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showInkAnnotation="0" defaultThemeVersion="124226"/>
  <mc:AlternateContent xmlns:mc="http://schemas.openxmlformats.org/markup-compatibility/2006">
    <mc:Choice Requires="x15">
      <x15ac:absPath xmlns:x15ac="http://schemas.microsoft.com/office/spreadsheetml/2010/11/ac" url="\\OTTFS01\User\Groups\Creative_Language_Services\350_Publishing\2022\Design\Virtual_Care\Physician_Billing\Data_Tables\Web\"/>
    </mc:Choice>
  </mc:AlternateContent>
  <xr:revisionPtr revIDLastSave="0" documentId="13_ncr:1_{FE115652-B425-4A4D-B5E5-BCF2360AD42B}" xr6:coauthVersionLast="47" xr6:coauthVersionMax="47" xr10:uidLastSave="{00000000-0000-0000-0000-000000000000}"/>
  <workbookProtection workbookAlgorithmName="SHA-512" workbookHashValue="Z7G/QMlDG8CEbY3yaa4UI6QTevwgeqZ/3ydX8ANlzaDjNClkCNc1PG53Y/JJoX8HCqZ+OjRfqqNNisVCRKqE6Q==" workbookSaltValue="oi4pfspTOCDdYGgVc2Jsmg==" workbookSpinCount="100000" lockStructure="1"/>
  <bookViews>
    <workbookView xWindow="-108" yWindow="-108" windowWidth="30936" windowHeight="16896" tabRatio="782" xr2:uid="{00000000-000D-0000-FFFF-FFFF00000000}"/>
  </bookViews>
  <sheets>
    <sheet name="Virtual Care Mental Health" sheetId="2" r:id="rId1"/>
    <sheet name="Notes to readers" sheetId="19" r:id="rId2"/>
    <sheet name="3 Patient Demographics Geograph" sheetId="24" state="hidden" r:id="rId3"/>
    <sheet name="Methodology notes" sheetId="31" r:id="rId4"/>
    <sheet name="1-3 Interactive tables" sheetId="25" r:id="rId5"/>
    <sheet name="4 Raw data table" sheetId="27" r:id="rId6"/>
    <sheet name="Lookup (hidden)" sheetId="26" state="hidden" r:id="rId7"/>
    <sheet name="data lookup (cost)" sheetId="28" state="hidden" r:id="rId8"/>
    <sheet name="data lookup (patients)" sheetId="29" state="hidden" r:id="rId9"/>
    <sheet name="data lookup (services)" sheetId="30" state="hidden" r:id="rId10"/>
  </sheets>
  <definedNames>
    <definedName name="_xlnm._FilterDatabase" localSheetId="5" hidden="1">'4 Raw data table'!$A$3:$L$6749</definedName>
    <definedName name="_xlnm._FilterDatabase" localSheetId="7" hidden="1">'data lookup (cost)'!$A$1:$Q$865</definedName>
    <definedName name="_xlnm._FilterDatabase" localSheetId="8" hidden="1">'data lookup (patients)'!$A$1:$Q$865</definedName>
    <definedName name="_xlnm._FilterDatabase" localSheetId="9" hidden="1">'data lookup (services)'!$A$1:$Q$865</definedName>
    <definedName name="_xlnm.Print_Area" localSheetId="2">'3 Patient Demographics Geograph'!$A$2:$I$30</definedName>
    <definedName name="Title..I21.1">'1-3 Interactive tables'!$A$13</definedName>
    <definedName name="Title..I34.2">'1-3 Interactive tables'!$A$26</definedName>
    <definedName name="Title..I46.3">'1-3 Interactive tables'!$A$39</definedName>
    <definedName name="Title..L6743.4">'4 Raw data table'!$A$3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12" i="26" l="1"/>
  <c r="F12" i="26" s="1"/>
  <c r="B13" i="26"/>
  <c r="F13" i="26" s="1"/>
  <c r="B17" i="26"/>
  <c r="F17" i="26" s="1"/>
  <c r="B15" i="26"/>
  <c r="F15" i="26" s="1"/>
  <c r="B14" i="26"/>
  <c r="F14" i="26" s="1"/>
  <c r="B16" i="26"/>
  <c r="F16" i="26" s="1"/>
  <c r="A41" i="30" l="1"/>
  <c r="A735" i="28"/>
  <c r="A749" i="28"/>
  <c r="A725" i="28"/>
  <c r="A701" i="28"/>
  <c r="A637" i="28"/>
  <c r="A613" i="28"/>
  <c r="A534" i="28"/>
  <c r="A458" i="28"/>
  <c r="A217" i="28"/>
  <c r="A145" i="28"/>
  <c r="A740" i="28"/>
  <c r="A716" i="28"/>
  <c r="A644" i="28"/>
  <c r="A620" i="28"/>
  <c r="A565" i="28"/>
  <c r="A480" i="28"/>
  <c r="A338" i="28"/>
  <c r="A48" i="28"/>
  <c r="A823" i="28"/>
  <c r="A755" i="28"/>
  <c r="A747" i="28"/>
  <c r="A739" i="28"/>
  <c r="A731" i="28"/>
  <c r="A723" i="28"/>
  <c r="A715" i="28"/>
  <c r="A707" i="28"/>
  <c r="A699" i="28"/>
  <c r="A651" i="28"/>
  <c r="A643" i="28"/>
  <c r="A635" i="28"/>
  <c r="A627" i="28"/>
  <c r="A619" i="28"/>
  <c r="A611" i="28"/>
  <c r="A580" i="28"/>
  <c r="A572" i="28"/>
  <c r="A564" i="28"/>
  <c r="A540" i="28"/>
  <c r="A532" i="28"/>
  <c r="A474" i="28"/>
  <c r="A456" i="28"/>
  <c r="A433" i="28"/>
  <c r="A260" i="28"/>
  <c r="A212" i="28"/>
  <c r="A47" i="28"/>
  <c r="A616" i="29"/>
  <c r="A69" i="30"/>
  <c r="A819" i="28"/>
  <c r="A743" i="28"/>
  <c r="A757" i="28"/>
  <c r="A733" i="28"/>
  <c r="A709" i="28"/>
  <c r="A645" i="28"/>
  <c r="A621" i="28"/>
  <c r="A574" i="28"/>
  <c r="A566" i="28"/>
  <c r="A481" i="28"/>
  <c r="A339" i="28"/>
  <c r="A735" i="29"/>
  <c r="A756" i="28"/>
  <c r="A732" i="28"/>
  <c r="A708" i="28"/>
  <c r="A636" i="28"/>
  <c r="A612" i="28"/>
  <c r="A541" i="28"/>
  <c r="A457" i="28"/>
  <c r="A719" i="29"/>
  <c r="A845" i="28"/>
  <c r="A822" i="28"/>
  <c r="A754" i="28"/>
  <c r="A746" i="28"/>
  <c r="A738" i="28"/>
  <c r="A730" i="28"/>
  <c r="A722" i="28"/>
  <c r="A714" i="28"/>
  <c r="A706" i="28"/>
  <c r="A698" i="28"/>
  <c r="A650" i="28"/>
  <c r="A642" i="28"/>
  <c r="A634" i="28"/>
  <c r="A626" i="28"/>
  <c r="A618" i="28"/>
  <c r="A610" i="28"/>
  <c r="A579" i="28"/>
  <c r="A571" i="28"/>
  <c r="A563" i="28"/>
  <c r="A539" i="28"/>
  <c r="A531" i="28"/>
  <c r="A473" i="28"/>
  <c r="A450" i="28"/>
  <c r="A432" i="28"/>
  <c r="A257" i="28"/>
  <c r="A196" i="28"/>
  <c r="A44" i="28"/>
  <c r="A581" i="29"/>
  <c r="A748" i="28"/>
  <c r="A700" i="28"/>
  <c r="A581" i="28"/>
  <c r="A339" i="30"/>
  <c r="A829" i="28"/>
  <c r="A821" i="28"/>
  <c r="A753" i="28"/>
  <c r="A745" i="28"/>
  <c r="A737" i="28"/>
  <c r="A729" i="28"/>
  <c r="A721" i="28"/>
  <c r="A713" i="28"/>
  <c r="A705" i="28"/>
  <c r="A657" i="28"/>
  <c r="A649" i="28"/>
  <c r="A641" i="28"/>
  <c r="A633" i="28"/>
  <c r="A625" i="28"/>
  <c r="A617" i="28"/>
  <c r="A609" i="28"/>
  <c r="A578" i="28"/>
  <c r="A570" i="28"/>
  <c r="A562" i="28"/>
  <c r="A538" i="28"/>
  <c r="A530" i="28"/>
  <c r="A472" i="28"/>
  <c r="A449" i="28"/>
  <c r="A390" i="28"/>
  <c r="A253" i="28"/>
  <c r="A169" i="28"/>
  <c r="A14" i="28"/>
  <c r="A573" i="29"/>
  <c r="A827" i="28"/>
  <c r="A825" i="28"/>
  <c r="A741" i="28"/>
  <c r="A717" i="28"/>
  <c r="A653" i="28"/>
  <c r="A629" i="28"/>
  <c r="A587" i="28"/>
  <c r="A558" i="28"/>
  <c r="A440" i="28"/>
  <c r="A485" i="30"/>
  <c r="A824" i="28"/>
  <c r="A724" i="28"/>
  <c r="A652" i="28"/>
  <c r="A628" i="28"/>
  <c r="A573" i="28"/>
  <c r="A533" i="28"/>
  <c r="A434" i="28"/>
  <c r="A213" i="28"/>
  <c r="A828" i="28"/>
  <c r="A820" i="28"/>
  <c r="A752" i="28"/>
  <c r="A744" i="28"/>
  <c r="A736" i="28"/>
  <c r="A728" i="28"/>
  <c r="A720" i="28"/>
  <c r="A712" i="28"/>
  <c r="A704" i="28"/>
  <c r="A656" i="28"/>
  <c r="A648" i="28"/>
  <c r="A640" i="28"/>
  <c r="A632" i="28"/>
  <c r="A624" i="28"/>
  <c r="A616" i="28"/>
  <c r="A608" i="28"/>
  <c r="A577" i="28"/>
  <c r="A569" i="28"/>
  <c r="A561" i="28"/>
  <c r="A537" i="28"/>
  <c r="A529" i="28"/>
  <c r="A466" i="28"/>
  <c r="A448" i="28"/>
  <c r="A387" i="28"/>
  <c r="A237" i="28"/>
  <c r="A168" i="28"/>
  <c r="A2" i="28"/>
  <c r="A350" i="29"/>
  <c r="A751" i="28"/>
  <c r="A727" i="28"/>
  <c r="A719" i="28"/>
  <c r="A711" i="28"/>
  <c r="A703" i="28"/>
  <c r="A655" i="28"/>
  <c r="A647" i="28"/>
  <c r="A639" i="28"/>
  <c r="A631" i="28"/>
  <c r="A623" i="28"/>
  <c r="A615" i="28"/>
  <c r="A607" i="28"/>
  <c r="A576" i="28"/>
  <c r="A568" i="28"/>
  <c r="A560" i="28"/>
  <c r="A536" i="28"/>
  <c r="A528" i="28"/>
  <c r="A465" i="28"/>
  <c r="A442" i="28"/>
  <c r="A383" i="28"/>
  <c r="A236" i="28"/>
  <c r="A152" i="28"/>
  <c r="A829" i="29"/>
  <c r="A335" i="29"/>
  <c r="A826" i="28"/>
  <c r="A818" i="28"/>
  <c r="A750" i="28"/>
  <c r="A742" i="28"/>
  <c r="A734" i="28"/>
  <c r="A726" i="28"/>
  <c r="A718" i="28"/>
  <c r="A710" i="28"/>
  <c r="A702" i="28"/>
  <c r="A654" i="28"/>
  <c r="A646" i="28"/>
  <c r="A638" i="28"/>
  <c r="A630" i="28"/>
  <c r="A622" i="28"/>
  <c r="A614" i="28"/>
  <c r="A606" i="28"/>
  <c r="A575" i="28"/>
  <c r="A567" i="28"/>
  <c r="A559" i="28"/>
  <c r="A535" i="28"/>
  <c r="A482" i="28"/>
  <c r="A464" i="28"/>
  <c r="A441" i="28"/>
  <c r="A343" i="28"/>
  <c r="A233" i="28"/>
  <c r="A149" i="28"/>
  <c r="A740" i="29"/>
  <c r="A262" i="29"/>
  <c r="A527" i="28"/>
  <c r="A479" i="28"/>
  <c r="A471" i="28"/>
  <c r="A463" i="28"/>
  <c r="A455" i="28"/>
  <c r="A447" i="28"/>
  <c r="A439" i="28"/>
  <c r="A403" i="28"/>
  <c r="A382" i="28"/>
  <c r="A335" i="28"/>
  <c r="A252" i="28"/>
  <c r="A229" i="28"/>
  <c r="A209" i="28"/>
  <c r="A165" i="28"/>
  <c r="A144" i="28"/>
  <c r="A40" i="28"/>
  <c r="A826" i="29"/>
  <c r="A711" i="29"/>
  <c r="A562" i="29"/>
  <c r="A230" i="29"/>
  <c r="A526" i="28"/>
  <c r="A478" i="28"/>
  <c r="A470" i="28"/>
  <c r="A462" i="28"/>
  <c r="A454" i="28"/>
  <c r="A446" i="28"/>
  <c r="A438" i="28"/>
  <c r="A399" i="28"/>
  <c r="A379" i="28"/>
  <c r="A331" i="28"/>
  <c r="A249" i="28"/>
  <c r="A228" i="28"/>
  <c r="A205" i="28"/>
  <c r="A161" i="28"/>
  <c r="A121" i="28"/>
  <c r="A39" i="28"/>
  <c r="A821" i="29"/>
  <c r="A708" i="29"/>
  <c r="A470" i="29"/>
  <c r="A217" i="29"/>
  <c r="A485" i="28"/>
  <c r="A477" i="28"/>
  <c r="A469" i="28"/>
  <c r="A461" i="28"/>
  <c r="A453" i="28"/>
  <c r="A445" i="28"/>
  <c r="A437" i="28"/>
  <c r="A398" i="28"/>
  <c r="A351" i="28"/>
  <c r="A330" i="28"/>
  <c r="A245" i="28"/>
  <c r="A225" i="28"/>
  <c r="A204" i="28"/>
  <c r="A160" i="28"/>
  <c r="A105" i="28"/>
  <c r="A36" i="28"/>
  <c r="A818" i="29"/>
  <c r="A703" i="29"/>
  <c r="A462" i="29"/>
  <c r="A198" i="29"/>
  <c r="A484" i="28"/>
  <c r="A476" i="28"/>
  <c r="A468" i="28"/>
  <c r="A460" i="28"/>
  <c r="A452" i="28"/>
  <c r="A444" i="28"/>
  <c r="A436" i="28"/>
  <c r="A395" i="28"/>
  <c r="A347" i="28"/>
  <c r="A265" i="28"/>
  <c r="A244" i="28"/>
  <c r="A221" i="28"/>
  <c r="A201" i="28"/>
  <c r="A157" i="28"/>
  <c r="A60" i="28"/>
  <c r="A22" i="28"/>
  <c r="A751" i="29"/>
  <c r="A656" i="29"/>
  <c r="A448" i="29"/>
  <c r="A49" i="29"/>
  <c r="A483" i="28"/>
  <c r="A475" i="28"/>
  <c r="A467" i="28"/>
  <c r="A459" i="28"/>
  <c r="A451" i="28"/>
  <c r="A443" i="28"/>
  <c r="A435" i="28"/>
  <c r="A391" i="28"/>
  <c r="A346" i="28"/>
  <c r="A261" i="28"/>
  <c r="A241" i="28"/>
  <c r="A220" i="28"/>
  <c r="A197" i="28"/>
  <c r="A153" i="28"/>
  <c r="A59" i="28"/>
  <c r="A17" i="28"/>
  <c r="A743" i="29"/>
  <c r="A651" i="29"/>
  <c r="A392" i="29"/>
  <c r="A639" i="30"/>
  <c r="A771" i="28"/>
  <c r="A763" i="28"/>
  <c r="A787" i="28"/>
  <c r="A671" i="28"/>
  <c r="A779" i="28"/>
  <c r="A663" i="28"/>
  <c r="A853" i="28"/>
  <c r="A849" i="28"/>
  <c r="A284" i="28"/>
  <c r="A547" i="28"/>
  <c r="A503" i="28"/>
  <c r="A417" i="28"/>
  <c r="A359" i="28"/>
  <c r="A285" i="28"/>
  <c r="A52" i="28"/>
  <c r="A852" i="28"/>
  <c r="A778" i="28"/>
  <c r="A662" i="28"/>
  <c r="A851" i="28"/>
  <c r="A843" i="28"/>
  <c r="A785" i="28"/>
  <c r="A777" i="28"/>
  <c r="A769" i="28"/>
  <c r="A761" i="28"/>
  <c r="A677" i="28"/>
  <c r="A669" i="28"/>
  <c r="A661" i="28"/>
  <c r="A593" i="28"/>
  <c r="A585" i="28"/>
  <c r="A545" i="28"/>
  <c r="A501" i="28"/>
  <c r="A493" i="28"/>
  <c r="A415" i="28"/>
  <c r="A407" i="28"/>
  <c r="A354" i="28"/>
  <c r="A281" i="28"/>
  <c r="A783" i="29"/>
  <c r="A495" i="28"/>
  <c r="A409" i="28"/>
  <c r="A844" i="28"/>
  <c r="A770" i="28"/>
  <c r="A494" i="28"/>
  <c r="A850" i="28"/>
  <c r="A842" i="28"/>
  <c r="A784" i="28"/>
  <c r="A776" i="28"/>
  <c r="A768" i="28"/>
  <c r="A760" i="28"/>
  <c r="A676" i="28"/>
  <c r="A668" i="28"/>
  <c r="A660" i="28"/>
  <c r="A592" i="28"/>
  <c r="A584" i="28"/>
  <c r="A544" i="28"/>
  <c r="A500" i="28"/>
  <c r="A492" i="28"/>
  <c r="A414" i="28"/>
  <c r="A406" i="28"/>
  <c r="A277" i="28"/>
  <c r="A181" i="28"/>
  <c r="A113" i="28"/>
  <c r="A780" i="29"/>
  <c r="A89" i="29"/>
  <c r="A775" i="28"/>
  <c r="A591" i="28"/>
  <c r="A543" i="28"/>
  <c r="A491" i="28"/>
  <c r="A413" i="28"/>
  <c r="A276" i="28"/>
  <c r="A849" i="29"/>
  <c r="A358" i="29"/>
  <c r="A767" i="28"/>
  <c r="A675" i="28"/>
  <c r="A499" i="28"/>
  <c r="A297" i="28"/>
  <c r="A177" i="28"/>
  <c r="A112" i="28"/>
  <c r="A775" i="29"/>
  <c r="A848" i="28"/>
  <c r="A782" i="28"/>
  <c r="A774" i="28"/>
  <c r="A766" i="28"/>
  <c r="A758" i="28"/>
  <c r="A674" i="28"/>
  <c r="A666" i="28"/>
  <c r="A658" i="28"/>
  <c r="A590" i="28"/>
  <c r="A582" i="28"/>
  <c r="A542" i="28"/>
  <c r="A498" i="28"/>
  <c r="A490" i="28"/>
  <c r="A412" i="28"/>
  <c r="A293" i="28"/>
  <c r="A273" i="28"/>
  <c r="A176" i="28"/>
  <c r="A846" i="29"/>
  <c r="A772" i="29"/>
  <c r="A29" i="29"/>
  <c r="A759" i="28"/>
  <c r="A659" i="28"/>
  <c r="A583" i="28"/>
  <c r="A847" i="28"/>
  <c r="A765" i="28"/>
  <c r="A665" i="28"/>
  <c r="A589" i="28"/>
  <c r="A549" i="28"/>
  <c r="A505" i="28"/>
  <c r="A489" i="28"/>
  <c r="A411" i="28"/>
  <c r="A363" i="28"/>
  <c r="A292" i="28"/>
  <c r="A269" i="28"/>
  <c r="A173" i="28"/>
  <c r="A767" i="29"/>
  <c r="A847" i="30"/>
  <c r="A783" i="28"/>
  <c r="A667" i="28"/>
  <c r="A781" i="28"/>
  <c r="A773" i="28"/>
  <c r="A673" i="28"/>
  <c r="A497" i="28"/>
  <c r="A846" i="28"/>
  <c r="A780" i="28"/>
  <c r="A772" i="28"/>
  <c r="A764" i="28"/>
  <c r="A672" i="28"/>
  <c r="A664" i="28"/>
  <c r="A588" i="28"/>
  <c r="A548" i="28"/>
  <c r="A504" i="28"/>
  <c r="A496" i="28"/>
  <c r="A488" i="28"/>
  <c r="A410" i="28"/>
  <c r="A362" i="28"/>
  <c r="A289" i="28"/>
  <c r="A268" i="28"/>
  <c r="A25" i="28"/>
  <c r="A667" i="29"/>
  <c r="A489" i="29"/>
  <c r="A130" i="28"/>
  <c r="A487" i="28"/>
  <c r="A659" i="29"/>
  <c r="A786" i="28"/>
  <c r="A762" i="28"/>
  <c r="A670" i="28"/>
  <c r="A586" i="28"/>
  <c r="A546" i="28"/>
  <c r="A502" i="28"/>
  <c r="A486" i="28"/>
  <c r="A416" i="28"/>
  <c r="A408" i="28"/>
  <c r="A355" i="28"/>
  <c r="A7" i="28"/>
  <c r="A131" i="28"/>
  <c r="A135" i="28"/>
  <c r="A764" i="29"/>
  <c r="A732" i="29"/>
  <c r="A700" i="29"/>
  <c r="A648" i="29"/>
  <c r="A546" i="29"/>
  <c r="A440" i="29"/>
  <c r="A297" i="29"/>
  <c r="A173" i="29"/>
  <c r="A786" i="30"/>
  <c r="A759" i="29"/>
  <c r="A727" i="29"/>
  <c r="A675" i="29"/>
  <c r="A638" i="29"/>
  <c r="A532" i="29"/>
  <c r="A411" i="29"/>
  <c r="A286" i="29"/>
  <c r="A154" i="29"/>
  <c r="A745" i="30"/>
  <c r="A756" i="29"/>
  <c r="A724" i="29"/>
  <c r="A672" i="29"/>
  <c r="A630" i="29"/>
  <c r="A504" i="29"/>
  <c r="A403" i="29"/>
  <c r="A278" i="29"/>
  <c r="A135" i="29"/>
  <c r="A716" i="30"/>
  <c r="A748" i="29"/>
  <c r="A716" i="29"/>
  <c r="A664" i="29"/>
  <c r="A608" i="29"/>
  <c r="A481" i="29"/>
  <c r="A384" i="29"/>
  <c r="A249" i="29"/>
  <c r="A78" i="29"/>
  <c r="A579" i="30"/>
  <c r="A405" i="28"/>
  <c r="A397" i="28"/>
  <c r="A389" i="28"/>
  <c r="A381" i="28"/>
  <c r="A361" i="28"/>
  <c r="A353" i="28"/>
  <c r="A345" i="28"/>
  <c r="A337" i="28"/>
  <c r="A329" i="28"/>
  <c r="A291" i="28"/>
  <c r="A283" i="28"/>
  <c r="A275" i="28"/>
  <c r="A267" i="28"/>
  <c r="A259" i="28"/>
  <c r="A251" i="28"/>
  <c r="A243" i="28"/>
  <c r="A235" i="28"/>
  <c r="A227" i="28"/>
  <c r="A219" i="28"/>
  <c r="A211" i="28"/>
  <c r="A203" i="28"/>
  <c r="A183" i="28"/>
  <c r="A175" i="28"/>
  <c r="A167" i="28"/>
  <c r="A159" i="28"/>
  <c r="A151" i="28"/>
  <c r="A143" i="28"/>
  <c r="A123" i="28"/>
  <c r="A111" i="28"/>
  <c r="A58" i="28"/>
  <c r="A46" i="28"/>
  <c r="A38" i="28"/>
  <c r="A24" i="28"/>
  <c r="A16" i="28"/>
  <c r="A6" i="28"/>
  <c r="A848" i="29"/>
  <c r="A828" i="29"/>
  <c r="A820" i="29"/>
  <c r="A782" i="29"/>
  <c r="A774" i="29"/>
  <c r="A766" i="29"/>
  <c r="A758" i="29"/>
  <c r="A750" i="29"/>
  <c r="A742" i="29"/>
  <c r="A734" i="29"/>
  <c r="A726" i="29"/>
  <c r="A718" i="29"/>
  <c r="A710" i="29"/>
  <c r="A702" i="29"/>
  <c r="A674" i="29"/>
  <c r="A666" i="29"/>
  <c r="A658" i="29"/>
  <c r="A650" i="29"/>
  <c r="A633" i="29"/>
  <c r="A614" i="29"/>
  <c r="A580" i="29"/>
  <c r="A549" i="29"/>
  <c r="A530" i="29"/>
  <c r="A488" i="29"/>
  <c r="A465" i="29"/>
  <c r="A446" i="29"/>
  <c r="A410" i="29"/>
  <c r="A387" i="29"/>
  <c r="A356" i="29"/>
  <c r="A334" i="29"/>
  <c r="A281" i="29"/>
  <c r="A257" i="29"/>
  <c r="A225" i="29"/>
  <c r="A181" i="29"/>
  <c r="A149" i="29"/>
  <c r="A86" i="29"/>
  <c r="A45" i="29"/>
  <c r="A829" i="30"/>
  <c r="A733" i="30"/>
  <c r="A621" i="30"/>
  <c r="A445" i="30"/>
  <c r="A11" i="30"/>
  <c r="A404" i="28"/>
  <c r="A396" i="28"/>
  <c r="A388" i="28"/>
  <c r="A380" i="28"/>
  <c r="A360" i="28"/>
  <c r="A352" i="28"/>
  <c r="A344" i="28"/>
  <c r="A336" i="28"/>
  <c r="A328" i="28"/>
  <c r="A290" i="28"/>
  <c r="A282" i="28"/>
  <c r="A274" i="28"/>
  <c r="A266" i="28"/>
  <c r="A258" i="28"/>
  <c r="A250" i="28"/>
  <c r="A242" i="28"/>
  <c r="A234" i="28"/>
  <c r="A226" i="28"/>
  <c r="A218" i="28"/>
  <c r="A210" i="28"/>
  <c r="A202" i="28"/>
  <c r="A182" i="28"/>
  <c r="A174" i="28"/>
  <c r="A166" i="28"/>
  <c r="A158" i="28"/>
  <c r="A150" i="28"/>
  <c r="A142" i="28"/>
  <c r="A122" i="28"/>
  <c r="A110" i="28"/>
  <c r="A53" i="28"/>
  <c r="A45" i="28"/>
  <c r="A37" i="28"/>
  <c r="A23" i="28"/>
  <c r="A15" i="28"/>
  <c r="A3" i="28"/>
  <c r="A847" i="29"/>
  <c r="A827" i="29"/>
  <c r="A819" i="29"/>
  <c r="A781" i="29"/>
  <c r="A773" i="29"/>
  <c r="A765" i="29"/>
  <c r="A757" i="29"/>
  <c r="A749" i="29"/>
  <c r="A741" i="29"/>
  <c r="A733" i="29"/>
  <c r="A725" i="29"/>
  <c r="A717" i="29"/>
  <c r="A709" i="29"/>
  <c r="A701" i="29"/>
  <c r="A673" i="29"/>
  <c r="A665" i="29"/>
  <c r="A657" i="29"/>
  <c r="A649" i="29"/>
  <c r="A632" i="29"/>
  <c r="A609" i="29"/>
  <c r="A578" i="29"/>
  <c r="A548" i="29"/>
  <c r="A505" i="29"/>
  <c r="A486" i="29"/>
  <c r="A464" i="29"/>
  <c r="A441" i="29"/>
  <c r="A408" i="29"/>
  <c r="A386" i="29"/>
  <c r="A351" i="29"/>
  <c r="A332" i="29"/>
  <c r="A280" i="29"/>
  <c r="A254" i="29"/>
  <c r="A222" i="29"/>
  <c r="A178" i="29"/>
  <c r="A146" i="29"/>
  <c r="A81" i="29"/>
  <c r="A39" i="29"/>
  <c r="A824" i="30"/>
  <c r="A729" i="30"/>
  <c r="A609" i="30"/>
  <c r="A399" i="30"/>
  <c r="A830" i="29"/>
  <c r="A402" i="28"/>
  <c r="A394" i="28"/>
  <c r="A386" i="28"/>
  <c r="A378" i="28"/>
  <c r="A358" i="28"/>
  <c r="A350" i="28"/>
  <c r="A342" i="28"/>
  <c r="A334" i="28"/>
  <c r="A296" i="28"/>
  <c r="A288" i="28"/>
  <c r="A280" i="28"/>
  <c r="A272" i="28"/>
  <c r="A264" i="28"/>
  <c r="A256" i="28"/>
  <c r="A248" i="28"/>
  <c r="A240" i="28"/>
  <c r="A232" i="28"/>
  <c r="A224" i="28"/>
  <c r="A216" i="28"/>
  <c r="A208" i="28"/>
  <c r="A200" i="28"/>
  <c r="A180" i="28"/>
  <c r="A172" i="28"/>
  <c r="A164" i="28"/>
  <c r="A156" i="28"/>
  <c r="A148" i="28"/>
  <c r="A134" i="28"/>
  <c r="A120" i="28"/>
  <c r="A104" i="28"/>
  <c r="A51" i="28"/>
  <c r="A43" i="28"/>
  <c r="A29" i="28"/>
  <c r="A21" i="28"/>
  <c r="A13" i="28"/>
  <c r="A853" i="29"/>
  <c r="A845" i="29"/>
  <c r="A825" i="29"/>
  <c r="A787" i="29"/>
  <c r="A779" i="29"/>
  <c r="A771" i="29"/>
  <c r="A763" i="29"/>
  <c r="A755" i="29"/>
  <c r="A747" i="29"/>
  <c r="A739" i="29"/>
  <c r="A731" i="29"/>
  <c r="A723" i="29"/>
  <c r="A715" i="29"/>
  <c r="A707" i="29"/>
  <c r="A699" i="29"/>
  <c r="A671" i="29"/>
  <c r="A663" i="29"/>
  <c r="A655" i="29"/>
  <c r="A647" i="29"/>
  <c r="A625" i="29"/>
  <c r="A606" i="29"/>
  <c r="A572" i="29"/>
  <c r="A541" i="29"/>
  <c r="A502" i="29"/>
  <c r="A480" i="29"/>
  <c r="A457" i="29"/>
  <c r="A438" i="29"/>
  <c r="A402" i="29"/>
  <c r="A379" i="29"/>
  <c r="A348" i="29"/>
  <c r="A296" i="29"/>
  <c r="A273" i="29"/>
  <c r="A246" i="29"/>
  <c r="A214" i="29"/>
  <c r="A170" i="29"/>
  <c r="A132" i="29"/>
  <c r="A73" i="29"/>
  <c r="A22" i="29"/>
  <c r="A779" i="30"/>
  <c r="A709" i="30"/>
  <c r="A569" i="30"/>
  <c r="A277" i="30"/>
  <c r="A401" i="28"/>
  <c r="A393" i="28"/>
  <c r="A385" i="28"/>
  <c r="A377" i="28"/>
  <c r="A357" i="28"/>
  <c r="A349" i="28"/>
  <c r="A341" i="28"/>
  <c r="A333" i="28"/>
  <c r="A295" i="28"/>
  <c r="A287" i="28"/>
  <c r="A279" i="28"/>
  <c r="A271" i="28"/>
  <c r="A263" i="28"/>
  <c r="A255" i="28"/>
  <c r="A247" i="28"/>
  <c r="A239" i="28"/>
  <c r="A231" i="28"/>
  <c r="A223" i="28"/>
  <c r="A215" i="28"/>
  <c r="A207" i="28"/>
  <c r="A199" i="28"/>
  <c r="A179" i="28"/>
  <c r="A171" i="28"/>
  <c r="A163" i="28"/>
  <c r="A155" i="28"/>
  <c r="A147" i="28"/>
  <c r="A133" i="28"/>
  <c r="A119" i="28"/>
  <c r="A103" i="28"/>
  <c r="A50" i="28"/>
  <c r="A42" i="28"/>
  <c r="A28" i="28"/>
  <c r="A20" i="28"/>
  <c r="A12" i="28"/>
  <c r="A852" i="29"/>
  <c r="A844" i="29"/>
  <c r="A824" i="29"/>
  <c r="A786" i="29"/>
  <c r="A778" i="29"/>
  <c r="A770" i="29"/>
  <c r="A762" i="29"/>
  <c r="A754" i="29"/>
  <c r="A746" i="29"/>
  <c r="A738" i="29"/>
  <c r="A730" i="29"/>
  <c r="A722" i="29"/>
  <c r="A714" i="29"/>
  <c r="A706" i="29"/>
  <c r="A698" i="29"/>
  <c r="A670" i="29"/>
  <c r="A662" i="29"/>
  <c r="A654" i="29"/>
  <c r="A646" i="29"/>
  <c r="A624" i="29"/>
  <c r="A589" i="29"/>
  <c r="A570" i="29"/>
  <c r="A540" i="29"/>
  <c r="A497" i="29"/>
  <c r="A478" i="29"/>
  <c r="A456" i="29"/>
  <c r="A433" i="29"/>
  <c r="A400" i="29"/>
  <c r="A378" i="29"/>
  <c r="A343" i="29"/>
  <c r="A294" i="29"/>
  <c r="A272" i="29"/>
  <c r="A241" i="29"/>
  <c r="A209" i="29"/>
  <c r="A165" i="29"/>
  <c r="A119" i="29"/>
  <c r="A70" i="29"/>
  <c r="A18" i="29"/>
  <c r="A769" i="30"/>
  <c r="A677" i="30"/>
  <c r="A545" i="30"/>
  <c r="A221" i="30"/>
  <c r="A400" i="28"/>
  <c r="A392" i="28"/>
  <c r="A384" i="28"/>
  <c r="A376" i="28"/>
  <c r="A356" i="28"/>
  <c r="A348" i="28"/>
  <c r="A340" i="28"/>
  <c r="A332" i="28"/>
  <c r="A294" i="28"/>
  <c r="A286" i="28"/>
  <c r="A278" i="28"/>
  <c r="A270" i="28"/>
  <c r="A262" i="28"/>
  <c r="A254" i="28"/>
  <c r="A246" i="28"/>
  <c r="A238" i="28"/>
  <c r="A230" i="28"/>
  <c r="A222" i="28"/>
  <c r="A214" i="28"/>
  <c r="A206" i="28"/>
  <c r="A198" i="28"/>
  <c r="A178" i="28"/>
  <c r="A170" i="28"/>
  <c r="A162" i="28"/>
  <c r="A154" i="28"/>
  <c r="A146" i="28"/>
  <c r="A132" i="28"/>
  <c r="A118" i="28"/>
  <c r="A61" i="28"/>
  <c r="A49" i="28"/>
  <c r="A41" i="28"/>
  <c r="A27" i="28"/>
  <c r="A19" i="28"/>
  <c r="A11" i="28"/>
  <c r="A851" i="29"/>
  <c r="A843" i="29"/>
  <c r="A823" i="29"/>
  <c r="A785" i="29"/>
  <c r="A777" i="29"/>
  <c r="A769" i="29"/>
  <c r="A761" i="29"/>
  <c r="A753" i="29"/>
  <c r="A745" i="29"/>
  <c r="A737" i="29"/>
  <c r="A729" i="29"/>
  <c r="A721" i="29"/>
  <c r="A713" i="29"/>
  <c r="A705" i="29"/>
  <c r="A677" i="29"/>
  <c r="A669" i="29"/>
  <c r="A661" i="29"/>
  <c r="A653" i="29"/>
  <c r="A641" i="29"/>
  <c r="A622" i="29"/>
  <c r="A588" i="29"/>
  <c r="A565" i="29"/>
  <c r="A538" i="29"/>
  <c r="A496" i="29"/>
  <c r="A473" i="29"/>
  <c r="A454" i="29"/>
  <c r="A432" i="29"/>
  <c r="A395" i="29"/>
  <c r="A376" i="29"/>
  <c r="A342" i="29"/>
  <c r="A289" i="29"/>
  <c r="A270" i="29"/>
  <c r="A238" i="29"/>
  <c r="A206" i="29"/>
  <c r="A162" i="29"/>
  <c r="A112" i="29"/>
  <c r="A64" i="29"/>
  <c r="A11" i="29"/>
  <c r="A762" i="30"/>
  <c r="A665" i="30"/>
  <c r="A533" i="30"/>
  <c r="A177" i="30"/>
  <c r="A26" i="28"/>
  <c r="A18" i="28"/>
  <c r="A10" i="28"/>
  <c r="A850" i="29"/>
  <c r="A842" i="29"/>
  <c r="A822" i="29"/>
  <c r="A784" i="29"/>
  <c r="A776" i="29"/>
  <c r="A768" i="29"/>
  <c r="A760" i="29"/>
  <c r="A752" i="29"/>
  <c r="A744" i="29"/>
  <c r="A736" i="29"/>
  <c r="A728" i="29"/>
  <c r="A720" i="29"/>
  <c r="A712" i="29"/>
  <c r="A704" i="29"/>
  <c r="A676" i="29"/>
  <c r="A668" i="29"/>
  <c r="A660" i="29"/>
  <c r="A652" i="29"/>
  <c r="A640" i="29"/>
  <c r="A617" i="29"/>
  <c r="A586" i="29"/>
  <c r="A564" i="29"/>
  <c r="A533" i="29"/>
  <c r="A494" i="29"/>
  <c r="A472" i="29"/>
  <c r="A449" i="29"/>
  <c r="A416" i="29"/>
  <c r="A394" i="29"/>
  <c r="A359" i="29"/>
  <c r="A340" i="29"/>
  <c r="A288" i="29"/>
  <c r="A265" i="29"/>
  <c r="A233" i="29"/>
  <c r="A201" i="29"/>
  <c r="A157" i="29"/>
  <c r="A104" i="29"/>
  <c r="A60" i="29"/>
  <c r="A851" i="30"/>
  <c r="A749" i="30"/>
  <c r="A649" i="30"/>
  <c r="A495" i="30"/>
  <c r="A111" i="30"/>
  <c r="A838" i="28"/>
  <c r="A830" i="28"/>
  <c r="A837" i="28"/>
  <c r="A129" i="28"/>
  <c r="A109" i="28"/>
  <c r="A836" i="29"/>
  <c r="A107" i="29"/>
  <c r="A836" i="28"/>
  <c r="A128" i="28"/>
  <c r="A108" i="28"/>
  <c r="A835" i="29"/>
  <c r="A5" i="29"/>
  <c r="A835" i="28"/>
  <c r="A127" i="28"/>
  <c r="A107" i="28"/>
  <c r="A834" i="29"/>
  <c r="A834" i="28"/>
  <c r="A126" i="28"/>
  <c r="A106" i="28"/>
  <c r="A5" i="28"/>
  <c r="A841" i="29"/>
  <c r="A833" i="29"/>
  <c r="A841" i="28"/>
  <c r="A833" i="28"/>
  <c r="A125" i="28"/>
  <c r="A4" i="28"/>
  <c r="A840" i="29"/>
  <c r="A832" i="29"/>
  <c r="A127" i="29"/>
  <c r="A840" i="30"/>
  <c r="A840" i="28"/>
  <c r="A832" i="28"/>
  <c r="A124" i="28"/>
  <c r="A839" i="29"/>
  <c r="A831" i="29"/>
  <c r="A124" i="29"/>
  <c r="A836" i="30"/>
  <c r="A837" i="29"/>
  <c r="A839" i="28"/>
  <c r="A831" i="28"/>
  <c r="A838" i="29"/>
  <c r="A645" i="29"/>
  <c r="A637" i="29"/>
  <c r="A629" i="29"/>
  <c r="A621" i="29"/>
  <c r="A613" i="29"/>
  <c r="A593" i="29"/>
  <c r="A585" i="29"/>
  <c r="A577" i="29"/>
  <c r="A569" i="29"/>
  <c r="A561" i="29"/>
  <c r="A545" i="29"/>
  <c r="A537" i="29"/>
  <c r="A529" i="29"/>
  <c r="A501" i="29"/>
  <c r="A493" i="29"/>
  <c r="A485" i="29"/>
  <c r="A477" i="29"/>
  <c r="A469" i="29"/>
  <c r="A461" i="29"/>
  <c r="A453" i="29"/>
  <c r="A445" i="29"/>
  <c r="A437" i="29"/>
  <c r="A415" i="29"/>
  <c r="A407" i="29"/>
  <c r="A399" i="29"/>
  <c r="A391" i="29"/>
  <c r="A383" i="29"/>
  <c r="A363" i="29"/>
  <c r="A355" i="29"/>
  <c r="A347" i="29"/>
  <c r="A339" i="29"/>
  <c r="A331" i="29"/>
  <c r="A293" i="29"/>
  <c r="A285" i="29"/>
  <c r="A277" i="29"/>
  <c r="A269" i="29"/>
  <c r="A261" i="29"/>
  <c r="A253" i="29"/>
  <c r="A245" i="29"/>
  <c r="A237" i="29"/>
  <c r="A229" i="29"/>
  <c r="A221" i="29"/>
  <c r="A213" i="29"/>
  <c r="A205" i="29"/>
  <c r="A197" i="29"/>
  <c r="A177" i="29"/>
  <c r="A169" i="29"/>
  <c r="A161" i="29"/>
  <c r="A153" i="29"/>
  <c r="A145" i="29"/>
  <c r="A131" i="29"/>
  <c r="A123" i="29"/>
  <c r="A111" i="29"/>
  <c r="A103" i="29"/>
  <c r="A85" i="29"/>
  <c r="A77" i="29"/>
  <c r="A69" i="29"/>
  <c r="A59" i="29"/>
  <c r="A44" i="29"/>
  <c r="A27" i="29"/>
  <c r="A17" i="29"/>
  <c r="A4" i="29"/>
  <c r="A845" i="30"/>
  <c r="A835" i="30"/>
  <c r="A823" i="30"/>
  <c r="A777" i="30"/>
  <c r="A761" i="30"/>
  <c r="A741" i="30"/>
  <c r="A724" i="30"/>
  <c r="A708" i="30"/>
  <c r="A663" i="30"/>
  <c r="A633" i="30"/>
  <c r="A607" i="30"/>
  <c r="A565" i="30"/>
  <c r="A529" i="30"/>
  <c r="A481" i="30"/>
  <c r="A391" i="30"/>
  <c r="A261" i="30"/>
  <c r="A169" i="30"/>
  <c r="A61" i="30"/>
  <c r="A644" i="29"/>
  <c r="A636" i="29"/>
  <c r="A628" i="29"/>
  <c r="A620" i="29"/>
  <c r="A612" i="29"/>
  <c r="A592" i="29"/>
  <c r="A584" i="29"/>
  <c r="A576" i="29"/>
  <c r="A568" i="29"/>
  <c r="A560" i="29"/>
  <c r="A544" i="29"/>
  <c r="A536" i="29"/>
  <c r="A528" i="29"/>
  <c r="A500" i="29"/>
  <c r="A492" i="29"/>
  <c r="A484" i="29"/>
  <c r="A476" i="29"/>
  <c r="A468" i="29"/>
  <c r="A460" i="29"/>
  <c r="A452" i="29"/>
  <c r="A444" i="29"/>
  <c r="A436" i="29"/>
  <c r="A414" i="29"/>
  <c r="A406" i="29"/>
  <c r="A398" i="29"/>
  <c r="A390" i="29"/>
  <c r="A382" i="29"/>
  <c r="A362" i="29"/>
  <c r="A354" i="29"/>
  <c r="A346" i="29"/>
  <c r="A338" i="29"/>
  <c r="A330" i="29"/>
  <c r="A292" i="29"/>
  <c r="A284" i="29"/>
  <c r="A276" i="29"/>
  <c r="A268" i="29"/>
  <c r="A260" i="29"/>
  <c r="A252" i="29"/>
  <c r="A244" i="29"/>
  <c r="A236" i="29"/>
  <c r="A228" i="29"/>
  <c r="A220" i="29"/>
  <c r="A212" i="29"/>
  <c r="A204" i="29"/>
  <c r="A196" i="29"/>
  <c r="A176" i="29"/>
  <c r="A168" i="29"/>
  <c r="A160" i="29"/>
  <c r="A152" i="29"/>
  <c r="A144" i="29"/>
  <c r="A130" i="29"/>
  <c r="A122" i="29"/>
  <c r="A110" i="29"/>
  <c r="A102" i="29"/>
  <c r="A84" i="29"/>
  <c r="A76" i="29"/>
  <c r="A68" i="29"/>
  <c r="A53" i="29"/>
  <c r="A43" i="29"/>
  <c r="A26" i="29"/>
  <c r="A15" i="29"/>
  <c r="A3" i="29"/>
  <c r="A844" i="30"/>
  <c r="A833" i="30"/>
  <c r="A821" i="30"/>
  <c r="A773" i="30"/>
  <c r="A756" i="30"/>
  <c r="A740" i="30"/>
  <c r="A723" i="30"/>
  <c r="A706" i="30"/>
  <c r="A661" i="30"/>
  <c r="A631" i="30"/>
  <c r="A589" i="30"/>
  <c r="A563" i="30"/>
  <c r="A505" i="30"/>
  <c r="A477" i="30"/>
  <c r="A383" i="30"/>
  <c r="A253" i="30"/>
  <c r="A153" i="30"/>
  <c r="A49" i="30"/>
  <c r="A643" i="29"/>
  <c r="A635" i="29"/>
  <c r="A627" i="29"/>
  <c r="A619" i="29"/>
  <c r="A611" i="29"/>
  <c r="A591" i="29"/>
  <c r="A583" i="29"/>
  <c r="A575" i="29"/>
  <c r="A567" i="29"/>
  <c r="A559" i="29"/>
  <c r="A543" i="29"/>
  <c r="A535" i="29"/>
  <c r="A527" i="29"/>
  <c r="A499" i="29"/>
  <c r="A491" i="29"/>
  <c r="A483" i="29"/>
  <c r="A475" i="29"/>
  <c r="A467" i="29"/>
  <c r="A459" i="29"/>
  <c r="A451" i="29"/>
  <c r="A443" i="29"/>
  <c r="A435" i="29"/>
  <c r="A413" i="29"/>
  <c r="A405" i="29"/>
  <c r="A397" i="29"/>
  <c r="A389" i="29"/>
  <c r="A381" i="29"/>
  <c r="A361" i="29"/>
  <c r="A353" i="29"/>
  <c r="A345" i="29"/>
  <c r="A337" i="29"/>
  <c r="A329" i="29"/>
  <c r="A291" i="29"/>
  <c r="A283" i="29"/>
  <c r="A275" i="29"/>
  <c r="A267" i="29"/>
  <c r="A259" i="29"/>
  <c r="A251" i="29"/>
  <c r="A243" i="29"/>
  <c r="A235" i="29"/>
  <c r="A227" i="29"/>
  <c r="A219" i="29"/>
  <c r="A211" i="29"/>
  <c r="A203" i="29"/>
  <c r="A183" i="29"/>
  <c r="A175" i="29"/>
  <c r="A167" i="29"/>
  <c r="A159" i="29"/>
  <c r="A151" i="29"/>
  <c r="A143" i="29"/>
  <c r="A129" i="29"/>
  <c r="A121" i="29"/>
  <c r="A109" i="29"/>
  <c r="A91" i="29"/>
  <c r="A83" i="29"/>
  <c r="A75" i="29"/>
  <c r="A67" i="29"/>
  <c r="A52" i="29"/>
  <c r="A41" i="29"/>
  <c r="A25" i="29"/>
  <c r="A14" i="29"/>
  <c r="A853" i="30"/>
  <c r="A843" i="30"/>
  <c r="A832" i="30"/>
  <c r="A818" i="30"/>
  <c r="A772" i="30"/>
  <c r="A755" i="30"/>
  <c r="A738" i="30"/>
  <c r="A722" i="30"/>
  <c r="A705" i="30"/>
  <c r="A655" i="30"/>
  <c r="A629" i="30"/>
  <c r="A587" i="30"/>
  <c r="A549" i="30"/>
  <c r="A503" i="30"/>
  <c r="A469" i="30"/>
  <c r="A355" i="30"/>
  <c r="A245" i="30"/>
  <c r="A145" i="30"/>
  <c r="A27" i="30"/>
  <c r="A642" i="29"/>
  <c r="A634" i="29"/>
  <c r="A626" i="29"/>
  <c r="A618" i="29"/>
  <c r="A610" i="29"/>
  <c r="A590" i="29"/>
  <c r="A582" i="29"/>
  <c r="A574" i="29"/>
  <c r="A566" i="29"/>
  <c r="A558" i="29"/>
  <c r="A542" i="29"/>
  <c r="A534" i="29"/>
  <c r="A526" i="29"/>
  <c r="A498" i="29"/>
  <c r="A490" i="29"/>
  <c r="A482" i="29"/>
  <c r="A474" i="29"/>
  <c r="A466" i="29"/>
  <c r="A458" i="29"/>
  <c r="A450" i="29"/>
  <c r="A442" i="29"/>
  <c r="A434" i="29"/>
  <c r="A412" i="29"/>
  <c r="A404" i="29"/>
  <c r="A396" i="29"/>
  <c r="A388" i="29"/>
  <c r="A380" i="29"/>
  <c r="A360" i="29"/>
  <c r="A352" i="29"/>
  <c r="A344" i="29"/>
  <c r="A336" i="29"/>
  <c r="A328" i="29"/>
  <c r="A290" i="29"/>
  <c r="A282" i="29"/>
  <c r="A274" i="29"/>
  <c r="A266" i="29"/>
  <c r="A258" i="29"/>
  <c r="A250" i="29"/>
  <c r="A242" i="29"/>
  <c r="A234" i="29"/>
  <c r="A226" i="29"/>
  <c r="A218" i="29"/>
  <c r="A210" i="29"/>
  <c r="A202" i="29"/>
  <c r="A182" i="29"/>
  <c r="A174" i="29"/>
  <c r="A166" i="29"/>
  <c r="A158" i="29"/>
  <c r="A150" i="29"/>
  <c r="A142" i="29"/>
  <c r="A128" i="29"/>
  <c r="A120" i="29"/>
  <c r="A108" i="29"/>
  <c r="A90" i="29"/>
  <c r="A82" i="29"/>
  <c r="A74" i="29"/>
  <c r="A65" i="29"/>
  <c r="A51" i="29"/>
  <c r="A40" i="29"/>
  <c r="A23" i="29"/>
  <c r="A13" i="29"/>
  <c r="A852" i="30"/>
  <c r="A841" i="30"/>
  <c r="A831" i="30"/>
  <c r="A787" i="30"/>
  <c r="A770" i="30"/>
  <c r="A754" i="30"/>
  <c r="A737" i="30"/>
  <c r="A717" i="30"/>
  <c r="A701" i="30"/>
  <c r="A653" i="30"/>
  <c r="A623" i="30"/>
  <c r="A585" i="30"/>
  <c r="A547" i="30"/>
  <c r="A497" i="30"/>
  <c r="A461" i="30"/>
  <c r="A347" i="30"/>
  <c r="A229" i="30"/>
  <c r="A131" i="30"/>
  <c r="A19" i="30"/>
  <c r="A264" i="29"/>
  <c r="A256" i="29"/>
  <c r="A248" i="29"/>
  <c r="A240" i="29"/>
  <c r="A232" i="29"/>
  <c r="A224" i="29"/>
  <c r="A216" i="29"/>
  <c r="A208" i="29"/>
  <c r="A200" i="29"/>
  <c r="A180" i="29"/>
  <c r="A172" i="29"/>
  <c r="A164" i="29"/>
  <c r="A156" i="29"/>
  <c r="A148" i="29"/>
  <c r="A134" i="29"/>
  <c r="A126" i="29"/>
  <c r="A118" i="29"/>
  <c r="A106" i="29"/>
  <c r="A88" i="29"/>
  <c r="A80" i="29"/>
  <c r="A72" i="29"/>
  <c r="A63" i="29"/>
  <c r="A48" i="29"/>
  <c r="A37" i="29"/>
  <c r="A21" i="29"/>
  <c r="A10" i="29"/>
  <c r="A849" i="30"/>
  <c r="A839" i="30"/>
  <c r="A827" i="30"/>
  <c r="A781" i="30"/>
  <c r="A765" i="30"/>
  <c r="A748" i="30"/>
  <c r="A731" i="30"/>
  <c r="A715" i="30"/>
  <c r="A673" i="30"/>
  <c r="A645" i="30"/>
  <c r="A617" i="30"/>
  <c r="A577" i="30"/>
  <c r="A539" i="30"/>
  <c r="A493" i="30"/>
  <c r="A437" i="30"/>
  <c r="A293" i="30"/>
  <c r="A213" i="30"/>
  <c r="A103" i="30"/>
  <c r="A78" i="28"/>
  <c r="A639" i="29"/>
  <c r="A631" i="29"/>
  <c r="A623" i="29"/>
  <c r="A615" i="29"/>
  <c r="A607" i="29"/>
  <c r="A587" i="29"/>
  <c r="A579" i="29"/>
  <c r="A571" i="29"/>
  <c r="A563" i="29"/>
  <c r="A547" i="29"/>
  <c r="A539" i="29"/>
  <c r="A531" i="29"/>
  <c r="A503" i="29"/>
  <c r="A495" i="29"/>
  <c r="A487" i="29"/>
  <c r="A479" i="29"/>
  <c r="A471" i="29"/>
  <c r="A463" i="29"/>
  <c r="A455" i="29"/>
  <c r="A447" i="29"/>
  <c r="A439" i="29"/>
  <c r="A417" i="29"/>
  <c r="A409" i="29"/>
  <c r="A401" i="29"/>
  <c r="A393" i="29"/>
  <c r="A385" i="29"/>
  <c r="A377" i="29"/>
  <c r="A357" i="29"/>
  <c r="A349" i="29"/>
  <c r="A341" i="29"/>
  <c r="A333" i="29"/>
  <c r="A295" i="29"/>
  <c r="A287" i="29"/>
  <c r="A279" i="29"/>
  <c r="A271" i="29"/>
  <c r="A263" i="29"/>
  <c r="A255" i="29"/>
  <c r="A247" i="29"/>
  <c r="A239" i="29"/>
  <c r="A231" i="29"/>
  <c r="A223" i="29"/>
  <c r="A215" i="29"/>
  <c r="A207" i="29"/>
  <c r="A199" i="29"/>
  <c r="A179" i="29"/>
  <c r="A171" i="29"/>
  <c r="A163" i="29"/>
  <c r="A155" i="29"/>
  <c r="A147" i="29"/>
  <c r="A133" i="29"/>
  <c r="A125" i="29"/>
  <c r="A113" i="29"/>
  <c r="A105" i="29"/>
  <c r="A87" i="29"/>
  <c r="A79" i="29"/>
  <c r="A71" i="29"/>
  <c r="A61" i="29"/>
  <c r="A47" i="29"/>
  <c r="A36" i="29"/>
  <c r="A19" i="29"/>
  <c r="A7" i="29"/>
  <c r="A848" i="30"/>
  <c r="A837" i="30"/>
  <c r="A826" i="30"/>
  <c r="A780" i="30"/>
  <c r="A763" i="30"/>
  <c r="A747" i="30"/>
  <c r="A730" i="30"/>
  <c r="A713" i="30"/>
  <c r="A671" i="30"/>
  <c r="A641" i="30"/>
  <c r="A613" i="30"/>
  <c r="A573" i="30"/>
  <c r="A537" i="30"/>
  <c r="A487" i="30"/>
  <c r="A415" i="30"/>
  <c r="A285" i="30"/>
  <c r="A197" i="30"/>
  <c r="A85" i="30"/>
  <c r="A90" i="28"/>
  <c r="A62" i="29"/>
  <c r="A50" i="29"/>
  <c r="A42" i="29"/>
  <c r="A28" i="29"/>
  <c r="A20" i="29"/>
  <c r="A12" i="29"/>
  <c r="A2" i="29"/>
  <c r="A846" i="30"/>
  <c r="A838" i="30"/>
  <c r="A830" i="30"/>
  <c r="A819" i="30"/>
  <c r="A778" i="30"/>
  <c r="A764" i="30"/>
  <c r="A753" i="30"/>
  <c r="A739" i="30"/>
  <c r="A725" i="30"/>
  <c r="A714" i="30"/>
  <c r="A699" i="30"/>
  <c r="A657" i="30"/>
  <c r="A637" i="30"/>
  <c r="A615" i="30"/>
  <c r="A581" i="30"/>
  <c r="A561" i="30"/>
  <c r="A531" i="30"/>
  <c r="A489" i="30"/>
  <c r="A453" i="30"/>
  <c r="A363" i="30"/>
  <c r="A269" i="30"/>
  <c r="A205" i="30"/>
  <c r="A123" i="30"/>
  <c r="A83" i="28"/>
  <c r="A91" i="28"/>
  <c r="A79" i="28"/>
  <c r="A66" i="28"/>
  <c r="A12" i="30"/>
  <c r="A20" i="30"/>
  <c r="A28" i="30"/>
  <c r="A42" i="30"/>
  <c r="A50" i="30"/>
  <c r="A62" i="30"/>
  <c r="A70" i="30"/>
  <c r="A78" i="30"/>
  <c r="A86" i="30"/>
  <c r="A104" i="30"/>
  <c r="A112" i="30"/>
  <c r="A124" i="30"/>
  <c r="A132" i="30"/>
  <c r="A146" i="30"/>
  <c r="A154" i="30"/>
  <c r="A162" i="30"/>
  <c r="A170" i="30"/>
  <c r="A178" i="30"/>
  <c r="A198" i="30"/>
  <c r="A206" i="30"/>
  <c r="A214" i="30"/>
  <c r="A222" i="30"/>
  <c r="A230" i="30"/>
  <c r="A238" i="30"/>
  <c r="A246" i="30"/>
  <c r="A254" i="30"/>
  <c r="A262" i="30"/>
  <c r="A270" i="30"/>
  <c r="A278" i="30"/>
  <c r="A286" i="30"/>
  <c r="A294" i="30"/>
  <c r="A332" i="30"/>
  <c r="A340" i="30"/>
  <c r="A348" i="30"/>
  <c r="A356" i="30"/>
  <c r="A376" i="30"/>
  <c r="A384" i="30"/>
  <c r="A392" i="30"/>
  <c r="A400" i="30"/>
  <c r="A408" i="30"/>
  <c r="A416" i="30"/>
  <c r="A438" i="30"/>
  <c r="A446" i="30"/>
  <c r="A454" i="30"/>
  <c r="A462" i="30"/>
  <c r="A470" i="30"/>
  <c r="A478" i="30"/>
  <c r="A486" i="30"/>
  <c r="A494" i="30"/>
  <c r="A502" i="30"/>
  <c r="A530" i="30"/>
  <c r="A538" i="30"/>
  <c r="A546" i="30"/>
  <c r="A562" i="30"/>
  <c r="A570" i="30"/>
  <c r="A578" i="30"/>
  <c r="A586" i="30"/>
  <c r="A606" i="30"/>
  <c r="A614" i="30"/>
  <c r="A622" i="30"/>
  <c r="A630" i="30"/>
  <c r="A638" i="30"/>
  <c r="A646" i="30"/>
  <c r="A654" i="30"/>
  <c r="A662" i="30"/>
  <c r="A670" i="30"/>
  <c r="A698" i="30"/>
  <c r="A84" i="28"/>
  <c r="A102" i="28"/>
  <c r="A80" i="28"/>
  <c r="A67" i="28"/>
  <c r="A13" i="30"/>
  <c r="A21" i="30"/>
  <c r="A29" i="30"/>
  <c r="A43" i="30"/>
  <c r="A51" i="30"/>
  <c r="A63" i="30"/>
  <c r="A71" i="30"/>
  <c r="A79" i="30"/>
  <c r="A87" i="30"/>
  <c r="A105" i="30"/>
  <c r="A113" i="30"/>
  <c r="A125" i="30"/>
  <c r="A133" i="30"/>
  <c r="A147" i="30"/>
  <c r="A155" i="30"/>
  <c r="A163" i="30"/>
  <c r="A171" i="30"/>
  <c r="A179" i="30"/>
  <c r="A199" i="30"/>
  <c r="A207" i="30"/>
  <c r="A215" i="30"/>
  <c r="A223" i="30"/>
  <c r="A231" i="30"/>
  <c r="A239" i="30"/>
  <c r="A247" i="30"/>
  <c r="A255" i="30"/>
  <c r="A263" i="30"/>
  <c r="A271" i="30"/>
  <c r="A279" i="30"/>
  <c r="A287" i="30"/>
  <c r="A295" i="30"/>
  <c r="A333" i="30"/>
  <c r="A341" i="30"/>
  <c r="A349" i="30"/>
  <c r="A357" i="30"/>
  <c r="A377" i="30"/>
  <c r="A385" i="30"/>
  <c r="A393" i="30"/>
  <c r="A401" i="30"/>
  <c r="A409" i="30"/>
  <c r="A417" i="30"/>
  <c r="A439" i="30"/>
  <c r="A447" i="30"/>
  <c r="A455" i="30"/>
  <c r="A463" i="30"/>
  <c r="A471" i="30"/>
  <c r="A85" i="28"/>
  <c r="A73" i="28"/>
  <c r="A81" i="28"/>
  <c r="A68" i="28"/>
  <c r="A2" i="30"/>
  <c r="A14" i="30"/>
  <c r="A22" i="30"/>
  <c r="A36" i="30"/>
  <c r="A44" i="30"/>
  <c r="A52" i="30"/>
  <c r="A64" i="30"/>
  <c r="A72" i="30"/>
  <c r="A80" i="30"/>
  <c r="A88" i="30"/>
  <c r="A106" i="30"/>
  <c r="A118" i="30"/>
  <c r="A126" i="30"/>
  <c r="A134" i="30"/>
  <c r="A148" i="30"/>
  <c r="A156" i="30"/>
  <c r="A164" i="30"/>
  <c r="A172" i="30"/>
  <c r="A180" i="30"/>
  <c r="A200" i="30"/>
  <c r="A208" i="30"/>
  <c r="A216" i="30"/>
  <c r="A224" i="30"/>
  <c r="A232" i="30"/>
  <c r="A240" i="30"/>
  <c r="A248" i="30"/>
  <c r="A256" i="30"/>
  <c r="A264" i="30"/>
  <c r="A272" i="30"/>
  <c r="A280" i="30"/>
  <c r="A288" i="30"/>
  <c r="A296" i="30"/>
  <c r="A334" i="30"/>
  <c r="A342" i="30"/>
  <c r="A350" i="30"/>
  <c r="A358" i="30"/>
  <c r="A378" i="30"/>
  <c r="A386" i="30"/>
  <c r="A394" i="30"/>
  <c r="A402" i="30"/>
  <c r="A410" i="30"/>
  <c r="A432" i="30"/>
  <c r="A440" i="30"/>
  <c r="A448" i="30"/>
  <c r="A456" i="30"/>
  <c r="A464" i="30"/>
  <c r="A472" i="30"/>
  <c r="A480" i="30"/>
  <c r="A488" i="30"/>
  <c r="A496" i="30"/>
  <c r="A504" i="30"/>
  <c r="A532" i="30"/>
  <c r="A540" i="30"/>
  <c r="A548" i="30"/>
  <c r="A564" i="30"/>
  <c r="A572" i="30"/>
  <c r="A580" i="30"/>
  <c r="A588" i="30"/>
  <c r="A608" i="30"/>
  <c r="A616" i="30"/>
  <c r="A624" i="30"/>
  <c r="A632" i="30"/>
  <c r="A640" i="30"/>
  <c r="A648" i="30"/>
  <c r="A656" i="30"/>
  <c r="A664" i="30"/>
  <c r="A672" i="30"/>
  <c r="A700" i="30"/>
  <c r="A86" i="28"/>
  <c r="A74" i="28"/>
  <c r="A82" i="28"/>
  <c r="A69" i="28"/>
  <c r="A3" i="30"/>
  <c r="A15" i="30"/>
  <c r="A23" i="30"/>
  <c r="A37" i="30"/>
  <c r="A45" i="30"/>
  <c r="A53" i="30"/>
  <c r="A65" i="30"/>
  <c r="A73" i="30"/>
  <c r="A81" i="30"/>
  <c r="A89" i="30"/>
  <c r="A107" i="30"/>
  <c r="A119" i="30"/>
  <c r="A127" i="30"/>
  <c r="A135" i="30"/>
  <c r="A149" i="30"/>
  <c r="A157" i="30"/>
  <c r="A165" i="30"/>
  <c r="A173" i="30"/>
  <c r="A181" i="30"/>
  <c r="A201" i="30"/>
  <c r="A209" i="30"/>
  <c r="A217" i="30"/>
  <c r="A225" i="30"/>
  <c r="A233" i="30"/>
  <c r="A241" i="30"/>
  <c r="A249" i="30"/>
  <c r="A257" i="30"/>
  <c r="A265" i="30"/>
  <c r="A273" i="30"/>
  <c r="A281" i="30"/>
  <c r="A289" i="30"/>
  <c r="A297" i="30"/>
  <c r="A335" i="30"/>
  <c r="A343" i="30"/>
  <c r="A351" i="30"/>
  <c r="A359" i="30"/>
  <c r="A379" i="30"/>
  <c r="A387" i="30"/>
  <c r="A395" i="30"/>
  <c r="A403" i="30"/>
  <c r="A411" i="30"/>
  <c r="A433" i="30"/>
  <c r="A441" i="30"/>
  <c r="A449" i="30"/>
  <c r="A457" i="30"/>
  <c r="A465" i="30"/>
  <c r="A473" i="30"/>
  <c r="A87" i="28"/>
  <c r="A75" i="28"/>
  <c r="A62" i="28"/>
  <c r="A70" i="28"/>
  <c r="A4" i="30"/>
  <c r="A6" i="30"/>
  <c r="A16" i="30"/>
  <c r="A24" i="30"/>
  <c r="A38" i="30"/>
  <c r="A46" i="30"/>
  <c r="A58" i="30"/>
  <c r="A66" i="30"/>
  <c r="A74" i="30"/>
  <c r="A82" i="30"/>
  <c r="A90" i="30"/>
  <c r="A108" i="30"/>
  <c r="A120" i="30"/>
  <c r="A128" i="30"/>
  <c r="A142" i="30"/>
  <c r="A150" i="30"/>
  <c r="A158" i="30"/>
  <c r="A166" i="30"/>
  <c r="A174" i="30"/>
  <c r="A182" i="30"/>
  <c r="A202" i="30"/>
  <c r="A210" i="30"/>
  <c r="A218" i="30"/>
  <c r="A226" i="30"/>
  <c r="A234" i="30"/>
  <c r="A242" i="30"/>
  <c r="A250" i="30"/>
  <c r="A258" i="30"/>
  <c r="A266" i="30"/>
  <c r="A274" i="30"/>
  <c r="A282" i="30"/>
  <c r="A290" i="30"/>
  <c r="A328" i="30"/>
  <c r="A336" i="30"/>
  <c r="A344" i="30"/>
  <c r="A352" i="30"/>
  <c r="A360" i="30"/>
  <c r="A380" i="30"/>
  <c r="A388" i="30"/>
  <c r="A396" i="30"/>
  <c r="A404" i="30"/>
  <c r="A412" i="30"/>
  <c r="A434" i="30"/>
  <c r="A442" i="30"/>
  <c r="A450" i="30"/>
  <c r="A458" i="30"/>
  <c r="A466" i="30"/>
  <c r="A474" i="30"/>
  <c r="A482" i="30"/>
  <c r="A490" i="30"/>
  <c r="A498" i="30"/>
  <c r="A526" i="30"/>
  <c r="A534" i="30"/>
  <c r="A542" i="30"/>
  <c r="A558" i="30"/>
  <c r="A566" i="30"/>
  <c r="A574" i="30"/>
  <c r="A582" i="30"/>
  <c r="A590" i="30"/>
  <c r="A610" i="30"/>
  <c r="A618" i="30"/>
  <c r="A626" i="30"/>
  <c r="A634" i="30"/>
  <c r="A642" i="30"/>
  <c r="A650" i="30"/>
  <c r="A658" i="30"/>
  <c r="A666" i="30"/>
  <c r="A674" i="30"/>
  <c r="A702" i="30"/>
  <c r="A710" i="30"/>
  <c r="A718" i="30"/>
  <c r="A726" i="30"/>
  <c r="A734" i="30"/>
  <c r="A742" i="30"/>
  <c r="A750" i="30"/>
  <c r="A758" i="30"/>
  <c r="A766" i="30"/>
  <c r="A774" i="30"/>
  <c r="A782" i="30"/>
  <c r="A820" i="30"/>
  <c r="A828" i="30"/>
  <c r="A88" i="28"/>
  <c r="A76" i="28"/>
  <c r="A63" i="28"/>
  <c r="A71" i="28"/>
  <c r="A5" i="30"/>
  <c r="A7" i="30"/>
  <c r="A17" i="30"/>
  <c r="A25" i="30"/>
  <c r="A39" i="30"/>
  <c r="A47" i="30"/>
  <c r="A59" i="30"/>
  <c r="A67" i="30"/>
  <c r="A75" i="30"/>
  <c r="A83" i="30"/>
  <c r="A91" i="30"/>
  <c r="A109" i="30"/>
  <c r="A121" i="30"/>
  <c r="A129" i="30"/>
  <c r="A143" i="30"/>
  <c r="A151" i="30"/>
  <c r="A159" i="30"/>
  <c r="A167" i="30"/>
  <c r="A175" i="30"/>
  <c r="A183" i="30"/>
  <c r="A203" i="30"/>
  <c r="A211" i="30"/>
  <c r="A219" i="30"/>
  <c r="A227" i="30"/>
  <c r="A235" i="30"/>
  <c r="A243" i="30"/>
  <c r="A251" i="30"/>
  <c r="A259" i="30"/>
  <c r="A267" i="30"/>
  <c r="A275" i="30"/>
  <c r="A283" i="30"/>
  <c r="A291" i="30"/>
  <c r="A329" i="30"/>
  <c r="A337" i="30"/>
  <c r="A345" i="30"/>
  <c r="A353" i="30"/>
  <c r="A361" i="30"/>
  <c r="A381" i="30"/>
  <c r="A389" i="30"/>
  <c r="A397" i="30"/>
  <c r="A405" i="30"/>
  <c r="A413" i="30"/>
  <c r="A435" i="30"/>
  <c r="A443" i="30"/>
  <c r="A451" i="30"/>
  <c r="A459" i="30"/>
  <c r="A467" i="30"/>
  <c r="A475" i="30"/>
  <c r="A483" i="30"/>
  <c r="A491" i="30"/>
  <c r="A499" i="30"/>
  <c r="A527" i="30"/>
  <c r="A535" i="30"/>
  <c r="A543" i="30"/>
  <c r="A559" i="30"/>
  <c r="A567" i="30"/>
  <c r="A575" i="30"/>
  <c r="A583" i="30"/>
  <c r="A591" i="30"/>
  <c r="A611" i="30"/>
  <c r="A619" i="30"/>
  <c r="A627" i="30"/>
  <c r="A635" i="30"/>
  <c r="A643" i="30"/>
  <c r="A651" i="30"/>
  <c r="A659" i="30"/>
  <c r="A667" i="30"/>
  <c r="A675" i="30"/>
  <c r="A703" i="30"/>
  <c r="A711" i="30"/>
  <c r="A719" i="30"/>
  <c r="A727" i="30"/>
  <c r="A735" i="30"/>
  <c r="A743" i="30"/>
  <c r="A751" i="30"/>
  <c r="A759" i="30"/>
  <c r="A767" i="30"/>
  <c r="A775" i="30"/>
  <c r="A783" i="30"/>
  <c r="A89" i="28"/>
  <c r="A77" i="28"/>
  <c r="A64" i="28"/>
  <c r="A72" i="28"/>
  <c r="A10" i="30"/>
  <c r="A18" i="30"/>
  <c r="A26" i="30"/>
  <c r="A40" i="30"/>
  <c r="A48" i="30"/>
  <c r="A60" i="30"/>
  <c r="A68" i="30"/>
  <c r="A76" i="30"/>
  <c r="A84" i="30"/>
  <c r="A102" i="30"/>
  <c r="A110" i="30"/>
  <c r="A122" i="30"/>
  <c r="A130" i="30"/>
  <c r="A144" i="30"/>
  <c r="A152" i="30"/>
  <c r="A160" i="30"/>
  <c r="A168" i="30"/>
  <c r="A176" i="30"/>
  <c r="A196" i="30"/>
  <c r="A204" i="30"/>
  <c r="A212" i="30"/>
  <c r="A220" i="30"/>
  <c r="A228" i="30"/>
  <c r="A236" i="30"/>
  <c r="A244" i="30"/>
  <c r="A252" i="30"/>
  <c r="A260" i="30"/>
  <c r="A268" i="30"/>
  <c r="A276" i="30"/>
  <c r="A284" i="30"/>
  <c r="A292" i="30"/>
  <c r="A330" i="30"/>
  <c r="A338" i="30"/>
  <c r="A346" i="30"/>
  <c r="A354" i="30"/>
  <c r="A362" i="30"/>
  <c r="A382" i="30"/>
  <c r="A390" i="30"/>
  <c r="A398" i="30"/>
  <c r="A406" i="30"/>
  <c r="A414" i="30"/>
  <c r="A436" i="30"/>
  <c r="A444" i="30"/>
  <c r="A452" i="30"/>
  <c r="A460" i="30"/>
  <c r="A468" i="30"/>
  <c r="A476" i="30"/>
  <c r="A484" i="30"/>
  <c r="A492" i="30"/>
  <c r="A500" i="30"/>
  <c r="A528" i="30"/>
  <c r="A536" i="30"/>
  <c r="A544" i="30"/>
  <c r="A560" i="30"/>
  <c r="A568" i="30"/>
  <c r="A576" i="30"/>
  <c r="A584" i="30"/>
  <c r="A592" i="30"/>
  <c r="A612" i="30"/>
  <c r="A620" i="30"/>
  <c r="A628" i="30"/>
  <c r="A636" i="30"/>
  <c r="A644" i="30"/>
  <c r="A652" i="30"/>
  <c r="A660" i="30"/>
  <c r="A668" i="30"/>
  <c r="A676" i="30"/>
  <c r="A704" i="30"/>
  <c r="A712" i="30"/>
  <c r="A720" i="30"/>
  <c r="A728" i="30"/>
  <c r="A736" i="30"/>
  <c r="A744" i="30"/>
  <c r="A752" i="30"/>
  <c r="A760" i="30"/>
  <c r="A768" i="30"/>
  <c r="A776" i="30"/>
  <c r="A784" i="30"/>
  <c r="A822" i="30"/>
  <c r="A66" i="29"/>
  <c r="A58" i="29"/>
  <c r="A46" i="29"/>
  <c r="A38" i="29"/>
  <c r="A24" i="29"/>
  <c r="A16" i="29"/>
  <c r="A6" i="29"/>
  <c r="A850" i="30"/>
  <c r="A842" i="30"/>
  <c r="A834" i="30"/>
  <c r="A825" i="30"/>
  <c r="A785" i="30"/>
  <c r="A771" i="30"/>
  <c r="A757" i="30"/>
  <c r="A746" i="30"/>
  <c r="A732" i="30"/>
  <c r="A721" i="30"/>
  <c r="A707" i="30"/>
  <c r="A669" i="30"/>
  <c r="A647" i="30"/>
  <c r="A625" i="30"/>
  <c r="A593" i="30"/>
  <c r="A571" i="30"/>
  <c r="A541" i="30"/>
  <c r="A501" i="30"/>
  <c r="A479" i="30"/>
  <c r="A407" i="30"/>
  <c r="A331" i="30"/>
  <c r="A237" i="30"/>
  <c r="A161" i="30"/>
  <c r="A77" i="30"/>
  <c r="A65" i="28"/>
  <c r="A99" i="28"/>
  <c r="A98" i="28"/>
  <c r="A96" i="28"/>
  <c r="A97" i="28"/>
  <c r="A95" i="28"/>
  <c r="A94" i="28"/>
  <c r="A101" i="28"/>
  <c r="A93" i="28"/>
  <c r="A100" i="28"/>
  <c r="A92" i="28"/>
  <c r="A33" i="30"/>
  <c r="A57" i="30"/>
  <c r="A189" i="30"/>
  <c r="A301" i="30"/>
  <c r="A309" i="30"/>
  <c r="A317" i="30"/>
  <c r="A325" i="30"/>
  <c r="A365" i="30"/>
  <c r="A373" i="30"/>
  <c r="A421" i="30"/>
  <c r="A429" i="30"/>
  <c r="A509" i="30"/>
  <c r="A517" i="30"/>
  <c r="A525" i="30"/>
  <c r="A557" i="30"/>
  <c r="A597" i="30"/>
  <c r="A605" i="30"/>
  <c r="A185" i="29"/>
  <c r="A193" i="29"/>
  <c r="A305" i="29"/>
  <c r="A313" i="29"/>
  <c r="A321" i="29"/>
  <c r="A369" i="29"/>
  <c r="A425" i="29"/>
  <c r="A513" i="29"/>
  <c r="A521" i="29"/>
  <c r="A553" i="29"/>
  <c r="A601" i="29"/>
  <c r="A33" i="28"/>
  <c r="A57" i="28"/>
  <c r="A189" i="28"/>
  <c r="A301" i="28"/>
  <c r="A309" i="28"/>
  <c r="A317" i="28"/>
  <c r="A325" i="28"/>
  <c r="A365" i="28"/>
  <c r="A373" i="28"/>
  <c r="A421" i="28"/>
  <c r="A429" i="28"/>
  <c r="A509" i="28"/>
  <c r="A517" i="28"/>
  <c r="A525" i="28"/>
  <c r="A557" i="28"/>
  <c r="A597" i="28"/>
  <c r="A605" i="28"/>
  <c r="A186" i="30"/>
  <c r="A314" i="30"/>
  <c r="A418" i="30"/>
  <c r="A518" i="29"/>
  <c r="A186" i="28"/>
  <c r="A298" i="28"/>
  <c r="A370" i="28"/>
  <c r="A418" i="28"/>
  <c r="A514" i="28"/>
  <c r="A316" i="30"/>
  <c r="A372" i="30"/>
  <c r="A420" i="30"/>
  <c r="A604" i="30"/>
  <c r="A184" i="29"/>
  <c r="A316" i="28"/>
  <c r="A364" i="28"/>
  <c r="A556" i="28"/>
  <c r="A596" i="28"/>
  <c r="A34" i="30"/>
  <c r="A190" i="30"/>
  <c r="A302" i="30"/>
  <c r="A310" i="30"/>
  <c r="A318" i="30"/>
  <c r="A326" i="30"/>
  <c r="A366" i="30"/>
  <c r="A374" i="30"/>
  <c r="A422" i="30"/>
  <c r="A430" i="30"/>
  <c r="A510" i="30"/>
  <c r="A518" i="30"/>
  <c r="A550" i="30"/>
  <c r="A598" i="30"/>
  <c r="A30" i="29"/>
  <c r="A54" i="29"/>
  <c r="A186" i="29"/>
  <c r="A194" i="29"/>
  <c r="A298" i="29"/>
  <c r="A306" i="29"/>
  <c r="A314" i="29"/>
  <c r="A322" i="29"/>
  <c r="A370" i="29"/>
  <c r="A418" i="29"/>
  <c r="A426" i="29"/>
  <c r="A506" i="29"/>
  <c r="A514" i="29"/>
  <c r="A522" i="29"/>
  <c r="A554" i="29"/>
  <c r="A594" i="29"/>
  <c r="A602" i="29"/>
  <c r="A34" i="28"/>
  <c r="A190" i="28"/>
  <c r="A302" i="28"/>
  <c r="A310" i="28"/>
  <c r="A318" i="28"/>
  <c r="A326" i="28"/>
  <c r="A366" i="28"/>
  <c r="A374" i="28"/>
  <c r="A422" i="28"/>
  <c r="A430" i="28"/>
  <c r="A510" i="28"/>
  <c r="A518" i="28"/>
  <c r="A550" i="28"/>
  <c r="A598" i="28"/>
  <c r="A30" i="30"/>
  <c r="A298" i="30"/>
  <c r="A522" i="30"/>
  <c r="A302" i="29"/>
  <c r="A194" i="28"/>
  <c r="A314" i="28"/>
  <c r="A554" i="28"/>
  <c r="A594" i="28"/>
  <c r="A516" i="30"/>
  <c r="A304" i="29"/>
  <c r="A368" i="29"/>
  <c r="A552" i="29"/>
  <c r="A600" i="29"/>
  <c r="A32" i="28"/>
  <c r="A188" i="28"/>
  <c r="A35" i="30"/>
  <c r="A191" i="30"/>
  <c r="A303" i="30"/>
  <c r="A311" i="30"/>
  <c r="A319" i="30"/>
  <c r="A327" i="30"/>
  <c r="A367" i="30"/>
  <c r="A375" i="30"/>
  <c r="A423" i="30"/>
  <c r="A431" i="30"/>
  <c r="A511" i="30"/>
  <c r="A519" i="30"/>
  <c r="A551" i="30"/>
  <c r="A599" i="30"/>
  <c r="A31" i="29"/>
  <c r="A55" i="29"/>
  <c r="A187" i="29"/>
  <c r="A195" i="29"/>
  <c r="A299" i="29"/>
  <c r="A307" i="29"/>
  <c r="A315" i="29"/>
  <c r="A323" i="29"/>
  <c r="A371" i="29"/>
  <c r="A419" i="29"/>
  <c r="A427" i="29"/>
  <c r="A507" i="29"/>
  <c r="A515" i="29"/>
  <c r="A523" i="29"/>
  <c r="A555" i="29"/>
  <c r="A595" i="29"/>
  <c r="A603" i="29"/>
  <c r="A35" i="28"/>
  <c r="A191" i="28"/>
  <c r="A303" i="28"/>
  <c r="A311" i="28"/>
  <c r="A319" i="28"/>
  <c r="A327" i="28"/>
  <c r="A367" i="28"/>
  <c r="A375" i="28"/>
  <c r="A423" i="28"/>
  <c r="A431" i="28"/>
  <c r="A511" i="28"/>
  <c r="A519" i="28"/>
  <c r="A551" i="28"/>
  <c r="A599" i="28"/>
  <c r="A54" i="30"/>
  <c r="A194" i="30"/>
  <c r="A370" i="30"/>
  <c r="A506" i="30"/>
  <c r="A602" i="30"/>
  <c r="A34" i="29"/>
  <c r="A190" i="29"/>
  <c r="A310" i="29"/>
  <c r="A366" i="29"/>
  <c r="A430" i="29"/>
  <c r="A510" i="29"/>
  <c r="A306" i="28"/>
  <c r="A506" i="28"/>
  <c r="A300" i="30"/>
  <c r="A524" i="30"/>
  <c r="A192" i="29"/>
  <c r="A512" i="29"/>
  <c r="A300" i="28"/>
  <c r="A428" i="28"/>
  <c r="A508" i="28"/>
  <c r="A184" i="30"/>
  <c r="A192" i="30"/>
  <c r="A304" i="30"/>
  <c r="A312" i="30"/>
  <c r="A320" i="30"/>
  <c r="A368" i="30"/>
  <c r="A424" i="30"/>
  <c r="A512" i="30"/>
  <c r="A520" i="30"/>
  <c r="A552" i="30"/>
  <c r="A600" i="30"/>
  <c r="A32" i="29"/>
  <c r="A56" i="29"/>
  <c r="A188" i="29"/>
  <c r="A300" i="29"/>
  <c r="A308" i="29"/>
  <c r="A316" i="29"/>
  <c r="A324" i="29"/>
  <c r="A364" i="29"/>
  <c r="A372" i="29"/>
  <c r="A420" i="29"/>
  <c r="A428" i="29"/>
  <c r="A508" i="29"/>
  <c r="A516" i="29"/>
  <c r="A524" i="29"/>
  <c r="A556" i="29"/>
  <c r="A596" i="29"/>
  <c r="A604" i="29"/>
  <c r="A184" i="28"/>
  <c r="A192" i="28"/>
  <c r="A304" i="28"/>
  <c r="A312" i="28"/>
  <c r="A320" i="28"/>
  <c r="A368" i="28"/>
  <c r="A424" i="28"/>
  <c r="A512" i="28"/>
  <c r="A520" i="28"/>
  <c r="A552" i="28"/>
  <c r="A600" i="28"/>
  <c r="A322" i="30"/>
  <c r="A554" i="30"/>
  <c r="A594" i="30"/>
  <c r="A318" i="29"/>
  <c r="A374" i="29"/>
  <c r="A422" i="29"/>
  <c r="A550" i="29"/>
  <c r="A598" i="29"/>
  <c r="A54" i="28"/>
  <c r="A322" i="28"/>
  <c r="A522" i="28"/>
  <c r="A308" i="30"/>
  <c r="A508" i="30"/>
  <c r="A556" i="30"/>
  <c r="A312" i="29"/>
  <c r="A308" i="28"/>
  <c r="A524" i="28"/>
  <c r="A185" i="30"/>
  <c r="A193" i="30"/>
  <c r="A305" i="30"/>
  <c r="A313" i="30"/>
  <c r="A321" i="30"/>
  <c r="A369" i="30"/>
  <c r="A425" i="30"/>
  <c r="A513" i="30"/>
  <c r="A521" i="30"/>
  <c r="A553" i="30"/>
  <c r="A601" i="30"/>
  <c r="A33" i="29"/>
  <c r="A57" i="29"/>
  <c r="A189" i="29"/>
  <c r="A301" i="29"/>
  <c r="A309" i="29"/>
  <c r="A317" i="29"/>
  <c r="A325" i="29"/>
  <c r="A365" i="29"/>
  <c r="A373" i="29"/>
  <c r="A421" i="29"/>
  <c r="A429" i="29"/>
  <c r="A509" i="29"/>
  <c r="A517" i="29"/>
  <c r="A525" i="29"/>
  <c r="A557" i="29"/>
  <c r="A597" i="29"/>
  <c r="A605" i="29"/>
  <c r="A185" i="28"/>
  <c r="A193" i="28"/>
  <c r="A305" i="28"/>
  <c r="A313" i="28"/>
  <c r="A321" i="28"/>
  <c r="A369" i="28"/>
  <c r="A425" i="28"/>
  <c r="A513" i="28"/>
  <c r="A521" i="28"/>
  <c r="A553" i="28"/>
  <c r="A601" i="28"/>
  <c r="A306" i="30"/>
  <c r="A426" i="30"/>
  <c r="A514" i="30"/>
  <c r="A326" i="29"/>
  <c r="A30" i="28"/>
  <c r="A426" i="28"/>
  <c r="A602" i="28"/>
  <c r="A32" i="30"/>
  <c r="A324" i="30"/>
  <c r="A428" i="30"/>
  <c r="A596" i="30"/>
  <c r="A424" i="29"/>
  <c r="A520" i="29"/>
  <c r="A324" i="28"/>
  <c r="A372" i="28"/>
  <c r="A420" i="28"/>
  <c r="A516" i="28"/>
  <c r="A31" i="30"/>
  <c r="A55" i="30"/>
  <c r="A187" i="30"/>
  <c r="A195" i="30"/>
  <c r="A299" i="30"/>
  <c r="A307" i="30"/>
  <c r="A315" i="30"/>
  <c r="A323" i="30"/>
  <c r="A371" i="30"/>
  <c r="A419" i="30"/>
  <c r="A427" i="30"/>
  <c r="A507" i="30"/>
  <c r="A515" i="30"/>
  <c r="A523" i="30"/>
  <c r="A555" i="30"/>
  <c r="A595" i="30"/>
  <c r="A603" i="30"/>
  <c r="A35" i="29"/>
  <c r="A191" i="29"/>
  <c r="A303" i="29"/>
  <c r="A311" i="29"/>
  <c r="A319" i="29"/>
  <c r="A327" i="29"/>
  <c r="A367" i="29"/>
  <c r="A375" i="29"/>
  <c r="A423" i="29"/>
  <c r="A431" i="29"/>
  <c r="A511" i="29"/>
  <c r="A519" i="29"/>
  <c r="A551" i="29"/>
  <c r="A599" i="29"/>
  <c r="A31" i="28"/>
  <c r="A55" i="28"/>
  <c r="A187" i="28"/>
  <c r="A195" i="28"/>
  <c r="A299" i="28"/>
  <c r="A307" i="28"/>
  <c r="A315" i="28"/>
  <c r="A323" i="28"/>
  <c r="A371" i="28"/>
  <c r="A419" i="28"/>
  <c r="A427" i="28"/>
  <c r="A507" i="28"/>
  <c r="A515" i="28"/>
  <c r="A523" i="28"/>
  <c r="A555" i="28"/>
  <c r="A595" i="28"/>
  <c r="A603" i="28"/>
  <c r="A56" i="30"/>
  <c r="A188" i="30"/>
  <c r="A364" i="30"/>
  <c r="A320" i="29"/>
  <c r="A56" i="28"/>
  <c r="A604" i="28"/>
  <c r="A94" i="30"/>
  <c r="A678" i="30"/>
  <c r="A686" i="30"/>
  <c r="A694" i="30"/>
  <c r="A790" i="30"/>
  <c r="A798" i="30"/>
  <c r="A806" i="30"/>
  <c r="A814" i="30"/>
  <c r="A854" i="30"/>
  <c r="A862" i="30"/>
  <c r="A94" i="29"/>
  <c r="A678" i="29"/>
  <c r="A686" i="29"/>
  <c r="A694" i="29"/>
  <c r="A790" i="29"/>
  <c r="A798" i="29"/>
  <c r="A806" i="29"/>
  <c r="A814" i="29"/>
  <c r="A854" i="29"/>
  <c r="A862" i="29"/>
  <c r="A678" i="28"/>
  <c r="A686" i="28"/>
  <c r="A694" i="28"/>
  <c r="A790" i="28"/>
  <c r="A798" i="28"/>
  <c r="A806" i="28"/>
  <c r="A814" i="28"/>
  <c r="A854" i="28"/>
  <c r="A862" i="28"/>
  <c r="A681" i="28"/>
  <c r="A809" i="28"/>
  <c r="A794" i="28"/>
  <c r="A858" i="28"/>
  <c r="A115" i="28"/>
  <c r="A811" i="28"/>
  <c r="A95" i="30"/>
  <c r="A679" i="30"/>
  <c r="A687" i="30"/>
  <c r="A695" i="30"/>
  <c r="A791" i="30"/>
  <c r="A799" i="30"/>
  <c r="A807" i="30"/>
  <c r="A815" i="30"/>
  <c r="A855" i="30"/>
  <c r="A863" i="30"/>
  <c r="A95" i="29"/>
  <c r="A679" i="29"/>
  <c r="A687" i="29"/>
  <c r="A695" i="29"/>
  <c r="A791" i="29"/>
  <c r="A799" i="29"/>
  <c r="A807" i="29"/>
  <c r="A815" i="29"/>
  <c r="A855" i="29"/>
  <c r="A863" i="29"/>
  <c r="A679" i="28"/>
  <c r="A687" i="28"/>
  <c r="A695" i="28"/>
  <c r="A791" i="28"/>
  <c r="A799" i="28"/>
  <c r="A807" i="28"/>
  <c r="A815" i="28"/>
  <c r="A855" i="28"/>
  <c r="A863" i="28"/>
  <c r="A9" i="28"/>
  <c r="A690" i="28"/>
  <c r="A802" i="28"/>
  <c r="A99" i="29"/>
  <c r="A139" i="29"/>
  <c r="A795" i="29"/>
  <c r="A859" i="29"/>
  <c r="A139" i="28"/>
  <c r="A683" i="28"/>
  <c r="A803" i="28"/>
  <c r="A8" i="30"/>
  <c r="A96" i="30"/>
  <c r="A136" i="30"/>
  <c r="A680" i="30"/>
  <c r="A688" i="30"/>
  <c r="A696" i="30"/>
  <c r="A792" i="30"/>
  <c r="A800" i="30"/>
  <c r="A808" i="30"/>
  <c r="A816" i="30"/>
  <c r="A856" i="30"/>
  <c r="A864" i="30"/>
  <c r="A8" i="29"/>
  <c r="A96" i="29"/>
  <c r="A136" i="29"/>
  <c r="A680" i="29"/>
  <c r="A688" i="29"/>
  <c r="A696" i="29"/>
  <c r="A792" i="29"/>
  <c r="A800" i="29"/>
  <c r="A808" i="29"/>
  <c r="A816" i="29"/>
  <c r="A856" i="29"/>
  <c r="A864" i="29"/>
  <c r="A8" i="28"/>
  <c r="A136" i="28"/>
  <c r="A680" i="28"/>
  <c r="A688" i="28"/>
  <c r="A696" i="28"/>
  <c r="A792" i="28"/>
  <c r="A800" i="28"/>
  <c r="A808" i="28"/>
  <c r="A816" i="28"/>
  <c r="A856" i="28"/>
  <c r="A864" i="28"/>
  <c r="A137" i="28"/>
  <c r="A697" i="28"/>
  <c r="A801" i="28"/>
  <c r="A865" i="28"/>
  <c r="A114" i="28"/>
  <c r="A682" i="28"/>
  <c r="A810" i="28"/>
  <c r="A691" i="29"/>
  <c r="A811" i="29"/>
  <c r="A691" i="28"/>
  <c r="A795" i="28"/>
  <c r="A859" i="28"/>
  <c r="A9" i="30"/>
  <c r="A97" i="30"/>
  <c r="A137" i="30"/>
  <c r="A681" i="30"/>
  <c r="A689" i="30"/>
  <c r="A697" i="30"/>
  <c r="A793" i="30"/>
  <c r="A801" i="30"/>
  <c r="A809" i="30"/>
  <c r="A817" i="30"/>
  <c r="A857" i="30"/>
  <c r="A865" i="30"/>
  <c r="A9" i="29"/>
  <c r="A97" i="29"/>
  <c r="A137" i="29"/>
  <c r="A681" i="29"/>
  <c r="A689" i="29"/>
  <c r="A697" i="29"/>
  <c r="A793" i="29"/>
  <c r="A801" i="29"/>
  <c r="A809" i="29"/>
  <c r="A817" i="29"/>
  <c r="A857" i="29"/>
  <c r="A865" i="29"/>
  <c r="A98" i="30"/>
  <c r="A114" i="30"/>
  <c r="A138" i="30"/>
  <c r="A682" i="30"/>
  <c r="A690" i="30"/>
  <c r="A794" i="30"/>
  <c r="A802" i="30"/>
  <c r="A810" i="30"/>
  <c r="A858" i="30"/>
  <c r="A98" i="29"/>
  <c r="A114" i="29"/>
  <c r="A138" i="29"/>
  <c r="A682" i="29"/>
  <c r="A690" i="29"/>
  <c r="A794" i="29"/>
  <c r="A802" i="29"/>
  <c r="A810" i="29"/>
  <c r="A858" i="29"/>
  <c r="A99" i="30"/>
  <c r="A115" i="30"/>
  <c r="A139" i="30"/>
  <c r="A683" i="30"/>
  <c r="A691" i="30"/>
  <c r="A795" i="30"/>
  <c r="A803" i="30"/>
  <c r="A811" i="30"/>
  <c r="A859" i="30"/>
  <c r="A92" i="30"/>
  <c r="A100" i="30"/>
  <c r="A116" i="30"/>
  <c r="A140" i="30"/>
  <c r="A684" i="30"/>
  <c r="A692" i="30"/>
  <c r="A788" i="30"/>
  <c r="A796" i="30"/>
  <c r="A804" i="30"/>
  <c r="A812" i="30"/>
  <c r="A860" i="30"/>
  <c r="A92" i="29"/>
  <c r="A100" i="29"/>
  <c r="A116" i="29"/>
  <c r="A140" i="29"/>
  <c r="A684" i="29"/>
  <c r="A692" i="29"/>
  <c r="A788" i="29"/>
  <c r="A796" i="29"/>
  <c r="A804" i="29"/>
  <c r="A812" i="29"/>
  <c r="A860" i="29"/>
  <c r="A116" i="28"/>
  <c r="A140" i="28"/>
  <c r="A684" i="28"/>
  <c r="A692" i="28"/>
  <c r="A788" i="28"/>
  <c r="A796" i="28"/>
  <c r="A804" i="28"/>
  <c r="A812" i="28"/>
  <c r="A860" i="28"/>
  <c r="A817" i="28"/>
  <c r="A683" i="29"/>
  <c r="A803" i="29"/>
  <c r="A93" i="30"/>
  <c r="A101" i="30"/>
  <c r="A117" i="30"/>
  <c r="A141" i="30"/>
  <c r="A685" i="30"/>
  <c r="A693" i="30"/>
  <c r="A789" i="30"/>
  <c r="A797" i="30"/>
  <c r="A805" i="30"/>
  <c r="A813" i="30"/>
  <c r="A861" i="30"/>
  <c r="A93" i="29"/>
  <c r="A101" i="29"/>
  <c r="A117" i="29"/>
  <c r="A141" i="29"/>
  <c r="A685" i="29"/>
  <c r="A693" i="29"/>
  <c r="A789" i="29"/>
  <c r="A797" i="29"/>
  <c r="A805" i="29"/>
  <c r="A813" i="29"/>
  <c r="A861" i="29"/>
  <c r="A117" i="28"/>
  <c r="A141" i="28"/>
  <c r="A685" i="28"/>
  <c r="A693" i="28"/>
  <c r="A789" i="28"/>
  <c r="A797" i="28"/>
  <c r="A805" i="28"/>
  <c r="A813" i="28"/>
  <c r="A861" i="28"/>
  <c r="A689" i="28"/>
  <c r="A793" i="28"/>
  <c r="A857" i="28"/>
  <c r="A138" i="28"/>
  <c r="A115" i="29"/>
  <c r="B15" i="25" l="1"/>
  <c r="B28" i="25"/>
  <c r="C14" i="25"/>
  <c r="H15" i="25"/>
  <c r="E40" i="25"/>
  <c r="B41" i="25"/>
  <c r="D41" i="25"/>
  <c r="F40" i="25"/>
  <c r="C41" i="25"/>
  <c r="I15" i="25"/>
  <c r="E41" i="25"/>
  <c r="H40" i="25"/>
  <c r="G15" i="25"/>
  <c r="D40" i="25"/>
  <c r="E14" i="25"/>
  <c r="D14" i="25"/>
  <c r="F41" i="25"/>
  <c r="G41" i="25"/>
  <c r="I14" i="25"/>
  <c r="H41" i="25"/>
  <c r="I40" i="25"/>
  <c r="I41" i="25"/>
  <c r="G40" i="25"/>
  <c r="F15" i="25"/>
  <c r="C40" i="25"/>
  <c r="G14" i="25"/>
  <c r="H14" i="25"/>
  <c r="C15" i="25"/>
  <c r="D15" i="25"/>
  <c r="B40" i="25"/>
  <c r="B14" i="25"/>
  <c r="E15" i="25"/>
  <c r="H28" i="25"/>
  <c r="C28" i="25"/>
  <c r="H27" i="25"/>
  <c r="C27" i="25"/>
  <c r="G27" i="25"/>
  <c r="E27" i="25"/>
  <c r="F28" i="25"/>
  <c r="B27" i="25"/>
  <c r="E28" i="25"/>
  <c r="F27" i="25"/>
  <c r="F29" i="25" s="1"/>
  <c r="G28" i="25"/>
  <c r="I28" i="25"/>
  <c r="D28" i="25"/>
  <c r="I27" i="25"/>
  <c r="D27" i="25"/>
  <c r="F14" i="25"/>
  <c r="F16" i="25" s="1"/>
  <c r="H16" i="25" l="1"/>
  <c r="G16" i="25"/>
  <c r="B16" i="25"/>
  <c r="B29" i="25"/>
  <c r="I16" i="25"/>
  <c r="D29" i="25"/>
  <c r="I29" i="25"/>
  <c r="D16" i="25"/>
  <c r="E16" i="25"/>
  <c r="E29" i="25"/>
  <c r="G29" i="25"/>
  <c r="C29" i="25"/>
  <c r="H29" i="25"/>
  <c r="C16" i="25"/>
</calcChain>
</file>

<file path=xl/sharedStrings.xml><?xml version="1.0" encoding="utf-8"?>
<sst xmlns="http://schemas.openxmlformats.org/spreadsheetml/2006/main" count="111178" uniqueCount="153">
  <si>
    <t xml:space="preserve">This data is provided to facilitate your research and analysis. These tables contain high-level information on the services billed by physicians from April 2019 to March 2021. This information can be used to understand the shift from in-person to virtual care for physicians who provide mental health services that are paid for through medical care plans. 
Unless otherwise indicated, this product uses data provided by Canada’s provinces and territories. 
</t>
  </si>
  <si>
    <t>Additional resources</t>
  </si>
  <si>
    <r>
      <rPr>
        <sz val="11"/>
        <color theme="1"/>
        <rFont val="Arial"/>
        <family val="2"/>
      </rPr>
      <t xml:space="preserve">The following companion products are available on </t>
    </r>
    <r>
      <rPr>
        <u/>
        <sz val="11"/>
        <color rgb="FF0070C0"/>
        <rFont val="Arial"/>
        <family val="2"/>
      </rPr>
      <t>CIHI’s website</t>
    </r>
    <r>
      <rPr>
        <sz val="11"/>
        <rFont val="Arial"/>
        <family val="2"/>
      </rPr>
      <t>:</t>
    </r>
    <r>
      <rPr>
        <u/>
        <sz val="11"/>
        <color theme="10"/>
        <rFont val="Arial"/>
        <family val="2"/>
      </rPr>
      <t xml:space="preserve">
</t>
    </r>
  </si>
  <si>
    <t>Talk to us</t>
  </si>
  <si>
    <t>Data-specific information:</t>
  </si>
  <si>
    <t>physicians@cihi.ca</t>
  </si>
  <si>
    <t>Media inquiries:</t>
  </si>
  <si>
    <t>media@cihi.ca</t>
  </si>
  <si>
    <t>Social media:</t>
  </si>
  <si>
    <t>CIHI on Twitter</t>
  </si>
  <si>
    <t>CIHI on Facebook</t>
  </si>
  <si>
    <t>CIHI on LinkedIn</t>
  </si>
  <si>
    <t>CIHI on Instagram</t>
  </si>
  <si>
    <t>CIHI on YouTube</t>
  </si>
  <si>
    <t>How to cite this document</t>
  </si>
  <si>
    <t>End of worksheet</t>
  </si>
  <si>
    <t>Notes to readers</t>
  </si>
  <si>
    <t>Summary</t>
  </si>
  <si>
    <t xml:space="preserve">These tables contain high-level information on the services billed by physicians for 2 periods: April 2019 to March 2020, and April 2020 to March 2021. </t>
  </si>
  <si>
    <t>Physician claims data is limited to those provinces where CIHI is able to identify virtual care: Ontario, Manitoba, Saskatchewan, Alberta and British Columbia.</t>
  </si>
  <si>
    <t>Physician services</t>
  </si>
  <si>
    <t>CIHI does not recommend making interprovincial comparisons because the data summaries presented here have not been adjusted for interprovincial billing differences.</t>
  </si>
  <si>
    <t>Though virtual service delivery may have helped patients access care during the pandemic, data used in this study does not contain information on the appropriateness or quality of that care.</t>
  </si>
  <si>
    <t>For more information</t>
  </si>
  <si>
    <t>&lt;insert navigation text for screen reader users&gt;  
For example, "Screen reader users: There is 1 table on this tab called Table 1: Statistics Canada net population estimates (in thousands), 2013–2014 to 2014–2015. It begins at cell A4 and ends at cell M6. The notes begin in cell A7 and the sources begin in cell A10. A link back to the table of contents is in cell A2."</t>
  </si>
  <si>
    <t>Back to Table of contents</t>
  </si>
  <si>
    <t>General notes</t>
  </si>
  <si>
    <t>All summaries are based on fee-for-service and shadow billing claims submitted by physicians to the ministry of health for insured services covered under the provincial medical care plan.</t>
  </si>
  <si>
    <t>Based on gross direct payments. Reciprocal billing payments are not included.</t>
  </si>
  <si>
    <t>Patient income quintiles rank neighbourhoods in Canada in order of increasing affluence. The first income quintile corresponds to the lowest-income neighbourhoods and the fifth income quintile corresponds to the highest-income neighbourhoods.</t>
  </si>
  <si>
    <t>Data for Saskatchewan from April 1 to June 30, 2020, is under-reported because physicians who were part of the Pandemic Physician Service Agreement during this time did not submit claims for the services they provided.</t>
  </si>
  <si>
    <r>
      <rPr>
        <sz val="11"/>
        <rFont val="Arial"/>
        <family val="2"/>
      </rPr>
      <t xml:space="preserve">Physician specialties included are family physicians, pediatricians, and psychiatrists. Refer to </t>
    </r>
    <r>
      <rPr>
        <i/>
        <u/>
        <sz val="11"/>
        <color rgb="FF0070C0"/>
        <rFont val="Arial"/>
        <family val="2"/>
      </rPr>
      <t>National Physician Database Data Release, 2019–2020 — Methodology Notes</t>
    </r>
    <r>
      <rPr>
        <sz val="11"/>
        <rFont val="Arial"/>
        <family val="2"/>
      </rPr>
      <t xml:space="preserve"> for physician specialty groupings.</t>
    </r>
  </si>
  <si>
    <t>British Columbia fee codes 10001, 10002, 10004, 13501, 13502 and 14019 may be claimed for in-person delivery or virtual delivery. In this analysis, the codes are classified as in-person delivery.</t>
  </si>
  <si>
    <t>Jurisdiction</t>
  </si>
  <si>
    <t>Ontario</t>
  </si>
  <si>
    <t>Physician Specialty</t>
  </si>
  <si>
    <t>Sex</t>
  </si>
  <si>
    <t>Total</t>
  </si>
  <si>
    <t>Age group</t>
  </si>
  <si>
    <t>Neighbourhood income quintile</t>
  </si>
  <si>
    <t>Visit modality</t>
  </si>
  <si>
    <t>Q1</t>
  </si>
  <si>
    <t>Q2</t>
  </si>
  <si>
    <t>Q3</t>
  </si>
  <si>
    <t>Q4</t>
  </si>
  <si>
    <t>Virtual</t>
  </si>
  <si>
    <t>Notes</t>
  </si>
  <si>
    <t xml:space="preserve">n/a: Not applicable. </t>
  </si>
  <si>
    <t>In accordance with CIHI’s Privacy Policy, in cases where the number of beneficiaries is less than 5 (but greater than 0), this number has been suppressed (*).</t>
  </si>
  <si>
    <t>Source</t>
  </si>
  <si>
    <t>National Physician Database, Canadian Institute for Health Information.</t>
  </si>
  <si>
    <t>Modality</t>
  </si>
  <si>
    <t>2019–2020</t>
  </si>
  <si>
    <t>Alberta</t>
  </si>
  <si>
    <t>British Columbia</t>
  </si>
  <si>
    <t>Manitoba</t>
  </si>
  <si>
    <t>Saskatchewan</t>
  </si>
  <si>
    <t>2020–2021</t>
  </si>
  <si>
    <t>00-17</t>
  </si>
  <si>
    <t>18-64</t>
  </si>
  <si>
    <t>65+</t>
  </si>
  <si>
    <t>Female</t>
  </si>
  <si>
    <t>Male</t>
  </si>
  <si>
    <t>Rural/Remote</t>
  </si>
  <si>
    <t>Urban</t>
  </si>
  <si>
    <t>Variable list</t>
  </si>
  <si>
    <t>Age Group</t>
  </si>
  <si>
    <t>Income</t>
  </si>
  <si>
    <t>Urban/Rural</t>
  </si>
  <si>
    <t>ON</t>
  </si>
  <si>
    <t>M</t>
  </si>
  <si>
    <t>0 to 17 years</t>
  </si>
  <si>
    <t>01</t>
  </si>
  <si>
    <t>MB</t>
  </si>
  <si>
    <t>F</t>
  </si>
  <si>
    <t>18 to 64 years</t>
  </si>
  <si>
    <t>05</t>
  </si>
  <si>
    <t>SK</t>
  </si>
  <si>
    <t>65 years and older</t>
  </si>
  <si>
    <t>06</t>
  </si>
  <si>
    <t>AB</t>
  </si>
  <si>
    <t>To</t>
  </si>
  <si>
    <t>BC</t>
  </si>
  <si>
    <t>Var</t>
  </si>
  <si>
    <t>Display</t>
  </si>
  <si>
    <t>lookup</t>
  </si>
  <si>
    <t>Flag</t>
  </si>
  <si>
    <t>ID</t>
  </si>
  <si>
    <t>_2019Q1</t>
  </si>
  <si>
    <t>_2019Q2</t>
  </si>
  <si>
    <t>_2019Q3</t>
  </si>
  <si>
    <t>_2019Q4</t>
  </si>
  <si>
    <t>_2020Q1</t>
  </si>
  <si>
    <t>_2020Q2</t>
  </si>
  <si>
    <t>_2020Q3</t>
  </si>
  <si>
    <t>_2020Q4</t>
  </si>
  <si>
    <t>N</t>
  </si>
  <si>
    <t>Y</t>
  </si>
  <si>
    <t>Q5</t>
  </si>
  <si>
    <t>*</t>
  </si>
  <si>
    <t>**</t>
  </si>
  <si>
    <t>Screen reader users: This workbook has 5 worksheets, including this title page, Notes to readers on tab 2, Methodology notes on tab 3, 3 interactive data tables on tab 4 and a complete raw data table on tab 5.</t>
  </si>
  <si>
    <t>Physician billing codes in response to COVID-19</t>
  </si>
  <si>
    <t>Methodology notes</t>
  </si>
  <si>
    <t xml:space="preserve">The notes below pertain to the data in the interactive and raw data tables.  </t>
  </si>
  <si>
    <r>
      <rPr>
        <sz val="11"/>
        <rFont val="Arial"/>
        <family val="2"/>
      </rPr>
      <t xml:space="preserve">For more information regarding collection and comparability of data, as well as data definitions, refer to </t>
    </r>
    <r>
      <rPr>
        <i/>
        <u/>
        <sz val="11"/>
        <color rgb="FF0070C0"/>
        <rFont val="Arial"/>
        <family val="2"/>
      </rPr>
      <t>National Physician Database Data Release, 2019–2020 — Methodology Notes</t>
    </r>
    <r>
      <rPr>
        <sz val="11"/>
        <rFont val="Arial"/>
        <family val="2"/>
      </rPr>
      <t>.</t>
    </r>
  </si>
  <si>
    <t>Inclusion and exclusion criteria</t>
  </si>
  <si>
    <t>Physician specialty</t>
  </si>
  <si>
    <t>Urban or rural/remote neighbourhood</t>
  </si>
  <si>
    <t>Q1
2019–2020</t>
  </si>
  <si>
    <t>Q2
2019–2020</t>
  </si>
  <si>
    <t>Q3
2019–2020</t>
  </si>
  <si>
    <t>Q4
2019–2020</t>
  </si>
  <si>
    <t>Q1
2020–2021</t>
  </si>
  <si>
    <t>Q2
2020–2021</t>
  </si>
  <si>
    <t>Q3
2020–2021</t>
  </si>
  <si>
    <t>Q4
2020–2021</t>
  </si>
  <si>
    <t>In person</t>
  </si>
  <si>
    <t>Fiscal year</t>
  </si>
  <si>
    <t>Fiscal quarter</t>
  </si>
  <si>
    <t>00–17</t>
  </si>
  <si>
    <t>18–64</t>
  </si>
  <si>
    <t>Rural/remote</t>
  </si>
  <si>
    <t>Family medicine</t>
  </si>
  <si>
    <t>Pediatrics</t>
  </si>
  <si>
    <t>Psychiatry</t>
  </si>
  <si>
    <t>Income quintile</t>
  </si>
  <si>
    <t>Q1: Lowest</t>
  </si>
  <si>
    <t>Q5: Highest</t>
  </si>
  <si>
    <t xml:space="preserve">Screen reader users: There is 1 table on this tab called Table 4: Raw data — Physician payments, number of services and number of patients with a diagnosis of anxiety or depression, virtual and in-person delivery, by jurisdiction, physician specialty, sex, age group, income quintile, geography and modality, April 2019 to March 2021. It begins at cell A3 and ends at cell L6743. The notes begin in cell A6744. The source begins in cell A6748. </t>
  </si>
  <si>
    <r>
      <rPr>
        <sz val="11"/>
        <rFont val="Arial"/>
        <family val="2"/>
      </rPr>
      <t xml:space="preserve">• </t>
    </r>
    <r>
      <rPr>
        <u/>
        <sz val="11"/>
        <color rgb="FF0070C0"/>
        <rFont val="Arial"/>
        <family val="2"/>
      </rPr>
      <t>Virtual care: Impact of COVID-19 on physician practice patterns</t>
    </r>
  </si>
  <si>
    <r>
      <rPr>
        <sz val="11"/>
        <rFont val="Arial"/>
        <family val="2"/>
      </rPr>
      <t xml:space="preserve">• </t>
    </r>
    <r>
      <rPr>
        <u/>
        <sz val="11"/>
        <color rgb="FF0070C0"/>
        <rFont val="Arial"/>
        <family val="2"/>
      </rPr>
      <t>Virtual care: Impact of COVID-19 on patients receiving physician services</t>
    </r>
  </si>
  <si>
    <r>
      <rPr>
        <sz val="11"/>
        <rFont val="Arial"/>
        <family val="2"/>
      </rPr>
      <t xml:space="preserve">• </t>
    </r>
    <r>
      <rPr>
        <u/>
        <sz val="11"/>
        <color rgb="FF0070C0"/>
        <rFont val="Arial"/>
        <family val="2"/>
      </rPr>
      <t>Virtual care in Canada</t>
    </r>
  </si>
  <si>
    <r>
      <t xml:space="preserve">This tab contains information on physician services data. For more information on inclusion criteria, see the tab </t>
    </r>
    <r>
      <rPr>
        <b/>
        <sz val="11"/>
        <rFont val="Arial"/>
        <family val="2"/>
      </rPr>
      <t>Methodology notes</t>
    </r>
    <r>
      <rPr>
        <sz val="11"/>
        <rFont val="Arial"/>
        <family val="2"/>
      </rPr>
      <t>.</t>
    </r>
  </si>
  <si>
    <r>
      <rPr>
        <sz val="11"/>
        <rFont val="Arial"/>
        <family val="2"/>
      </rPr>
      <t xml:space="preserve">Physician specialties included are family medicine, pediatrics and psychiatry. Refer to </t>
    </r>
    <r>
      <rPr>
        <i/>
        <u/>
        <sz val="11"/>
        <color rgb="FF0070C0"/>
        <rFont val="Arial"/>
        <family val="2"/>
      </rPr>
      <t>National Physician Database Data Release, 2019–2020 — Methodology Notes</t>
    </r>
    <r>
      <rPr>
        <sz val="11"/>
        <rFont val="Arial"/>
        <family val="2"/>
      </rPr>
      <t xml:space="preserve"> for physician specialty groupings.</t>
    </r>
  </si>
  <si>
    <r>
      <rPr>
        <sz val="11"/>
        <rFont val="Arial"/>
        <family val="2"/>
      </rPr>
      <t>Types of services included in this study are consultations and visits. The National Grouping System (NGS) organizes fee codes into homogenous categories allowing for comparisons across the country. See the</t>
    </r>
    <r>
      <rPr>
        <u/>
        <sz val="11"/>
        <color rgb="FF0070C0"/>
        <rFont val="Arial"/>
        <family val="2"/>
      </rPr>
      <t xml:space="preserve"> NGS visual </t>
    </r>
    <r>
      <rPr>
        <sz val="11"/>
        <rFont val="Arial"/>
        <family val="2"/>
      </rPr>
      <t>for more information.</t>
    </r>
    <r>
      <rPr>
        <u/>
        <sz val="11"/>
        <color rgb="FF0070C0"/>
        <rFont val="Arial"/>
        <family val="2"/>
      </rPr>
      <t xml:space="preserve"> </t>
    </r>
  </si>
  <si>
    <t>A number of methodologies exist for identifying mental health cohorts. The methodology used for this analysis was established based on the data available in the physician billing data. Specifically, diagnosis codes submitted by each jurisdiction were used to identify relevant services for this analysis. A service was included if a diagnosis on the claim was for anxiety or depression. ICD-9 codes included were 296, 300, 309 and 311 (50B in British Columbia), mapped to the appropriate ICD version used in each jurisdiction.</t>
  </si>
  <si>
    <t>Detailed reporting for services provided by a pediatrician for patients age 18 and older have been removed; however, these services are reported in total pediatrics services, when grouped by total age category.</t>
  </si>
  <si>
    <r>
      <rPr>
        <b/>
        <sz val="12"/>
        <rFont val="Arial"/>
        <family val="2"/>
      </rPr>
      <t>Table 4</t>
    </r>
    <r>
      <rPr>
        <sz val="12"/>
        <rFont val="Arial"/>
        <family val="2"/>
      </rPr>
      <t xml:space="preserve">  Raw data — Physician payments, number of services and number of patients with a diagnosis of anxiety or depression, virtual and in-person delivery, by jurisdiction, physician specialty, sex, age group, income quintile, geography and modality, April 2019 to March 2021</t>
    </r>
  </si>
  <si>
    <t>Number 
of patients</t>
  </si>
  <si>
    <t>Number 
of services</t>
  </si>
  <si>
    <t>Total 
payments</t>
  </si>
  <si>
    <r>
      <t xml:space="preserve">Additional notes for this table are on the tab </t>
    </r>
    <r>
      <rPr>
        <b/>
        <sz val="9"/>
        <rFont val="Arial"/>
        <family val="2"/>
      </rPr>
      <t>Methodology notes</t>
    </r>
    <r>
      <rPr>
        <sz val="9"/>
        <rFont val="Arial"/>
        <family val="2"/>
      </rPr>
      <t>.</t>
    </r>
  </si>
  <si>
    <t>Additional notes for these tables are on the tab Methodology notes.</t>
  </si>
  <si>
    <r>
      <t xml:space="preserve">All data presented in this table is available on the tab </t>
    </r>
    <r>
      <rPr>
        <b/>
        <sz val="9"/>
        <rFont val="Arial"/>
        <family val="2"/>
      </rPr>
      <t>4 Raw data table</t>
    </r>
    <r>
      <rPr>
        <sz val="9"/>
        <rFont val="Arial"/>
        <family val="2"/>
      </rPr>
      <t>.</t>
    </r>
  </si>
  <si>
    <t>A patient may be counted in both the in-person and virtual categories.</t>
  </si>
  <si>
    <r>
      <t xml:space="preserve">Table 1  </t>
    </r>
    <r>
      <rPr>
        <sz val="12"/>
        <rFont val="Arial"/>
        <family val="2"/>
      </rPr>
      <t>Physician payments for services for a diagnosis of anxiety or depression delivered virtually and in person, April 2019 to March 2021</t>
    </r>
  </si>
  <si>
    <r>
      <t>Table 2</t>
    </r>
    <r>
      <rPr>
        <sz val="12"/>
        <rFont val="Arial"/>
        <family val="2"/>
      </rPr>
      <t xml:space="preserve">  Number of physician services for a diagnosis of anxiety or depression delivered virtually and in person, April 2019 to March 2021</t>
    </r>
  </si>
  <si>
    <r>
      <t>Table 3</t>
    </r>
    <r>
      <rPr>
        <sz val="12"/>
        <rFont val="Arial"/>
        <family val="2"/>
      </rPr>
      <t xml:space="preserve">  Number of patients with at least one physician service for a diagnosis of anxiety or depression received virtually and in person, April 2019 to March 2021</t>
    </r>
  </si>
  <si>
    <t>Screen reader users: There are 3 interactive tables on this tab that provide data on total physician payments, number of patients and number of physician services for a diagnosis of anxiety or depression by jurisdiction, physician specialty, sex, age group, neighbourhood income quintile and urban or rural/remote neighbourhood from April 2019 to March 2021. There are 6 selection boxes: one for jurisdiction in cell A2, one for physician specialty in cell A3, one for sex in cell A4, one for age group in cell A5, one for income quintile in cell A6 and one for urban or rural/remote neighbourhood in cell A7. To make a selection, navigate to the selection box and press the down arrow while holding Alt. Once a selection has been made, press Enter. Please note that the table cells contain formulas to automatically populate all of the tables based on the selections made in the selection boxes. Note that you can make only 3 selections at a time. For example, you can choose a specific jurisdiction, physician specialty and age group, leaving sex, income quintile and urban or rural/remote neighbourhood as Total. After the data for each care modality has been read, an em dash will denote the end of the table. Table 1 begins at cell A13 and ends at cell I16. The notes begin in cell A17 and the source begins in cell A22. Table 2 begins at cell A26 and ends at cell I29. The notes begin in cell A30 and the source begins in cell A35. Table 3 begins at cell A29 and ends at cell I41. The notes begin in cell A42 and the source begins in cell A48.</t>
  </si>
  <si>
    <t>You can make only 3 selections at a time. For example, you can choose a specific jurisdiction, physician specialty and age group, leaving sex, income quintile and urban or rural/remote neighbourhood as Total.</t>
  </si>
  <si>
    <t>Shift to Virtual Care: Physician Mental Health Services — Data Tables</t>
  </si>
  <si>
    <r>
      <t xml:space="preserve">Canadian Institute for Health Information. </t>
    </r>
    <r>
      <rPr>
        <i/>
        <sz val="11"/>
        <rFont val="Arial"/>
        <family val="2"/>
      </rPr>
      <t>Shift to Virtual Care: Physician Mental Health Services — Data Tables</t>
    </r>
    <r>
      <rPr>
        <sz val="11"/>
        <rFont val="Arial"/>
        <family val="2"/>
      </rPr>
      <t>. Ottawa, ON: CIHI; 2022.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</si>
</sst>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0.0%"/>
    <numFmt numFmtId="169" formatCode=".00"/>
    <numFmt numFmtId="170" formatCode="&quot;$&quot;#,##0"/>
    <numFmt numFmtId="171" formatCode="#####0"/>
  </numFmts>
  <fonts count="58" x14ac:knownFonts="1">
    <font>
      <sz val="11"/>
      <color theme="1"/>
      <name val="Arial"/>
      <family val="2"/>
    </font>
    <font>
      <sz val="11"/>
      <color theme="1"/>
      <name val="Calibri"/>
      <family val="2"/>
      <scheme val="minor"/>
    </font>
    <font>
      <sz val="11"/>
      <color theme="1"/>
      <name val="Calibri"/>
      <family val="2"/>
      <scheme val="minor"/>
    </font>
    <font>
      <u/>
      <sz val="11"/>
      <color theme="10"/>
      <name val="Arial"/>
      <family val="2"/>
    </font>
    <font>
      <b/>
      <sz val="11"/>
      <name val="Arial"/>
      <family val="2"/>
    </font>
    <font>
      <sz val="10"/>
      <name val="Univers"/>
      <family val="2"/>
    </font>
    <font>
      <b/>
      <sz val="10"/>
      <name val="Univers"/>
      <family val="2"/>
    </font>
    <font>
      <sz val="8"/>
      <name val="Univers"/>
      <family val="2"/>
    </font>
    <font>
      <b/>
      <sz val="8"/>
      <name val="Univers"/>
      <family val="2"/>
    </font>
    <font>
      <u/>
      <sz val="8"/>
      <color theme="10"/>
      <name val="Univers"/>
      <family val="2"/>
    </font>
    <font>
      <sz val="11"/>
      <color rgb="FF000000"/>
      <name val="Arial"/>
      <family val="2"/>
    </font>
    <font>
      <sz val="11"/>
      <color rgb="FFFF0000"/>
      <name val="Arial"/>
      <family val="2"/>
    </font>
    <font>
      <sz val="11"/>
      <name val="Arial"/>
      <family val="2"/>
    </font>
    <font>
      <sz val="11"/>
      <color theme="1"/>
      <name val="Arial"/>
      <family val="2"/>
    </font>
    <font>
      <b/>
      <sz val="18"/>
      <color theme="3"/>
      <name val="Cambria"/>
      <family val="2"/>
      <scheme val="major"/>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i/>
      <sz val="11"/>
      <color rgb="FF7F7F7F"/>
      <name val="Arial"/>
      <family val="2"/>
    </font>
    <font>
      <b/>
      <sz val="11"/>
      <color theme="1"/>
      <name val="Arial"/>
      <family val="2"/>
    </font>
    <font>
      <sz val="11"/>
      <color theme="0"/>
      <name val="Arial"/>
      <family val="2"/>
    </font>
    <font>
      <u/>
      <sz val="11"/>
      <color theme="11"/>
      <name val="Arial"/>
      <family val="2"/>
    </font>
    <font>
      <sz val="9"/>
      <name val="Arial"/>
      <family val="2"/>
    </font>
    <font>
      <sz val="30"/>
      <name val="Calibri"/>
      <family val="2"/>
    </font>
    <font>
      <sz val="24"/>
      <name val="Calibri"/>
      <family val="2"/>
    </font>
    <font>
      <b/>
      <sz val="18"/>
      <name val="Calibri"/>
      <family val="2"/>
    </font>
    <font>
      <b/>
      <sz val="15"/>
      <name val="Calibri"/>
      <family val="2"/>
    </font>
    <font>
      <sz val="12"/>
      <color theme="1"/>
      <name val="Arial"/>
      <family val="2"/>
    </font>
    <font>
      <u/>
      <sz val="11"/>
      <color rgb="FF0070C0"/>
      <name val="Arial"/>
      <family val="2"/>
    </font>
    <font>
      <u/>
      <sz val="11"/>
      <color rgb="FF852062"/>
      <name val="Arial"/>
      <family val="2"/>
    </font>
    <font>
      <b/>
      <sz val="9"/>
      <name val="Arial"/>
      <family val="2"/>
    </font>
    <font>
      <sz val="10"/>
      <name val="Arial"/>
      <family val="2"/>
    </font>
    <font>
      <u/>
      <sz val="11"/>
      <color theme="10"/>
      <name val="Calibri"/>
      <family val="2"/>
      <scheme val="minor"/>
    </font>
    <font>
      <b/>
      <sz val="11"/>
      <color theme="1"/>
      <name val="Calibri"/>
      <family val="2"/>
      <scheme val="minor"/>
    </font>
    <font>
      <sz val="11"/>
      <color indexed="8"/>
      <name val="Calibri"/>
      <family val="2"/>
    </font>
    <font>
      <b/>
      <sz val="11"/>
      <color indexed="8"/>
      <name val="Calibri"/>
      <family val="2"/>
    </font>
    <font>
      <sz val="8"/>
      <color rgb="FF000000"/>
      <name val="Arial"/>
      <family val="2"/>
    </font>
    <font>
      <sz val="24"/>
      <name val="Calibri"/>
      <family val="2"/>
      <scheme val="minor"/>
    </font>
    <font>
      <sz val="11"/>
      <color theme="1"/>
      <name val="Arial"/>
      <family val="2"/>
      <charset val="1"/>
    </font>
    <font>
      <sz val="10"/>
      <color theme="1"/>
      <name val="Arial"/>
      <family val="2"/>
    </font>
    <font>
      <i/>
      <u/>
      <sz val="11"/>
      <color rgb="FF0070C0"/>
      <name val="Arial"/>
      <family val="2"/>
    </font>
    <font>
      <sz val="8"/>
      <color rgb="FF000000"/>
      <name val="Arial"/>
      <family val="2"/>
    </font>
    <font>
      <sz val="11"/>
      <name val="Calibri"/>
      <family val="2"/>
      <scheme val="minor"/>
    </font>
    <font>
      <b/>
      <sz val="11"/>
      <name val="Calibri"/>
      <family val="2"/>
      <scheme val="minor"/>
    </font>
    <font>
      <sz val="12"/>
      <name val="Arial"/>
      <family val="2"/>
    </font>
    <font>
      <b/>
      <sz val="12"/>
      <name val="Arial"/>
      <family val="2"/>
    </font>
    <font>
      <sz val="10"/>
      <color rgb="FF000000"/>
      <name val="Arial"/>
      <family val="2"/>
    </font>
    <font>
      <sz val="10"/>
      <color theme="1"/>
      <name val="Calibri"/>
      <family val="2"/>
      <scheme val="minor"/>
    </font>
    <font>
      <sz val="18"/>
      <color theme="1"/>
      <name val="Arial"/>
      <family val="2"/>
    </font>
    <font>
      <b/>
      <sz val="9"/>
      <color rgb="FF000000"/>
      <name val="Arial"/>
      <family val="2"/>
    </font>
    <font>
      <sz val="9"/>
      <color theme="1"/>
      <name val="Calibri"/>
      <family val="2"/>
      <scheme val="minor"/>
    </font>
    <font>
      <sz val="9"/>
      <color rgb="FF000000"/>
      <name val="Arial"/>
      <family val="2"/>
    </font>
    <font>
      <i/>
      <sz val="11"/>
      <name val="Arial"/>
      <family val="2"/>
    </font>
  </fonts>
  <fills count="41">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58595B"/>
        <bgColor indexed="64"/>
      </patternFill>
    </fill>
    <fill>
      <patternFill patternType="solid">
        <fgColor rgb="FFA7A9AC"/>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rgb="FFFFFFFF"/>
        <bgColor indexed="64"/>
      </patternFill>
    </fill>
    <fill>
      <patternFill patternType="solid">
        <fgColor rgb="FFE6E6E6"/>
        <bgColor indexed="64"/>
      </patternFill>
    </fill>
  </fills>
  <borders count="36">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right style="thin">
        <color theme="0"/>
      </right>
      <top style="thin">
        <color auto="1"/>
      </top>
      <bottom style="thin">
        <color auto="1"/>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rgb="FF000000"/>
      </left>
      <right style="medium">
        <color rgb="FF000000"/>
      </right>
      <top style="medium">
        <color rgb="FF000000"/>
      </top>
      <bottom/>
      <diagonal/>
    </border>
    <border>
      <left style="thin">
        <color rgb="FF000000"/>
      </left>
      <right style="thin">
        <color rgb="FF000000"/>
      </right>
      <top style="medium">
        <color rgb="FF000000"/>
      </top>
      <bottom/>
      <diagonal/>
    </border>
    <border>
      <left style="thin">
        <color rgb="FFAAC1D9"/>
      </left>
      <right style="thin">
        <color rgb="FFAAC1D9"/>
      </right>
      <top style="thin">
        <color rgb="FFAAC1D9"/>
      </top>
      <bottom style="thin">
        <color rgb="FFAAC1D9"/>
      </bottom>
      <diagonal/>
    </border>
    <border>
      <left/>
      <right style="thin">
        <color auto="1"/>
      </right>
      <top style="thin">
        <color auto="1"/>
      </top>
      <bottom style="thin">
        <color auto="1"/>
      </bottom>
      <diagonal/>
    </border>
    <border>
      <left style="thin">
        <color theme="1"/>
      </left>
      <right style="thin">
        <color theme="1"/>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style="thin">
        <color theme="1"/>
      </bottom>
      <diagonal/>
    </border>
    <border>
      <left/>
      <right/>
      <top/>
      <bottom style="thin">
        <color theme="1"/>
      </bottom>
      <diagonal/>
    </border>
    <border>
      <left/>
      <right style="thin">
        <color theme="0"/>
      </right>
      <top/>
      <bottom style="thin">
        <color theme="1"/>
      </bottom>
      <diagonal/>
    </border>
    <border>
      <left style="thin">
        <color theme="0"/>
      </left>
      <right style="thin">
        <color theme="0"/>
      </right>
      <top/>
      <bottom style="thin">
        <color theme="1"/>
      </bottom>
      <diagonal/>
    </border>
    <border>
      <left/>
      <right style="thin">
        <color theme="1"/>
      </right>
      <top style="thin">
        <color theme="1"/>
      </top>
      <bottom/>
      <diagonal/>
    </border>
    <border>
      <left style="thin">
        <color theme="1"/>
      </left>
      <right style="thin">
        <color theme="1"/>
      </right>
      <top style="thin">
        <color theme="1"/>
      </top>
      <bottom/>
      <diagonal/>
    </border>
    <border>
      <left style="thin">
        <color theme="1"/>
      </left>
      <right/>
      <top style="thin">
        <color theme="1"/>
      </top>
      <bottom/>
      <diagonal/>
    </border>
    <border>
      <left style="thin">
        <color indexed="64"/>
      </left>
      <right/>
      <top style="thin">
        <color indexed="64"/>
      </top>
      <bottom style="thin">
        <color indexed="64"/>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theme="0"/>
      </top>
      <bottom style="thin">
        <color indexed="64"/>
      </bottom>
      <diagonal/>
    </border>
    <border>
      <left style="thin">
        <color theme="0"/>
      </left>
      <right/>
      <top style="thin">
        <color theme="0"/>
      </top>
      <bottom style="thin">
        <color indexed="64"/>
      </bottom>
      <diagonal/>
    </border>
    <border>
      <left/>
      <right style="thin">
        <color theme="0"/>
      </right>
      <top style="thin">
        <color auto="1"/>
      </top>
      <bottom/>
      <diagonal/>
    </border>
    <border>
      <left/>
      <right style="thin">
        <color theme="0"/>
      </right>
      <top/>
      <bottom style="thin">
        <color indexed="64"/>
      </bottom>
      <diagonal/>
    </border>
    <border>
      <left/>
      <right style="thin">
        <color auto="1"/>
      </right>
      <top style="thin">
        <color auto="1"/>
      </top>
      <bottom/>
      <diagonal/>
    </border>
    <border>
      <left style="thin">
        <color auto="1"/>
      </left>
      <right style="thin">
        <color auto="1"/>
      </right>
      <top style="thin">
        <color auto="1"/>
      </top>
      <bottom/>
      <diagonal/>
    </border>
    <border>
      <left style="thin">
        <color indexed="64"/>
      </left>
      <right/>
      <top style="thin">
        <color indexed="64"/>
      </top>
      <bottom/>
      <diagonal/>
    </border>
    <border>
      <left/>
      <right/>
      <top/>
      <bottom style="medium">
        <color indexed="64"/>
      </bottom>
      <diagonal/>
    </border>
    <border>
      <left/>
      <right/>
      <top style="medium">
        <color indexed="64"/>
      </top>
      <bottom style="medium">
        <color indexed="64"/>
      </bottom>
      <diagonal/>
    </border>
  </borders>
  <cellStyleXfs count="61">
    <xf numFmtId="0" fontId="0" fillId="0" borderId="0"/>
    <xf numFmtId="49" fontId="33" fillId="0" borderId="0" applyFill="0" applyBorder="0" applyAlignment="0" applyProtection="0"/>
    <xf numFmtId="167" fontId="13" fillId="0" borderId="0" applyFont="0" applyFill="0" applyBorder="0" applyAlignment="0" applyProtection="0"/>
    <xf numFmtId="165" fontId="13" fillId="0" borderId="0" applyFont="0" applyFill="0" applyBorder="0" applyAlignment="0" applyProtection="0"/>
    <xf numFmtId="166" fontId="13" fillId="0" borderId="0" applyFont="0" applyFill="0" applyBorder="0" applyAlignment="0" applyProtection="0"/>
    <xf numFmtId="164" fontId="13" fillId="0" borderId="0" applyFont="0" applyFill="0" applyBorder="0" applyAlignment="0" applyProtection="0"/>
    <xf numFmtId="9" fontId="13" fillId="0" borderId="0" applyFont="0" applyFill="0" applyBorder="0" applyAlignment="0" applyProtection="0"/>
    <xf numFmtId="0" fontId="14" fillId="0" borderId="0" applyNumberFormat="0" applyFill="0" applyBorder="0" applyAlignment="0" applyProtection="0"/>
    <xf numFmtId="0" fontId="28" fillId="0" borderId="0" applyNumberFormat="0" applyFill="0" applyProtection="0">
      <alignment horizontal="left" vertical="top"/>
    </xf>
    <xf numFmtId="0" fontId="29" fillId="0" borderId="0" applyNumberFormat="0" applyProtection="0">
      <alignment horizontal="left" vertical="top"/>
    </xf>
    <xf numFmtId="0" fontId="30" fillId="0" borderId="0" applyNumberFormat="0" applyProtection="0">
      <alignment horizontal="left" vertical="top"/>
    </xf>
    <xf numFmtId="0" fontId="31" fillId="0" borderId="0" applyNumberFormat="0" applyProtection="0">
      <alignment horizontal="left" vertical="top"/>
    </xf>
    <xf numFmtId="0" fontId="15" fillId="3" borderId="0" applyNumberFormat="0" applyBorder="0" applyAlignment="0" applyProtection="0"/>
    <xf numFmtId="0" fontId="16" fillId="4" borderId="0" applyNumberFormat="0" applyBorder="0" applyAlignment="0" applyProtection="0"/>
    <xf numFmtId="0" fontId="17" fillId="5" borderId="0" applyNumberFormat="0" applyBorder="0" applyAlignment="0" applyProtection="0"/>
    <xf numFmtId="0" fontId="18" fillId="6" borderId="1" applyNumberFormat="0" applyAlignment="0" applyProtection="0"/>
    <xf numFmtId="0" fontId="19" fillId="7" borderId="2" applyNumberFormat="0" applyAlignment="0" applyProtection="0"/>
    <xf numFmtId="0" fontId="20" fillId="7" borderId="1" applyNumberFormat="0" applyAlignment="0" applyProtection="0"/>
    <xf numFmtId="0" fontId="21" fillId="0" borderId="3" applyNumberFormat="0" applyFill="0" applyAlignment="0" applyProtection="0"/>
    <xf numFmtId="0" fontId="22" fillId="8" borderId="4" applyNumberFormat="0" applyAlignment="0" applyProtection="0"/>
    <xf numFmtId="0" fontId="11" fillId="0" borderId="0" applyNumberFormat="0" applyFill="0" applyBorder="0" applyAlignment="0" applyProtection="0"/>
    <xf numFmtId="0" fontId="13" fillId="9" borderId="5" applyNumberFormat="0" applyFont="0" applyAlignment="0" applyProtection="0"/>
    <xf numFmtId="0" fontId="23" fillId="0" borderId="0" applyNumberFormat="0" applyFill="0" applyBorder="0" applyAlignment="0" applyProtection="0"/>
    <xf numFmtId="0" fontId="24" fillId="0" borderId="6" applyNumberFormat="0" applyFill="0" applyAlignment="0" applyProtection="0"/>
    <xf numFmtId="0" fontId="25"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25" fillId="33" borderId="0" applyNumberFormat="0" applyBorder="0" applyAlignment="0" applyProtection="0"/>
    <xf numFmtId="0" fontId="12" fillId="0" borderId="0" applyNumberFormat="0" applyProtection="0">
      <alignment horizontal="left" vertical="top" wrapText="1"/>
    </xf>
    <xf numFmtId="0" fontId="26" fillId="0" borderId="0" applyNumberFormat="0" applyFill="0" applyBorder="0" applyAlignment="0" applyProtection="0"/>
    <xf numFmtId="0" fontId="32" fillId="0" borderId="0" applyNumberFormat="0" applyProtection="0">
      <alignment horizontal="left" vertical="top"/>
    </xf>
    <xf numFmtId="0" fontId="32" fillId="0" borderId="0" applyNumberFormat="0" applyFill="0" applyProtection="0">
      <alignment horizontal="left" vertical="top"/>
    </xf>
    <xf numFmtId="0" fontId="22" fillId="34" borderId="8" applyNumberFormat="0" applyProtection="0">
      <alignment horizontal="left" vertical="top"/>
    </xf>
    <xf numFmtId="0" fontId="4" fillId="35" borderId="7" applyNumberFormat="0" applyProtection="0">
      <alignment horizontal="left" vertical="top"/>
    </xf>
    <xf numFmtId="0" fontId="27" fillId="0" borderId="0" applyNumberFormat="0" applyProtection="0">
      <alignment horizontal="left" vertical="top"/>
    </xf>
    <xf numFmtId="0" fontId="26" fillId="0" borderId="0" applyNumberFormat="0" applyFill="0" applyBorder="0" applyAlignment="0" applyProtection="0"/>
    <xf numFmtId="0" fontId="34" fillId="0" borderId="0" applyNumberFormat="0" applyFill="0" applyBorder="0" applyAlignment="0" applyProtection="0"/>
    <xf numFmtId="0" fontId="2" fillId="0" borderId="0"/>
    <xf numFmtId="44" fontId="2" fillId="0" borderId="0" applyFont="0" applyFill="0" applyBorder="0" applyAlignment="0" applyProtection="0"/>
    <xf numFmtId="0" fontId="37" fillId="0" borderId="0" applyNumberFormat="0" applyFill="0" applyBorder="0" applyAlignment="0" applyProtection="0"/>
    <xf numFmtId="9" fontId="1" fillId="0" borderId="0" applyFont="0" applyFill="0" applyBorder="0" applyAlignment="0" applyProtection="0"/>
  </cellStyleXfs>
  <cellXfs count="163">
    <xf numFmtId="0" fontId="0" fillId="0" borderId="0" xfId="0"/>
    <xf numFmtId="0" fontId="5" fillId="2" borderId="0" xfId="0" applyFont="1" applyFill="1" applyAlignment="1">
      <alignment horizontal="left" vertical="center"/>
    </xf>
    <xf numFmtId="3" fontId="5" fillId="2" borderId="0" xfId="0" applyNumberFormat="1" applyFont="1" applyFill="1" applyAlignment="1">
      <alignment horizontal="right" vertical="center"/>
    </xf>
    <xf numFmtId="0" fontId="5" fillId="2" borderId="0" xfId="0" applyFont="1" applyFill="1" applyAlignment="1">
      <alignment horizontal="center" vertical="center"/>
    </xf>
    <xf numFmtId="0" fontId="8" fillId="2" borderId="0" xfId="0" applyFont="1" applyFill="1" applyAlignment="1">
      <alignment vertical="center"/>
    </xf>
    <xf numFmtId="0" fontId="0" fillId="2" borderId="0" xfId="0" applyFill="1" applyAlignment="1">
      <alignment vertical="center"/>
    </xf>
    <xf numFmtId="3" fontId="6" fillId="2" borderId="0" xfId="0" applyNumberFormat="1" applyFont="1" applyFill="1" applyAlignment="1">
      <alignment horizontal="right" vertical="center"/>
    </xf>
    <xf numFmtId="168" fontId="5" fillId="2" borderId="0" xfId="0" applyNumberFormat="1" applyFont="1" applyFill="1" applyAlignment="1">
      <alignment horizontal="right" vertical="center"/>
    </xf>
    <xf numFmtId="49" fontId="9" fillId="0" borderId="0" xfId="1" applyFont="1" applyBorder="1" applyAlignment="1" applyProtection="1">
      <alignment vertical="center"/>
    </xf>
    <xf numFmtId="0" fontId="6" fillId="2" borderId="0" xfId="0" applyFont="1" applyFill="1" applyAlignment="1">
      <alignment horizontal="center" vertical="center"/>
    </xf>
    <xf numFmtId="10" fontId="5" fillId="2" borderId="0" xfId="0" applyNumberFormat="1" applyFont="1" applyFill="1" applyAlignment="1">
      <alignment horizontal="center" vertical="center"/>
    </xf>
    <xf numFmtId="0" fontId="0" fillId="2" borderId="0" xfId="0" applyFill="1"/>
    <xf numFmtId="0" fontId="7" fillId="2" borderId="0" xfId="0" applyFont="1" applyFill="1"/>
    <xf numFmtId="0" fontId="7" fillId="2" borderId="0" xfId="0" applyFont="1" applyFill="1" applyAlignment="1">
      <alignment vertical="center"/>
    </xf>
    <xf numFmtId="0" fontId="12" fillId="0" borderId="0" xfId="0" applyFont="1"/>
    <xf numFmtId="0" fontId="28" fillId="0" borderId="0" xfId="8" applyAlignment="1">
      <alignment horizontal="left" vertical="top" wrapText="1"/>
    </xf>
    <xf numFmtId="0" fontId="12" fillId="0" borderId="0" xfId="0" applyFont="1" applyAlignment="1">
      <alignment vertical="top" wrapText="1"/>
    </xf>
    <xf numFmtId="0" fontId="12" fillId="0" borderId="0" xfId="0" applyFont="1" applyAlignment="1">
      <alignment wrapText="1"/>
    </xf>
    <xf numFmtId="0" fontId="10" fillId="0" borderId="0" xfId="0" applyFont="1"/>
    <xf numFmtId="0" fontId="29" fillId="0" borderId="0" xfId="9">
      <alignment horizontal="left" vertical="top"/>
    </xf>
    <xf numFmtId="0" fontId="12" fillId="0" borderId="0" xfId="48" applyAlignment="1">
      <alignment wrapText="1"/>
    </xf>
    <xf numFmtId="0" fontId="12" fillId="0" borderId="0" xfId="48" applyAlignment="1">
      <alignment vertical="top" wrapText="1"/>
    </xf>
    <xf numFmtId="0" fontId="0" fillId="0" borderId="0" xfId="0" applyAlignment="1">
      <alignment vertical="top"/>
    </xf>
    <xf numFmtId="0" fontId="29" fillId="0" borderId="0" xfId="9" applyAlignment="1">
      <alignment vertical="top"/>
    </xf>
    <xf numFmtId="0" fontId="29" fillId="0" borderId="0" xfId="9" applyAlignment="1">
      <alignment vertical="top" wrapText="1"/>
    </xf>
    <xf numFmtId="49" fontId="33" fillId="0" borderId="0" xfId="1" applyAlignment="1">
      <alignment vertical="top"/>
    </xf>
    <xf numFmtId="49" fontId="33" fillId="0" borderId="0" xfId="1" applyAlignment="1">
      <alignment vertical="top" wrapText="1"/>
    </xf>
    <xf numFmtId="0" fontId="12" fillId="2" borderId="0" xfId="0" applyFont="1" applyFill="1" applyAlignment="1">
      <alignment vertical="center"/>
    </xf>
    <xf numFmtId="0" fontId="0" fillId="0" borderId="0" xfId="0" applyAlignment="1">
      <alignment vertical="top" wrapText="1"/>
    </xf>
    <xf numFmtId="49" fontId="33" fillId="0" borderId="0" xfId="1"/>
    <xf numFmtId="0" fontId="36" fillId="2" borderId="0" xfId="0" applyFont="1" applyFill="1" applyAlignment="1">
      <alignment horizontal="left"/>
    </xf>
    <xf numFmtId="0" fontId="36" fillId="2" borderId="0" xfId="0" applyFont="1" applyFill="1"/>
    <xf numFmtId="49" fontId="33" fillId="0" borderId="0" xfId="1" applyAlignment="1">
      <alignment wrapText="1"/>
    </xf>
    <xf numFmtId="0" fontId="27" fillId="0" borderId="0" xfId="54">
      <alignment horizontal="left" vertical="top"/>
    </xf>
    <xf numFmtId="0" fontId="2" fillId="0" borderId="0" xfId="57"/>
    <xf numFmtId="0" fontId="32" fillId="0" borderId="0" xfId="57" applyFont="1"/>
    <xf numFmtId="44" fontId="32" fillId="0" borderId="0" xfId="58" applyFont="1" applyBorder="1"/>
    <xf numFmtId="0" fontId="27" fillId="0" borderId="0" xfId="57" applyFont="1" applyAlignment="1">
      <alignment vertical="top"/>
    </xf>
    <xf numFmtId="0" fontId="35" fillId="0" borderId="0" xfId="57" applyFont="1"/>
    <xf numFmtId="0" fontId="27" fillId="0" borderId="0" xfId="57" applyFont="1"/>
    <xf numFmtId="0" fontId="38" fillId="0" borderId="0" xfId="57" applyFont="1"/>
    <xf numFmtId="0" fontId="38" fillId="0" borderId="0" xfId="57" applyFont="1" applyAlignment="1">
      <alignment horizontal="right"/>
    </xf>
    <xf numFmtId="44" fontId="39" fillId="0" borderId="0" xfId="58" applyFont="1" applyFill="1" applyBorder="1" applyAlignment="1" applyProtection="1"/>
    <xf numFmtId="0" fontId="39" fillId="0" borderId="0" xfId="57" applyFont="1"/>
    <xf numFmtId="44" fontId="40" fillId="0" borderId="11" xfId="58" applyFont="1" applyFill="1" applyBorder="1" applyAlignment="1" applyProtection="1">
      <alignment horizontal="center" vertical="top" wrapText="1"/>
    </xf>
    <xf numFmtId="44" fontId="40" fillId="0" borderId="12" xfId="58" applyFont="1" applyFill="1" applyBorder="1" applyAlignment="1" applyProtection="1">
      <alignment horizontal="center" vertical="top" wrapText="1"/>
    </xf>
    <xf numFmtId="0" fontId="38" fillId="37" borderId="0" xfId="57" applyFont="1" applyFill="1" applyAlignment="1">
      <alignment horizontal="center"/>
    </xf>
    <xf numFmtId="0" fontId="41" fillId="39" borderId="13" xfId="0" applyFont="1" applyFill="1" applyBorder="1" applyAlignment="1">
      <alignment horizontal="left"/>
    </xf>
    <xf numFmtId="169" fontId="41" fillId="39" borderId="13" xfId="0" applyNumberFormat="1" applyFont="1" applyFill="1" applyBorder="1" applyAlignment="1">
      <alignment horizontal="right"/>
    </xf>
    <xf numFmtId="0" fontId="41" fillId="39" borderId="13" xfId="0" applyFont="1" applyFill="1" applyBorder="1" applyAlignment="1">
      <alignment horizontal="right"/>
    </xf>
    <xf numFmtId="0" fontId="36" fillId="2" borderId="0" xfId="0" applyFont="1" applyFill="1" applyAlignment="1">
      <alignment horizontal="left" vertical="center"/>
    </xf>
    <xf numFmtId="0" fontId="42" fillId="0" borderId="0" xfId="9" applyFont="1" applyAlignment="1">
      <alignment vertical="top"/>
    </xf>
    <xf numFmtId="0" fontId="42" fillId="0" borderId="0" xfId="0" applyFont="1" applyAlignment="1">
      <alignment vertical="top"/>
    </xf>
    <xf numFmtId="0" fontId="43" fillId="0" borderId="0" xfId="0" applyFont="1" applyAlignment="1">
      <alignment vertical="top" wrapText="1"/>
    </xf>
    <xf numFmtId="49" fontId="33" fillId="0" borderId="0" xfId="1" applyFill="1" applyAlignment="1">
      <alignment vertical="top" wrapText="1"/>
    </xf>
    <xf numFmtId="0" fontId="44" fillId="0" borderId="0" xfId="0" applyFont="1"/>
    <xf numFmtId="0" fontId="12" fillId="0" borderId="0" xfId="0" applyFont="1" applyAlignment="1">
      <alignment vertical="top"/>
    </xf>
    <xf numFmtId="0" fontId="12" fillId="0" borderId="0" xfId="54" applyFont="1" applyAlignment="1">
      <alignment horizontal="left" vertical="top" wrapText="1"/>
    </xf>
    <xf numFmtId="0" fontId="13" fillId="0" borderId="0" xfId="0" applyFont="1" applyAlignment="1">
      <alignment wrapText="1"/>
    </xf>
    <xf numFmtId="0" fontId="0" fillId="39" borderId="0" xfId="0" applyFill="1" applyAlignment="1">
      <alignment horizontal="left"/>
    </xf>
    <xf numFmtId="0" fontId="46" fillId="39" borderId="13" xfId="0" applyFont="1" applyFill="1" applyBorder="1" applyAlignment="1">
      <alignment horizontal="left"/>
    </xf>
    <xf numFmtId="171" fontId="46" fillId="39" borderId="13" xfId="0" applyNumberFormat="1" applyFont="1" applyFill="1" applyBorder="1" applyAlignment="1">
      <alignment horizontal="right"/>
    </xf>
    <xf numFmtId="0" fontId="46" fillId="39" borderId="13" xfId="0" applyFont="1" applyFill="1" applyBorder="1" applyAlignment="1">
      <alignment horizontal="right"/>
    </xf>
    <xf numFmtId="169" fontId="46" fillId="39" borderId="13" xfId="0" applyNumberFormat="1" applyFont="1" applyFill="1" applyBorder="1" applyAlignment="1">
      <alignment horizontal="right"/>
    </xf>
    <xf numFmtId="0" fontId="47" fillId="0" borderId="0" xfId="57" applyFont="1"/>
    <xf numFmtId="0" fontId="47" fillId="0" borderId="0" xfId="57" quotePrefix="1" applyFont="1"/>
    <xf numFmtId="0" fontId="48" fillId="38" borderId="10" xfId="57" applyFont="1" applyFill="1" applyBorder="1"/>
    <xf numFmtId="0" fontId="47" fillId="38" borderId="0" xfId="57" applyFont="1" applyFill="1"/>
    <xf numFmtId="0" fontId="48" fillId="0" borderId="0" xfId="57" applyFont="1"/>
    <xf numFmtId="0" fontId="47" fillId="36" borderId="0" xfId="57" applyFont="1" applyFill="1"/>
    <xf numFmtId="0" fontId="32" fillId="0" borderId="0" xfId="57" applyFont="1" applyBorder="1"/>
    <xf numFmtId="0" fontId="49" fillId="0" borderId="0" xfId="57" applyFont="1"/>
    <xf numFmtId="0" fontId="12" fillId="36" borderId="0" xfId="0" applyFont="1" applyFill="1" applyAlignment="1">
      <alignment vertical="top" wrapText="1"/>
    </xf>
    <xf numFmtId="0" fontId="12" fillId="0" borderId="0" xfId="48" applyFont="1" applyAlignment="1">
      <alignment vertical="top" wrapText="1"/>
    </xf>
    <xf numFmtId="0" fontId="12" fillId="0" borderId="0" xfId="48" applyFont="1">
      <alignment horizontal="left" vertical="top" wrapText="1"/>
    </xf>
    <xf numFmtId="0" fontId="13" fillId="0" borderId="0" xfId="0" applyFont="1" applyAlignment="1">
      <alignment vertical="top" wrapText="1"/>
    </xf>
    <xf numFmtId="0" fontId="33" fillId="0" borderId="0" xfId="59" applyFont="1" applyBorder="1" applyAlignment="1">
      <alignment horizontal="left" vertical="top" wrapText="1"/>
    </xf>
    <xf numFmtId="0" fontId="13" fillId="0" borderId="0" xfId="0" applyFont="1" applyAlignment="1">
      <alignment horizontal="left" vertical="top" wrapText="1"/>
    </xf>
    <xf numFmtId="0" fontId="12" fillId="0" borderId="0" xfId="57" applyFont="1" applyAlignment="1">
      <alignment vertical="top" wrapText="1"/>
    </xf>
    <xf numFmtId="49" fontId="33" fillId="0" borderId="0" xfId="1" applyBorder="1" applyAlignment="1">
      <alignment horizontal="left" vertical="top" wrapText="1"/>
    </xf>
    <xf numFmtId="0" fontId="12" fillId="0" borderId="0" xfId="59" applyFont="1" applyBorder="1" applyAlignment="1">
      <alignment horizontal="left" vertical="top" wrapText="1"/>
    </xf>
    <xf numFmtId="0" fontId="12" fillId="36" borderId="0" xfId="57" applyFont="1" applyFill="1" applyAlignment="1">
      <alignment vertical="top"/>
    </xf>
    <xf numFmtId="0" fontId="49" fillId="36" borderId="0" xfId="57" applyFont="1" applyFill="1"/>
    <xf numFmtId="0" fontId="12" fillId="36" borderId="0" xfId="0" applyFont="1" applyFill="1" applyAlignment="1">
      <alignment vertical="top"/>
    </xf>
    <xf numFmtId="49" fontId="12" fillId="36" borderId="0" xfId="0" applyNumberFormat="1" applyFont="1" applyFill="1" applyAlignment="1">
      <alignment horizontal="left"/>
    </xf>
    <xf numFmtId="49" fontId="12" fillId="36" borderId="0" xfId="0" applyNumberFormat="1" applyFont="1" applyFill="1"/>
    <xf numFmtId="168" fontId="12" fillId="36" borderId="0" xfId="60" applyNumberFormat="1" applyFont="1" applyFill="1" applyAlignment="1"/>
    <xf numFmtId="168" fontId="12" fillId="36" borderId="0" xfId="60" applyNumberFormat="1" applyFont="1" applyFill="1" applyAlignment="1">
      <alignment horizontal="right"/>
    </xf>
    <xf numFmtId="0" fontId="12" fillId="36" borderId="0" xfId="0" applyFont="1" applyFill="1"/>
    <xf numFmtId="0" fontId="51" fillId="0" borderId="0" xfId="0" applyFont="1" applyAlignment="1">
      <alignment vertical="top"/>
    </xf>
    <xf numFmtId="0" fontId="52" fillId="0" borderId="0" xfId="57" applyFont="1"/>
    <xf numFmtId="0" fontId="4" fillId="0" borderId="16" xfId="0" applyFont="1" applyBorder="1" applyAlignment="1">
      <alignment horizontal="left" vertical="top"/>
    </xf>
    <xf numFmtId="0" fontId="12" fillId="0" borderId="15" xfId="0" applyFont="1" applyBorder="1" applyAlignment="1">
      <alignment vertical="top"/>
    </xf>
    <xf numFmtId="168" fontId="12" fillId="0" borderId="15" xfId="60" applyNumberFormat="1" applyFont="1" applyBorder="1" applyAlignment="1">
      <alignment vertical="top"/>
    </xf>
    <xf numFmtId="3" fontId="12" fillId="0" borderId="15" xfId="60" applyNumberFormat="1" applyFont="1" applyBorder="1" applyAlignment="1">
      <alignment horizontal="right" vertical="top"/>
    </xf>
    <xf numFmtId="3" fontId="12" fillId="0" borderId="15" xfId="0" applyNumberFormat="1" applyFont="1" applyBorder="1" applyAlignment="1">
      <alignment vertical="top"/>
    </xf>
    <xf numFmtId="170" fontId="12" fillId="0" borderId="17" xfId="60" applyNumberFormat="1" applyFont="1" applyBorder="1" applyAlignment="1">
      <alignment horizontal="right" vertical="top"/>
    </xf>
    <xf numFmtId="0" fontId="47" fillId="0" borderId="0" xfId="57" applyFont="1" applyAlignment="1">
      <alignment vertical="top"/>
    </xf>
    <xf numFmtId="0" fontId="22" fillId="34" borderId="19" xfId="0" applyFont="1" applyFill="1" applyBorder="1" applyAlignment="1">
      <alignment horizontal="left" wrapText="1"/>
    </xf>
    <xf numFmtId="0" fontId="22" fillId="34" borderId="20" xfId="0" applyFont="1" applyFill="1" applyBorder="1" applyAlignment="1">
      <alignment horizontal="left" wrapText="1"/>
    </xf>
    <xf numFmtId="0" fontId="22" fillId="34" borderId="20" xfId="0" applyFont="1" applyFill="1" applyBorder="1" applyAlignment="1">
      <alignment horizontal="center" wrapText="1"/>
    </xf>
    <xf numFmtId="0" fontId="4" fillId="0" borderId="21" xfId="0" applyFont="1" applyBorder="1" applyAlignment="1">
      <alignment horizontal="left" vertical="top"/>
    </xf>
    <xf numFmtId="0" fontId="12" fillId="0" borderId="22" xfId="0" applyFont="1" applyBorder="1" applyAlignment="1">
      <alignment vertical="top"/>
    </xf>
    <xf numFmtId="168" fontId="12" fillId="0" borderId="22" xfId="60" applyNumberFormat="1" applyFont="1" applyBorder="1" applyAlignment="1">
      <alignment vertical="top"/>
    </xf>
    <xf numFmtId="3" fontId="12" fillId="0" borderId="22" xfId="60" applyNumberFormat="1" applyFont="1" applyBorder="1" applyAlignment="1">
      <alignment horizontal="right" vertical="top"/>
    </xf>
    <xf numFmtId="3" fontId="12" fillId="0" borderId="22" xfId="0" applyNumberFormat="1" applyFont="1" applyBorder="1" applyAlignment="1">
      <alignment vertical="top"/>
    </xf>
    <xf numFmtId="170" fontId="12" fillId="0" borderId="23" xfId="60" applyNumberFormat="1" applyFont="1" applyBorder="1" applyAlignment="1">
      <alignment horizontal="right" vertical="top"/>
    </xf>
    <xf numFmtId="0" fontId="35" fillId="0" borderId="0" xfId="57" applyFont="1" applyAlignment="1">
      <alignment vertical="top"/>
    </xf>
    <xf numFmtId="0" fontId="27" fillId="0" borderId="0" xfId="0" applyFont="1" applyAlignment="1">
      <alignment vertical="top"/>
    </xf>
    <xf numFmtId="0" fontId="35" fillId="0" borderId="0" xfId="57" applyFont="1" applyAlignment="1"/>
    <xf numFmtId="0" fontId="47" fillId="0" borderId="0" xfId="57" applyFont="1" applyAlignment="1"/>
    <xf numFmtId="0" fontId="49" fillId="2" borderId="0" xfId="0" applyFont="1" applyFill="1" applyAlignment="1">
      <alignment vertical="center" wrapText="1"/>
    </xf>
    <xf numFmtId="0" fontId="49" fillId="0" borderId="0" xfId="0" applyFont="1" applyAlignment="1">
      <alignment vertical="center" wrapText="1"/>
    </xf>
    <xf numFmtId="0" fontId="49" fillId="0" borderId="0" xfId="0" applyFont="1" applyAlignment="1">
      <alignment vertical="center"/>
    </xf>
    <xf numFmtId="0" fontId="53" fillId="0" borderId="0" xfId="0" applyFont="1" applyAlignment="1">
      <alignment vertical="center"/>
    </xf>
    <xf numFmtId="0" fontId="54" fillId="0" borderId="0" xfId="57" applyFont="1" applyAlignment="1">
      <alignment horizontal="left"/>
    </xf>
    <xf numFmtId="0" fontId="54" fillId="0" borderId="0" xfId="57" applyFont="1" applyBorder="1" applyAlignment="1">
      <alignment horizontal="left"/>
    </xf>
    <xf numFmtId="0" fontId="54" fillId="0" borderId="0" xfId="57" applyFont="1"/>
    <xf numFmtId="0" fontId="55" fillId="0" borderId="0" xfId="57" applyFont="1"/>
    <xf numFmtId="0" fontId="56" fillId="0" borderId="0" xfId="57" applyFont="1" applyAlignment="1">
      <alignment horizontal="left" vertical="top"/>
    </xf>
    <xf numFmtId="0" fontId="56" fillId="0" borderId="0" xfId="57" applyFont="1" applyBorder="1" applyAlignment="1">
      <alignment horizontal="left" vertical="top"/>
    </xf>
    <xf numFmtId="0" fontId="56" fillId="0" borderId="0" xfId="57" applyFont="1" applyAlignment="1">
      <alignment vertical="top"/>
    </xf>
    <xf numFmtId="0" fontId="55" fillId="0" borderId="0" xfId="57" applyFont="1" applyAlignment="1">
      <alignment vertical="top"/>
    </xf>
    <xf numFmtId="0" fontId="50" fillId="0" borderId="0" xfId="57" applyFont="1" applyAlignment="1">
      <alignment vertical="top"/>
    </xf>
    <xf numFmtId="0" fontId="50" fillId="0" borderId="0" xfId="57" applyFont="1" applyAlignment="1">
      <alignment horizontal="left" vertical="top"/>
    </xf>
    <xf numFmtId="0" fontId="50" fillId="0" borderId="9" xfId="57" applyFont="1" applyBorder="1" applyAlignment="1">
      <alignment horizontal="left" vertical="top"/>
    </xf>
    <xf numFmtId="0" fontId="22" fillId="34" borderId="30" xfId="57" applyFont="1" applyFill="1" applyBorder="1" applyAlignment="1">
      <alignment horizontal="left"/>
    </xf>
    <xf numFmtId="0" fontId="22" fillId="34" borderId="29" xfId="57" applyFont="1" applyFill="1" applyBorder="1" applyAlignment="1">
      <alignment horizontal="center"/>
    </xf>
    <xf numFmtId="0" fontId="4" fillId="0" borderId="14" xfId="0" applyFont="1" applyBorder="1" applyAlignment="1">
      <alignment horizontal="left" vertical="top"/>
    </xf>
    <xf numFmtId="0" fontId="49" fillId="0" borderId="0" xfId="57" applyFont="1" applyAlignment="1">
      <alignment vertical="top"/>
    </xf>
    <xf numFmtId="3" fontId="12" fillId="0" borderId="10" xfId="57" applyNumberFormat="1" applyFont="1" applyBorder="1" applyAlignment="1">
      <alignment vertical="top"/>
    </xf>
    <xf numFmtId="3" fontId="12" fillId="0" borderId="24" xfId="57" applyNumberFormat="1" applyFont="1" applyBorder="1" applyAlignment="1">
      <alignment vertical="top"/>
    </xf>
    <xf numFmtId="0" fontId="4" fillId="0" borderId="14" xfId="57" applyFont="1" applyBorder="1" applyAlignment="1">
      <alignment vertical="top"/>
    </xf>
    <xf numFmtId="0" fontId="27" fillId="0" borderId="0" xfId="54" applyFont="1">
      <alignment horizontal="left" vertical="top"/>
    </xf>
    <xf numFmtId="44" fontId="49" fillId="0" borderId="0" xfId="58" applyFont="1" applyBorder="1"/>
    <xf numFmtId="0" fontId="27" fillId="0" borderId="0" xfId="0" applyFont="1"/>
    <xf numFmtId="0" fontId="27" fillId="0" borderId="0" xfId="0" applyFont="1" applyAlignment="1">
      <alignment horizontal="left"/>
    </xf>
    <xf numFmtId="0" fontId="4" fillId="0" borderId="31" xfId="0" applyFont="1" applyBorder="1" applyAlignment="1">
      <alignment horizontal="left" vertical="top"/>
    </xf>
    <xf numFmtId="0" fontId="4" fillId="0" borderId="31" xfId="57" applyFont="1" applyBorder="1" applyAlignment="1">
      <alignment vertical="top"/>
    </xf>
    <xf numFmtId="3" fontId="12" fillId="0" borderId="32" xfId="58" applyNumberFormat="1" applyFont="1" applyBorder="1" applyAlignment="1">
      <alignment vertical="top"/>
    </xf>
    <xf numFmtId="3" fontId="12" fillId="0" borderId="32" xfId="57" applyNumberFormat="1" applyFont="1" applyBorder="1" applyAlignment="1">
      <alignment vertical="top"/>
    </xf>
    <xf numFmtId="3" fontId="12" fillId="0" borderId="33" xfId="57" applyNumberFormat="1" applyFont="1" applyBorder="1" applyAlignment="1">
      <alignment vertical="top"/>
    </xf>
    <xf numFmtId="0" fontId="4" fillId="0" borderId="0" xfId="0" applyFont="1" applyFill="1" applyAlignment="1">
      <alignment horizontal="left"/>
    </xf>
    <xf numFmtId="0" fontId="4" fillId="0" borderId="0" xfId="0" applyFont="1" applyFill="1" applyAlignment="1">
      <alignment horizontal="left" wrapText="1"/>
    </xf>
    <xf numFmtId="0" fontId="13" fillId="40" borderId="34" xfId="57" applyFont="1" applyFill="1" applyBorder="1" applyAlignment="1"/>
    <xf numFmtId="0" fontId="13" fillId="40" borderId="35" xfId="57" applyFont="1" applyFill="1" applyBorder="1" applyAlignment="1"/>
    <xf numFmtId="0" fontId="54" fillId="0" borderId="0" xfId="57" applyFont="1" applyBorder="1" applyAlignment="1">
      <alignment horizontal="left" vertical="top"/>
    </xf>
    <xf numFmtId="0" fontId="54" fillId="0" borderId="0" xfId="57" applyFont="1" applyAlignment="1">
      <alignment vertical="top"/>
    </xf>
    <xf numFmtId="0" fontId="25" fillId="34" borderId="27" xfId="57" applyFont="1" applyFill="1" applyBorder="1" applyAlignment="1">
      <alignment horizontal="center" vertical="top" wrapText="1"/>
    </xf>
    <xf numFmtId="0" fontId="25" fillId="34" borderId="28" xfId="57" applyFont="1" applyFill="1" applyBorder="1" applyAlignment="1">
      <alignment horizontal="center" vertical="top" wrapText="1"/>
    </xf>
    <xf numFmtId="49" fontId="47" fillId="0" borderId="0" xfId="57" applyNumberFormat="1" applyFont="1"/>
    <xf numFmtId="0" fontId="41" fillId="39" borderId="13" xfId="0" applyNumberFormat="1" applyFont="1" applyFill="1" applyBorder="1" applyAlignment="1">
      <alignment horizontal="left"/>
    </xf>
    <xf numFmtId="0" fontId="46" fillId="39" borderId="13" xfId="0" applyNumberFormat="1" applyFont="1" applyFill="1" applyBorder="1" applyAlignment="1">
      <alignment horizontal="left"/>
    </xf>
    <xf numFmtId="170" fontId="12" fillId="0" borderId="10" xfId="58" applyNumberFormat="1" applyFont="1" applyBorder="1" applyAlignment="1">
      <alignment horizontal="right" vertical="top"/>
    </xf>
    <xf numFmtId="170" fontId="12" fillId="0" borderId="24" xfId="58" applyNumberFormat="1" applyFont="1" applyBorder="1" applyAlignment="1">
      <alignment horizontal="right" vertical="top"/>
    </xf>
    <xf numFmtId="170" fontId="12" fillId="0" borderId="32" xfId="58" applyNumberFormat="1" applyFont="1" applyBorder="1" applyAlignment="1">
      <alignment horizontal="right" vertical="top"/>
    </xf>
    <xf numFmtId="171" fontId="41" fillId="39" borderId="13" xfId="0" applyNumberFormat="1" applyFont="1" applyFill="1" applyBorder="1" applyAlignment="1">
      <alignment horizontal="right"/>
    </xf>
    <xf numFmtId="0" fontId="28" fillId="0" borderId="0" xfId="8" applyFont="1" applyAlignment="1">
      <alignment horizontal="left" vertical="top" wrapText="1"/>
    </xf>
    <xf numFmtId="0" fontId="12" fillId="36" borderId="0" xfId="0" applyFont="1" applyFill="1" applyAlignment="1">
      <alignment horizontal="left" vertical="top" wrapText="1"/>
    </xf>
    <xf numFmtId="49" fontId="33" fillId="0" borderId="0" xfId="1" applyAlignment="1">
      <alignment horizontal="left" vertical="top"/>
    </xf>
    <xf numFmtId="0" fontId="22" fillId="34" borderId="25" xfId="57" applyFont="1" applyFill="1" applyBorder="1" applyAlignment="1">
      <alignment horizontal="center"/>
    </xf>
    <xf numFmtId="0" fontId="22" fillId="34" borderId="26" xfId="57" applyFont="1" applyFill="1" applyBorder="1" applyAlignment="1">
      <alignment horizontal="center"/>
    </xf>
    <xf numFmtId="0" fontId="49" fillId="0" borderId="18" xfId="0" applyFont="1" applyBorder="1" applyAlignment="1">
      <alignment horizontal="left" vertical="top" wrapText="1"/>
    </xf>
  </cellXfs>
  <cellStyles count="61">
    <cellStyle name="20% - Accent1" xfId="25" builtinId="30" hidden="1"/>
    <cellStyle name="20% - Accent2" xfId="29" builtinId="34" hidden="1"/>
    <cellStyle name="20% - Accent3" xfId="33" builtinId="38" hidden="1"/>
    <cellStyle name="20% - Accent4" xfId="37" builtinId="42" hidden="1"/>
    <cellStyle name="20% - Accent5" xfId="41" builtinId="46" hidden="1"/>
    <cellStyle name="20% - Accent6" xfId="45" builtinId="50" hidden="1"/>
    <cellStyle name="40% - Accent1" xfId="26" builtinId="31" hidden="1"/>
    <cellStyle name="40% - Accent2" xfId="30" builtinId="35" hidden="1"/>
    <cellStyle name="40% - Accent3" xfId="34" builtinId="39" hidden="1"/>
    <cellStyle name="40% - Accent4" xfId="38" builtinId="43" hidden="1"/>
    <cellStyle name="40% - Accent5" xfId="42" builtinId="47" hidden="1"/>
    <cellStyle name="40% - Accent6" xfId="46" builtinId="51" hidden="1"/>
    <cellStyle name="60% - Accent1" xfId="27" builtinId="32" hidden="1"/>
    <cellStyle name="60% - Accent2" xfId="31" builtinId="36" hidden="1"/>
    <cellStyle name="60% - Accent3" xfId="35" builtinId="40" hidden="1"/>
    <cellStyle name="60% - Accent4" xfId="39" builtinId="44" hidden="1"/>
    <cellStyle name="60% - Accent5" xfId="43" builtinId="48" hidden="1"/>
    <cellStyle name="60% - Accent6" xfId="47" builtinId="52" hidden="1"/>
    <cellStyle name="Accent1" xfId="24" builtinId="29" hidden="1"/>
    <cellStyle name="Accent2" xfId="28" builtinId="33" hidden="1"/>
    <cellStyle name="Accent3" xfId="32" builtinId="37" hidden="1"/>
    <cellStyle name="Accent4" xfId="36" builtinId="41" hidden="1"/>
    <cellStyle name="Accent5" xfId="40" builtinId="45" hidden="1"/>
    <cellStyle name="Accent6" xfId="44" builtinId="49" hidden="1"/>
    <cellStyle name="Bad" xfId="13" builtinId="27" hidden="1"/>
    <cellStyle name="Body_text" xfId="48" xr:uid="{00000000-0005-0000-0000-000019000000}"/>
    <cellStyle name="Calculation" xfId="17" builtinId="22" hidden="1"/>
    <cellStyle name="Check Cell" xfId="19" builtinId="23" hidden="1"/>
    <cellStyle name="Comma" xfId="2" builtinId="3" hidden="1"/>
    <cellStyle name="Comma [0]" xfId="3" builtinId="6" hidden="1"/>
    <cellStyle name="Currency" xfId="4" builtinId="4" hidden="1"/>
    <cellStyle name="Currency" xfId="58" builtinId="4"/>
    <cellStyle name="Currency [0]" xfId="5" builtinId="7" hidden="1"/>
    <cellStyle name="Explanatory Text" xfId="22" builtinId="53" hidden="1"/>
    <cellStyle name="Figure_title" xfId="51" xr:uid="{00000000-0005-0000-0000-000021000000}"/>
    <cellStyle name="Followed Hyperlink" xfId="49" builtinId="9" hidden="1"/>
    <cellStyle name="Followed Hyperlink" xfId="55" builtinId="9" hidden="1"/>
    <cellStyle name="Followed Hyperlink" xfId="56" builtinId="9" customBuiltin="1"/>
    <cellStyle name="Good" xfId="12" builtinId="26" hidden="1"/>
    <cellStyle name="Header_row" xfId="52" xr:uid="{00000000-0005-0000-0000-000026000000}"/>
    <cellStyle name="Heading 1" xfId="8" builtinId="16" customBuiltin="1"/>
    <cellStyle name="Heading 2" xfId="9" builtinId="17" customBuiltin="1"/>
    <cellStyle name="Heading 3" xfId="10" builtinId="18" customBuiltin="1"/>
    <cellStyle name="Heading 4" xfId="11" builtinId="19" customBuiltin="1"/>
    <cellStyle name="Hyperlink" xfId="1" builtinId="8" customBuiltin="1"/>
    <cellStyle name="Hyperlink 2" xfId="59" xr:uid="{50E05590-2096-4618-B32E-FA5F09FCC2B0}"/>
    <cellStyle name="Input" xfId="15" builtinId="20" hidden="1"/>
    <cellStyle name="Linked Cell" xfId="18" builtinId="24" hidden="1"/>
    <cellStyle name="Neutral" xfId="14" builtinId="28" hidden="1"/>
    <cellStyle name="Normal" xfId="0" builtinId="0"/>
    <cellStyle name="Normal 2" xfId="57" xr:uid="{7ED7BDC2-86BC-4067-AFF0-8A81DB61701F}"/>
    <cellStyle name="Note" xfId="21" builtinId="10" hidden="1"/>
    <cellStyle name="Notes_sources" xfId="54" xr:uid="{00000000-0005-0000-0000-000031000000}"/>
    <cellStyle name="Output" xfId="16" builtinId="21" hidden="1"/>
    <cellStyle name="Percent" xfId="6" builtinId="5" hidden="1"/>
    <cellStyle name="Percent" xfId="60" builtinId="5"/>
    <cellStyle name="Sub_row" xfId="53" xr:uid="{00000000-0005-0000-0000-000034000000}"/>
    <cellStyle name="Table_title" xfId="50" xr:uid="{00000000-0005-0000-0000-000035000000}"/>
    <cellStyle name="Title" xfId="7" builtinId="15" hidden="1"/>
    <cellStyle name="Total" xfId="23" builtinId="25" hidden="1"/>
    <cellStyle name="Warning Text" xfId="20" builtinId="11" hidden="1"/>
  </cellStyles>
  <dxfs count="56">
    <dxf>
      <font>
        <b val="0"/>
        <i val="0"/>
        <strike val="0"/>
        <condense val="0"/>
        <extend val="0"/>
        <outline val="0"/>
        <shadow val="0"/>
        <u val="none"/>
        <vertAlign val="baseline"/>
        <sz val="11"/>
        <color auto="1"/>
        <name val="Arial"/>
        <family val="2"/>
        <scheme val="none"/>
      </font>
      <numFmt numFmtId="170" formatCode="&quot;$&quot;#,##0"/>
      <alignment horizontal="right" vertical="top" textRotation="0" wrapText="0" indent="0" justifyLastLine="0" shrinkToFit="0" readingOrder="0"/>
      <border diagonalUp="0" diagonalDown="0">
        <left style="thin">
          <color theme="1"/>
        </left>
        <right/>
        <top style="thin">
          <color theme="1"/>
        </top>
        <bottom style="thin">
          <color theme="1"/>
        </bottom>
        <vertical/>
        <horizontal/>
      </border>
    </dxf>
    <dxf>
      <font>
        <b val="0"/>
        <i val="0"/>
        <strike val="0"/>
        <condense val="0"/>
        <extend val="0"/>
        <outline val="0"/>
        <shadow val="0"/>
        <u val="none"/>
        <vertAlign val="baseline"/>
        <sz val="11"/>
        <color auto="1"/>
        <name val="Arial"/>
        <family val="2"/>
        <scheme val="none"/>
      </font>
      <numFmt numFmtId="3" formatCode="#,##0"/>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family val="2"/>
        <scheme val="none"/>
      </font>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family val="2"/>
        <scheme val="none"/>
      </font>
      <numFmt numFmtId="168" formatCode="0.0%"/>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family val="2"/>
        <scheme val="none"/>
      </font>
      <numFmt numFmtId="168" formatCode="0.0%"/>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family val="2"/>
        <scheme val="none"/>
      </font>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family val="2"/>
        <scheme val="none"/>
      </font>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family val="2"/>
        <scheme val="none"/>
      </font>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family val="2"/>
        <scheme val="none"/>
      </font>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family val="2"/>
        <scheme val="none"/>
      </font>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i val="0"/>
        <strike val="0"/>
        <condense val="0"/>
        <extend val="0"/>
        <outline val="0"/>
        <shadow val="0"/>
        <u val="none"/>
        <vertAlign val="baseline"/>
        <sz val="11"/>
        <color auto="1"/>
        <name val="Arial"/>
        <family val="2"/>
        <scheme val="none"/>
      </font>
      <alignment horizontal="left" vertical="top" textRotation="0" wrapText="0" indent="0" justifyLastLine="0" shrinkToFit="0" readingOrder="0"/>
      <border diagonalUp="0" diagonalDown="0">
        <left/>
        <right style="thin">
          <color theme="1"/>
        </right>
        <top style="thin">
          <color theme="1"/>
        </top>
        <bottom style="thin">
          <color theme="1"/>
        </bottom>
        <vertical/>
        <horizontal/>
      </border>
    </dxf>
    <dxf>
      <border outline="0">
        <top style="thin">
          <color theme="1"/>
        </top>
      </border>
    </dxf>
    <dxf>
      <border outline="0">
        <top style="thin">
          <color theme="1"/>
        </top>
        <bottom style="thin">
          <color theme="1"/>
        </bottom>
      </border>
    </dxf>
    <dxf>
      <border outline="0">
        <bottom style="thin">
          <color theme="1"/>
        </bottom>
      </border>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Arial"/>
        <family val="2"/>
        <scheme val="none"/>
      </font>
      <numFmt numFmtId="3" formatCode="#,##0"/>
      <alignment horizontal="general" vertical="top"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border outline="0">
        <top style="thin">
          <color indexed="64"/>
        </top>
      </border>
    </dxf>
    <dxf>
      <border outline="0">
        <bottom style="thin">
          <color indexed="64"/>
        </bottom>
      </border>
    </dxf>
    <dxf>
      <font>
        <b val="0"/>
        <i val="0"/>
        <strike val="0"/>
        <condense val="0"/>
        <extend val="0"/>
        <outline val="0"/>
        <shadow val="0"/>
        <u val="none"/>
        <vertAlign val="baseline"/>
        <sz val="11"/>
        <color auto="1"/>
        <name val="Arial"/>
        <family val="2"/>
        <scheme val="none"/>
      </font>
      <alignment horizontal="general"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Arial"/>
        <family val="2"/>
        <scheme val="none"/>
      </font>
      <numFmt numFmtId="3" formatCode="#,##0"/>
      <alignment horizontal="general" vertical="top"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numFmt numFmtId="3" formatCode="#,##0"/>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border outline="0">
        <top style="thin">
          <color indexed="64"/>
        </top>
      </border>
    </dxf>
    <dxf>
      <border outline="0">
        <bottom style="thin">
          <color indexed="64"/>
        </bottom>
      </border>
    </dxf>
    <dxf>
      <font>
        <b val="0"/>
        <i val="0"/>
        <strike val="0"/>
        <condense val="0"/>
        <extend val="0"/>
        <outline val="0"/>
        <shadow val="0"/>
        <u val="none"/>
        <vertAlign val="baseline"/>
        <sz val="11"/>
        <color auto="1"/>
        <name val="Arial"/>
        <family val="2"/>
        <scheme val="none"/>
      </font>
      <alignment horizontal="general"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Arial"/>
        <family val="2"/>
        <scheme val="none"/>
      </font>
      <numFmt numFmtId="170" formatCode="&quot;$&quot;#,##0"/>
      <alignment horizontal="right" vertical="top"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70" formatCode="&quot;$&quot;#,##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numFmt numFmtId="170" formatCode="&quot;$&quot;#,##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numFmt numFmtId="170" formatCode="&quot;$&quot;#,##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numFmt numFmtId="170" formatCode="&quot;$&quot;#,##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numFmt numFmtId="170" formatCode="&quot;$&quot;#,##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numFmt numFmtId="170" formatCode="&quot;$&quot;#,##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numFmt numFmtId="170" formatCode="&quot;$&quot;#,##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auto="1"/>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top style="thin">
          <color indexed="64"/>
        </top>
      </border>
    </dxf>
    <dxf>
      <border outline="0">
        <bottom style="thin">
          <color indexed="64"/>
        </bottom>
      </border>
    </dxf>
    <dxf>
      <font>
        <b val="0"/>
        <i val="0"/>
        <strike val="0"/>
        <condense val="0"/>
        <extend val="0"/>
        <outline val="0"/>
        <shadow val="0"/>
        <u val="none"/>
        <vertAlign val="baseline"/>
        <sz val="11"/>
        <color auto="1"/>
        <name val="Arial"/>
        <family val="2"/>
        <scheme val="none"/>
      </font>
      <alignment horizontal="right"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top" textRotation="0" wrapText="1" indent="0" justifyLastLine="0" shrinkToFit="0" readingOrder="0"/>
      <border diagonalUp="0" diagonalDown="0" outline="0">
        <left style="thin">
          <color theme="0"/>
        </left>
        <right style="thin">
          <color theme="0"/>
        </right>
        <top/>
        <bottom/>
      </border>
    </dxf>
  </dxfs>
  <tableStyles count="0" defaultPivotStyle="PivotStyleLight16"/>
  <colors>
    <mruColors>
      <color rgb="FFE6E6E6"/>
      <color rgb="FFEBF5F3"/>
      <color rgb="FF808080"/>
      <color rgb="FF0070C0"/>
      <color rgb="FFEC008C"/>
      <color rgb="FFA7A9AC"/>
      <color rgb="FF852062"/>
      <color rgb="FF58595B"/>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4488180</xdr:colOff>
      <xdr:row>21</xdr:row>
      <xdr:rowOff>161925</xdr:rowOff>
    </xdr:from>
    <xdr:to>
      <xdr:col>0</xdr:col>
      <xdr:colOff>6222365</xdr:colOff>
      <xdr:row>21</xdr:row>
      <xdr:rowOff>987425</xdr:rowOff>
    </xdr:to>
    <xdr:pic>
      <xdr:nvPicPr>
        <xdr:cNvPr id="2" name="Picture 1" descr="logo of the Canadian Institute for Health Information (CIHI)" title="Canadian Institute for Health Informatio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88180" y="8079105"/>
          <a:ext cx="1737360" cy="81915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777799C-DFCB-4A87-84C5-BFB02B99589B}" name="Table1" displayName="Table1" ref="A13:I16" totalsRowShown="0" headerRowDxfId="55" dataDxfId="53" headerRowBorderDxfId="54" tableBorderDxfId="52" totalsRowBorderDxfId="51" headerRowCellStyle="Normal 2" dataCellStyle="Currency">
  <autoFilter ref="A13:I16" xr:uid="{8777799C-DFCB-4A87-84C5-BFB02B99589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795EF234-0914-46EE-891E-22E8F2CEE7B2}" name="Visit modality" dataDxfId="50"/>
    <tableColumn id="2" xr3:uid="{5E12AD9F-E264-4FD6-9924-F1AD7670C5B8}" name="Q1_x000a_2019–2020" dataDxfId="49" dataCellStyle="Currency"/>
    <tableColumn id="3" xr3:uid="{A53B04F8-BA6D-4E23-8C5D-D7801200874A}" name="Q2_x000a_2019–2020" dataDxfId="48" dataCellStyle="Currency"/>
    <tableColumn id="4" xr3:uid="{E10AC0D2-EC28-4D70-A1DD-3916E7B089D6}" name="Q3_x000a_2019–2020" dataDxfId="47" dataCellStyle="Currency"/>
    <tableColumn id="5" xr3:uid="{F336AACB-D8CA-4BF6-851B-99742ADE23DF}" name="Q4_x000a_2019–2020" dataDxfId="46" dataCellStyle="Currency"/>
    <tableColumn id="6" xr3:uid="{FB609A66-3F93-4FDD-BF3D-253987B3557F}" name="Q1_x000a_2020–2021" dataDxfId="45" dataCellStyle="Currency"/>
    <tableColumn id="7" xr3:uid="{FE682268-6008-41E8-8556-08FFDA1CCAAF}" name="Q2_x000a_2020–2021" dataDxfId="44" dataCellStyle="Currency"/>
    <tableColumn id="8" xr3:uid="{7AD60543-134A-443C-B84C-2A79562F21C4}" name="Q3_x000a_2020–2021" dataDxfId="43" dataCellStyle="Currency"/>
    <tableColumn id="9" xr3:uid="{4088CF5D-9772-43DC-843A-56C4AA67F3A9}" name="Q4_x000a_2020–2021" dataDxfId="42" dataCellStyle="Currency"/>
  </tableColumns>
  <tableStyleInfo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BAFB743-18C9-443A-9AA9-283C41248E26}" name="Table2" displayName="Table2" ref="A26:I29" totalsRowShown="0" headerRowDxfId="41" dataDxfId="39" headerRowBorderDxfId="40" tableBorderDxfId="38" totalsRowBorderDxfId="37" headerRowCellStyle="Normal 2" dataCellStyle="Normal 2">
  <autoFilter ref="A26:I29" xr:uid="{0BAFB743-18C9-443A-9AA9-283C41248E2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CF24F686-F262-4728-A481-A1F305CA03B7}" name="Visit modality"/>
    <tableColumn id="2" xr3:uid="{5A79783B-9AD1-4FCE-9022-2BAB0FC0B731}" name="Q1_x000a_2019–2020" dataDxfId="36" dataCellStyle="Normal 2"/>
    <tableColumn id="3" xr3:uid="{D6FE8D1A-C83A-41E3-B205-6FF3B17E27C4}" name="Q2_x000a_2019–2020" dataDxfId="35" dataCellStyle="Normal 2"/>
    <tableColumn id="4" xr3:uid="{0D838B20-CB01-4893-9934-38F6EFA684F3}" name="Q3_x000a_2019–2020" dataDxfId="34" dataCellStyle="Normal 2"/>
    <tableColumn id="5" xr3:uid="{9E0FBCB4-77D6-4678-AF4B-B365645E2974}" name="Q4_x000a_2019–2020" dataDxfId="33" dataCellStyle="Normal 2"/>
    <tableColumn id="6" xr3:uid="{BC5A7C65-E39B-4044-8B7F-6C341B01C8BC}" name="Q1_x000a_2020–2021" dataDxfId="32" dataCellStyle="Normal 2"/>
    <tableColumn id="7" xr3:uid="{87D228A6-9C41-4B7D-92A8-8039E39D6575}" name="Q2_x000a_2020–2021" dataDxfId="31" dataCellStyle="Normal 2"/>
    <tableColumn id="8" xr3:uid="{D955FD8F-74D7-4BDF-B056-C2F26C167A92}" name="Q3_x000a_2020–2021" dataDxfId="30" dataCellStyle="Normal 2"/>
    <tableColumn id="9" xr3:uid="{F29D182C-AE45-45D8-9D28-78428C105F00}" name="Q4_x000a_2020–2021" dataDxfId="29" dataCellStyle="Normal 2"/>
  </tableColumns>
  <tableStyleInfo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38E0579-9334-44C6-A368-33A29F1F48CD}" name="Table3" displayName="Table3" ref="A39:I41" totalsRowShown="0" headerRowDxfId="28" dataDxfId="26" headerRowBorderDxfId="27" tableBorderDxfId="25" totalsRowBorderDxfId="24" headerRowCellStyle="Normal 2" dataCellStyle="Normal 2">
  <autoFilter ref="A39:I41" xr:uid="{338E0579-9334-44C6-A368-33A29F1F48C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A4025A42-BFEE-4A7A-A1DA-107E3DB351FC}" name="Visit modality"/>
    <tableColumn id="2" xr3:uid="{22268559-E8C7-4902-B21A-8187815CD70D}" name="Q1_x000a_2019–2020" dataDxfId="23" dataCellStyle="Normal 2">
      <calculatedColumnFormula>IFERROR(IF(INDEX('data lookup (patients)'!$A$2:$Q$865,MATCH(1,'data lookup (patients)'!$A$2:$A$865,0)+1,10)=-999,"*",INDEX('data lookup (patients)'!$A$2:$Q$865,MATCH(1,'data lookup (patients)'!$A$2:$A$865,0)+1,10)),"n/a")</calculatedColumnFormula>
    </tableColumn>
    <tableColumn id="3" xr3:uid="{C4CAA90B-BE56-4EB0-ADFA-53BD068EC80A}" name="Q2_x000a_2019–2020" dataDxfId="22" dataCellStyle="Normal 2">
      <calculatedColumnFormula>IFERROR(IF(INDEX('data lookup (patients)'!$A$2:$Q$865,MATCH(1,'data lookup (patients)'!$A$2:$A$865,0)+1,11)=-999,"*",INDEX('data lookup (patients)'!$A$2:$Q$865,MATCH(1,'data lookup (patients)'!$A$2:$A$865,0)+1,11)),"n/a")</calculatedColumnFormula>
    </tableColumn>
    <tableColumn id="4" xr3:uid="{ACBCB65F-0719-4E6B-9658-DD4A33644287}" name="Q3_x000a_2019–2020" dataDxfId="21" dataCellStyle="Normal 2">
      <calculatedColumnFormula>IFERROR(IF(INDEX('data lookup (patients)'!$A$2:$Q$865,MATCH(1,'data lookup (patients)'!$A$2:$A$865,0)+1,12)=-999,"*",INDEX('data lookup (patients)'!$A$2:$Q$865,MATCH(1,'data lookup (patients)'!$A$2:$A$865,0)+1,12)),"n/a")</calculatedColumnFormula>
    </tableColumn>
    <tableColumn id="5" xr3:uid="{20458940-01DA-4787-8980-F6ACEBE719CA}" name="Q4_x000a_2019–2020" dataDxfId="20" dataCellStyle="Normal 2">
      <calculatedColumnFormula>IFERROR(IF(INDEX('data lookup (patients)'!$A$2:$Q$865,MATCH(1,'data lookup (patients)'!$A$2:$A$865,0)+1,13)=-999,"*",INDEX('data lookup (patients)'!$A$2:$Q$865,MATCH(1,'data lookup (patients)'!$A$2:$A$865,0)+1,13)),"n/a")</calculatedColumnFormula>
    </tableColumn>
    <tableColumn id="6" xr3:uid="{2759CC31-5705-4D5C-AAC7-4D5F6B2398A6}" name="Q1_x000a_2020–2021" dataDxfId="19" dataCellStyle="Normal 2">
      <calculatedColumnFormula>IFERROR(IF(INDEX('data lookup (patients)'!$A$2:$Q$865,MATCH(1,'data lookup (patients)'!$A$2:$A$865,0)+1,14)=-999,"*",INDEX('data lookup (patients)'!$A$2:$Q$865,MATCH(1,'data lookup (patients)'!$A$2:$A$865,0)+1,14)),"n/a")</calculatedColumnFormula>
    </tableColumn>
    <tableColumn id="7" xr3:uid="{D43193D6-6204-4254-A9A9-BECB2B8D5DE8}" name="Q2_x000a_2020–2021" dataDxfId="18" dataCellStyle="Normal 2">
      <calculatedColumnFormula>IFERROR(IF(INDEX('data lookup (patients)'!$A$2:$Q$865,MATCH(1,'data lookup (patients)'!$A$2:$A$865,0)+1,15)=-999,"*",INDEX('data lookup (patients)'!$A$2:$Q$865,MATCH(1,'data lookup (patients)'!$A$2:$A$865,0)+1,15)),"n/a")</calculatedColumnFormula>
    </tableColumn>
    <tableColumn id="8" xr3:uid="{3BD5A00F-A293-4319-9B3A-9F5B91375417}" name="Q3_x000a_2020–2021" dataDxfId="17" dataCellStyle="Normal 2">
      <calculatedColumnFormula>IFERROR(IF(INDEX('data lookup (patients)'!$A$2:$Q$865,MATCH(1,'data lookup (patients)'!$A$2:$A$865,0)+1,16)=-999,"*",INDEX('data lookup (patients)'!$A$2:$Q$865,MATCH(1,'data lookup (patients)'!$A$2:$A$865,0)+1,16)),"n/a")</calculatedColumnFormula>
    </tableColumn>
    <tableColumn id="9" xr3:uid="{0978946B-2377-4652-862A-93990ECCB5EB}" name="Q4_x000a_2020–2021" dataDxfId="16" dataCellStyle="Normal 2">
      <calculatedColumnFormula>IFERROR(IF(INDEX('data lookup (patients)'!$A$2:$Q$865,MATCH(1,'data lookup (patients)'!$A$2:$A$865,0)+1,17)=-999,"*",INDEX('data lookup (patients)'!$A$2:$Q$865,MATCH(1,'data lookup (patients)'!$A$2:$A$865,0)+1,17)),"n/a")</calculatedColumnFormula>
    </tableColumn>
  </tableColumns>
  <tableStyleInfo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F6AB638-1E43-4E71-9A41-DDB79518983D}" name="Table4" displayName="Table4" ref="A3:L6743" totalsRowShown="0" headerRowDxfId="15" headerRowBorderDxfId="14" tableBorderDxfId="13" totalsRowBorderDxfId="12">
  <autoFilter ref="A3:L6743" xr:uid="{6F6AB638-1E43-4E71-9A41-DDB79518983D}"/>
  <tableColumns count="12">
    <tableColumn id="1" xr3:uid="{1DAE5ADF-DD28-4238-B708-54C20561065A}" name="Fiscal year" dataDxfId="11"/>
    <tableColumn id="2" xr3:uid="{62021AF4-B4F6-4B8A-A505-AE2978897BCA}" name="Fiscal quarter" dataDxfId="10"/>
    <tableColumn id="3" xr3:uid="{EE6DC077-1FDC-4330-9906-9273CC208F0A}" name="Jurisdiction" dataDxfId="9"/>
    <tableColumn id="4" xr3:uid="{A72BA163-7316-425F-9D38-0F44497E983F}" name="Physician specialty" dataDxfId="8"/>
    <tableColumn id="5" xr3:uid="{2A7DB765-C606-451F-B500-FA8B7BA7A079}" name="Sex" dataDxfId="7"/>
    <tableColumn id="6" xr3:uid="{F7E97D97-7E86-4E71-8AEA-AC8EF9E5F971}" name="Age group" dataDxfId="6"/>
    <tableColumn id="7" xr3:uid="{C567BF26-E40E-49CB-8493-A73CD22914CD}" name="Income quintile" dataDxfId="5" dataCellStyle="Percent"/>
    <tableColumn id="8" xr3:uid="{0BDDC007-F12B-488B-9A89-3999BBF205A9}" name="Urban or rural/remote neighbourhood" dataDxfId="4" dataCellStyle="Percent"/>
    <tableColumn id="9" xr3:uid="{CCCF4C72-35C3-4FCE-9430-BE65E09FB6AF}" name="Modality" dataDxfId="3"/>
    <tableColumn id="10" xr3:uid="{C54C9822-A098-43BE-A392-4EB22AD49EAE}" name="Number _x000a_of patients" dataDxfId="2" dataCellStyle="Percent"/>
    <tableColumn id="11" xr3:uid="{C3C438D8-C17C-485B-B3CA-942E2A43B044}" name="Number _x000a_of services" dataDxfId="1"/>
    <tableColumn id="12" xr3:uid="{92DF8571-F6EE-4B43-8051-59E9700D7D26}" name="Total _x000a_payments" dataDxfId="0" dataCellStyle="Percent"/>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cihi.ca/en/virtual-care-impact-of-covid-19-on-physician-practice-patterns" TargetMode="External"/><Relationship Id="rId13" Type="http://schemas.openxmlformats.org/officeDocument/2006/relationships/drawing" Target="../drawings/drawing1.xml"/><Relationship Id="rId3" Type="http://schemas.openxmlformats.org/officeDocument/2006/relationships/hyperlink" Target="https://twitter.com/cihi_icis" TargetMode="External"/><Relationship Id="rId7" Type="http://schemas.openxmlformats.org/officeDocument/2006/relationships/hyperlink" Target="http://www.youtube.com/user/CIHICanada" TargetMode="External"/><Relationship Id="rId12" Type="http://schemas.openxmlformats.org/officeDocument/2006/relationships/printerSettings" Target="../printerSettings/printerSettings1.bin"/><Relationship Id="rId2" Type="http://schemas.openxmlformats.org/officeDocument/2006/relationships/hyperlink" Target="http://www.cihi.ca/" TargetMode="External"/><Relationship Id="rId1" Type="http://schemas.openxmlformats.org/officeDocument/2006/relationships/hyperlink" Target="mailto:media@cihi.ca" TargetMode="External"/><Relationship Id="rId6" Type="http://schemas.openxmlformats.org/officeDocument/2006/relationships/hyperlink" Target="http://www.instagram.com/cihi_icis/" TargetMode="External"/><Relationship Id="rId11" Type="http://schemas.openxmlformats.org/officeDocument/2006/relationships/hyperlink" Target="mailto:physicians@cihi.ca" TargetMode="External"/><Relationship Id="rId5" Type="http://schemas.openxmlformats.org/officeDocument/2006/relationships/hyperlink" Target="https://www.linkedin.com/company/canadian-institute-for-health-information" TargetMode="External"/><Relationship Id="rId10" Type="http://schemas.openxmlformats.org/officeDocument/2006/relationships/hyperlink" Target="https://www.cihi.ca/en/virtual-care-in-canada" TargetMode="External"/><Relationship Id="rId4" Type="http://schemas.openxmlformats.org/officeDocument/2006/relationships/hyperlink" Target="http://www.facebook.com/CIHI.ICIS" TargetMode="External"/><Relationship Id="rId9" Type="http://schemas.openxmlformats.org/officeDocument/2006/relationships/hyperlink" Target="https://www.cihi.ca/en/virtual-care-impact-of-covid-19-on-patients-receiving-physician-services"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cihi.ca/en/physician-billing-codes-in-response-to-covid-19"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cihi.ca/sites/default/files/document/national-grouping-viz-en.pdf" TargetMode="External"/><Relationship Id="rId2" Type="http://schemas.openxmlformats.org/officeDocument/2006/relationships/hyperlink" Target="https://www.cihi.ca/sites/default/files/document/national-physician-database-data-release-2019-2020-methodology-notes-en.pdf" TargetMode="External"/><Relationship Id="rId1" Type="http://schemas.openxmlformats.org/officeDocument/2006/relationships/hyperlink" Target="https://www.cihi.ca/sites/default/files/document/national-physician-database-data-release-2019-2020-methodology-notes-en.pdf"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5.bin"/><Relationship Id="rId4" Type="http://schemas.openxmlformats.org/officeDocument/2006/relationships/table" Target="../tables/table3.xml"/></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22"/>
  <sheetViews>
    <sheetView showGridLines="0" tabSelected="1" topLeftCell="A2" zoomScaleNormal="100" zoomScaleSheetLayoutView="100" workbookViewId="0"/>
  </sheetViews>
  <sheetFormatPr defaultColWidth="0" defaultRowHeight="13.8" zeroHeight="1" x14ac:dyDescent="0.25"/>
  <cols>
    <col min="1" max="1" width="85.59765625" customWidth="1"/>
    <col min="2" max="2" width="12.09765625" hidden="1" customWidth="1"/>
    <col min="3" max="10" width="0" hidden="1" customWidth="1"/>
    <col min="11" max="16384" width="9.09765625" hidden="1"/>
  </cols>
  <sheetData>
    <row r="1" spans="1:10" s="56" customFormat="1" ht="15" hidden="1" customHeight="1" x14ac:dyDescent="0.25">
      <c r="A1" s="72" t="s">
        <v>101</v>
      </c>
    </row>
    <row r="2" spans="1:10" s="14" customFormat="1" ht="100.2" customHeight="1" x14ac:dyDescent="0.25">
      <c r="A2" s="157" t="s">
        <v>151</v>
      </c>
    </row>
    <row r="3" spans="1:10" s="14" customFormat="1" ht="105" customHeight="1" x14ac:dyDescent="0.25">
      <c r="A3" s="16" t="s">
        <v>0</v>
      </c>
      <c r="B3" s="17"/>
      <c r="C3" s="17"/>
      <c r="D3" s="17"/>
      <c r="E3" s="17"/>
      <c r="F3" s="17"/>
      <c r="G3" s="17"/>
      <c r="H3" s="17"/>
      <c r="I3" s="17"/>
    </row>
    <row r="4" spans="1:10" s="14" customFormat="1" ht="40.200000000000003" customHeight="1" x14ac:dyDescent="0.25">
      <c r="A4" s="19" t="s">
        <v>1</v>
      </c>
    </row>
    <row r="5" spans="1:10" s="14" customFormat="1" ht="19.95" customHeight="1" x14ac:dyDescent="0.25">
      <c r="A5" s="26" t="s">
        <v>2</v>
      </c>
      <c r="B5" s="21"/>
      <c r="C5" s="21"/>
      <c r="D5" s="21"/>
      <c r="E5" s="21"/>
      <c r="F5" s="21"/>
      <c r="G5" s="21"/>
      <c r="H5" s="21"/>
      <c r="I5" s="21"/>
      <c r="J5" s="21"/>
    </row>
    <row r="6" spans="1:10" s="29" customFormat="1" ht="18" customHeight="1" x14ac:dyDescent="0.25">
      <c r="A6" s="26" t="s">
        <v>130</v>
      </c>
      <c r="B6" s="32"/>
      <c r="C6" s="32"/>
      <c r="D6" s="32"/>
      <c r="E6" s="32"/>
      <c r="F6" s="32"/>
      <c r="G6" s="32"/>
      <c r="H6" s="32"/>
      <c r="I6" s="32"/>
      <c r="J6" s="32"/>
    </row>
    <row r="7" spans="1:10" s="14" customFormat="1" ht="18" customHeight="1" x14ac:dyDescent="0.25">
      <c r="A7" s="26" t="s">
        <v>131</v>
      </c>
      <c r="B7" s="20"/>
      <c r="C7" s="20"/>
      <c r="D7" s="20"/>
      <c r="E7" s="20"/>
      <c r="F7" s="20"/>
      <c r="G7" s="20"/>
      <c r="H7" s="20"/>
      <c r="I7" s="20"/>
      <c r="J7" s="20"/>
    </row>
    <row r="8" spans="1:10" s="29" customFormat="1" ht="30" customHeight="1" x14ac:dyDescent="0.25">
      <c r="A8" s="26" t="s">
        <v>132</v>
      </c>
      <c r="B8" s="32"/>
      <c r="C8" s="32"/>
      <c r="D8" s="32"/>
      <c r="E8" s="32"/>
      <c r="F8" s="32"/>
      <c r="G8" s="32"/>
      <c r="H8" s="32"/>
      <c r="I8" s="32"/>
      <c r="J8" s="32"/>
    </row>
    <row r="9" spans="1:10" s="23" customFormat="1" ht="40.200000000000003" customHeight="1" x14ac:dyDescent="0.25">
      <c r="A9" s="24" t="s">
        <v>3</v>
      </c>
    </row>
    <row r="10" spans="1:10" ht="15" customHeight="1" x14ac:dyDescent="0.25">
      <c r="A10" s="18" t="s">
        <v>4</v>
      </c>
    </row>
    <row r="11" spans="1:10" s="22" customFormat="1" ht="29.25" customHeight="1" x14ac:dyDescent="0.25">
      <c r="A11" s="25" t="s">
        <v>5</v>
      </c>
    </row>
    <row r="12" spans="1:10" ht="15" customHeight="1" x14ac:dyDescent="0.25">
      <c r="A12" s="18" t="s">
        <v>6</v>
      </c>
    </row>
    <row r="13" spans="1:10" s="22" customFormat="1" ht="29.25" customHeight="1" x14ac:dyDescent="0.25">
      <c r="A13" s="25" t="s">
        <v>7</v>
      </c>
    </row>
    <row r="14" spans="1:10" ht="15" customHeight="1" x14ac:dyDescent="0.25">
      <c r="A14" s="18" t="s">
        <v>8</v>
      </c>
    </row>
    <row r="15" spans="1:10" s="22" customFormat="1" ht="15" customHeight="1" x14ac:dyDescent="0.25">
      <c r="A15" s="25" t="s">
        <v>9</v>
      </c>
    </row>
    <row r="16" spans="1:10" s="22" customFormat="1" ht="15" customHeight="1" x14ac:dyDescent="0.25">
      <c r="A16" s="25" t="s">
        <v>10</v>
      </c>
    </row>
    <row r="17" spans="1:1" s="22" customFormat="1" ht="15" customHeight="1" x14ac:dyDescent="0.25">
      <c r="A17" s="25" t="s">
        <v>11</v>
      </c>
    </row>
    <row r="18" spans="1:1" s="22" customFormat="1" ht="15" customHeight="1" x14ac:dyDescent="0.25">
      <c r="A18" s="25" t="s">
        <v>12</v>
      </c>
    </row>
    <row r="19" spans="1:1" s="22" customFormat="1" ht="29.25" customHeight="1" x14ac:dyDescent="0.25">
      <c r="A19" s="25" t="s">
        <v>13</v>
      </c>
    </row>
    <row r="20" spans="1:1" ht="40.200000000000003" customHeight="1" x14ac:dyDescent="0.25">
      <c r="A20" s="24" t="s">
        <v>14</v>
      </c>
    </row>
    <row r="21" spans="1:1" s="56" customFormat="1" ht="31.5" customHeight="1" x14ac:dyDescent="0.25">
      <c r="A21" s="16" t="s">
        <v>152</v>
      </c>
    </row>
    <row r="22" spans="1:1" ht="90" customHeight="1" x14ac:dyDescent="0.25">
      <c r="A22" s="30" t="s">
        <v>15</v>
      </c>
    </row>
  </sheetData>
  <hyperlinks>
    <hyperlink ref="A13" r:id="rId1" xr:uid="{00000000-0004-0000-0000-000000000000}"/>
    <hyperlink ref="A5" r:id="rId2" display="http://www.cihi.ca/" xr:uid="{00000000-0004-0000-0000-000001000000}"/>
    <hyperlink ref="A15" r:id="rId3" display="https://twitter.com/cihi_icis" xr:uid="{00000000-0004-0000-0000-000002000000}"/>
    <hyperlink ref="A16" r:id="rId4" display="http://www.facebook.com/CIHI.ICIS" xr:uid="{00000000-0004-0000-0000-000003000000}"/>
    <hyperlink ref="A17" r:id="rId5" display="LinkedIn: linkedin.com/company/canadian-institute-for-health-information" xr:uid="{00000000-0004-0000-0000-000004000000}"/>
    <hyperlink ref="A18" r:id="rId6" display="http://www.instagram.com/cihi_icis/" xr:uid="{00000000-0004-0000-0000-000005000000}"/>
    <hyperlink ref="A19" r:id="rId7" display="http://www.youtube.com/user/CIHICanada" xr:uid="{00000000-0004-0000-0000-000006000000}"/>
    <hyperlink ref="A6:XFD6" r:id="rId8" display="Virtual care: Impact of COVID-19 on physician practice patterns " xr:uid="{C0130497-0578-4F2A-A4E2-24A847DE08B4}"/>
    <hyperlink ref="A7" r:id="rId9" display="Virtual care: Impact of COVID-19 on patients receiving physician services" xr:uid="{0C5F0658-295A-454A-9FF8-455AB4EDED9D}"/>
    <hyperlink ref="A8:XFD8" r:id="rId10" display="Virtual Care in Canada" xr:uid="{98C22160-E20D-469D-9B28-7A9C542F4C16}"/>
    <hyperlink ref="A11" r:id="rId11" xr:uid="{EA8598B2-BF02-4B5C-9620-1E3D0BAF396B}"/>
  </hyperlinks>
  <pageMargins left="0.75" right="0.75" top="0.75" bottom="0.75" header="0.3" footer="0.3"/>
  <pageSetup orientation="portrait" r:id="rId12"/>
  <headerFooter>
    <oddFooter>&amp;L&amp;9© 2022 CIHI&amp;R&amp;9&amp;P</oddFooter>
  </headerFooter>
  <drawing r:id="rId1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0A26B-0DFB-4101-9336-9CE4FF0DA1DA}">
  <sheetPr>
    <tabColor rgb="FF808080"/>
  </sheetPr>
  <dimension ref="A1:Q865"/>
  <sheetViews>
    <sheetView showGridLines="0" zoomScaleNormal="100" workbookViewId="0"/>
  </sheetViews>
  <sheetFormatPr defaultColWidth="8.59765625" defaultRowHeight="14.4" x14ac:dyDescent="0.3"/>
  <cols>
    <col min="1" max="16384" width="8.59765625" style="34"/>
  </cols>
  <sheetData>
    <row r="1" spans="1:17" x14ac:dyDescent="0.3">
      <c r="A1" s="46" t="s">
        <v>86</v>
      </c>
      <c r="B1" s="46" t="s">
        <v>33</v>
      </c>
      <c r="C1" s="46" t="s">
        <v>87</v>
      </c>
      <c r="D1" s="46" t="s">
        <v>38</v>
      </c>
      <c r="E1" s="46" t="s">
        <v>36</v>
      </c>
      <c r="F1" s="46" t="s">
        <v>67</v>
      </c>
      <c r="G1" s="46" t="s">
        <v>68</v>
      </c>
      <c r="H1" s="46" t="s">
        <v>35</v>
      </c>
      <c r="I1" s="46" t="s">
        <v>51</v>
      </c>
      <c r="J1" s="45" t="s">
        <v>88</v>
      </c>
      <c r="K1" s="45" t="s">
        <v>89</v>
      </c>
      <c r="L1" s="45" t="s">
        <v>90</v>
      </c>
      <c r="M1" s="45" t="s">
        <v>91</v>
      </c>
      <c r="N1" s="45" t="s">
        <v>92</v>
      </c>
      <c r="O1" s="45" t="s">
        <v>93</v>
      </c>
      <c r="P1" s="45" t="s">
        <v>94</v>
      </c>
      <c r="Q1" s="44" t="s">
        <v>95</v>
      </c>
    </row>
    <row r="2" spans="1:17" x14ac:dyDescent="0.3">
      <c r="A2" s="34">
        <f>IF($B2='Lookup (hidden)'!$F$12,IF($E2='Lookup (hidden)'!$F$13,IF($D2='Lookup (hidden)'!$F$14,IF($F2='Lookup (hidden)'!$F$15,IF($G2='Lookup (hidden)'!$F$16,IF($H2='Lookup (hidden)'!$F$17,1,0),0),0),0),0),0)</f>
        <v>0</v>
      </c>
      <c r="B2" s="47" t="s">
        <v>80</v>
      </c>
      <c r="C2" s="59"/>
      <c r="D2" s="47" t="s">
        <v>37</v>
      </c>
      <c r="E2" s="47" t="s">
        <v>37</v>
      </c>
      <c r="F2" s="47" t="s">
        <v>37</v>
      </c>
      <c r="G2" s="47" t="s">
        <v>37</v>
      </c>
      <c r="H2" s="47" t="s">
        <v>81</v>
      </c>
      <c r="I2" s="47" t="s">
        <v>96</v>
      </c>
      <c r="J2" s="49">
        <v>755902</v>
      </c>
      <c r="K2" s="49">
        <v>730525</v>
      </c>
      <c r="L2" s="49">
        <v>747871</v>
      </c>
      <c r="M2" s="49">
        <v>734527</v>
      </c>
      <c r="N2" s="49">
        <v>455935</v>
      </c>
      <c r="O2" s="49">
        <v>564592</v>
      </c>
      <c r="P2" s="49">
        <v>565249</v>
      </c>
      <c r="Q2" s="49">
        <v>585984</v>
      </c>
    </row>
    <row r="3" spans="1:17" x14ac:dyDescent="0.3">
      <c r="A3" s="34">
        <f>IF($B3='Lookup (hidden)'!$F$12,IF($E3='Lookup (hidden)'!$F$13,IF($D3='Lookup (hidden)'!$F$14,IF($F3='Lookup (hidden)'!$F$15,IF($G3='Lookup (hidden)'!$F$16,IF($H3='Lookup (hidden)'!$F$17,1,0),0),0),0),0),0)</f>
        <v>0</v>
      </c>
      <c r="B3" s="47" t="s">
        <v>80</v>
      </c>
      <c r="C3" s="59"/>
      <c r="D3" s="47" t="s">
        <v>37</v>
      </c>
      <c r="E3" s="47" t="s">
        <v>37</v>
      </c>
      <c r="F3" s="47" t="s">
        <v>37</v>
      </c>
      <c r="G3" s="47" t="s">
        <v>37</v>
      </c>
      <c r="H3" s="47" t="s">
        <v>81</v>
      </c>
      <c r="I3" s="47" t="s">
        <v>97</v>
      </c>
      <c r="J3" s="49">
        <v>25614</v>
      </c>
      <c r="K3" s="49">
        <v>28397</v>
      </c>
      <c r="L3" s="49">
        <v>28377</v>
      </c>
      <c r="M3" s="49">
        <v>59935</v>
      </c>
      <c r="N3" s="49">
        <v>354871</v>
      </c>
      <c r="O3" s="49">
        <v>253555</v>
      </c>
      <c r="P3" s="49">
        <v>286027</v>
      </c>
      <c r="Q3" s="49">
        <v>315315</v>
      </c>
    </row>
    <row r="4" spans="1:17" x14ac:dyDescent="0.3">
      <c r="A4" s="34">
        <f>IF($B4='Lookup (hidden)'!$F$12,IF($E4='Lookup (hidden)'!$F$13,IF($D4='Lookup (hidden)'!$F$14,IF($F4='Lookup (hidden)'!$F$15,IF($G4='Lookup (hidden)'!$F$16,IF($H4='Lookup (hidden)'!$F$17,1,0),0),0),0),0),0)</f>
        <v>0</v>
      </c>
      <c r="B4" s="47" t="s">
        <v>82</v>
      </c>
      <c r="C4" s="59"/>
      <c r="D4" s="47" t="s">
        <v>37</v>
      </c>
      <c r="E4" s="47" t="s">
        <v>37</v>
      </c>
      <c r="F4" s="47" t="s">
        <v>37</v>
      </c>
      <c r="G4" s="47" t="s">
        <v>37</v>
      </c>
      <c r="H4" s="47" t="s">
        <v>81</v>
      </c>
      <c r="I4" s="47" t="s">
        <v>96</v>
      </c>
      <c r="J4" s="49">
        <v>539977</v>
      </c>
      <c r="K4" s="49">
        <v>518172</v>
      </c>
      <c r="L4" s="49">
        <v>534140</v>
      </c>
      <c r="M4" s="49">
        <v>495048</v>
      </c>
      <c r="N4" s="49">
        <v>180885</v>
      </c>
      <c r="O4" s="49">
        <v>222436</v>
      </c>
      <c r="P4" s="49">
        <v>229405</v>
      </c>
      <c r="Q4" s="49">
        <v>247089</v>
      </c>
    </row>
    <row r="5" spans="1:17" x14ac:dyDescent="0.3">
      <c r="A5" s="34">
        <f>IF($B5='Lookup (hidden)'!$F$12,IF($E5='Lookup (hidden)'!$F$13,IF($D5='Lookup (hidden)'!$F$14,IF($F5='Lookup (hidden)'!$F$15,IF($G5='Lookup (hidden)'!$F$16,IF($H5='Lookup (hidden)'!$F$17,1,0),0),0),0),0),0)</f>
        <v>0</v>
      </c>
      <c r="B5" s="47" t="s">
        <v>82</v>
      </c>
      <c r="C5" s="59"/>
      <c r="D5" s="47" t="s">
        <v>37</v>
      </c>
      <c r="E5" s="47" t="s">
        <v>37</v>
      </c>
      <c r="F5" s="47" t="s">
        <v>37</v>
      </c>
      <c r="G5" s="47" t="s">
        <v>37</v>
      </c>
      <c r="H5" s="47" t="s">
        <v>81</v>
      </c>
      <c r="I5" s="47" t="s">
        <v>97</v>
      </c>
      <c r="J5" s="49">
        <v>5743</v>
      </c>
      <c r="K5" s="49">
        <v>6277</v>
      </c>
      <c r="L5" s="49">
        <v>7533</v>
      </c>
      <c r="M5" s="49">
        <v>72128</v>
      </c>
      <c r="N5" s="49">
        <v>438460</v>
      </c>
      <c r="O5" s="49">
        <v>385452</v>
      </c>
      <c r="P5" s="49">
        <v>411743</v>
      </c>
      <c r="Q5" s="49">
        <v>434468</v>
      </c>
    </row>
    <row r="6" spans="1:17" x14ac:dyDescent="0.3">
      <c r="A6" s="34">
        <f>IF($B6='Lookup (hidden)'!$F$12,IF($E6='Lookup (hidden)'!$F$13,IF($D6='Lookup (hidden)'!$F$14,IF($F6='Lookup (hidden)'!$F$15,IF($G6='Lookup (hidden)'!$F$16,IF($H6='Lookup (hidden)'!$F$17,1,0),0),0),0),0),0)</f>
        <v>0</v>
      </c>
      <c r="B6" s="47" t="s">
        <v>73</v>
      </c>
      <c r="C6" s="59"/>
      <c r="D6" s="47" t="s">
        <v>37</v>
      </c>
      <c r="E6" s="47" t="s">
        <v>37</v>
      </c>
      <c r="F6" s="47" t="s">
        <v>37</v>
      </c>
      <c r="G6" s="47" t="s">
        <v>37</v>
      </c>
      <c r="H6" s="47" t="s">
        <v>81</v>
      </c>
      <c r="I6" s="47" t="s">
        <v>96</v>
      </c>
      <c r="J6" s="49">
        <v>208173</v>
      </c>
      <c r="K6" s="49">
        <v>198062</v>
      </c>
      <c r="L6" s="49">
        <v>207465</v>
      </c>
      <c r="M6" s="49">
        <v>183961</v>
      </c>
      <c r="N6" s="49">
        <v>78333</v>
      </c>
      <c r="O6" s="49">
        <v>109695</v>
      </c>
      <c r="P6" s="49">
        <v>96487</v>
      </c>
      <c r="Q6" s="49">
        <v>94232</v>
      </c>
    </row>
    <row r="7" spans="1:17" x14ac:dyDescent="0.3">
      <c r="A7" s="34">
        <f>IF($B7='Lookup (hidden)'!$F$12,IF($E7='Lookup (hidden)'!$F$13,IF($D7='Lookup (hidden)'!$F$14,IF($F7='Lookup (hidden)'!$F$15,IF($G7='Lookup (hidden)'!$F$16,IF($H7='Lookup (hidden)'!$F$17,1,0),0),0),0),0),0)</f>
        <v>0</v>
      </c>
      <c r="B7" s="47" t="s">
        <v>73</v>
      </c>
      <c r="C7" s="59"/>
      <c r="D7" s="47" t="s">
        <v>37</v>
      </c>
      <c r="E7" s="47" t="s">
        <v>37</v>
      </c>
      <c r="F7" s="47" t="s">
        <v>37</v>
      </c>
      <c r="G7" s="47" t="s">
        <v>37</v>
      </c>
      <c r="H7" s="47" t="s">
        <v>81</v>
      </c>
      <c r="I7" s="47" t="s">
        <v>97</v>
      </c>
      <c r="J7" s="49">
        <v>142</v>
      </c>
      <c r="K7" s="49">
        <v>94</v>
      </c>
      <c r="L7" s="49">
        <v>98</v>
      </c>
      <c r="M7" s="49">
        <v>18672</v>
      </c>
      <c r="N7" s="49">
        <v>126862</v>
      </c>
      <c r="O7" s="49">
        <v>97091</v>
      </c>
      <c r="P7" s="49">
        <v>130914</v>
      </c>
      <c r="Q7" s="49">
        <v>134122</v>
      </c>
    </row>
    <row r="8" spans="1:17" x14ac:dyDescent="0.3">
      <c r="A8" s="34">
        <f>IF($B8='Lookup (hidden)'!$F$12,IF($E8='Lookup (hidden)'!$F$13,IF($D8='Lookup (hidden)'!$F$14,IF($F8='Lookup (hidden)'!$F$15,IF($G8='Lookup (hidden)'!$F$16,IF($H8='Lookup (hidden)'!$F$17,1,0),0),0),0),0),0)</f>
        <v>1</v>
      </c>
      <c r="B8" s="47" t="s">
        <v>69</v>
      </c>
      <c r="C8" s="59"/>
      <c r="D8" s="47" t="s">
        <v>37</v>
      </c>
      <c r="E8" s="47" t="s">
        <v>37</v>
      </c>
      <c r="F8" s="47" t="s">
        <v>37</v>
      </c>
      <c r="G8" s="47" t="s">
        <v>37</v>
      </c>
      <c r="H8" s="47" t="s">
        <v>81</v>
      </c>
      <c r="I8" s="47" t="s">
        <v>96</v>
      </c>
      <c r="J8" s="49">
        <v>1609222</v>
      </c>
      <c r="K8" s="49">
        <v>1517110</v>
      </c>
      <c r="L8" s="49">
        <v>1582976</v>
      </c>
      <c r="M8" s="49">
        <v>1412745</v>
      </c>
      <c r="N8" s="49">
        <v>453035</v>
      </c>
      <c r="O8" s="49">
        <v>626786</v>
      </c>
      <c r="P8" s="49">
        <v>669813</v>
      </c>
      <c r="Q8" s="49">
        <v>637955</v>
      </c>
    </row>
    <row r="9" spans="1:17" x14ac:dyDescent="0.3">
      <c r="A9" s="34">
        <f>IF($B9='Lookup (hidden)'!$F$12,IF($E9='Lookup (hidden)'!$F$13,IF($D9='Lookup (hidden)'!$F$14,IF($F9='Lookup (hidden)'!$F$15,IF($G9='Lookup (hidden)'!$F$16,IF($H9='Lookup (hidden)'!$F$17,1,0),0),0),0),0),0)</f>
        <v>1</v>
      </c>
      <c r="B9" s="47" t="s">
        <v>69</v>
      </c>
      <c r="C9" s="59"/>
      <c r="D9" s="47" t="s">
        <v>37</v>
      </c>
      <c r="E9" s="47" t="s">
        <v>37</v>
      </c>
      <c r="F9" s="47" t="s">
        <v>37</v>
      </c>
      <c r="G9" s="47" t="s">
        <v>37</v>
      </c>
      <c r="H9" s="47" t="s">
        <v>81</v>
      </c>
      <c r="I9" s="47" t="s">
        <v>97</v>
      </c>
      <c r="J9" s="49">
        <v>18140</v>
      </c>
      <c r="K9" s="49">
        <v>17786</v>
      </c>
      <c r="L9" s="49">
        <v>20305</v>
      </c>
      <c r="M9" s="49">
        <v>198251</v>
      </c>
      <c r="N9" s="49">
        <v>1190185</v>
      </c>
      <c r="O9" s="49">
        <v>1052159</v>
      </c>
      <c r="P9" s="49">
        <v>1112390</v>
      </c>
      <c r="Q9" s="49">
        <v>1246589</v>
      </c>
    </row>
    <row r="10" spans="1:17" x14ac:dyDescent="0.3">
      <c r="A10" s="34">
        <f>IF($B10='Lookup (hidden)'!$F$12,IF($E10='Lookup (hidden)'!$F$13,IF($D10='Lookup (hidden)'!$F$14,IF($F10='Lookup (hidden)'!$F$15,IF($G10='Lookup (hidden)'!$F$16,IF($H10='Lookup (hidden)'!$F$17,1,0),0),0),0),0),0)</f>
        <v>0</v>
      </c>
      <c r="B10" s="47" t="s">
        <v>77</v>
      </c>
      <c r="C10" s="59"/>
      <c r="D10" s="47" t="s">
        <v>37</v>
      </c>
      <c r="E10" s="47" t="s">
        <v>37</v>
      </c>
      <c r="F10" s="47" t="s">
        <v>37</v>
      </c>
      <c r="G10" s="47" t="s">
        <v>37</v>
      </c>
      <c r="H10" s="47" t="s">
        <v>81</v>
      </c>
      <c r="I10" s="47" t="s">
        <v>96</v>
      </c>
      <c r="J10" s="49">
        <v>96484</v>
      </c>
      <c r="K10" s="49">
        <v>96328</v>
      </c>
      <c r="L10" s="49">
        <v>101837</v>
      </c>
      <c r="M10" s="49">
        <v>90679</v>
      </c>
      <c r="N10" s="49">
        <v>19846</v>
      </c>
      <c r="O10" s="49">
        <v>54080</v>
      </c>
      <c r="P10" s="49">
        <v>50049</v>
      </c>
      <c r="Q10" s="49">
        <v>48113</v>
      </c>
    </row>
    <row r="11" spans="1:17" x14ac:dyDescent="0.3">
      <c r="A11" s="34">
        <f>IF($B11='Lookup (hidden)'!$F$12,IF($E11='Lookup (hidden)'!$F$13,IF($D11='Lookup (hidden)'!$F$14,IF($F11='Lookup (hidden)'!$F$15,IF($G11='Lookup (hidden)'!$F$16,IF($H11='Lookup (hidden)'!$F$17,1,0),0),0),0),0),0)</f>
        <v>0</v>
      </c>
      <c r="B11" s="47" t="s">
        <v>77</v>
      </c>
      <c r="C11" s="59"/>
      <c r="D11" s="47" t="s">
        <v>37</v>
      </c>
      <c r="E11" s="47" t="s">
        <v>37</v>
      </c>
      <c r="F11" s="47" t="s">
        <v>37</v>
      </c>
      <c r="G11" s="47" t="s">
        <v>37</v>
      </c>
      <c r="H11" s="47" t="s">
        <v>81</v>
      </c>
      <c r="I11" s="47" t="s">
        <v>97</v>
      </c>
      <c r="J11" s="49">
        <v>0</v>
      </c>
      <c r="K11" s="49">
        <v>0</v>
      </c>
      <c r="L11" s="49">
        <v>0</v>
      </c>
      <c r="M11" s="49">
        <v>9917</v>
      </c>
      <c r="N11" s="49">
        <v>36156</v>
      </c>
      <c r="O11" s="49">
        <v>54320</v>
      </c>
      <c r="P11" s="49">
        <v>63779</v>
      </c>
      <c r="Q11" s="49">
        <v>34073</v>
      </c>
    </row>
    <row r="12" spans="1:17" x14ac:dyDescent="0.3">
      <c r="A12" s="34">
        <f>IF($B12='Lookup (hidden)'!$F$12,IF($E12='Lookup (hidden)'!$F$13,IF($D12='Lookup (hidden)'!$F$14,IF($F12='Lookup (hidden)'!$F$15,IF($G12='Lookup (hidden)'!$F$16,IF($H12='Lookup (hidden)'!$F$17,1,0),0),0),0),0),0)</f>
        <v>0</v>
      </c>
      <c r="B12" s="47" t="s">
        <v>80</v>
      </c>
      <c r="C12" s="59"/>
      <c r="D12" s="47" t="s">
        <v>58</v>
      </c>
      <c r="E12" s="47" t="s">
        <v>37</v>
      </c>
      <c r="F12" s="47" t="s">
        <v>37</v>
      </c>
      <c r="G12" s="47" t="s">
        <v>37</v>
      </c>
      <c r="H12" s="47" t="s">
        <v>81</v>
      </c>
      <c r="I12" s="47" t="s">
        <v>96</v>
      </c>
      <c r="J12" s="49">
        <v>74447</v>
      </c>
      <c r="K12" s="49">
        <v>60343</v>
      </c>
      <c r="L12" s="49">
        <v>76354</v>
      </c>
      <c r="M12" s="49">
        <v>76257</v>
      </c>
      <c r="N12" s="49">
        <v>43577</v>
      </c>
      <c r="O12" s="49">
        <v>53229</v>
      </c>
      <c r="P12" s="49">
        <v>64498</v>
      </c>
      <c r="Q12" s="49">
        <v>73260</v>
      </c>
    </row>
    <row r="13" spans="1:17" x14ac:dyDescent="0.3">
      <c r="A13" s="34">
        <f>IF($B13='Lookup (hidden)'!$F$12,IF($E13='Lookup (hidden)'!$F$13,IF($D13='Lookup (hidden)'!$F$14,IF($F13='Lookup (hidden)'!$F$15,IF($G13='Lookup (hidden)'!$F$16,IF($H13='Lookup (hidden)'!$F$17,1,0),0),0),0),0),0)</f>
        <v>0</v>
      </c>
      <c r="B13" s="47" t="s">
        <v>80</v>
      </c>
      <c r="C13" s="59"/>
      <c r="D13" s="47" t="s">
        <v>58</v>
      </c>
      <c r="E13" s="47" t="s">
        <v>37</v>
      </c>
      <c r="F13" s="47" t="s">
        <v>37</v>
      </c>
      <c r="G13" s="47" t="s">
        <v>37</v>
      </c>
      <c r="H13" s="47" t="s">
        <v>81</v>
      </c>
      <c r="I13" s="47" t="s">
        <v>97</v>
      </c>
      <c r="J13" s="49">
        <v>2410</v>
      </c>
      <c r="K13" s="49">
        <v>2123</v>
      </c>
      <c r="L13" s="49">
        <v>2940</v>
      </c>
      <c r="M13" s="49">
        <v>5564</v>
      </c>
      <c r="N13" s="49">
        <v>25076</v>
      </c>
      <c r="O13" s="49">
        <v>16768</v>
      </c>
      <c r="P13" s="49">
        <v>20357</v>
      </c>
      <c r="Q13" s="49">
        <v>22399</v>
      </c>
    </row>
    <row r="14" spans="1:17" x14ac:dyDescent="0.3">
      <c r="A14" s="34">
        <f>IF($B14='Lookup (hidden)'!$F$12,IF($E14='Lookup (hidden)'!$F$13,IF($D14='Lookup (hidden)'!$F$14,IF($F14='Lookup (hidden)'!$F$15,IF($G14='Lookup (hidden)'!$F$16,IF($H14='Lookup (hidden)'!$F$17,1,0),0),0),0),0),0)</f>
        <v>0</v>
      </c>
      <c r="B14" s="47" t="s">
        <v>80</v>
      </c>
      <c r="C14" s="59"/>
      <c r="D14" s="47" t="s">
        <v>59</v>
      </c>
      <c r="E14" s="47" t="s">
        <v>37</v>
      </c>
      <c r="F14" s="47" t="s">
        <v>37</v>
      </c>
      <c r="G14" s="47" t="s">
        <v>37</v>
      </c>
      <c r="H14" s="47" t="s">
        <v>81</v>
      </c>
      <c r="I14" s="47" t="s">
        <v>96</v>
      </c>
      <c r="J14" s="49">
        <v>570365</v>
      </c>
      <c r="K14" s="49">
        <v>559017</v>
      </c>
      <c r="L14" s="49">
        <v>563185</v>
      </c>
      <c r="M14" s="49">
        <v>554440</v>
      </c>
      <c r="N14" s="49">
        <v>337771</v>
      </c>
      <c r="O14" s="49">
        <v>420231</v>
      </c>
      <c r="P14" s="49">
        <v>415060</v>
      </c>
      <c r="Q14" s="49">
        <v>426440</v>
      </c>
    </row>
    <row r="15" spans="1:17" x14ac:dyDescent="0.3">
      <c r="A15" s="34">
        <f>IF($B15='Lookup (hidden)'!$F$12,IF($E15='Lookup (hidden)'!$F$13,IF($D15='Lookup (hidden)'!$F$14,IF($F15='Lookup (hidden)'!$F$15,IF($G15='Lookup (hidden)'!$F$16,IF($H15='Lookup (hidden)'!$F$17,1,0),0),0),0),0),0)</f>
        <v>0</v>
      </c>
      <c r="B15" s="47" t="s">
        <v>80</v>
      </c>
      <c r="C15" s="59"/>
      <c r="D15" s="47" t="s">
        <v>59</v>
      </c>
      <c r="E15" s="47" t="s">
        <v>37</v>
      </c>
      <c r="F15" s="47" t="s">
        <v>37</v>
      </c>
      <c r="G15" s="47" t="s">
        <v>37</v>
      </c>
      <c r="H15" s="47" t="s">
        <v>81</v>
      </c>
      <c r="I15" s="47" t="s">
        <v>97</v>
      </c>
      <c r="J15" s="49">
        <v>19059</v>
      </c>
      <c r="K15" s="49">
        <v>21923</v>
      </c>
      <c r="L15" s="49">
        <v>21076</v>
      </c>
      <c r="M15" s="49">
        <v>45378</v>
      </c>
      <c r="N15" s="49">
        <v>278742</v>
      </c>
      <c r="O15" s="49">
        <v>201148</v>
      </c>
      <c r="P15" s="49">
        <v>225821</v>
      </c>
      <c r="Q15" s="49">
        <v>249279</v>
      </c>
    </row>
    <row r="16" spans="1:17" x14ac:dyDescent="0.3">
      <c r="A16" s="34">
        <f>IF($B16='Lookup (hidden)'!$F$12,IF($E16='Lookup (hidden)'!$F$13,IF($D16='Lookup (hidden)'!$F$14,IF($F16='Lookup (hidden)'!$F$15,IF($G16='Lookup (hidden)'!$F$16,IF($H16='Lookup (hidden)'!$F$17,1,0),0),0),0),0),0)</f>
        <v>0</v>
      </c>
      <c r="B16" s="47" t="s">
        <v>80</v>
      </c>
      <c r="C16" s="59"/>
      <c r="D16" s="47" t="s">
        <v>60</v>
      </c>
      <c r="E16" s="47" t="s">
        <v>37</v>
      </c>
      <c r="F16" s="47" t="s">
        <v>37</v>
      </c>
      <c r="G16" s="47" t="s">
        <v>37</v>
      </c>
      <c r="H16" s="47" t="s">
        <v>81</v>
      </c>
      <c r="I16" s="47" t="s">
        <v>96</v>
      </c>
      <c r="J16" s="49">
        <v>111090</v>
      </c>
      <c r="K16" s="49">
        <v>111165</v>
      </c>
      <c r="L16" s="49">
        <v>108332</v>
      </c>
      <c r="M16" s="49">
        <v>103830</v>
      </c>
      <c r="N16" s="49">
        <v>74587</v>
      </c>
      <c r="O16" s="49">
        <v>91132</v>
      </c>
      <c r="P16" s="49">
        <v>85691</v>
      </c>
      <c r="Q16" s="49">
        <v>86284</v>
      </c>
    </row>
    <row r="17" spans="1:17" x14ac:dyDescent="0.3">
      <c r="A17" s="34">
        <f>IF($B17='Lookup (hidden)'!$F$12,IF($E17='Lookup (hidden)'!$F$13,IF($D17='Lookup (hidden)'!$F$14,IF($F17='Lookup (hidden)'!$F$15,IF($G17='Lookup (hidden)'!$F$16,IF($H17='Lookup (hidden)'!$F$17,1,0),0),0),0),0),0)</f>
        <v>0</v>
      </c>
      <c r="B17" s="47" t="s">
        <v>80</v>
      </c>
      <c r="C17" s="59"/>
      <c r="D17" s="47" t="s">
        <v>60</v>
      </c>
      <c r="E17" s="47" t="s">
        <v>37</v>
      </c>
      <c r="F17" s="47" t="s">
        <v>37</v>
      </c>
      <c r="G17" s="47" t="s">
        <v>37</v>
      </c>
      <c r="H17" s="47" t="s">
        <v>81</v>
      </c>
      <c r="I17" s="47" t="s">
        <v>97</v>
      </c>
      <c r="J17" s="49">
        <v>4145</v>
      </c>
      <c r="K17" s="49">
        <v>4351</v>
      </c>
      <c r="L17" s="49">
        <v>4361</v>
      </c>
      <c r="M17" s="49">
        <v>8993</v>
      </c>
      <c r="N17" s="49">
        <v>51053</v>
      </c>
      <c r="O17" s="49">
        <v>35639</v>
      </c>
      <c r="P17" s="49">
        <v>39849</v>
      </c>
      <c r="Q17" s="49">
        <v>43637</v>
      </c>
    </row>
    <row r="18" spans="1:17" x14ac:dyDescent="0.3">
      <c r="A18" s="34">
        <f>IF($B18='Lookup (hidden)'!$F$12,IF($E18='Lookup (hidden)'!$F$13,IF($D18='Lookup (hidden)'!$F$14,IF($F18='Lookup (hidden)'!$F$15,IF($G18='Lookup (hidden)'!$F$16,IF($H18='Lookup (hidden)'!$F$17,1,0),0),0),0),0),0)</f>
        <v>0</v>
      </c>
      <c r="B18" s="47" t="s">
        <v>82</v>
      </c>
      <c r="C18" s="59"/>
      <c r="D18" s="47" t="s">
        <v>58</v>
      </c>
      <c r="E18" s="47" t="s">
        <v>37</v>
      </c>
      <c r="F18" s="47" t="s">
        <v>37</v>
      </c>
      <c r="G18" s="47" t="s">
        <v>37</v>
      </c>
      <c r="H18" s="47" t="s">
        <v>81</v>
      </c>
      <c r="I18" s="47" t="s">
        <v>96</v>
      </c>
      <c r="J18" s="49">
        <v>37687</v>
      </c>
      <c r="K18" s="49">
        <v>31683</v>
      </c>
      <c r="L18" s="49">
        <v>39546</v>
      </c>
      <c r="M18" s="49">
        <v>36377</v>
      </c>
      <c r="N18" s="49">
        <v>12156</v>
      </c>
      <c r="O18" s="49">
        <v>16608</v>
      </c>
      <c r="P18" s="49">
        <v>20675</v>
      </c>
      <c r="Q18" s="49">
        <v>24386</v>
      </c>
    </row>
    <row r="19" spans="1:17" x14ac:dyDescent="0.3">
      <c r="A19" s="34">
        <f>IF($B19='Lookup (hidden)'!$F$12,IF($E19='Lookup (hidden)'!$F$13,IF($D19='Lookup (hidden)'!$F$14,IF($F19='Lookup (hidden)'!$F$15,IF($G19='Lookup (hidden)'!$F$16,IF($H19='Lookup (hidden)'!$F$17,1,0),0),0),0),0),0)</f>
        <v>0</v>
      </c>
      <c r="B19" s="47" t="s">
        <v>82</v>
      </c>
      <c r="C19" s="59"/>
      <c r="D19" s="47" t="s">
        <v>58</v>
      </c>
      <c r="E19" s="47" t="s">
        <v>37</v>
      </c>
      <c r="F19" s="47" t="s">
        <v>37</v>
      </c>
      <c r="G19" s="47" t="s">
        <v>37</v>
      </c>
      <c r="H19" s="47" t="s">
        <v>81</v>
      </c>
      <c r="I19" s="47" t="s">
        <v>97</v>
      </c>
      <c r="J19" s="49">
        <v>308</v>
      </c>
      <c r="K19" s="49">
        <v>324</v>
      </c>
      <c r="L19" s="49">
        <v>423</v>
      </c>
      <c r="M19" s="49">
        <v>3597</v>
      </c>
      <c r="N19" s="49">
        <v>23991</v>
      </c>
      <c r="O19" s="49">
        <v>21313</v>
      </c>
      <c r="P19" s="49">
        <v>26324</v>
      </c>
      <c r="Q19" s="49">
        <v>29166</v>
      </c>
    </row>
    <row r="20" spans="1:17" x14ac:dyDescent="0.3">
      <c r="A20" s="34">
        <f>IF($B20='Lookup (hidden)'!$F$12,IF($E20='Lookup (hidden)'!$F$13,IF($D20='Lookup (hidden)'!$F$14,IF($F20='Lookup (hidden)'!$F$15,IF($G20='Lookup (hidden)'!$F$16,IF($H20='Lookup (hidden)'!$F$17,1,0),0),0),0),0),0)</f>
        <v>0</v>
      </c>
      <c r="B20" s="47" t="s">
        <v>82</v>
      </c>
      <c r="C20" s="59"/>
      <c r="D20" s="47" t="s">
        <v>59</v>
      </c>
      <c r="E20" s="47" t="s">
        <v>37</v>
      </c>
      <c r="F20" s="47" t="s">
        <v>37</v>
      </c>
      <c r="G20" s="47" t="s">
        <v>37</v>
      </c>
      <c r="H20" s="47" t="s">
        <v>81</v>
      </c>
      <c r="I20" s="47" t="s">
        <v>96</v>
      </c>
      <c r="J20" s="49">
        <v>408092</v>
      </c>
      <c r="K20" s="49">
        <v>394076</v>
      </c>
      <c r="L20" s="49">
        <v>402883</v>
      </c>
      <c r="M20" s="49">
        <v>375851</v>
      </c>
      <c r="N20" s="49">
        <v>131544</v>
      </c>
      <c r="O20" s="49">
        <v>160054</v>
      </c>
      <c r="P20" s="49">
        <v>162339</v>
      </c>
      <c r="Q20" s="49">
        <v>176158</v>
      </c>
    </row>
    <row r="21" spans="1:17" x14ac:dyDescent="0.3">
      <c r="A21" s="34">
        <f>IF($B21='Lookup (hidden)'!$F$12,IF($E21='Lookup (hidden)'!$F$13,IF($D21='Lookup (hidden)'!$F$14,IF($F21='Lookup (hidden)'!$F$15,IF($G21='Lookup (hidden)'!$F$16,IF($H21='Lookup (hidden)'!$F$17,1,0),0),0),0),0),0)</f>
        <v>0</v>
      </c>
      <c r="B21" s="47" t="s">
        <v>82</v>
      </c>
      <c r="C21" s="59"/>
      <c r="D21" s="47" t="s">
        <v>59</v>
      </c>
      <c r="E21" s="47" t="s">
        <v>37</v>
      </c>
      <c r="F21" s="47" t="s">
        <v>37</v>
      </c>
      <c r="G21" s="47" t="s">
        <v>37</v>
      </c>
      <c r="H21" s="47" t="s">
        <v>81</v>
      </c>
      <c r="I21" s="47" t="s">
        <v>97</v>
      </c>
      <c r="J21" s="49">
        <v>4974</v>
      </c>
      <c r="K21" s="49">
        <v>5456</v>
      </c>
      <c r="L21" s="49">
        <v>6630</v>
      </c>
      <c r="M21" s="49">
        <v>57345</v>
      </c>
      <c r="N21" s="49">
        <v>338553</v>
      </c>
      <c r="O21" s="49">
        <v>301777</v>
      </c>
      <c r="P21" s="49">
        <v>321521</v>
      </c>
      <c r="Q21" s="49">
        <v>339828</v>
      </c>
    </row>
    <row r="22" spans="1:17" x14ac:dyDescent="0.3">
      <c r="A22" s="34">
        <f>IF($B22='Lookup (hidden)'!$F$12,IF($E22='Lookup (hidden)'!$F$13,IF($D22='Lookup (hidden)'!$F$14,IF($F22='Lookup (hidden)'!$F$15,IF($G22='Lookup (hidden)'!$F$16,IF($H22='Lookup (hidden)'!$F$17,1,0),0),0),0),0),0)</f>
        <v>0</v>
      </c>
      <c r="B22" s="47" t="s">
        <v>82</v>
      </c>
      <c r="C22" s="59"/>
      <c r="D22" s="47" t="s">
        <v>60</v>
      </c>
      <c r="E22" s="47" t="s">
        <v>37</v>
      </c>
      <c r="F22" s="47" t="s">
        <v>37</v>
      </c>
      <c r="G22" s="47" t="s">
        <v>37</v>
      </c>
      <c r="H22" s="47" t="s">
        <v>81</v>
      </c>
      <c r="I22" s="47" t="s">
        <v>96</v>
      </c>
      <c r="J22" s="49">
        <v>94198</v>
      </c>
      <c r="K22" s="49">
        <v>92413</v>
      </c>
      <c r="L22" s="49">
        <v>91711</v>
      </c>
      <c r="M22" s="49">
        <v>82820</v>
      </c>
      <c r="N22" s="49">
        <v>37185</v>
      </c>
      <c r="O22" s="49">
        <v>45774</v>
      </c>
      <c r="P22" s="49">
        <v>46391</v>
      </c>
      <c r="Q22" s="49">
        <v>46545</v>
      </c>
    </row>
    <row r="23" spans="1:17" x14ac:dyDescent="0.3">
      <c r="A23" s="34">
        <f>IF($B23='Lookup (hidden)'!$F$12,IF($E23='Lookup (hidden)'!$F$13,IF($D23='Lookup (hidden)'!$F$14,IF($F23='Lookup (hidden)'!$F$15,IF($G23='Lookup (hidden)'!$F$16,IF($H23='Lookup (hidden)'!$F$17,1,0),0),0),0),0),0)</f>
        <v>0</v>
      </c>
      <c r="B23" s="47" t="s">
        <v>82</v>
      </c>
      <c r="C23" s="59"/>
      <c r="D23" s="47" t="s">
        <v>60</v>
      </c>
      <c r="E23" s="47" t="s">
        <v>37</v>
      </c>
      <c r="F23" s="47" t="s">
        <v>37</v>
      </c>
      <c r="G23" s="47" t="s">
        <v>37</v>
      </c>
      <c r="H23" s="47" t="s">
        <v>81</v>
      </c>
      <c r="I23" s="47" t="s">
        <v>97</v>
      </c>
      <c r="J23" s="49">
        <v>461</v>
      </c>
      <c r="K23" s="49">
        <v>497</v>
      </c>
      <c r="L23" s="49">
        <v>480</v>
      </c>
      <c r="M23" s="49">
        <v>11186</v>
      </c>
      <c r="N23" s="49">
        <v>75916</v>
      </c>
      <c r="O23" s="49">
        <v>62362</v>
      </c>
      <c r="P23" s="49">
        <v>63898</v>
      </c>
      <c r="Q23" s="49">
        <v>65476</v>
      </c>
    </row>
    <row r="24" spans="1:17" x14ac:dyDescent="0.3">
      <c r="A24" s="34">
        <f>IF($B24='Lookup (hidden)'!$F$12,IF($E24='Lookup (hidden)'!$F$13,IF($D24='Lookup (hidden)'!$F$14,IF($F24='Lookup (hidden)'!$F$15,IF($G24='Lookup (hidden)'!$F$16,IF($H24='Lookup (hidden)'!$F$17,1,0),0),0),0),0),0)</f>
        <v>0</v>
      </c>
      <c r="B24" s="47" t="s">
        <v>73</v>
      </c>
      <c r="C24" s="59"/>
      <c r="D24" s="47" t="s">
        <v>58</v>
      </c>
      <c r="E24" s="47" t="s">
        <v>37</v>
      </c>
      <c r="F24" s="47" t="s">
        <v>37</v>
      </c>
      <c r="G24" s="47" t="s">
        <v>37</v>
      </c>
      <c r="H24" s="47" t="s">
        <v>81</v>
      </c>
      <c r="I24" s="47" t="s">
        <v>96</v>
      </c>
      <c r="J24" s="49">
        <v>14359</v>
      </c>
      <c r="K24" s="49">
        <v>11286</v>
      </c>
      <c r="L24" s="49">
        <v>14448</v>
      </c>
      <c r="M24" s="49">
        <v>12923</v>
      </c>
      <c r="N24" s="49">
        <v>3674</v>
      </c>
      <c r="O24" s="49">
        <v>6442</v>
      </c>
      <c r="P24" s="49">
        <v>6787</v>
      </c>
      <c r="Q24" s="49">
        <v>6831</v>
      </c>
    </row>
    <row r="25" spans="1:17" x14ac:dyDescent="0.3">
      <c r="A25" s="34">
        <f>IF($B25='Lookup (hidden)'!$F$12,IF($E25='Lookup (hidden)'!$F$13,IF($D25='Lookup (hidden)'!$F$14,IF($F25='Lookup (hidden)'!$F$15,IF($G25='Lookup (hidden)'!$F$16,IF($H25='Lookup (hidden)'!$F$17,1,0),0),0),0),0),0)</f>
        <v>0</v>
      </c>
      <c r="B25" s="47" t="s">
        <v>73</v>
      </c>
      <c r="C25" s="59"/>
      <c r="D25" s="47" t="s">
        <v>58</v>
      </c>
      <c r="E25" s="47" t="s">
        <v>37</v>
      </c>
      <c r="F25" s="47" t="s">
        <v>37</v>
      </c>
      <c r="G25" s="47" t="s">
        <v>37</v>
      </c>
      <c r="H25" s="47" t="s">
        <v>81</v>
      </c>
      <c r="I25" s="47" t="s">
        <v>97</v>
      </c>
      <c r="J25" s="49">
        <v>17</v>
      </c>
      <c r="K25" s="49">
        <v>7</v>
      </c>
      <c r="L25" s="49">
        <v>12</v>
      </c>
      <c r="M25" s="49">
        <v>1381</v>
      </c>
      <c r="N25" s="49">
        <v>8731</v>
      </c>
      <c r="O25" s="49">
        <v>6849</v>
      </c>
      <c r="P25" s="49">
        <v>9118</v>
      </c>
      <c r="Q25" s="49">
        <v>9503</v>
      </c>
    </row>
    <row r="26" spans="1:17" x14ac:dyDescent="0.3">
      <c r="A26" s="34">
        <f>IF($B26='Lookup (hidden)'!$F$12,IF($E26='Lookup (hidden)'!$F$13,IF($D26='Lookup (hidden)'!$F$14,IF($F26='Lookup (hidden)'!$F$15,IF($G26='Lookup (hidden)'!$F$16,IF($H26='Lookup (hidden)'!$F$17,1,0),0),0),0),0),0)</f>
        <v>0</v>
      </c>
      <c r="B26" s="47" t="s">
        <v>73</v>
      </c>
      <c r="C26" s="59"/>
      <c r="D26" s="47" t="s">
        <v>59</v>
      </c>
      <c r="E26" s="47" t="s">
        <v>37</v>
      </c>
      <c r="F26" s="47" t="s">
        <v>37</v>
      </c>
      <c r="G26" s="47" t="s">
        <v>37</v>
      </c>
      <c r="H26" s="47" t="s">
        <v>81</v>
      </c>
      <c r="I26" s="47" t="s">
        <v>96</v>
      </c>
      <c r="J26" s="49">
        <v>162580</v>
      </c>
      <c r="K26" s="49">
        <v>156147</v>
      </c>
      <c r="L26" s="49">
        <v>161740</v>
      </c>
      <c r="M26" s="49">
        <v>145143</v>
      </c>
      <c r="N26" s="49">
        <v>60257</v>
      </c>
      <c r="O26" s="49">
        <v>83318</v>
      </c>
      <c r="P26" s="49">
        <v>72631</v>
      </c>
      <c r="Q26" s="49">
        <v>71097</v>
      </c>
    </row>
    <row r="27" spans="1:17" x14ac:dyDescent="0.3">
      <c r="A27" s="34">
        <f>IF($B27='Lookup (hidden)'!$F$12,IF($E27='Lookup (hidden)'!$F$13,IF($D27='Lookup (hidden)'!$F$14,IF($F27='Lookup (hidden)'!$F$15,IF($G27='Lookup (hidden)'!$F$16,IF($H27='Lookup (hidden)'!$F$17,1,0),0),0),0),0),0)</f>
        <v>0</v>
      </c>
      <c r="B27" s="47" t="s">
        <v>73</v>
      </c>
      <c r="C27" s="59"/>
      <c r="D27" s="47" t="s">
        <v>59</v>
      </c>
      <c r="E27" s="47" t="s">
        <v>37</v>
      </c>
      <c r="F27" s="47" t="s">
        <v>37</v>
      </c>
      <c r="G27" s="47" t="s">
        <v>37</v>
      </c>
      <c r="H27" s="47" t="s">
        <v>81</v>
      </c>
      <c r="I27" s="47" t="s">
        <v>97</v>
      </c>
      <c r="J27" s="49">
        <v>112</v>
      </c>
      <c r="K27" s="49">
        <v>74</v>
      </c>
      <c r="L27" s="49">
        <v>79</v>
      </c>
      <c r="M27" s="49">
        <v>14708</v>
      </c>
      <c r="N27" s="49">
        <v>99213</v>
      </c>
      <c r="O27" s="49">
        <v>76703</v>
      </c>
      <c r="P27" s="49">
        <v>102998</v>
      </c>
      <c r="Q27" s="49">
        <v>105629</v>
      </c>
    </row>
    <row r="28" spans="1:17" x14ac:dyDescent="0.3">
      <c r="A28" s="34">
        <f>IF($B28='Lookup (hidden)'!$F$12,IF($E28='Lookup (hidden)'!$F$13,IF($D28='Lookup (hidden)'!$F$14,IF($F28='Lookup (hidden)'!$F$15,IF($G28='Lookup (hidden)'!$F$16,IF($H28='Lookup (hidden)'!$F$17,1,0),0),0),0),0),0)</f>
        <v>0</v>
      </c>
      <c r="B28" s="47" t="s">
        <v>73</v>
      </c>
      <c r="C28" s="59"/>
      <c r="D28" s="47" t="s">
        <v>60</v>
      </c>
      <c r="E28" s="47" t="s">
        <v>37</v>
      </c>
      <c r="F28" s="47" t="s">
        <v>37</v>
      </c>
      <c r="G28" s="47" t="s">
        <v>37</v>
      </c>
      <c r="H28" s="47" t="s">
        <v>81</v>
      </c>
      <c r="I28" s="47" t="s">
        <v>96</v>
      </c>
      <c r="J28" s="49">
        <v>31234</v>
      </c>
      <c r="K28" s="49">
        <v>30629</v>
      </c>
      <c r="L28" s="49">
        <v>31277</v>
      </c>
      <c r="M28" s="49">
        <v>25895</v>
      </c>
      <c r="N28" s="49">
        <v>14402</v>
      </c>
      <c r="O28" s="49">
        <v>19935</v>
      </c>
      <c r="P28" s="49">
        <v>17069</v>
      </c>
      <c r="Q28" s="49">
        <v>16304</v>
      </c>
    </row>
    <row r="29" spans="1:17" x14ac:dyDescent="0.3">
      <c r="A29" s="34">
        <f>IF($B29='Lookup (hidden)'!$F$12,IF($E29='Lookup (hidden)'!$F$13,IF($D29='Lookup (hidden)'!$F$14,IF($F29='Lookup (hidden)'!$F$15,IF($G29='Lookup (hidden)'!$F$16,IF($H29='Lookup (hidden)'!$F$17,1,0),0),0),0),0),0)</f>
        <v>0</v>
      </c>
      <c r="B29" s="47" t="s">
        <v>73</v>
      </c>
      <c r="C29" s="59"/>
      <c r="D29" s="47" t="s">
        <v>60</v>
      </c>
      <c r="E29" s="47" t="s">
        <v>37</v>
      </c>
      <c r="F29" s="47" t="s">
        <v>37</v>
      </c>
      <c r="G29" s="47" t="s">
        <v>37</v>
      </c>
      <c r="H29" s="47" t="s">
        <v>81</v>
      </c>
      <c r="I29" s="47" t="s">
        <v>97</v>
      </c>
      <c r="J29" s="49">
        <v>13</v>
      </c>
      <c r="K29" s="49">
        <v>13</v>
      </c>
      <c r="L29" s="49">
        <v>7</v>
      </c>
      <c r="M29" s="49">
        <v>2583</v>
      </c>
      <c r="N29" s="49">
        <v>18918</v>
      </c>
      <c r="O29" s="49">
        <v>13539</v>
      </c>
      <c r="P29" s="49">
        <v>18798</v>
      </c>
      <c r="Q29" s="49">
        <v>18990</v>
      </c>
    </row>
    <row r="30" spans="1:17" x14ac:dyDescent="0.3">
      <c r="A30" s="34">
        <f>IF($B30='Lookup (hidden)'!$F$12,IF($E30='Lookup (hidden)'!$F$13,IF($D30='Lookup (hidden)'!$F$14,IF($F30='Lookup (hidden)'!$F$15,IF($G30='Lookup (hidden)'!$F$16,IF($H30='Lookup (hidden)'!$F$17,1,0),0),0),0),0),0)</f>
        <v>0</v>
      </c>
      <c r="B30" s="47" t="s">
        <v>69</v>
      </c>
      <c r="C30" s="59"/>
      <c r="D30" s="47" t="s">
        <v>58</v>
      </c>
      <c r="E30" s="47" t="s">
        <v>37</v>
      </c>
      <c r="F30" s="47" t="s">
        <v>37</v>
      </c>
      <c r="G30" s="47" t="s">
        <v>37</v>
      </c>
      <c r="H30" s="47" t="s">
        <v>81</v>
      </c>
      <c r="I30" s="47" t="s">
        <v>96</v>
      </c>
      <c r="J30" s="49">
        <v>120882</v>
      </c>
      <c r="K30" s="49">
        <v>95511</v>
      </c>
      <c r="L30" s="49">
        <v>123459</v>
      </c>
      <c r="M30" s="49">
        <v>109881</v>
      </c>
      <c r="N30" s="49">
        <v>28990</v>
      </c>
      <c r="O30" s="49">
        <v>44681</v>
      </c>
      <c r="P30" s="49">
        <v>59851</v>
      </c>
      <c r="Q30" s="49">
        <v>60127</v>
      </c>
    </row>
    <row r="31" spans="1:17" x14ac:dyDescent="0.3">
      <c r="A31" s="34">
        <f>IF($B31='Lookup (hidden)'!$F$12,IF($E31='Lookup (hidden)'!$F$13,IF($D31='Lookup (hidden)'!$F$14,IF($F31='Lookup (hidden)'!$F$15,IF($G31='Lookup (hidden)'!$F$16,IF($H31='Lookup (hidden)'!$F$17,1,0),0),0),0),0),0)</f>
        <v>0</v>
      </c>
      <c r="B31" s="47" t="s">
        <v>69</v>
      </c>
      <c r="C31" s="59"/>
      <c r="D31" s="47" t="s">
        <v>58</v>
      </c>
      <c r="E31" s="47" t="s">
        <v>37</v>
      </c>
      <c r="F31" s="47" t="s">
        <v>37</v>
      </c>
      <c r="G31" s="47" t="s">
        <v>37</v>
      </c>
      <c r="H31" s="47" t="s">
        <v>81</v>
      </c>
      <c r="I31" s="47" t="s">
        <v>97</v>
      </c>
      <c r="J31" s="49">
        <v>866</v>
      </c>
      <c r="K31" s="49">
        <v>772</v>
      </c>
      <c r="L31" s="49">
        <v>1054</v>
      </c>
      <c r="M31" s="49">
        <v>9994</v>
      </c>
      <c r="N31" s="49">
        <v>63753</v>
      </c>
      <c r="O31" s="49">
        <v>57373</v>
      </c>
      <c r="P31" s="49">
        <v>69193</v>
      </c>
      <c r="Q31" s="49">
        <v>79214</v>
      </c>
    </row>
    <row r="32" spans="1:17" x14ac:dyDescent="0.3">
      <c r="A32" s="34">
        <f>IF($B32='Lookup (hidden)'!$F$12,IF($E32='Lookup (hidden)'!$F$13,IF($D32='Lookup (hidden)'!$F$14,IF($F32='Lookup (hidden)'!$F$15,IF($G32='Lookup (hidden)'!$F$16,IF($H32='Lookup (hidden)'!$F$17,1,0),0),0),0),0),0)</f>
        <v>0</v>
      </c>
      <c r="B32" s="47" t="s">
        <v>69</v>
      </c>
      <c r="C32" s="59"/>
      <c r="D32" s="47" t="s">
        <v>59</v>
      </c>
      <c r="E32" s="47" t="s">
        <v>37</v>
      </c>
      <c r="F32" s="47" t="s">
        <v>37</v>
      </c>
      <c r="G32" s="47" t="s">
        <v>37</v>
      </c>
      <c r="H32" s="47" t="s">
        <v>81</v>
      </c>
      <c r="I32" s="47" t="s">
        <v>96</v>
      </c>
      <c r="J32" s="49">
        <v>1229313</v>
      </c>
      <c r="K32" s="49">
        <v>1172497</v>
      </c>
      <c r="L32" s="49">
        <v>1208983</v>
      </c>
      <c r="M32" s="49">
        <v>1087309</v>
      </c>
      <c r="N32" s="49">
        <v>331100</v>
      </c>
      <c r="O32" s="49">
        <v>459070</v>
      </c>
      <c r="P32" s="49">
        <v>481122</v>
      </c>
      <c r="Q32" s="49">
        <v>458198</v>
      </c>
    </row>
    <row r="33" spans="1:17" x14ac:dyDescent="0.3">
      <c r="A33" s="34">
        <f>IF($B33='Lookup (hidden)'!$F$12,IF($E33='Lookup (hidden)'!$F$13,IF($D33='Lookup (hidden)'!$F$14,IF($F33='Lookup (hidden)'!$F$15,IF($G33='Lookup (hidden)'!$F$16,IF($H33='Lookup (hidden)'!$F$17,1,0),0),0),0),0),0)</f>
        <v>0</v>
      </c>
      <c r="B33" s="47" t="s">
        <v>69</v>
      </c>
      <c r="C33" s="59"/>
      <c r="D33" s="47" t="s">
        <v>59</v>
      </c>
      <c r="E33" s="47" t="s">
        <v>37</v>
      </c>
      <c r="F33" s="47" t="s">
        <v>37</v>
      </c>
      <c r="G33" s="47" t="s">
        <v>37</v>
      </c>
      <c r="H33" s="47" t="s">
        <v>81</v>
      </c>
      <c r="I33" s="47" t="s">
        <v>97</v>
      </c>
      <c r="J33" s="49">
        <v>15615</v>
      </c>
      <c r="K33" s="49">
        <v>15345</v>
      </c>
      <c r="L33" s="49">
        <v>17566</v>
      </c>
      <c r="M33" s="49">
        <v>159665</v>
      </c>
      <c r="N33" s="49">
        <v>931240</v>
      </c>
      <c r="O33" s="49">
        <v>830365</v>
      </c>
      <c r="P33" s="49">
        <v>875636</v>
      </c>
      <c r="Q33" s="49">
        <v>980401</v>
      </c>
    </row>
    <row r="34" spans="1:17" x14ac:dyDescent="0.3">
      <c r="A34" s="34">
        <f>IF($B34='Lookup (hidden)'!$F$12,IF($E34='Lookup (hidden)'!$F$13,IF($D34='Lookup (hidden)'!$F$14,IF($F34='Lookup (hidden)'!$F$15,IF($G34='Lookup (hidden)'!$F$16,IF($H34='Lookup (hidden)'!$F$17,1,0),0),0),0),0),0)</f>
        <v>0</v>
      </c>
      <c r="B34" s="47" t="s">
        <v>69</v>
      </c>
      <c r="C34" s="59"/>
      <c r="D34" s="47" t="s">
        <v>60</v>
      </c>
      <c r="E34" s="47" t="s">
        <v>37</v>
      </c>
      <c r="F34" s="47" t="s">
        <v>37</v>
      </c>
      <c r="G34" s="47" t="s">
        <v>37</v>
      </c>
      <c r="H34" s="47" t="s">
        <v>81</v>
      </c>
      <c r="I34" s="47" t="s">
        <v>96</v>
      </c>
      <c r="J34" s="49">
        <v>250673</v>
      </c>
      <c r="K34" s="49">
        <v>240831</v>
      </c>
      <c r="L34" s="49">
        <v>240670</v>
      </c>
      <c r="M34" s="49">
        <v>206558</v>
      </c>
      <c r="N34" s="49">
        <v>90213</v>
      </c>
      <c r="O34" s="49">
        <v>119264</v>
      </c>
      <c r="P34" s="49">
        <v>123969</v>
      </c>
      <c r="Q34" s="49">
        <v>115098</v>
      </c>
    </row>
    <row r="35" spans="1:17" x14ac:dyDescent="0.3">
      <c r="A35" s="34">
        <f>IF($B35='Lookup (hidden)'!$F$12,IF($E35='Lookup (hidden)'!$F$13,IF($D35='Lookup (hidden)'!$F$14,IF($F35='Lookup (hidden)'!$F$15,IF($G35='Lookup (hidden)'!$F$16,IF($H35='Lookup (hidden)'!$F$17,1,0),0),0),0),0),0)</f>
        <v>0</v>
      </c>
      <c r="B35" s="47" t="s">
        <v>69</v>
      </c>
      <c r="C35" s="59"/>
      <c r="D35" s="47" t="s">
        <v>60</v>
      </c>
      <c r="E35" s="47" t="s">
        <v>37</v>
      </c>
      <c r="F35" s="47" t="s">
        <v>37</v>
      </c>
      <c r="G35" s="47" t="s">
        <v>37</v>
      </c>
      <c r="H35" s="47" t="s">
        <v>81</v>
      </c>
      <c r="I35" s="47" t="s">
        <v>97</v>
      </c>
      <c r="J35" s="49">
        <v>1506</v>
      </c>
      <c r="K35" s="49">
        <v>1434</v>
      </c>
      <c r="L35" s="49">
        <v>1505</v>
      </c>
      <c r="M35" s="49">
        <v>27563</v>
      </c>
      <c r="N35" s="49">
        <v>190359</v>
      </c>
      <c r="O35" s="49">
        <v>160031</v>
      </c>
      <c r="P35" s="49">
        <v>162496</v>
      </c>
      <c r="Q35" s="49">
        <v>181416</v>
      </c>
    </row>
    <row r="36" spans="1:17" x14ac:dyDescent="0.3">
      <c r="A36" s="34">
        <f>IF($B36='Lookup (hidden)'!$F$12,IF($E36='Lookup (hidden)'!$F$13,IF($D36='Lookup (hidden)'!$F$14,IF($F36='Lookup (hidden)'!$F$15,IF($G36='Lookup (hidden)'!$F$16,IF($H36='Lookup (hidden)'!$F$17,1,0),0),0),0),0),0)</f>
        <v>0</v>
      </c>
      <c r="B36" s="47" t="s">
        <v>77</v>
      </c>
      <c r="C36" s="59"/>
      <c r="D36" s="47" t="s">
        <v>58</v>
      </c>
      <c r="E36" s="47" t="s">
        <v>37</v>
      </c>
      <c r="F36" s="47" t="s">
        <v>37</v>
      </c>
      <c r="G36" s="47" t="s">
        <v>37</v>
      </c>
      <c r="H36" s="47" t="s">
        <v>81</v>
      </c>
      <c r="I36" s="47" t="s">
        <v>96</v>
      </c>
      <c r="J36" s="49">
        <v>8222</v>
      </c>
      <c r="K36" s="49">
        <v>6636</v>
      </c>
      <c r="L36" s="49">
        <v>8227</v>
      </c>
      <c r="M36" s="49">
        <v>7330</v>
      </c>
      <c r="N36" s="49">
        <v>1214</v>
      </c>
      <c r="O36" s="49">
        <v>4320</v>
      </c>
      <c r="P36" s="49">
        <v>4769</v>
      </c>
      <c r="Q36" s="49">
        <v>5339</v>
      </c>
    </row>
    <row r="37" spans="1:17" x14ac:dyDescent="0.3">
      <c r="A37" s="34">
        <f>IF($B37='Lookup (hidden)'!$F$12,IF($E37='Lookup (hidden)'!$F$13,IF($D37='Lookup (hidden)'!$F$14,IF($F37='Lookup (hidden)'!$F$15,IF($G37='Lookup (hidden)'!$F$16,IF($H37='Lookup (hidden)'!$F$17,1,0),0),0),0),0),0)</f>
        <v>0</v>
      </c>
      <c r="B37" s="47" t="s">
        <v>77</v>
      </c>
      <c r="C37" s="59"/>
      <c r="D37" s="47" t="s">
        <v>58</v>
      </c>
      <c r="E37" s="47" t="s">
        <v>37</v>
      </c>
      <c r="F37" s="47" t="s">
        <v>37</v>
      </c>
      <c r="G37" s="47" t="s">
        <v>37</v>
      </c>
      <c r="H37" s="47" t="s">
        <v>81</v>
      </c>
      <c r="I37" s="47" t="s">
        <v>97</v>
      </c>
      <c r="J37" s="49">
        <v>0</v>
      </c>
      <c r="K37" s="49">
        <v>0</v>
      </c>
      <c r="L37" s="49">
        <v>0</v>
      </c>
      <c r="M37" s="49">
        <v>661</v>
      </c>
      <c r="N37" s="49">
        <v>2425</v>
      </c>
      <c r="O37" s="49">
        <v>3738</v>
      </c>
      <c r="P37" s="49">
        <v>5566</v>
      </c>
      <c r="Q37" s="49">
        <v>3535</v>
      </c>
    </row>
    <row r="38" spans="1:17" x14ac:dyDescent="0.3">
      <c r="A38" s="34">
        <f>IF($B38='Lookup (hidden)'!$F$12,IF($E38='Lookup (hidden)'!$F$13,IF($D38='Lookup (hidden)'!$F$14,IF($F38='Lookup (hidden)'!$F$15,IF($G38='Lookup (hidden)'!$F$16,IF($H38='Lookup (hidden)'!$F$17,1,0),0),0),0),0),0)</f>
        <v>0</v>
      </c>
      <c r="B38" s="47" t="s">
        <v>77</v>
      </c>
      <c r="C38" s="59"/>
      <c r="D38" s="47" t="s">
        <v>59</v>
      </c>
      <c r="E38" s="47" t="s">
        <v>37</v>
      </c>
      <c r="F38" s="47" t="s">
        <v>37</v>
      </c>
      <c r="G38" s="47" t="s">
        <v>37</v>
      </c>
      <c r="H38" s="47" t="s">
        <v>81</v>
      </c>
      <c r="I38" s="47" t="s">
        <v>96</v>
      </c>
      <c r="J38" s="49">
        <v>75882</v>
      </c>
      <c r="K38" s="49">
        <v>77231</v>
      </c>
      <c r="L38" s="49">
        <v>80659</v>
      </c>
      <c r="M38" s="49">
        <v>72107</v>
      </c>
      <c r="N38" s="49">
        <v>15499</v>
      </c>
      <c r="O38" s="49">
        <v>42056</v>
      </c>
      <c r="P38" s="49">
        <v>38518</v>
      </c>
      <c r="Q38" s="49">
        <v>36945</v>
      </c>
    </row>
    <row r="39" spans="1:17" x14ac:dyDescent="0.3">
      <c r="A39" s="34">
        <f>IF($B39='Lookup (hidden)'!$F$12,IF($E39='Lookup (hidden)'!$F$13,IF($D39='Lookup (hidden)'!$F$14,IF($F39='Lookup (hidden)'!$F$15,IF($G39='Lookup (hidden)'!$F$16,IF($H39='Lookup (hidden)'!$F$17,1,0),0),0),0),0),0)</f>
        <v>0</v>
      </c>
      <c r="B39" s="47" t="s">
        <v>77</v>
      </c>
      <c r="C39" s="59"/>
      <c r="D39" s="47" t="s">
        <v>59</v>
      </c>
      <c r="E39" s="47" t="s">
        <v>37</v>
      </c>
      <c r="F39" s="47" t="s">
        <v>37</v>
      </c>
      <c r="G39" s="47" t="s">
        <v>37</v>
      </c>
      <c r="H39" s="47" t="s">
        <v>81</v>
      </c>
      <c r="I39" s="47" t="s">
        <v>97</v>
      </c>
      <c r="J39" s="49">
        <v>0</v>
      </c>
      <c r="K39" s="49">
        <v>0</v>
      </c>
      <c r="L39" s="49">
        <v>0</v>
      </c>
      <c r="M39" s="49">
        <v>8015</v>
      </c>
      <c r="N39" s="49">
        <v>29095</v>
      </c>
      <c r="O39" s="49">
        <v>44216</v>
      </c>
      <c r="P39" s="49">
        <v>50817</v>
      </c>
      <c r="Q39" s="49">
        <v>26685</v>
      </c>
    </row>
    <row r="40" spans="1:17" x14ac:dyDescent="0.3">
      <c r="A40" s="34">
        <f>IF($B40='Lookup (hidden)'!$F$12,IF($E40='Lookup (hidden)'!$F$13,IF($D40='Lookup (hidden)'!$F$14,IF($F40='Lookup (hidden)'!$F$15,IF($G40='Lookup (hidden)'!$F$16,IF($H40='Lookup (hidden)'!$F$17,1,0),0),0),0),0),0)</f>
        <v>0</v>
      </c>
      <c r="B40" s="47" t="s">
        <v>77</v>
      </c>
      <c r="C40" s="59"/>
      <c r="D40" s="47" t="s">
        <v>60</v>
      </c>
      <c r="E40" s="47" t="s">
        <v>37</v>
      </c>
      <c r="F40" s="47" t="s">
        <v>37</v>
      </c>
      <c r="G40" s="47" t="s">
        <v>37</v>
      </c>
      <c r="H40" s="47" t="s">
        <v>81</v>
      </c>
      <c r="I40" s="47" t="s">
        <v>96</v>
      </c>
      <c r="J40" s="49">
        <v>12380</v>
      </c>
      <c r="K40" s="49">
        <v>12461</v>
      </c>
      <c r="L40" s="49">
        <v>12951</v>
      </c>
      <c r="M40" s="49">
        <v>11242</v>
      </c>
      <c r="N40" s="49">
        <v>3133</v>
      </c>
      <c r="O40" s="49">
        <v>7704</v>
      </c>
      <c r="P40" s="49">
        <v>6762</v>
      </c>
      <c r="Q40" s="49">
        <v>5829</v>
      </c>
    </row>
    <row r="41" spans="1:17" x14ac:dyDescent="0.3">
      <c r="A41" s="34">
        <f>IF($B41='Lookup (hidden)'!$F$12,IF($E41='Lookup (hidden)'!$F$13,IF($D41='Lookup (hidden)'!$F$14,IF($F41='Lookup (hidden)'!$F$15,IF($G41='Lookup (hidden)'!$F$16,IF($H41='Lookup (hidden)'!$F$17,1,0),0),0),0),0),0)</f>
        <v>0</v>
      </c>
      <c r="B41" s="47" t="s">
        <v>77</v>
      </c>
      <c r="C41" s="59"/>
      <c r="D41" s="47" t="s">
        <v>60</v>
      </c>
      <c r="E41" s="47" t="s">
        <v>37</v>
      </c>
      <c r="F41" s="47" t="s">
        <v>37</v>
      </c>
      <c r="G41" s="47" t="s">
        <v>37</v>
      </c>
      <c r="H41" s="47" t="s">
        <v>81</v>
      </c>
      <c r="I41" s="47" t="s">
        <v>97</v>
      </c>
      <c r="J41" s="49">
        <v>0</v>
      </c>
      <c r="K41" s="49">
        <v>0</v>
      </c>
      <c r="L41" s="49">
        <v>0</v>
      </c>
      <c r="M41" s="49">
        <v>1241</v>
      </c>
      <c r="N41" s="49">
        <v>4636</v>
      </c>
      <c r="O41" s="49">
        <v>6366</v>
      </c>
      <c r="P41" s="49">
        <v>7396</v>
      </c>
      <c r="Q41" s="49">
        <v>3853</v>
      </c>
    </row>
    <row r="42" spans="1:17" x14ac:dyDescent="0.3">
      <c r="A42" s="34">
        <f>IF($B42='Lookup (hidden)'!$F$12,IF($E42='Lookup (hidden)'!$F$13,IF($D42='Lookup (hidden)'!$F$14,IF($F42='Lookup (hidden)'!$F$15,IF($G42='Lookup (hidden)'!$F$16,IF($H42='Lookup (hidden)'!$F$17,1,0),0),0),0),0),0)</f>
        <v>0</v>
      </c>
      <c r="B42" s="47" t="s">
        <v>80</v>
      </c>
      <c r="C42" s="59"/>
      <c r="D42" s="47" t="s">
        <v>37</v>
      </c>
      <c r="E42" s="47" t="s">
        <v>74</v>
      </c>
      <c r="F42" s="47" t="s">
        <v>37</v>
      </c>
      <c r="G42" s="47" t="s">
        <v>37</v>
      </c>
      <c r="H42" s="47" t="s">
        <v>81</v>
      </c>
      <c r="I42" s="47" t="s">
        <v>96</v>
      </c>
      <c r="J42" s="49">
        <v>459928</v>
      </c>
      <c r="K42" s="49">
        <v>438255</v>
      </c>
      <c r="L42" s="49">
        <v>452040</v>
      </c>
      <c r="M42" s="49">
        <v>440063</v>
      </c>
      <c r="N42" s="49">
        <v>263926</v>
      </c>
      <c r="O42" s="49">
        <v>334283</v>
      </c>
      <c r="P42" s="49">
        <v>336833</v>
      </c>
      <c r="Q42" s="49">
        <v>350538</v>
      </c>
    </row>
    <row r="43" spans="1:17" x14ac:dyDescent="0.3">
      <c r="A43" s="34">
        <f>IF($B43='Lookup (hidden)'!$F$12,IF($E43='Lookup (hidden)'!$F$13,IF($D43='Lookup (hidden)'!$F$14,IF($F43='Lookup (hidden)'!$F$15,IF($G43='Lookup (hidden)'!$F$16,IF($H43='Lookup (hidden)'!$F$17,1,0),0),0),0),0),0)</f>
        <v>0</v>
      </c>
      <c r="B43" s="47" t="s">
        <v>80</v>
      </c>
      <c r="C43" s="59"/>
      <c r="D43" s="47" t="s">
        <v>37</v>
      </c>
      <c r="E43" s="47" t="s">
        <v>74</v>
      </c>
      <c r="F43" s="47" t="s">
        <v>37</v>
      </c>
      <c r="G43" s="47" t="s">
        <v>37</v>
      </c>
      <c r="H43" s="47" t="s">
        <v>81</v>
      </c>
      <c r="I43" s="47" t="s">
        <v>97</v>
      </c>
      <c r="J43" s="49">
        <v>15518</v>
      </c>
      <c r="K43" s="49">
        <v>17058</v>
      </c>
      <c r="L43" s="49">
        <v>17055</v>
      </c>
      <c r="M43" s="49">
        <v>39100</v>
      </c>
      <c r="N43" s="49">
        <v>241730</v>
      </c>
      <c r="O43" s="49">
        <v>171357</v>
      </c>
      <c r="P43" s="49">
        <v>195463</v>
      </c>
      <c r="Q43" s="49">
        <v>215777</v>
      </c>
    </row>
    <row r="44" spans="1:17" x14ac:dyDescent="0.3">
      <c r="A44" s="34">
        <f>IF($B44='Lookup (hidden)'!$F$12,IF($E44='Lookup (hidden)'!$F$13,IF($D44='Lookup (hidden)'!$F$14,IF($F44='Lookup (hidden)'!$F$15,IF($G44='Lookup (hidden)'!$F$16,IF($H44='Lookup (hidden)'!$F$17,1,0),0),0),0),0),0)</f>
        <v>0</v>
      </c>
      <c r="B44" s="47" t="s">
        <v>80</v>
      </c>
      <c r="C44" s="59"/>
      <c r="D44" s="47" t="s">
        <v>37</v>
      </c>
      <c r="E44" s="47" t="s">
        <v>70</v>
      </c>
      <c r="F44" s="47" t="s">
        <v>37</v>
      </c>
      <c r="G44" s="47" t="s">
        <v>37</v>
      </c>
      <c r="H44" s="47" t="s">
        <v>81</v>
      </c>
      <c r="I44" s="47" t="s">
        <v>96</v>
      </c>
      <c r="J44" s="49">
        <v>295972</v>
      </c>
      <c r="K44" s="49">
        <v>292268</v>
      </c>
      <c r="L44" s="49">
        <v>295823</v>
      </c>
      <c r="M44" s="49">
        <v>294462</v>
      </c>
      <c r="N44" s="49">
        <v>192008</v>
      </c>
      <c r="O44" s="49">
        <v>230307</v>
      </c>
      <c r="P44" s="49">
        <v>228412</v>
      </c>
      <c r="Q44" s="49">
        <v>235444</v>
      </c>
    </row>
    <row r="45" spans="1:17" x14ac:dyDescent="0.3">
      <c r="A45" s="34">
        <f>IF($B45='Lookup (hidden)'!$F$12,IF($E45='Lookup (hidden)'!$F$13,IF($D45='Lookup (hidden)'!$F$14,IF($F45='Lookup (hidden)'!$F$15,IF($G45='Lookup (hidden)'!$F$16,IF($H45='Lookup (hidden)'!$F$17,1,0),0),0),0),0),0)</f>
        <v>0</v>
      </c>
      <c r="B45" s="47" t="s">
        <v>80</v>
      </c>
      <c r="C45" s="59"/>
      <c r="D45" s="47" t="s">
        <v>37</v>
      </c>
      <c r="E45" s="47" t="s">
        <v>70</v>
      </c>
      <c r="F45" s="47" t="s">
        <v>37</v>
      </c>
      <c r="G45" s="47" t="s">
        <v>37</v>
      </c>
      <c r="H45" s="47" t="s">
        <v>81</v>
      </c>
      <c r="I45" s="47" t="s">
        <v>97</v>
      </c>
      <c r="J45" s="49">
        <v>10096</v>
      </c>
      <c r="K45" s="49">
        <v>11339</v>
      </c>
      <c r="L45" s="49">
        <v>11321</v>
      </c>
      <c r="M45" s="49">
        <v>20835</v>
      </c>
      <c r="N45" s="49">
        <v>113140</v>
      </c>
      <c r="O45" s="49">
        <v>82195</v>
      </c>
      <c r="P45" s="49">
        <v>90559</v>
      </c>
      <c r="Q45" s="49">
        <v>99537</v>
      </c>
    </row>
    <row r="46" spans="1:17" x14ac:dyDescent="0.3">
      <c r="A46" s="34">
        <f>IF($B46='Lookup (hidden)'!$F$12,IF($E46='Lookup (hidden)'!$F$13,IF($D46='Lookup (hidden)'!$F$14,IF($F46='Lookup (hidden)'!$F$15,IF($G46='Lookup (hidden)'!$F$16,IF($H46='Lookup (hidden)'!$F$17,1,0),0),0),0),0),0)</f>
        <v>0</v>
      </c>
      <c r="B46" s="47" t="s">
        <v>82</v>
      </c>
      <c r="C46" s="59"/>
      <c r="D46" s="47" t="s">
        <v>37</v>
      </c>
      <c r="E46" s="47" t="s">
        <v>74</v>
      </c>
      <c r="F46" s="47" t="s">
        <v>37</v>
      </c>
      <c r="G46" s="47" t="s">
        <v>37</v>
      </c>
      <c r="H46" s="47" t="s">
        <v>81</v>
      </c>
      <c r="I46" s="47" t="s">
        <v>96</v>
      </c>
      <c r="J46" s="49">
        <v>342563</v>
      </c>
      <c r="K46" s="49">
        <v>326904</v>
      </c>
      <c r="L46" s="49">
        <v>336594</v>
      </c>
      <c r="M46" s="49">
        <v>310692</v>
      </c>
      <c r="N46" s="49">
        <v>107716</v>
      </c>
      <c r="O46" s="49">
        <v>134519</v>
      </c>
      <c r="P46" s="49">
        <v>139714</v>
      </c>
      <c r="Q46" s="49">
        <v>152775</v>
      </c>
    </row>
    <row r="47" spans="1:17" x14ac:dyDescent="0.3">
      <c r="A47" s="34">
        <f>IF($B47='Lookup (hidden)'!$F$12,IF($E47='Lookup (hidden)'!$F$13,IF($D47='Lookup (hidden)'!$F$14,IF($F47='Lookup (hidden)'!$F$15,IF($G47='Lookup (hidden)'!$F$16,IF($H47='Lookup (hidden)'!$F$17,1,0),0),0),0),0),0)</f>
        <v>0</v>
      </c>
      <c r="B47" s="47" t="s">
        <v>82</v>
      </c>
      <c r="C47" s="59"/>
      <c r="D47" s="47" t="s">
        <v>37</v>
      </c>
      <c r="E47" s="47" t="s">
        <v>74</v>
      </c>
      <c r="F47" s="47" t="s">
        <v>37</v>
      </c>
      <c r="G47" s="47" t="s">
        <v>37</v>
      </c>
      <c r="H47" s="47" t="s">
        <v>81</v>
      </c>
      <c r="I47" s="47" t="s">
        <v>97</v>
      </c>
      <c r="J47" s="49">
        <v>3479</v>
      </c>
      <c r="K47" s="49">
        <v>3820</v>
      </c>
      <c r="L47" s="49">
        <v>4777</v>
      </c>
      <c r="M47" s="49">
        <v>49128</v>
      </c>
      <c r="N47" s="49">
        <v>292589</v>
      </c>
      <c r="O47" s="49">
        <v>258100</v>
      </c>
      <c r="P47" s="49">
        <v>276111</v>
      </c>
      <c r="Q47" s="49">
        <v>291165</v>
      </c>
    </row>
    <row r="48" spans="1:17" x14ac:dyDescent="0.3">
      <c r="A48" s="34">
        <f>IF($B48='Lookup (hidden)'!$F$12,IF($E48='Lookup (hidden)'!$F$13,IF($D48='Lookup (hidden)'!$F$14,IF($F48='Lookup (hidden)'!$F$15,IF($G48='Lookup (hidden)'!$F$16,IF($H48='Lookup (hidden)'!$F$17,1,0),0),0),0),0),0)</f>
        <v>0</v>
      </c>
      <c r="B48" s="47" t="s">
        <v>82</v>
      </c>
      <c r="C48" s="59"/>
      <c r="D48" s="47" t="s">
        <v>37</v>
      </c>
      <c r="E48" s="47" t="s">
        <v>70</v>
      </c>
      <c r="F48" s="47" t="s">
        <v>37</v>
      </c>
      <c r="G48" s="47" t="s">
        <v>37</v>
      </c>
      <c r="H48" s="47" t="s">
        <v>81</v>
      </c>
      <c r="I48" s="47" t="s">
        <v>96</v>
      </c>
      <c r="J48" s="49">
        <v>197200</v>
      </c>
      <c r="K48" s="49">
        <v>191140</v>
      </c>
      <c r="L48" s="49">
        <v>197370</v>
      </c>
      <c r="M48" s="49">
        <v>184177</v>
      </c>
      <c r="N48" s="49">
        <v>73029</v>
      </c>
      <c r="O48" s="49">
        <v>87820</v>
      </c>
      <c r="P48" s="49">
        <v>89474</v>
      </c>
      <c r="Q48" s="49">
        <v>94140</v>
      </c>
    </row>
    <row r="49" spans="1:17" x14ac:dyDescent="0.3">
      <c r="A49" s="34">
        <f>IF($B49='Lookup (hidden)'!$F$12,IF($E49='Lookup (hidden)'!$F$13,IF($D49='Lookup (hidden)'!$F$14,IF($F49='Lookup (hidden)'!$F$15,IF($G49='Lookup (hidden)'!$F$16,IF($H49='Lookup (hidden)'!$F$17,1,0),0),0),0),0),0)</f>
        <v>0</v>
      </c>
      <c r="B49" s="47" t="s">
        <v>82</v>
      </c>
      <c r="C49" s="59"/>
      <c r="D49" s="47" t="s">
        <v>37</v>
      </c>
      <c r="E49" s="47" t="s">
        <v>70</v>
      </c>
      <c r="F49" s="47" t="s">
        <v>37</v>
      </c>
      <c r="G49" s="47" t="s">
        <v>37</v>
      </c>
      <c r="H49" s="47" t="s">
        <v>81</v>
      </c>
      <c r="I49" s="47" t="s">
        <v>97</v>
      </c>
      <c r="J49" s="49">
        <v>2263</v>
      </c>
      <c r="K49" s="49">
        <v>2456</v>
      </c>
      <c r="L49" s="49">
        <v>2754</v>
      </c>
      <c r="M49" s="49">
        <v>22989</v>
      </c>
      <c r="N49" s="49">
        <v>145777</v>
      </c>
      <c r="O49" s="49">
        <v>127299</v>
      </c>
      <c r="P49" s="49">
        <v>135566</v>
      </c>
      <c r="Q49" s="49">
        <v>143231</v>
      </c>
    </row>
    <row r="50" spans="1:17" x14ac:dyDescent="0.3">
      <c r="A50" s="34">
        <f>IF($B50='Lookup (hidden)'!$F$12,IF($E50='Lookup (hidden)'!$F$13,IF($D50='Lookup (hidden)'!$F$14,IF($F50='Lookup (hidden)'!$F$15,IF($G50='Lookup (hidden)'!$F$16,IF($H50='Lookup (hidden)'!$F$17,1,0),0),0),0),0),0)</f>
        <v>0</v>
      </c>
      <c r="B50" s="47" t="s">
        <v>73</v>
      </c>
      <c r="C50" s="59"/>
      <c r="D50" s="47" t="s">
        <v>37</v>
      </c>
      <c r="E50" s="47" t="s">
        <v>74</v>
      </c>
      <c r="F50" s="47" t="s">
        <v>37</v>
      </c>
      <c r="G50" s="47" t="s">
        <v>37</v>
      </c>
      <c r="H50" s="47" t="s">
        <v>81</v>
      </c>
      <c r="I50" s="47" t="s">
        <v>96</v>
      </c>
      <c r="J50" s="49">
        <v>131861</v>
      </c>
      <c r="K50" s="49">
        <v>125166</v>
      </c>
      <c r="L50" s="49">
        <v>130947</v>
      </c>
      <c r="M50" s="49">
        <v>114990</v>
      </c>
      <c r="N50" s="49">
        <v>45859</v>
      </c>
      <c r="O50" s="49">
        <v>67300</v>
      </c>
      <c r="P50" s="49">
        <v>59255</v>
      </c>
      <c r="Q50" s="49">
        <v>57533</v>
      </c>
    </row>
    <row r="51" spans="1:17" x14ac:dyDescent="0.3">
      <c r="A51" s="34">
        <f>IF($B51='Lookup (hidden)'!$F$12,IF($E51='Lookup (hidden)'!$F$13,IF($D51='Lookup (hidden)'!$F$14,IF($F51='Lookup (hidden)'!$F$15,IF($G51='Lookup (hidden)'!$F$16,IF($H51='Lookup (hidden)'!$F$17,1,0),0),0),0),0),0)</f>
        <v>0</v>
      </c>
      <c r="B51" s="47" t="s">
        <v>73</v>
      </c>
      <c r="C51" s="59"/>
      <c r="D51" s="47" t="s">
        <v>37</v>
      </c>
      <c r="E51" s="47" t="s">
        <v>74</v>
      </c>
      <c r="F51" s="47" t="s">
        <v>37</v>
      </c>
      <c r="G51" s="47" t="s">
        <v>37</v>
      </c>
      <c r="H51" s="47" t="s">
        <v>81</v>
      </c>
      <c r="I51" s="47" t="s">
        <v>97</v>
      </c>
      <c r="J51" s="49">
        <v>105</v>
      </c>
      <c r="K51" s="49">
        <v>53</v>
      </c>
      <c r="L51" s="49">
        <v>59</v>
      </c>
      <c r="M51" s="49">
        <v>12359</v>
      </c>
      <c r="N51" s="49">
        <v>83981</v>
      </c>
      <c r="O51" s="49">
        <v>65939</v>
      </c>
      <c r="P51" s="49">
        <v>88423</v>
      </c>
      <c r="Q51" s="49">
        <v>89689</v>
      </c>
    </row>
    <row r="52" spans="1:17" x14ac:dyDescent="0.3">
      <c r="A52" s="34">
        <f>IF($B52='Lookup (hidden)'!$F$12,IF($E52='Lookup (hidden)'!$F$13,IF($D52='Lookup (hidden)'!$F$14,IF($F52='Lookup (hidden)'!$F$15,IF($G52='Lookup (hidden)'!$F$16,IF($H52='Lookup (hidden)'!$F$17,1,0),0),0),0),0),0)</f>
        <v>0</v>
      </c>
      <c r="B52" s="47" t="s">
        <v>73</v>
      </c>
      <c r="C52" s="59"/>
      <c r="D52" s="47" t="s">
        <v>37</v>
      </c>
      <c r="E52" s="47" t="s">
        <v>70</v>
      </c>
      <c r="F52" s="47" t="s">
        <v>37</v>
      </c>
      <c r="G52" s="47" t="s">
        <v>37</v>
      </c>
      <c r="H52" s="47" t="s">
        <v>81</v>
      </c>
      <c r="I52" s="47" t="s">
        <v>96</v>
      </c>
      <c r="J52" s="49">
        <v>76312</v>
      </c>
      <c r="K52" s="49">
        <v>72896</v>
      </c>
      <c r="L52" s="49">
        <v>76518</v>
      </c>
      <c r="M52" s="49">
        <v>68971</v>
      </c>
      <c r="N52" s="49">
        <v>32474</v>
      </c>
      <c r="O52" s="49">
        <v>42395</v>
      </c>
      <c r="P52" s="49">
        <v>37232</v>
      </c>
      <c r="Q52" s="49">
        <v>36699</v>
      </c>
    </row>
    <row r="53" spans="1:17" x14ac:dyDescent="0.3">
      <c r="A53" s="34">
        <f>IF($B53='Lookup (hidden)'!$F$12,IF($E53='Lookup (hidden)'!$F$13,IF($D53='Lookup (hidden)'!$F$14,IF($F53='Lookup (hidden)'!$F$15,IF($G53='Lookup (hidden)'!$F$16,IF($H53='Lookup (hidden)'!$F$17,1,0),0),0),0),0),0)</f>
        <v>0</v>
      </c>
      <c r="B53" s="47" t="s">
        <v>73</v>
      </c>
      <c r="C53" s="59"/>
      <c r="D53" s="47" t="s">
        <v>37</v>
      </c>
      <c r="E53" s="47" t="s">
        <v>70</v>
      </c>
      <c r="F53" s="47" t="s">
        <v>37</v>
      </c>
      <c r="G53" s="47" t="s">
        <v>37</v>
      </c>
      <c r="H53" s="47" t="s">
        <v>81</v>
      </c>
      <c r="I53" s="47" t="s">
        <v>97</v>
      </c>
      <c r="J53" s="49">
        <v>37</v>
      </c>
      <c r="K53" s="49">
        <v>41</v>
      </c>
      <c r="L53" s="49">
        <v>39</v>
      </c>
      <c r="M53" s="49">
        <v>6313</v>
      </c>
      <c r="N53" s="49">
        <v>42881</v>
      </c>
      <c r="O53" s="49">
        <v>31152</v>
      </c>
      <c r="P53" s="49">
        <v>42491</v>
      </c>
      <c r="Q53" s="49">
        <v>44433</v>
      </c>
    </row>
    <row r="54" spans="1:17" x14ac:dyDescent="0.3">
      <c r="A54" s="34">
        <f>IF($B54='Lookup (hidden)'!$F$12,IF($E54='Lookup (hidden)'!$F$13,IF($D54='Lookup (hidden)'!$F$14,IF($F54='Lookup (hidden)'!$F$15,IF($G54='Lookup (hidden)'!$F$16,IF($H54='Lookup (hidden)'!$F$17,1,0),0),0),0),0),0)</f>
        <v>0</v>
      </c>
      <c r="B54" s="47" t="s">
        <v>69</v>
      </c>
      <c r="C54" s="59"/>
      <c r="D54" s="47" t="s">
        <v>37</v>
      </c>
      <c r="E54" s="47" t="s">
        <v>74</v>
      </c>
      <c r="F54" s="47" t="s">
        <v>37</v>
      </c>
      <c r="G54" s="47" t="s">
        <v>37</v>
      </c>
      <c r="H54" s="47" t="s">
        <v>81</v>
      </c>
      <c r="I54" s="47" t="s">
        <v>96</v>
      </c>
      <c r="J54" s="49">
        <v>995220</v>
      </c>
      <c r="K54" s="49">
        <v>931579</v>
      </c>
      <c r="L54" s="49">
        <v>972092</v>
      </c>
      <c r="M54" s="49">
        <v>860268</v>
      </c>
      <c r="N54" s="49">
        <v>257046</v>
      </c>
      <c r="O54" s="49">
        <v>367346</v>
      </c>
      <c r="P54" s="49">
        <v>396497</v>
      </c>
      <c r="Q54" s="49">
        <v>379003</v>
      </c>
    </row>
    <row r="55" spans="1:17" x14ac:dyDescent="0.3">
      <c r="A55" s="34">
        <f>IF($B55='Lookup (hidden)'!$F$12,IF($E55='Lookup (hidden)'!$F$13,IF($D55='Lookup (hidden)'!$F$14,IF($F55='Lookup (hidden)'!$F$15,IF($G55='Lookup (hidden)'!$F$16,IF($H55='Lookup (hidden)'!$F$17,1,0),0),0),0),0),0)</f>
        <v>0</v>
      </c>
      <c r="B55" s="47" t="s">
        <v>69</v>
      </c>
      <c r="C55" s="59"/>
      <c r="D55" s="47" t="s">
        <v>37</v>
      </c>
      <c r="E55" s="47" t="s">
        <v>74</v>
      </c>
      <c r="F55" s="47" t="s">
        <v>37</v>
      </c>
      <c r="G55" s="47" t="s">
        <v>37</v>
      </c>
      <c r="H55" s="47" t="s">
        <v>81</v>
      </c>
      <c r="I55" s="47" t="s">
        <v>97</v>
      </c>
      <c r="J55" s="49">
        <v>11139</v>
      </c>
      <c r="K55" s="49">
        <v>10621</v>
      </c>
      <c r="L55" s="49">
        <v>12467</v>
      </c>
      <c r="M55" s="49">
        <v>130072</v>
      </c>
      <c r="N55" s="49">
        <v>782604</v>
      </c>
      <c r="O55" s="49">
        <v>693330</v>
      </c>
      <c r="P55" s="49">
        <v>737429</v>
      </c>
      <c r="Q55" s="49">
        <v>828084</v>
      </c>
    </row>
    <row r="56" spans="1:17" x14ac:dyDescent="0.3">
      <c r="A56" s="34">
        <f>IF($B56='Lookup (hidden)'!$F$12,IF($E56='Lookup (hidden)'!$F$13,IF($D56='Lookup (hidden)'!$F$14,IF($F56='Lookup (hidden)'!$F$15,IF($G56='Lookup (hidden)'!$F$16,IF($H56='Lookup (hidden)'!$F$17,1,0),0),0),0),0),0)</f>
        <v>0</v>
      </c>
      <c r="B56" s="47" t="s">
        <v>69</v>
      </c>
      <c r="C56" s="59"/>
      <c r="D56" s="47" t="s">
        <v>37</v>
      </c>
      <c r="E56" s="47" t="s">
        <v>70</v>
      </c>
      <c r="F56" s="47" t="s">
        <v>37</v>
      </c>
      <c r="G56" s="47" t="s">
        <v>37</v>
      </c>
      <c r="H56" s="47" t="s">
        <v>81</v>
      </c>
      <c r="I56" s="47" t="s">
        <v>96</v>
      </c>
      <c r="J56" s="49">
        <v>605648</v>
      </c>
      <c r="K56" s="49">
        <v>577260</v>
      </c>
      <c r="L56" s="49">
        <v>601020</v>
      </c>
      <c r="M56" s="49">
        <v>543480</v>
      </c>
      <c r="N56" s="49">
        <v>193257</v>
      </c>
      <c r="O56" s="49">
        <v>255669</v>
      </c>
      <c r="P56" s="49">
        <v>268445</v>
      </c>
      <c r="Q56" s="49">
        <v>254420</v>
      </c>
    </row>
    <row r="57" spans="1:17" x14ac:dyDescent="0.3">
      <c r="A57" s="34">
        <f>IF($B57='Lookup (hidden)'!$F$12,IF($E57='Lookup (hidden)'!$F$13,IF($D57='Lookup (hidden)'!$F$14,IF($F57='Lookup (hidden)'!$F$15,IF($G57='Lookup (hidden)'!$F$16,IF($H57='Lookup (hidden)'!$F$17,1,0),0),0),0),0),0)</f>
        <v>0</v>
      </c>
      <c r="B57" s="47" t="s">
        <v>69</v>
      </c>
      <c r="C57" s="59"/>
      <c r="D57" s="47" t="s">
        <v>37</v>
      </c>
      <c r="E57" s="47" t="s">
        <v>70</v>
      </c>
      <c r="F57" s="47" t="s">
        <v>37</v>
      </c>
      <c r="G57" s="47" t="s">
        <v>37</v>
      </c>
      <c r="H57" s="47" t="s">
        <v>81</v>
      </c>
      <c r="I57" s="47" t="s">
        <v>97</v>
      </c>
      <c r="J57" s="49">
        <v>6848</v>
      </c>
      <c r="K57" s="49">
        <v>6930</v>
      </c>
      <c r="L57" s="49">
        <v>7658</v>
      </c>
      <c r="M57" s="49">
        <v>67150</v>
      </c>
      <c r="N57" s="49">
        <v>402748</v>
      </c>
      <c r="O57" s="49">
        <v>354439</v>
      </c>
      <c r="P57" s="49">
        <v>369896</v>
      </c>
      <c r="Q57" s="49">
        <v>412947</v>
      </c>
    </row>
    <row r="58" spans="1:17" x14ac:dyDescent="0.3">
      <c r="A58" s="34">
        <f>IF($B58='Lookup (hidden)'!$F$12,IF($E58='Lookup (hidden)'!$F$13,IF($D58='Lookup (hidden)'!$F$14,IF($F58='Lookup (hidden)'!$F$15,IF($G58='Lookup (hidden)'!$F$16,IF($H58='Lookup (hidden)'!$F$17,1,0),0),0),0),0),0)</f>
        <v>0</v>
      </c>
      <c r="B58" s="47" t="s">
        <v>77</v>
      </c>
      <c r="C58" s="59"/>
      <c r="D58" s="47" t="s">
        <v>37</v>
      </c>
      <c r="E58" s="47" t="s">
        <v>74</v>
      </c>
      <c r="F58" s="47" t="s">
        <v>37</v>
      </c>
      <c r="G58" s="47" t="s">
        <v>37</v>
      </c>
      <c r="H58" s="47" t="s">
        <v>81</v>
      </c>
      <c r="I58" s="47" t="s">
        <v>96</v>
      </c>
      <c r="J58" s="49">
        <v>62658</v>
      </c>
      <c r="K58" s="49">
        <v>62480</v>
      </c>
      <c r="L58" s="49">
        <v>66569</v>
      </c>
      <c r="M58" s="49">
        <v>58717</v>
      </c>
      <c r="N58" s="49">
        <v>11861</v>
      </c>
      <c r="O58" s="49">
        <v>34185</v>
      </c>
      <c r="P58" s="49">
        <v>31239</v>
      </c>
      <c r="Q58" s="49">
        <v>29905</v>
      </c>
    </row>
    <row r="59" spans="1:17" x14ac:dyDescent="0.3">
      <c r="A59" s="34">
        <f>IF($B59='Lookup (hidden)'!$F$12,IF($E59='Lookup (hidden)'!$F$13,IF($D59='Lookup (hidden)'!$F$14,IF($F59='Lookup (hidden)'!$F$15,IF($G59='Lookup (hidden)'!$F$16,IF($H59='Lookup (hidden)'!$F$17,1,0),0),0),0),0),0)</f>
        <v>0</v>
      </c>
      <c r="B59" s="47" t="s">
        <v>77</v>
      </c>
      <c r="C59" s="59"/>
      <c r="D59" s="47" t="s">
        <v>37</v>
      </c>
      <c r="E59" s="47" t="s">
        <v>74</v>
      </c>
      <c r="F59" s="47" t="s">
        <v>37</v>
      </c>
      <c r="G59" s="47" t="s">
        <v>37</v>
      </c>
      <c r="H59" s="47" t="s">
        <v>81</v>
      </c>
      <c r="I59" s="47" t="s">
        <v>97</v>
      </c>
      <c r="J59" s="49">
        <v>0</v>
      </c>
      <c r="K59" s="49">
        <v>0</v>
      </c>
      <c r="L59" s="49">
        <v>0</v>
      </c>
      <c r="M59" s="49">
        <v>6920</v>
      </c>
      <c r="N59" s="49">
        <v>24834</v>
      </c>
      <c r="O59" s="49">
        <v>37951</v>
      </c>
      <c r="P59" s="49">
        <v>44875</v>
      </c>
      <c r="Q59" s="49">
        <v>24000</v>
      </c>
    </row>
    <row r="60" spans="1:17" x14ac:dyDescent="0.3">
      <c r="A60" s="34">
        <f>IF($B60='Lookup (hidden)'!$F$12,IF($E60='Lookup (hidden)'!$F$13,IF($D60='Lookup (hidden)'!$F$14,IF($F60='Lookup (hidden)'!$F$15,IF($G60='Lookup (hidden)'!$F$16,IF($H60='Lookup (hidden)'!$F$17,1,0),0),0),0),0),0)</f>
        <v>0</v>
      </c>
      <c r="B60" s="47" t="s">
        <v>77</v>
      </c>
      <c r="C60" s="59"/>
      <c r="D60" s="47" t="s">
        <v>37</v>
      </c>
      <c r="E60" s="47" t="s">
        <v>70</v>
      </c>
      <c r="F60" s="47" t="s">
        <v>37</v>
      </c>
      <c r="G60" s="47" t="s">
        <v>37</v>
      </c>
      <c r="H60" s="47" t="s">
        <v>81</v>
      </c>
      <c r="I60" s="47" t="s">
        <v>96</v>
      </c>
      <c r="J60" s="49">
        <v>33826</v>
      </c>
      <c r="K60" s="49">
        <v>33848</v>
      </c>
      <c r="L60" s="49">
        <v>35268</v>
      </c>
      <c r="M60" s="49">
        <v>31962</v>
      </c>
      <c r="N60" s="49">
        <v>7985</v>
      </c>
      <c r="O60" s="49">
        <v>19895</v>
      </c>
      <c r="P60" s="49">
        <v>18810</v>
      </c>
      <c r="Q60" s="49">
        <v>18208</v>
      </c>
    </row>
    <row r="61" spans="1:17" x14ac:dyDescent="0.3">
      <c r="A61" s="34">
        <f>IF($B61='Lookup (hidden)'!$F$12,IF($E61='Lookup (hidden)'!$F$13,IF($D61='Lookup (hidden)'!$F$14,IF($F61='Lookup (hidden)'!$F$15,IF($G61='Lookup (hidden)'!$F$16,IF($H61='Lookup (hidden)'!$F$17,1,0),0),0),0),0),0)</f>
        <v>0</v>
      </c>
      <c r="B61" s="47" t="s">
        <v>77</v>
      </c>
      <c r="C61" s="59"/>
      <c r="D61" s="47" t="s">
        <v>37</v>
      </c>
      <c r="E61" s="47" t="s">
        <v>70</v>
      </c>
      <c r="F61" s="47" t="s">
        <v>37</v>
      </c>
      <c r="G61" s="47" t="s">
        <v>37</v>
      </c>
      <c r="H61" s="47" t="s">
        <v>81</v>
      </c>
      <c r="I61" s="47" t="s">
        <v>97</v>
      </c>
      <c r="J61" s="49">
        <v>0</v>
      </c>
      <c r="K61" s="49">
        <v>0</v>
      </c>
      <c r="L61" s="49">
        <v>0</v>
      </c>
      <c r="M61" s="49">
        <v>2997</v>
      </c>
      <c r="N61" s="49">
        <v>11322</v>
      </c>
      <c r="O61" s="49">
        <v>16369</v>
      </c>
      <c r="P61" s="49">
        <v>18904</v>
      </c>
      <c r="Q61" s="49">
        <v>10073</v>
      </c>
    </row>
    <row r="62" spans="1:17" x14ac:dyDescent="0.3">
      <c r="A62" s="34">
        <f>IF($B62='Lookup (hidden)'!$F$12,IF($E62='Lookup (hidden)'!$F$13,IF($D62='Lookup (hidden)'!$F$14,IF($F62='Lookup (hidden)'!$F$15,IF($G62='Lookup (hidden)'!$F$16,IF($H62='Lookup (hidden)'!$F$17,1,0),0),0),0),0),0)</f>
        <v>0</v>
      </c>
      <c r="B62" s="47" t="s">
        <v>80</v>
      </c>
      <c r="C62" s="59"/>
      <c r="D62" s="47" t="s">
        <v>37</v>
      </c>
      <c r="E62" s="47" t="s">
        <v>37</v>
      </c>
      <c r="F62" s="151">
        <v>1</v>
      </c>
      <c r="G62" s="47" t="s">
        <v>37</v>
      </c>
      <c r="H62" s="47" t="s">
        <v>81</v>
      </c>
      <c r="I62" s="47" t="s">
        <v>96</v>
      </c>
      <c r="J62" s="49">
        <v>209370</v>
      </c>
      <c r="K62" s="49">
        <v>201191</v>
      </c>
      <c r="L62" s="49">
        <v>202118</v>
      </c>
      <c r="M62" s="49">
        <v>195986</v>
      </c>
      <c r="N62" s="49">
        <v>131772</v>
      </c>
      <c r="O62" s="49">
        <v>155215</v>
      </c>
      <c r="P62" s="49">
        <v>151372</v>
      </c>
      <c r="Q62" s="49">
        <v>155171</v>
      </c>
    </row>
    <row r="63" spans="1:17" x14ac:dyDescent="0.3">
      <c r="A63" s="34">
        <f>IF($B63='Lookup (hidden)'!$F$12,IF($E63='Lookup (hidden)'!$F$13,IF($D63='Lookup (hidden)'!$F$14,IF($F63='Lookup (hidden)'!$F$15,IF($G63='Lookup (hidden)'!$F$16,IF($H63='Lookup (hidden)'!$F$17,1,0),0),0),0),0),0)</f>
        <v>0</v>
      </c>
      <c r="B63" s="47" t="s">
        <v>80</v>
      </c>
      <c r="C63" s="59"/>
      <c r="D63" s="47" t="s">
        <v>37</v>
      </c>
      <c r="E63" s="47" t="s">
        <v>37</v>
      </c>
      <c r="F63" s="151">
        <v>1</v>
      </c>
      <c r="G63" s="47" t="s">
        <v>37</v>
      </c>
      <c r="H63" s="47" t="s">
        <v>81</v>
      </c>
      <c r="I63" s="47" t="s">
        <v>97</v>
      </c>
      <c r="J63" s="49">
        <v>6929</v>
      </c>
      <c r="K63" s="49">
        <v>7587</v>
      </c>
      <c r="L63" s="49">
        <v>7509</v>
      </c>
      <c r="M63" s="49">
        <v>14184</v>
      </c>
      <c r="N63" s="49">
        <v>77383</v>
      </c>
      <c r="O63" s="49">
        <v>55623</v>
      </c>
      <c r="P63" s="49">
        <v>61928</v>
      </c>
      <c r="Q63" s="49">
        <v>69151</v>
      </c>
    </row>
    <row r="64" spans="1:17" x14ac:dyDescent="0.3">
      <c r="A64" s="34">
        <f>IF($B64='Lookup (hidden)'!$F$12,IF($E64='Lookup (hidden)'!$F$13,IF($D64='Lookup (hidden)'!$F$14,IF($F64='Lookup (hidden)'!$F$15,IF($G64='Lookup (hidden)'!$F$16,IF($H64='Lookup (hidden)'!$F$17,1,0),0),0),0),0),0)</f>
        <v>0</v>
      </c>
      <c r="B64" s="47" t="s">
        <v>80</v>
      </c>
      <c r="C64" s="59"/>
      <c r="D64" s="47" t="s">
        <v>37</v>
      </c>
      <c r="E64" s="47" t="s">
        <v>37</v>
      </c>
      <c r="F64" s="151">
        <v>2</v>
      </c>
      <c r="G64" s="47" t="s">
        <v>37</v>
      </c>
      <c r="H64" s="47" t="s">
        <v>81</v>
      </c>
      <c r="I64" s="47" t="s">
        <v>96</v>
      </c>
      <c r="J64" s="49">
        <v>154500</v>
      </c>
      <c r="K64" s="49">
        <v>151750</v>
      </c>
      <c r="L64" s="49">
        <v>153598</v>
      </c>
      <c r="M64" s="49">
        <v>150741</v>
      </c>
      <c r="N64" s="49">
        <v>96407</v>
      </c>
      <c r="O64" s="49">
        <v>117251</v>
      </c>
      <c r="P64" s="49">
        <v>116061</v>
      </c>
      <c r="Q64" s="49">
        <v>122802</v>
      </c>
    </row>
    <row r="65" spans="1:17" x14ac:dyDescent="0.3">
      <c r="A65" s="34">
        <f>IF($B65='Lookup (hidden)'!$F$12,IF($E65='Lookup (hidden)'!$F$13,IF($D65='Lookup (hidden)'!$F$14,IF($F65='Lookup (hidden)'!$F$15,IF($G65='Lookup (hidden)'!$F$16,IF($H65='Lookup (hidden)'!$F$17,1,0),0),0),0),0),0)</f>
        <v>0</v>
      </c>
      <c r="B65" s="47" t="s">
        <v>80</v>
      </c>
      <c r="C65" s="59"/>
      <c r="D65" s="47" t="s">
        <v>37</v>
      </c>
      <c r="E65" s="47" t="s">
        <v>37</v>
      </c>
      <c r="F65" s="151">
        <v>2</v>
      </c>
      <c r="G65" s="47" t="s">
        <v>37</v>
      </c>
      <c r="H65" s="47" t="s">
        <v>81</v>
      </c>
      <c r="I65" s="47" t="s">
        <v>97</v>
      </c>
      <c r="J65" s="49">
        <v>5221</v>
      </c>
      <c r="K65" s="49">
        <v>5750</v>
      </c>
      <c r="L65" s="49">
        <v>5789</v>
      </c>
      <c r="M65" s="49">
        <v>12019</v>
      </c>
      <c r="N65" s="49">
        <v>71826</v>
      </c>
      <c r="O65" s="49">
        <v>51480</v>
      </c>
      <c r="P65" s="49">
        <v>57264</v>
      </c>
      <c r="Q65" s="49">
        <v>63597</v>
      </c>
    </row>
    <row r="66" spans="1:17" x14ac:dyDescent="0.3">
      <c r="A66" s="34">
        <f>IF($B66='Lookup (hidden)'!$F$12,IF($E66='Lookup (hidden)'!$F$13,IF($D66='Lookup (hidden)'!$F$14,IF($F66='Lookup (hidden)'!$F$15,IF($G66='Lookup (hidden)'!$F$16,IF($H66='Lookup (hidden)'!$F$17,1,0),0),0),0),0),0)</f>
        <v>0</v>
      </c>
      <c r="B66" s="47" t="s">
        <v>80</v>
      </c>
      <c r="C66" s="59"/>
      <c r="D66" s="47" t="s">
        <v>37</v>
      </c>
      <c r="E66" s="47" t="s">
        <v>37</v>
      </c>
      <c r="F66" s="151">
        <v>3</v>
      </c>
      <c r="G66" s="47" t="s">
        <v>37</v>
      </c>
      <c r="H66" s="47" t="s">
        <v>81</v>
      </c>
      <c r="I66" s="47" t="s">
        <v>96</v>
      </c>
      <c r="J66" s="49">
        <v>137307</v>
      </c>
      <c r="K66" s="49">
        <v>132752</v>
      </c>
      <c r="L66" s="49">
        <v>138873</v>
      </c>
      <c r="M66" s="49">
        <v>136298</v>
      </c>
      <c r="N66" s="49">
        <v>83895</v>
      </c>
      <c r="O66" s="49">
        <v>103685</v>
      </c>
      <c r="P66" s="49">
        <v>103950</v>
      </c>
      <c r="Q66" s="49">
        <v>107605</v>
      </c>
    </row>
    <row r="67" spans="1:17" x14ac:dyDescent="0.3">
      <c r="A67" s="34">
        <f>IF($B67='Lookup (hidden)'!$F$12,IF($E67='Lookup (hidden)'!$F$13,IF($D67='Lookup (hidden)'!$F$14,IF($F67='Lookup (hidden)'!$F$15,IF($G67='Lookup (hidden)'!$F$16,IF($H67='Lookup (hidden)'!$F$17,1,0),0),0),0),0),0)</f>
        <v>0</v>
      </c>
      <c r="B67" s="47" t="s">
        <v>80</v>
      </c>
      <c r="C67" s="59"/>
      <c r="D67" s="47" t="s">
        <v>37</v>
      </c>
      <c r="E67" s="47" t="s">
        <v>37</v>
      </c>
      <c r="F67" s="151">
        <v>3</v>
      </c>
      <c r="G67" s="47" t="s">
        <v>37</v>
      </c>
      <c r="H67" s="47" t="s">
        <v>81</v>
      </c>
      <c r="I67" s="47" t="s">
        <v>97</v>
      </c>
      <c r="J67" s="49">
        <v>4719</v>
      </c>
      <c r="K67" s="49">
        <v>5379</v>
      </c>
      <c r="L67" s="49">
        <v>5295</v>
      </c>
      <c r="M67" s="49">
        <v>11432</v>
      </c>
      <c r="N67" s="49">
        <v>68920</v>
      </c>
      <c r="O67" s="49">
        <v>49457</v>
      </c>
      <c r="P67" s="49">
        <v>55996</v>
      </c>
      <c r="Q67" s="49">
        <v>61578</v>
      </c>
    </row>
    <row r="68" spans="1:17" x14ac:dyDescent="0.3">
      <c r="A68" s="34">
        <f>IF($B68='Lookup (hidden)'!$F$12,IF($E68='Lookup (hidden)'!$F$13,IF($D68='Lookup (hidden)'!$F$14,IF($F68='Lookup (hidden)'!$F$15,IF($G68='Lookup (hidden)'!$F$16,IF($H68='Lookup (hidden)'!$F$17,1,0),0),0),0),0),0)</f>
        <v>0</v>
      </c>
      <c r="B68" s="47" t="s">
        <v>80</v>
      </c>
      <c r="C68" s="59"/>
      <c r="D68" s="47" t="s">
        <v>37</v>
      </c>
      <c r="E68" s="47" t="s">
        <v>37</v>
      </c>
      <c r="F68" s="151">
        <v>4</v>
      </c>
      <c r="G68" s="47" t="s">
        <v>37</v>
      </c>
      <c r="H68" s="47" t="s">
        <v>81</v>
      </c>
      <c r="I68" s="47" t="s">
        <v>96</v>
      </c>
      <c r="J68" s="49">
        <v>131017</v>
      </c>
      <c r="K68" s="49">
        <v>125731</v>
      </c>
      <c r="L68" s="49">
        <v>131429</v>
      </c>
      <c r="M68" s="49">
        <v>130730</v>
      </c>
      <c r="N68" s="49">
        <v>76039</v>
      </c>
      <c r="O68" s="49">
        <v>98315</v>
      </c>
      <c r="P68" s="49">
        <v>98454</v>
      </c>
      <c r="Q68" s="49">
        <v>103718</v>
      </c>
    </row>
    <row r="69" spans="1:17" x14ac:dyDescent="0.3">
      <c r="A69" s="34">
        <f>IF($B69='Lookup (hidden)'!$F$12,IF($E69='Lookup (hidden)'!$F$13,IF($D69='Lookup (hidden)'!$F$14,IF($F69='Lookup (hidden)'!$F$15,IF($G69='Lookup (hidden)'!$F$16,IF($H69='Lookup (hidden)'!$F$17,1,0),0),0),0),0),0)</f>
        <v>0</v>
      </c>
      <c r="B69" s="47" t="s">
        <v>80</v>
      </c>
      <c r="C69" s="59"/>
      <c r="D69" s="47" t="s">
        <v>37</v>
      </c>
      <c r="E69" s="47" t="s">
        <v>37</v>
      </c>
      <c r="F69" s="151">
        <v>4</v>
      </c>
      <c r="G69" s="47" t="s">
        <v>37</v>
      </c>
      <c r="H69" s="47" t="s">
        <v>81</v>
      </c>
      <c r="I69" s="47" t="s">
        <v>97</v>
      </c>
      <c r="J69" s="49">
        <v>4573</v>
      </c>
      <c r="K69" s="49">
        <v>5086</v>
      </c>
      <c r="L69" s="49">
        <v>5048</v>
      </c>
      <c r="M69" s="49">
        <v>11277</v>
      </c>
      <c r="N69" s="49">
        <v>68375</v>
      </c>
      <c r="O69" s="49">
        <v>48463</v>
      </c>
      <c r="P69" s="49">
        <v>55153</v>
      </c>
      <c r="Q69" s="49">
        <v>60297</v>
      </c>
    </row>
    <row r="70" spans="1:17" x14ac:dyDescent="0.3">
      <c r="A70" s="34">
        <f>IF($B70='Lookup (hidden)'!$F$12,IF($E70='Lookup (hidden)'!$F$13,IF($D70='Lookup (hidden)'!$F$14,IF($F70='Lookup (hidden)'!$F$15,IF($G70='Lookup (hidden)'!$F$16,IF($H70='Lookup (hidden)'!$F$17,1,0),0),0),0),0),0)</f>
        <v>0</v>
      </c>
      <c r="B70" s="47" t="s">
        <v>80</v>
      </c>
      <c r="C70" s="59"/>
      <c r="D70" s="47" t="s">
        <v>37</v>
      </c>
      <c r="E70" s="47" t="s">
        <v>37</v>
      </c>
      <c r="F70" s="151">
        <v>5</v>
      </c>
      <c r="G70" s="47" t="s">
        <v>37</v>
      </c>
      <c r="H70" s="47" t="s">
        <v>81</v>
      </c>
      <c r="I70" s="47" t="s">
        <v>96</v>
      </c>
      <c r="J70" s="49">
        <v>117020</v>
      </c>
      <c r="K70" s="49">
        <v>112336</v>
      </c>
      <c r="L70" s="49">
        <v>114732</v>
      </c>
      <c r="M70" s="49">
        <v>113088</v>
      </c>
      <c r="N70" s="49">
        <v>63756</v>
      </c>
      <c r="O70" s="49">
        <v>83344</v>
      </c>
      <c r="P70" s="49">
        <v>88032</v>
      </c>
      <c r="Q70" s="49">
        <v>89351</v>
      </c>
    </row>
    <row r="71" spans="1:17" x14ac:dyDescent="0.3">
      <c r="A71" s="34">
        <f>IF($B71='Lookup (hidden)'!$F$12,IF($E71='Lookup (hidden)'!$F$13,IF($D71='Lookup (hidden)'!$F$14,IF($F71='Lookup (hidden)'!$F$15,IF($G71='Lookup (hidden)'!$F$16,IF($H71='Lookup (hidden)'!$F$17,1,0),0),0),0),0),0)</f>
        <v>0</v>
      </c>
      <c r="B71" s="47" t="s">
        <v>80</v>
      </c>
      <c r="C71" s="59"/>
      <c r="D71" s="47" t="s">
        <v>37</v>
      </c>
      <c r="E71" s="47" t="s">
        <v>37</v>
      </c>
      <c r="F71" s="151">
        <v>5</v>
      </c>
      <c r="G71" s="47" t="s">
        <v>37</v>
      </c>
      <c r="H71" s="47" t="s">
        <v>81</v>
      </c>
      <c r="I71" s="47" t="s">
        <v>97</v>
      </c>
      <c r="J71" s="49">
        <v>3957</v>
      </c>
      <c r="K71" s="49">
        <v>4328</v>
      </c>
      <c r="L71" s="49">
        <v>4464</v>
      </c>
      <c r="M71" s="49">
        <v>10378</v>
      </c>
      <c r="N71" s="49">
        <v>64206</v>
      </c>
      <c r="O71" s="49">
        <v>45424</v>
      </c>
      <c r="P71" s="49">
        <v>51737</v>
      </c>
      <c r="Q71" s="49">
        <v>56347</v>
      </c>
    </row>
    <row r="72" spans="1:17" x14ac:dyDescent="0.3">
      <c r="A72" s="34">
        <f>IF($B72='Lookup (hidden)'!$F$12,IF($E72='Lookup (hidden)'!$F$13,IF($D72='Lookup (hidden)'!$F$14,IF($F72='Lookup (hidden)'!$F$15,IF($G72='Lookup (hidden)'!$F$16,IF($H72='Lookup (hidden)'!$F$17,1,0),0),0),0),0),0)</f>
        <v>0</v>
      </c>
      <c r="B72" s="47" t="s">
        <v>82</v>
      </c>
      <c r="C72" s="59"/>
      <c r="D72" s="47" t="s">
        <v>37</v>
      </c>
      <c r="E72" s="47" t="s">
        <v>37</v>
      </c>
      <c r="F72" s="151">
        <v>1</v>
      </c>
      <c r="G72" s="47" t="s">
        <v>37</v>
      </c>
      <c r="H72" s="47" t="s">
        <v>81</v>
      </c>
      <c r="I72" s="47" t="s">
        <v>96</v>
      </c>
      <c r="J72" s="49">
        <v>121359</v>
      </c>
      <c r="K72" s="49">
        <v>116927</v>
      </c>
      <c r="L72" s="49">
        <v>120580</v>
      </c>
      <c r="M72" s="49">
        <v>112526</v>
      </c>
      <c r="N72" s="49">
        <v>45277</v>
      </c>
      <c r="O72" s="49">
        <v>53578</v>
      </c>
      <c r="P72" s="49">
        <v>55602</v>
      </c>
      <c r="Q72" s="49">
        <v>58943</v>
      </c>
    </row>
    <row r="73" spans="1:17" x14ac:dyDescent="0.3">
      <c r="A73" s="34">
        <f>IF($B73='Lookup (hidden)'!$F$12,IF($E73='Lookup (hidden)'!$F$13,IF($D73='Lookup (hidden)'!$F$14,IF($F73='Lookup (hidden)'!$F$15,IF($G73='Lookup (hidden)'!$F$16,IF($H73='Lookup (hidden)'!$F$17,1,0),0),0),0),0),0)</f>
        <v>0</v>
      </c>
      <c r="B73" s="47" t="s">
        <v>82</v>
      </c>
      <c r="C73" s="59"/>
      <c r="D73" s="47" t="s">
        <v>37</v>
      </c>
      <c r="E73" s="47" t="s">
        <v>37</v>
      </c>
      <c r="F73" s="151">
        <v>1</v>
      </c>
      <c r="G73" s="47" t="s">
        <v>37</v>
      </c>
      <c r="H73" s="47" t="s">
        <v>81</v>
      </c>
      <c r="I73" s="47" t="s">
        <v>97</v>
      </c>
      <c r="J73" s="49">
        <v>1169</v>
      </c>
      <c r="K73" s="49">
        <v>1149</v>
      </c>
      <c r="L73" s="49">
        <v>1461</v>
      </c>
      <c r="M73" s="49">
        <v>14736</v>
      </c>
      <c r="N73" s="49">
        <v>93326</v>
      </c>
      <c r="O73" s="49">
        <v>80610</v>
      </c>
      <c r="P73" s="49">
        <v>85103</v>
      </c>
      <c r="Q73" s="49">
        <v>89458</v>
      </c>
    </row>
    <row r="74" spans="1:17" x14ac:dyDescent="0.3">
      <c r="A74" s="34">
        <f>IF($B74='Lookup (hidden)'!$F$12,IF($E74='Lookup (hidden)'!$F$13,IF($D74='Lookup (hidden)'!$F$14,IF($F74='Lookup (hidden)'!$F$15,IF($G74='Lookup (hidden)'!$F$16,IF($H74='Lookup (hidden)'!$F$17,1,0),0),0),0),0),0)</f>
        <v>0</v>
      </c>
      <c r="B74" s="47" t="s">
        <v>82</v>
      </c>
      <c r="C74" s="59"/>
      <c r="D74" s="47" t="s">
        <v>37</v>
      </c>
      <c r="E74" s="47" t="s">
        <v>37</v>
      </c>
      <c r="F74" s="151">
        <v>2</v>
      </c>
      <c r="G74" s="47" t="s">
        <v>37</v>
      </c>
      <c r="H74" s="47" t="s">
        <v>81</v>
      </c>
      <c r="I74" s="47" t="s">
        <v>96</v>
      </c>
      <c r="J74" s="49">
        <v>107422</v>
      </c>
      <c r="K74" s="49">
        <v>102971</v>
      </c>
      <c r="L74" s="49">
        <v>105242</v>
      </c>
      <c r="M74" s="49">
        <v>96836</v>
      </c>
      <c r="N74" s="49">
        <v>36640</v>
      </c>
      <c r="O74" s="49">
        <v>46725</v>
      </c>
      <c r="P74" s="49">
        <v>46454</v>
      </c>
      <c r="Q74" s="49">
        <v>49127</v>
      </c>
    </row>
    <row r="75" spans="1:17" x14ac:dyDescent="0.3">
      <c r="A75" s="34">
        <f>IF($B75='Lookup (hidden)'!$F$12,IF($E75='Lookup (hidden)'!$F$13,IF($D75='Lookup (hidden)'!$F$14,IF($F75='Lookup (hidden)'!$F$15,IF($G75='Lookup (hidden)'!$F$16,IF($H75='Lookup (hidden)'!$F$17,1,0),0),0),0),0),0)</f>
        <v>0</v>
      </c>
      <c r="B75" s="47" t="s">
        <v>82</v>
      </c>
      <c r="C75" s="59"/>
      <c r="D75" s="47" t="s">
        <v>37</v>
      </c>
      <c r="E75" s="47" t="s">
        <v>37</v>
      </c>
      <c r="F75" s="151">
        <v>2</v>
      </c>
      <c r="G75" s="47" t="s">
        <v>37</v>
      </c>
      <c r="H75" s="47" t="s">
        <v>81</v>
      </c>
      <c r="I75" s="47" t="s">
        <v>97</v>
      </c>
      <c r="J75" s="49">
        <v>1028</v>
      </c>
      <c r="K75" s="49">
        <v>1087</v>
      </c>
      <c r="L75" s="49">
        <v>1363</v>
      </c>
      <c r="M75" s="49">
        <v>13880</v>
      </c>
      <c r="N75" s="49">
        <v>85570</v>
      </c>
      <c r="O75" s="49">
        <v>75181</v>
      </c>
      <c r="P75" s="49">
        <v>79428</v>
      </c>
      <c r="Q75" s="49">
        <v>83781</v>
      </c>
    </row>
    <row r="76" spans="1:17" x14ac:dyDescent="0.3">
      <c r="A76" s="34">
        <f>IF($B76='Lookup (hidden)'!$F$12,IF($E76='Lookup (hidden)'!$F$13,IF($D76='Lookup (hidden)'!$F$14,IF($F76='Lookup (hidden)'!$F$15,IF($G76='Lookup (hidden)'!$F$16,IF($H76='Lookup (hidden)'!$F$17,1,0),0),0),0),0),0)</f>
        <v>0</v>
      </c>
      <c r="B76" s="47" t="s">
        <v>82</v>
      </c>
      <c r="C76" s="59"/>
      <c r="D76" s="47" t="s">
        <v>37</v>
      </c>
      <c r="E76" s="47" t="s">
        <v>37</v>
      </c>
      <c r="F76" s="151">
        <v>3</v>
      </c>
      <c r="G76" s="47" t="s">
        <v>37</v>
      </c>
      <c r="H76" s="47" t="s">
        <v>81</v>
      </c>
      <c r="I76" s="47" t="s">
        <v>96</v>
      </c>
      <c r="J76" s="49">
        <v>105765</v>
      </c>
      <c r="K76" s="49">
        <v>101704</v>
      </c>
      <c r="L76" s="49">
        <v>104728</v>
      </c>
      <c r="M76" s="49">
        <v>96571</v>
      </c>
      <c r="N76" s="49">
        <v>34279</v>
      </c>
      <c r="O76" s="49">
        <v>42545</v>
      </c>
      <c r="P76" s="49">
        <v>43330</v>
      </c>
      <c r="Q76" s="49">
        <v>46771</v>
      </c>
    </row>
    <row r="77" spans="1:17" x14ac:dyDescent="0.3">
      <c r="A77" s="34">
        <f>IF($B77='Lookup (hidden)'!$F$12,IF($E77='Lookup (hidden)'!$F$13,IF($D77='Lookup (hidden)'!$F$14,IF($F77='Lookup (hidden)'!$F$15,IF($G77='Lookup (hidden)'!$F$16,IF($H77='Lookup (hidden)'!$F$17,1,0),0),0),0),0),0)</f>
        <v>0</v>
      </c>
      <c r="B77" s="47" t="s">
        <v>82</v>
      </c>
      <c r="C77" s="59"/>
      <c r="D77" s="47" t="s">
        <v>37</v>
      </c>
      <c r="E77" s="47" t="s">
        <v>37</v>
      </c>
      <c r="F77" s="151">
        <v>3</v>
      </c>
      <c r="G77" s="47" t="s">
        <v>37</v>
      </c>
      <c r="H77" s="47" t="s">
        <v>81</v>
      </c>
      <c r="I77" s="47" t="s">
        <v>97</v>
      </c>
      <c r="J77" s="49">
        <v>1003</v>
      </c>
      <c r="K77" s="49">
        <v>1143</v>
      </c>
      <c r="L77" s="49">
        <v>1343</v>
      </c>
      <c r="M77" s="49">
        <v>14394</v>
      </c>
      <c r="N77" s="49">
        <v>86954</v>
      </c>
      <c r="O77" s="49">
        <v>76522</v>
      </c>
      <c r="P77" s="49">
        <v>81354</v>
      </c>
      <c r="Q77" s="49">
        <v>86190</v>
      </c>
    </row>
    <row r="78" spans="1:17" x14ac:dyDescent="0.3">
      <c r="A78" s="34">
        <f>IF($B78='Lookup (hidden)'!$F$12,IF($E78='Lookup (hidden)'!$F$13,IF($D78='Lookup (hidden)'!$F$14,IF($F78='Lookup (hidden)'!$F$15,IF($G78='Lookup (hidden)'!$F$16,IF($H78='Lookup (hidden)'!$F$17,1,0),0),0),0),0),0)</f>
        <v>0</v>
      </c>
      <c r="B78" s="47" t="s">
        <v>82</v>
      </c>
      <c r="C78" s="59"/>
      <c r="D78" s="47" t="s">
        <v>37</v>
      </c>
      <c r="E78" s="47" t="s">
        <v>37</v>
      </c>
      <c r="F78" s="151">
        <v>4</v>
      </c>
      <c r="G78" s="47" t="s">
        <v>37</v>
      </c>
      <c r="H78" s="47" t="s">
        <v>81</v>
      </c>
      <c r="I78" s="47" t="s">
        <v>96</v>
      </c>
      <c r="J78" s="49">
        <v>103997</v>
      </c>
      <c r="K78" s="49">
        <v>98419</v>
      </c>
      <c r="L78" s="49">
        <v>101513</v>
      </c>
      <c r="M78" s="49">
        <v>94419</v>
      </c>
      <c r="N78" s="49">
        <v>32341</v>
      </c>
      <c r="O78" s="49">
        <v>39677</v>
      </c>
      <c r="P78" s="49">
        <v>41549</v>
      </c>
      <c r="Q78" s="49">
        <v>46104</v>
      </c>
    </row>
    <row r="79" spans="1:17" x14ac:dyDescent="0.3">
      <c r="A79" s="34">
        <f>IF($B79='Lookup (hidden)'!$F$12,IF($E79='Lookup (hidden)'!$F$13,IF($D79='Lookup (hidden)'!$F$14,IF($F79='Lookup (hidden)'!$F$15,IF($G79='Lookup (hidden)'!$F$16,IF($H79='Lookup (hidden)'!$F$17,1,0),0),0),0),0),0)</f>
        <v>0</v>
      </c>
      <c r="B79" s="47" t="s">
        <v>82</v>
      </c>
      <c r="C79" s="59"/>
      <c r="D79" s="47" t="s">
        <v>37</v>
      </c>
      <c r="E79" s="47" t="s">
        <v>37</v>
      </c>
      <c r="F79" s="151">
        <v>4</v>
      </c>
      <c r="G79" s="47" t="s">
        <v>37</v>
      </c>
      <c r="H79" s="47" t="s">
        <v>81</v>
      </c>
      <c r="I79" s="47" t="s">
        <v>97</v>
      </c>
      <c r="J79" s="49">
        <v>1137</v>
      </c>
      <c r="K79" s="49">
        <v>1290</v>
      </c>
      <c r="L79" s="49">
        <v>1494</v>
      </c>
      <c r="M79" s="49">
        <v>14505</v>
      </c>
      <c r="N79" s="49">
        <v>86178</v>
      </c>
      <c r="O79" s="49">
        <v>76343</v>
      </c>
      <c r="P79" s="49">
        <v>82380</v>
      </c>
      <c r="Q79" s="49">
        <v>86862</v>
      </c>
    </row>
    <row r="80" spans="1:17" x14ac:dyDescent="0.3">
      <c r="A80" s="34">
        <f>IF($B80='Lookup (hidden)'!$F$12,IF($E80='Lookup (hidden)'!$F$13,IF($D80='Lookup (hidden)'!$F$14,IF($F80='Lookup (hidden)'!$F$15,IF($G80='Lookup (hidden)'!$F$16,IF($H80='Lookup (hidden)'!$F$17,1,0),0),0),0),0),0)</f>
        <v>0</v>
      </c>
      <c r="B80" s="47" t="s">
        <v>82</v>
      </c>
      <c r="C80" s="59"/>
      <c r="D80" s="47" t="s">
        <v>37</v>
      </c>
      <c r="E80" s="47" t="s">
        <v>37</v>
      </c>
      <c r="F80" s="151">
        <v>5</v>
      </c>
      <c r="G80" s="47" t="s">
        <v>37</v>
      </c>
      <c r="H80" s="47" t="s">
        <v>81</v>
      </c>
      <c r="I80" s="47" t="s">
        <v>96</v>
      </c>
      <c r="J80" s="49">
        <v>95797</v>
      </c>
      <c r="K80" s="49">
        <v>92364</v>
      </c>
      <c r="L80" s="49">
        <v>96096</v>
      </c>
      <c r="M80" s="49">
        <v>88690</v>
      </c>
      <c r="N80" s="49">
        <v>29237</v>
      </c>
      <c r="O80" s="49">
        <v>36232</v>
      </c>
      <c r="P80" s="49">
        <v>38449</v>
      </c>
      <c r="Q80" s="49">
        <v>41823</v>
      </c>
    </row>
    <row r="81" spans="1:17" x14ac:dyDescent="0.3">
      <c r="A81" s="34">
        <f>IF($B81='Lookup (hidden)'!$F$12,IF($E81='Lookup (hidden)'!$F$13,IF($D81='Lookup (hidden)'!$F$14,IF($F81='Lookup (hidden)'!$F$15,IF($G81='Lookup (hidden)'!$F$16,IF($H81='Lookup (hidden)'!$F$17,1,0),0),0),0),0),0)</f>
        <v>0</v>
      </c>
      <c r="B81" s="47" t="s">
        <v>82</v>
      </c>
      <c r="C81" s="59"/>
      <c r="D81" s="47" t="s">
        <v>37</v>
      </c>
      <c r="E81" s="47" t="s">
        <v>37</v>
      </c>
      <c r="F81" s="151">
        <v>5</v>
      </c>
      <c r="G81" s="47" t="s">
        <v>37</v>
      </c>
      <c r="H81" s="47" t="s">
        <v>81</v>
      </c>
      <c r="I81" s="47" t="s">
        <v>97</v>
      </c>
      <c r="J81" s="49">
        <v>1083</v>
      </c>
      <c r="K81" s="49">
        <v>1206</v>
      </c>
      <c r="L81" s="49">
        <v>1508</v>
      </c>
      <c r="M81" s="49">
        <v>13682</v>
      </c>
      <c r="N81" s="49">
        <v>81824</v>
      </c>
      <c r="O81" s="49">
        <v>72370</v>
      </c>
      <c r="P81" s="49">
        <v>78609</v>
      </c>
      <c r="Q81" s="49">
        <v>82856</v>
      </c>
    </row>
    <row r="82" spans="1:17" x14ac:dyDescent="0.3">
      <c r="A82" s="34">
        <f>IF($B82='Lookup (hidden)'!$F$12,IF($E82='Lookup (hidden)'!$F$13,IF($D82='Lookup (hidden)'!$F$14,IF($F82='Lookup (hidden)'!$F$15,IF($G82='Lookup (hidden)'!$F$16,IF($H82='Lookup (hidden)'!$F$17,1,0),0),0),0),0),0)</f>
        <v>0</v>
      </c>
      <c r="B82" s="47" t="s">
        <v>73</v>
      </c>
      <c r="C82" s="59"/>
      <c r="D82" s="47" t="s">
        <v>37</v>
      </c>
      <c r="E82" s="47" t="s">
        <v>37</v>
      </c>
      <c r="F82" s="151">
        <v>1</v>
      </c>
      <c r="G82" s="47" t="s">
        <v>37</v>
      </c>
      <c r="H82" s="47" t="s">
        <v>81</v>
      </c>
      <c r="I82" s="47" t="s">
        <v>96</v>
      </c>
      <c r="J82" s="49">
        <v>41814</v>
      </c>
      <c r="K82" s="49">
        <v>39920</v>
      </c>
      <c r="L82" s="49">
        <v>42024</v>
      </c>
      <c r="M82" s="49">
        <v>36512</v>
      </c>
      <c r="N82" s="49">
        <v>18347</v>
      </c>
      <c r="O82" s="49">
        <v>23897</v>
      </c>
      <c r="P82" s="49">
        <v>21538</v>
      </c>
      <c r="Q82" s="49">
        <v>21567</v>
      </c>
    </row>
    <row r="83" spans="1:17" x14ac:dyDescent="0.3">
      <c r="A83" s="34">
        <f>IF($B83='Lookup (hidden)'!$F$12,IF($E83='Lookup (hidden)'!$F$13,IF($D83='Lookup (hidden)'!$F$14,IF($F83='Lookup (hidden)'!$F$15,IF($G83='Lookup (hidden)'!$F$16,IF($H83='Lookup (hidden)'!$F$17,1,0),0),0),0),0),0)</f>
        <v>0</v>
      </c>
      <c r="B83" s="47" t="s">
        <v>73</v>
      </c>
      <c r="C83" s="59"/>
      <c r="D83" s="47" t="s">
        <v>37</v>
      </c>
      <c r="E83" s="47" t="s">
        <v>37</v>
      </c>
      <c r="F83" s="151">
        <v>1</v>
      </c>
      <c r="G83" s="47" t="s">
        <v>37</v>
      </c>
      <c r="H83" s="47" t="s">
        <v>81</v>
      </c>
      <c r="I83" s="47" t="s">
        <v>97</v>
      </c>
      <c r="J83" s="49">
        <v>23</v>
      </c>
      <c r="K83" s="49">
        <v>33</v>
      </c>
      <c r="L83" s="49">
        <v>18</v>
      </c>
      <c r="M83" s="49">
        <v>2884</v>
      </c>
      <c r="N83" s="49">
        <v>20614</v>
      </c>
      <c r="O83" s="49">
        <v>16165</v>
      </c>
      <c r="P83" s="49">
        <v>21425</v>
      </c>
      <c r="Q83" s="49">
        <v>22723</v>
      </c>
    </row>
    <row r="84" spans="1:17" x14ac:dyDescent="0.3">
      <c r="A84" s="34">
        <f>IF($B84='Lookup (hidden)'!$F$12,IF($E84='Lookup (hidden)'!$F$13,IF($D84='Lookup (hidden)'!$F$14,IF($F84='Lookup (hidden)'!$F$15,IF($G84='Lookup (hidden)'!$F$16,IF($H84='Lookup (hidden)'!$F$17,1,0),0),0),0),0),0)</f>
        <v>0</v>
      </c>
      <c r="B84" s="47" t="s">
        <v>73</v>
      </c>
      <c r="C84" s="59"/>
      <c r="D84" s="47" t="s">
        <v>37</v>
      </c>
      <c r="E84" s="47" t="s">
        <v>37</v>
      </c>
      <c r="F84" s="151">
        <v>2</v>
      </c>
      <c r="G84" s="47" t="s">
        <v>37</v>
      </c>
      <c r="H84" s="47" t="s">
        <v>81</v>
      </c>
      <c r="I84" s="47" t="s">
        <v>96</v>
      </c>
      <c r="J84" s="49">
        <v>40274</v>
      </c>
      <c r="K84" s="49">
        <v>39063</v>
      </c>
      <c r="L84" s="49">
        <v>40032</v>
      </c>
      <c r="M84" s="49">
        <v>36384</v>
      </c>
      <c r="N84" s="49">
        <v>16512</v>
      </c>
      <c r="O84" s="49">
        <v>22429</v>
      </c>
      <c r="P84" s="49">
        <v>19833</v>
      </c>
      <c r="Q84" s="49">
        <v>19505</v>
      </c>
    </row>
    <row r="85" spans="1:17" x14ac:dyDescent="0.3">
      <c r="A85" s="34">
        <f>IF($B85='Lookup (hidden)'!$F$12,IF($E85='Lookup (hidden)'!$F$13,IF($D85='Lookup (hidden)'!$F$14,IF($F85='Lookup (hidden)'!$F$15,IF($G85='Lookup (hidden)'!$F$16,IF($H85='Lookup (hidden)'!$F$17,1,0),0),0),0),0),0)</f>
        <v>0</v>
      </c>
      <c r="B85" s="47" t="s">
        <v>73</v>
      </c>
      <c r="C85" s="59"/>
      <c r="D85" s="47" t="s">
        <v>37</v>
      </c>
      <c r="E85" s="47" t="s">
        <v>37</v>
      </c>
      <c r="F85" s="151">
        <v>2</v>
      </c>
      <c r="G85" s="47" t="s">
        <v>37</v>
      </c>
      <c r="H85" s="47" t="s">
        <v>81</v>
      </c>
      <c r="I85" s="47" t="s">
        <v>97</v>
      </c>
      <c r="J85" s="49">
        <v>37</v>
      </c>
      <c r="K85" s="49">
        <v>25</v>
      </c>
      <c r="L85" s="49">
        <v>15</v>
      </c>
      <c r="M85" s="49">
        <v>3548</v>
      </c>
      <c r="N85" s="49">
        <v>24287</v>
      </c>
      <c r="O85" s="49">
        <v>18762</v>
      </c>
      <c r="P85" s="49">
        <v>25795</v>
      </c>
      <c r="Q85" s="49">
        <v>26206</v>
      </c>
    </row>
    <row r="86" spans="1:17" x14ac:dyDescent="0.3">
      <c r="A86" s="34">
        <f>IF($B86='Lookup (hidden)'!$F$12,IF($E86='Lookup (hidden)'!$F$13,IF($D86='Lookup (hidden)'!$F$14,IF($F86='Lookup (hidden)'!$F$15,IF($G86='Lookup (hidden)'!$F$16,IF($H86='Lookup (hidden)'!$F$17,1,0),0),0),0),0),0)</f>
        <v>0</v>
      </c>
      <c r="B86" s="47" t="s">
        <v>73</v>
      </c>
      <c r="C86" s="59"/>
      <c r="D86" s="47" t="s">
        <v>37</v>
      </c>
      <c r="E86" s="47" t="s">
        <v>37</v>
      </c>
      <c r="F86" s="151">
        <v>3</v>
      </c>
      <c r="G86" s="47" t="s">
        <v>37</v>
      </c>
      <c r="H86" s="47" t="s">
        <v>81</v>
      </c>
      <c r="I86" s="47" t="s">
        <v>96</v>
      </c>
      <c r="J86" s="49">
        <v>41251</v>
      </c>
      <c r="K86" s="49">
        <v>39074</v>
      </c>
      <c r="L86" s="49">
        <v>41190</v>
      </c>
      <c r="M86" s="49">
        <v>35522</v>
      </c>
      <c r="N86" s="49">
        <v>14872</v>
      </c>
      <c r="O86" s="49">
        <v>20958</v>
      </c>
      <c r="P86" s="49">
        <v>18483</v>
      </c>
      <c r="Q86" s="49">
        <v>17715</v>
      </c>
    </row>
    <row r="87" spans="1:17" x14ac:dyDescent="0.3">
      <c r="A87" s="34">
        <f>IF($B87='Lookup (hidden)'!$F$12,IF($E87='Lookup (hidden)'!$F$13,IF($D87='Lookup (hidden)'!$F$14,IF($F87='Lookup (hidden)'!$F$15,IF($G87='Lookup (hidden)'!$F$16,IF($H87='Lookup (hidden)'!$F$17,1,0),0),0),0),0),0)</f>
        <v>0</v>
      </c>
      <c r="B87" s="47" t="s">
        <v>73</v>
      </c>
      <c r="C87" s="59"/>
      <c r="D87" s="47" t="s">
        <v>37</v>
      </c>
      <c r="E87" s="47" t="s">
        <v>37</v>
      </c>
      <c r="F87" s="151">
        <v>3</v>
      </c>
      <c r="G87" s="47" t="s">
        <v>37</v>
      </c>
      <c r="H87" s="47" t="s">
        <v>81</v>
      </c>
      <c r="I87" s="47" t="s">
        <v>97</v>
      </c>
      <c r="J87" s="49">
        <v>48</v>
      </c>
      <c r="K87" s="49">
        <v>16</v>
      </c>
      <c r="L87" s="49">
        <v>22</v>
      </c>
      <c r="M87" s="49">
        <v>3876</v>
      </c>
      <c r="N87" s="49">
        <v>25884</v>
      </c>
      <c r="O87" s="49">
        <v>19909</v>
      </c>
      <c r="P87" s="49">
        <v>26481</v>
      </c>
      <c r="Q87" s="49">
        <v>27156</v>
      </c>
    </row>
    <row r="88" spans="1:17" x14ac:dyDescent="0.3">
      <c r="A88" s="34">
        <f>IF($B88='Lookup (hidden)'!$F$12,IF($E88='Lookup (hidden)'!$F$13,IF($D88='Lookup (hidden)'!$F$14,IF($F88='Lookup (hidden)'!$F$15,IF($G88='Lookup (hidden)'!$F$16,IF($H88='Lookup (hidden)'!$F$17,1,0),0),0),0),0),0)</f>
        <v>0</v>
      </c>
      <c r="B88" s="47" t="s">
        <v>73</v>
      </c>
      <c r="C88" s="59"/>
      <c r="D88" s="47" t="s">
        <v>37</v>
      </c>
      <c r="E88" s="47" t="s">
        <v>37</v>
      </c>
      <c r="F88" s="151">
        <v>4</v>
      </c>
      <c r="G88" s="47" t="s">
        <v>37</v>
      </c>
      <c r="H88" s="47" t="s">
        <v>81</v>
      </c>
      <c r="I88" s="47" t="s">
        <v>96</v>
      </c>
      <c r="J88" s="49">
        <v>39273</v>
      </c>
      <c r="K88" s="49">
        <v>36694</v>
      </c>
      <c r="L88" s="49">
        <v>37713</v>
      </c>
      <c r="M88" s="49">
        <v>34435</v>
      </c>
      <c r="N88" s="49">
        <v>13210</v>
      </c>
      <c r="O88" s="49">
        <v>19502</v>
      </c>
      <c r="P88" s="49">
        <v>16975</v>
      </c>
      <c r="Q88" s="49">
        <v>16722</v>
      </c>
    </row>
    <row r="89" spans="1:17" x14ac:dyDescent="0.3">
      <c r="A89" s="34">
        <f>IF($B89='Lookup (hidden)'!$F$12,IF($E89='Lookup (hidden)'!$F$13,IF($D89='Lookup (hidden)'!$F$14,IF($F89='Lookup (hidden)'!$F$15,IF($G89='Lookup (hidden)'!$F$16,IF($H89='Lookup (hidden)'!$F$17,1,0),0),0),0),0),0)</f>
        <v>0</v>
      </c>
      <c r="B89" s="47" t="s">
        <v>73</v>
      </c>
      <c r="C89" s="59"/>
      <c r="D89" s="47" t="s">
        <v>37</v>
      </c>
      <c r="E89" s="47" t="s">
        <v>37</v>
      </c>
      <c r="F89" s="151">
        <v>4</v>
      </c>
      <c r="G89" s="47" t="s">
        <v>37</v>
      </c>
      <c r="H89" s="47" t="s">
        <v>81</v>
      </c>
      <c r="I89" s="47" t="s">
        <v>97</v>
      </c>
      <c r="J89" s="49">
        <v>14</v>
      </c>
      <c r="K89" s="49">
        <v>9</v>
      </c>
      <c r="L89" s="49">
        <v>13</v>
      </c>
      <c r="M89" s="49">
        <v>3611</v>
      </c>
      <c r="N89" s="49">
        <v>24481</v>
      </c>
      <c r="O89" s="49">
        <v>18807</v>
      </c>
      <c r="P89" s="49">
        <v>26069</v>
      </c>
      <c r="Q89" s="49">
        <v>26492</v>
      </c>
    </row>
    <row r="90" spans="1:17" x14ac:dyDescent="0.3">
      <c r="A90" s="34">
        <f>IF($B90='Lookup (hidden)'!$F$12,IF($E90='Lookup (hidden)'!$F$13,IF($D90='Lookup (hidden)'!$F$14,IF($F90='Lookup (hidden)'!$F$15,IF($G90='Lookup (hidden)'!$F$16,IF($H90='Lookup (hidden)'!$F$17,1,0),0),0),0),0),0)</f>
        <v>0</v>
      </c>
      <c r="B90" s="47" t="s">
        <v>73</v>
      </c>
      <c r="C90" s="59"/>
      <c r="D90" s="47" t="s">
        <v>37</v>
      </c>
      <c r="E90" s="47" t="s">
        <v>37</v>
      </c>
      <c r="F90" s="151">
        <v>5</v>
      </c>
      <c r="G90" s="47" t="s">
        <v>37</v>
      </c>
      <c r="H90" s="47" t="s">
        <v>81</v>
      </c>
      <c r="I90" s="47" t="s">
        <v>96</v>
      </c>
      <c r="J90" s="49">
        <v>42729</v>
      </c>
      <c r="K90" s="49">
        <v>40168</v>
      </c>
      <c r="L90" s="49">
        <v>42257</v>
      </c>
      <c r="M90" s="49">
        <v>36736</v>
      </c>
      <c r="N90" s="49">
        <v>13224</v>
      </c>
      <c r="O90" s="49">
        <v>20096</v>
      </c>
      <c r="P90" s="49">
        <v>17193</v>
      </c>
      <c r="Q90" s="49">
        <v>16476</v>
      </c>
    </row>
    <row r="91" spans="1:17" x14ac:dyDescent="0.3">
      <c r="A91" s="34">
        <f>IF($B91='Lookup (hidden)'!$F$12,IF($E91='Lookup (hidden)'!$F$13,IF($D91='Lookup (hidden)'!$F$14,IF($F91='Lookup (hidden)'!$F$15,IF($G91='Lookup (hidden)'!$F$16,IF($H91='Lookup (hidden)'!$F$17,1,0),0),0),0),0),0)</f>
        <v>0</v>
      </c>
      <c r="B91" s="47" t="s">
        <v>73</v>
      </c>
      <c r="C91" s="59"/>
      <c r="D91" s="47" t="s">
        <v>37</v>
      </c>
      <c r="E91" s="47" t="s">
        <v>37</v>
      </c>
      <c r="F91" s="151">
        <v>5</v>
      </c>
      <c r="G91" s="47" t="s">
        <v>37</v>
      </c>
      <c r="H91" s="47" t="s">
        <v>81</v>
      </c>
      <c r="I91" s="47" t="s">
        <v>97</v>
      </c>
      <c r="J91" s="49">
        <v>11</v>
      </c>
      <c r="K91" s="49">
        <v>9</v>
      </c>
      <c r="L91" s="49">
        <v>26</v>
      </c>
      <c r="M91" s="49">
        <v>4291</v>
      </c>
      <c r="N91" s="49">
        <v>28914</v>
      </c>
      <c r="O91" s="49">
        <v>21562</v>
      </c>
      <c r="P91" s="49">
        <v>28170</v>
      </c>
      <c r="Q91" s="49">
        <v>28514</v>
      </c>
    </row>
    <row r="92" spans="1:17" x14ac:dyDescent="0.3">
      <c r="A92" s="34">
        <f>IF($B92='Lookup (hidden)'!$F$12,IF($E92='Lookup (hidden)'!$F$13,IF($D92='Lookup (hidden)'!$F$14,IF($F92='Lookup (hidden)'!$F$15,IF($G92='Lookup (hidden)'!$F$16,IF($H92='Lookup (hidden)'!$F$17,1,0),0),0),0),0),0)</f>
        <v>0</v>
      </c>
      <c r="B92" s="47" t="s">
        <v>69</v>
      </c>
      <c r="C92" s="59"/>
      <c r="D92" s="47" t="s">
        <v>37</v>
      </c>
      <c r="E92" s="47" t="s">
        <v>37</v>
      </c>
      <c r="F92" s="151">
        <v>1</v>
      </c>
      <c r="G92" s="47" t="s">
        <v>37</v>
      </c>
      <c r="H92" s="47" t="s">
        <v>81</v>
      </c>
      <c r="I92" s="47" t="s">
        <v>96</v>
      </c>
      <c r="J92" s="49">
        <v>348440</v>
      </c>
      <c r="K92" s="49">
        <v>335562</v>
      </c>
      <c r="L92" s="49">
        <v>341766</v>
      </c>
      <c r="M92" s="49">
        <v>309409</v>
      </c>
      <c r="N92" s="49">
        <v>115158</v>
      </c>
      <c r="O92" s="49">
        <v>157099</v>
      </c>
      <c r="P92" s="49">
        <v>160965</v>
      </c>
      <c r="Q92" s="49">
        <v>155565</v>
      </c>
    </row>
    <row r="93" spans="1:17" x14ac:dyDescent="0.3">
      <c r="A93" s="34">
        <f>IF($B93='Lookup (hidden)'!$F$12,IF($E93='Lookup (hidden)'!$F$13,IF($D93='Lookup (hidden)'!$F$14,IF($F93='Lookup (hidden)'!$F$15,IF($G93='Lookup (hidden)'!$F$16,IF($H93='Lookup (hidden)'!$F$17,1,0),0),0),0),0),0)</f>
        <v>0</v>
      </c>
      <c r="B93" s="47" t="s">
        <v>69</v>
      </c>
      <c r="C93" s="59"/>
      <c r="D93" s="47" t="s">
        <v>37</v>
      </c>
      <c r="E93" s="47" t="s">
        <v>37</v>
      </c>
      <c r="F93" s="151">
        <v>1</v>
      </c>
      <c r="G93" s="47" t="s">
        <v>37</v>
      </c>
      <c r="H93" s="47" t="s">
        <v>81</v>
      </c>
      <c r="I93" s="47" t="s">
        <v>97</v>
      </c>
      <c r="J93" s="49">
        <v>4165</v>
      </c>
      <c r="K93" s="49">
        <v>4348</v>
      </c>
      <c r="L93" s="49">
        <v>4700</v>
      </c>
      <c r="M93" s="49">
        <v>38729</v>
      </c>
      <c r="N93" s="49">
        <v>237138</v>
      </c>
      <c r="O93" s="49">
        <v>205336</v>
      </c>
      <c r="P93" s="49">
        <v>213550</v>
      </c>
      <c r="Q93" s="49">
        <v>239019</v>
      </c>
    </row>
    <row r="94" spans="1:17" x14ac:dyDescent="0.3">
      <c r="A94" s="34">
        <f>IF($B94='Lookup (hidden)'!$F$12,IF($E94='Lookup (hidden)'!$F$13,IF($D94='Lookup (hidden)'!$F$14,IF($F94='Lookup (hidden)'!$F$15,IF($G94='Lookup (hidden)'!$F$16,IF($H94='Lookup (hidden)'!$F$17,1,0),0),0),0),0),0)</f>
        <v>0</v>
      </c>
      <c r="B94" s="47" t="s">
        <v>69</v>
      </c>
      <c r="C94" s="59"/>
      <c r="D94" s="47" t="s">
        <v>37</v>
      </c>
      <c r="E94" s="47" t="s">
        <v>37</v>
      </c>
      <c r="F94" s="151">
        <v>2</v>
      </c>
      <c r="G94" s="47" t="s">
        <v>37</v>
      </c>
      <c r="H94" s="47" t="s">
        <v>81</v>
      </c>
      <c r="I94" s="47" t="s">
        <v>96</v>
      </c>
      <c r="J94" s="49">
        <v>320506</v>
      </c>
      <c r="K94" s="49">
        <v>302118</v>
      </c>
      <c r="L94" s="49">
        <v>312094</v>
      </c>
      <c r="M94" s="49">
        <v>277736</v>
      </c>
      <c r="N94" s="49">
        <v>92046</v>
      </c>
      <c r="O94" s="49">
        <v>127495</v>
      </c>
      <c r="P94" s="49">
        <v>134684</v>
      </c>
      <c r="Q94" s="49">
        <v>128680</v>
      </c>
    </row>
    <row r="95" spans="1:17" x14ac:dyDescent="0.3">
      <c r="A95" s="34">
        <f>IF($B95='Lookup (hidden)'!$F$12,IF($E95='Lookup (hidden)'!$F$13,IF($D95='Lookup (hidden)'!$F$14,IF($F95='Lookup (hidden)'!$F$15,IF($G95='Lookup (hidden)'!$F$16,IF($H95='Lookup (hidden)'!$F$17,1,0),0),0),0),0),0)</f>
        <v>0</v>
      </c>
      <c r="B95" s="47" t="s">
        <v>69</v>
      </c>
      <c r="C95" s="59"/>
      <c r="D95" s="47" t="s">
        <v>37</v>
      </c>
      <c r="E95" s="47" t="s">
        <v>37</v>
      </c>
      <c r="F95" s="151">
        <v>2</v>
      </c>
      <c r="G95" s="47" t="s">
        <v>37</v>
      </c>
      <c r="H95" s="47" t="s">
        <v>81</v>
      </c>
      <c r="I95" s="47" t="s">
        <v>97</v>
      </c>
      <c r="J95" s="49">
        <v>3500</v>
      </c>
      <c r="K95" s="49">
        <v>3338</v>
      </c>
      <c r="L95" s="49">
        <v>3879</v>
      </c>
      <c r="M95" s="49">
        <v>38750</v>
      </c>
      <c r="N95" s="49">
        <v>231590</v>
      </c>
      <c r="O95" s="49">
        <v>203959</v>
      </c>
      <c r="P95" s="49">
        <v>213595</v>
      </c>
      <c r="Q95" s="49">
        <v>240037</v>
      </c>
    </row>
    <row r="96" spans="1:17" x14ac:dyDescent="0.3">
      <c r="A96" s="34">
        <f>IF($B96='Lookup (hidden)'!$F$12,IF($E96='Lookup (hidden)'!$F$13,IF($D96='Lookup (hidden)'!$F$14,IF($F96='Lookup (hidden)'!$F$15,IF($G96='Lookup (hidden)'!$F$16,IF($H96='Lookup (hidden)'!$F$17,1,0),0),0),0),0),0)</f>
        <v>0</v>
      </c>
      <c r="B96" s="47" t="s">
        <v>69</v>
      </c>
      <c r="C96" s="59"/>
      <c r="D96" s="47" t="s">
        <v>37</v>
      </c>
      <c r="E96" s="47" t="s">
        <v>37</v>
      </c>
      <c r="F96" s="151">
        <v>3</v>
      </c>
      <c r="G96" s="47" t="s">
        <v>37</v>
      </c>
      <c r="H96" s="47" t="s">
        <v>81</v>
      </c>
      <c r="I96" s="47" t="s">
        <v>96</v>
      </c>
      <c r="J96" s="49">
        <v>302206</v>
      </c>
      <c r="K96" s="49">
        <v>286304</v>
      </c>
      <c r="L96" s="49">
        <v>299806</v>
      </c>
      <c r="M96" s="49">
        <v>266992</v>
      </c>
      <c r="N96" s="49">
        <v>85456</v>
      </c>
      <c r="O96" s="49">
        <v>118993</v>
      </c>
      <c r="P96" s="49">
        <v>128071</v>
      </c>
      <c r="Q96" s="49">
        <v>121935</v>
      </c>
    </row>
    <row r="97" spans="1:17" x14ac:dyDescent="0.3">
      <c r="A97" s="34">
        <f>IF($B97='Lookup (hidden)'!$F$12,IF($E97='Lookup (hidden)'!$F$13,IF($D97='Lookup (hidden)'!$F$14,IF($F97='Lookup (hidden)'!$F$15,IF($G97='Lookup (hidden)'!$F$16,IF($H97='Lookup (hidden)'!$F$17,1,0),0),0),0),0),0)</f>
        <v>0</v>
      </c>
      <c r="B97" s="47" t="s">
        <v>69</v>
      </c>
      <c r="C97" s="59"/>
      <c r="D97" s="47" t="s">
        <v>37</v>
      </c>
      <c r="E97" s="47" t="s">
        <v>37</v>
      </c>
      <c r="F97" s="151">
        <v>3</v>
      </c>
      <c r="G97" s="47" t="s">
        <v>37</v>
      </c>
      <c r="H97" s="47" t="s">
        <v>81</v>
      </c>
      <c r="I97" s="47" t="s">
        <v>97</v>
      </c>
      <c r="J97" s="49">
        <v>3327</v>
      </c>
      <c r="K97" s="49">
        <v>3127</v>
      </c>
      <c r="L97" s="49">
        <v>3768</v>
      </c>
      <c r="M97" s="49">
        <v>37533</v>
      </c>
      <c r="N97" s="49">
        <v>226966</v>
      </c>
      <c r="O97" s="49">
        <v>199706</v>
      </c>
      <c r="P97" s="49">
        <v>211289</v>
      </c>
      <c r="Q97" s="49">
        <v>237365</v>
      </c>
    </row>
    <row r="98" spans="1:17" x14ac:dyDescent="0.3">
      <c r="A98" s="34">
        <f>IF($B98='Lookup (hidden)'!$F$12,IF($E98='Lookup (hidden)'!$F$13,IF($D98='Lookup (hidden)'!$F$14,IF($F98='Lookup (hidden)'!$F$15,IF($G98='Lookup (hidden)'!$F$16,IF($H98='Lookup (hidden)'!$F$17,1,0),0),0),0),0),0)</f>
        <v>0</v>
      </c>
      <c r="B98" s="47" t="s">
        <v>69</v>
      </c>
      <c r="C98" s="59"/>
      <c r="D98" s="47" t="s">
        <v>37</v>
      </c>
      <c r="E98" s="47" t="s">
        <v>37</v>
      </c>
      <c r="F98" s="151">
        <v>4</v>
      </c>
      <c r="G98" s="47" t="s">
        <v>37</v>
      </c>
      <c r="H98" s="47" t="s">
        <v>81</v>
      </c>
      <c r="I98" s="47" t="s">
        <v>96</v>
      </c>
      <c r="J98" s="49">
        <v>288134</v>
      </c>
      <c r="K98" s="49">
        <v>271054</v>
      </c>
      <c r="L98" s="49">
        <v>286378</v>
      </c>
      <c r="M98" s="49">
        <v>255851</v>
      </c>
      <c r="N98" s="49">
        <v>75711</v>
      </c>
      <c r="O98" s="49">
        <v>106400</v>
      </c>
      <c r="P98" s="49">
        <v>115161</v>
      </c>
      <c r="Q98" s="49">
        <v>108693</v>
      </c>
    </row>
    <row r="99" spans="1:17" x14ac:dyDescent="0.3">
      <c r="A99" s="34">
        <f>IF($B99='Lookup (hidden)'!$F$12,IF($E99='Lookup (hidden)'!$F$13,IF($D99='Lookup (hidden)'!$F$14,IF($F99='Lookup (hidden)'!$F$15,IF($G99='Lookup (hidden)'!$F$16,IF($H99='Lookup (hidden)'!$F$17,1,0),0),0),0),0),0)</f>
        <v>0</v>
      </c>
      <c r="B99" s="47" t="s">
        <v>69</v>
      </c>
      <c r="C99" s="59"/>
      <c r="D99" s="47" t="s">
        <v>37</v>
      </c>
      <c r="E99" s="47" t="s">
        <v>37</v>
      </c>
      <c r="F99" s="151">
        <v>4</v>
      </c>
      <c r="G99" s="47" t="s">
        <v>37</v>
      </c>
      <c r="H99" s="47" t="s">
        <v>81</v>
      </c>
      <c r="I99" s="47" t="s">
        <v>97</v>
      </c>
      <c r="J99" s="49">
        <v>3240</v>
      </c>
      <c r="K99" s="49">
        <v>3087</v>
      </c>
      <c r="L99" s="49">
        <v>3460</v>
      </c>
      <c r="M99" s="49">
        <v>37562</v>
      </c>
      <c r="N99" s="49">
        <v>224368</v>
      </c>
      <c r="O99" s="49">
        <v>200566</v>
      </c>
      <c r="P99" s="49">
        <v>213194</v>
      </c>
      <c r="Q99" s="49">
        <v>240739</v>
      </c>
    </row>
    <row r="100" spans="1:17" x14ac:dyDescent="0.3">
      <c r="A100" s="34">
        <f>IF($B100='Lookup (hidden)'!$F$12,IF($E100='Lookup (hidden)'!$F$13,IF($D100='Lookup (hidden)'!$F$14,IF($F100='Lookup (hidden)'!$F$15,IF($G100='Lookup (hidden)'!$F$16,IF($H100='Lookup (hidden)'!$F$17,1,0),0),0),0),0),0)</f>
        <v>0</v>
      </c>
      <c r="B100" s="47" t="s">
        <v>69</v>
      </c>
      <c r="C100" s="59"/>
      <c r="D100" s="47" t="s">
        <v>37</v>
      </c>
      <c r="E100" s="47" t="s">
        <v>37</v>
      </c>
      <c r="F100" s="151">
        <v>5</v>
      </c>
      <c r="G100" s="47" t="s">
        <v>37</v>
      </c>
      <c r="H100" s="47" t="s">
        <v>81</v>
      </c>
      <c r="I100" s="47" t="s">
        <v>96</v>
      </c>
      <c r="J100" s="49">
        <v>313714</v>
      </c>
      <c r="K100" s="49">
        <v>289575</v>
      </c>
      <c r="L100" s="49">
        <v>308899</v>
      </c>
      <c r="M100" s="49">
        <v>272623</v>
      </c>
      <c r="N100" s="49">
        <v>73519</v>
      </c>
      <c r="O100" s="49">
        <v>102931</v>
      </c>
      <c r="P100" s="49">
        <v>115342</v>
      </c>
      <c r="Q100" s="49">
        <v>108940</v>
      </c>
    </row>
    <row r="101" spans="1:17" x14ac:dyDescent="0.3">
      <c r="A101" s="34">
        <f>IF($B101='Lookup (hidden)'!$F$12,IF($E101='Lookup (hidden)'!$F$13,IF($D101='Lookup (hidden)'!$F$14,IF($F101='Lookup (hidden)'!$F$15,IF($G101='Lookup (hidden)'!$F$16,IF($H101='Lookup (hidden)'!$F$17,1,0),0),0),0),0),0)</f>
        <v>0</v>
      </c>
      <c r="B101" s="47" t="s">
        <v>69</v>
      </c>
      <c r="C101" s="59"/>
      <c r="D101" s="47" t="s">
        <v>37</v>
      </c>
      <c r="E101" s="47" t="s">
        <v>37</v>
      </c>
      <c r="F101" s="151">
        <v>5</v>
      </c>
      <c r="G101" s="47" t="s">
        <v>37</v>
      </c>
      <c r="H101" s="47" t="s">
        <v>81</v>
      </c>
      <c r="I101" s="47" t="s">
        <v>97</v>
      </c>
      <c r="J101" s="49">
        <v>3408</v>
      </c>
      <c r="K101" s="49">
        <v>3312</v>
      </c>
      <c r="L101" s="49">
        <v>3950</v>
      </c>
      <c r="M101" s="49">
        <v>41862</v>
      </c>
      <c r="N101" s="49">
        <v>248901</v>
      </c>
      <c r="O101" s="49">
        <v>224195</v>
      </c>
      <c r="P101" s="49">
        <v>240757</v>
      </c>
      <c r="Q101" s="49">
        <v>267011</v>
      </c>
    </row>
    <row r="102" spans="1:17" x14ac:dyDescent="0.3">
      <c r="A102" s="34">
        <f>IF($B102='Lookup (hidden)'!$F$12,IF($E102='Lookup (hidden)'!$F$13,IF($D102='Lookup (hidden)'!$F$14,IF($F102='Lookup (hidden)'!$F$15,IF($G102='Lookup (hidden)'!$F$16,IF($H102='Lookup (hidden)'!$F$17,1,0),0),0),0),0),0)</f>
        <v>0</v>
      </c>
      <c r="B102" s="47" t="s">
        <v>80</v>
      </c>
      <c r="C102" s="59"/>
      <c r="D102" s="47" t="s">
        <v>37</v>
      </c>
      <c r="E102" s="47" t="s">
        <v>37</v>
      </c>
      <c r="F102" s="47" t="s">
        <v>37</v>
      </c>
      <c r="G102" s="47" t="s">
        <v>63</v>
      </c>
      <c r="H102" s="47" t="s">
        <v>81</v>
      </c>
      <c r="I102" s="47" t="s">
        <v>96</v>
      </c>
      <c r="J102" s="49">
        <v>103188</v>
      </c>
      <c r="K102" s="49">
        <v>101586</v>
      </c>
      <c r="L102" s="49">
        <v>102089</v>
      </c>
      <c r="M102" s="49">
        <v>100456</v>
      </c>
      <c r="N102" s="49">
        <v>66462</v>
      </c>
      <c r="O102" s="49">
        <v>79358</v>
      </c>
      <c r="P102" s="49">
        <v>77849</v>
      </c>
      <c r="Q102" s="49">
        <v>80521</v>
      </c>
    </row>
    <row r="103" spans="1:17" x14ac:dyDescent="0.3">
      <c r="A103" s="34">
        <f>IF($B103='Lookup (hidden)'!$F$12,IF($E103='Lookup (hidden)'!$F$13,IF($D103='Lookup (hidden)'!$F$14,IF($F103='Lookup (hidden)'!$F$15,IF($G103='Lookup (hidden)'!$F$16,IF($H103='Lookup (hidden)'!$F$17,1,0),0),0),0),0),0)</f>
        <v>0</v>
      </c>
      <c r="B103" s="47" t="s">
        <v>80</v>
      </c>
      <c r="C103" s="59"/>
      <c r="D103" s="47" t="s">
        <v>37</v>
      </c>
      <c r="E103" s="47" t="s">
        <v>37</v>
      </c>
      <c r="F103" s="47" t="s">
        <v>37</v>
      </c>
      <c r="G103" s="47" t="s">
        <v>63</v>
      </c>
      <c r="H103" s="47" t="s">
        <v>81</v>
      </c>
      <c r="I103" s="47" t="s">
        <v>97</v>
      </c>
      <c r="J103" s="49">
        <v>4205</v>
      </c>
      <c r="K103" s="49">
        <v>4290</v>
      </c>
      <c r="L103" s="49">
        <v>4456</v>
      </c>
      <c r="M103" s="49">
        <v>8278</v>
      </c>
      <c r="N103" s="49">
        <v>41072</v>
      </c>
      <c r="O103" s="49">
        <v>28925</v>
      </c>
      <c r="P103" s="49">
        <v>32234</v>
      </c>
      <c r="Q103" s="49">
        <v>35079</v>
      </c>
    </row>
    <row r="104" spans="1:17" x14ac:dyDescent="0.3">
      <c r="A104" s="34">
        <f>IF($B104='Lookup (hidden)'!$F$12,IF($E104='Lookup (hidden)'!$F$13,IF($D104='Lookup (hidden)'!$F$14,IF($F104='Lookup (hidden)'!$F$15,IF($G104='Lookup (hidden)'!$F$16,IF($H104='Lookup (hidden)'!$F$17,1,0),0),0),0),0),0)</f>
        <v>0</v>
      </c>
      <c r="B104" s="47" t="s">
        <v>80</v>
      </c>
      <c r="C104" s="59"/>
      <c r="D104" s="47" t="s">
        <v>37</v>
      </c>
      <c r="E104" s="47" t="s">
        <v>37</v>
      </c>
      <c r="F104" s="47" t="s">
        <v>37</v>
      </c>
      <c r="G104" s="47" t="s">
        <v>64</v>
      </c>
      <c r="H104" s="47" t="s">
        <v>81</v>
      </c>
      <c r="I104" s="47" t="s">
        <v>96</v>
      </c>
      <c r="J104" s="49">
        <v>647034</v>
      </c>
      <c r="K104" s="49">
        <v>622855</v>
      </c>
      <c r="L104" s="49">
        <v>639520</v>
      </c>
      <c r="M104" s="49">
        <v>627428</v>
      </c>
      <c r="N104" s="49">
        <v>386042</v>
      </c>
      <c r="O104" s="49">
        <v>479422</v>
      </c>
      <c r="P104" s="49">
        <v>481546</v>
      </c>
      <c r="Q104" s="49">
        <v>502801</v>
      </c>
    </row>
    <row r="105" spans="1:17" x14ac:dyDescent="0.3">
      <c r="A105" s="34">
        <f>IF($B105='Lookup (hidden)'!$F$12,IF($E105='Lookup (hidden)'!$F$13,IF($D105='Lookup (hidden)'!$F$14,IF($F105='Lookup (hidden)'!$F$15,IF($G105='Lookup (hidden)'!$F$16,IF($H105='Lookup (hidden)'!$F$17,1,0),0),0),0),0),0)</f>
        <v>0</v>
      </c>
      <c r="B105" s="47" t="s">
        <v>80</v>
      </c>
      <c r="C105" s="59"/>
      <c r="D105" s="47" t="s">
        <v>37</v>
      </c>
      <c r="E105" s="47" t="s">
        <v>37</v>
      </c>
      <c r="F105" s="47" t="s">
        <v>37</v>
      </c>
      <c r="G105" s="47" t="s">
        <v>64</v>
      </c>
      <c r="H105" s="47" t="s">
        <v>81</v>
      </c>
      <c r="I105" s="47" t="s">
        <v>97</v>
      </c>
      <c r="J105" s="49">
        <v>21208</v>
      </c>
      <c r="K105" s="49">
        <v>23867</v>
      </c>
      <c r="L105" s="49">
        <v>23686</v>
      </c>
      <c r="M105" s="49">
        <v>51103</v>
      </c>
      <c r="N105" s="49">
        <v>310203</v>
      </c>
      <c r="O105" s="49">
        <v>222007</v>
      </c>
      <c r="P105" s="49">
        <v>250588</v>
      </c>
      <c r="Q105" s="49">
        <v>278858</v>
      </c>
    </row>
    <row r="106" spans="1:17" x14ac:dyDescent="0.3">
      <c r="A106" s="34">
        <f>IF($B106='Lookup (hidden)'!$F$12,IF($E106='Lookup (hidden)'!$F$13,IF($D106='Lookup (hidden)'!$F$14,IF($F106='Lookup (hidden)'!$F$15,IF($G106='Lookup (hidden)'!$F$16,IF($H106='Lookup (hidden)'!$F$17,1,0),0),0),0),0),0)</f>
        <v>0</v>
      </c>
      <c r="B106" s="47" t="s">
        <v>82</v>
      </c>
      <c r="C106" s="59"/>
      <c r="D106" s="47" t="s">
        <v>37</v>
      </c>
      <c r="E106" s="47" t="s">
        <v>37</v>
      </c>
      <c r="F106" s="47" t="s">
        <v>37</v>
      </c>
      <c r="G106" s="47" t="s">
        <v>63</v>
      </c>
      <c r="H106" s="47" t="s">
        <v>81</v>
      </c>
      <c r="I106" s="47" t="s">
        <v>96</v>
      </c>
      <c r="J106" s="49">
        <v>57701</v>
      </c>
      <c r="K106" s="49">
        <v>54339</v>
      </c>
      <c r="L106" s="49">
        <v>56116</v>
      </c>
      <c r="M106" s="49">
        <v>51514</v>
      </c>
      <c r="N106" s="49">
        <v>19406</v>
      </c>
      <c r="O106" s="49">
        <v>23064</v>
      </c>
      <c r="P106" s="49">
        <v>24985</v>
      </c>
      <c r="Q106" s="49">
        <v>27035</v>
      </c>
    </row>
    <row r="107" spans="1:17" x14ac:dyDescent="0.3">
      <c r="A107" s="34">
        <f>IF($B107='Lookup (hidden)'!$F$12,IF($E107='Lookup (hidden)'!$F$13,IF($D107='Lookup (hidden)'!$F$14,IF($F107='Lookup (hidden)'!$F$15,IF($G107='Lookup (hidden)'!$F$16,IF($H107='Lookup (hidden)'!$F$17,1,0),0),0),0),0),0)</f>
        <v>0</v>
      </c>
      <c r="B107" s="47" t="s">
        <v>82</v>
      </c>
      <c r="C107" s="59"/>
      <c r="D107" s="47" t="s">
        <v>37</v>
      </c>
      <c r="E107" s="47" t="s">
        <v>37</v>
      </c>
      <c r="F107" s="47" t="s">
        <v>37</v>
      </c>
      <c r="G107" s="47" t="s">
        <v>63</v>
      </c>
      <c r="H107" s="47" t="s">
        <v>81</v>
      </c>
      <c r="I107" s="47" t="s">
        <v>97</v>
      </c>
      <c r="J107" s="49">
        <v>686</v>
      </c>
      <c r="K107" s="49">
        <v>667</v>
      </c>
      <c r="L107" s="49">
        <v>818</v>
      </c>
      <c r="M107" s="49">
        <v>7825</v>
      </c>
      <c r="N107" s="49">
        <v>43469</v>
      </c>
      <c r="O107" s="49">
        <v>37944</v>
      </c>
      <c r="P107" s="49">
        <v>40737</v>
      </c>
      <c r="Q107" s="49">
        <v>43243</v>
      </c>
    </row>
    <row r="108" spans="1:17" x14ac:dyDescent="0.3">
      <c r="A108" s="34">
        <f>IF($B108='Lookup (hidden)'!$F$12,IF($E108='Lookup (hidden)'!$F$13,IF($D108='Lookup (hidden)'!$F$14,IF($F108='Lookup (hidden)'!$F$15,IF($G108='Lookup (hidden)'!$F$16,IF($H108='Lookup (hidden)'!$F$17,1,0),0),0),0),0),0)</f>
        <v>0</v>
      </c>
      <c r="B108" s="47" t="s">
        <v>82</v>
      </c>
      <c r="C108" s="59"/>
      <c r="D108" s="47" t="s">
        <v>37</v>
      </c>
      <c r="E108" s="47" t="s">
        <v>37</v>
      </c>
      <c r="F108" s="47" t="s">
        <v>37</v>
      </c>
      <c r="G108" s="47" t="s">
        <v>64</v>
      </c>
      <c r="H108" s="47" t="s">
        <v>81</v>
      </c>
      <c r="I108" s="47" t="s">
        <v>96</v>
      </c>
      <c r="J108" s="49">
        <v>477536</v>
      </c>
      <c r="K108" s="49">
        <v>459120</v>
      </c>
      <c r="L108" s="49">
        <v>473145</v>
      </c>
      <c r="M108" s="49">
        <v>438620</v>
      </c>
      <c r="N108" s="49">
        <v>158819</v>
      </c>
      <c r="O108" s="49">
        <v>196408</v>
      </c>
      <c r="P108" s="49">
        <v>201679</v>
      </c>
      <c r="Q108" s="49">
        <v>217230</v>
      </c>
    </row>
    <row r="109" spans="1:17" x14ac:dyDescent="0.3">
      <c r="A109" s="34">
        <f>IF($B109='Lookup (hidden)'!$F$12,IF($E109='Lookup (hidden)'!$F$13,IF($D109='Lookup (hidden)'!$F$14,IF($F109='Lookup (hidden)'!$F$15,IF($G109='Lookup (hidden)'!$F$16,IF($H109='Lookup (hidden)'!$F$17,1,0),0),0),0),0),0)</f>
        <v>0</v>
      </c>
      <c r="B109" s="47" t="s">
        <v>82</v>
      </c>
      <c r="C109" s="59"/>
      <c r="D109" s="47" t="s">
        <v>37</v>
      </c>
      <c r="E109" s="47" t="s">
        <v>37</v>
      </c>
      <c r="F109" s="47" t="s">
        <v>37</v>
      </c>
      <c r="G109" s="47" t="s">
        <v>64</v>
      </c>
      <c r="H109" s="47" t="s">
        <v>81</v>
      </c>
      <c r="I109" s="47" t="s">
        <v>97</v>
      </c>
      <c r="J109" s="49">
        <v>4746</v>
      </c>
      <c r="K109" s="49">
        <v>5222</v>
      </c>
      <c r="L109" s="49">
        <v>6368</v>
      </c>
      <c r="M109" s="49">
        <v>63585</v>
      </c>
      <c r="N109" s="49">
        <v>391638</v>
      </c>
      <c r="O109" s="49">
        <v>344381</v>
      </c>
      <c r="P109" s="49">
        <v>368632</v>
      </c>
      <c r="Q109" s="49">
        <v>388761</v>
      </c>
    </row>
    <row r="110" spans="1:17" x14ac:dyDescent="0.3">
      <c r="A110" s="34">
        <f>IF($B110='Lookup (hidden)'!$F$12,IF($E110='Lookup (hidden)'!$F$13,IF($D110='Lookup (hidden)'!$F$14,IF($F110='Lookup (hidden)'!$F$15,IF($G110='Lookup (hidden)'!$F$16,IF($H110='Lookup (hidden)'!$F$17,1,0),0),0),0),0),0)</f>
        <v>0</v>
      </c>
      <c r="B110" s="47" t="s">
        <v>73</v>
      </c>
      <c r="C110" s="59"/>
      <c r="D110" s="47" t="s">
        <v>37</v>
      </c>
      <c r="E110" s="47" t="s">
        <v>37</v>
      </c>
      <c r="F110" s="47" t="s">
        <v>37</v>
      </c>
      <c r="G110" s="47" t="s">
        <v>63</v>
      </c>
      <c r="H110" s="47" t="s">
        <v>81</v>
      </c>
      <c r="I110" s="47" t="s">
        <v>96</v>
      </c>
      <c r="J110" s="49">
        <v>34064</v>
      </c>
      <c r="K110" s="49">
        <v>31553</v>
      </c>
      <c r="L110" s="49">
        <v>33599</v>
      </c>
      <c r="M110" s="49">
        <v>30886</v>
      </c>
      <c r="N110" s="49">
        <v>13994</v>
      </c>
      <c r="O110" s="49">
        <v>19174</v>
      </c>
      <c r="P110" s="49">
        <v>16632</v>
      </c>
      <c r="Q110" s="49">
        <v>17389</v>
      </c>
    </row>
    <row r="111" spans="1:17" x14ac:dyDescent="0.3">
      <c r="A111" s="34">
        <f>IF($B111='Lookup (hidden)'!$F$12,IF($E111='Lookup (hidden)'!$F$13,IF($D111='Lookup (hidden)'!$F$14,IF($F111='Lookup (hidden)'!$F$15,IF($G111='Lookup (hidden)'!$F$16,IF($H111='Lookup (hidden)'!$F$17,1,0),0),0),0),0),0)</f>
        <v>0</v>
      </c>
      <c r="B111" s="47" t="s">
        <v>73</v>
      </c>
      <c r="C111" s="59"/>
      <c r="D111" s="47" t="s">
        <v>37</v>
      </c>
      <c r="E111" s="47" t="s">
        <v>37</v>
      </c>
      <c r="F111" s="47" t="s">
        <v>37</v>
      </c>
      <c r="G111" s="47" t="s">
        <v>63</v>
      </c>
      <c r="H111" s="47" t="s">
        <v>81</v>
      </c>
      <c r="I111" s="47" t="s">
        <v>97</v>
      </c>
      <c r="J111" s="49">
        <v>96</v>
      </c>
      <c r="K111" s="49">
        <v>40</v>
      </c>
      <c r="L111" s="49">
        <v>43</v>
      </c>
      <c r="M111" s="49">
        <v>2733</v>
      </c>
      <c r="N111" s="49">
        <v>19329</v>
      </c>
      <c r="O111" s="49">
        <v>14080</v>
      </c>
      <c r="P111" s="49">
        <v>19605</v>
      </c>
      <c r="Q111" s="49">
        <v>19550</v>
      </c>
    </row>
    <row r="112" spans="1:17" x14ac:dyDescent="0.3">
      <c r="A112" s="34">
        <f>IF($B112='Lookup (hidden)'!$F$12,IF($E112='Lookup (hidden)'!$F$13,IF($D112='Lookup (hidden)'!$F$14,IF($F112='Lookup (hidden)'!$F$15,IF($G112='Lookup (hidden)'!$F$16,IF($H112='Lookup (hidden)'!$F$17,1,0),0),0),0),0),0)</f>
        <v>0</v>
      </c>
      <c r="B112" s="47" t="s">
        <v>73</v>
      </c>
      <c r="C112" s="59"/>
      <c r="D112" s="47" t="s">
        <v>37</v>
      </c>
      <c r="E112" s="47" t="s">
        <v>37</v>
      </c>
      <c r="F112" s="47" t="s">
        <v>37</v>
      </c>
      <c r="G112" s="47" t="s">
        <v>64</v>
      </c>
      <c r="H112" s="47" t="s">
        <v>81</v>
      </c>
      <c r="I112" s="47" t="s">
        <v>96</v>
      </c>
      <c r="J112" s="49">
        <v>171991</v>
      </c>
      <c r="K112" s="49">
        <v>164217</v>
      </c>
      <c r="L112" s="49">
        <v>170641</v>
      </c>
      <c r="M112" s="49">
        <v>149776</v>
      </c>
      <c r="N112" s="49">
        <v>62653</v>
      </c>
      <c r="O112" s="49">
        <v>88033</v>
      </c>
      <c r="P112" s="49">
        <v>77678</v>
      </c>
      <c r="Q112" s="49">
        <v>75190</v>
      </c>
    </row>
    <row r="113" spans="1:17" x14ac:dyDescent="0.3">
      <c r="A113" s="34">
        <f>IF($B113='Lookup (hidden)'!$F$12,IF($E113='Lookup (hidden)'!$F$13,IF($D113='Lookup (hidden)'!$F$14,IF($F113='Lookup (hidden)'!$F$15,IF($G113='Lookup (hidden)'!$F$16,IF($H113='Lookup (hidden)'!$F$17,1,0),0),0),0),0),0)</f>
        <v>0</v>
      </c>
      <c r="B113" s="47" t="s">
        <v>73</v>
      </c>
      <c r="C113" s="59"/>
      <c r="D113" s="47" t="s">
        <v>37</v>
      </c>
      <c r="E113" s="47" t="s">
        <v>37</v>
      </c>
      <c r="F113" s="47" t="s">
        <v>37</v>
      </c>
      <c r="G113" s="47" t="s">
        <v>64</v>
      </c>
      <c r="H113" s="47" t="s">
        <v>81</v>
      </c>
      <c r="I113" s="47" t="s">
        <v>97</v>
      </c>
      <c r="J113" s="49">
        <v>37</v>
      </c>
      <c r="K113" s="49">
        <v>53</v>
      </c>
      <c r="L113" s="49">
        <v>52</v>
      </c>
      <c r="M113" s="49">
        <v>15612</v>
      </c>
      <c r="N113" s="49">
        <v>105456</v>
      </c>
      <c r="O113" s="49">
        <v>81325</v>
      </c>
      <c r="P113" s="49">
        <v>108683</v>
      </c>
      <c r="Q113" s="49">
        <v>112057</v>
      </c>
    </row>
    <row r="114" spans="1:17" x14ac:dyDescent="0.3">
      <c r="A114" s="34">
        <f>IF($B114='Lookup (hidden)'!$F$12,IF($E114='Lookup (hidden)'!$F$13,IF($D114='Lookup (hidden)'!$F$14,IF($F114='Lookup (hidden)'!$F$15,IF($G114='Lookup (hidden)'!$F$16,IF($H114='Lookup (hidden)'!$F$17,1,0),0),0),0),0),0)</f>
        <v>0</v>
      </c>
      <c r="B114" s="47" t="s">
        <v>69</v>
      </c>
      <c r="C114" s="59"/>
      <c r="D114" s="47" t="s">
        <v>37</v>
      </c>
      <c r="E114" s="47" t="s">
        <v>37</v>
      </c>
      <c r="F114" s="47" t="s">
        <v>37</v>
      </c>
      <c r="G114" s="47" t="s">
        <v>63</v>
      </c>
      <c r="H114" s="47" t="s">
        <v>81</v>
      </c>
      <c r="I114" s="47" t="s">
        <v>96</v>
      </c>
      <c r="J114" s="49">
        <v>115378</v>
      </c>
      <c r="K114" s="49">
        <v>108194</v>
      </c>
      <c r="L114" s="49">
        <v>114974</v>
      </c>
      <c r="M114" s="49">
        <v>102432</v>
      </c>
      <c r="N114" s="49">
        <v>33189</v>
      </c>
      <c r="O114" s="49">
        <v>50354</v>
      </c>
      <c r="P114" s="49">
        <v>54025</v>
      </c>
      <c r="Q114" s="49">
        <v>51522</v>
      </c>
    </row>
    <row r="115" spans="1:17" x14ac:dyDescent="0.3">
      <c r="A115" s="34">
        <f>IF($B115='Lookup (hidden)'!$F$12,IF($E115='Lookup (hidden)'!$F$13,IF($D115='Lookup (hidden)'!$F$14,IF($F115='Lookup (hidden)'!$F$15,IF($G115='Lookup (hidden)'!$F$16,IF($H115='Lookup (hidden)'!$F$17,1,0),0),0),0),0),0)</f>
        <v>0</v>
      </c>
      <c r="B115" s="47" t="s">
        <v>69</v>
      </c>
      <c r="C115" s="59"/>
      <c r="D115" s="47" t="s">
        <v>37</v>
      </c>
      <c r="E115" s="47" t="s">
        <v>37</v>
      </c>
      <c r="F115" s="47" t="s">
        <v>37</v>
      </c>
      <c r="G115" s="47" t="s">
        <v>63</v>
      </c>
      <c r="H115" s="47" t="s">
        <v>81</v>
      </c>
      <c r="I115" s="47" t="s">
        <v>97</v>
      </c>
      <c r="J115" s="49">
        <v>2155</v>
      </c>
      <c r="K115" s="49">
        <v>2113</v>
      </c>
      <c r="L115" s="49">
        <v>2477</v>
      </c>
      <c r="M115" s="49">
        <v>14502</v>
      </c>
      <c r="N115" s="49">
        <v>76368</v>
      </c>
      <c r="O115" s="49">
        <v>66937</v>
      </c>
      <c r="P115" s="49">
        <v>72980</v>
      </c>
      <c r="Q115" s="49">
        <v>84618</v>
      </c>
    </row>
    <row r="116" spans="1:17" x14ac:dyDescent="0.3">
      <c r="A116" s="34">
        <f>IF($B116='Lookup (hidden)'!$F$12,IF($E116='Lookup (hidden)'!$F$13,IF($D116='Lookup (hidden)'!$F$14,IF($F116='Lookup (hidden)'!$F$15,IF($G116='Lookup (hidden)'!$F$16,IF($H116='Lookup (hidden)'!$F$17,1,0),0),0),0),0),0)</f>
        <v>0</v>
      </c>
      <c r="B116" s="47" t="s">
        <v>69</v>
      </c>
      <c r="C116" s="59"/>
      <c r="D116" s="47" t="s">
        <v>37</v>
      </c>
      <c r="E116" s="47" t="s">
        <v>37</v>
      </c>
      <c r="F116" s="47" t="s">
        <v>37</v>
      </c>
      <c r="G116" s="47" t="s">
        <v>64</v>
      </c>
      <c r="H116" s="47" t="s">
        <v>81</v>
      </c>
      <c r="I116" s="47" t="s">
        <v>96</v>
      </c>
      <c r="J116" s="49">
        <v>1459917</v>
      </c>
      <c r="K116" s="49">
        <v>1378797</v>
      </c>
      <c r="L116" s="49">
        <v>1436913</v>
      </c>
      <c r="M116" s="49">
        <v>1283347</v>
      </c>
      <c r="N116" s="49">
        <v>409839</v>
      </c>
      <c r="O116" s="49">
        <v>565954</v>
      </c>
      <c r="P116" s="49">
        <v>605150</v>
      </c>
      <c r="Q116" s="49">
        <v>577361</v>
      </c>
    </row>
    <row r="117" spans="1:17" x14ac:dyDescent="0.3">
      <c r="A117" s="34">
        <f>IF($B117='Lookup (hidden)'!$F$12,IF($E117='Lookup (hidden)'!$F$13,IF($D117='Lookup (hidden)'!$F$14,IF($F117='Lookup (hidden)'!$F$15,IF($G117='Lookup (hidden)'!$F$16,IF($H117='Lookup (hidden)'!$F$17,1,0),0),0),0),0),0)</f>
        <v>0</v>
      </c>
      <c r="B117" s="47" t="s">
        <v>69</v>
      </c>
      <c r="C117" s="59"/>
      <c r="D117" s="47" t="s">
        <v>37</v>
      </c>
      <c r="E117" s="47" t="s">
        <v>37</v>
      </c>
      <c r="F117" s="47" t="s">
        <v>37</v>
      </c>
      <c r="G117" s="47" t="s">
        <v>64</v>
      </c>
      <c r="H117" s="47" t="s">
        <v>81</v>
      </c>
      <c r="I117" s="47" t="s">
        <v>97</v>
      </c>
      <c r="J117" s="49">
        <v>15509</v>
      </c>
      <c r="K117" s="49">
        <v>15141</v>
      </c>
      <c r="L117" s="49">
        <v>17329</v>
      </c>
      <c r="M117" s="49">
        <v>180423</v>
      </c>
      <c r="N117" s="49">
        <v>1095808</v>
      </c>
      <c r="O117" s="49">
        <v>973067</v>
      </c>
      <c r="P117" s="49">
        <v>1028699</v>
      </c>
      <c r="Q117" s="49">
        <v>1150555</v>
      </c>
    </row>
    <row r="118" spans="1:17" x14ac:dyDescent="0.3">
      <c r="A118" s="34">
        <f>IF($B118='Lookup (hidden)'!$F$12,IF($E118='Lookup (hidden)'!$F$13,IF($D118='Lookup (hidden)'!$F$14,IF($F118='Lookup (hidden)'!$F$15,IF($G118='Lookup (hidden)'!$F$16,IF($H118='Lookup (hidden)'!$F$17,1,0),0),0),0),0),0)</f>
        <v>0</v>
      </c>
      <c r="B118" s="47" t="s">
        <v>80</v>
      </c>
      <c r="C118" s="59"/>
      <c r="D118" s="47" t="s">
        <v>37</v>
      </c>
      <c r="E118" s="47" t="s">
        <v>37</v>
      </c>
      <c r="F118" s="47" t="s">
        <v>37</v>
      </c>
      <c r="G118" s="47" t="s">
        <v>37</v>
      </c>
      <c r="H118" s="47" t="s">
        <v>72</v>
      </c>
      <c r="I118" s="47" t="s">
        <v>96</v>
      </c>
      <c r="J118" s="49">
        <v>456082</v>
      </c>
      <c r="K118" s="49">
        <v>446926</v>
      </c>
      <c r="L118" s="49">
        <v>457251</v>
      </c>
      <c r="M118" s="49">
        <v>446807</v>
      </c>
      <c r="N118" s="49">
        <v>251353</v>
      </c>
      <c r="O118" s="49">
        <v>341302</v>
      </c>
      <c r="P118" s="49">
        <v>334476</v>
      </c>
      <c r="Q118" s="49">
        <v>351680</v>
      </c>
    </row>
    <row r="119" spans="1:17" x14ac:dyDescent="0.3">
      <c r="A119" s="34">
        <f>IF($B119='Lookup (hidden)'!$F$12,IF($E119='Lookup (hidden)'!$F$13,IF($D119='Lookup (hidden)'!$F$14,IF($F119='Lookup (hidden)'!$F$15,IF($G119='Lookup (hidden)'!$F$16,IF($H119='Lookup (hidden)'!$F$17,1,0),0),0),0),0),0)</f>
        <v>0</v>
      </c>
      <c r="B119" s="47" t="s">
        <v>80</v>
      </c>
      <c r="C119" s="59"/>
      <c r="D119" s="47" t="s">
        <v>37</v>
      </c>
      <c r="E119" s="47" t="s">
        <v>37</v>
      </c>
      <c r="F119" s="47" t="s">
        <v>37</v>
      </c>
      <c r="G119" s="47" t="s">
        <v>37</v>
      </c>
      <c r="H119" s="47" t="s">
        <v>72</v>
      </c>
      <c r="I119" s="47" t="s">
        <v>97</v>
      </c>
      <c r="J119" s="49">
        <v>17160</v>
      </c>
      <c r="K119" s="49">
        <v>19919</v>
      </c>
      <c r="L119" s="49">
        <v>19728</v>
      </c>
      <c r="M119" s="49">
        <v>43558</v>
      </c>
      <c r="N119" s="49">
        <v>263129</v>
      </c>
      <c r="O119" s="49">
        <v>178759</v>
      </c>
      <c r="P119" s="49">
        <v>206284</v>
      </c>
      <c r="Q119" s="49">
        <v>226059</v>
      </c>
    </row>
    <row r="120" spans="1:17" x14ac:dyDescent="0.3">
      <c r="A120" s="34">
        <f>IF($B120='Lookup (hidden)'!$F$12,IF($E120='Lookup (hidden)'!$F$13,IF($D120='Lookup (hidden)'!$F$14,IF($F120='Lookup (hidden)'!$F$15,IF($G120='Lookup (hidden)'!$F$16,IF($H120='Lookup (hidden)'!$F$17,1,0),0),0),0),0),0)</f>
        <v>0</v>
      </c>
      <c r="B120" s="47" t="s">
        <v>80</v>
      </c>
      <c r="C120" s="59"/>
      <c r="D120" s="47" t="s">
        <v>37</v>
      </c>
      <c r="E120" s="47" t="s">
        <v>37</v>
      </c>
      <c r="F120" s="47" t="s">
        <v>37</v>
      </c>
      <c r="G120" s="47" t="s">
        <v>37</v>
      </c>
      <c r="H120" s="47" t="s">
        <v>76</v>
      </c>
      <c r="I120" s="47" t="s">
        <v>96</v>
      </c>
      <c r="J120" s="49">
        <v>291372</v>
      </c>
      <c r="K120" s="49">
        <v>276591</v>
      </c>
      <c r="L120" s="49">
        <v>282368</v>
      </c>
      <c r="M120" s="49">
        <v>280043</v>
      </c>
      <c r="N120" s="49">
        <v>201469</v>
      </c>
      <c r="O120" s="49">
        <v>217875</v>
      </c>
      <c r="P120" s="49">
        <v>224545</v>
      </c>
      <c r="Q120" s="49">
        <v>226667</v>
      </c>
    </row>
    <row r="121" spans="1:17" x14ac:dyDescent="0.3">
      <c r="A121" s="34">
        <f>IF($B121='Lookup (hidden)'!$F$12,IF($E121='Lookup (hidden)'!$F$13,IF($D121='Lookup (hidden)'!$F$14,IF($F121='Lookup (hidden)'!$F$15,IF($G121='Lookup (hidden)'!$F$16,IF($H121='Lookup (hidden)'!$F$17,1,0),0),0),0),0),0)</f>
        <v>0</v>
      </c>
      <c r="B121" s="47" t="s">
        <v>80</v>
      </c>
      <c r="C121" s="59"/>
      <c r="D121" s="47" t="s">
        <v>37</v>
      </c>
      <c r="E121" s="47" t="s">
        <v>37</v>
      </c>
      <c r="F121" s="47" t="s">
        <v>37</v>
      </c>
      <c r="G121" s="47" t="s">
        <v>37</v>
      </c>
      <c r="H121" s="47" t="s">
        <v>76</v>
      </c>
      <c r="I121" s="47" t="s">
        <v>97</v>
      </c>
      <c r="J121" s="49">
        <v>8193</v>
      </c>
      <c r="K121" s="49">
        <v>8230</v>
      </c>
      <c r="L121" s="49">
        <v>8341</v>
      </c>
      <c r="M121" s="49">
        <v>15483</v>
      </c>
      <c r="N121" s="49">
        <v>87233</v>
      </c>
      <c r="O121" s="49">
        <v>71996</v>
      </c>
      <c r="P121" s="49">
        <v>76324</v>
      </c>
      <c r="Q121" s="49">
        <v>85558</v>
      </c>
    </row>
    <row r="122" spans="1:17" x14ac:dyDescent="0.3">
      <c r="A122" s="34">
        <f>IF($B122='Lookup (hidden)'!$F$12,IF($E122='Lookup (hidden)'!$F$13,IF($D122='Lookup (hidden)'!$F$14,IF($F122='Lookup (hidden)'!$F$15,IF($G122='Lookup (hidden)'!$F$16,IF($H122='Lookup (hidden)'!$F$17,1,0),0),0),0),0),0)</f>
        <v>0</v>
      </c>
      <c r="B122" s="47" t="s">
        <v>80</v>
      </c>
      <c r="C122" s="59"/>
      <c r="D122" s="47" t="s">
        <v>37</v>
      </c>
      <c r="E122" s="47" t="s">
        <v>37</v>
      </c>
      <c r="F122" s="47" t="s">
        <v>37</v>
      </c>
      <c r="G122" s="47" t="s">
        <v>37</v>
      </c>
      <c r="H122" s="47" t="s">
        <v>79</v>
      </c>
      <c r="I122" s="47" t="s">
        <v>96</v>
      </c>
      <c r="J122" s="49">
        <v>8448</v>
      </c>
      <c r="K122" s="49">
        <v>7008</v>
      </c>
      <c r="L122" s="49">
        <v>8252</v>
      </c>
      <c r="M122" s="49">
        <v>7677</v>
      </c>
      <c r="N122" s="49">
        <v>3113</v>
      </c>
      <c r="O122" s="49">
        <v>5415</v>
      </c>
      <c r="P122" s="49">
        <v>6228</v>
      </c>
      <c r="Q122" s="49">
        <v>7637</v>
      </c>
    </row>
    <row r="123" spans="1:17" x14ac:dyDescent="0.3">
      <c r="A123" s="34">
        <f>IF($B123='Lookup (hidden)'!$F$12,IF($E123='Lookup (hidden)'!$F$13,IF($D123='Lookup (hidden)'!$F$14,IF($F123='Lookup (hidden)'!$F$15,IF($G123='Lookup (hidden)'!$F$16,IF($H123='Lookup (hidden)'!$F$17,1,0),0),0),0),0),0)</f>
        <v>0</v>
      </c>
      <c r="B123" s="47" t="s">
        <v>80</v>
      </c>
      <c r="C123" s="59"/>
      <c r="D123" s="47" t="s">
        <v>37</v>
      </c>
      <c r="E123" s="47" t="s">
        <v>37</v>
      </c>
      <c r="F123" s="47" t="s">
        <v>37</v>
      </c>
      <c r="G123" s="47" t="s">
        <v>37</v>
      </c>
      <c r="H123" s="47" t="s">
        <v>79</v>
      </c>
      <c r="I123" s="47" t="s">
        <v>97</v>
      </c>
      <c r="J123" s="49">
        <v>261</v>
      </c>
      <c r="K123" s="49">
        <v>248</v>
      </c>
      <c r="L123" s="49">
        <v>308</v>
      </c>
      <c r="M123" s="49">
        <v>894</v>
      </c>
      <c r="N123" s="49">
        <v>4509</v>
      </c>
      <c r="O123" s="49">
        <v>2800</v>
      </c>
      <c r="P123" s="49">
        <v>3419</v>
      </c>
      <c r="Q123" s="49">
        <v>3698</v>
      </c>
    </row>
    <row r="124" spans="1:17" x14ac:dyDescent="0.3">
      <c r="A124" s="34">
        <f>IF($B124='Lookup (hidden)'!$F$12,IF($E124='Lookup (hidden)'!$F$13,IF($D124='Lookup (hidden)'!$F$14,IF($F124='Lookup (hidden)'!$F$15,IF($G124='Lookup (hidden)'!$F$16,IF($H124='Lookup (hidden)'!$F$17,1,0),0),0),0),0),0)</f>
        <v>0</v>
      </c>
      <c r="B124" s="47" t="s">
        <v>82</v>
      </c>
      <c r="C124" s="59"/>
      <c r="D124" s="47" t="s">
        <v>37</v>
      </c>
      <c r="E124" s="47" t="s">
        <v>37</v>
      </c>
      <c r="F124" s="47" t="s">
        <v>37</v>
      </c>
      <c r="G124" s="47" t="s">
        <v>37</v>
      </c>
      <c r="H124" s="47" t="s">
        <v>72</v>
      </c>
      <c r="I124" s="47" t="s">
        <v>96</v>
      </c>
      <c r="J124" s="49">
        <v>367051</v>
      </c>
      <c r="K124" s="49">
        <v>359284</v>
      </c>
      <c r="L124" s="49">
        <v>366675</v>
      </c>
      <c r="M124" s="49">
        <v>341077</v>
      </c>
      <c r="N124" s="49">
        <v>99749</v>
      </c>
      <c r="O124" s="49">
        <v>127165</v>
      </c>
      <c r="P124" s="49">
        <v>130736</v>
      </c>
      <c r="Q124" s="49">
        <v>141953</v>
      </c>
    </row>
    <row r="125" spans="1:17" x14ac:dyDescent="0.3">
      <c r="A125" s="34">
        <f>IF($B125='Lookup (hidden)'!$F$12,IF($E125='Lookup (hidden)'!$F$13,IF($D125='Lookup (hidden)'!$F$14,IF($F125='Lookup (hidden)'!$F$15,IF($G125='Lookup (hidden)'!$F$16,IF($H125='Lookup (hidden)'!$F$17,1,0),0),0),0),0),0)</f>
        <v>0</v>
      </c>
      <c r="B125" s="47" t="s">
        <v>82</v>
      </c>
      <c r="C125" s="59"/>
      <c r="D125" s="47" t="s">
        <v>37</v>
      </c>
      <c r="E125" s="47" t="s">
        <v>37</v>
      </c>
      <c r="F125" s="47" t="s">
        <v>37</v>
      </c>
      <c r="G125" s="47" t="s">
        <v>37</v>
      </c>
      <c r="H125" s="47" t="s">
        <v>72</v>
      </c>
      <c r="I125" s="47" t="s">
        <v>97</v>
      </c>
      <c r="J125" s="49">
        <v>2914</v>
      </c>
      <c r="K125" s="49">
        <v>3656</v>
      </c>
      <c r="L125" s="49">
        <v>4487</v>
      </c>
      <c r="M125" s="49">
        <v>57195</v>
      </c>
      <c r="N125" s="49">
        <v>335444</v>
      </c>
      <c r="O125" s="49">
        <v>301707</v>
      </c>
      <c r="P125" s="49">
        <v>322891</v>
      </c>
      <c r="Q125" s="49">
        <v>341463</v>
      </c>
    </row>
    <row r="126" spans="1:17" x14ac:dyDescent="0.3">
      <c r="A126" s="34">
        <f>IF($B126='Lookup (hidden)'!$F$12,IF($E126='Lookup (hidden)'!$F$13,IF($D126='Lookup (hidden)'!$F$14,IF($F126='Lookup (hidden)'!$F$15,IF($G126='Lookup (hidden)'!$F$16,IF($H126='Lookup (hidden)'!$F$17,1,0),0),0),0),0),0)</f>
        <v>0</v>
      </c>
      <c r="B126" s="47" t="s">
        <v>82</v>
      </c>
      <c r="C126" s="59"/>
      <c r="D126" s="47" t="s">
        <v>37</v>
      </c>
      <c r="E126" s="47" t="s">
        <v>37</v>
      </c>
      <c r="F126" s="47" t="s">
        <v>37</v>
      </c>
      <c r="G126" s="47" t="s">
        <v>37</v>
      </c>
      <c r="H126" s="47" t="s">
        <v>76</v>
      </c>
      <c r="I126" s="47" t="s">
        <v>96</v>
      </c>
      <c r="J126" s="49">
        <v>168749</v>
      </c>
      <c r="K126" s="49">
        <v>155453</v>
      </c>
      <c r="L126" s="49">
        <v>163261</v>
      </c>
      <c r="M126" s="49">
        <v>150151</v>
      </c>
      <c r="N126" s="49">
        <v>79984</v>
      </c>
      <c r="O126" s="49">
        <v>93350</v>
      </c>
      <c r="P126" s="49">
        <v>96553</v>
      </c>
      <c r="Q126" s="49">
        <v>102344</v>
      </c>
    </row>
    <row r="127" spans="1:17" x14ac:dyDescent="0.3">
      <c r="A127" s="34">
        <f>IF($B127='Lookup (hidden)'!$F$12,IF($E127='Lookup (hidden)'!$F$13,IF($D127='Lookup (hidden)'!$F$14,IF($F127='Lookup (hidden)'!$F$15,IF($G127='Lookup (hidden)'!$F$16,IF($H127='Lookup (hidden)'!$F$17,1,0),0),0),0),0),0)</f>
        <v>0</v>
      </c>
      <c r="B127" s="47" t="s">
        <v>82</v>
      </c>
      <c r="C127" s="59"/>
      <c r="D127" s="47" t="s">
        <v>37</v>
      </c>
      <c r="E127" s="47" t="s">
        <v>37</v>
      </c>
      <c r="F127" s="47" t="s">
        <v>37</v>
      </c>
      <c r="G127" s="47" t="s">
        <v>37</v>
      </c>
      <c r="H127" s="47" t="s">
        <v>76</v>
      </c>
      <c r="I127" s="47" t="s">
        <v>97</v>
      </c>
      <c r="J127" s="49">
        <v>2827</v>
      </c>
      <c r="K127" s="49">
        <v>2619</v>
      </c>
      <c r="L127" s="49">
        <v>3044</v>
      </c>
      <c r="M127" s="49">
        <v>14564</v>
      </c>
      <c r="N127" s="49">
        <v>99718</v>
      </c>
      <c r="O127" s="49">
        <v>81205</v>
      </c>
      <c r="P127" s="49">
        <v>85506</v>
      </c>
      <c r="Q127" s="49">
        <v>89392</v>
      </c>
    </row>
    <row r="128" spans="1:17" x14ac:dyDescent="0.3">
      <c r="A128" s="34">
        <f>IF($B128='Lookup (hidden)'!$F$12,IF($E128='Lookup (hidden)'!$F$13,IF($D128='Lookup (hidden)'!$F$14,IF($F128='Lookup (hidden)'!$F$15,IF($G128='Lookup (hidden)'!$F$16,IF($H128='Lookup (hidden)'!$F$17,1,0),0),0),0),0),0)</f>
        <v>0</v>
      </c>
      <c r="B128" s="47" t="s">
        <v>82</v>
      </c>
      <c r="C128" s="59"/>
      <c r="D128" s="47" t="s">
        <v>37</v>
      </c>
      <c r="E128" s="47" t="s">
        <v>37</v>
      </c>
      <c r="F128" s="47" t="s">
        <v>37</v>
      </c>
      <c r="G128" s="47" t="s">
        <v>37</v>
      </c>
      <c r="H128" s="47" t="s">
        <v>79</v>
      </c>
      <c r="I128" s="47" t="s">
        <v>96</v>
      </c>
      <c r="J128" s="49">
        <v>4177</v>
      </c>
      <c r="K128" s="49">
        <v>3435</v>
      </c>
      <c r="L128" s="49">
        <v>4204</v>
      </c>
      <c r="M128" s="49">
        <v>3820</v>
      </c>
      <c r="N128" s="49">
        <v>1152</v>
      </c>
      <c r="O128" s="49">
        <v>1921</v>
      </c>
      <c r="P128" s="49">
        <v>2116</v>
      </c>
      <c r="Q128" s="49">
        <v>2792</v>
      </c>
    </row>
    <row r="129" spans="1:17" x14ac:dyDescent="0.3">
      <c r="A129" s="34">
        <f>IF($B129='Lookup (hidden)'!$F$12,IF($E129='Lookup (hidden)'!$F$13,IF($D129='Lookup (hidden)'!$F$14,IF($F129='Lookup (hidden)'!$F$15,IF($G129='Lookup (hidden)'!$F$16,IF($H129='Lookup (hidden)'!$F$17,1,0),0),0),0),0),0)</f>
        <v>0</v>
      </c>
      <c r="B129" s="47" t="s">
        <v>82</v>
      </c>
      <c r="C129" s="59"/>
      <c r="D129" s="47" t="s">
        <v>37</v>
      </c>
      <c r="E129" s="47" t="s">
        <v>37</v>
      </c>
      <c r="F129" s="47" t="s">
        <v>37</v>
      </c>
      <c r="G129" s="47" t="s">
        <v>37</v>
      </c>
      <c r="H129" s="47" t="s">
        <v>79</v>
      </c>
      <c r="I129" s="47" t="s">
        <v>97</v>
      </c>
      <c r="J129" s="49" t="s">
        <v>99</v>
      </c>
      <c r="K129" s="49" t="s">
        <v>99</v>
      </c>
      <c r="L129" s="49" t="s">
        <v>99</v>
      </c>
      <c r="M129" s="49">
        <v>369</v>
      </c>
      <c r="N129" s="49">
        <v>3298</v>
      </c>
      <c r="O129" s="49">
        <v>2540</v>
      </c>
      <c r="P129" s="49">
        <v>3346</v>
      </c>
      <c r="Q129" s="49">
        <v>3613</v>
      </c>
    </row>
    <row r="130" spans="1:17" x14ac:dyDescent="0.3">
      <c r="A130" s="34">
        <f>IF($B130='Lookup (hidden)'!$F$12,IF($E130='Lookup (hidden)'!$F$13,IF($D130='Lookup (hidden)'!$F$14,IF($F130='Lookup (hidden)'!$F$15,IF($G130='Lookup (hidden)'!$F$16,IF($H130='Lookup (hidden)'!$F$17,1,0),0),0),0),0),0)</f>
        <v>0</v>
      </c>
      <c r="B130" s="47" t="s">
        <v>73</v>
      </c>
      <c r="C130" s="59"/>
      <c r="D130" s="47" t="s">
        <v>37</v>
      </c>
      <c r="E130" s="47" t="s">
        <v>37</v>
      </c>
      <c r="F130" s="47" t="s">
        <v>37</v>
      </c>
      <c r="G130" s="47" t="s">
        <v>37</v>
      </c>
      <c r="H130" s="47" t="s">
        <v>72</v>
      </c>
      <c r="I130" s="47" t="s">
        <v>96</v>
      </c>
      <c r="J130" s="49">
        <v>102808</v>
      </c>
      <c r="K130" s="49">
        <v>97221</v>
      </c>
      <c r="L130" s="49">
        <v>102913</v>
      </c>
      <c r="M130" s="49">
        <v>94226</v>
      </c>
      <c r="N130" s="49">
        <v>45310</v>
      </c>
      <c r="O130" s="49">
        <v>64798</v>
      </c>
      <c r="P130" s="49">
        <v>57951</v>
      </c>
      <c r="Q130" s="49">
        <v>56766</v>
      </c>
    </row>
    <row r="131" spans="1:17" x14ac:dyDescent="0.3">
      <c r="A131" s="34">
        <f>IF($B131='Lookup (hidden)'!$F$12,IF($E131='Lookup (hidden)'!$F$13,IF($D131='Lookup (hidden)'!$F$14,IF($F131='Lookup (hidden)'!$F$15,IF($G131='Lookup (hidden)'!$F$16,IF($H131='Lookup (hidden)'!$F$17,1,0),0),0),0),0),0)</f>
        <v>0</v>
      </c>
      <c r="B131" s="47" t="s">
        <v>73</v>
      </c>
      <c r="C131" s="59"/>
      <c r="D131" s="47" t="s">
        <v>37</v>
      </c>
      <c r="E131" s="47" t="s">
        <v>37</v>
      </c>
      <c r="F131" s="47" t="s">
        <v>37</v>
      </c>
      <c r="G131" s="47" t="s">
        <v>37</v>
      </c>
      <c r="H131" s="47" t="s">
        <v>72</v>
      </c>
      <c r="I131" s="47" t="s">
        <v>97</v>
      </c>
      <c r="J131" s="49">
        <v>0</v>
      </c>
      <c r="K131" s="49">
        <v>0</v>
      </c>
      <c r="L131" s="49">
        <v>0</v>
      </c>
      <c r="M131" s="49">
        <v>8787</v>
      </c>
      <c r="N131" s="49">
        <v>60827</v>
      </c>
      <c r="O131" s="49">
        <v>44917</v>
      </c>
      <c r="P131" s="49">
        <v>64876</v>
      </c>
      <c r="Q131" s="49">
        <v>65742</v>
      </c>
    </row>
    <row r="132" spans="1:17" x14ac:dyDescent="0.3">
      <c r="A132" s="34">
        <f>IF($B132='Lookup (hidden)'!$F$12,IF($E132='Lookup (hidden)'!$F$13,IF($D132='Lookup (hidden)'!$F$14,IF($F132='Lookup (hidden)'!$F$15,IF($G132='Lookup (hidden)'!$F$16,IF($H132='Lookup (hidden)'!$F$17,1,0),0),0),0),0),0)</f>
        <v>0</v>
      </c>
      <c r="B132" s="47" t="s">
        <v>73</v>
      </c>
      <c r="C132" s="59"/>
      <c r="D132" s="47" t="s">
        <v>37</v>
      </c>
      <c r="E132" s="47" t="s">
        <v>37</v>
      </c>
      <c r="F132" s="47" t="s">
        <v>37</v>
      </c>
      <c r="G132" s="47" t="s">
        <v>37</v>
      </c>
      <c r="H132" s="47" t="s">
        <v>76</v>
      </c>
      <c r="I132" s="47" t="s">
        <v>96</v>
      </c>
      <c r="J132" s="49">
        <v>103330</v>
      </c>
      <c r="K132" s="49">
        <v>99251</v>
      </c>
      <c r="L132" s="49">
        <v>102813</v>
      </c>
      <c r="M132" s="49">
        <v>88076</v>
      </c>
      <c r="N132" s="49">
        <v>32349</v>
      </c>
      <c r="O132" s="49">
        <v>43792</v>
      </c>
      <c r="P132" s="49">
        <v>37345</v>
      </c>
      <c r="Q132" s="49">
        <v>36090</v>
      </c>
    </row>
    <row r="133" spans="1:17" x14ac:dyDescent="0.3">
      <c r="A133" s="34">
        <f>IF($B133='Lookup (hidden)'!$F$12,IF($E133='Lookup (hidden)'!$F$13,IF($D133='Lookup (hidden)'!$F$14,IF($F133='Lookup (hidden)'!$F$15,IF($G133='Lookup (hidden)'!$F$16,IF($H133='Lookup (hidden)'!$F$17,1,0),0),0),0),0),0)</f>
        <v>0</v>
      </c>
      <c r="B133" s="47" t="s">
        <v>73</v>
      </c>
      <c r="C133" s="59"/>
      <c r="D133" s="47" t="s">
        <v>37</v>
      </c>
      <c r="E133" s="47" t="s">
        <v>37</v>
      </c>
      <c r="F133" s="47" t="s">
        <v>37</v>
      </c>
      <c r="G133" s="47" t="s">
        <v>37</v>
      </c>
      <c r="H133" s="47" t="s">
        <v>76</v>
      </c>
      <c r="I133" s="47" t="s">
        <v>97</v>
      </c>
      <c r="J133" s="49">
        <v>142</v>
      </c>
      <c r="K133" s="49">
        <v>94</v>
      </c>
      <c r="L133" s="49">
        <v>98</v>
      </c>
      <c r="M133" s="49">
        <v>9664</v>
      </c>
      <c r="N133" s="49">
        <v>64370</v>
      </c>
      <c r="O133" s="49">
        <v>50946</v>
      </c>
      <c r="P133" s="49">
        <v>64382</v>
      </c>
      <c r="Q133" s="49">
        <v>66621</v>
      </c>
    </row>
    <row r="134" spans="1:17" x14ac:dyDescent="0.3">
      <c r="A134" s="34">
        <f>IF($B134='Lookup (hidden)'!$F$12,IF($E134='Lookup (hidden)'!$F$13,IF($D134='Lookup (hidden)'!$F$14,IF($F134='Lookup (hidden)'!$F$15,IF($G134='Lookup (hidden)'!$F$16,IF($H134='Lookup (hidden)'!$F$17,1,0),0),0),0),0),0)</f>
        <v>0</v>
      </c>
      <c r="B134" s="47" t="s">
        <v>73</v>
      </c>
      <c r="C134" s="59"/>
      <c r="D134" s="47" t="s">
        <v>37</v>
      </c>
      <c r="E134" s="47" t="s">
        <v>37</v>
      </c>
      <c r="F134" s="47" t="s">
        <v>37</v>
      </c>
      <c r="G134" s="47" t="s">
        <v>37</v>
      </c>
      <c r="H134" s="47" t="s">
        <v>79</v>
      </c>
      <c r="I134" s="47" t="s">
        <v>96</v>
      </c>
      <c r="J134" s="49">
        <v>2035</v>
      </c>
      <c r="K134" s="49">
        <v>1590</v>
      </c>
      <c r="L134" s="49">
        <v>1739</v>
      </c>
      <c r="M134" s="49">
        <v>1659</v>
      </c>
      <c r="N134" s="49">
        <v>674</v>
      </c>
      <c r="O134" s="49">
        <v>1105</v>
      </c>
      <c r="P134" s="49">
        <v>1191</v>
      </c>
      <c r="Q134" s="49">
        <v>1376</v>
      </c>
    </row>
    <row r="135" spans="1:17" x14ac:dyDescent="0.3">
      <c r="A135" s="34">
        <f>IF($B135='Lookup (hidden)'!$F$12,IF($E135='Lookup (hidden)'!$F$13,IF($D135='Lookup (hidden)'!$F$14,IF($F135='Lookup (hidden)'!$F$15,IF($G135='Lookup (hidden)'!$F$16,IF($H135='Lookup (hidden)'!$F$17,1,0),0),0),0),0),0)</f>
        <v>0</v>
      </c>
      <c r="B135" s="47" t="s">
        <v>73</v>
      </c>
      <c r="C135" s="59"/>
      <c r="D135" s="47" t="s">
        <v>37</v>
      </c>
      <c r="E135" s="47" t="s">
        <v>37</v>
      </c>
      <c r="F135" s="47" t="s">
        <v>37</v>
      </c>
      <c r="G135" s="47" t="s">
        <v>37</v>
      </c>
      <c r="H135" s="47" t="s">
        <v>79</v>
      </c>
      <c r="I135" s="47" t="s">
        <v>97</v>
      </c>
      <c r="J135" s="49">
        <v>0</v>
      </c>
      <c r="K135" s="49">
        <v>0</v>
      </c>
      <c r="L135" s="49">
        <v>0</v>
      </c>
      <c r="M135" s="49">
        <v>221</v>
      </c>
      <c r="N135" s="49">
        <v>1665</v>
      </c>
      <c r="O135" s="49">
        <v>1228</v>
      </c>
      <c r="P135" s="49">
        <v>1656</v>
      </c>
      <c r="Q135" s="49">
        <v>1759</v>
      </c>
    </row>
    <row r="136" spans="1:17" x14ac:dyDescent="0.3">
      <c r="A136" s="34">
        <f>IF($B136='Lookup (hidden)'!$F$12,IF($E136='Lookup (hidden)'!$F$13,IF($D136='Lookup (hidden)'!$F$14,IF($F136='Lookup (hidden)'!$F$15,IF($G136='Lookup (hidden)'!$F$16,IF($H136='Lookup (hidden)'!$F$17,1,0),0),0),0),0),0)</f>
        <v>0</v>
      </c>
      <c r="B136" s="47" t="s">
        <v>69</v>
      </c>
      <c r="C136" s="59"/>
      <c r="D136" s="47" t="s">
        <v>37</v>
      </c>
      <c r="E136" s="47" t="s">
        <v>37</v>
      </c>
      <c r="F136" s="47" t="s">
        <v>37</v>
      </c>
      <c r="G136" s="47" t="s">
        <v>37</v>
      </c>
      <c r="H136" s="47" t="s">
        <v>72</v>
      </c>
      <c r="I136" s="47" t="s">
        <v>96</v>
      </c>
      <c r="J136" s="49">
        <v>997811</v>
      </c>
      <c r="K136" s="49">
        <v>947108</v>
      </c>
      <c r="L136" s="49">
        <v>987723</v>
      </c>
      <c r="M136" s="49">
        <v>879885</v>
      </c>
      <c r="N136" s="49">
        <v>258280</v>
      </c>
      <c r="O136" s="49">
        <v>388324</v>
      </c>
      <c r="P136" s="49">
        <v>415370</v>
      </c>
      <c r="Q136" s="49">
        <v>385907</v>
      </c>
    </row>
    <row r="137" spans="1:17" x14ac:dyDescent="0.3">
      <c r="A137" s="34">
        <f>IF($B137='Lookup (hidden)'!$F$12,IF($E137='Lookup (hidden)'!$F$13,IF($D137='Lookup (hidden)'!$F$14,IF($F137='Lookup (hidden)'!$F$15,IF($G137='Lookup (hidden)'!$F$16,IF($H137='Lookup (hidden)'!$F$17,1,0),0),0),0),0),0)</f>
        <v>0</v>
      </c>
      <c r="B137" s="47" t="s">
        <v>69</v>
      </c>
      <c r="C137" s="59"/>
      <c r="D137" s="47" t="s">
        <v>37</v>
      </c>
      <c r="E137" s="47" t="s">
        <v>37</v>
      </c>
      <c r="F137" s="47" t="s">
        <v>37</v>
      </c>
      <c r="G137" s="47" t="s">
        <v>37</v>
      </c>
      <c r="H137" s="47" t="s">
        <v>72</v>
      </c>
      <c r="I137" s="47" t="s">
        <v>97</v>
      </c>
      <c r="J137" s="49">
        <v>9299</v>
      </c>
      <c r="K137" s="49">
        <v>9324</v>
      </c>
      <c r="L137" s="49">
        <v>10249</v>
      </c>
      <c r="M137" s="49">
        <v>138367</v>
      </c>
      <c r="N137" s="49">
        <v>791054</v>
      </c>
      <c r="O137" s="49">
        <v>702856</v>
      </c>
      <c r="P137" s="49">
        <v>747747</v>
      </c>
      <c r="Q137" s="49">
        <v>856982</v>
      </c>
    </row>
    <row r="138" spans="1:17" x14ac:dyDescent="0.3">
      <c r="A138" s="34">
        <f>IF($B138='Lookup (hidden)'!$F$12,IF($E138='Lookup (hidden)'!$F$13,IF($D138='Lookup (hidden)'!$F$14,IF($F138='Lookup (hidden)'!$F$15,IF($G138='Lookup (hidden)'!$F$16,IF($H138='Lookup (hidden)'!$F$17,1,0),0),0),0),0),0)</f>
        <v>0</v>
      </c>
      <c r="B138" s="47" t="s">
        <v>69</v>
      </c>
      <c r="C138" s="59"/>
      <c r="D138" s="47" t="s">
        <v>37</v>
      </c>
      <c r="E138" s="47" t="s">
        <v>37</v>
      </c>
      <c r="F138" s="47" t="s">
        <v>37</v>
      </c>
      <c r="G138" s="47" t="s">
        <v>37</v>
      </c>
      <c r="H138" s="47" t="s">
        <v>76</v>
      </c>
      <c r="I138" s="47" t="s">
        <v>96</v>
      </c>
      <c r="J138" s="49">
        <v>598430</v>
      </c>
      <c r="K138" s="49">
        <v>558543</v>
      </c>
      <c r="L138" s="49">
        <v>582077</v>
      </c>
      <c r="M138" s="49">
        <v>520888</v>
      </c>
      <c r="N138" s="49">
        <v>190934</v>
      </c>
      <c r="O138" s="49">
        <v>232830</v>
      </c>
      <c r="P138" s="49">
        <v>247217</v>
      </c>
      <c r="Q138" s="49">
        <v>244674</v>
      </c>
    </row>
    <row r="139" spans="1:17" x14ac:dyDescent="0.3">
      <c r="A139" s="34">
        <f>IF($B139='Lookup (hidden)'!$F$12,IF($E139='Lookup (hidden)'!$F$13,IF($D139='Lookup (hidden)'!$F$14,IF($F139='Lookup (hidden)'!$F$15,IF($G139='Lookup (hidden)'!$F$16,IF($H139='Lookup (hidden)'!$F$17,1,0),0),0),0),0),0)</f>
        <v>0</v>
      </c>
      <c r="B139" s="47" t="s">
        <v>69</v>
      </c>
      <c r="C139" s="59"/>
      <c r="D139" s="47" t="s">
        <v>37</v>
      </c>
      <c r="E139" s="47" t="s">
        <v>37</v>
      </c>
      <c r="F139" s="47" t="s">
        <v>37</v>
      </c>
      <c r="G139" s="47" t="s">
        <v>37</v>
      </c>
      <c r="H139" s="47" t="s">
        <v>76</v>
      </c>
      <c r="I139" s="47" t="s">
        <v>97</v>
      </c>
      <c r="J139" s="49">
        <v>8798</v>
      </c>
      <c r="K139" s="49">
        <v>8408</v>
      </c>
      <c r="L139" s="49">
        <v>9992</v>
      </c>
      <c r="M139" s="49">
        <v>58559</v>
      </c>
      <c r="N139" s="49">
        <v>389286</v>
      </c>
      <c r="O139" s="49">
        <v>341293</v>
      </c>
      <c r="P139" s="49">
        <v>355959</v>
      </c>
      <c r="Q139" s="49">
        <v>379391</v>
      </c>
    </row>
    <row r="140" spans="1:17" x14ac:dyDescent="0.3">
      <c r="A140" s="34">
        <f>IF($B140='Lookup (hidden)'!$F$12,IF($E140='Lookup (hidden)'!$F$13,IF($D140='Lookup (hidden)'!$F$14,IF($F140='Lookup (hidden)'!$F$15,IF($G140='Lookup (hidden)'!$F$16,IF($H140='Lookup (hidden)'!$F$17,1,0),0),0),0),0),0)</f>
        <v>0</v>
      </c>
      <c r="B140" s="47" t="s">
        <v>69</v>
      </c>
      <c r="C140" s="59"/>
      <c r="D140" s="47" t="s">
        <v>37</v>
      </c>
      <c r="E140" s="47" t="s">
        <v>37</v>
      </c>
      <c r="F140" s="47" t="s">
        <v>37</v>
      </c>
      <c r="G140" s="47" t="s">
        <v>37</v>
      </c>
      <c r="H140" s="47" t="s">
        <v>79</v>
      </c>
      <c r="I140" s="47" t="s">
        <v>96</v>
      </c>
      <c r="J140" s="49">
        <v>12981</v>
      </c>
      <c r="K140" s="49">
        <v>11459</v>
      </c>
      <c r="L140" s="49">
        <v>13176</v>
      </c>
      <c r="M140" s="49">
        <v>11972</v>
      </c>
      <c r="N140" s="49">
        <v>3821</v>
      </c>
      <c r="O140" s="49">
        <v>5632</v>
      </c>
      <c r="P140" s="49">
        <v>7226</v>
      </c>
      <c r="Q140" s="49">
        <v>7374</v>
      </c>
    </row>
    <row r="141" spans="1:17" x14ac:dyDescent="0.3">
      <c r="A141" s="34">
        <f>IF($B141='Lookup (hidden)'!$F$12,IF($E141='Lookup (hidden)'!$F$13,IF($D141='Lookup (hidden)'!$F$14,IF($F141='Lookup (hidden)'!$F$15,IF($G141='Lookup (hidden)'!$F$16,IF($H141='Lookup (hidden)'!$F$17,1,0),0),0),0),0),0)</f>
        <v>0</v>
      </c>
      <c r="B141" s="47" t="s">
        <v>69</v>
      </c>
      <c r="C141" s="59"/>
      <c r="D141" s="47" t="s">
        <v>37</v>
      </c>
      <c r="E141" s="47" t="s">
        <v>37</v>
      </c>
      <c r="F141" s="47" t="s">
        <v>37</v>
      </c>
      <c r="G141" s="47" t="s">
        <v>37</v>
      </c>
      <c r="H141" s="47" t="s">
        <v>79</v>
      </c>
      <c r="I141" s="47" t="s">
        <v>97</v>
      </c>
      <c r="J141" s="49">
        <v>43</v>
      </c>
      <c r="K141" s="49">
        <v>54</v>
      </c>
      <c r="L141" s="49">
        <v>64</v>
      </c>
      <c r="M141" s="49">
        <v>1325</v>
      </c>
      <c r="N141" s="49">
        <v>9845</v>
      </c>
      <c r="O141" s="49">
        <v>8010</v>
      </c>
      <c r="P141" s="49">
        <v>8684</v>
      </c>
      <c r="Q141" s="49">
        <v>10216</v>
      </c>
    </row>
    <row r="142" spans="1:17" x14ac:dyDescent="0.3">
      <c r="A142" s="34">
        <f>IF($B142='Lookup (hidden)'!$F$12,IF($E142='Lookup (hidden)'!$F$13,IF($D142='Lookup (hidden)'!$F$14,IF($F142='Lookup (hidden)'!$F$15,IF($G142='Lookup (hidden)'!$F$16,IF($H142='Lookup (hidden)'!$F$17,1,0),0),0),0),0),0)</f>
        <v>0</v>
      </c>
      <c r="B142" s="47" t="s">
        <v>77</v>
      </c>
      <c r="C142" s="59"/>
      <c r="D142" s="47" t="s">
        <v>37</v>
      </c>
      <c r="E142" s="47" t="s">
        <v>37</v>
      </c>
      <c r="F142" s="47" t="s">
        <v>37</v>
      </c>
      <c r="G142" s="47" t="s">
        <v>37</v>
      </c>
      <c r="H142" s="47" t="s">
        <v>72</v>
      </c>
      <c r="I142" s="47" t="s">
        <v>96</v>
      </c>
      <c r="J142" s="49">
        <v>56609</v>
      </c>
      <c r="K142" s="49">
        <v>56869</v>
      </c>
      <c r="L142" s="49">
        <v>60644</v>
      </c>
      <c r="M142" s="49">
        <v>53253</v>
      </c>
      <c r="N142" s="49">
        <v>7271</v>
      </c>
      <c r="O142" s="49">
        <v>26461</v>
      </c>
      <c r="P142" s="49">
        <v>24307</v>
      </c>
      <c r="Q142" s="49">
        <v>24247</v>
      </c>
    </row>
    <row r="143" spans="1:17" x14ac:dyDescent="0.3">
      <c r="A143" s="34">
        <f>IF($B143='Lookup (hidden)'!$F$12,IF($E143='Lookup (hidden)'!$F$13,IF($D143='Lookup (hidden)'!$F$14,IF($F143='Lookup (hidden)'!$F$15,IF($G143='Lookup (hidden)'!$F$16,IF($H143='Lookup (hidden)'!$F$17,1,0),0),0),0),0),0)</f>
        <v>0</v>
      </c>
      <c r="B143" s="47" t="s">
        <v>77</v>
      </c>
      <c r="C143" s="59"/>
      <c r="D143" s="47" t="s">
        <v>37</v>
      </c>
      <c r="E143" s="47" t="s">
        <v>37</v>
      </c>
      <c r="F143" s="47" t="s">
        <v>37</v>
      </c>
      <c r="G143" s="47" t="s">
        <v>37</v>
      </c>
      <c r="H143" s="47" t="s">
        <v>72</v>
      </c>
      <c r="I143" s="47" t="s">
        <v>97</v>
      </c>
      <c r="J143" s="49">
        <v>0</v>
      </c>
      <c r="K143" s="49">
        <v>0</v>
      </c>
      <c r="L143" s="49">
        <v>0</v>
      </c>
      <c r="M143" s="49">
        <v>8102</v>
      </c>
      <c r="N143" s="49">
        <v>20360</v>
      </c>
      <c r="O143" s="49">
        <v>37167</v>
      </c>
      <c r="P143" s="49">
        <v>42963</v>
      </c>
      <c r="Q143" s="49">
        <v>9490</v>
      </c>
    </row>
    <row r="144" spans="1:17" x14ac:dyDescent="0.3">
      <c r="A144" s="34">
        <f>IF($B144='Lookup (hidden)'!$F$12,IF($E144='Lookup (hidden)'!$F$13,IF($D144='Lookup (hidden)'!$F$14,IF($F144='Lookup (hidden)'!$F$15,IF($G144='Lookup (hidden)'!$F$16,IF($H144='Lookup (hidden)'!$F$17,1,0),0),0),0),0),0)</f>
        <v>0</v>
      </c>
      <c r="B144" s="47" t="s">
        <v>77</v>
      </c>
      <c r="C144" s="59"/>
      <c r="D144" s="47" t="s">
        <v>37</v>
      </c>
      <c r="E144" s="47" t="s">
        <v>37</v>
      </c>
      <c r="F144" s="47" t="s">
        <v>37</v>
      </c>
      <c r="G144" s="47" t="s">
        <v>37</v>
      </c>
      <c r="H144" s="47" t="s">
        <v>76</v>
      </c>
      <c r="I144" s="47" t="s">
        <v>96</v>
      </c>
      <c r="J144" s="49">
        <v>39195</v>
      </c>
      <c r="K144" s="49">
        <v>38821</v>
      </c>
      <c r="L144" s="49">
        <v>40417</v>
      </c>
      <c r="M144" s="49">
        <v>36721</v>
      </c>
      <c r="N144" s="49">
        <v>12476</v>
      </c>
      <c r="O144" s="49">
        <v>27178</v>
      </c>
      <c r="P144" s="49">
        <v>25250</v>
      </c>
      <c r="Q144" s="49">
        <v>23168</v>
      </c>
    </row>
    <row r="145" spans="1:17" x14ac:dyDescent="0.3">
      <c r="A145" s="34">
        <f>IF($B145='Lookup (hidden)'!$F$12,IF($E145='Lookup (hidden)'!$F$13,IF($D145='Lookup (hidden)'!$F$14,IF($F145='Lookup (hidden)'!$F$15,IF($G145='Lookup (hidden)'!$F$16,IF($H145='Lookup (hidden)'!$F$17,1,0),0),0),0),0),0)</f>
        <v>0</v>
      </c>
      <c r="B145" s="47" t="s">
        <v>77</v>
      </c>
      <c r="C145" s="59"/>
      <c r="D145" s="47" t="s">
        <v>37</v>
      </c>
      <c r="E145" s="47" t="s">
        <v>37</v>
      </c>
      <c r="F145" s="47" t="s">
        <v>37</v>
      </c>
      <c r="G145" s="47" t="s">
        <v>37</v>
      </c>
      <c r="H145" s="47" t="s">
        <v>76</v>
      </c>
      <c r="I145" s="47" t="s">
        <v>97</v>
      </c>
      <c r="J145" s="49">
        <v>0</v>
      </c>
      <c r="K145" s="49">
        <v>0</v>
      </c>
      <c r="L145" s="49">
        <v>0</v>
      </c>
      <c r="M145" s="49">
        <v>1719</v>
      </c>
      <c r="N145" s="49">
        <v>15345</v>
      </c>
      <c r="O145" s="49">
        <v>16669</v>
      </c>
      <c r="P145" s="49">
        <v>20075</v>
      </c>
      <c r="Q145" s="49">
        <v>23829</v>
      </c>
    </row>
    <row r="146" spans="1:17" x14ac:dyDescent="0.3">
      <c r="A146" s="34">
        <f>IF($B146='Lookup (hidden)'!$F$12,IF($E146='Lookup (hidden)'!$F$13,IF($D146='Lookup (hidden)'!$F$14,IF($F146='Lookup (hidden)'!$F$15,IF($G146='Lookup (hidden)'!$F$16,IF($H146='Lookup (hidden)'!$F$17,1,0),0),0),0),0),0)</f>
        <v>0</v>
      </c>
      <c r="B146" s="47" t="s">
        <v>77</v>
      </c>
      <c r="C146" s="59"/>
      <c r="D146" s="47" t="s">
        <v>37</v>
      </c>
      <c r="E146" s="47" t="s">
        <v>37</v>
      </c>
      <c r="F146" s="47" t="s">
        <v>37</v>
      </c>
      <c r="G146" s="47" t="s">
        <v>37</v>
      </c>
      <c r="H146" s="47" t="s">
        <v>79</v>
      </c>
      <c r="I146" s="47" t="s">
        <v>96</v>
      </c>
      <c r="J146" s="49">
        <v>680</v>
      </c>
      <c r="K146" s="49">
        <v>638</v>
      </c>
      <c r="L146" s="49">
        <v>776</v>
      </c>
      <c r="M146" s="49">
        <v>705</v>
      </c>
      <c r="N146" s="49">
        <v>99</v>
      </c>
      <c r="O146" s="49">
        <v>441</v>
      </c>
      <c r="P146" s="49">
        <v>492</v>
      </c>
      <c r="Q146" s="49">
        <v>698</v>
      </c>
    </row>
    <row r="147" spans="1:17" x14ac:dyDescent="0.3">
      <c r="A147" s="34">
        <f>IF($B147='Lookup (hidden)'!$F$12,IF($E147='Lookup (hidden)'!$F$13,IF($D147='Lookup (hidden)'!$F$14,IF($F147='Lookup (hidden)'!$F$15,IF($G147='Lookup (hidden)'!$F$16,IF($H147='Lookup (hidden)'!$F$17,1,0),0),0),0),0),0)</f>
        <v>0</v>
      </c>
      <c r="B147" s="47" t="s">
        <v>77</v>
      </c>
      <c r="C147" s="59"/>
      <c r="D147" s="47" t="s">
        <v>37</v>
      </c>
      <c r="E147" s="47" t="s">
        <v>37</v>
      </c>
      <c r="F147" s="47" t="s">
        <v>37</v>
      </c>
      <c r="G147" s="47" t="s">
        <v>37</v>
      </c>
      <c r="H147" s="47" t="s">
        <v>79</v>
      </c>
      <c r="I147" s="47" t="s">
        <v>97</v>
      </c>
      <c r="J147" s="49">
        <v>0</v>
      </c>
      <c r="K147" s="49">
        <v>0</v>
      </c>
      <c r="L147" s="49">
        <v>0</v>
      </c>
      <c r="M147" s="49">
        <v>96</v>
      </c>
      <c r="N147" s="49">
        <v>451</v>
      </c>
      <c r="O147" s="49">
        <v>484</v>
      </c>
      <c r="P147" s="49">
        <v>741</v>
      </c>
      <c r="Q147" s="49">
        <v>754</v>
      </c>
    </row>
    <row r="148" spans="1:17" x14ac:dyDescent="0.3">
      <c r="A148" s="34">
        <f>IF($B148='Lookup (hidden)'!$F$12,IF($E148='Lookup (hidden)'!$F$13,IF($D148='Lookup (hidden)'!$F$14,IF($F148='Lookup (hidden)'!$F$15,IF($G148='Lookup (hidden)'!$F$16,IF($H148='Lookup (hidden)'!$F$17,1,0),0),0),0),0),0)</f>
        <v>0</v>
      </c>
      <c r="B148" s="47" t="s">
        <v>80</v>
      </c>
      <c r="C148" s="59"/>
      <c r="D148" s="47" t="s">
        <v>58</v>
      </c>
      <c r="E148" s="47" t="s">
        <v>74</v>
      </c>
      <c r="F148" s="47" t="s">
        <v>37</v>
      </c>
      <c r="G148" s="47" t="s">
        <v>37</v>
      </c>
      <c r="H148" s="47" t="s">
        <v>81</v>
      </c>
      <c r="I148" s="47" t="s">
        <v>96</v>
      </c>
      <c r="J148" s="49">
        <v>45119</v>
      </c>
      <c r="K148" s="49">
        <v>35276</v>
      </c>
      <c r="L148" s="49">
        <v>46691</v>
      </c>
      <c r="M148" s="49">
        <v>47149</v>
      </c>
      <c r="N148" s="49">
        <v>28350</v>
      </c>
      <c r="O148" s="49">
        <v>34306</v>
      </c>
      <c r="P148" s="49">
        <v>42782</v>
      </c>
      <c r="Q148" s="49">
        <v>51313</v>
      </c>
    </row>
    <row r="149" spans="1:17" x14ac:dyDescent="0.3">
      <c r="A149" s="34">
        <f>IF($B149='Lookup (hidden)'!$F$12,IF($E149='Lookup (hidden)'!$F$13,IF($D149='Lookup (hidden)'!$F$14,IF($F149='Lookup (hidden)'!$F$15,IF($G149='Lookup (hidden)'!$F$16,IF($H149='Lookup (hidden)'!$F$17,1,0),0),0),0),0),0)</f>
        <v>0</v>
      </c>
      <c r="B149" s="47" t="s">
        <v>80</v>
      </c>
      <c r="C149" s="59"/>
      <c r="D149" s="47" t="s">
        <v>58</v>
      </c>
      <c r="E149" s="47" t="s">
        <v>74</v>
      </c>
      <c r="F149" s="47" t="s">
        <v>37</v>
      </c>
      <c r="G149" s="47" t="s">
        <v>37</v>
      </c>
      <c r="H149" s="47" t="s">
        <v>81</v>
      </c>
      <c r="I149" s="47" t="s">
        <v>97</v>
      </c>
      <c r="J149" s="49">
        <v>1411</v>
      </c>
      <c r="K149" s="49">
        <v>1197</v>
      </c>
      <c r="L149" s="49">
        <v>1684</v>
      </c>
      <c r="M149" s="49">
        <v>3324</v>
      </c>
      <c r="N149" s="49">
        <v>15753</v>
      </c>
      <c r="O149" s="49">
        <v>10573</v>
      </c>
      <c r="P149" s="49">
        <v>13175</v>
      </c>
      <c r="Q149" s="49">
        <v>14813</v>
      </c>
    </row>
    <row r="150" spans="1:17" x14ac:dyDescent="0.3">
      <c r="A150" s="34">
        <f>IF($B150='Lookup (hidden)'!$F$12,IF($E150='Lookup (hidden)'!$F$13,IF($D150='Lookup (hidden)'!$F$14,IF($F150='Lookup (hidden)'!$F$15,IF($G150='Lookup (hidden)'!$F$16,IF($H150='Lookup (hidden)'!$F$17,1,0),0),0),0),0),0)</f>
        <v>0</v>
      </c>
      <c r="B150" s="47" t="s">
        <v>80</v>
      </c>
      <c r="C150" s="59"/>
      <c r="D150" s="47" t="s">
        <v>58</v>
      </c>
      <c r="E150" s="47" t="s">
        <v>70</v>
      </c>
      <c r="F150" s="47" t="s">
        <v>37</v>
      </c>
      <c r="G150" s="47" t="s">
        <v>37</v>
      </c>
      <c r="H150" s="47" t="s">
        <v>81</v>
      </c>
      <c r="I150" s="47" t="s">
        <v>96</v>
      </c>
      <c r="J150" s="49">
        <v>29327</v>
      </c>
      <c r="K150" s="49">
        <v>25067</v>
      </c>
      <c r="L150" s="49">
        <v>29663</v>
      </c>
      <c r="M150" s="49">
        <v>29108</v>
      </c>
      <c r="N150" s="49">
        <v>15227</v>
      </c>
      <c r="O150" s="49">
        <v>18923</v>
      </c>
      <c r="P150" s="49">
        <v>21716</v>
      </c>
      <c r="Q150" s="49">
        <v>21947</v>
      </c>
    </row>
    <row r="151" spans="1:17" x14ac:dyDescent="0.3">
      <c r="A151" s="34">
        <f>IF($B151='Lookup (hidden)'!$F$12,IF($E151='Lookup (hidden)'!$F$13,IF($D151='Lookup (hidden)'!$F$14,IF($F151='Lookup (hidden)'!$F$15,IF($G151='Lookup (hidden)'!$F$16,IF($H151='Lookup (hidden)'!$F$17,1,0),0),0),0),0),0)</f>
        <v>0</v>
      </c>
      <c r="B151" s="47" t="s">
        <v>80</v>
      </c>
      <c r="C151" s="59"/>
      <c r="D151" s="47" t="s">
        <v>58</v>
      </c>
      <c r="E151" s="47" t="s">
        <v>70</v>
      </c>
      <c r="F151" s="47" t="s">
        <v>37</v>
      </c>
      <c r="G151" s="47" t="s">
        <v>37</v>
      </c>
      <c r="H151" s="47" t="s">
        <v>81</v>
      </c>
      <c r="I151" s="47" t="s">
        <v>97</v>
      </c>
      <c r="J151" s="49">
        <v>999</v>
      </c>
      <c r="K151" s="49">
        <v>926</v>
      </c>
      <c r="L151" s="49">
        <v>1256</v>
      </c>
      <c r="M151" s="49">
        <v>2240</v>
      </c>
      <c r="N151" s="49">
        <v>9323</v>
      </c>
      <c r="O151" s="49">
        <v>6195</v>
      </c>
      <c r="P151" s="49">
        <v>7182</v>
      </c>
      <c r="Q151" s="49">
        <v>7586</v>
      </c>
    </row>
    <row r="152" spans="1:17" x14ac:dyDescent="0.3">
      <c r="A152" s="34">
        <f>IF($B152='Lookup (hidden)'!$F$12,IF($E152='Lookup (hidden)'!$F$13,IF($D152='Lookup (hidden)'!$F$14,IF($F152='Lookup (hidden)'!$F$15,IF($G152='Lookup (hidden)'!$F$16,IF($H152='Lookup (hidden)'!$F$17,1,0),0),0),0),0),0)</f>
        <v>0</v>
      </c>
      <c r="B152" s="47" t="s">
        <v>80</v>
      </c>
      <c r="C152" s="59"/>
      <c r="D152" s="47" t="s">
        <v>59</v>
      </c>
      <c r="E152" s="47" t="s">
        <v>74</v>
      </c>
      <c r="F152" s="47" t="s">
        <v>37</v>
      </c>
      <c r="G152" s="47" t="s">
        <v>37</v>
      </c>
      <c r="H152" s="47" t="s">
        <v>81</v>
      </c>
      <c r="I152" s="47" t="s">
        <v>96</v>
      </c>
      <c r="J152" s="49">
        <v>343835</v>
      </c>
      <c r="K152" s="49">
        <v>332922</v>
      </c>
      <c r="L152" s="49">
        <v>336475</v>
      </c>
      <c r="M152" s="49">
        <v>327807</v>
      </c>
      <c r="N152" s="49">
        <v>190905</v>
      </c>
      <c r="O152" s="49">
        <v>243526</v>
      </c>
      <c r="P152" s="49">
        <v>241135</v>
      </c>
      <c r="Q152" s="49">
        <v>246035</v>
      </c>
    </row>
    <row r="153" spans="1:17" x14ac:dyDescent="0.3">
      <c r="A153" s="34">
        <f>IF($B153='Lookup (hidden)'!$F$12,IF($E153='Lookup (hidden)'!$F$13,IF($D153='Lookup (hidden)'!$F$14,IF($F153='Lookup (hidden)'!$F$15,IF($G153='Lookup (hidden)'!$F$16,IF($H153='Lookup (hidden)'!$F$17,1,0),0),0),0),0),0)</f>
        <v>0</v>
      </c>
      <c r="B153" s="47" t="s">
        <v>80</v>
      </c>
      <c r="C153" s="59"/>
      <c r="D153" s="47" t="s">
        <v>59</v>
      </c>
      <c r="E153" s="47" t="s">
        <v>74</v>
      </c>
      <c r="F153" s="47" t="s">
        <v>37</v>
      </c>
      <c r="G153" s="47" t="s">
        <v>37</v>
      </c>
      <c r="H153" s="47" t="s">
        <v>81</v>
      </c>
      <c r="I153" s="47" t="s">
        <v>97</v>
      </c>
      <c r="J153" s="49">
        <v>11342</v>
      </c>
      <c r="K153" s="49">
        <v>12955</v>
      </c>
      <c r="L153" s="49">
        <v>12470</v>
      </c>
      <c r="M153" s="49">
        <v>29582</v>
      </c>
      <c r="N153" s="49">
        <v>190270</v>
      </c>
      <c r="O153" s="49">
        <v>135668</v>
      </c>
      <c r="P153" s="49">
        <v>154166</v>
      </c>
      <c r="Q153" s="49">
        <v>170306</v>
      </c>
    </row>
    <row r="154" spans="1:17" x14ac:dyDescent="0.3">
      <c r="A154" s="34">
        <f>IF($B154='Lookup (hidden)'!$F$12,IF($E154='Lookup (hidden)'!$F$13,IF($D154='Lookup (hidden)'!$F$14,IF($F154='Lookup (hidden)'!$F$15,IF($G154='Lookup (hidden)'!$F$16,IF($H154='Lookup (hidden)'!$F$17,1,0),0),0),0),0),0)</f>
        <v>0</v>
      </c>
      <c r="B154" s="47" t="s">
        <v>80</v>
      </c>
      <c r="C154" s="59"/>
      <c r="D154" s="47" t="s">
        <v>59</v>
      </c>
      <c r="E154" s="47" t="s">
        <v>70</v>
      </c>
      <c r="F154" s="47" t="s">
        <v>37</v>
      </c>
      <c r="G154" s="47" t="s">
        <v>37</v>
      </c>
      <c r="H154" s="47" t="s">
        <v>81</v>
      </c>
      <c r="I154" s="47" t="s">
        <v>96</v>
      </c>
      <c r="J154" s="49">
        <v>226529</v>
      </c>
      <c r="K154" s="49">
        <v>226093</v>
      </c>
      <c r="L154" s="49">
        <v>226702</v>
      </c>
      <c r="M154" s="49">
        <v>226631</v>
      </c>
      <c r="N154" s="49">
        <v>146865</v>
      </c>
      <c r="O154" s="49">
        <v>176703</v>
      </c>
      <c r="P154" s="49">
        <v>173921</v>
      </c>
      <c r="Q154" s="49">
        <v>180403</v>
      </c>
    </row>
    <row r="155" spans="1:17" x14ac:dyDescent="0.3">
      <c r="A155" s="34">
        <f>IF($B155='Lookup (hidden)'!$F$12,IF($E155='Lookup (hidden)'!$F$13,IF($D155='Lookup (hidden)'!$F$14,IF($F155='Lookup (hidden)'!$F$15,IF($G155='Lookup (hidden)'!$F$16,IF($H155='Lookup (hidden)'!$F$17,1,0),0),0),0),0),0)</f>
        <v>0</v>
      </c>
      <c r="B155" s="47" t="s">
        <v>80</v>
      </c>
      <c r="C155" s="59"/>
      <c r="D155" s="47" t="s">
        <v>59</v>
      </c>
      <c r="E155" s="47" t="s">
        <v>70</v>
      </c>
      <c r="F155" s="47" t="s">
        <v>37</v>
      </c>
      <c r="G155" s="47" t="s">
        <v>37</v>
      </c>
      <c r="H155" s="47" t="s">
        <v>81</v>
      </c>
      <c r="I155" s="47" t="s">
        <v>97</v>
      </c>
      <c r="J155" s="49">
        <v>7717</v>
      </c>
      <c r="K155" s="49">
        <v>8968</v>
      </c>
      <c r="L155" s="49">
        <v>8605</v>
      </c>
      <c r="M155" s="49">
        <v>15796</v>
      </c>
      <c r="N155" s="49">
        <v>88471</v>
      </c>
      <c r="O155" s="49">
        <v>65477</v>
      </c>
      <c r="P155" s="49">
        <v>71650</v>
      </c>
      <c r="Q155" s="49">
        <v>78972</v>
      </c>
    </row>
    <row r="156" spans="1:17" x14ac:dyDescent="0.3">
      <c r="A156" s="34">
        <f>IF($B156='Lookup (hidden)'!$F$12,IF($E156='Lookup (hidden)'!$F$13,IF($D156='Lookup (hidden)'!$F$14,IF($F156='Lookup (hidden)'!$F$15,IF($G156='Lookup (hidden)'!$F$16,IF($H156='Lookup (hidden)'!$F$17,1,0),0),0),0),0),0)</f>
        <v>0</v>
      </c>
      <c r="B156" s="47" t="s">
        <v>80</v>
      </c>
      <c r="C156" s="59"/>
      <c r="D156" s="47" t="s">
        <v>60</v>
      </c>
      <c r="E156" s="47" t="s">
        <v>74</v>
      </c>
      <c r="F156" s="47" t="s">
        <v>37</v>
      </c>
      <c r="G156" s="47" t="s">
        <v>37</v>
      </c>
      <c r="H156" s="47" t="s">
        <v>81</v>
      </c>
      <c r="I156" s="47" t="s">
        <v>96</v>
      </c>
      <c r="J156" s="49">
        <v>70974</v>
      </c>
      <c r="K156" s="49">
        <v>70057</v>
      </c>
      <c r="L156" s="49">
        <v>68874</v>
      </c>
      <c r="M156" s="49">
        <v>65107</v>
      </c>
      <c r="N156" s="49">
        <v>44671</v>
      </c>
      <c r="O156" s="49">
        <v>56451</v>
      </c>
      <c r="P156" s="49">
        <v>52916</v>
      </c>
      <c r="Q156" s="49">
        <v>53190</v>
      </c>
    </row>
    <row r="157" spans="1:17" x14ac:dyDescent="0.3">
      <c r="A157" s="34">
        <f>IF($B157='Lookup (hidden)'!$F$12,IF($E157='Lookup (hidden)'!$F$13,IF($D157='Lookup (hidden)'!$F$14,IF($F157='Lookup (hidden)'!$F$15,IF($G157='Lookup (hidden)'!$F$16,IF($H157='Lookup (hidden)'!$F$17,1,0),0),0),0),0),0)</f>
        <v>0</v>
      </c>
      <c r="B157" s="47" t="s">
        <v>80</v>
      </c>
      <c r="C157" s="59"/>
      <c r="D157" s="47" t="s">
        <v>60</v>
      </c>
      <c r="E157" s="47" t="s">
        <v>74</v>
      </c>
      <c r="F157" s="47" t="s">
        <v>37</v>
      </c>
      <c r="G157" s="47" t="s">
        <v>37</v>
      </c>
      <c r="H157" s="47" t="s">
        <v>81</v>
      </c>
      <c r="I157" s="47" t="s">
        <v>97</v>
      </c>
      <c r="J157" s="49">
        <v>2765</v>
      </c>
      <c r="K157" s="49">
        <v>2906</v>
      </c>
      <c r="L157" s="49">
        <v>2901</v>
      </c>
      <c r="M157" s="49">
        <v>6194</v>
      </c>
      <c r="N157" s="49">
        <v>35707</v>
      </c>
      <c r="O157" s="49">
        <v>25116</v>
      </c>
      <c r="P157" s="49">
        <v>28122</v>
      </c>
      <c r="Q157" s="49">
        <v>30658</v>
      </c>
    </row>
    <row r="158" spans="1:17" x14ac:dyDescent="0.3">
      <c r="A158" s="34">
        <f>IF($B158='Lookup (hidden)'!$F$12,IF($E158='Lookup (hidden)'!$F$13,IF($D158='Lookup (hidden)'!$F$14,IF($F158='Lookup (hidden)'!$F$15,IF($G158='Lookup (hidden)'!$F$16,IF($H158='Lookup (hidden)'!$F$17,1,0),0),0),0),0),0)</f>
        <v>0</v>
      </c>
      <c r="B158" s="47" t="s">
        <v>80</v>
      </c>
      <c r="C158" s="59"/>
      <c r="D158" s="47" t="s">
        <v>60</v>
      </c>
      <c r="E158" s="47" t="s">
        <v>70</v>
      </c>
      <c r="F158" s="47" t="s">
        <v>37</v>
      </c>
      <c r="G158" s="47" t="s">
        <v>37</v>
      </c>
      <c r="H158" s="47" t="s">
        <v>81</v>
      </c>
      <c r="I158" s="47" t="s">
        <v>96</v>
      </c>
      <c r="J158" s="49">
        <v>40116</v>
      </c>
      <c r="K158" s="49">
        <v>41108</v>
      </c>
      <c r="L158" s="49">
        <v>39458</v>
      </c>
      <c r="M158" s="49">
        <v>38723</v>
      </c>
      <c r="N158" s="49">
        <v>29916</v>
      </c>
      <c r="O158" s="49">
        <v>34681</v>
      </c>
      <c r="P158" s="49">
        <v>32775</v>
      </c>
      <c r="Q158" s="49">
        <v>33094</v>
      </c>
    </row>
    <row r="159" spans="1:17" x14ac:dyDescent="0.3">
      <c r="A159" s="34">
        <f>IF($B159='Lookup (hidden)'!$F$12,IF($E159='Lookup (hidden)'!$F$13,IF($D159='Lookup (hidden)'!$F$14,IF($F159='Lookup (hidden)'!$F$15,IF($G159='Lookup (hidden)'!$F$16,IF($H159='Lookup (hidden)'!$F$17,1,0),0),0),0),0),0)</f>
        <v>0</v>
      </c>
      <c r="B159" s="47" t="s">
        <v>80</v>
      </c>
      <c r="C159" s="59"/>
      <c r="D159" s="47" t="s">
        <v>60</v>
      </c>
      <c r="E159" s="47" t="s">
        <v>70</v>
      </c>
      <c r="F159" s="47" t="s">
        <v>37</v>
      </c>
      <c r="G159" s="47" t="s">
        <v>37</v>
      </c>
      <c r="H159" s="47" t="s">
        <v>81</v>
      </c>
      <c r="I159" s="47" t="s">
        <v>97</v>
      </c>
      <c r="J159" s="49">
        <v>1380</v>
      </c>
      <c r="K159" s="49">
        <v>1445</v>
      </c>
      <c r="L159" s="49">
        <v>1460</v>
      </c>
      <c r="M159" s="49">
        <v>2799</v>
      </c>
      <c r="N159" s="49">
        <v>15346</v>
      </c>
      <c r="O159" s="49">
        <v>10523</v>
      </c>
      <c r="P159" s="49">
        <v>11727</v>
      </c>
      <c r="Q159" s="49">
        <v>12979</v>
      </c>
    </row>
    <row r="160" spans="1:17" x14ac:dyDescent="0.3">
      <c r="A160" s="34">
        <f>IF($B160='Lookup (hidden)'!$F$12,IF($E160='Lookup (hidden)'!$F$13,IF($D160='Lookup (hidden)'!$F$14,IF($F160='Lookup (hidden)'!$F$15,IF($G160='Lookup (hidden)'!$F$16,IF($H160='Lookup (hidden)'!$F$17,1,0),0),0),0),0),0)</f>
        <v>0</v>
      </c>
      <c r="B160" s="47" t="s">
        <v>82</v>
      </c>
      <c r="C160" s="59"/>
      <c r="D160" s="47" t="s">
        <v>58</v>
      </c>
      <c r="E160" s="47" t="s">
        <v>74</v>
      </c>
      <c r="F160" s="47" t="s">
        <v>37</v>
      </c>
      <c r="G160" s="47" t="s">
        <v>37</v>
      </c>
      <c r="H160" s="47" t="s">
        <v>81</v>
      </c>
      <c r="I160" s="47" t="s">
        <v>96</v>
      </c>
      <c r="J160" s="49">
        <v>24191</v>
      </c>
      <c r="K160" s="49">
        <v>19647</v>
      </c>
      <c r="L160" s="49">
        <v>25338</v>
      </c>
      <c r="M160" s="49">
        <v>23417</v>
      </c>
      <c r="N160" s="49">
        <v>8115</v>
      </c>
      <c r="O160" s="49">
        <v>11148</v>
      </c>
      <c r="P160" s="49">
        <v>14305</v>
      </c>
      <c r="Q160" s="49">
        <v>17183</v>
      </c>
    </row>
    <row r="161" spans="1:17" x14ac:dyDescent="0.3">
      <c r="A161" s="34">
        <f>IF($B161='Lookup (hidden)'!$F$12,IF($E161='Lookup (hidden)'!$F$13,IF($D161='Lookup (hidden)'!$F$14,IF($F161='Lookup (hidden)'!$F$15,IF($G161='Lookup (hidden)'!$F$16,IF($H161='Lookup (hidden)'!$F$17,1,0),0),0),0),0),0)</f>
        <v>0</v>
      </c>
      <c r="B161" s="47" t="s">
        <v>82</v>
      </c>
      <c r="C161" s="59"/>
      <c r="D161" s="47" t="s">
        <v>58</v>
      </c>
      <c r="E161" s="47" t="s">
        <v>74</v>
      </c>
      <c r="F161" s="47" t="s">
        <v>37</v>
      </c>
      <c r="G161" s="47" t="s">
        <v>37</v>
      </c>
      <c r="H161" s="47" t="s">
        <v>81</v>
      </c>
      <c r="I161" s="47" t="s">
        <v>97</v>
      </c>
      <c r="J161" s="49">
        <v>173</v>
      </c>
      <c r="K161" s="49">
        <v>178</v>
      </c>
      <c r="L161" s="49">
        <v>244</v>
      </c>
      <c r="M161" s="49">
        <v>2264</v>
      </c>
      <c r="N161" s="49">
        <v>15148</v>
      </c>
      <c r="O161" s="49">
        <v>13712</v>
      </c>
      <c r="P161" s="49">
        <v>17333</v>
      </c>
      <c r="Q161" s="49">
        <v>19401</v>
      </c>
    </row>
    <row r="162" spans="1:17" x14ac:dyDescent="0.3">
      <c r="A162" s="34">
        <f>IF($B162='Lookup (hidden)'!$F$12,IF($E162='Lookup (hidden)'!$F$13,IF($D162='Lookup (hidden)'!$F$14,IF($F162='Lookup (hidden)'!$F$15,IF($G162='Lookup (hidden)'!$F$16,IF($H162='Lookup (hidden)'!$F$17,1,0),0),0),0),0),0)</f>
        <v>0</v>
      </c>
      <c r="B162" s="47" t="s">
        <v>82</v>
      </c>
      <c r="C162" s="59"/>
      <c r="D162" s="47" t="s">
        <v>58</v>
      </c>
      <c r="E162" s="47" t="s">
        <v>70</v>
      </c>
      <c r="F162" s="47" t="s">
        <v>37</v>
      </c>
      <c r="G162" s="47" t="s">
        <v>37</v>
      </c>
      <c r="H162" s="47" t="s">
        <v>81</v>
      </c>
      <c r="I162" s="47" t="s">
        <v>96</v>
      </c>
      <c r="J162" s="49">
        <v>13494</v>
      </c>
      <c r="K162" s="49">
        <v>12036</v>
      </c>
      <c r="L162" s="49">
        <v>14205</v>
      </c>
      <c r="M162" s="49">
        <v>12955</v>
      </c>
      <c r="N162" s="49">
        <v>4038</v>
      </c>
      <c r="O162" s="49">
        <v>5456</v>
      </c>
      <c r="P162" s="49">
        <v>6368</v>
      </c>
      <c r="Q162" s="49">
        <v>7198</v>
      </c>
    </row>
    <row r="163" spans="1:17" x14ac:dyDescent="0.3">
      <c r="A163" s="34">
        <f>IF($B163='Lookup (hidden)'!$F$12,IF($E163='Lookup (hidden)'!$F$13,IF($D163='Lookup (hidden)'!$F$14,IF($F163='Lookup (hidden)'!$F$15,IF($G163='Lookup (hidden)'!$F$16,IF($H163='Lookup (hidden)'!$F$17,1,0),0),0),0),0),0)</f>
        <v>0</v>
      </c>
      <c r="B163" s="47" t="s">
        <v>82</v>
      </c>
      <c r="C163" s="59"/>
      <c r="D163" s="47" t="s">
        <v>58</v>
      </c>
      <c r="E163" s="47" t="s">
        <v>70</v>
      </c>
      <c r="F163" s="47" t="s">
        <v>37</v>
      </c>
      <c r="G163" s="47" t="s">
        <v>37</v>
      </c>
      <c r="H163" s="47" t="s">
        <v>81</v>
      </c>
      <c r="I163" s="47" t="s">
        <v>97</v>
      </c>
      <c r="J163" s="49">
        <v>135</v>
      </c>
      <c r="K163" s="49">
        <v>146</v>
      </c>
      <c r="L163" s="49">
        <v>179</v>
      </c>
      <c r="M163" s="49">
        <v>1333</v>
      </c>
      <c r="N163" s="49">
        <v>8836</v>
      </c>
      <c r="O163" s="49">
        <v>7599</v>
      </c>
      <c r="P163" s="49">
        <v>8991</v>
      </c>
      <c r="Q163" s="49">
        <v>9763</v>
      </c>
    </row>
    <row r="164" spans="1:17" x14ac:dyDescent="0.3">
      <c r="A164" s="34">
        <f>IF($B164='Lookup (hidden)'!$F$12,IF($E164='Lookup (hidden)'!$F$13,IF($D164='Lookup (hidden)'!$F$14,IF($F164='Lookup (hidden)'!$F$15,IF($G164='Lookup (hidden)'!$F$16,IF($H164='Lookup (hidden)'!$F$17,1,0),0),0),0),0),0)</f>
        <v>0</v>
      </c>
      <c r="B164" s="47" t="s">
        <v>82</v>
      </c>
      <c r="C164" s="59"/>
      <c r="D164" s="47" t="s">
        <v>59</v>
      </c>
      <c r="E164" s="47" t="s">
        <v>74</v>
      </c>
      <c r="F164" s="47" t="s">
        <v>37</v>
      </c>
      <c r="G164" s="47" t="s">
        <v>37</v>
      </c>
      <c r="H164" s="47" t="s">
        <v>81</v>
      </c>
      <c r="I164" s="47" t="s">
        <v>96</v>
      </c>
      <c r="J164" s="49">
        <v>257174</v>
      </c>
      <c r="K164" s="49">
        <v>247704</v>
      </c>
      <c r="L164" s="49">
        <v>252371</v>
      </c>
      <c r="M164" s="49">
        <v>233935</v>
      </c>
      <c r="N164" s="49">
        <v>76661</v>
      </c>
      <c r="O164" s="49">
        <v>94520</v>
      </c>
      <c r="P164" s="49">
        <v>96849</v>
      </c>
      <c r="Q164" s="49">
        <v>106632</v>
      </c>
    </row>
    <row r="165" spans="1:17" x14ac:dyDescent="0.3">
      <c r="A165" s="34">
        <f>IF($B165='Lookup (hidden)'!$F$12,IF($E165='Lookup (hidden)'!$F$13,IF($D165='Lookup (hidden)'!$F$14,IF($F165='Lookup (hidden)'!$F$15,IF($G165='Lookup (hidden)'!$F$16,IF($H165='Lookup (hidden)'!$F$17,1,0),0),0),0),0),0)</f>
        <v>0</v>
      </c>
      <c r="B165" s="47" t="s">
        <v>82</v>
      </c>
      <c r="C165" s="59"/>
      <c r="D165" s="47" t="s">
        <v>59</v>
      </c>
      <c r="E165" s="47" t="s">
        <v>74</v>
      </c>
      <c r="F165" s="47" t="s">
        <v>37</v>
      </c>
      <c r="G165" s="47" t="s">
        <v>37</v>
      </c>
      <c r="H165" s="47" t="s">
        <v>81</v>
      </c>
      <c r="I165" s="47" t="s">
        <v>97</v>
      </c>
      <c r="J165" s="49">
        <v>3004</v>
      </c>
      <c r="K165" s="49">
        <v>3331</v>
      </c>
      <c r="L165" s="49">
        <v>4207</v>
      </c>
      <c r="M165" s="49">
        <v>39206</v>
      </c>
      <c r="N165" s="49">
        <v>226268</v>
      </c>
      <c r="O165" s="49">
        <v>201881</v>
      </c>
      <c r="P165" s="49">
        <v>215433</v>
      </c>
      <c r="Q165" s="49">
        <v>227291</v>
      </c>
    </row>
    <row r="166" spans="1:17" x14ac:dyDescent="0.3">
      <c r="A166" s="34">
        <f>IF($B166='Lookup (hidden)'!$F$12,IF($E166='Lookup (hidden)'!$F$13,IF($D166='Lookup (hidden)'!$F$14,IF($F166='Lookup (hidden)'!$F$15,IF($G166='Lookup (hidden)'!$F$16,IF($H166='Lookup (hidden)'!$F$17,1,0),0),0),0),0),0)</f>
        <v>0</v>
      </c>
      <c r="B166" s="47" t="s">
        <v>82</v>
      </c>
      <c r="C166" s="59"/>
      <c r="D166" s="47" t="s">
        <v>59</v>
      </c>
      <c r="E166" s="47" t="s">
        <v>70</v>
      </c>
      <c r="F166" s="47" t="s">
        <v>37</v>
      </c>
      <c r="G166" s="47" t="s">
        <v>37</v>
      </c>
      <c r="H166" s="47" t="s">
        <v>81</v>
      </c>
      <c r="I166" s="47" t="s">
        <v>96</v>
      </c>
      <c r="J166" s="49">
        <v>150714</v>
      </c>
      <c r="K166" s="49">
        <v>146250</v>
      </c>
      <c r="L166" s="49">
        <v>150345</v>
      </c>
      <c r="M166" s="49">
        <v>141746</v>
      </c>
      <c r="N166" s="49">
        <v>54750</v>
      </c>
      <c r="O166" s="49">
        <v>65447</v>
      </c>
      <c r="P166" s="49">
        <v>65280</v>
      </c>
      <c r="Q166" s="49">
        <v>69358</v>
      </c>
    </row>
    <row r="167" spans="1:17" x14ac:dyDescent="0.3">
      <c r="A167" s="34">
        <f>IF($B167='Lookup (hidden)'!$F$12,IF($E167='Lookup (hidden)'!$F$13,IF($D167='Lookup (hidden)'!$F$14,IF($F167='Lookup (hidden)'!$F$15,IF($G167='Lookup (hidden)'!$F$16,IF($H167='Lookup (hidden)'!$F$17,1,0),0),0),0),0),0)</f>
        <v>0</v>
      </c>
      <c r="B167" s="47" t="s">
        <v>82</v>
      </c>
      <c r="C167" s="59"/>
      <c r="D167" s="47" t="s">
        <v>59</v>
      </c>
      <c r="E167" s="47" t="s">
        <v>70</v>
      </c>
      <c r="F167" s="47" t="s">
        <v>37</v>
      </c>
      <c r="G167" s="47" t="s">
        <v>37</v>
      </c>
      <c r="H167" s="47" t="s">
        <v>81</v>
      </c>
      <c r="I167" s="47" t="s">
        <v>97</v>
      </c>
      <c r="J167" s="49">
        <v>1969</v>
      </c>
      <c r="K167" s="49">
        <v>2124</v>
      </c>
      <c r="L167" s="49">
        <v>2421</v>
      </c>
      <c r="M167" s="49">
        <v>18131</v>
      </c>
      <c r="N167" s="49">
        <v>112201</v>
      </c>
      <c r="O167" s="49">
        <v>99846</v>
      </c>
      <c r="P167" s="49">
        <v>106027</v>
      </c>
      <c r="Q167" s="49">
        <v>112467</v>
      </c>
    </row>
    <row r="168" spans="1:17" x14ac:dyDescent="0.3">
      <c r="A168" s="34">
        <f>IF($B168='Lookup (hidden)'!$F$12,IF($E168='Lookup (hidden)'!$F$13,IF($D168='Lookup (hidden)'!$F$14,IF($F168='Lookup (hidden)'!$F$15,IF($G168='Lookup (hidden)'!$F$16,IF($H168='Lookup (hidden)'!$F$17,1,0),0),0),0),0),0)</f>
        <v>0</v>
      </c>
      <c r="B168" s="47" t="s">
        <v>82</v>
      </c>
      <c r="C168" s="59"/>
      <c r="D168" s="47" t="s">
        <v>60</v>
      </c>
      <c r="E168" s="47" t="s">
        <v>74</v>
      </c>
      <c r="F168" s="47" t="s">
        <v>37</v>
      </c>
      <c r="G168" s="47" t="s">
        <v>37</v>
      </c>
      <c r="H168" s="47" t="s">
        <v>81</v>
      </c>
      <c r="I168" s="47" t="s">
        <v>96</v>
      </c>
      <c r="J168" s="49">
        <v>61198</v>
      </c>
      <c r="K168" s="49">
        <v>59553</v>
      </c>
      <c r="L168" s="49">
        <v>58885</v>
      </c>
      <c r="M168" s="49">
        <v>53340</v>
      </c>
      <c r="N168" s="49">
        <v>22940</v>
      </c>
      <c r="O168" s="49">
        <v>28851</v>
      </c>
      <c r="P168" s="49">
        <v>28560</v>
      </c>
      <c r="Q168" s="49">
        <v>28960</v>
      </c>
    </row>
    <row r="169" spans="1:17" x14ac:dyDescent="0.3">
      <c r="A169" s="34">
        <f>IF($B169='Lookup (hidden)'!$F$12,IF($E169='Lookup (hidden)'!$F$13,IF($D169='Lookup (hidden)'!$F$14,IF($F169='Lookup (hidden)'!$F$15,IF($G169='Lookup (hidden)'!$F$16,IF($H169='Lookup (hidden)'!$F$17,1,0),0),0),0),0),0)</f>
        <v>0</v>
      </c>
      <c r="B169" s="47" t="s">
        <v>82</v>
      </c>
      <c r="C169" s="59"/>
      <c r="D169" s="47" t="s">
        <v>60</v>
      </c>
      <c r="E169" s="47" t="s">
        <v>74</v>
      </c>
      <c r="F169" s="47" t="s">
        <v>37</v>
      </c>
      <c r="G169" s="47" t="s">
        <v>37</v>
      </c>
      <c r="H169" s="47" t="s">
        <v>81</v>
      </c>
      <c r="I169" s="47" t="s">
        <v>97</v>
      </c>
      <c r="J169" s="49">
        <v>302</v>
      </c>
      <c r="K169" s="49">
        <v>311</v>
      </c>
      <c r="L169" s="49">
        <v>326</v>
      </c>
      <c r="M169" s="49">
        <v>7658</v>
      </c>
      <c r="N169" s="49">
        <v>51173</v>
      </c>
      <c r="O169" s="49">
        <v>42507</v>
      </c>
      <c r="P169" s="49">
        <v>43345</v>
      </c>
      <c r="Q169" s="49">
        <v>44475</v>
      </c>
    </row>
    <row r="170" spans="1:17" x14ac:dyDescent="0.3">
      <c r="A170" s="34">
        <f>IF($B170='Lookup (hidden)'!$F$12,IF($E170='Lookup (hidden)'!$F$13,IF($D170='Lookup (hidden)'!$F$14,IF($F170='Lookup (hidden)'!$F$15,IF($G170='Lookup (hidden)'!$F$16,IF($H170='Lookup (hidden)'!$F$17,1,0),0),0),0),0),0)</f>
        <v>0</v>
      </c>
      <c r="B170" s="47" t="s">
        <v>82</v>
      </c>
      <c r="C170" s="59"/>
      <c r="D170" s="47" t="s">
        <v>60</v>
      </c>
      <c r="E170" s="47" t="s">
        <v>70</v>
      </c>
      <c r="F170" s="47" t="s">
        <v>37</v>
      </c>
      <c r="G170" s="47" t="s">
        <v>37</v>
      </c>
      <c r="H170" s="47" t="s">
        <v>81</v>
      </c>
      <c r="I170" s="47" t="s">
        <v>96</v>
      </c>
      <c r="J170" s="49">
        <v>32992</v>
      </c>
      <c r="K170" s="49">
        <v>32854</v>
      </c>
      <c r="L170" s="49">
        <v>32820</v>
      </c>
      <c r="M170" s="49">
        <v>29476</v>
      </c>
      <c r="N170" s="49">
        <v>14241</v>
      </c>
      <c r="O170" s="49">
        <v>16917</v>
      </c>
      <c r="P170" s="49">
        <v>17826</v>
      </c>
      <c r="Q170" s="49">
        <v>17584</v>
      </c>
    </row>
    <row r="171" spans="1:17" x14ac:dyDescent="0.3">
      <c r="A171" s="34">
        <f>IF($B171='Lookup (hidden)'!$F$12,IF($E171='Lookup (hidden)'!$F$13,IF($D171='Lookup (hidden)'!$F$14,IF($F171='Lookup (hidden)'!$F$15,IF($G171='Lookup (hidden)'!$F$16,IF($H171='Lookup (hidden)'!$F$17,1,0),0),0),0),0),0)</f>
        <v>0</v>
      </c>
      <c r="B171" s="47" t="s">
        <v>82</v>
      </c>
      <c r="C171" s="59"/>
      <c r="D171" s="47" t="s">
        <v>60</v>
      </c>
      <c r="E171" s="47" t="s">
        <v>70</v>
      </c>
      <c r="F171" s="47" t="s">
        <v>37</v>
      </c>
      <c r="G171" s="47" t="s">
        <v>37</v>
      </c>
      <c r="H171" s="47" t="s">
        <v>81</v>
      </c>
      <c r="I171" s="47" t="s">
        <v>97</v>
      </c>
      <c r="J171" s="49">
        <v>159</v>
      </c>
      <c r="K171" s="49">
        <v>186</v>
      </c>
      <c r="L171" s="49">
        <v>154</v>
      </c>
      <c r="M171" s="49">
        <v>3525</v>
      </c>
      <c r="N171" s="49">
        <v>24740</v>
      </c>
      <c r="O171" s="49">
        <v>19854</v>
      </c>
      <c r="P171" s="49">
        <v>20548</v>
      </c>
      <c r="Q171" s="49">
        <v>21001</v>
      </c>
    </row>
    <row r="172" spans="1:17" x14ac:dyDescent="0.3">
      <c r="A172" s="34">
        <f>IF($B172='Lookup (hidden)'!$F$12,IF($E172='Lookup (hidden)'!$F$13,IF($D172='Lookup (hidden)'!$F$14,IF($F172='Lookup (hidden)'!$F$15,IF($G172='Lookup (hidden)'!$F$16,IF($H172='Lookup (hidden)'!$F$17,1,0),0),0),0),0),0)</f>
        <v>0</v>
      </c>
      <c r="B172" s="47" t="s">
        <v>73</v>
      </c>
      <c r="C172" s="59"/>
      <c r="D172" s="47" t="s">
        <v>58</v>
      </c>
      <c r="E172" s="47" t="s">
        <v>74</v>
      </c>
      <c r="F172" s="47" t="s">
        <v>37</v>
      </c>
      <c r="G172" s="47" t="s">
        <v>37</v>
      </c>
      <c r="H172" s="47" t="s">
        <v>81</v>
      </c>
      <c r="I172" s="47" t="s">
        <v>96</v>
      </c>
      <c r="J172" s="49">
        <v>10321</v>
      </c>
      <c r="K172" s="49">
        <v>7973</v>
      </c>
      <c r="L172" s="49">
        <v>10222</v>
      </c>
      <c r="M172" s="49">
        <v>9068</v>
      </c>
      <c r="N172" s="49">
        <v>2282</v>
      </c>
      <c r="O172" s="49">
        <v>4595</v>
      </c>
      <c r="P172" s="49">
        <v>4883</v>
      </c>
      <c r="Q172" s="49">
        <v>4902</v>
      </c>
    </row>
    <row r="173" spans="1:17" x14ac:dyDescent="0.3">
      <c r="A173" s="34">
        <f>IF($B173='Lookup (hidden)'!$F$12,IF($E173='Lookup (hidden)'!$F$13,IF($D173='Lookup (hidden)'!$F$14,IF($F173='Lookup (hidden)'!$F$15,IF($G173='Lookup (hidden)'!$F$16,IF($H173='Lookup (hidden)'!$F$17,1,0),0),0),0),0),0)</f>
        <v>0</v>
      </c>
      <c r="B173" s="47" t="s">
        <v>73</v>
      </c>
      <c r="C173" s="59"/>
      <c r="D173" s="47" t="s">
        <v>58</v>
      </c>
      <c r="E173" s="47" t="s">
        <v>74</v>
      </c>
      <c r="F173" s="47" t="s">
        <v>37</v>
      </c>
      <c r="G173" s="47" t="s">
        <v>37</v>
      </c>
      <c r="H173" s="47" t="s">
        <v>81</v>
      </c>
      <c r="I173" s="47" t="s">
        <v>97</v>
      </c>
      <c r="J173" s="49" t="s">
        <v>100</v>
      </c>
      <c r="K173" s="49" t="s">
        <v>100</v>
      </c>
      <c r="L173" s="49" t="s">
        <v>100</v>
      </c>
      <c r="M173" s="49">
        <v>1022</v>
      </c>
      <c r="N173" s="49">
        <v>6405</v>
      </c>
      <c r="O173" s="49">
        <v>4943</v>
      </c>
      <c r="P173" s="49">
        <v>6625</v>
      </c>
      <c r="Q173" s="49">
        <v>6808</v>
      </c>
    </row>
    <row r="174" spans="1:17" x14ac:dyDescent="0.3">
      <c r="A174" s="34">
        <f>IF($B174='Lookup (hidden)'!$F$12,IF($E174='Lookup (hidden)'!$F$13,IF($D174='Lookup (hidden)'!$F$14,IF($F174='Lookup (hidden)'!$F$15,IF($G174='Lookup (hidden)'!$F$16,IF($H174='Lookup (hidden)'!$F$17,1,0),0),0),0),0),0)</f>
        <v>0</v>
      </c>
      <c r="B174" s="47" t="s">
        <v>73</v>
      </c>
      <c r="C174" s="59"/>
      <c r="D174" s="47" t="s">
        <v>58</v>
      </c>
      <c r="E174" s="47" t="s">
        <v>70</v>
      </c>
      <c r="F174" s="47" t="s">
        <v>37</v>
      </c>
      <c r="G174" s="47" t="s">
        <v>37</v>
      </c>
      <c r="H174" s="47" t="s">
        <v>81</v>
      </c>
      <c r="I174" s="47" t="s">
        <v>96</v>
      </c>
      <c r="J174" s="49">
        <v>4038</v>
      </c>
      <c r="K174" s="49">
        <v>3313</v>
      </c>
      <c r="L174" s="49">
        <v>4226</v>
      </c>
      <c r="M174" s="49">
        <v>3855</v>
      </c>
      <c r="N174" s="49">
        <v>1392</v>
      </c>
      <c r="O174" s="49">
        <v>1847</v>
      </c>
      <c r="P174" s="49">
        <v>1904</v>
      </c>
      <c r="Q174" s="49">
        <v>1929</v>
      </c>
    </row>
    <row r="175" spans="1:17" x14ac:dyDescent="0.3">
      <c r="A175" s="34">
        <f>IF($B175='Lookup (hidden)'!$F$12,IF($E175='Lookup (hidden)'!$F$13,IF($D175='Lookup (hidden)'!$F$14,IF($F175='Lookup (hidden)'!$F$15,IF($G175='Lookup (hidden)'!$F$16,IF($H175='Lookup (hidden)'!$F$17,1,0),0),0),0),0),0)</f>
        <v>0</v>
      </c>
      <c r="B175" s="47" t="s">
        <v>73</v>
      </c>
      <c r="C175" s="59"/>
      <c r="D175" s="47" t="s">
        <v>58</v>
      </c>
      <c r="E175" s="47" t="s">
        <v>70</v>
      </c>
      <c r="F175" s="47" t="s">
        <v>37</v>
      </c>
      <c r="G175" s="47" t="s">
        <v>37</v>
      </c>
      <c r="H175" s="47" t="s">
        <v>81</v>
      </c>
      <c r="I175" s="47" t="s">
        <v>97</v>
      </c>
      <c r="J175" s="49" t="s">
        <v>99</v>
      </c>
      <c r="K175" s="49" t="s">
        <v>99</v>
      </c>
      <c r="L175" s="49" t="s">
        <v>99</v>
      </c>
      <c r="M175" s="49">
        <v>359</v>
      </c>
      <c r="N175" s="49">
        <v>2326</v>
      </c>
      <c r="O175" s="49">
        <v>1906</v>
      </c>
      <c r="P175" s="49">
        <v>2493</v>
      </c>
      <c r="Q175" s="49">
        <v>2695</v>
      </c>
    </row>
    <row r="176" spans="1:17" x14ac:dyDescent="0.3">
      <c r="A176" s="34">
        <f>IF($B176='Lookup (hidden)'!$F$12,IF($E176='Lookup (hidden)'!$F$13,IF($D176='Lookup (hidden)'!$F$14,IF($F176='Lookup (hidden)'!$F$15,IF($G176='Lookup (hidden)'!$F$16,IF($H176='Lookup (hidden)'!$F$17,1,0),0),0),0),0),0)</f>
        <v>0</v>
      </c>
      <c r="B176" s="47" t="s">
        <v>73</v>
      </c>
      <c r="C176" s="59"/>
      <c r="D176" s="47" t="s">
        <v>59</v>
      </c>
      <c r="E176" s="47" t="s">
        <v>74</v>
      </c>
      <c r="F176" s="47" t="s">
        <v>37</v>
      </c>
      <c r="G176" s="47" t="s">
        <v>37</v>
      </c>
      <c r="H176" s="47" t="s">
        <v>81</v>
      </c>
      <c r="I176" s="47" t="s">
        <v>96</v>
      </c>
      <c r="J176" s="49">
        <v>101336</v>
      </c>
      <c r="K176" s="49">
        <v>97582</v>
      </c>
      <c r="L176" s="49">
        <v>100788</v>
      </c>
      <c r="M176" s="49">
        <v>89128</v>
      </c>
      <c r="N176" s="49">
        <v>35142</v>
      </c>
      <c r="O176" s="49">
        <v>49994</v>
      </c>
      <c r="P176" s="49">
        <v>43898</v>
      </c>
      <c r="Q176" s="49">
        <v>42228</v>
      </c>
    </row>
    <row r="177" spans="1:17" x14ac:dyDescent="0.3">
      <c r="A177" s="34">
        <f>IF($B177='Lookup (hidden)'!$F$12,IF($E177='Lookup (hidden)'!$F$13,IF($D177='Lookup (hidden)'!$F$14,IF($F177='Lookup (hidden)'!$F$15,IF($G177='Lookup (hidden)'!$F$16,IF($H177='Lookup (hidden)'!$F$17,1,0),0),0),0),0),0)</f>
        <v>0</v>
      </c>
      <c r="B177" s="47" t="s">
        <v>73</v>
      </c>
      <c r="C177" s="59"/>
      <c r="D177" s="47" t="s">
        <v>59</v>
      </c>
      <c r="E177" s="47" t="s">
        <v>74</v>
      </c>
      <c r="F177" s="47" t="s">
        <v>37</v>
      </c>
      <c r="G177" s="47" t="s">
        <v>37</v>
      </c>
      <c r="H177" s="47" t="s">
        <v>81</v>
      </c>
      <c r="I177" s="47" t="s">
        <v>97</v>
      </c>
      <c r="J177" s="49">
        <v>87</v>
      </c>
      <c r="K177" s="49">
        <v>37</v>
      </c>
      <c r="L177" s="49">
        <v>42</v>
      </c>
      <c r="M177" s="49">
        <v>9598</v>
      </c>
      <c r="N177" s="49">
        <v>64766</v>
      </c>
      <c r="O177" s="49">
        <v>51678</v>
      </c>
      <c r="P177" s="49">
        <v>69047</v>
      </c>
      <c r="Q177" s="49">
        <v>69892</v>
      </c>
    </row>
    <row r="178" spans="1:17" x14ac:dyDescent="0.3">
      <c r="A178" s="34">
        <f>IF($B178='Lookup (hidden)'!$F$12,IF($E178='Lookup (hidden)'!$F$13,IF($D178='Lookup (hidden)'!$F$14,IF($F178='Lookup (hidden)'!$F$15,IF($G178='Lookup (hidden)'!$F$16,IF($H178='Lookup (hidden)'!$F$17,1,0),0),0),0),0),0)</f>
        <v>0</v>
      </c>
      <c r="B178" s="47" t="s">
        <v>73</v>
      </c>
      <c r="C178" s="59"/>
      <c r="D178" s="47" t="s">
        <v>59</v>
      </c>
      <c r="E178" s="47" t="s">
        <v>70</v>
      </c>
      <c r="F178" s="47" t="s">
        <v>37</v>
      </c>
      <c r="G178" s="47" t="s">
        <v>37</v>
      </c>
      <c r="H178" s="47" t="s">
        <v>81</v>
      </c>
      <c r="I178" s="47" t="s">
        <v>96</v>
      </c>
      <c r="J178" s="49">
        <v>61244</v>
      </c>
      <c r="K178" s="49">
        <v>58565</v>
      </c>
      <c r="L178" s="49">
        <v>60952</v>
      </c>
      <c r="M178" s="49">
        <v>56015</v>
      </c>
      <c r="N178" s="49">
        <v>25115</v>
      </c>
      <c r="O178" s="49">
        <v>33324</v>
      </c>
      <c r="P178" s="49">
        <v>28733</v>
      </c>
      <c r="Q178" s="49">
        <v>28869</v>
      </c>
    </row>
    <row r="179" spans="1:17" x14ac:dyDescent="0.3">
      <c r="A179" s="34">
        <f>IF($B179='Lookup (hidden)'!$F$12,IF($E179='Lookup (hidden)'!$F$13,IF($D179='Lookup (hidden)'!$F$14,IF($F179='Lookup (hidden)'!$F$15,IF($G179='Lookup (hidden)'!$F$16,IF($H179='Lookup (hidden)'!$F$17,1,0),0),0),0),0),0)</f>
        <v>0</v>
      </c>
      <c r="B179" s="47" t="s">
        <v>73</v>
      </c>
      <c r="C179" s="59"/>
      <c r="D179" s="47" t="s">
        <v>59</v>
      </c>
      <c r="E179" s="47" t="s">
        <v>70</v>
      </c>
      <c r="F179" s="47" t="s">
        <v>37</v>
      </c>
      <c r="G179" s="47" t="s">
        <v>37</v>
      </c>
      <c r="H179" s="47" t="s">
        <v>81</v>
      </c>
      <c r="I179" s="47" t="s">
        <v>97</v>
      </c>
      <c r="J179" s="49">
        <v>25</v>
      </c>
      <c r="K179" s="49">
        <v>37</v>
      </c>
      <c r="L179" s="49">
        <v>37</v>
      </c>
      <c r="M179" s="49">
        <v>5110</v>
      </c>
      <c r="N179" s="49">
        <v>34447</v>
      </c>
      <c r="O179" s="49">
        <v>25025</v>
      </c>
      <c r="P179" s="49">
        <v>33951</v>
      </c>
      <c r="Q179" s="49">
        <v>35737</v>
      </c>
    </row>
    <row r="180" spans="1:17" x14ac:dyDescent="0.3">
      <c r="A180" s="34">
        <f>IF($B180='Lookup (hidden)'!$F$12,IF($E180='Lookup (hidden)'!$F$13,IF($D180='Lookup (hidden)'!$F$14,IF($F180='Lookup (hidden)'!$F$15,IF($G180='Lookup (hidden)'!$F$16,IF($H180='Lookup (hidden)'!$F$17,1,0),0),0),0),0),0)</f>
        <v>0</v>
      </c>
      <c r="B180" s="47" t="s">
        <v>73</v>
      </c>
      <c r="C180" s="59"/>
      <c r="D180" s="47" t="s">
        <v>60</v>
      </c>
      <c r="E180" s="47" t="s">
        <v>74</v>
      </c>
      <c r="F180" s="47" t="s">
        <v>37</v>
      </c>
      <c r="G180" s="47" t="s">
        <v>37</v>
      </c>
      <c r="H180" s="47" t="s">
        <v>81</v>
      </c>
      <c r="I180" s="47" t="s">
        <v>96</v>
      </c>
      <c r="J180" s="49">
        <v>20204</v>
      </c>
      <c r="K180" s="49">
        <v>19611</v>
      </c>
      <c r="L180" s="49">
        <v>19937</v>
      </c>
      <c r="M180" s="49">
        <v>16794</v>
      </c>
      <c r="N180" s="49">
        <v>8435</v>
      </c>
      <c r="O180" s="49">
        <v>12711</v>
      </c>
      <c r="P180" s="49">
        <v>10474</v>
      </c>
      <c r="Q180" s="49">
        <v>10403</v>
      </c>
    </row>
    <row r="181" spans="1:17" x14ac:dyDescent="0.3">
      <c r="A181" s="34">
        <f>IF($B181='Lookup (hidden)'!$F$12,IF($E181='Lookup (hidden)'!$F$13,IF($D181='Lookup (hidden)'!$F$14,IF($F181='Lookup (hidden)'!$F$15,IF($G181='Lookup (hidden)'!$F$16,IF($H181='Lookup (hidden)'!$F$17,1,0),0),0),0),0),0)</f>
        <v>0</v>
      </c>
      <c r="B181" s="47" t="s">
        <v>73</v>
      </c>
      <c r="C181" s="59"/>
      <c r="D181" s="47" t="s">
        <v>60</v>
      </c>
      <c r="E181" s="47" t="s">
        <v>74</v>
      </c>
      <c r="F181" s="47" t="s">
        <v>37</v>
      </c>
      <c r="G181" s="47" t="s">
        <v>37</v>
      </c>
      <c r="H181" s="47" t="s">
        <v>81</v>
      </c>
      <c r="I181" s="47" t="s">
        <v>97</v>
      </c>
      <c r="J181" s="49" t="s">
        <v>100</v>
      </c>
      <c r="K181" s="49" t="s">
        <v>100</v>
      </c>
      <c r="L181" s="49" t="s">
        <v>99</v>
      </c>
      <c r="M181" s="49">
        <v>1739</v>
      </c>
      <c r="N181" s="49">
        <v>12810</v>
      </c>
      <c r="O181" s="49">
        <v>9318</v>
      </c>
      <c r="P181" s="49">
        <v>12751</v>
      </c>
      <c r="Q181" s="49">
        <v>12989</v>
      </c>
    </row>
    <row r="182" spans="1:17" x14ac:dyDescent="0.3">
      <c r="A182" s="34">
        <f>IF($B182='Lookup (hidden)'!$F$12,IF($E182='Lookup (hidden)'!$F$13,IF($D182='Lookup (hidden)'!$F$14,IF($F182='Lookup (hidden)'!$F$15,IF($G182='Lookup (hidden)'!$F$16,IF($H182='Lookup (hidden)'!$F$17,1,0),0),0),0),0),0)</f>
        <v>0</v>
      </c>
      <c r="B182" s="47" t="s">
        <v>73</v>
      </c>
      <c r="C182" s="59"/>
      <c r="D182" s="47" t="s">
        <v>60</v>
      </c>
      <c r="E182" s="47" t="s">
        <v>70</v>
      </c>
      <c r="F182" s="47" t="s">
        <v>37</v>
      </c>
      <c r="G182" s="47" t="s">
        <v>37</v>
      </c>
      <c r="H182" s="47" t="s">
        <v>81</v>
      </c>
      <c r="I182" s="47" t="s">
        <v>96</v>
      </c>
      <c r="J182" s="49">
        <v>11030</v>
      </c>
      <c r="K182" s="49">
        <v>11018</v>
      </c>
      <c r="L182" s="49">
        <v>11340</v>
      </c>
      <c r="M182" s="49">
        <v>9101</v>
      </c>
      <c r="N182" s="49">
        <v>5967</v>
      </c>
      <c r="O182" s="49">
        <v>7224</v>
      </c>
      <c r="P182" s="49">
        <v>6595</v>
      </c>
      <c r="Q182" s="49">
        <v>5901</v>
      </c>
    </row>
    <row r="183" spans="1:17" x14ac:dyDescent="0.3">
      <c r="A183" s="34">
        <f>IF($B183='Lookup (hidden)'!$F$12,IF($E183='Lookup (hidden)'!$F$13,IF($D183='Lookup (hidden)'!$F$14,IF($F183='Lookup (hidden)'!$F$15,IF($G183='Lookup (hidden)'!$F$16,IF($H183='Lookup (hidden)'!$F$17,1,0),0),0),0),0),0)</f>
        <v>0</v>
      </c>
      <c r="B183" s="47" t="s">
        <v>73</v>
      </c>
      <c r="C183" s="59"/>
      <c r="D183" s="47" t="s">
        <v>60</v>
      </c>
      <c r="E183" s="47" t="s">
        <v>70</v>
      </c>
      <c r="F183" s="47" t="s">
        <v>37</v>
      </c>
      <c r="G183" s="47" t="s">
        <v>37</v>
      </c>
      <c r="H183" s="47" t="s">
        <v>81</v>
      </c>
      <c r="I183" s="47" t="s">
        <v>97</v>
      </c>
      <c r="J183" s="49" t="s">
        <v>100</v>
      </c>
      <c r="K183" s="49" t="s">
        <v>99</v>
      </c>
      <c r="L183" s="49" t="s">
        <v>99</v>
      </c>
      <c r="M183" s="49">
        <v>844</v>
      </c>
      <c r="N183" s="49">
        <v>6108</v>
      </c>
      <c r="O183" s="49">
        <v>4221</v>
      </c>
      <c r="P183" s="49">
        <v>6047</v>
      </c>
      <c r="Q183" s="49">
        <v>6001</v>
      </c>
    </row>
    <row r="184" spans="1:17" x14ac:dyDescent="0.3">
      <c r="A184" s="34">
        <f>IF($B184='Lookup (hidden)'!$F$12,IF($E184='Lookup (hidden)'!$F$13,IF($D184='Lookup (hidden)'!$F$14,IF($F184='Lookup (hidden)'!$F$15,IF($G184='Lookup (hidden)'!$F$16,IF($H184='Lookup (hidden)'!$F$17,1,0),0),0),0),0),0)</f>
        <v>0</v>
      </c>
      <c r="B184" s="47" t="s">
        <v>69</v>
      </c>
      <c r="C184" s="59"/>
      <c r="D184" s="47" t="s">
        <v>58</v>
      </c>
      <c r="E184" s="47" t="s">
        <v>74</v>
      </c>
      <c r="F184" s="47" t="s">
        <v>37</v>
      </c>
      <c r="G184" s="47" t="s">
        <v>37</v>
      </c>
      <c r="H184" s="47" t="s">
        <v>81</v>
      </c>
      <c r="I184" s="47" t="s">
        <v>96</v>
      </c>
      <c r="J184" s="49">
        <v>76740</v>
      </c>
      <c r="K184" s="49">
        <v>60433</v>
      </c>
      <c r="L184" s="49">
        <v>78644</v>
      </c>
      <c r="M184" s="49">
        <v>70868</v>
      </c>
      <c r="N184" s="49">
        <v>19630</v>
      </c>
      <c r="O184" s="49">
        <v>31028</v>
      </c>
      <c r="P184" s="49">
        <v>41913</v>
      </c>
      <c r="Q184" s="49">
        <v>42902</v>
      </c>
    </row>
    <row r="185" spans="1:17" x14ac:dyDescent="0.3">
      <c r="A185" s="34">
        <f>IF($B185='Lookup (hidden)'!$F$12,IF($E185='Lookup (hidden)'!$F$13,IF($D185='Lookup (hidden)'!$F$14,IF($F185='Lookup (hidden)'!$F$15,IF($G185='Lookup (hidden)'!$F$16,IF($H185='Lookup (hidden)'!$F$17,1,0),0),0),0),0),0)</f>
        <v>0</v>
      </c>
      <c r="B185" s="47" t="s">
        <v>69</v>
      </c>
      <c r="C185" s="59"/>
      <c r="D185" s="47" t="s">
        <v>58</v>
      </c>
      <c r="E185" s="47" t="s">
        <v>74</v>
      </c>
      <c r="F185" s="47" t="s">
        <v>37</v>
      </c>
      <c r="G185" s="47" t="s">
        <v>37</v>
      </c>
      <c r="H185" s="47" t="s">
        <v>81</v>
      </c>
      <c r="I185" s="47" t="s">
        <v>97</v>
      </c>
      <c r="J185" s="49">
        <v>519</v>
      </c>
      <c r="K185" s="49">
        <v>438</v>
      </c>
      <c r="L185" s="49">
        <v>617</v>
      </c>
      <c r="M185" s="49">
        <v>6357</v>
      </c>
      <c r="N185" s="49">
        <v>40713</v>
      </c>
      <c r="O185" s="49">
        <v>37147</v>
      </c>
      <c r="P185" s="49">
        <v>45463</v>
      </c>
      <c r="Q185" s="49">
        <v>53244</v>
      </c>
    </row>
    <row r="186" spans="1:17" x14ac:dyDescent="0.3">
      <c r="A186" s="34">
        <f>IF($B186='Lookup (hidden)'!$F$12,IF($E186='Lookup (hidden)'!$F$13,IF($D186='Lookup (hidden)'!$F$14,IF($F186='Lookup (hidden)'!$F$15,IF($G186='Lookup (hidden)'!$F$16,IF($H186='Lookup (hidden)'!$F$17,1,0),0),0),0),0),0)</f>
        <v>0</v>
      </c>
      <c r="B186" s="47" t="s">
        <v>69</v>
      </c>
      <c r="C186" s="59"/>
      <c r="D186" s="47" t="s">
        <v>58</v>
      </c>
      <c r="E186" s="47" t="s">
        <v>70</v>
      </c>
      <c r="F186" s="47" t="s">
        <v>37</v>
      </c>
      <c r="G186" s="47" t="s">
        <v>37</v>
      </c>
      <c r="H186" s="47" t="s">
        <v>81</v>
      </c>
      <c r="I186" s="47" t="s">
        <v>96</v>
      </c>
      <c r="J186" s="49">
        <v>44142</v>
      </c>
      <c r="K186" s="49">
        <v>35078</v>
      </c>
      <c r="L186" s="49">
        <v>44815</v>
      </c>
      <c r="M186" s="49">
        <v>39013</v>
      </c>
      <c r="N186" s="49">
        <v>9360</v>
      </c>
      <c r="O186" s="49">
        <v>13653</v>
      </c>
      <c r="P186" s="49">
        <v>17938</v>
      </c>
      <c r="Q186" s="49">
        <v>17225</v>
      </c>
    </row>
    <row r="187" spans="1:17" x14ac:dyDescent="0.3">
      <c r="A187" s="34">
        <f>IF($B187='Lookup (hidden)'!$F$12,IF($E187='Lookup (hidden)'!$F$13,IF($D187='Lookup (hidden)'!$F$14,IF($F187='Lookup (hidden)'!$F$15,IF($G187='Lookup (hidden)'!$F$16,IF($H187='Lookup (hidden)'!$F$17,1,0),0),0),0),0),0)</f>
        <v>0</v>
      </c>
      <c r="B187" s="47" t="s">
        <v>69</v>
      </c>
      <c r="C187" s="59"/>
      <c r="D187" s="47" t="s">
        <v>58</v>
      </c>
      <c r="E187" s="47" t="s">
        <v>70</v>
      </c>
      <c r="F187" s="47" t="s">
        <v>37</v>
      </c>
      <c r="G187" s="47" t="s">
        <v>37</v>
      </c>
      <c r="H187" s="47" t="s">
        <v>81</v>
      </c>
      <c r="I187" s="47" t="s">
        <v>97</v>
      </c>
      <c r="J187" s="49">
        <v>347</v>
      </c>
      <c r="K187" s="49">
        <v>334</v>
      </c>
      <c r="L187" s="49">
        <v>437</v>
      </c>
      <c r="M187" s="49">
        <v>3637</v>
      </c>
      <c r="N187" s="49">
        <v>23040</v>
      </c>
      <c r="O187" s="49">
        <v>20226</v>
      </c>
      <c r="P187" s="49">
        <v>23730</v>
      </c>
      <c r="Q187" s="49">
        <v>25970</v>
      </c>
    </row>
    <row r="188" spans="1:17" x14ac:dyDescent="0.3">
      <c r="A188" s="34">
        <f>IF($B188='Lookup (hidden)'!$F$12,IF($E188='Lookup (hidden)'!$F$13,IF($D188='Lookup (hidden)'!$F$14,IF($F188='Lookup (hidden)'!$F$15,IF($G188='Lookup (hidden)'!$F$16,IF($H188='Lookup (hidden)'!$F$17,1,0),0),0),0),0),0)</f>
        <v>0</v>
      </c>
      <c r="B188" s="47" t="s">
        <v>69</v>
      </c>
      <c r="C188" s="59"/>
      <c r="D188" s="47" t="s">
        <v>59</v>
      </c>
      <c r="E188" s="47" t="s">
        <v>74</v>
      </c>
      <c r="F188" s="47" t="s">
        <v>37</v>
      </c>
      <c r="G188" s="47" t="s">
        <v>37</v>
      </c>
      <c r="H188" s="47" t="s">
        <v>81</v>
      </c>
      <c r="I188" s="47" t="s">
        <v>96</v>
      </c>
      <c r="J188" s="49">
        <v>758793</v>
      </c>
      <c r="K188" s="49">
        <v>716467</v>
      </c>
      <c r="L188" s="49">
        <v>740550</v>
      </c>
      <c r="M188" s="49">
        <v>659630</v>
      </c>
      <c r="N188" s="49">
        <v>183251</v>
      </c>
      <c r="O188" s="49">
        <v>263206</v>
      </c>
      <c r="P188" s="49">
        <v>277510</v>
      </c>
      <c r="Q188" s="49">
        <v>265546</v>
      </c>
    </row>
    <row r="189" spans="1:17" x14ac:dyDescent="0.3">
      <c r="A189" s="34">
        <f>IF($B189='Lookup (hidden)'!$F$12,IF($E189='Lookup (hidden)'!$F$13,IF($D189='Lookup (hidden)'!$F$14,IF($F189='Lookup (hidden)'!$F$15,IF($G189='Lookup (hidden)'!$F$16,IF($H189='Lookup (hidden)'!$F$17,1,0),0),0),0),0),0)</f>
        <v>0</v>
      </c>
      <c r="B189" s="47" t="s">
        <v>69</v>
      </c>
      <c r="C189" s="59"/>
      <c r="D189" s="47" t="s">
        <v>59</v>
      </c>
      <c r="E189" s="47" t="s">
        <v>74</v>
      </c>
      <c r="F189" s="47" t="s">
        <v>37</v>
      </c>
      <c r="G189" s="47" t="s">
        <v>37</v>
      </c>
      <c r="H189" s="47" t="s">
        <v>81</v>
      </c>
      <c r="I189" s="47" t="s">
        <v>97</v>
      </c>
      <c r="J189" s="49">
        <v>9601</v>
      </c>
      <c r="K189" s="49">
        <v>9265</v>
      </c>
      <c r="L189" s="49">
        <v>10889</v>
      </c>
      <c r="M189" s="49">
        <v>105258</v>
      </c>
      <c r="N189" s="49">
        <v>613520</v>
      </c>
      <c r="O189" s="49">
        <v>548730</v>
      </c>
      <c r="P189" s="49">
        <v>582431</v>
      </c>
      <c r="Q189" s="49">
        <v>653149</v>
      </c>
    </row>
    <row r="190" spans="1:17" x14ac:dyDescent="0.3">
      <c r="A190" s="34">
        <f>IF($B190='Lookup (hidden)'!$F$12,IF($E190='Lookup (hidden)'!$F$13,IF($D190='Lookup (hidden)'!$F$14,IF($F190='Lookup (hidden)'!$F$15,IF($G190='Lookup (hidden)'!$F$16,IF($H190='Lookup (hidden)'!$F$17,1,0),0),0),0),0),0)</f>
        <v>0</v>
      </c>
      <c r="B190" s="47" t="s">
        <v>69</v>
      </c>
      <c r="C190" s="59"/>
      <c r="D190" s="47" t="s">
        <v>59</v>
      </c>
      <c r="E190" s="47" t="s">
        <v>70</v>
      </c>
      <c r="F190" s="47" t="s">
        <v>37</v>
      </c>
      <c r="G190" s="47" t="s">
        <v>37</v>
      </c>
      <c r="H190" s="47" t="s">
        <v>81</v>
      </c>
      <c r="I190" s="47" t="s">
        <v>96</v>
      </c>
      <c r="J190" s="49">
        <v>470520</v>
      </c>
      <c r="K190" s="49">
        <v>456030</v>
      </c>
      <c r="L190" s="49">
        <v>468433</v>
      </c>
      <c r="M190" s="49">
        <v>427679</v>
      </c>
      <c r="N190" s="49">
        <v>147849</v>
      </c>
      <c r="O190" s="49">
        <v>195864</v>
      </c>
      <c r="P190" s="49">
        <v>203612</v>
      </c>
      <c r="Q190" s="49">
        <v>192652</v>
      </c>
    </row>
    <row r="191" spans="1:17" x14ac:dyDescent="0.3">
      <c r="A191" s="34">
        <f>IF($B191='Lookup (hidden)'!$F$12,IF($E191='Lookup (hidden)'!$F$13,IF($D191='Lookup (hidden)'!$F$14,IF($F191='Lookup (hidden)'!$F$15,IF($G191='Lookup (hidden)'!$F$16,IF($H191='Lookup (hidden)'!$F$17,1,0),0),0),0),0),0)</f>
        <v>0</v>
      </c>
      <c r="B191" s="47" t="s">
        <v>69</v>
      </c>
      <c r="C191" s="59"/>
      <c r="D191" s="47" t="s">
        <v>59</v>
      </c>
      <c r="E191" s="47" t="s">
        <v>70</v>
      </c>
      <c r="F191" s="47" t="s">
        <v>37</v>
      </c>
      <c r="G191" s="47" t="s">
        <v>37</v>
      </c>
      <c r="H191" s="47" t="s">
        <v>81</v>
      </c>
      <c r="I191" s="47" t="s">
        <v>97</v>
      </c>
      <c r="J191" s="49">
        <v>6014</v>
      </c>
      <c r="K191" s="49">
        <v>6080</v>
      </c>
      <c r="L191" s="49">
        <v>6677</v>
      </c>
      <c r="M191" s="49">
        <v>54407</v>
      </c>
      <c r="N191" s="49">
        <v>317720</v>
      </c>
      <c r="O191" s="49">
        <v>281635</v>
      </c>
      <c r="P191" s="49">
        <v>293205</v>
      </c>
      <c r="Q191" s="49">
        <v>327252</v>
      </c>
    </row>
    <row r="192" spans="1:17" x14ac:dyDescent="0.3">
      <c r="A192" s="34">
        <f>IF($B192='Lookup (hidden)'!$F$12,IF($E192='Lookup (hidden)'!$F$13,IF($D192='Lookup (hidden)'!$F$14,IF($F192='Lookup (hidden)'!$F$15,IF($G192='Lookup (hidden)'!$F$16,IF($H192='Lookup (hidden)'!$F$17,1,0),0),0),0),0),0)</f>
        <v>0</v>
      </c>
      <c r="B192" s="47" t="s">
        <v>69</v>
      </c>
      <c r="C192" s="59"/>
      <c r="D192" s="47" t="s">
        <v>60</v>
      </c>
      <c r="E192" s="47" t="s">
        <v>74</v>
      </c>
      <c r="F192" s="47" t="s">
        <v>37</v>
      </c>
      <c r="G192" s="47" t="s">
        <v>37</v>
      </c>
      <c r="H192" s="47" t="s">
        <v>81</v>
      </c>
      <c r="I192" s="47" t="s">
        <v>96</v>
      </c>
      <c r="J192" s="49">
        <v>159687</v>
      </c>
      <c r="K192" s="49">
        <v>154679</v>
      </c>
      <c r="L192" s="49">
        <v>152898</v>
      </c>
      <c r="M192" s="49">
        <v>129770</v>
      </c>
      <c r="N192" s="49">
        <v>54165</v>
      </c>
      <c r="O192" s="49">
        <v>73112</v>
      </c>
      <c r="P192" s="49">
        <v>77074</v>
      </c>
      <c r="Q192" s="49">
        <v>70555</v>
      </c>
    </row>
    <row r="193" spans="1:17" x14ac:dyDescent="0.3">
      <c r="A193" s="34">
        <f>IF($B193='Lookup (hidden)'!$F$12,IF($E193='Lookup (hidden)'!$F$13,IF($D193='Lookup (hidden)'!$F$14,IF($F193='Lookup (hidden)'!$F$15,IF($G193='Lookup (hidden)'!$F$16,IF($H193='Lookup (hidden)'!$F$17,1,0),0),0),0),0),0)</f>
        <v>0</v>
      </c>
      <c r="B193" s="47" t="s">
        <v>69</v>
      </c>
      <c r="C193" s="59"/>
      <c r="D193" s="47" t="s">
        <v>60</v>
      </c>
      <c r="E193" s="47" t="s">
        <v>74</v>
      </c>
      <c r="F193" s="47" t="s">
        <v>37</v>
      </c>
      <c r="G193" s="47" t="s">
        <v>37</v>
      </c>
      <c r="H193" s="47" t="s">
        <v>81</v>
      </c>
      <c r="I193" s="47" t="s">
        <v>97</v>
      </c>
      <c r="J193" s="49">
        <v>1019</v>
      </c>
      <c r="K193" s="49">
        <v>918</v>
      </c>
      <c r="L193" s="49">
        <v>961</v>
      </c>
      <c r="M193" s="49">
        <v>18457</v>
      </c>
      <c r="N193" s="49">
        <v>128371</v>
      </c>
      <c r="O193" s="49">
        <v>107453</v>
      </c>
      <c r="P193" s="49">
        <v>109535</v>
      </c>
      <c r="Q193" s="49">
        <v>121691</v>
      </c>
    </row>
    <row r="194" spans="1:17" x14ac:dyDescent="0.3">
      <c r="A194" s="34">
        <f>IF($B194='Lookup (hidden)'!$F$12,IF($E194='Lookup (hidden)'!$F$13,IF($D194='Lookup (hidden)'!$F$14,IF($F194='Lookup (hidden)'!$F$15,IF($G194='Lookup (hidden)'!$F$16,IF($H194='Lookup (hidden)'!$F$17,1,0),0),0),0),0),0)</f>
        <v>0</v>
      </c>
      <c r="B194" s="47" t="s">
        <v>69</v>
      </c>
      <c r="C194" s="59"/>
      <c r="D194" s="47" t="s">
        <v>60</v>
      </c>
      <c r="E194" s="47" t="s">
        <v>70</v>
      </c>
      <c r="F194" s="47" t="s">
        <v>37</v>
      </c>
      <c r="G194" s="47" t="s">
        <v>37</v>
      </c>
      <c r="H194" s="47" t="s">
        <v>81</v>
      </c>
      <c r="I194" s="47" t="s">
        <v>96</v>
      </c>
      <c r="J194" s="49">
        <v>90986</v>
      </c>
      <c r="K194" s="49">
        <v>86152</v>
      </c>
      <c r="L194" s="49">
        <v>87772</v>
      </c>
      <c r="M194" s="49">
        <v>76788</v>
      </c>
      <c r="N194" s="49">
        <v>36048</v>
      </c>
      <c r="O194" s="49">
        <v>46152</v>
      </c>
      <c r="P194" s="49">
        <v>46895</v>
      </c>
      <c r="Q194" s="49">
        <v>44543</v>
      </c>
    </row>
    <row r="195" spans="1:17" x14ac:dyDescent="0.3">
      <c r="A195" s="34">
        <f>IF($B195='Lookup (hidden)'!$F$12,IF($E195='Lookup (hidden)'!$F$13,IF($D195='Lookup (hidden)'!$F$14,IF($F195='Lookup (hidden)'!$F$15,IF($G195='Lookup (hidden)'!$F$16,IF($H195='Lookup (hidden)'!$F$17,1,0),0),0),0),0),0)</f>
        <v>0</v>
      </c>
      <c r="B195" s="47" t="s">
        <v>69</v>
      </c>
      <c r="C195" s="59"/>
      <c r="D195" s="47" t="s">
        <v>60</v>
      </c>
      <c r="E195" s="47" t="s">
        <v>70</v>
      </c>
      <c r="F195" s="47" t="s">
        <v>37</v>
      </c>
      <c r="G195" s="47" t="s">
        <v>37</v>
      </c>
      <c r="H195" s="47" t="s">
        <v>81</v>
      </c>
      <c r="I195" s="47" t="s">
        <v>97</v>
      </c>
      <c r="J195" s="49">
        <v>487</v>
      </c>
      <c r="K195" s="49">
        <v>516</v>
      </c>
      <c r="L195" s="49">
        <v>544</v>
      </c>
      <c r="M195" s="49">
        <v>9106</v>
      </c>
      <c r="N195" s="49">
        <v>61988</v>
      </c>
      <c r="O195" s="49">
        <v>52578</v>
      </c>
      <c r="P195" s="49">
        <v>52961</v>
      </c>
      <c r="Q195" s="49">
        <v>59725</v>
      </c>
    </row>
    <row r="196" spans="1:17" x14ac:dyDescent="0.3">
      <c r="A196" s="34">
        <f>IF($B196='Lookup (hidden)'!$F$12,IF($E196='Lookup (hidden)'!$F$13,IF($D196='Lookup (hidden)'!$F$14,IF($F196='Lookup (hidden)'!$F$15,IF($G196='Lookup (hidden)'!$F$16,IF($H196='Lookup (hidden)'!$F$17,1,0),0),0),0),0),0)</f>
        <v>0</v>
      </c>
      <c r="B196" s="47" t="s">
        <v>77</v>
      </c>
      <c r="C196" s="59"/>
      <c r="D196" s="47" t="s">
        <v>58</v>
      </c>
      <c r="E196" s="47" t="s">
        <v>74</v>
      </c>
      <c r="F196" s="47" t="s">
        <v>37</v>
      </c>
      <c r="G196" s="47" t="s">
        <v>37</v>
      </c>
      <c r="H196" s="47" t="s">
        <v>81</v>
      </c>
      <c r="I196" s="47" t="s">
        <v>96</v>
      </c>
      <c r="J196" s="49">
        <v>5712</v>
      </c>
      <c r="K196" s="49">
        <v>4698</v>
      </c>
      <c r="L196" s="49">
        <v>5766</v>
      </c>
      <c r="M196" s="49">
        <v>5155</v>
      </c>
      <c r="N196" s="49">
        <v>892</v>
      </c>
      <c r="O196" s="49">
        <v>3070</v>
      </c>
      <c r="P196" s="49">
        <v>3481</v>
      </c>
      <c r="Q196" s="49">
        <v>3906</v>
      </c>
    </row>
    <row r="197" spans="1:17" x14ac:dyDescent="0.3">
      <c r="A197" s="34">
        <f>IF($B197='Lookup (hidden)'!$F$12,IF($E197='Lookup (hidden)'!$F$13,IF($D197='Lookup (hidden)'!$F$14,IF($F197='Lookup (hidden)'!$F$15,IF($G197='Lookup (hidden)'!$F$16,IF($H197='Lookup (hidden)'!$F$17,1,0),0),0),0),0),0)</f>
        <v>0</v>
      </c>
      <c r="B197" s="47" t="s">
        <v>77</v>
      </c>
      <c r="C197" s="59"/>
      <c r="D197" s="47" t="s">
        <v>58</v>
      </c>
      <c r="E197" s="47" t="s">
        <v>74</v>
      </c>
      <c r="F197" s="47" t="s">
        <v>37</v>
      </c>
      <c r="G197" s="47" t="s">
        <v>37</v>
      </c>
      <c r="H197" s="47" t="s">
        <v>81</v>
      </c>
      <c r="I197" s="47" t="s">
        <v>97</v>
      </c>
      <c r="J197" s="49">
        <v>0</v>
      </c>
      <c r="K197" s="49">
        <v>0</v>
      </c>
      <c r="L197" s="49">
        <v>0</v>
      </c>
      <c r="M197" s="49">
        <v>455</v>
      </c>
      <c r="N197" s="49">
        <v>1780</v>
      </c>
      <c r="O197" s="49">
        <v>2609</v>
      </c>
      <c r="P197" s="49">
        <v>3993</v>
      </c>
      <c r="Q197" s="49">
        <v>2533</v>
      </c>
    </row>
    <row r="198" spans="1:17" x14ac:dyDescent="0.3">
      <c r="A198" s="34">
        <f>IF($B198='Lookup (hidden)'!$F$12,IF($E198='Lookup (hidden)'!$F$13,IF($D198='Lookup (hidden)'!$F$14,IF($F198='Lookup (hidden)'!$F$15,IF($G198='Lookup (hidden)'!$F$16,IF($H198='Lookup (hidden)'!$F$17,1,0),0),0),0),0),0)</f>
        <v>0</v>
      </c>
      <c r="B198" s="47" t="s">
        <v>77</v>
      </c>
      <c r="C198" s="59"/>
      <c r="D198" s="47" t="s">
        <v>58</v>
      </c>
      <c r="E198" s="47" t="s">
        <v>70</v>
      </c>
      <c r="F198" s="47" t="s">
        <v>37</v>
      </c>
      <c r="G198" s="47" t="s">
        <v>37</v>
      </c>
      <c r="H198" s="47" t="s">
        <v>81</v>
      </c>
      <c r="I198" s="47" t="s">
        <v>96</v>
      </c>
      <c r="J198" s="49">
        <v>2510</v>
      </c>
      <c r="K198" s="49">
        <v>1938</v>
      </c>
      <c r="L198" s="49">
        <v>2461</v>
      </c>
      <c r="M198" s="49">
        <v>2175</v>
      </c>
      <c r="N198" s="49">
        <v>322</v>
      </c>
      <c r="O198" s="49">
        <v>1250</v>
      </c>
      <c r="P198" s="49">
        <v>1288</v>
      </c>
      <c r="Q198" s="49">
        <v>1433</v>
      </c>
    </row>
    <row r="199" spans="1:17" x14ac:dyDescent="0.3">
      <c r="A199" s="34">
        <f>IF($B199='Lookup (hidden)'!$F$12,IF($E199='Lookup (hidden)'!$F$13,IF($D199='Lookup (hidden)'!$F$14,IF($F199='Lookup (hidden)'!$F$15,IF($G199='Lookup (hidden)'!$F$16,IF($H199='Lookup (hidden)'!$F$17,1,0),0),0),0),0),0)</f>
        <v>0</v>
      </c>
      <c r="B199" s="47" t="s">
        <v>77</v>
      </c>
      <c r="C199" s="59"/>
      <c r="D199" s="47" t="s">
        <v>58</v>
      </c>
      <c r="E199" s="47" t="s">
        <v>70</v>
      </c>
      <c r="F199" s="47" t="s">
        <v>37</v>
      </c>
      <c r="G199" s="47" t="s">
        <v>37</v>
      </c>
      <c r="H199" s="47" t="s">
        <v>81</v>
      </c>
      <c r="I199" s="47" t="s">
        <v>97</v>
      </c>
      <c r="J199" s="49">
        <v>0</v>
      </c>
      <c r="K199" s="49">
        <v>0</v>
      </c>
      <c r="L199" s="49">
        <v>0</v>
      </c>
      <c r="M199" s="49">
        <v>206</v>
      </c>
      <c r="N199" s="49">
        <v>645</v>
      </c>
      <c r="O199" s="49">
        <v>1129</v>
      </c>
      <c r="P199" s="49">
        <v>1573</v>
      </c>
      <c r="Q199" s="49">
        <v>1002</v>
      </c>
    </row>
    <row r="200" spans="1:17" x14ac:dyDescent="0.3">
      <c r="A200" s="34">
        <f>IF($B200='Lookup (hidden)'!$F$12,IF($E200='Lookup (hidden)'!$F$13,IF($D200='Lookup (hidden)'!$F$14,IF($F200='Lookup (hidden)'!$F$15,IF($G200='Lookup (hidden)'!$F$16,IF($H200='Lookup (hidden)'!$F$17,1,0),0),0),0),0),0)</f>
        <v>0</v>
      </c>
      <c r="B200" s="47" t="s">
        <v>77</v>
      </c>
      <c r="C200" s="59"/>
      <c r="D200" s="47" t="s">
        <v>59</v>
      </c>
      <c r="E200" s="47" t="s">
        <v>74</v>
      </c>
      <c r="F200" s="47" t="s">
        <v>37</v>
      </c>
      <c r="G200" s="47" t="s">
        <v>37</v>
      </c>
      <c r="H200" s="47" t="s">
        <v>81</v>
      </c>
      <c r="I200" s="47" t="s">
        <v>96</v>
      </c>
      <c r="J200" s="49">
        <v>48656</v>
      </c>
      <c r="K200" s="49">
        <v>49487</v>
      </c>
      <c r="L200" s="49">
        <v>52258</v>
      </c>
      <c r="M200" s="49">
        <v>46395</v>
      </c>
      <c r="N200" s="49">
        <v>9173</v>
      </c>
      <c r="O200" s="49">
        <v>25883</v>
      </c>
      <c r="P200" s="49">
        <v>23625</v>
      </c>
      <c r="Q200" s="49">
        <v>22321</v>
      </c>
    </row>
    <row r="201" spans="1:17" x14ac:dyDescent="0.3">
      <c r="A201" s="34">
        <f>IF($B201='Lookup (hidden)'!$F$12,IF($E201='Lookup (hidden)'!$F$13,IF($D201='Lookup (hidden)'!$F$14,IF($F201='Lookup (hidden)'!$F$15,IF($G201='Lookup (hidden)'!$F$16,IF($H201='Lookup (hidden)'!$F$17,1,0),0),0),0),0),0)</f>
        <v>0</v>
      </c>
      <c r="B201" s="47" t="s">
        <v>77</v>
      </c>
      <c r="C201" s="59"/>
      <c r="D201" s="47" t="s">
        <v>59</v>
      </c>
      <c r="E201" s="47" t="s">
        <v>74</v>
      </c>
      <c r="F201" s="47" t="s">
        <v>37</v>
      </c>
      <c r="G201" s="47" t="s">
        <v>37</v>
      </c>
      <c r="H201" s="47" t="s">
        <v>81</v>
      </c>
      <c r="I201" s="47" t="s">
        <v>97</v>
      </c>
      <c r="J201" s="49">
        <v>0</v>
      </c>
      <c r="K201" s="49">
        <v>0</v>
      </c>
      <c r="L201" s="49">
        <v>0</v>
      </c>
      <c r="M201" s="49">
        <v>5615</v>
      </c>
      <c r="N201" s="49">
        <v>19804</v>
      </c>
      <c r="O201" s="49">
        <v>30781</v>
      </c>
      <c r="P201" s="49">
        <v>35619</v>
      </c>
      <c r="Q201" s="49">
        <v>18632</v>
      </c>
    </row>
    <row r="202" spans="1:17" x14ac:dyDescent="0.3">
      <c r="A202" s="34">
        <f>IF($B202='Lookup (hidden)'!$F$12,IF($E202='Lookup (hidden)'!$F$13,IF($D202='Lookup (hidden)'!$F$14,IF($F202='Lookup (hidden)'!$F$15,IF($G202='Lookup (hidden)'!$F$16,IF($H202='Lookup (hidden)'!$F$17,1,0),0),0),0),0),0)</f>
        <v>0</v>
      </c>
      <c r="B202" s="47" t="s">
        <v>77</v>
      </c>
      <c r="C202" s="59"/>
      <c r="D202" s="47" t="s">
        <v>59</v>
      </c>
      <c r="E202" s="47" t="s">
        <v>70</v>
      </c>
      <c r="F202" s="47" t="s">
        <v>37</v>
      </c>
      <c r="G202" s="47" t="s">
        <v>37</v>
      </c>
      <c r="H202" s="47" t="s">
        <v>81</v>
      </c>
      <c r="I202" s="47" t="s">
        <v>96</v>
      </c>
      <c r="J202" s="49">
        <v>27226</v>
      </c>
      <c r="K202" s="49">
        <v>27744</v>
      </c>
      <c r="L202" s="49">
        <v>28401</v>
      </c>
      <c r="M202" s="49">
        <v>25712</v>
      </c>
      <c r="N202" s="49">
        <v>6326</v>
      </c>
      <c r="O202" s="49">
        <v>16173</v>
      </c>
      <c r="P202" s="49">
        <v>14893</v>
      </c>
      <c r="Q202" s="49">
        <v>14624</v>
      </c>
    </row>
    <row r="203" spans="1:17" x14ac:dyDescent="0.3">
      <c r="A203" s="34">
        <f>IF($B203='Lookup (hidden)'!$F$12,IF($E203='Lookup (hidden)'!$F$13,IF($D203='Lookup (hidden)'!$F$14,IF($F203='Lookup (hidden)'!$F$15,IF($G203='Lookup (hidden)'!$F$16,IF($H203='Lookup (hidden)'!$F$17,1,0),0),0),0),0),0)</f>
        <v>0</v>
      </c>
      <c r="B203" s="47" t="s">
        <v>77</v>
      </c>
      <c r="C203" s="59"/>
      <c r="D203" s="47" t="s">
        <v>59</v>
      </c>
      <c r="E203" s="47" t="s">
        <v>70</v>
      </c>
      <c r="F203" s="47" t="s">
        <v>37</v>
      </c>
      <c r="G203" s="47" t="s">
        <v>37</v>
      </c>
      <c r="H203" s="47" t="s">
        <v>81</v>
      </c>
      <c r="I203" s="47" t="s">
        <v>97</v>
      </c>
      <c r="J203" s="49">
        <v>0</v>
      </c>
      <c r="K203" s="49">
        <v>0</v>
      </c>
      <c r="L203" s="49">
        <v>0</v>
      </c>
      <c r="M203" s="49">
        <v>2400</v>
      </c>
      <c r="N203" s="49">
        <v>9291</v>
      </c>
      <c r="O203" s="49">
        <v>13435</v>
      </c>
      <c r="P203" s="49">
        <v>15198</v>
      </c>
      <c r="Q203" s="49">
        <v>8053</v>
      </c>
    </row>
    <row r="204" spans="1:17" x14ac:dyDescent="0.3">
      <c r="A204" s="34">
        <f>IF($B204='Lookup (hidden)'!$F$12,IF($E204='Lookup (hidden)'!$F$13,IF($D204='Lookup (hidden)'!$F$14,IF($F204='Lookup (hidden)'!$F$15,IF($G204='Lookup (hidden)'!$F$16,IF($H204='Lookup (hidden)'!$F$17,1,0),0),0),0),0),0)</f>
        <v>0</v>
      </c>
      <c r="B204" s="47" t="s">
        <v>77</v>
      </c>
      <c r="C204" s="59"/>
      <c r="D204" s="47" t="s">
        <v>60</v>
      </c>
      <c r="E204" s="47" t="s">
        <v>74</v>
      </c>
      <c r="F204" s="47" t="s">
        <v>37</v>
      </c>
      <c r="G204" s="47" t="s">
        <v>37</v>
      </c>
      <c r="H204" s="47" t="s">
        <v>81</v>
      </c>
      <c r="I204" s="47" t="s">
        <v>96</v>
      </c>
      <c r="J204" s="49">
        <v>8290</v>
      </c>
      <c r="K204" s="49">
        <v>8295</v>
      </c>
      <c r="L204" s="49">
        <v>8545</v>
      </c>
      <c r="M204" s="49">
        <v>7167</v>
      </c>
      <c r="N204" s="49">
        <v>1796</v>
      </c>
      <c r="O204" s="49">
        <v>5232</v>
      </c>
      <c r="P204" s="49">
        <v>4133</v>
      </c>
      <c r="Q204" s="49">
        <v>3678</v>
      </c>
    </row>
    <row r="205" spans="1:17" x14ac:dyDescent="0.3">
      <c r="A205" s="34">
        <f>IF($B205='Lookup (hidden)'!$F$12,IF($E205='Lookup (hidden)'!$F$13,IF($D205='Lookup (hidden)'!$F$14,IF($F205='Lookup (hidden)'!$F$15,IF($G205='Lookup (hidden)'!$F$16,IF($H205='Lookup (hidden)'!$F$17,1,0),0),0),0),0),0)</f>
        <v>0</v>
      </c>
      <c r="B205" s="47" t="s">
        <v>77</v>
      </c>
      <c r="C205" s="59"/>
      <c r="D205" s="47" t="s">
        <v>60</v>
      </c>
      <c r="E205" s="47" t="s">
        <v>74</v>
      </c>
      <c r="F205" s="47" t="s">
        <v>37</v>
      </c>
      <c r="G205" s="47" t="s">
        <v>37</v>
      </c>
      <c r="H205" s="47" t="s">
        <v>81</v>
      </c>
      <c r="I205" s="47" t="s">
        <v>97</v>
      </c>
      <c r="J205" s="49">
        <v>0</v>
      </c>
      <c r="K205" s="49">
        <v>0</v>
      </c>
      <c r="L205" s="49">
        <v>0</v>
      </c>
      <c r="M205" s="49">
        <v>850</v>
      </c>
      <c r="N205" s="49">
        <v>3250</v>
      </c>
      <c r="O205" s="49">
        <v>4561</v>
      </c>
      <c r="P205" s="49">
        <v>5263</v>
      </c>
      <c r="Q205" s="49">
        <v>2835</v>
      </c>
    </row>
    <row r="206" spans="1:17" x14ac:dyDescent="0.3">
      <c r="A206" s="34">
        <f>IF($B206='Lookup (hidden)'!$F$12,IF($E206='Lookup (hidden)'!$F$13,IF($D206='Lookup (hidden)'!$F$14,IF($F206='Lookup (hidden)'!$F$15,IF($G206='Lookup (hidden)'!$F$16,IF($H206='Lookup (hidden)'!$F$17,1,0),0),0),0),0),0)</f>
        <v>0</v>
      </c>
      <c r="B206" s="47" t="s">
        <v>77</v>
      </c>
      <c r="C206" s="59"/>
      <c r="D206" s="47" t="s">
        <v>60</v>
      </c>
      <c r="E206" s="47" t="s">
        <v>70</v>
      </c>
      <c r="F206" s="47" t="s">
        <v>37</v>
      </c>
      <c r="G206" s="47" t="s">
        <v>37</v>
      </c>
      <c r="H206" s="47" t="s">
        <v>81</v>
      </c>
      <c r="I206" s="47" t="s">
        <v>96</v>
      </c>
      <c r="J206" s="49">
        <v>4090</v>
      </c>
      <c r="K206" s="49">
        <v>4166</v>
      </c>
      <c r="L206" s="49">
        <v>4406</v>
      </c>
      <c r="M206" s="49">
        <v>4075</v>
      </c>
      <c r="N206" s="49">
        <v>1337</v>
      </c>
      <c r="O206" s="49">
        <v>2472</v>
      </c>
      <c r="P206" s="49">
        <v>2629</v>
      </c>
      <c r="Q206" s="49">
        <v>2151</v>
      </c>
    </row>
    <row r="207" spans="1:17" x14ac:dyDescent="0.3">
      <c r="A207" s="34">
        <f>IF($B207='Lookup (hidden)'!$F$12,IF($E207='Lookup (hidden)'!$F$13,IF($D207='Lookup (hidden)'!$F$14,IF($F207='Lookup (hidden)'!$F$15,IF($G207='Lookup (hidden)'!$F$16,IF($H207='Lookup (hidden)'!$F$17,1,0),0),0),0),0),0)</f>
        <v>0</v>
      </c>
      <c r="B207" s="47" t="s">
        <v>77</v>
      </c>
      <c r="C207" s="59"/>
      <c r="D207" s="47" t="s">
        <v>60</v>
      </c>
      <c r="E207" s="47" t="s">
        <v>70</v>
      </c>
      <c r="F207" s="47" t="s">
        <v>37</v>
      </c>
      <c r="G207" s="47" t="s">
        <v>37</v>
      </c>
      <c r="H207" s="47" t="s">
        <v>81</v>
      </c>
      <c r="I207" s="47" t="s">
        <v>97</v>
      </c>
      <c r="J207" s="49">
        <v>0</v>
      </c>
      <c r="K207" s="49">
        <v>0</v>
      </c>
      <c r="L207" s="49">
        <v>0</v>
      </c>
      <c r="M207" s="49">
        <v>391</v>
      </c>
      <c r="N207" s="49">
        <v>1386</v>
      </c>
      <c r="O207" s="49">
        <v>1805</v>
      </c>
      <c r="P207" s="49">
        <v>2133</v>
      </c>
      <c r="Q207" s="49">
        <v>1018</v>
      </c>
    </row>
    <row r="208" spans="1:17" x14ac:dyDescent="0.3">
      <c r="A208" s="34">
        <f>IF($B208='Lookup (hidden)'!$F$12,IF($E208='Lookup (hidden)'!$F$13,IF($D208='Lookup (hidden)'!$F$14,IF($F208='Lookup (hidden)'!$F$15,IF($G208='Lookup (hidden)'!$F$16,IF($H208='Lookup (hidden)'!$F$17,1,0),0),0),0),0),0)</f>
        <v>0</v>
      </c>
      <c r="B208" s="47" t="s">
        <v>80</v>
      </c>
      <c r="C208" s="59"/>
      <c r="D208" s="47" t="s">
        <v>58</v>
      </c>
      <c r="E208" s="47" t="s">
        <v>37</v>
      </c>
      <c r="F208" s="151">
        <v>1</v>
      </c>
      <c r="G208" s="47" t="s">
        <v>37</v>
      </c>
      <c r="H208" s="47" t="s">
        <v>81</v>
      </c>
      <c r="I208" s="47" t="s">
        <v>96</v>
      </c>
      <c r="J208" s="49">
        <v>17733</v>
      </c>
      <c r="K208" s="49">
        <v>14611</v>
      </c>
      <c r="L208" s="49">
        <v>16138</v>
      </c>
      <c r="M208" s="49">
        <v>15857</v>
      </c>
      <c r="N208" s="49">
        <v>8666</v>
      </c>
      <c r="O208" s="49">
        <v>10488</v>
      </c>
      <c r="P208" s="49">
        <v>11253</v>
      </c>
      <c r="Q208" s="49">
        <v>11826</v>
      </c>
    </row>
    <row r="209" spans="1:17" x14ac:dyDescent="0.3">
      <c r="A209" s="34">
        <f>IF($B209='Lookup (hidden)'!$F$12,IF($E209='Lookup (hidden)'!$F$13,IF($D209='Lookup (hidden)'!$F$14,IF($F209='Lookup (hidden)'!$F$15,IF($G209='Lookup (hidden)'!$F$16,IF($H209='Lookup (hidden)'!$F$17,1,0),0),0),0),0),0)</f>
        <v>0</v>
      </c>
      <c r="B209" s="47" t="s">
        <v>80</v>
      </c>
      <c r="C209" s="59"/>
      <c r="D209" s="47" t="s">
        <v>58</v>
      </c>
      <c r="E209" s="47" t="s">
        <v>37</v>
      </c>
      <c r="F209" s="151">
        <v>1</v>
      </c>
      <c r="G209" s="47" t="s">
        <v>37</v>
      </c>
      <c r="H209" s="47" t="s">
        <v>81</v>
      </c>
      <c r="I209" s="47" t="s">
        <v>97</v>
      </c>
      <c r="J209" s="49">
        <v>477</v>
      </c>
      <c r="K209" s="49">
        <v>436</v>
      </c>
      <c r="L209" s="49">
        <v>672</v>
      </c>
      <c r="M209" s="49">
        <v>1006</v>
      </c>
      <c r="N209" s="49">
        <v>3847</v>
      </c>
      <c r="O209" s="49">
        <v>2540</v>
      </c>
      <c r="P209" s="49">
        <v>3044</v>
      </c>
      <c r="Q209" s="49">
        <v>3297</v>
      </c>
    </row>
    <row r="210" spans="1:17" x14ac:dyDescent="0.3">
      <c r="A210" s="34">
        <f>IF($B210='Lookup (hidden)'!$F$12,IF($E210='Lookup (hidden)'!$F$13,IF($D210='Lookup (hidden)'!$F$14,IF($F210='Lookup (hidden)'!$F$15,IF($G210='Lookup (hidden)'!$F$16,IF($H210='Lookup (hidden)'!$F$17,1,0),0),0),0),0),0)</f>
        <v>0</v>
      </c>
      <c r="B210" s="47" t="s">
        <v>80</v>
      </c>
      <c r="C210" s="59"/>
      <c r="D210" s="47" t="s">
        <v>59</v>
      </c>
      <c r="E210" s="47" t="s">
        <v>37</v>
      </c>
      <c r="F210" s="151">
        <v>1</v>
      </c>
      <c r="G210" s="47" t="s">
        <v>37</v>
      </c>
      <c r="H210" s="47" t="s">
        <v>81</v>
      </c>
      <c r="I210" s="47" t="s">
        <v>96</v>
      </c>
      <c r="J210" s="49">
        <v>162200</v>
      </c>
      <c r="K210" s="49">
        <v>156633</v>
      </c>
      <c r="L210" s="49">
        <v>155628</v>
      </c>
      <c r="M210" s="49">
        <v>150750</v>
      </c>
      <c r="N210" s="49">
        <v>100331</v>
      </c>
      <c r="O210" s="49">
        <v>118299</v>
      </c>
      <c r="P210" s="49">
        <v>115272</v>
      </c>
      <c r="Q210" s="49">
        <v>118304</v>
      </c>
    </row>
    <row r="211" spans="1:17" x14ac:dyDescent="0.3">
      <c r="A211" s="34">
        <f>IF($B211='Lookup (hidden)'!$F$12,IF($E211='Lookup (hidden)'!$F$13,IF($D211='Lookup (hidden)'!$F$14,IF($F211='Lookup (hidden)'!$F$15,IF($G211='Lookup (hidden)'!$F$16,IF($H211='Lookup (hidden)'!$F$17,1,0),0),0),0),0),0)</f>
        <v>0</v>
      </c>
      <c r="B211" s="47" t="s">
        <v>80</v>
      </c>
      <c r="C211" s="59"/>
      <c r="D211" s="47" t="s">
        <v>59</v>
      </c>
      <c r="E211" s="47" t="s">
        <v>37</v>
      </c>
      <c r="F211" s="151">
        <v>1</v>
      </c>
      <c r="G211" s="47" t="s">
        <v>37</v>
      </c>
      <c r="H211" s="47" t="s">
        <v>81</v>
      </c>
      <c r="I211" s="47" t="s">
        <v>97</v>
      </c>
      <c r="J211" s="49">
        <v>5360</v>
      </c>
      <c r="K211" s="49">
        <v>6001</v>
      </c>
      <c r="L211" s="49">
        <v>5702</v>
      </c>
      <c r="M211" s="49">
        <v>10851</v>
      </c>
      <c r="N211" s="49">
        <v>61637</v>
      </c>
      <c r="O211" s="49">
        <v>44475</v>
      </c>
      <c r="P211" s="49">
        <v>49628</v>
      </c>
      <c r="Q211" s="49">
        <v>55452</v>
      </c>
    </row>
    <row r="212" spans="1:17" x14ac:dyDescent="0.3">
      <c r="A212" s="34">
        <f>IF($B212='Lookup (hidden)'!$F$12,IF($E212='Lookup (hidden)'!$F$13,IF($D212='Lookup (hidden)'!$F$14,IF($F212='Lookup (hidden)'!$F$15,IF($G212='Lookup (hidden)'!$F$16,IF($H212='Lookup (hidden)'!$F$17,1,0),0),0),0),0),0)</f>
        <v>0</v>
      </c>
      <c r="B212" s="47" t="s">
        <v>80</v>
      </c>
      <c r="C212" s="59"/>
      <c r="D212" s="47" t="s">
        <v>60</v>
      </c>
      <c r="E212" s="47" t="s">
        <v>37</v>
      </c>
      <c r="F212" s="151">
        <v>1</v>
      </c>
      <c r="G212" s="47" t="s">
        <v>37</v>
      </c>
      <c r="H212" s="47" t="s">
        <v>81</v>
      </c>
      <c r="I212" s="47" t="s">
        <v>96</v>
      </c>
      <c r="J212" s="49">
        <v>29437</v>
      </c>
      <c r="K212" s="49">
        <v>29947</v>
      </c>
      <c r="L212" s="49">
        <v>30352</v>
      </c>
      <c r="M212" s="49">
        <v>29379</v>
      </c>
      <c r="N212" s="49">
        <v>22775</v>
      </c>
      <c r="O212" s="49">
        <v>26428</v>
      </c>
      <c r="P212" s="49">
        <v>24847</v>
      </c>
      <c r="Q212" s="49">
        <v>25041</v>
      </c>
    </row>
    <row r="213" spans="1:17" x14ac:dyDescent="0.3">
      <c r="A213" s="34">
        <f>IF($B213='Lookup (hidden)'!$F$12,IF($E213='Lookup (hidden)'!$F$13,IF($D213='Lookup (hidden)'!$F$14,IF($F213='Lookup (hidden)'!$F$15,IF($G213='Lookup (hidden)'!$F$16,IF($H213='Lookup (hidden)'!$F$17,1,0),0),0),0),0),0)</f>
        <v>0</v>
      </c>
      <c r="B213" s="47" t="s">
        <v>80</v>
      </c>
      <c r="C213" s="59"/>
      <c r="D213" s="47" t="s">
        <v>60</v>
      </c>
      <c r="E213" s="47" t="s">
        <v>37</v>
      </c>
      <c r="F213" s="151">
        <v>1</v>
      </c>
      <c r="G213" s="47" t="s">
        <v>37</v>
      </c>
      <c r="H213" s="47" t="s">
        <v>81</v>
      </c>
      <c r="I213" s="47" t="s">
        <v>97</v>
      </c>
      <c r="J213" s="49">
        <v>1092</v>
      </c>
      <c r="K213" s="49">
        <v>1150</v>
      </c>
      <c r="L213" s="49">
        <v>1135</v>
      </c>
      <c r="M213" s="49">
        <v>2327</v>
      </c>
      <c r="N213" s="49">
        <v>11899</v>
      </c>
      <c r="O213" s="49">
        <v>8608</v>
      </c>
      <c r="P213" s="49">
        <v>9256</v>
      </c>
      <c r="Q213" s="49">
        <v>10402</v>
      </c>
    </row>
    <row r="214" spans="1:17" x14ac:dyDescent="0.3">
      <c r="A214" s="34">
        <f>IF($B214='Lookup (hidden)'!$F$12,IF($E214='Lookup (hidden)'!$F$13,IF($D214='Lookup (hidden)'!$F$14,IF($F214='Lookup (hidden)'!$F$15,IF($G214='Lookup (hidden)'!$F$16,IF($H214='Lookup (hidden)'!$F$17,1,0),0),0),0),0),0)</f>
        <v>0</v>
      </c>
      <c r="B214" s="47" t="s">
        <v>80</v>
      </c>
      <c r="C214" s="59"/>
      <c r="D214" s="47" t="s">
        <v>58</v>
      </c>
      <c r="E214" s="47" t="s">
        <v>37</v>
      </c>
      <c r="F214" s="151">
        <v>2</v>
      </c>
      <c r="G214" s="47" t="s">
        <v>37</v>
      </c>
      <c r="H214" s="47" t="s">
        <v>81</v>
      </c>
      <c r="I214" s="47" t="s">
        <v>96</v>
      </c>
      <c r="J214" s="49">
        <v>12693</v>
      </c>
      <c r="K214" s="49">
        <v>10445</v>
      </c>
      <c r="L214" s="49">
        <v>13481</v>
      </c>
      <c r="M214" s="49">
        <v>12307</v>
      </c>
      <c r="N214" s="49">
        <v>8624</v>
      </c>
      <c r="O214" s="49">
        <v>10582</v>
      </c>
      <c r="P214" s="49">
        <v>11848</v>
      </c>
      <c r="Q214" s="49">
        <v>13606</v>
      </c>
    </row>
    <row r="215" spans="1:17" x14ac:dyDescent="0.3">
      <c r="A215" s="34">
        <f>IF($B215='Lookup (hidden)'!$F$12,IF($E215='Lookup (hidden)'!$F$13,IF($D215='Lookup (hidden)'!$F$14,IF($F215='Lookup (hidden)'!$F$15,IF($G215='Lookup (hidden)'!$F$16,IF($H215='Lookup (hidden)'!$F$17,1,0),0),0),0),0),0)</f>
        <v>0</v>
      </c>
      <c r="B215" s="47" t="s">
        <v>80</v>
      </c>
      <c r="C215" s="59"/>
      <c r="D215" s="47" t="s">
        <v>58</v>
      </c>
      <c r="E215" s="47" t="s">
        <v>37</v>
      </c>
      <c r="F215" s="151">
        <v>2</v>
      </c>
      <c r="G215" s="47" t="s">
        <v>37</v>
      </c>
      <c r="H215" s="47" t="s">
        <v>81</v>
      </c>
      <c r="I215" s="47" t="s">
        <v>97</v>
      </c>
      <c r="J215" s="49">
        <v>364</v>
      </c>
      <c r="K215" s="49">
        <v>334</v>
      </c>
      <c r="L215" s="49">
        <v>494</v>
      </c>
      <c r="M215" s="49">
        <v>884</v>
      </c>
      <c r="N215" s="49">
        <v>4116</v>
      </c>
      <c r="O215" s="49">
        <v>2770</v>
      </c>
      <c r="P215" s="49">
        <v>3218</v>
      </c>
      <c r="Q215" s="49">
        <v>3689</v>
      </c>
    </row>
    <row r="216" spans="1:17" x14ac:dyDescent="0.3">
      <c r="A216" s="34">
        <f>IF($B216='Lookup (hidden)'!$F$12,IF($E216='Lookup (hidden)'!$F$13,IF($D216='Lookup (hidden)'!$F$14,IF($F216='Lookup (hidden)'!$F$15,IF($G216='Lookup (hidden)'!$F$16,IF($H216='Lookup (hidden)'!$F$17,1,0),0),0),0),0),0)</f>
        <v>0</v>
      </c>
      <c r="B216" s="47" t="s">
        <v>80</v>
      </c>
      <c r="C216" s="59"/>
      <c r="D216" s="47" t="s">
        <v>59</v>
      </c>
      <c r="E216" s="47" t="s">
        <v>37</v>
      </c>
      <c r="F216" s="151">
        <v>2</v>
      </c>
      <c r="G216" s="47" t="s">
        <v>37</v>
      </c>
      <c r="H216" s="47" t="s">
        <v>81</v>
      </c>
      <c r="I216" s="47" t="s">
        <v>96</v>
      </c>
      <c r="J216" s="49">
        <v>116383</v>
      </c>
      <c r="K216" s="49">
        <v>116105</v>
      </c>
      <c r="L216" s="49">
        <v>115841</v>
      </c>
      <c r="M216" s="49">
        <v>115302</v>
      </c>
      <c r="N216" s="49">
        <v>71194</v>
      </c>
      <c r="O216" s="49">
        <v>86956</v>
      </c>
      <c r="P216" s="49">
        <v>85579</v>
      </c>
      <c r="Q216" s="49">
        <v>89425</v>
      </c>
    </row>
    <row r="217" spans="1:17" x14ac:dyDescent="0.3">
      <c r="A217" s="34">
        <f>IF($B217='Lookup (hidden)'!$F$12,IF($E217='Lookup (hidden)'!$F$13,IF($D217='Lookup (hidden)'!$F$14,IF($F217='Lookup (hidden)'!$F$15,IF($G217='Lookup (hidden)'!$F$16,IF($H217='Lookup (hidden)'!$F$17,1,0),0),0),0),0),0)</f>
        <v>0</v>
      </c>
      <c r="B217" s="47" t="s">
        <v>80</v>
      </c>
      <c r="C217" s="59"/>
      <c r="D217" s="47" t="s">
        <v>59</v>
      </c>
      <c r="E217" s="47" t="s">
        <v>37</v>
      </c>
      <c r="F217" s="151">
        <v>2</v>
      </c>
      <c r="G217" s="47" t="s">
        <v>37</v>
      </c>
      <c r="H217" s="47" t="s">
        <v>81</v>
      </c>
      <c r="I217" s="47" t="s">
        <v>97</v>
      </c>
      <c r="J217" s="49">
        <v>3864</v>
      </c>
      <c r="K217" s="49">
        <v>4457</v>
      </c>
      <c r="L217" s="49">
        <v>4384</v>
      </c>
      <c r="M217" s="49">
        <v>9260</v>
      </c>
      <c r="N217" s="49">
        <v>57116</v>
      </c>
      <c r="O217" s="49">
        <v>41283</v>
      </c>
      <c r="P217" s="49">
        <v>45694</v>
      </c>
      <c r="Q217" s="49">
        <v>50768</v>
      </c>
    </row>
    <row r="218" spans="1:17" x14ac:dyDescent="0.3">
      <c r="A218" s="34">
        <f>IF($B218='Lookup (hidden)'!$F$12,IF($E218='Lookup (hidden)'!$F$13,IF($D218='Lookup (hidden)'!$F$14,IF($F218='Lookup (hidden)'!$F$15,IF($G218='Lookup (hidden)'!$F$16,IF($H218='Lookup (hidden)'!$F$17,1,0),0),0),0),0),0)</f>
        <v>0</v>
      </c>
      <c r="B218" s="47" t="s">
        <v>80</v>
      </c>
      <c r="C218" s="59"/>
      <c r="D218" s="47" t="s">
        <v>60</v>
      </c>
      <c r="E218" s="47" t="s">
        <v>37</v>
      </c>
      <c r="F218" s="151">
        <v>2</v>
      </c>
      <c r="G218" s="47" t="s">
        <v>37</v>
      </c>
      <c r="H218" s="47" t="s">
        <v>81</v>
      </c>
      <c r="I218" s="47" t="s">
        <v>96</v>
      </c>
      <c r="J218" s="49">
        <v>25424</v>
      </c>
      <c r="K218" s="49">
        <v>25200</v>
      </c>
      <c r="L218" s="49">
        <v>24276</v>
      </c>
      <c r="M218" s="49">
        <v>23132</v>
      </c>
      <c r="N218" s="49">
        <v>16589</v>
      </c>
      <c r="O218" s="49">
        <v>19713</v>
      </c>
      <c r="P218" s="49">
        <v>18634</v>
      </c>
      <c r="Q218" s="49">
        <v>19771</v>
      </c>
    </row>
    <row r="219" spans="1:17" x14ac:dyDescent="0.3">
      <c r="A219" s="34">
        <f>IF($B219='Lookup (hidden)'!$F$12,IF($E219='Lookup (hidden)'!$F$13,IF($D219='Lookup (hidden)'!$F$14,IF($F219='Lookup (hidden)'!$F$15,IF($G219='Lookup (hidden)'!$F$16,IF($H219='Lookup (hidden)'!$F$17,1,0),0),0),0),0),0)</f>
        <v>0</v>
      </c>
      <c r="B219" s="47" t="s">
        <v>80</v>
      </c>
      <c r="C219" s="59"/>
      <c r="D219" s="47" t="s">
        <v>60</v>
      </c>
      <c r="E219" s="47" t="s">
        <v>37</v>
      </c>
      <c r="F219" s="151">
        <v>2</v>
      </c>
      <c r="G219" s="47" t="s">
        <v>37</v>
      </c>
      <c r="H219" s="47" t="s">
        <v>81</v>
      </c>
      <c r="I219" s="47" t="s">
        <v>97</v>
      </c>
      <c r="J219" s="49">
        <v>993</v>
      </c>
      <c r="K219" s="49">
        <v>959</v>
      </c>
      <c r="L219" s="49">
        <v>911</v>
      </c>
      <c r="M219" s="49">
        <v>1875</v>
      </c>
      <c r="N219" s="49">
        <v>10594</v>
      </c>
      <c r="O219" s="49">
        <v>7427</v>
      </c>
      <c r="P219" s="49">
        <v>8352</v>
      </c>
      <c r="Q219" s="49">
        <v>9140</v>
      </c>
    </row>
    <row r="220" spans="1:17" x14ac:dyDescent="0.3">
      <c r="A220" s="34">
        <f>IF($B220='Lookup (hidden)'!$F$12,IF($E220='Lookup (hidden)'!$F$13,IF($D220='Lookup (hidden)'!$F$14,IF($F220='Lookup (hidden)'!$F$15,IF($G220='Lookup (hidden)'!$F$16,IF($H220='Lookup (hidden)'!$F$17,1,0),0),0),0),0),0)</f>
        <v>0</v>
      </c>
      <c r="B220" s="47" t="s">
        <v>80</v>
      </c>
      <c r="C220" s="59"/>
      <c r="D220" s="47" t="s">
        <v>58</v>
      </c>
      <c r="E220" s="47" t="s">
        <v>37</v>
      </c>
      <c r="F220" s="151">
        <v>3</v>
      </c>
      <c r="G220" s="47" t="s">
        <v>37</v>
      </c>
      <c r="H220" s="47" t="s">
        <v>81</v>
      </c>
      <c r="I220" s="47" t="s">
        <v>96</v>
      </c>
      <c r="J220" s="49">
        <v>14100</v>
      </c>
      <c r="K220" s="49">
        <v>11305</v>
      </c>
      <c r="L220" s="49">
        <v>14757</v>
      </c>
      <c r="M220" s="49">
        <v>15872</v>
      </c>
      <c r="N220" s="49">
        <v>9172</v>
      </c>
      <c r="O220" s="49">
        <v>10940</v>
      </c>
      <c r="P220" s="49">
        <v>13840</v>
      </c>
      <c r="Q220" s="49">
        <v>15153</v>
      </c>
    </row>
    <row r="221" spans="1:17" x14ac:dyDescent="0.3">
      <c r="A221" s="34">
        <f>IF($B221='Lookup (hidden)'!$F$12,IF($E221='Lookup (hidden)'!$F$13,IF($D221='Lookup (hidden)'!$F$14,IF($F221='Lookup (hidden)'!$F$15,IF($G221='Lookup (hidden)'!$F$16,IF($H221='Lookup (hidden)'!$F$17,1,0),0),0),0),0),0)</f>
        <v>0</v>
      </c>
      <c r="B221" s="47" t="s">
        <v>80</v>
      </c>
      <c r="C221" s="59"/>
      <c r="D221" s="47" t="s">
        <v>58</v>
      </c>
      <c r="E221" s="47" t="s">
        <v>37</v>
      </c>
      <c r="F221" s="151">
        <v>3</v>
      </c>
      <c r="G221" s="47" t="s">
        <v>37</v>
      </c>
      <c r="H221" s="47" t="s">
        <v>81</v>
      </c>
      <c r="I221" s="47" t="s">
        <v>97</v>
      </c>
      <c r="J221" s="49">
        <v>458</v>
      </c>
      <c r="K221" s="49">
        <v>500</v>
      </c>
      <c r="L221" s="49">
        <v>534</v>
      </c>
      <c r="M221" s="49">
        <v>1160</v>
      </c>
      <c r="N221" s="49">
        <v>5351</v>
      </c>
      <c r="O221" s="49">
        <v>3515</v>
      </c>
      <c r="P221" s="49">
        <v>4339</v>
      </c>
      <c r="Q221" s="49">
        <v>4741</v>
      </c>
    </row>
    <row r="222" spans="1:17" x14ac:dyDescent="0.3">
      <c r="A222" s="34">
        <f>IF($B222='Lookup (hidden)'!$F$12,IF($E222='Lookup (hidden)'!$F$13,IF($D222='Lookup (hidden)'!$F$14,IF($F222='Lookup (hidden)'!$F$15,IF($G222='Lookup (hidden)'!$F$16,IF($H222='Lookup (hidden)'!$F$17,1,0),0),0),0),0),0)</f>
        <v>0</v>
      </c>
      <c r="B222" s="47" t="s">
        <v>80</v>
      </c>
      <c r="C222" s="59"/>
      <c r="D222" s="47" t="s">
        <v>59</v>
      </c>
      <c r="E222" s="47" t="s">
        <v>37</v>
      </c>
      <c r="F222" s="151">
        <v>3</v>
      </c>
      <c r="G222" s="47" t="s">
        <v>37</v>
      </c>
      <c r="H222" s="47" t="s">
        <v>81</v>
      </c>
      <c r="I222" s="47" t="s">
        <v>96</v>
      </c>
      <c r="J222" s="49">
        <v>103100</v>
      </c>
      <c r="K222" s="49">
        <v>101713</v>
      </c>
      <c r="L222" s="49">
        <v>105005</v>
      </c>
      <c r="M222" s="49">
        <v>101377</v>
      </c>
      <c r="N222" s="49">
        <v>61576</v>
      </c>
      <c r="O222" s="49">
        <v>76859</v>
      </c>
      <c r="P222" s="49">
        <v>75139</v>
      </c>
      <c r="Q222" s="49">
        <v>77423</v>
      </c>
    </row>
    <row r="223" spans="1:17" x14ac:dyDescent="0.3">
      <c r="A223" s="34">
        <f>IF($B223='Lookup (hidden)'!$F$12,IF($E223='Lookup (hidden)'!$F$13,IF($D223='Lookup (hidden)'!$F$14,IF($F223='Lookup (hidden)'!$F$15,IF($G223='Lookup (hidden)'!$F$16,IF($H223='Lookup (hidden)'!$F$17,1,0),0),0),0),0),0)</f>
        <v>0</v>
      </c>
      <c r="B223" s="47" t="s">
        <v>80</v>
      </c>
      <c r="C223" s="59"/>
      <c r="D223" s="47" t="s">
        <v>59</v>
      </c>
      <c r="E223" s="47" t="s">
        <v>37</v>
      </c>
      <c r="F223" s="151">
        <v>3</v>
      </c>
      <c r="G223" s="47" t="s">
        <v>37</v>
      </c>
      <c r="H223" s="47" t="s">
        <v>81</v>
      </c>
      <c r="I223" s="47" t="s">
        <v>97</v>
      </c>
      <c r="J223" s="49">
        <v>3518</v>
      </c>
      <c r="K223" s="49">
        <v>4082</v>
      </c>
      <c r="L223" s="49">
        <v>3930</v>
      </c>
      <c r="M223" s="49">
        <v>8559</v>
      </c>
      <c r="N223" s="49">
        <v>53842</v>
      </c>
      <c r="O223" s="49">
        <v>38918</v>
      </c>
      <c r="P223" s="49">
        <v>44058</v>
      </c>
      <c r="Q223" s="49">
        <v>48572</v>
      </c>
    </row>
    <row r="224" spans="1:17" x14ac:dyDescent="0.3">
      <c r="A224" s="34">
        <f>IF($B224='Lookup (hidden)'!$F$12,IF($E224='Lookup (hidden)'!$F$13,IF($D224='Lookup (hidden)'!$F$14,IF($F224='Lookup (hidden)'!$F$15,IF($G224='Lookup (hidden)'!$F$16,IF($H224='Lookup (hidden)'!$F$17,1,0),0),0),0),0),0)</f>
        <v>0</v>
      </c>
      <c r="B224" s="47" t="s">
        <v>80</v>
      </c>
      <c r="C224" s="59"/>
      <c r="D224" s="47" t="s">
        <v>60</v>
      </c>
      <c r="E224" s="47" t="s">
        <v>37</v>
      </c>
      <c r="F224" s="151">
        <v>3</v>
      </c>
      <c r="G224" s="47" t="s">
        <v>37</v>
      </c>
      <c r="H224" s="47" t="s">
        <v>81</v>
      </c>
      <c r="I224" s="47" t="s">
        <v>96</v>
      </c>
      <c r="J224" s="49">
        <v>20107</v>
      </c>
      <c r="K224" s="49">
        <v>19734</v>
      </c>
      <c r="L224" s="49">
        <v>19111</v>
      </c>
      <c r="M224" s="49">
        <v>19049</v>
      </c>
      <c r="N224" s="49">
        <v>13147</v>
      </c>
      <c r="O224" s="49">
        <v>15886</v>
      </c>
      <c r="P224" s="49">
        <v>14971</v>
      </c>
      <c r="Q224" s="49">
        <v>15029</v>
      </c>
    </row>
    <row r="225" spans="1:17" x14ac:dyDescent="0.3">
      <c r="A225" s="34">
        <f>IF($B225='Lookup (hidden)'!$F$12,IF($E225='Lookup (hidden)'!$F$13,IF($D225='Lookup (hidden)'!$F$14,IF($F225='Lookup (hidden)'!$F$15,IF($G225='Lookup (hidden)'!$F$16,IF($H225='Lookup (hidden)'!$F$17,1,0),0),0),0),0),0)</f>
        <v>0</v>
      </c>
      <c r="B225" s="47" t="s">
        <v>80</v>
      </c>
      <c r="C225" s="59"/>
      <c r="D225" s="47" t="s">
        <v>60</v>
      </c>
      <c r="E225" s="47" t="s">
        <v>37</v>
      </c>
      <c r="F225" s="151">
        <v>3</v>
      </c>
      <c r="G225" s="47" t="s">
        <v>37</v>
      </c>
      <c r="H225" s="47" t="s">
        <v>81</v>
      </c>
      <c r="I225" s="47" t="s">
        <v>97</v>
      </c>
      <c r="J225" s="49">
        <v>743</v>
      </c>
      <c r="K225" s="49">
        <v>797</v>
      </c>
      <c r="L225" s="49">
        <v>831</v>
      </c>
      <c r="M225" s="49">
        <v>1713</v>
      </c>
      <c r="N225" s="49">
        <v>9727</v>
      </c>
      <c r="O225" s="49">
        <v>7024</v>
      </c>
      <c r="P225" s="49">
        <v>7599</v>
      </c>
      <c r="Q225" s="49">
        <v>8265</v>
      </c>
    </row>
    <row r="226" spans="1:17" x14ac:dyDescent="0.3">
      <c r="A226" s="34">
        <f>IF($B226='Lookup (hidden)'!$F$12,IF($E226='Lookup (hidden)'!$F$13,IF($D226='Lookup (hidden)'!$F$14,IF($F226='Lookup (hidden)'!$F$15,IF($G226='Lookup (hidden)'!$F$16,IF($H226='Lookup (hidden)'!$F$17,1,0),0),0),0),0),0)</f>
        <v>0</v>
      </c>
      <c r="B226" s="47" t="s">
        <v>80</v>
      </c>
      <c r="C226" s="59"/>
      <c r="D226" s="47" t="s">
        <v>58</v>
      </c>
      <c r="E226" s="47" t="s">
        <v>37</v>
      </c>
      <c r="F226" s="151">
        <v>4</v>
      </c>
      <c r="G226" s="47" t="s">
        <v>37</v>
      </c>
      <c r="H226" s="47" t="s">
        <v>81</v>
      </c>
      <c r="I226" s="47" t="s">
        <v>96</v>
      </c>
      <c r="J226" s="49">
        <v>15710</v>
      </c>
      <c r="K226" s="49">
        <v>12519</v>
      </c>
      <c r="L226" s="49">
        <v>17365</v>
      </c>
      <c r="M226" s="49">
        <v>16678</v>
      </c>
      <c r="N226" s="49">
        <v>8626</v>
      </c>
      <c r="O226" s="49">
        <v>10552</v>
      </c>
      <c r="P226" s="49">
        <v>13209</v>
      </c>
      <c r="Q226" s="49">
        <v>17049</v>
      </c>
    </row>
    <row r="227" spans="1:17" x14ac:dyDescent="0.3">
      <c r="A227" s="34">
        <f>IF($B227='Lookup (hidden)'!$F$12,IF($E227='Lookup (hidden)'!$F$13,IF($D227='Lookup (hidden)'!$F$14,IF($F227='Lookup (hidden)'!$F$15,IF($G227='Lookup (hidden)'!$F$16,IF($H227='Lookup (hidden)'!$F$17,1,0),0),0),0),0),0)</f>
        <v>0</v>
      </c>
      <c r="B227" s="47" t="s">
        <v>80</v>
      </c>
      <c r="C227" s="59"/>
      <c r="D227" s="47" t="s">
        <v>58</v>
      </c>
      <c r="E227" s="47" t="s">
        <v>37</v>
      </c>
      <c r="F227" s="151">
        <v>4</v>
      </c>
      <c r="G227" s="47" t="s">
        <v>37</v>
      </c>
      <c r="H227" s="47" t="s">
        <v>81</v>
      </c>
      <c r="I227" s="47" t="s">
        <v>97</v>
      </c>
      <c r="J227" s="49">
        <v>555</v>
      </c>
      <c r="K227" s="49">
        <v>448</v>
      </c>
      <c r="L227" s="49">
        <v>631</v>
      </c>
      <c r="M227" s="49">
        <v>1233</v>
      </c>
      <c r="N227" s="49">
        <v>5736</v>
      </c>
      <c r="O227" s="49">
        <v>3796</v>
      </c>
      <c r="P227" s="49">
        <v>4581</v>
      </c>
      <c r="Q227" s="49">
        <v>5094</v>
      </c>
    </row>
    <row r="228" spans="1:17" x14ac:dyDescent="0.3">
      <c r="A228" s="34">
        <f>IF($B228='Lookup (hidden)'!$F$12,IF($E228='Lookup (hidden)'!$F$13,IF($D228='Lookup (hidden)'!$F$14,IF($F228='Lookup (hidden)'!$F$15,IF($G228='Lookup (hidden)'!$F$16,IF($H228='Lookup (hidden)'!$F$17,1,0),0),0),0),0),0)</f>
        <v>0</v>
      </c>
      <c r="B228" s="47" t="s">
        <v>80</v>
      </c>
      <c r="C228" s="59"/>
      <c r="D228" s="47" t="s">
        <v>59</v>
      </c>
      <c r="E228" s="47" t="s">
        <v>37</v>
      </c>
      <c r="F228" s="151">
        <v>4</v>
      </c>
      <c r="G228" s="47" t="s">
        <v>37</v>
      </c>
      <c r="H228" s="47" t="s">
        <v>81</v>
      </c>
      <c r="I228" s="47" t="s">
        <v>96</v>
      </c>
      <c r="J228" s="49">
        <v>97587</v>
      </c>
      <c r="K228" s="49">
        <v>95319</v>
      </c>
      <c r="L228" s="49">
        <v>96638</v>
      </c>
      <c r="M228" s="49">
        <v>97253</v>
      </c>
      <c r="N228" s="49">
        <v>55635</v>
      </c>
      <c r="O228" s="49">
        <v>72220</v>
      </c>
      <c r="P228" s="49">
        <v>71571</v>
      </c>
      <c r="Q228" s="49">
        <v>73406</v>
      </c>
    </row>
    <row r="229" spans="1:17" x14ac:dyDescent="0.3">
      <c r="A229" s="34">
        <f>IF($B229='Lookup (hidden)'!$F$12,IF($E229='Lookup (hidden)'!$F$13,IF($D229='Lookup (hidden)'!$F$14,IF($F229='Lookup (hidden)'!$F$15,IF($G229='Lookup (hidden)'!$F$16,IF($H229='Lookup (hidden)'!$F$17,1,0),0),0),0),0),0)</f>
        <v>0</v>
      </c>
      <c r="B229" s="47" t="s">
        <v>80</v>
      </c>
      <c r="C229" s="59"/>
      <c r="D229" s="47" t="s">
        <v>59</v>
      </c>
      <c r="E229" s="47" t="s">
        <v>37</v>
      </c>
      <c r="F229" s="151">
        <v>4</v>
      </c>
      <c r="G229" s="47" t="s">
        <v>37</v>
      </c>
      <c r="H229" s="47" t="s">
        <v>81</v>
      </c>
      <c r="I229" s="47" t="s">
        <v>97</v>
      </c>
      <c r="J229" s="49">
        <v>3356</v>
      </c>
      <c r="K229" s="49">
        <v>3915</v>
      </c>
      <c r="L229" s="49">
        <v>3684</v>
      </c>
      <c r="M229" s="49">
        <v>8520</v>
      </c>
      <c r="N229" s="49">
        <v>53662</v>
      </c>
      <c r="O229" s="49">
        <v>38624</v>
      </c>
      <c r="P229" s="49">
        <v>43597</v>
      </c>
      <c r="Q229" s="49">
        <v>47773</v>
      </c>
    </row>
    <row r="230" spans="1:17" x14ac:dyDescent="0.3">
      <c r="A230" s="34">
        <f>IF($B230='Lookup (hidden)'!$F$12,IF($E230='Lookup (hidden)'!$F$13,IF($D230='Lookup (hidden)'!$F$14,IF($F230='Lookup (hidden)'!$F$15,IF($G230='Lookup (hidden)'!$F$16,IF($H230='Lookup (hidden)'!$F$17,1,0),0),0),0),0),0)</f>
        <v>0</v>
      </c>
      <c r="B230" s="47" t="s">
        <v>80</v>
      </c>
      <c r="C230" s="59"/>
      <c r="D230" s="47" t="s">
        <v>60</v>
      </c>
      <c r="E230" s="47" t="s">
        <v>37</v>
      </c>
      <c r="F230" s="151">
        <v>4</v>
      </c>
      <c r="G230" s="47" t="s">
        <v>37</v>
      </c>
      <c r="H230" s="47" t="s">
        <v>81</v>
      </c>
      <c r="I230" s="47" t="s">
        <v>96</v>
      </c>
      <c r="J230" s="49">
        <v>17720</v>
      </c>
      <c r="K230" s="49">
        <v>17893</v>
      </c>
      <c r="L230" s="49">
        <v>17426</v>
      </c>
      <c r="M230" s="49">
        <v>16799</v>
      </c>
      <c r="N230" s="49">
        <v>11778</v>
      </c>
      <c r="O230" s="49">
        <v>15543</v>
      </c>
      <c r="P230" s="49">
        <v>13674</v>
      </c>
      <c r="Q230" s="49">
        <v>13263</v>
      </c>
    </row>
    <row r="231" spans="1:17" x14ac:dyDescent="0.3">
      <c r="A231" s="34">
        <f>IF($B231='Lookup (hidden)'!$F$12,IF($E231='Lookup (hidden)'!$F$13,IF($D231='Lookup (hidden)'!$F$14,IF($F231='Lookup (hidden)'!$F$15,IF($G231='Lookup (hidden)'!$F$16,IF($H231='Lookup (hidden)'!$F$17,1,0),0),0),0),0),0)</f>
        <v>0</v>
      </c>
      <c r="B231" s="47" t="s">
        <v>80</v>
      </c>
      <c r="C231" s="59"/>
      <c r="D231" s="47" t="s">
        <v>60</v>
      </c>
      <c r="E231" s="47" t="s">
        <v>37</v>
      </c>
      <c r="F231" s="151">
        <v>4</v>
      </c>
      <c r="G231" s="47" t="s">
        <v>37</v>
      </c>
      <c r="H231" s="47" t="s">
        <v>81</v>
      </c>
      <c r="I231" s="47" t="s">
        <v>97</v>
      </c>
      <c r="J231" s="49">
        <v>662</v>
      </c>
      <c r="K231" s="49">
        <v>723</v>
      </c>
      <c r="L231" s="49">
        <v>733</v>
      </c>
      <c r="M231" s="49">
        <v>1524</v>
      </c>
      <c r="N231" s="49">
        <v>8977</v>
      </c>
      <c r="O231" s="49">
        <v>6043</v>
      </c>
      <c r="P231" s="49">
        <v>6975</v>
      </c>
      <c r="Q231" s="49">
        <v>7430</v>
      </c>
    </row>
    <row r="232" spans="1:17" x14ac:dyDescent="0.3">
      <c r="A232" s="34">
        <f>IF($B232='Lookup (hidden)'!$F$12,IF($E232='Lookup (hidden)'!$F$13,IF($D232='Lookup (hidden)'!$F$14,IF($F232='Lookup (hidden)'!$F$15,IF($G232='Lookup (hidden)'!$F$16,IF($H232='Lookup (hidden)'!$F$17,1,0),0),0),0),0),0)</f>
        <v>0</v>
      </c>
      <c r="B232" s="47" t="s">
        <v>80</v>
      </c>
      <c r="C232" s="59"/>
      <c r="D232" s="47" t="s">
        <v>58</v>
      </c>
      <c r="E232" s="47" t="s">
        <v>37</v>
      </c>
      <c r="F232" s="151">
        <v>5</v>
      </c>
      <c r="G232" s="47" t="s">
        <v>37</v>
      </c>
      <c r="H232" s="47" t="s">
        <v>81</v>
      </c>
      <c r="I232" s="47" t="s">
        <v>96</v>
      </c>
      <c r="J232" s="49">
        <v>13731</v>
      </c>
      <c r="K232" s="49">
        <v>11029</v>
      </c>
      <c r="L232" s="49">
        <v>14001</v>
      </c>
      <c r="M232" s="49">
        <v>14868</v>
      </c>
      <c r="N232" s="49">
        <v>8239</v>
      </c>
      <c r="O232" s="49">
        <v>10191</v>
      </c>
      <c r="P232" s="49">
        <v>13494</v>
      </c>
      <c r="Q232" s="49">
        <v>14658</v>
      </c>
    </row>
    <row r="233" spans="1:17" x14ac:dyDescent="0.3">
      <c r="A233" s="34">
        <f>IF($B233='Lookup (hidden)'!$F$12,IF($E233='Lookup (hidden)'!$F$13,IF($D233='Lookup (hidden)'!$F$14,IF($F233='Lookup (hidden)'!$F$15,IF($G233='Lookup (hidden)'!$F$16,IF($H233='Lookup (hidden)'!$F$17,1,0),0),0),0),0),0)</f>
        <v>0</v>
      </c>
      <c r="B233" s="47" t="s">
        <v>80</v>
      </c>
      <c r="C233" s="59"/>
      <c r="D233" s="47" t="s">
        <v>58</v>
      </c>
      <c r="E233" s="47" t="s">
        <v>37</v>
      </c>
      <c r="F233" s="151">
        <v>5</v>
      </c>
      <c r="G233" s="47" t="s">
        <v>37</v>
      </c>
      <c r="H233" s="47" t="s">
        <v>81</v>
      </c>
      <c r="I233" s="47" t="s">
        <v>97</v>
      </c>
      <c r="J233" s="49">
        <v>540</v>
      </c>
      <c r="K233" s="49">
        <v>387</v>
      </c>
      <c r="L233" s="49">
        <v>590</v>
      </c>
      <c r="M233" s="49">
        <v>1239</v>
      </c>
      <c r="N233" s="49">
        <v>5739</v>
      </c>
      <c r="O233" s="49">
        <v>3949</v>
      </c>
      <c r="P233" s="49">
        <v>4893</v>
      </c>
      <c r="Q233" s="49">
        <v>5284</v>
      </c>
    </row>
    <row r="234" spans="1:17" x14ac:dyDescent="0.3">
      <c r="A234" s="34">
        <f>IF($B234='Lookup (hidden)'!$F$12,IF($E234='Lookup (hidden)'!$F$13,IF($D234='Lookup (hidden)'!$F$14,IF($F234='Lookup (hidden)'!$F$15,IF($G234='Lookup (hidden)'!$F$16,IF($H234='Lookup (hidden)'!$F$17,1,0),0),0),0),0),0)</f>
        <v>0</v>
      </c>
      <c r="B234" s="47" t="s">
        <v>80</v>
      </c>
      <c r="C234" s="59"/>
      <c r="D234" s="47" t="s">
        <v>59</v>
      </c>
      <c r="E234" s="47" t="s">
        <v>37</v>
      </c>
      <c r="F234" s="151">
        <v>5</v>
      </c>
      <c r="G234" s="47" t="s">
        <v>37</v>
      </c>
      <c r="H234" s="47" t="s">
        <v>81</v>
      </c>
      <c r="I234" s="47" t="s">
        <v>96</v>
      </c>
      <c r="J234" s="49">
        <v>85587</v>
      </c>
      <c r="K234" s="49">
        <v>83760</v>
      </c>
      <c r="L234" s="49">
        <v>84586</v>
      </c>
      <c r="M234" s="49">
        <v>83597</v>
      </c>
      <c r="N234" s="49">
        <v>45776</v>
      </c>
      <c r="O234" s="49">
        <v>60713</v>
      </c>
      <c r="P234" s="49">
        <v>62081</v>
      </c>
      <c r="Q234" s="49">
        <v>62501</v>
      </c>
    </row>
    <row r="235" spans="1:17" x14ac:dyDescent="0.3">
      <c r="A235" s="34">
        <f>IF($B235='Lookup (hidden)'!$F$12,IF($E235='Lookup (hidden)'!$F$13,IF($D235='Lookup (hidden)'!$F$14,IF($F235='Lookup (hidden)'!$F$15,IF($G235='Lookup (hidden)'!$F$16,IF($H235='Lookup (hidden)'!$F$17,1,0),0),0),0),0),0)</f>
        <v>0</v>
      </c>
      <c r="B235" s="47" t="s">
        <v>80</v>
      </c>
      <c r="C235" s="59"/>
      <c r="D235" s="47" t="s">
        <v>59</v>
      </c>
      <c r="E235" s="47" t="s">
        <v>37</v>
      </c>
      <c r="F235" s="151">
        <v>5</v>
      </c>
      <c r="G235" s="47" t="s">
        <v>37</v>
      </c>
      <c r="H235" s="47" t="s">
        <v>81</v>
      </c>
      <c r="I235" s="47" t="s">
        <v>97</v>
      </c>
      <c r="J235" s="49">
        <v>2803</v>
      </c>
      <c r="K235" s="49">
        <v>3262</v>
      </c>
      <c r="L235" s="49">
        <v>3167</v>
      </c>
      <c r="M235" s="49">
        <v>7668</v>
      </c>
      <c r="N235" s="49">
        <v>49124</v>
      </c>
      <c r="O235" s="49">
        <v>35268</v>
      </c>
      <c r="P235" s="49">
        <v>39662</v>
      </c>
      <c r="Q235" s="49">
        <v>43182</v>
      </c>
    </row>
    <row r="236" spans="1:17" x14ac:dyDescent="0.3">
      <c r="A236" s="34">
        <f>IF($B236='Lookup (hidden)'!$F$12,IF($E236='Lookup (hidden)'!$F$13,IF($D236='Lookup (hidden)'!$F$14,IF($F236='Lookup (hidden)'!$F$15,IF($G236='Lookup (hidden)'!$F$16,IF($H236='Lookup (hidden)'!$F$17,1,0),0),0),0),0),0)</f>
        <v>0</v>
      </c>
      <c r="B236" s="47" t="s">
        <v>80</v>
      </c>
      <c r="C236" s="59"/>
      <c r="D236" s="47" t="s">
        <v>60</v>
      </c>
      <c r="E236" s="47" t="s">
        <v>37</v>
      </c>
      <c r="F236" s="151">
        <v>5</v>
      </c>
      <c r="G236" s="47" t="s">
        <v>37</v>
      </c>
      <c r="H236" s="47" t="s">
        <v>81</v>
      </c>
      <c r="I236" s="47" t="s">
        <v>96</v>
      </c>
      <c r="J236" s="49">
        <v>17702</v>
      </c>
      <c r="K236" s="49">
        <v>17547</v>
      </c>
      <c r="L236" s="49">
        <v>16145</v>
      </c>
      <c r="M236" s="49">
        <v>14623</v>
      </c>
      <c r="N236" s="49">
        <v>9741</v>
      </c>
      <c r="O236" s="49">
        <v>12440</v>
      </c>
      <c r="P236" s="49">
        <v>12457</v>
      </c>
      <c r="Q236" s="49">
        <v>12192</v>
      </c>
    </row>
    <row r="237" spans="1:17" x14ac:dyDescent="0.3">
      <c r="A237" s="34">
        <f>IF($B237='Lookup (hidden)'!$F$12,IF($E237='Lookup (hidden)'!$F$13,IF($D237='Lookup (hidden)'!$F$14,IF($F237='Lookup (hidden)'!$F$15,IF($G237='Lookup (hidden)'!$F$16,IF($H237='Lookup (hidden)'!$F$17,1,0),0),0),0),0),0)</f>
        <v>0</v>
      </c>
      <c r="B237" s="47" t="s">
        <v>80</v>
      </c>
      <c r="C237" s="59"/>
      <c r="D237" s="47" t="s">
        <v>60</v>
      </c>
      <c r="E237" s="47" t="s">
        <v>37</v>
      </c>
      <c r="F237" s="151">
        <v>5</v>
      </c>
      <c r="G237" s="47" t="s">
        <v>37</v>
      </c>
      <c r="H237" s="47" t="s">
        <v>81</v>
      </c>
      <c r="I237" s="47" t="s">
        <v>97</v>
      </c>
      <c r="J237" s="49">
        <v>614</v>
      </c>
      <c r="K237" s="49">
        <v>679</v>
      </c>
      <c r="L237" s="49">
        <v>707</v>
      </c>
      <c r="M237" s="49">
        <v>1471</v>
      </c>
      <c r="N237" s="49">
        <v>9343</v>
      </c>
      <c r="O237" s="49">
        <v>6207</v>
      </c>
      <c r="P237" s="49">
        <v>7182</v>
      </c>
      <c r="Q237" s="49">
        <v>7881</v>
      </c>
    </row>
    <row r="238" spans="1:17" x14ac:dyDescent="0.3">
      <c r="A238" s="34">
        <f>IF($B238='Lookup (hidden)'!$F$12,IF($E238='Lookup (hidden)'!$F$13,IF($D238='Lookup (hidden)'!$F$14,IF($F238='Lookup (hidden)'!$F$15,IF($G238='Lookup (hidden)'!$F$16,IF($H238='Lookup (hidden)'!$F$17,1,0),0),0),0),0),0)</f>
        <v>0</v>
      </c>
      <c r="B238" s="47" t="s">
        <v>82</v>
      </c>
      <c r="C238" s="59"/>
      <c r="D238" s="47" t="s">
        <v>58</v>
      </c>
      <c r="E238" s="47" t="s">
        <v>37</v>
      </c>
      <c r="F238" s="151">
        <v>1</v>
      </c>
      <c r="G238" s="47" t="s">
        <v>37</v>
      </c>
      <c r="H238" s="47" t="s">
        <v>81</v>
      </c>
      <c r="I238" s="47" t="s">
        <v>96</v>
      </c>
      <c r="J238" s="49">
        <v>6265</v>
      </c>
      <c r="K238" s="49">
        <v>5347</v>
      </c>
      <c r="L238" s="49">
        <v>6824</v>
      </c>
      <c r="M238" s="49">
        <v>6338</v>
      </c>
      <c r="N238" s="49">
        <v>2249</v>
      </c>
      <c r="O238" s="49">
        <v>2830</v>
      </c>
      <c r="P238" s="49">
        <v>3367</v>
      </c>
      <c r="Q238" s="49">
        <v>4276</v>
      </c>
    </row>
    <row r="239" spans="1:17" x14ac:dyDescent="0.3">
      <c r="A239" s="34">
        <f>IF($B239='Lookup (hidden)'!$F$12,IF($E239='Lookup (hidden)'!$F$13,IF($D239='Lookup (hidden)'!$F$14,IF($F239='Lookup (hidden)'!$F$15,IF($G239='Lookup (hidden)'!$F$16,IF($H239='Lookup (hidden)'!$F$17,1,0),0),0),0),0),0)</f>
        <v>0</v>
      </c>
      <c r="B239" s="47" t="s">
        <v>82</v>
      </c>
      <c r="C239" s="59"/>
      <c r="D239" s="47" t="s">
        <v>58</v>
      </c>
      <c r="E239" s="47" t="s">
        <v>37</v>
      </c>
      <c r="F239" s="151">
        <v>1</v>
      </c>
      <c r="G239" s="47" t="s">
        <v>37</v>
      </c>
      <c r="H239" s="47" t="s">
        <v>81</v>
      </c>
      <c r="I239" s="47" t="s">
        <v>97</v>
      </c>
      <c r="J239" s="49">
        <v>47</v>
      </c>
      <c r="K239" s="49">
        <v>39</v>
      </c>
      <c r="L239" s="49">
        <v>66</v>
      </c>
      <c r="M239" s="49">
        <v>557</v>
      </c>
      <c r="N239" s="49">
        <v>3857</v>
      </c>
      <c r="O239" s="49">
        <v>3255</v>
      </c>
      <c r="P239" s="49">
        <v>3887</v>
      </c>
      <c r="Q239" s="49">
        <v>4329</v>
      </c>
    </row>
    <row r="240" spans="1:17" x14ac:dyDescent="0.3">
      <c r="A240" s="34">
        <f>IF($B240='Lookup (hidden)'!$F$12,IF($E240='Lookup (hidden)'!$F$13,IF($D240='Lookup (hidden)'!$F$14,IF($F240='Lookup (hidden)'!$F$15,IF($G240='Lookup (hidden)'!$F$16,IF($H240='Lookup (hidden)'!$F$17,1,0),0),0),0),0),0)</f>
        <v>0</v>
      </c>
      <c r="B240" s="47" t="s">
        <v>82</v>
      </c>
      <c r="C240" s="59"/>
      <c r="D240" s="47" t="s">
        <v>59</v>
      </c>
      <c r="E240" s="47" t="s">
        <v>37</v>
      </c>
      <c r="F240" s="151">
        <v>1</v>
      </c>
      <c r="G240" s="47" t="s">
        <v>37</v>
      </c>
      <c r="H240" s="47" t="s">
        <v>81</v>
      </c>
      <c r="I240" s="47" t="s">
        <v>96</v>
      </c>
      <c r="J240" s="49">
        <v>91412</v>
      </c>
      <c r="K240" s="49">
        <v>88041</v>
      </c>
      <c r="L240" s="49">
        <v>89963</v>
      </c>
      <c r="M240" s="49">
        <v>84471</v>
      </c>
      <c r="N240" s="49">
        <v>32797</v>
      </c>
      <c r="O240" s="49">
        <v>38566</v>
      </c>
      <c r="P240" s="49">
        <v>40008</v>
      </c>
      <c r="Q240" s="49">
        <v>42296</v>
      </c>
    </row>
    <row r="241" spans="1:17" x14ac:dyDescent="0.3">
      <c r="A241" s="34">
        <f>IF($B241='Lookup (hidden)'!$F$12,IF($E241='Lookup (hidden)'!$F$13,IF($D241='Lookup (hidden)'!$F$14,IF($F241='Lookup (hidden)'!$F$15,IF($G241='Lookup (hidden)'!$F$16,IF($H241='Lookup (hidden)'!$F$17,1,0),0),0),0),0),0)</f>
        <v>0</v>
      </c>
      <c r="B241" s="47" t="s">
        <v>82</v>
      </c>
      <c r="C241" s="59"/>
      <c r="D241" s="47" t="s">
        <v>59</v>
      </c>
      <c r="E241" s="47" t="s">
        <v>37</v>
      </c>
      <c r="F241" s="151">
        <v>1</v>
      </c>
      <c r="G241" s="47" t="s">
        <v>37</v>
      </c>
      <c r="H241" s="47" t="s">
        <v>81</v>
      </c>
      <c r="I241" s="47" t="s">
        <v>97</v>
      </c>
      <c r="J241" s="49">
        <v>1013</v>
      </c>
      <c r="K241" s="49">
        <v>1015</v>
      </c>
      <c r="L241" s="49">
        <v>1297</v>
      </c>
      <c r="M241" s="49">
        <v>11555</v>
      </c>
      <c r="N241" s="49">
        <v>71156</v>
      </c>
      <c r="O241" s="49">
        <v>62711</v>
      </c>
      <c r="P241" s="49">
        <v>65974</v>
      </c>
      <c r="Q241" s="49">
        <v>69487</v>
      </c>
    </row>
    <row r="242" spans="1:17" x14ac:dyDescent="0.3">
      <c r="A242" s="34">
        <f>IF($B242='Lookup (hidden)'!$F$12,IF($E242='Lookup (hidden)'!$F$13,IF($D242='Lookup (hidden)'!$F$14,IF($F242='Lookup (hidden)'!$F$15,IF($G242='Lookup (hidden)'!$F$16,IF($H242='Lookup (hidden)'!$F$17,1,0),0),0),0),0),0)</f>
        <v>0</v>
      </c>
      <c r="B242" s="47" t="s">
        <v>82</v>
      </c>
      <c r="C242" s="59"/>
      <c r="D242" s="47" t="s">
        <v>60</v>
      </c>
      <c r="E242" s="47" t="s">
        <v>37</v>
      </c>
      <c r="F242" s="151">
        <v>1</v>
      </c>
      <c r="G242" s="47" t="s">
        <v>37</v>
      </c>
      <c r="H242" s="47" t="s">
        <v>81</v>
      </c>
      <c r="I242" s="47" t="s">
        <v>96</v>
      </c>
      <c r="J242" s="49">
        <v>23682</v>
      </c>
      <c r="K242" s="49">
        <v>23539</v>
      </c>
      <c r="L242" s="49">
        <v>23793</v>
      </c>
      <c r="M242" s="49">
        <v>21717</v>
      </c>
      <c r="N242" s="49">
        <v>10231</v>
      </c>
      <c r="O242" s="49">
        <v>12182</v>
      </c>
      <c r="P242" s="49">
        <v>12227</v>
      </c>
      <c r="Q242" s="49">
        <v>12371</v>
      </c>
    </row>
    <row r="243" spans="1:17" x14ac:dyDescent="0.3">
      <c r="A243" s="34">
        <f>IF($B243='Lookup (hidden)'!$F$12,IF($E243='Lookup (hidden)'!$F$13,IF($D243='Lookup (hidden)'!$F$14,IF($F243='Lookup (hidden)'!$F$15,IF($G243='Lookup (hidden)'!$F$16,IF($H243='Lookup (hidden)'!$F$17,1,0),0),0),0),0),0)</f>
        <v>0</v>
      </c>
      <c r="B243" s="47" t="s">
        <v>82</v>
      </c>
      <c r="C243" s="59"/>
      <c r="D243" s="47" t="s">
        <v>60</v>
      </c>
      <c r="E243" s="47" t="s">
        <v>37</v>
      </c>
      <c r="F243" s="151">
        <v>1</v>
      </c>
      <c r="G243" s="47" t="s">
        <v>37</v>
      </c>
      <c r="H243" s="47" t="s">
        <v>81</v>
      </c>
      <c r="I243" s="47" t="s">
        <v>97</v>
      </c>
      <c r="J243" s="49">
        <v>109</v>
      </c>
      <c r="K243" s="49">
        <v>95</v>
      </c>
      <c r="L243" s="49">
        <v>98</v>
      </c>
      <c r="M243" s="49">
        <v>2624</v>
      </c>
      <c r="N243" s="49">
        <v>18313</v>
      </c>
      <c r="O243" s="49">
        <v>14644</v>
      </c>
      <c r="P243" s="49">
        <v>15242</v>
      </c>
      <c r="Q243" s="49">
        <v>15642</v>
      </c>
    </row>
    <row r="244" spans="1:17" x14ac:dyDescent="0.3">
      <c r="A244" s="34">
        <f>IF($B244='Lookup (hidden)'!$F$12,IF($E244='Lookup (hidden)'!$F$13,IF($D244='Lookup (hidden)'!$F$14,IF($F244='Lookup (hidden)'!$F$15,IF($G244='Lookup (hidden)'!$F$16,IF($H244='Lookup (hidden)'!$F$17,1,0),0),0),0),0),0)</f>
        <v>0</v>
      </c>
      <c r="B244" s="47" t="s">
        <v>82</v>
      </c>
      <c r="C244" s="59"/>
      <c r="D244" s="47" t="s">
        <v>58</v>
      </c>
      <c r="E244" s="47" t="s">
        <v>37</v>
      </c>
      <c r="F244" s="151">
        <v>2</v>
      </c>
      <c r="G244" s="47" t="s">
        <v>37</v>
      </c>
      <c r="H244" s="47" t="s">
        <v>81</v>
      </c>
      <c r="I244" s="47" t="s">
        <v>96</v>
      </c>
      <c r="J244" s="49">
        <v>6261</v>
      </c>
      <c r="K244" s="49">
        <v>5504</v>
      </c>
      <c r="L244" s="49">
        <v>6942</v>
      </c>
      <c r="M244" s="49">
        <v>6530</v>
      </c>
      <c r="N244" s="49">
        <v>2200</v>
      </c>
      <c r="O244" s="49">
        <v>2918</v>
      </c>
      <c r="P244" s="49">
        <v>3390</v>
      </c>
      <c r="Q244" s="49">
        <v>4152</v>
      </c>
    </row>
    <row r="245" spans="1:17" x14ac:dyDescent="0.3">
      <c r="A245" s="34">
        <f>IF($B245='Lookup (hidden)'!$F$12,IF($E245='Lookup (hidden)'!$F$13,IF($D245='Lookup (hidden)'!$F$14,IF($F245='Lookup (hidden)'!$F$15,IF($G245='Lookup (hidden)'!$F$16,IF($H245='Lookup (hidden)'!$F$17,1,0),0),0),0),0),0)</f>
        <v>0</v>
      </c>
      <c r="B245" s="47" t="s">
        <v>82</v>
      </c>
      <c r="C245" s="59"/>
      <c r="D245" s="47" t="s">
        <v>58</v>
      </c>
      <c r="E245" s="47" t="s">
        <v>37</v>
      </c>
      <c r="F245" s="151">
        <v>2</v>
      </c>
      <c r="G245" s="47" t="s">
        <v>37</v>
      </c>
      <c r="H245" s="47" t="s">
        <v>81</v>
      </c>
      <c r="I245" s="47" t="s">
        <v>97</v>
      </c>
      <c r="J245" s="49">
        <v>55</v>
      </c>
      <c r="K245" s="49">
        <v>60</v>
      </c>
      <c r="L245" s="49">
        <v>78</v>
      </c>
      <c r="M245" s="49">
        <v>625</v>
      </c>
      <c r="N245" s="49">
        <v>3920</v>
      </c>
      <c r="O245" s="49">
        <v>3464</v>
      </c>
      <c r="P245" s="49">
        <v>4183</v>
      </c>
      <c r="Q245" s="49">
        <v>4737</v>
      </c>
    </row>
    <row r="246" spans="1:17" x14ac:dyDescent="0.3">
      <c r="A246" s="34">
        <f>IF($B246='Lookup (hidden)'!$F$12,IF($E246='Lookup (hidden)'!$F$13,IF($D246='Lookup (hidden)'!$F$14,IF($F246='Lookup (hidden)'!$F$15,IF($G246='Lookup (hidden)'!$F$16,IF($H246='Lookup (hidden)'!$F$17,1,0),0),0),0),0),0)</f>
        <v>0</v>
      </c>
      <c r="B246" s="47" t="s">
        <v>82</v>
      </c>
      <c r="C246" s="59"/>
      <c r="D246" s="47" t="s">
        <v>59</v>
      </c>
      <c r="E246" s="47" t="s">
        <v>37</v>
      </c>
      <c r="F246" s="151">
        <v>2</v>
      </c>
      <c r="G246" s="47" t="s">
        <v>37</v>
      </c>
      <c r="H246" s="47" t="s">
        <v>81</v>
      </c>
      <c r="I246" s="47" t="s">
        <v>96</v>
      </c>
      <c r="J246" s="49">
        <v>81333</v>
      </c>
      <c r="K246" s="49">
        <v>78561</v>
      </c>
      <c r="L246" s="49">
        <v>79846</v>
      </c>
      <c r="M246" s="49">
        <v>73763</v>
      </c>
      <c r="N246" s="49">
        <v>26753</v>
      </c>
      <c r="O246" s="49">
        <v>33887</v>
      </c>
      <c r="P246" s="49">
        <v>33152</v>
      </c>
      <c r="Q246" s="49">
        <v>35543</v>
      </c>
    </row>
    <row r="247" spans="1:17" x14ac:dyDescent="0.3">
      <c r="A247" s="34">
        <f>IF($B247='Lookup (hidden)'!$F$12,IF($E247='Lookup (hidden)'!$F$13,IF($D247='Lookup (hidden)'!$F$14,IF($F247='Lookup (hidden)'!$F$15,IF($G247='Lookup (hidden)'!$F$16,IF($H247='Lookup (hidden)'!$F$17,1,0),0),0),0),0),0)</f>
        <v>0</v>
      </c>
      <c r="B247" s="47" t="s">
        <v>82</v>
      </c>
      <c r="C247" s="59"/>
      <c r="D247" s="47" t="s">
        <v>59</v>
      </c>
      <c r="E247" s="47" t="s">
        <v>37</v>
      </c>
      <c r="F247" s="151">
        <v>2</v>
      </c>
      <c r="G247" s="47" t="s">
        <v>37</v>
      </c>
      <c r="H247" s="47" t="s">
        <v>81</v>
      </c>
      <c r="I247" s="47" t="s">
        <v>97</v>
      </c>
      <c r="J247" s="49">
        <v>910</v>
      </c>
      <c r="K247" s="49">
        <v>953</v>
      </c>
      <c r="L247" s="49">
        <v>1199</v>
      </c>
      <c r="M247" s="49">
        <v>11049</v>
      </c>
      <c r="N247" s="49">
        <v>66181</v>
      </c>
      <c r="O247" s="49">
        <v>58897</v>
      </c>
      <c r="P247" s="49">
        <v>62415</v>
      </c>
      <c r="Q247" s="49">
        <v>65823</v>
      </c>
    </row>
    <row r="248" spans="1:17" x14ac:dyDescent="0.3">
      <c r="A248" s="34">
        <f>IF($B248='Lookup (hidden)'!$F$12,IF($E248='Lookup (hidden)'!$F$13,IF($D248='Lookup (hidden)'!$F$14,IF($F248='Lookup (hidden)'!$F$15,IF($G248='Lookup (hidden)'!$F$16,IF($H248='Lookup (hidden)'!$F$17,1,0),0),0),0),0),0)</f>
        <v>0</v>
      </c>
      <c r="B248" s="47" t="s">
        <v>82</v>
      </c>
      <c r="C248" s="59"/>
      <c r="D248" s="47" t="s">
        <v>60</v>
      </c>
      <c r="E248" s="47" t="s">
        <v>37</v>
      </c>
      <c r="F248" s="151">
        <v>2</v>
      </c>
      <c r="G248" s="47" t="s">
        <v>37</v>
      </c>
      <c r="H248" s="47" t="s">
        <v>81</v>
      </c>
      <c r="I248" s="47" t="s">
        <v>96</v>
      </c>
      <c r="J248" s="49">
        <v>19828</v>
      </c>
      <c r="K248" s="49">
        <v>18906</v>
      </c>
      <c r="L248" s="49">
        <v>18454</v>
      </c>
      <c r="M248" s="49">
        <v>16543</v>
      </c>
      <c r="N248" s="49">
        <v>7687</v>
      </c>
      <c r="O248" s="49">
        <v>9920</v>
      </c>
      <c r="P248" s="49">
        <v>9912</v>
      </c>
      <c r="Q248" s="49">
        <v>9432</v>
      </c>
    </row>
    <row r="249" spans="1:17" x14ac:dyDescent="0.3">
      <c r="A249" s="34">
        <f>IF($B249='Lookup (hidden)'!$F$12,IF($E249='Lookup (hidden)'!$F$13,IF($D249='Lookup (hidden)'!$F$14,IF($F249='Lookup (hidden)'!$F$15,IF($G249='Lookup (hidden)'!$F$16,IF($H249='Lookup (hidden)'!$F$17,1,0),0),0),0),0),0)</f>
        <v>0</v>
      </c>
      <c r="B249" s="47" t="s">
        <v>82</v>
      </c>
      <c r="C249" s="59"/>
      <c r="D249" s="47" t="s">
        <v>60</v>
      </c>
      <c r="E249" s="47" t="s">
        <v>37</v>
      </c>
      <c r="F249" s="151">
        <v>2</v>
      </c>
      <c r="G249" s="47" t="s">
        <v>37</v>
      </c>
      <c r="H249" s="47" t="s">
        <v>81</v>
      </c>
      <c r="I249" s="47" t="s">
        <v>97</v>
      </c>
      <c r="J249" s="49">
        <v>63</v>
      </c>
      <c r="K249" s="49">
        <v>74</v>
      </c>
      <c r="L249" s="49">
        <v>86</v>
      </c>
      <c r="M249" s="49">
        <v>2206</v>
      </c>
      <c r="N249" s="49">
        <v>15469</v>
      </c>
      <c r="O249" s="49">
        <v>12820</v>
      </c>
      <c r="P249" s="49">
        <v>12830</v>
      </c>
      <c r="Q249" s="49">
        <v>13221</v>
      </c>
    </row>
    <row r="250" spans="1:17" x14ac:dyDescent="0.3">
      <c r="A250" s="34">
        <f>IF($B250='Lookup (hidden)'!$F$12,IF($E250='Lookup (hidden)'!$F$13,IF($D250='Lookup (hidden)'!$F$14,IF($F250='Lookup (hidden)'!$F$15,IF($G250='Lookup (hidden)'!$F$16,IF($H250='Lookup (hidden)'!$F$17,1,0),0),0),0),0),0)</f>
        <v>0</v>
      </c>
      <c r="B250" s="47" t="s">
        <v>82</v>
      </c>
      <c r="C250" s="59"/>
      <c r="D250" s="47" t="s">
        <v>58</v>
      </c>
      <c r="E250" s="47" t="s">
        <v>37</v>
      </c>
      <c r="F250" s="151">
        <v>3</v>
      </c>
      <c r="G250" s="47" t="s">
        <v>37</v>
      </c>
      <c r="H250" s="47" t="s">
        <v>81</v>
      </c>
      <c r="I250" s="47" t="s">
        <v>96</v>
      </c>
      <c r="J250" s="49">
        <v>6985</v>
      </c>
      <c r="K250" s="49">
        <v>5770</v>
      </c>
      <c r="L250" s="49">
        <v>7415</v>
      </c>
      <c r="M250" s="49">
        <v>6922</v>
      </c>
      <c r="N250" s="49">
        <v>2181</v>
      </c>
      <c r="O250" s="49">
        <v>3343</v>
      </c>
      <c r="P250" s="49">
        <v>3953</v>
      </c>
      <c r="Q250" s="49">
        <v>4576</v>
      </c>
    </row>
    <row r="251" spans="1:17" x14ac:dyDescent="0.3">
      <c r="A251" s="34">
        <f>IF($B251='Lookup (hidden)'!$F$12,IF($E251='Lookup (hidden)'!$F$13,IF($D251='Lookup (hidden)'!$F$14,IF($F251='Lookup (hidden)'!$F$15,IF($G251='Lookup (hidden)'!$F$16,IF($H251='Lookup (hidden)'!$F$17,1,0),0),0),0),0),0)</f>
        <v>0</v>
      </c>
      <c r="B251" s="47" t="s">
        <v>82</v>
      </c>
      <c r="C251" s="59"/>
      <c r="D251" s="47" t="s">
        <v>58</v>
      </c>
      <c r="E251" s="47" t="s">
        <v>37</v>
      </c>
      <c r="F251" s="151">
        <v>3</v>
      </c>
      <c r="G251" s="47" t="s">
        <v>37</v>
      </c>
      <c r="H251" s="47" t="s">
        <v>81</v>
      </c>
      <c r="I251" s="47" t="s">
        <v>97</v>
      </c>
      <c r="J251" s="49">
        <v>67</v>
      </c>
      <c r="K251" s="49">
        <v>64</v>
      </c>
      <c r="L251" s="49">
        <v>91</v>
      </c>
      <c r="M251" s="49">
        <v>735</v>
      </c>
      <c r="N251" s="49">
        <v>4837</v>
      </c>
      <c r="O251" s="49">
        <v>4202</v>
      </c>
      <c r="P251" s="49">
        <v>5124</v>
      </c>
      <c r="Q251" s="49">
        <v>5978</v>
      </c>
    </row>
    <row r="252" spans="1:17" x14ac:dyDescent="0.3">
      <c r="A252" s="34">
        <f>IF($B252='Lookup (hidden)'!$F$12,IF($E252='Lookup (hidden)'!$F$13,IF($D252='Lookup (hidden)'!$F$14,IF($F252='Lookup (hidden)'!$F$15,IF($G252='Lookup (hidden)'!$F$16,IF($H252='Lookup (hidden)'!$F$17,1,0),0),0),0),0),0)</f>
        <v>0</v>
      </c>
      <c r="B252" s="47" t="s">
        <v>82</v>
      </c>
      <c r="C252" s="59"/>
      <c r="D252" s="47" t="s">
        <v>59</v>
      </c>
      <c r="E252" s="47" t="s">
        <v>37</v>
      </c>
      <c r="F252" s="151">
        <v>3</v>
      </c>
      <c r="G252" s="47" t="s">
        <v>37</v>
      </c>
      <c r="H252" s="47" t="s">
        <v>81</v>
      </c>
      <c r="I252" s="47" t="s">
        <v>96</v>
      </c>
      <c r="J252" s="49">
        <v>80672</v>
      </c>
      <c r="K252" s="49">
        <v>78127</v>
      </c>
      <c r="L252" s="49">
        <v>79699</v>
      </c>
      <c r="M252" s="49">
        <v>74184</v>
      </c>
      <c r="N252" s="49">
        <v>25078</v>
      </c>
      <c r="O252" s="49">
        <v>30749</v>
      </c>
      <c r="P252" s="49">
        <v>30702</v>
      </c>
      <c r="Q252" s="49">
        <v>33366</v>
      </c>
    </row>
    <row r="253" spans="1:17" x14ac:dyDescent="0.3">
      <c r="A253" s="34">
        <f>IF($B253='Lookup (hidden)'!$F$12,IF($E253='Lookup (hidden)'!$F$13,IF($D253='Lookup (hidden)'!$F$14,IF($F253='Lookup (hidden)'!$F$15,IF($G253='Lookup (hidden)'!$F$16,IF($H253='Lookup (hidden)'!$F$17,1,0),0),0),0),0),0)</f>
        <v>0</v>
      </c>
      <c r="B253" s="47" t="s">
        <v>82</v>
      </c>
      <c r="C253" s="59"/>
      <c r="D253" s="47" t="s">
        <v>59</v>
      </c>
      <c r="E253" s="47" t="s">
        <v>37</v>
      </c>
      <c r="F253" s="151">
        <v>3</v>
      </c>
      <c r="G253" s="47" t="s">
        <v>37</v>
      </c>
      <c r="H253" s="47" t="s">
        <v>81</v>
      </c>
      <c r="I253" s="47" t="s">
        <v>97</v>
      </c>
      <c r="J253" s="49">
        <v>858</v>
      </c>
      <c r="K253" s="49">
        <v>992</v>
      </c>
      <c r="L253" s="49">
        <v>1180</v>
      </c>
      <c r="M253" s="49">
        <v>11409</v>
      </c>
      <c r="N253" s="49">
        <v>67432</v>
      </c>
      <c r="O253" s="49">
        <v>60239</v>
      </c>
      <c r="P253" s="49">
        <v>63768</v>
      </c>
      <c r="Q253" s="49">
        <v>67786</v>
      </c>
    </row>
    <row r="254" spans="1:17" x14ac:dyDescent="0.3">
      <c r="A254" s="34">
        <f>IF($B254='Lookup (hidden)'!$F$12,IF($E254='Lookup (hidden)'!$F$13,IF($D254='Lookup (hidden)'!$F$14,IF($F254='Lookup (hidden)'!$F$15,IF($G254='Lookup (hidden)'!$F$16,IF($H254='Lookup (hidden)'!$F$17,1,0),0),0),0),0),0)</f>
        <v>0</v>
      </c>
      <c r="B254" s="47" t="s">
        <v>82</v>
      </c>
      <c r="C254" s="59"/>
      <c r="D254" s="47" t="s">
        <v>60</v>
      </c>
      <c r="E254" s="47" t="s">
        <v>37</v>
      </c>
      <c r="F254" s="151">
        <v>3</v>
      </c>
      <c r="G254" s="47" t="s">
        <v>37</v>
      </c>
      <c r="H254" s="47" t="s">
        <v>81</v>
      </c>
      <c r="I254" s="47" t="s">
        <v>96</v>
      </c>
      <c r="J254" s="49">
        <v>18108</v>
      </c>
      <c r="K254" s="49">
        <v>17807</v>
      </c>
      <c r="L254" s="49">
        <v>17614</v>
      </c>
      <c r="M254" s="49">
        <v>15465</v>
      </c>
      <c r="N254" s="49">
        <v>7020</v>
      </c>
      <c r="O254" s="49">
        <v>8453</v>
      </c>
      <c r="P254" s="49">
        <v>8675</v>
      </c>
      <c r="Q254" s="49">
        <v>8829</v>
      </c>
    </row>
    <row r="255" spans="1:17" x14ac:dyDescent="0.3">
      <c r="A255" s="34">
        <f>IF($B255='Lookup (hidden)'!$F$12,IF($E255='Lookup (hidden)'!$F$13,IF($D255='Lookup (hidden)'!$F$14,IF($F255='Lookup (hidden)'!$F$15,IF($G255='Lookup (hidden)'!$F$16,IF($H255='Lookup (hidden)'!$F$17,1,0),0),0),0),0),0)</f>
        <v>0</v>
      </c>
      <c r="B255" s="47" t="s">
        <v>82</v>
      </c>
      <c r="C255" s="59"/>
      <c r="D255" s="47" t="s">
        <v>60</v>
      </c>
      <c r="E255" s="47" t="s">
        <v>37</v>
      </c>
      <c r="F255" s="151">
        <v>3</v>
      </c>
      <c r="G255" s="47" t="s">
        <v>37</v>
      </c>
      <c r="H255" s="47" t="s">
        <v>81</v>
      </c>
      <c r="I255" s="47" t="s">
        <v>97</v>
      </c>
      <c r="J255" s="49">
        <v>78</v>
      </c>
      <c r="K255" s="49">
        <v>87</v>
      </c>
      <c r="L255" s="49">
        <v>72</v>
      </c>
      <c r="M255" s="49">
        <v>2250</v>
      </c>
      <c r="N255" s="49">
        <v>14685</v>
      </c>
      <c r="O255" s="49">
        <v>12081</v>
      </c>
      <c r="P255" s="49">
        <v>12462</v>
      </c>
      <c r="Q255" s="49">
        <v>12426</v>
      </c>
    </row>
    <row r="256" spans="1:17" x14ac:dyDescent="0.3">
      <c r="A256" s="34">
        <f>IF($B256='Lookup (hidden)'!$F$12,IF($E256='Lookup (hidden)'!$F$13,IF($D256='Lookup (hidden)'!$F$14,IF($F256='Lookup (hidden)'!$F$15,IF($G256='Lookup (hidden)'!$F$16,IF($H256='Lookup (hidden)'!$F$17,1,0),0),0),0),0),0)</f>
        <v>0</v>
      </c>
      <c r="B256" s="47" t="s">
        <v>82</v>
      </c>
      <c r="C256" s="59"/>
      <c r="D256" s="47" t="s">
        <v>58</v>
      </c>
      <c r="E256" s="47" t="s">
        <v>37</v>
      </c>
      <c r="F256" s="151">
        <v>4</v>
      </c>
      <c r="G256" s="47" t="s">
        <v>37</v>
      </c>
      <c r="H256" s="47" t="s">
        <v>81</v>
      </c>
      <c r="I256" s="47" t="s">
        <v>96</v>
      </c>
      <c r="J256" s="49">
        <v>8854</v>
      </c>
      <c r="K256" s="49">
        <v>7362</v>
      </c>
      <c r="L256" s="49">
        <v>8937</v>
      </c>
      <c r="M256" s="49">
        <v>7995</v>
      </c>
      <c r="N256" s="49">
        <v>2585</v>
      </c>
      <c r="O256" s="49">
        <v>3672</v>
      </c>
      <c r="P256" s="49">
        <v>5103</v>
      </c>
      <c r="Q256" s="49">
        <v>5772</v>
      </c>
    </row>
    <row r="257" spans="1:17" x14ac:dyDescent="0.3">
      <c r="A257" s="34">
        <f>IF($B257='Lookup (hidden)'!$F$12,IF($E257='Lookup (hidden)'!$F$13,IF($D257='Lookup (hidden)'!$F$14,IF($F257='Lookup (hidden)'!$F$15,IF($G257='Lookup (hidden)'!$F$16,IF($H257='Lookup (hidden)'!$F$17,1,0),0),0),0),0),0)</f>
        <v>0</v>
      </c>
      <c r="B257" s="47" t="s">
        <v>82</v>
      </c>
      <c r="C257" s="59"/>
      <c r="D257" s="47" t="s">
        <v>58</v>
      </c>
      <c r="E257" s="47" t="s">
        <v>37</v>
      </c>
      <c r="F257" s="151">
        <v>4</v>
      </c>
      <c r="G257" s="47" t="s">
        <v>37</v>
      </c>
      <c r="H257" s="47" t="s">
        <v>81</v>
      </c>
      <c r="I257" s="47" t="s">
        <v>97</v>
      </c>
      <c r="J257" s="49">
        <v>70</v>
      </c>
      <c r="K257" s="49">
        <v>81</v>
      </c>
      <c r="L257" s="49">
        <v>92</v>
      </c>
      <c r="M257" s="49">
        <v>774</v>
      </c>
      <c r="N257" s="49">
        <v>5326</v>
      </c>
      <c r="O257" s="49">
        <v>4942</v>
      </c>
      <c r="P257" s="49">
        <v>6164</v>
      </c>
      <c r="Q257" s="49">
        <v>6696</v>
      </c>
    </row>
    <row r="258" spans="1:17" x14ac:dyDescent="0.3">
      <c r="A258" s="34">
        <f>IF($B258='Lookup (hidden)'!$F$12,IF($E258='Lookup (hidden)'!$F$13,IF($D258='Lookup (hidden)'!$F$14,IF($F258='Lookup (hidden)'!$F$15,IF($G258='Lookup (hidden)'!$F$16,IF($H258='Lookup (hidden)'!$F$17,1,0),0),0),0),0),0)</f>
        <v>0</v>
      </c>
      <c r="B258" s="47" t="s">
        <v>82</v>
      </c>
      <c r="C258" s="59"/>
      <c r="D258" s="47" t="s">
        <v>59</v>
      </c>
      <c r="E258" s="47" t="s">
        <v>37</v>
      </c>
      <c r="F258" s="151">
        <v>4</v>
      </c>
      <c r="G258" s="47" t="s">
        <v>37</v>
      </c>
      <c r="H258" s="47" t="s">
        <v>81</v>
      </c>
      <c r="I258" s="47" t="s">
        <v>96</v>
      </c>
      <c r="J258" s="49">
        <v>79206</v>
      </c>
      <c r="K258" s="49">
        <v>75650</v>
      </c>
      <c r="L258" s="49">
        <v>77283</v>
      </c>
      <c r="M258" s="49">
        <v>72534</v>
      </c>
      <c r="N258" s="49">
        <v>23573</v>
      </c>
      <c r="O258" s="49">
        <v>28513</v>
      </c>
      <c r="P258" s="49">
        <v>29137</v>
      </c>
      <c r="Q258" s="49">
        <v>32229</v>
      </c>
    </row>
    <row r="259" spans="1:17" x14ac:dyDescent="0.3">
      <c r="A259" s="34">
        <f>IF($B259='Lookup (hidden)'!$F$12,IF($E259='Lookup (hidden)'!$F$13,IF($D259='Lookup (hidden)'!$F$14,IF($F259='Lookup (hidden)'!$F$15,IF($G259='Lookup (hidden)'!$F$16,IF($H259='Lookup (hidden)'!$F$17,1,0),0),0),0),0),0)</f>
        <v>0</v>
      </c>
      <c r="B259" s="47" t="s">
        <v>82</v>
      </c>
      <c r="C259" s="59"/>
      <c r="D259" s="47" t="s">
        <v>59</v>
      </c>
      <c r="E259" s="47" t="s">
        <v>37</v>
      </c>
      <c r="F259" s="151">
        <v>4</v>
      </c>
      <c r="G259" s="47" t="s">
        <v>37</v>
      </c>
      <c r="H259" s="47" t="s">
        <v>81</v>
      </c>
      <c r="I259" s="47" t="s">
        <v>97</v>
      </c>
      <c r="J259" s="49">
        <v>1005</v>
      </c>
      <c r="K259" s="49">
        <v>1126</v>
      </c>
      <c r="L259" s="49">
        <v>1331</v>
      </c>
      <c r="M259" s="49">
        <v>11804</v>
      </c>
      <c r="N259" s="49">
        <v>67530</v>
      </c>
      <c r="O259" s="49">
        <v>60327</v>
      </c>
      <c r="P259" s="49">
        <v>64900</v>
      </c>
      <c r="Q259" s="49">
        <v>68363</v>
      </c>
    </row>
    <row r="260" spans="1:17" x14ac:dyDescent="0.3">
      <c r="A260" s="34">
        <f>IF($B260='Lookup (hidden)'!$F$12,IF($E260='Lookup (hidden)'!$F$13,IF($D260='Lookup (hidden)'!$F$14,IF($F260='Lookup (hidden)'!$F$15,IF($G260='Lookup (hidden)'!$F$16,IF($H260='Lookup (hidden)'!$F$17,1,0),0),0),0),0),0)</f>
        <v>0</v>
      </c>
      <c r="B260" s="47" t="s">
        <v>82</v>
      </c>
      <c r="C260" s="59"/>
      <c r="D260" s="47" t="s">
        <v>60</v>
      </c>
      <c r="E260" s="47" t="s">
        <v>37</v>
      </c>
      <c r="F260" s="151">
        <v>4</v>
      </c>
      <c r="G260" s="47" t="s">
        <v>37</v>
      </c>
      <c r="H260" s="47" t="s">
        <v>81</v>
      </c>
      <c r="I260" s="47" t="s">
        <v>96</v>
      </c>
      <c r="J260" s="49">
        <v>15937</v>
      </c>
      <c r="K260" s="49">
        <v>15407</v>
      </c>
      <c r="L260" s="49">
        <v>15293</v>
      </c>
      <c r="M260" s="49">
        <v>13890</v>
      </c>
      <c r="N260" s="49">
        <v>6183</v>
      </c>
      <c r="O260" s="49">
        <v>7492</v>
      </c>
      <c r="P260" s="49">
        <v>7309</v>
      </c>
      <c r="Q260" s="49">
        <v>8103</v>
      </c>
    </row>
    <row r="261" spans="1:17" x14ac:dyDescent="0.3">
      <c r="A261" s="34">
        <f>IF($B261='Lookup (hidden)'!$F$12,IF($E261='Lookup (hidden)'!$F$13,IF($D261='Lookup (hidden)'!$F$14,IF($F261='Lookup (hidden)'!$F$15,IF($G261='Lookup (hidden)'!$F$16,IF($H261='Lookup (hidden)'!$F$17,1,0),0),0),0),0),0)</f>
        <v>0</v>
      </c>
      <c r="B261" s="47" t="s">
        <v>82</v>
      </c>
      <c r="C261" s="59"/>
      <c r="D261" s="47" t="s">
        <v>60</v>
      </c>
      <c r="E261" s="47" t="s">
        <v>37</v>
      </c>
      <c r="F261" s="151">
        <v>4</v>
      </c>
      <c r="G261" s="47" t="s">
        <v>37</v>
      </c>
      <c r="H261" s="47" t="s">
        <v>81</v>
      </c>
      <c r="I261" s="47" t="s">
        <v>97</v>
      </c>
      <c r="J261" s="49">
        <v>62</v>
      </c>
      <c r="K261" s="49">
        <v>83</v>
      </c>
      <c r="L261" s="49">
        <v>71</v>
      </c>
      <c r="M261" s="49">
        <v>1927</v>
      </c>
      <c r="N261" s="49">
        <v>13322</v>
      </c>
      <c r="O261" s="49">
        <v>11074</v>
      </c>
      <c r="P261" s="49">
        <v>11316</v>
      </c>
      <c r="Q261" s="49">
        <v>11803</v>
      </c>
    </row>
    <row r="262" spans="1:17" x14ac:dyDescent="0.3">
      <c r="A262" s="34">
        <f>IF($B262='Lookup (hidden)'!$F$12,IF($E262='Lookup (hidden)'!$F$13,IF($D262='Lookup (hidden)'!$F$14,IF($F262='Lookup (hidden)'!$F$15,IF($G262='Lookup (hidden)'!$F$16,IF($H262='Lookup (hidden)'!$F$17,1,0),0),0),0),0),0)</f>
        <v>0</v>
      </c>
      <c r="B262" s="47" t="s">
        <v>82</v>
      </c>
      <c r="C262" s="59"/>
      <c r="D262" s="47" t="s">
        <v>58</v>
      </c>
      <c r="E262" s="47" t="s">
        <v>37</v>
      </c>
      <c r="F262" s="151">
        <v>5</v>
      </c>
      <c r="G262" s="47" t="s">
        <v>37</v>
      </c>
      <c r="H262" s="47" t="s">
        <v>81</v>
      </c>
      <c r="I262" s="47" t="s">
        <v>96</v>
      </c>
      <c r="J262" s="49">
        <v>9105</v>
      </c>
      <c r="K262" s="49">
        <v>7480</v>
      </c>
      <c r="L262" s="49">
        <v>9162</v>
      </c>
      <c r="M262" s="49">
        <v>8275</v>
      </c>
      <c r="N262" s="49">
        <v>2782</v>
      </c>
      <c r="O262" s="49">
        <v>3671</v>
      </c>
      <c r="P262" s="49">
        <v>4573</v>
      </c>
      <c r="Q262" s="49">
        <v>5342</v>
      </c>
    </row>
    <row r="263" spans="1:17" x14ac:dyDescent="0.3">
      <c r="A263" s="34">
        <f>IF($B263='Lookup (hidden)'!$F$12,IF($E263='Lookup (hidden)'!$F$13,IF($D263='Lookup (hidden)'!$F$14,IF($F263='Lookup (hidden)'!$F$15,IF($G263='Lookup (hidden)'!$F$16,IF($H263='Lookup (hidden)'!$F$17,1,0),0),0),0),0),0)</f>
        <v>0</v>
      </c>
      <c r="B263" s="47" t="s">
        <v>82</v>
      </c>
      <c r="C263" s="59"/>
      <c r="D263" s="47" t="s">
        <v>58</v>
      </c>
      <c r="E263" s="47" t="s">
        <v>37</v>
      </c>
      <c r="F263" s="151">
        <v>5</v>
      </c>
      <c r="G263" s="47" t="s">
        <v>37</v>
      </c>
      <c r="H263" s="47" t="s">
        <v>81</v>
      </c>
      <c r="I263" s="47" t="s">
        <v>97</v>
      </c>
      <c r="J263" s="49">
        <v>68</v>
      </c>
      <c r="K263" s="49">
        <v>80</v>
      </c>
      <c r="L263" s="49">
        <v>95</v>
      </c>
      <c r="M263" s="49">
        <v>882</v>
      </c>
      <c r="N263" s="49">
        <v>5840</v>
      </c>
      <c r="O263" s="49">
        <v>5271</v>
      </c>
      <c r="P263" s="49">
        <v>6639</v>
      </c>
      <c r="Q263" s="49">
        <v>7045</v>
      </c>
    </row>
    <row r="264" spans="1:17" x14ac:dyDescent="0.3">
      <c r="A264" s="34">
        <f>IF($B264='Lookup (hidden)'!$F$12,IF($E264='Lookup (hidden)'!$F$13,IF($D264='Lookup (hidden)'!$F$14,IF($F264='Lookup (hidden)'!$F$15,IF($G264='Lookup (hidden)'!$F$16,IF($H264='Lookup (hidden)'!$F$17,1,0),0),0),0),0),0)</f>
        <v>0</v>
      </c>
      <c r="B264" s="47" t="s">
        <v>82</v>
      </c>
      <c r="C264" s="59"/>
      <c r="D264" s="47" t="s">
        <v>59</v>
      </c>
      <c r="E264" s="47" t="s">
        <v>37</v>
      </c>
      <c r="F264" s="151">
        <v>5</v>
      </c>
      <c r="G264" s="47" t="s">
        <v>37</v>
      </c>
      <c r="H264" s="47" t="s">
        <v>81</v>
      </c>
      <c r="I264" s="47" t="s">
        <v>96</v>
      </c>
      <c r="J264" s="49">
        <v>70709</v>
      </c>
      <c r="K264" s="49">
        <v>68738</v>
      </c>
      <c r="L264" s="49">
        <v>71057</v>
      </c>
      <c r="M264" s="49">
        <v>65805</v>
      </c>
      <c r="N264" s="49">
        <v>20776</v>
      </c>
      <c r="O264" s="49">
        <v>25351</v>
      </c>
      <c r="P264" s="49">
        <v>25974</v>
      </c>
      <c r="Q264" s="49">
        <v>29073</v>
      </c>
    </row>
    <row r="265" spans="1:17" x14ac:dyDescent="0.3">
      <c r="A265" s="34">
        <f>IF($B265='Lookup (hidden)'!$F$12,IF($E265='Lookup (hidden)'!$F$13,IF($D265='Lookup (hidden)'!$F$14,IF($F265='Lookup (hidden)'!$F$15,IF($G265='Lookup (hidden)'!$F$16,IF($H265='Lookup (hidden)'!$F$17,1,0),0),0),0),0),0)</f>
        <v>0</v>
      </c>
      <c r="B265" s="47" t="s">
        <v>82</v>
      </c>
      <c r="C265" s="59"/>
      <c r="D265" s="47" t="s">
        <v>59</v>
      </c>
      <c r="E265" s="47" t="s">
        <v>37</v>
      </c>
      <c r="F265" s="151">
        <v>5</v>
      </c>
      <c r="G265" s="47" t="s">
        <v>37</v>
      </c>
      <c r="H265" s="47" t="s">
        <v>81</v>
      </c>
      <c r="I265" s="47" t="s">
        <v>97</v>
      </c>
      <c r="J265" s="49">
        <v>868</v>
      </c>
      <c r="K265" s="49">
        <v>977</v>
      </c>
      <c r="L265" s="49">
        <v>1265</v>
      </c>
      <c r="M265" s="49">
        <v>10714</v>
      </c>
      <c r="N265" s="49">
        <v>62393</v>
      </c>
      <c r="O265" s="49">
        <v>55810</v>
      </c>
      <c r="P265" s="49">
        <v>60296</v>
      </c>
      <c r="Q265" s="49">
        <v>63863</v>
      </c>
    </row>
    <row r="266" spans="1:17" x14ac:dyDescent="0.3">
      <c r="A266" s="34">
        <f>IF($B266='Lookup (hidden)'!$F$12,IF($E266='Lookup (hidden)'!$F$13,IF($D266='Lookup (hidden)'!$F$14,IF($F266='Lookup (hidden)'!$F$15,IF($G266='Lookup (hidden)'!$F$16,IF($H266='Lookup (hidden)'!$F$17,1,0),0),0),0),0),0)</f>
        <v>0</v>
      </c>
      <c r="B266" s="47" t="s">
        <v>82</v>
      </c>
      <c r="C266" s="59"/>
      <c r="D266" s="47" t="s">
        <v>60</v>
      </c>
      <c r="E266" s="47" t="s">
        <v>37</v>
      </c>
      <c r="F266" s="151">
        <v>5</v>
      </c>
      <c r="G266" s="47" t="s">
        <v>37</v>
      </c>
      <c r="H266" s="47" t="s">
        <v>81</v>
      </c>
      <c r="I266" s="47" t="s">
        <v>96</v>
      </c>
      <c r="J266" s="49">
        <v>15983</v>
      </c>
      <c r="K266" s="49">
        <v>16146</v>
      </c>
      <c r="L266" s="49">
        <v>15877</v>
      </c>
      <c r="M266" s="49">
        <v>14610</v>
      </c>
      <c r="N266" s="49">
        <v>5679</v>
      </c>
      <c r="O266" s="49">
        <v>7210</v>
      </c>
      <c r="P266" s="49">
        <v>7902</v>
      </c>
      <c r="Q266" s="49">
        <v>7408</v>
      </c>
    </row>
    <row r="267" spans="1:17" x14ac:dyDescent="0.3">
      <c r="A267" s="34">
        <f>IF($B267='Lookup (hidden)'!$F$12,IF($E267='Lookup (hidden)'!$F$13,IF($D267='Lookup (hidden)'!$F$14,IF($F267='Lookup (hidden)'!$F$15,IF($G267='Lookup (hidden)'!$F$16,IF($H267='Lookup (hidden)'!$F$17,1,0),0),0),0),0),0)</f>
        <v>0</v>
      </c>
      <c r="B267" s="47" t="s">
        <v>82</v>
      </c>
      <c r="C267" s="59"/>
      <c r="D267" s="47" t="s">
        <v>60</v>
      </c>
      <c r="E267" s="47" t="s">
        <v>37</v>
      </c>
      <c r="F267" s="151">
        <v>5</v>
      </c>
      <c r="G267" s="47" t="s">
        <v>37</v>
      </c>
      <c r="H267" s="47" t="s">
        <v>81</v>
      </c>
      <c r="I267" s="47" t="s">
        <v>97</v>
      </c>
      <c r="J267" s="49">
        <v>147</v>
      </c>
      <c r="K267" s="49">
        <v>149</v>
      </c>
      <c r="L267" s="49">
        <v>148</v>
      </c>
      <c r="M267" s="49">
        <v>2086</v>
      </c>
      <c r="N267" s="49">
        <v>13591</v>
      </c>
      <c r="O267" s="49">
        <v>11289</v>
      </c>
      <c r="P267" s="49">
        <v>11674</v>
      </c>
      <c r="Q267" s="49">
        <v>11948</v>
      </c>
    </row>
    <row r="268" spans="1:17" x14ac:dyDescent="0.3">
      <c r="A268" s="34">
        <f>IF($B268='Lookup (hidden)'!$F$12,IF($E268='Lookup (hidden)'!$F$13,IF($D268='Lookup (hidden)'!$F$14,IF($F268='Lookup (hidden)'!$F$15,IF($G268='Lookup (hidden)'!$F$16,IF($H268='Lookup (hidden)'!$F$17,1,0),0),0),0),0),0)</f>
        <v>0</v>
      </c>
      <c r="B268" s="47" t="s">
        <v>73</v>
      </c>
      <c r="C268" s="59"/>
      <c r="D268" s="47" t="s">
        <v>58</v>
      </c>
      <c r="E268" s="47" t="s">
        <v>37</v>
      </c>
      <c r="F268" s="151">
        <v>1</v>
      </c>
      <c r="G268" s="47" t="s">
        <v>37</v>
      </c>
      <c r="H268" s="47" t="s">
        <v>81</v>
      </c>
      <c r="I268" s="47" t="s">
        <v>96</v>
      </c>
      <c r="J268" s="49">
        <v>3211</v>
      </c>
      <c r="K268" s="49">
        <v>2217</v>
      </c>
      <c r="L268" s="49">
        <v>3042</v>
      </c>
      <c r="M268" s="49">
        <v>2694</v>
      </c>
      <c r="N268" s="49">
        <v>1009</v>
      </c>
      <c r="O268" s="49">
        <v>1574</v>
      </c>
      <c r="P268" s="49">
        <v>1494</v>
      </c>
      <c r="Q268" s="49">
        <v>1629</v>
      </c>
    </row>
    <row r="269" spans="1:17" x14ac:dyDescent="0.3">
      <c r="A269" s="34">
        <f>IF($B269='Lookup (hidden)'!$F$12,IF($E269='Lookup (hidden)'!$F$13,IF($D269='Lookup (hidden)'!$F$14,IF($F269='Lookup (hidden)'!$F$15,IF($G269='Lookup (hidden)'!$F$16,IF($H269='Lookup (hidden)'!$F$17,1,0),0),0),0),0),0)</f>
        <v>0</v>
      </c>
      <c r="B269" s="47" t="s">
        <v>73</v>
      </c>
      <c r="C269" s="59"/>
      <c r="D269" s="47" t="s">
        <v>58</v>
      </c>
      <c r="E269" s="47" t="s">
        <v>37</v>
      </c>
      <c r="F269" s="151">
        <v>1</v>
      </c>
      <c r="G269" s="47" t="s">
        <v>37</v>
      </c>
      <c r="H269" s="47" t="s">
        <v>81</v>
      </c>
      <c r="I269" s="47" t="s">
        <v>97</v>
      </c>
      <c r="J269" s="49" t="s">
        <v>99</v>
      </c>
      <c r="K269" s="49" t="s">
        <v>99</v>
      </c>
      <c r="L269" s="49" t="s">
        <v>99</v>
      </c>
      <c r="M269" s="49">
        <v>176</v>
      </c>
      <c r="N269" s="49">
        <v>1228</v>
      </c>
      <c r="O269" s="49">
        <v>951</v>
      </c>
      <c r="P269" s="49">
        <v>1266</v>
      </c>
      <c r="Q269" s="49">
        <v>1386</v>
      </c>
    </row>
    <row r="270" spans="1:17" x14ac:dyDescent="0.3">
      <c r="A270" s="34">
        <f>IF($B270='Lookup (hidden)'!$F$12,IF($E270='Lookup (hidden)'!$F$13,IF($D270='Lookup (hidden)'!$F$14,IF($F270='Lookup (hidden)'!$F$15,IF($G270='Lookup (hidden)'!$F$16,IF($H270='Lookup (hidden)'!$F$17,1,0),0),0),0),0),0)</f>
        <v>0</v>
      </c>
      <c r="B270" s="47" t="s">
        <v>73</v>
      </c>
      <c r="C270" s="59"/>
      <c r="D270" s="47" t="s">
        <v>59</v>
      </c>
      <c r="E270" s="47" t="s">
        <v>37</v>
      </c>
      <c r="F270" s="151">
        <v>1</v>
      </c>
      <c r="G270" s="47" t="s">
        <v>37</v>
      </c>
      <c r="H270" s="47" t="s">
        <v>81</v>
      </c>
      <c r="I270" s="47" t="s">
        <v>96</v>
      </c>
      <c r="J270" s="49">
        <v>32916</v>
      </c>
      <c r="K270" s="49">
        <v>31869</v>
      </c>
      <c r="L270" s="49">
        <v>33108</v>
      </c>
      <c r="M270" s="49">
        <v>29037</v>
      </c>
      <c r="N270" s="49">
        <v>14574</v>
      </c>
      <c r="O270" s="49">
        <v>19019</v>
      </c>
      <c r="P270" s="49">
        <v>16822</v>
      </c>
      <c r="Q270" s="49">
        <v>16697</v>
      </c>
    </row>
    <row r="271" spans="1:17" x14ac:dyDescent="0.3">
      <c r="A271" s="34">
        <f>IF($B271='Lookup (hidden)'!$F$12,IF($E271='Lookup (hidden)'!$F$13,IF($D271='Lookup (hidden)'!$F$14,IF($F271='Lookup (hidden)'!$F$15,IF($G271='Lookup (hidden)'!$F$16,IF($H271='Lookup (hidden)'!$F$17,1,0),0),0),0),0),0)</f>
        <v>0</v>
      </c>
      <c r="B271" s="47" t="s">
        <v>73</v>
      </c>
      <c r="C271" s="59"/>
      <c r="D271" s="47" t="s">
        <v>59</v>
      </c>
      <c r="E271" s="47" t="s">
        <v>37</v>
      </c>
      <c r="F271" s="151">
        <v>1</v>
      </c>
      <c r="G271" s="47" t="s">
        <v>37</v>
      </c>
      <c r="H271" s="47" t="s">
        <v>81</v>
      </c>
      <c r="I271" s="47" t="s">
        <v>97</v>
      </c>
      <c r="J271" s="49">
        <v>17</v>
      </c>
      <c r="K271" s="49">
        <v>23</v>
      </c>
      <c r="L271" s="49">
        <v>13</v>
      </c>
      <c r="M271" s="49">
        <v>2307</v>
      </c>
      <c r="N271" s="49">
        <v>16162</v>
      </c>
      <c r="O271" s="49">
        <v>12913</v>
      </c>
      <c r="P271" s="49">
        <v>17076</v>
      </c>
      <c r="Q271" s="49">
        <v>18043</v>
      </c>
    </row>
    <row r="272" spans="1:17" x14ac:dyDescent="0.3">
      <c r="A272" s="34">
        <f>IF($B272='Lookup (hidden)'!$F$12,IF($E272='Lookup (hidden)'!$F$13,IF($D272='Lookup (hidden)'!$F$14,IF($F272='Lookup (hidden)'!$F$15,IF($G272='Lookup (hidden)'!$F$16,IF($H272='Lookup (hidden)'!$F$17,1,0),0),0),0),0),0)</f>
        <v>0</v>
      </c>
      <c r="B272" s="47" t="s">
        <v>73</v>
      </c>
      <c r="C272" s="59"/>
      <c r="D272" s="47" t="s">
        <v>60</v>
      </c>
      <c r="E272" s="47" t="s">
        <v>37</v>
      </c>
      <c r="F272" s="151">
        <v>1</v>
      </c>
      <c r="G272" s="47" t="s">
        <v>37</v>
      </c>
      <c r="H272" s="47" t="s">
        <v>81</v>
      </c>
      <c r="I272" s="47" t="s">
        <v>96</v>
      </c>
      <c r="J272" s="49">
        <v>5687</v>
      </c>
      <c r="K272" s="49">
        <v>5834</v>
      </c>
      <c r="L272" s="49">
        <v>5874</v>
      </c>
      <c r="M272" s="49">
        <v>4781</v>
      </c>
      <c r="N272" s="49">
        <v>2764</v>
      </c>
      <c r="O272" s="49">
        <v>3304</v>
      </c>
      <c r="P272" s="49">
        <v>3222</v>
      </c>
      <c r="Q272" s="49">
        <v>3241</v>
      </c>
    </row>
    <row r="273" spans="1:17" x14ac:dyDescent="0.3">
      <c r="A273" s="34">
        <f>IF($B273='Lookup (hidden)'!$F$12,IF($E273='Lookup (hidden)'!$F$13,IF($D273='Lookup (hidden)'!$F$14,IF($F273='Lookup (hidden)'!$F$15,IF($G273='Lookup (hidden)'!$F$16,IF($H273='Lookup (hidden)'!$F$17,1,0),0),0),0),0),0)</f>
        <v>0</v>
      </c>
      <c r="B273" s="47" t="s">
        <v>73</v>
      </c>
      <c r="C273" s="59"/>
      <c r="D273" s="47" t="s">
        <v>60</v>
      </c>
      <c r="E273" s="47" t="s">
        <v>37</v>
      </c>
      <c r="F273" s="151">
        <v>1</v>
      </c>
      <c r="G273" s="47" t="s">
        <v>37</v>
      </c>
      <c r="H273" s="47" t="s">
        <v>81</v>
      </c>
      <c r="I273" s="47" t="s">
        <v>97</v>
      </c>
      <c r="J273" s="49" t="s">
        <v>99</v>
      </c>
      <c r="K273" s="49" t="s">
        <v>100</v>
      </c>
      <c r="L273" s="49" t="s">
        <v>99</v>
      </c>
      <c r="M273" s="49">
        <v>401</v>
      </c>
      <c r="N273" s="49">
        <v>3224</v>
      </c>
      <c r="O273" s="49">
        <v>2301</v>
      </c>
      <c r="P273" s="49">
        <v>3083</v>
      </c>
      <c r="Q273" s="49">
        <v>3294</v>
      </c>
    </row>
    <row r="274" spans="1:17" x14ac:dyDescent="0.3">
      <c r="A274" s="34">
        <f>IF($B274='Lookup (hidden)'!$F$12,IF($E274='Lookup (hidden)'!$F$13,IF($D274='Lookup (hidden)'!$F$14,IF($F274='Lookup (hidden)'!$F$15,IF($G274='Lookup (hidden)'!$F$16,IF($H274='Lookup (hidden)'!$F$17,1,0),0),0),0),0),0)</f>
        <v>0</v>
      </c>
      <c r="B274" s="47" t="s">
        <v>73</v>
      </c>
      <c r="C274" s="59"/>
      <c r="D274" s="47" t="s">
        <v>58</v>
      </c>
      <c r="E274" s="47" t="s">
        <v>37</v>
      </c>
      <c r="F274" s="151">
        <v>2</v>
      </c>
      <c r="G274" s="47" t="s">
        <v>37</v>
      </c>
      <c r="H274" s="47" t="s">
        <v>81</v>
      </c>
      <c r="I274" s="47" t="s">
        <v>96</v>
      </c>
      <c r="J274" s="49">
        <v>2306</v>
      </c>
      <c r="K274" s="49">
        <v>1720</v>
      </c>
      <c r="L274" s="49">
        <v>2257</v>
      </c>
      <c r="M274" s="49">
        <v>2166</v>
      </c>
      <c r="N274" s="49">
        <v>628</v>
      </c>
      <c r="O274" s="49">
        <v>1180</v>
      </c>
      <c r="P274" s="49">
        <v>1171</v>
      </c>
      <c r="Q274" s="49">
        <v>1175</v>
      </c>
    </row>
    <row r="275" spans="1:17" x14ac:dyDescent="0.3">
      <c r="A275" s="34">
        <f>IF($B275='Lookup (hidden)'!$F$12,IF($E275='Lookup (hidden)'!$F$13,IF($D275='Lookup (hidden)'!$F$14,IF($F275='Lookup (hidden)'!$F$15,IF($G275='Lookup (hidden)'!$F$16,IF($H275='Lookup (hidden)'!$F$17,1,0),0),0),0),0),0)</f>
        <v>0</v>
      </c>
      <c r="B275" s="47" t="s">
        <v>73</v>
      </c>
      <c r="C275" s="59"/>
      <c r="D275" s="47" t="s">
        <v>58</v>
      </c>
      <c r="E275" s="47" t="s">
        <v>37</v>
      </c>
      <c r="F275" s="151">
        <v>2</v>
      </c>
      <c r="G275" s="47" t="s">
        <v>37</v>
      </c>
      <c r="H275" s="47" t="s">
        <v>81</v>
      </c>
      <c r="I275" s="47" t="s">
        <v>97</v>
      </c>
      <c r="J275" s="49">
        <v>0</v>
      </c>
      <c r="K275" s="49" t="s">
        <v>99</v>
      </c>
      <c r="L275" s="49" t="s">
        <v>99</v>
      </c>
      <c r="M275" s="49">
        <v>260</v>
      </c>
      <c r="N275" s="49">
        <v>1529</v>
      </c>
      <c r="O275" s="49">
        <v>1229</v>
      </c>
      <c r="P275" s="49">
        <v>1643</v>
      </c>
      <c r="Q275" s="49">
        <v>1717</v>
      </c>
    </row>
    <row r="276" spans="1:17" x14ac:dyDescent="0.3">
      <c r="A276" s="34">
        <f>IF($B276='Lookup (hidden)'!$F$12,IF($E276='Lookup (hidden)'!$F$13,IF($D276='Lookup (hidden)'!$F$14,IF($F276='Lookup (hidden)'!$F$15,IF($G276='Lookup (hidden)'!$F$16,IF($H276='Lookup (hidden)'!$F$17,1,0),0),0),0),0),0)</f>
        <v>0</v>
      </c>
      <c r="B276" s="47" t="s">
        <v>73</v>
      </c>
      <c r="C276" s="59"/>
      <c r="D276" s="47" t="s">
        <v>59</v>
      </c>
      <c r="E276" s="47" t="s">
        <v>37</v>
      </c>
      <c r="F276" s="151">
        <v>2</v>
      </c>
      <c r="G276" s="47" t="s">
        <v>37</v>
      </c>
      <c r="H276" s="47" t="s">
        <v>81</v>
      </c>
      <c r="I276" s="47" t="s">
        <v>96</v>
      </c>
      <c r="J276" s="49">
        <v>31677</v>
      </c>
      <c r="K276" s="49">
        <v>31466</v>
      </c>
      <c r="L276" s="49">
        <v>31769</v>
      </c>
      <c r="M276" s="49">
        <v>28834</v>
      </c>
      <c r="N276" s="49">
        <v>12651</v>
      </c>
      <c r="O276" s="49">
        <v>16945</v>
      </c>
      <c r="P276" s="49">
        <v>15031</v>
      </c>
      <c r="Q276" s="49">
        <v>14784</v>
      </c>
    </row>
    <row r="277" spans="1:17" x14ac:dyDescent="0.3">
      <c r="A277" s="34">
        <f>IF($B277='Lookup (hidden)'!$F$12,IF($E277='Lookup (hidden)'!$F$13,IF($D277='Lookup (hidden)'!$F$14,IF($F277='Lookup (hidden)'!$F$15,IF($G277='Lookup (hidden)'!$F$16,IF($H277='Lookup (hidden)'!$F$17,1,0),0),0),0),0),0)</f>
        <v>0</v>
      </c>
      <c r="B277" s="47" t="s">
        <v>73</v>
      </c>
      <c r="C277" s="59"/>
      <c r="D277" s="47" t="s">
        <v>59</v>
      </c>
      <c r="E277" s="47" t="s">
        <v>37</v>
      </c>
      <c r="F277" s="151">
        <v>2</v>
      </c>
      <c r="G277" s="47" t="s">
        <v>37</v>
      </c>
      <c r="H277" s="47" t="s">
        <v>81</v>
      </c>
      <c r="I277" s="47" t="s">
        <v>97</v>
      </c>
      <c r="J277" s="49" t="s">
        <v>100</v>
      </c>
      <c r="K277" s="49">
        <v>21</v>
      </c>
      <c r="L277" s="49" t="s">
        <v>100</v>
      </c>
      <c r="M277" s="49">
        <v>2766</v>
      </c>
      <c r="N277" s="49">
        <v>19136</v>
      </c>
      <c r="O277" s="49">
        <v>14865</v>
      </c>
      <c r="P277" s="49">
        <v>20503</v>
      </c>
      <c r="Q277" s="49">
        <v>20799</v>
      </c>
    </row>
    <row r="278" spans="1:17" x14ac:dyDescent="0.3">
      <c r="A278" s="34">
        <f>IF($B278='Lookup (hidden)'!$F$12,IF($E278='Lookup (hidden)'!$F$13,IF($D278='Lookup (hidden)'!$F$14,IF($F278='Lookup (hidden)'!$F$15,IF($G278='Lookup (hidden)'!$F$16,IF($H278='Lookup (hidden)'!$F$17,1,0),0),0),0),0),0)</f>
        <v>0</v>
      </c>
      <c r="B278" s="47" t="s">
        <v>73</v>
      </c>
      <c r="C278" s="59"/>
      <c r="D278" s="47" t="s">
        <v>60</v>
      </c>
      <c r="E278" s="47" t="s">
        <v>37</v>
      </c>
      <c r="F278" s="151">
        <v>2</v>
      </c>
      <c r="G278" s="47" t="s">
        <v>37</v>
      </c>
      <c r="H278" s="47" t="s">
        <v>81</v>
      </c>
      <c r="I278" s="47" t="s">
        <v>96</v>
      </c>
      <c r="J278" s="49">
        <v>6291</v>
      </c>
      <c r="K278" s="49">
        <v>5877</v>
      </c>
      <c r="L278" s="49">
        <v>6006</v>
      </c>
      <c r="M278" s="49">
        <v>5384</v>
      </c>
      <c r="N278" s="49">
        <v>3233</v>
      </c>
      <c r="O278" s="49">
        <v>4304</v>
      </c>
      <c r="P278" s="49">
        <v>3631</v>
      </c>
      <c r="Q278" s="49">
        <v>3546</v>
      </c>
    </row>
    <row r="279" spans="1:17" x14ac:dyDescent="0.3">
      <c r="A279" s="34">
        <f>IF($B279='Lookup (hidden)'!$F$12,IF($E279='Lookup (hidden)'!$F$13,IF($D279='Lookup (hidden)'!$F$14,IF($F279='Lookup (hidden)'!$F$15,IF($G279='Lookup (hidden)'!$F$16,IF($H279='Lookup (hidden)'!$F$17,1,0),0),0),0),0),0)</f>
        <v>0</v>
      </c>
      <c r="B279" s="47" t="s">
        <v>73</v>
      </c>
      <c r="C279" s="59"/>
      <c r="D279" s="47" t="s">
        <v>60</v>
      </c>
      <c r="E279" s="47" t="s">
        <v>37</v>
      </c>
      <c r="F279" s="151">
        <v>2</v>
      </c>
      <c r="G279" s="47" t="s">
        <v>37</v>
      </c>
      <c r="H279" s="47" t="s">
        <v>81</v>
      </c>
      <c r="I279" s="47" t="s">
        <v>97</v>
      </c>
      <c r="J279" s="49" t="s">
        <v>99</v>
      </c>
      <c r="K279" s="49" t="s">
        <v>99</v>
      </c>
      <c r="L279" s="49">
        <v>0</v>
      </c>
      <c r="M279" s="49">
        <v>522</v>
      </c>
      <c r="N279" s="49">
        <v>3622</v>
      </c>
      <c r="O279" s="49">
        <v>2668</v>
      </c>
      <c r="P279" s="49">
        <v>3649</v>
      </c>
      <c r="Q279" s="49">
        <v>3690</v>
      </c>
    </row>
    <row r="280" spans="1:17" x14ac:dyDescent="0.3">
      <c r="A280" s="34">
        <f>IF($B280='Lookup (hidden)'!$F$12,IF($E280='Lookup (hidden)'!$F$13,IF($D280='Lookup (hidden)'!$F$14,IF($F280='Lookup (hidden)'!$F$15,IF($G280='Lookup (hidden)'!$F$16,IF($H280='Lookup (hidden)'!$F$17,1,0),0),0),0),0),0)</f>
        <v>0</v>
      </c>
      <c r="B280" s="47" t="s">
        <v>73</v>
      </c>
      <c r="C280" s="59"/>
      <c r="D280" s="47" t="s">
        <v>58</v>
      </c>
      <c r="E280" s="47" t="s">
        <v>37</v>
      </c>
      <c r="F280" s="151">
        <v>3</v>
      </c>
      <c r="G280" s="47" t="s">
        <v>37</v>
      </c>
      <c r="H280" s="47" t="s">
        <v>81</v>
      </c>
      <c r="I280" s="47" t="s">
        <v>96</v>
      </c>
      <c r="J280" s="49">
        <v>2768</v>
      </c>
      <c r="K280" s="49">
        <v>2273</v>
      </c>
      <c r="L280" s="49">
        <v>2772</v>
      </c>
      <c r="M280" s="49">
        <v>2372</v>
      </c>
      <c r="N280" s="49">
        <v>557</v>
      </c>
      <c r="O280" s="49">
        <v>1121</v>
      </c>
      <c r="P280" s="49">
        <v>1274</v>
      </c>
      <c r="Q280" s="49">
        <v>1153</v>
      </c>
    </row>
    <row r="281" spans="1:17" x14ac:dyDescent="0.3">
      <c r="A281" s="34">
        <f>IF($B281='Lookup (hidden)'!$F$12,IF($E281='Lookup (hidden)'!$F$13,IF($D281='Lookup (hidden)'!$F$14,IF($F281='Lookup (hidden)'!$F$15,IF($G281='Lookup (hidden)'!$F$16,IF($H281='Lookup (hidden)'!$F$17,1,0),0),0),0),0),0)</f>
        <v>0</v>
      </c>
      <c r="B281" s="47" t="s">
        <v>73</v>
      </c>
      <c r="C281" s="59"/>
      <c r="D281" s="47" t="s">
        <v>58</v>
      </c>
      <c r="E281" s="47" t="s">
        <v>37</v>
      </c>
      <c r="F281" s="151">
        <v>3</v>
      </c>
      <c r="G281" s="47" t="s">
        <v>37</v>
      </c>
      <c r="H281" s="47" t="s">
        <v>81</v>
      </c>
      <c r="I281" s="47" t="s">
        <v>97</v>
      </c>
      <c r="J281" s="49" t="s">
        <v>99</v>
      </c>
      <c r="K281" s="49" t="s">
        <v>99</v>
      </c>
      <c r="L281" s="49" t="s">
        <v>99</v>
      </c>
      <c r="M281" s="49">
        <v>266</v>
      </c>
      <c r="N281" s="49">
        <v>1624</v>
      </c>
      <c r="O281" s="49">
        <v>1293</v>
      </c>
      <c r="P281" s="49">
        <v>1663</v>
      </c>
      <c r="Q281" s="49">
        <v>1740</v>
      </c>
    </row>
    <row r="282" spans="1:17" x14ac:dyDescent="0.3">
      <c r="A282" s="34">
        <f>IF($B282='Lookup (hidden)'!$F$12,IF($E282='Lookup (hidden)'!$F$13,IF($D282='Lookup (hidden)'!$F$14,IF($F282='Lookup (hidden)'!$F$15,IF($G282='Lookup (hidden)'!$F$16,IF($H282='Lookup (hidden)'!$F$17,1,0),0),0),0),0),0)</f>
        <v>0</v>
      </c>
      <c r="B282" s="47" t="s">
        <v>73</v>
      </c>
      <c r="C282" s="59"/>
      <c r="D282" s="47" t="s">
        <v>59</v>
      </c>
      <c r="E282" s="47" t="s">
        <v>37</v>
      </c>
      <c r="F282" s="151">
        <v>3</v>
      </c>
      <c r="G282" s="47" t="s">
        <v>37</v>
      </c>
      <c r="H282" s="47" t="s">
        <v>81</v>
      </c>
      <c r="I282" s="47" t="s">
        <v>96</v>
      </c>
      <c r="J282" s="49">
        <v>32086</v>
      </c>
      <c r="K282" s="49">
        <v>30487</v>
      </c>
      <c r="L282" s="49">
        <v>31878</v>
      </c>
      <c r="M282" s="49">
        <v>27898</v>
      </c>
      <c r="N282" s="49">
        <v>11519</v>
      </c>
      <c r="O282" s="49">
        <v>15781</v>
      </c>
      <c r="P282" s="49">
        <v>13907</v>
      </c>
      <c r="Q282" s="49">
        <v>13638</v>
      </c>
    </row>
    <row r="283" spans="1:17" x14ac:dyDescent="0.3">
      <c r="A283" s="34">
        <f>IF($B283='Lookup (hidden)'!$F$12,IF($E283='Lookup (hidden)'!$F$13,IF($D283='Lookup (hidden)'!$F$14,IF($F283='Lookup (hidden)'!$F$15,IF($G283='Lookup (hidden)'!$F$16,IF($H283='Lookup (hidden)'!$F$17,1,0),0),0),0),0),0)</f>
        <v>0</v>
      </c>
      <c r="B283" s="47" t="s">
        <v>73</v>
      </c>
      <c r="C283" s="59"/>
      <c r="D283" s="47" t="s">
        <v>59</v>
      </c>
      <c r="E283" s="47" t="s">
        <v>37</v>
      </c>
      <c r="F283" s="151">
        <v>3</v>
      </c>
      <c r="G283" s="47" t="s">
        <v>37</v>
      </c>
      <c r="H283" s="47" t="s">
        <v>81</v>
      </c>
      <c r="I283" s="47" t="s">
        <v>97</v>
      </c>
      <c r="J283" s="49">
        <v>42</v>
      </c>
      <c r="K283" s="49" t="s">
        <v>99</v>
      </c>
      <c r="L283" s="49">
        <v>17</v>
      </c>
      <c r="M283" s="49">
        <v>3065</v>
      </c>
      <c r="N283" s="49">
        <v>20294</v>
      </c>
      <c r="O283" s="49">
        <v>15663</v>
      </c>
      <c r="P283" s="49">
        <v>20763</v>
      </c>
      <c r="Q283" s="49">
        <v>21374</v>
      </c>
    </row>
    <row r="284" spans="1:17" x14ac:dyDescent="0.3">
      <c r="A284" s="34">
        <f>IF($B284='Lookup (hidden)'!$F$12,IF($E284='Lookup (hidden)'!$F$13,IF($D284='Lookup (hidden)'!$F$14,IF($F284='Lookup (hidden)'!$F$15,IF($G284='Lookup (hidden)'!$F$16,IF($H284='Lookup (hidden)'!$F$17,1,0),0),0),0),0),0)</f>
        <v>0</v>
      </c>
      <c r="B284" s="47" t="s">
        <v>73</v>
      </c>
      <c r="C284" s="59"/>
      <c r="D284" s="47" t="s">
        <v>60</v>
      </c>
      <c r="E284" s="47" t="s">
        <v>37</v>
      </c>
      <c r="F284" s="151">
        <v>3</v>
      </c>
      <c r="G284" s="47" t="s">
        <v>37</v>
      </c>
      <c r="H284" s="47" t="s">
        <v>81</v>
      </c>
      <c r="I284" s="47" t="s">
        <v>96</v>
      </c>
      <c r="J284" s="49">
        <v>6397</v>
      </c>
      <c r="K284" s="49">
        <v>6314</v>
      </c>
      <c r="L284" s="49">
        <v>6540</v>
      </c>
      <c r="M284" s="49">
        <v>5252</v>
      </c>
      <c r="N284" s="49">
        <v>2796</v>
      </c>
      <c r="O284" s="49">
        <v>4056</v>
      </c>
      <c r="P284" s="49">
        <v>3302</v>
      </c>
      <c r="Q284" s="49">
        <v>2924</v>
      </c>
    </row>
    <row r="285" spans="1:17" x14ac:dyDescent="0.3">
      <c r="A285" s="34">
        <f>IF($B285='Lookup (hidden)'!$F$12,IF($E285='Lookup (hidden)'!$F$13,IF($D285='Lookup (hidden)'!$F$14,IF($F285='Lookup (hidden)'!$F$15,IF($G285='Lookup (hidden)'!$F$16,IF($H285='Lookup (hidden)'!$F$17,1,0),0),0),0),0),0)</f>
        <v>0</v>
      </c>
      <c r="B285" s="47" t="s">
        <v>73</v>
      </c>
      <c r="C285" s="59"/>
      <c r="D285" s="47" t="s">
        <v>60</v>
      </c>
      <c r="E285" s="47" t="s">
        <v>37</v>
      </c>
      <c r="F285" s="151">
        <v>3</v>
      </c>
      <c r="G285" s="47" t="s">
        <v>37</v>
      </c>
      <c r="H285" s="47" t="s">
        <v>81</v>
      </c>
      <c r="I285" s="47" t="s">
        <v>97</v>
      </c>
      <c r="J285" s="49" t="s">
        <v>99</v>
      </c>
      <c r="K285" s="49" t="s">
        <v>99</v>
      </c>
      <c r="L285" s="49" t="s">
        <v>99</v>
      </c>
      <c r="M285" s="49">
        <v>545</v>
      </c>
      <c r="N285" s="49">
        <v>3966</v>
      </c>
      <c r="O285" s="49">
        <v>2953</v>
      </c>
      <c r="P285" s="49">
        <v>4055</v>
      </c>
      <c r="Q285" s="49">
        <v>4042</v>
      </c>
    </row>
    <row r="286" spans="1:17" x14ac:dyDescent="0.3">
      <c r="A286" s="34">
        <f>IF($B286='Lookup (hidden)'!$F$12,IF($E286='Lookup (hidden)'!$F$13,IF($D286='Lookup (hidden)'!$F$14,IF($F286='Lookup (hidden)'!$F$15,IF($G286='Lookup (hidden)'!$F$16,IF($H286='Lookup (hidden)'!$F$17,1,0),0),0),0),0),0)</f>
        <v>0</v>
      </c>
      <c r="B286" s="47" t="s">
        <v>73</v>
      </c>
      <c r="C286" s="59"/>
      <c r="D286" s="47" t="s">
        <v>58</v>
      </c>
      <c r="E286" s="47" t="s">
        <v>37</v>
      </c>
      <c r="F286" s="151">
        <v>4</v>
      </c>
      <c r="G286" s="47" t="s">
        <v>37</v>
      </c>
      <c r="H286" s="47" t="s">
        <v>81</v>
      </c>
      <c r="I286" s="47" t="s">
        <v>96</v>
      </c>
      <c r="J286" s="49">
        <v>3081</v>
      </c>
      <c r="K286" s="49">
        <v>2257</v>
      </c>
      <c r="L286" s="49">
        <v>2722</v>
      </c>
      <c r="M286" s="49">
        <v>2303</v>
      </c>
      <c r="N286" s="49">
        <v>633</v>
      </c>
      <c r="O286" s="49">
        <v>1137</v>
      </c>
      <c r="P286" s="49">
        <v>1278</v>
      </c>
      <c r="Q286" s="49">
        <v>1340</v>
      </c>
    </row>
    <row r="287" spans="1:17" x14ac:dyDescent="0.3">
      <c r="A287" s="34">
        <f>IF($B287='Lookup (hidden)'!$F$12,IF($E287='Lookup (hidden)'!$F$13,IF($D287='Lookup (hidden)'!$F$14,IF($F287='Lookup (hidden)'!$F$15,IF($G287='Lookup (hidden)'!$F$16,IF($H287='Lookup (hidden)'!$F$17,1,0),0),0),0),0),0)</f>
        <v>0</v>
      </c>
      <c r="B287" s="47" t="s">
        <v>73</v>
      </c>
      <c r="C287" s="59"/>
      <c r="D287" s="47" t="s">
        <v>58</v>
      </c>
      <c r="E287" s="47" t="s">
        <v>37</v>
      </c>
      <c r="F287" s="151">
        <v>4</v>
      </c>
      <c r="G287" s="47" t="s">
        <v>37</v>
      </c>
      <c r="H287" s="47" t="s">
        <v>81</v>
      </c>
      <c r="I287" s="47" t="s">
        <v>97</v>
      </c>
      <c r="J287" s="49" t="s">
        <v>99</v>
      </c>
      <c r="K287" s="49" t="s">
        <v>99</v>
      </c>
      <c r="L287" s="49" t="s">
        <v>99</v>
      </c>
      <c r="M287" s="49">
        <v>264</v>
      </c>
      <c r="N287" s="49">
        <v>1646</v>
      </c>
      <c r="O287" s="49">
        <v>1350</v>
      </c>
      <c r="P287" s="49">
        <v>1950</v>
      </c>
      <c r="Q287" s="49">
        <v>2030</v>
      </c>
    </row>
    <row r="288" spans="1:17" x14ac:dyDescent="0.3">
      <c r="A288" s="34">
        <f>IF($B288='Lookup (hidden)'!$F$12,IF($E288='Lookup (hidden)'!$F$13,IF($D288='Lookup (hidden)'!$F$14,IF($F288='Lookup (hidden)'!$F$15,IF($G288='Lookup (hidden)'!$F$16,IF($H288='Lookup (hidden)'!$F$17,1,0),0),0),0),0),0)</f>
        <v>0</v>
      </c>
      <c r="B288" s="47" t="s">
        <v>73</v>
      </c>
      <c r="C288" s="59"/>
      <c r="D288" s="47" t="s">
        <v>59</v>
      </c>
      <c r="E288" s="47" t="s">
        <v>37</v>
      </c>
      <c r="F288" s="151">
        <v>4</v>
      </c>
      <c r="G288" s="47" t="s">
        <v>37</v>
      </c>
      <c r="H288" s="47" t="s">
        <v>81</v>
      </c>
      <c r="I288" s="47" t="s">
        <v>96</v>
      </c>
      <c r="J288" s="49">
        <v>30451</v>
      </c>
      <c r="K288" s="49">
        <v>28953</v>
      </c>
      <c r="L288" s="49">
        <v>29494</v>
      </c>
      <c r="M288" s="49">
        <v>27678</v>
      </c>
      <c r="N288" s="49">
        <v>9975</v>
      </c>
      <c r="O288" s="49">
        <v>14758</v>
      </c>
      <c r="P288" s="49">
        <v>12648</v>
      </c>
      <c r="Q288" s="49">
        <v>12322</v>
      </c>
    </row>
    <row r="289" spans="1:17" x14ac:dyDescent="0.3">
      <c r="A289" s="34">
        <f>IF($B289='Lookup (hidden)'!$F$12,IF($E289='Lookup (hidden)'!$F$13,IF($D289='Lookup (hidden)'!$F$14,IF($F289='Lookup (hidden)'!$F$15,IF($G289='Lookup (hidden)'!$F$16,IF($H289='Lookup (hidden)'!$F$17,1,0),0),0),0),0),0)</f>
        <v>0</v>
      </c>
      <c r="B289" s="47" t="s">
        <v>73</v>
      </c>
      <c r="C289" s="59"/>
      <c r="D289" s="47" t="s">
        <v>59</v>
      </c>
      <c r="E289" s="47" t="s">
        <v>37</v>
      </c>
      <c r="F289" s="151">
        <v>4</v>
      </c>
      <c r="G289" s="47" t="s">
        <v>37</v>
      </c>
      <c r="H289" s="47" t="s">
        <v>81</v>
      </c>
      <c r="I289" s="47" t="s">
        <v>97</v>
      </c>
      <c r="J289" s="49">
        <v>9</v>
      </c>
      <c r="K289" s="49" t="s">
        <v>100</v>
      </c>
      <c r="L289" s="49" t="s">
        <v>100</v>
      </c>
      <c r="M289" s="49">
        <v>2868</v>
      </c>
      <c r="N289" s="49">
        <v>19602</v>
      </c>
      <c r="O289" s="49">
        <v>15217</v>
      </c>
      <c r="P289" s="49">
        <v>20838</v>
      </c>
      <c r="Q289" s="49">
        <v>21170</v>
      </c>
    </row>
    <row r="290" spans="1:17" x14ac:dyDescent="0.3">
      <c r="A290" s="34">
        <f>IF($B290='Lookup (hidden)'!$F$12,IF($E290='Lookup (hidden)'!$F$13,IF($D290='Lookup (hidden)'!$F$14,IF($F290='Lookup (hidden)'!$F$15,IF($G290='Lookup (hidden)'!$F$16,IF($H290='Lookup (hidden)'!$F$17,1,0),0),0),0),0),0)</f>
        <v>0</v>
      </c>
      <c r="B290" s="47" t="s">
        <v>73</v>
      </c>
      <c r="C290" s="59"/>
      <c r="D290" s="47" t="s">
        <v>60</v>
      </c>
      <c r="E290" s="47" t="s">
        <v>37</v>
      </c>
      <c r="F290" s="151">
        <v>4</v>
      </c>
      <c r="G290" s="47" t="s">
        <v>37</v>
      </c>
      <c r="H290" s="47" t="s">
        <v>81</v>
      </c>
      <c r="I290" s="47" t="s">
        <v>96</v>
      </c>
      <c r="J290" s="49">
        <v>5741</v>
      </c>
      <c r="K290" s="49">
        <v>5484</v>
      </c>
      <c r="L290" s="49">
        <v>5497</v>
      </c>
      <c r="M290" s="49">
        <v>4454</v>
      </c>
      <c r="N290" s="49">
        <v>2602</v>
      </c>
      <c r="O290" s="49">
        <v>3607</v>
      </c>
      <c r="P290" s="49">
        <v>3049</v>
      </c>
      <c r="Q290" s="49">
        <v>3060</v>
      </c>
    </row>
    <row r="291" spans="1:17" x14ac:dyDescent="0.3">
      <c r="A291" s="34">
        <f>IF($B291='Lookup (hidden)'!$F$12,IF($E291='Lookup (hidden)'!$F$13,IF($D291='Lookup (hidden)'!$F$14,IF($F291='Lookup (hidden)'!$F$15,IF($G291='Lookup (hidden)'!$F$16,IF($H291='Lookup (hidden)'!$F$17,1,0),0),0),0),0),0)</f>
        <v>0</v>
      </c>
      <c r="B291" s="47" t="s">
        <v>73</v>
      </c>
      <c r="C291" s="59"/>
      <c r="D291" s="47" t="s">
        <v>60</v>
      </c>
      <c r="E291" s="47" t="s">
        <v>37</v>
      </c>
      <c r="F291" s="151">
        <v>4</v>
      </c>
      <c r="G291" s="47" t="s">
        <v>37</v>
      </c>
      <c r="H291" s="47" t="s">
        <v>81</v>
      </c>
      <c r="I291" s="47" t="s">
        <v>97</v>
      </c>
      <c r="J291" s="49" t="s">
        <v>99</v>
      </c>
      <c r="K291" s="49" t="s">
        <v>99</v>
      </c>
      <c r="L291" s="49" t="s">
        <v>99</v>
      </c>
      <c r="M291" s="49">
        <v>479</v>
      </c>
      <c r="N291" s="49">
        <v>3233</v>
      </c>
      <c r="O291" s="49">
        <v>2240</v>
      </c>
      <c r="P291" s="49">
        <v>3281</v>
      </c>
      <c r="Q291" s="49">
        <v>3292</v>
      </c>
    </row>
    <row r="292" spans="1:17" x14ac:dyDescent="0.3">
      <c r="A292" s="34">
        <f>IF($B292='Lookup (hidden)'!$F$12,IF($E292='Lookup (hidden)'!$F$13,IF($D292='Lookup (hidden)'!$F$14,IF($F292='Lookup (hidden)'!$F$15,IF($G292='Lookup (hidden)'!$F$16,IF($H292='Lookup (hidden)'!$F$17,1,0),0),0),0),0),0)</f>
        <v>0</v>
      </c>
      <c r="B292" s="47" t="s">
        <v>73</v>
      </c>
      <c r="C292" s="59"/>
      <c r="D292" s="47" t="s">
        <v>58</v>
      </c>
      <c r="E292" s="47" t="s">
        <v>37</v>
      </c>
      <c r="F292" s="151">
        <v>5</v>
      </c>
      <c r="G292" s="47" t="s">
        <v>37</v>
      </c>
      <c r="H292" s="47" t="s">
        <v>81</v>
      </c>
      <c r="I292" s="47" t="s">
        <v>96</v>
      </c>
      <c r="J292" s="49">
        <v>2780</v>
      </c>
      <c r="K292" s="49">
        <v>2568</v>
      </c>
      <c r="L292" s="49">
        <v>3252</v>
      </c>
      <c r="M292" s="49">
        <v>2952</v>
      </c>
      <c r="N292" s="49">
        <v>713</v>
      </c>
      <c r="O292" s="49">
        <v>1265</v>
      </c>
      <c r="P292" s="49">
        <v>1379</v>
      </c>
      <c r="Q292" s="49">
        <v>1361</v>
      </c>
    </row>
    <row r="293" spans="1:17" x14ac:dyDescent="0.3">
      <c r="A293" s="34">
        <f>IF($B293='Lookup (hidden)'!$F$12,IF($E293='Lookup (hidden)'!$F$13,IF($D293='Lookup (hidden)'!$F$14,IF($F293='Lookup (hidden)'!$F$15,IF($G293='Lookup (hidden)'!$F$16,IF($H293='Lookup (hidden)'!$F$17,1,0),0),0),0),0),0)</f>
        <v>0</v>
      </c>
      <c r="B293" s="47" t="s">
        <v>73</v>
      </c>
      <c r="C293" s="59"/>
      <c r="D293" s="47" t="s">
        <v>58</v>
      </c>
      <c r="E293" s="47" t="s">
        <v>37</v>
      </c>
      <c r="F293" s="151">
        <v>5</v>
      </c>
      <c r="G293" s="47" t="s">
        <v>37</v>
      </c>
      <c r="H293" s="47" t="s">
        <v>81</v>
      </c>
      <c r="I293" s="47" t="s">
        <v>97</v>
      </c>
      <c r="J293" s="49" t="s">
        <v>99</v>
      </c>
      <c r="K293" s="49">
        <v>0</v>
      </c>
      <c r="L293" s="49" t="s">
        <v>99</v>
      </c>
      <c r="M293" s="49">
        <v>364</v>
      </c>
      <c r="N293" s="49">
        <v>2482</v>
      </c>
      <c r="O293" s="49">
        <v>1854</v>
      </c>
      <c r="P293" s="49">
        <v>2361</v>
      </c>
      <c r="Q293" s="49">
        <v>2412</v>
      </c>
    </row>
    <row r="294" spans="1:17" x14ac:dyDescent="0.3">
      <c r="A294" s="34">
        <f>IF($B294='Lookup (hidden)'!$F$12,IF($E294='Lookup (hidden)'!$F$13,IF($D294='Lookup (hidden)'!$F$14,IF($F294='Lookup (hidden)'!$F$15,IF($G294='Lookup (hidden)'!$F$16,IF($H294='Lookup (hidden)'!$F$17,1,0),0),0),0),0),0)</f>
        <v>0</v>
      </c>
      <c r="B294" s="47" t="s">
        <v>73</v>
      </c>
      <c r="C294" s="59"/>
      <c r="D294" s="47" t="s">
        <v>59</v>
      </c>
      <c r="E294" s="47" t="s">
        <v>37</v>
      </c>
      <c r="F294" s="151">
        <v>5</v>
      </c>
      <c r="G294" s="47" t="s">
        <v>37</v>
      </c>
      <c r="H294" s="47" t="s">
        <v>81</v>
      </c>
      <c r="I294" s="47" t="s">
        <v>96</v>
      </c>
      <c r="J294" s="49">
        <v>33227</v>
      </c>
      <c r="K294" s="49">
        <v>30819</v>
      </c>
      <c r="L294" s="49">
        <v>32058</v>
      </c>
      <c r="M294" s="49">
        <v>28401</v>
      </c>
      <c r="N294" s="49">
        <v>9706</v>
      </c>
      <c r="O294" s="49">
        <v>14452</v>
      </c>
      <c r="P294" s="49">
        <v>12191</v>
      </c>
      <c r="Q294" s="49">
        <v>11756</v>
      </c>
    </row>
    <row r="295" spans="1:17" x14ac:dyDescent="0.3">
      <c r="A295" s="34">
        <f>IF($B295='Lookup (hidden)'!$F$12,IF($E295='Lookup (hidden)'!$F$13,IF($D295='Lookup (hidden)'!$F$14,IF($F295='Lookup (hidden)'!$F$15,IF($G295='Lookup (hidden)'!$F$16,IF($H295='Lookup (hidden)'!$F$17,1,0),0),0),0),0),0)</f>
        <v>0</v>
      </c>
      <c r="B295" s="47" t="s">
        <v>73</v>
      </c>
      <c r="C295" s="59"/>
      <c r="D295" s="47" t="s">
        <v>59</v>
      </c>
      <c r="E295" s="47" t="s">
        <v>37</v>
      </c>
      <c r="F295" s="151">
        <v>5</v>
      </c>
      <c r="G295" s="47" t="s">
        <v>37</v>
      </c>
      <c r="H295" s="47" t="s">
        <v>81</v>
      </c>
      <c r="I295" s="47" t="s">
        <v>97</v>
      </c>
      <c r="J295" s="49" t="s">
        <v>100</v>
      </c>
      <c r="K295" s="49" t="s">
        <v>100</v>
      </c>
      <c r="L295" s="49" t="s">
        <v>100</v>
      </c>
      <c r="M295" s="49">
        <v>3334</v>
      </c>
      <c r="N295" s="49">
        <v>21838</v>
      </c>
      <c r="O295" s="49">
        <v>16509</v>
      </c>
      <c r="P295" s="49">
        <v>21367</v>
      </c>
      <c r="Q295" s="49">
        <v>21743</v>
      </c>
    </row>
    <row r="296" spans="1:17" x14ac:dyDescent="0.3">
      <c r="A296" s="34">
        <f>IF($B296='Lookup (hidden)'!$F$12,IF($E296='Lookup (hidden)'!$F$13,IF($D296='Lookup (hidden)'!$F$14,IF($F296='Lookup (hidden)'!$F$15,IF($G296='Lookup (hidden)'!$F$16,IF($H296='Lookup (hidden)'!$F$17,1,0),0),0),0),0),0)</f>
        <v>0</v>
      </c>
      <c r="B296" s="47" t="s">
        <v>73</v>
      </c>
      <c r="C296" s="59"/>
      <c r="D296" s="47" t="s">
        <v>60</v>
      </c>
      <c r="E296" s="47" t="s">
        <v>37</v>
      </c>
      <c r="F296" s="151">
        <v>5</v>
      </c>
      <c r="G296" s="47" t="s">
        <v>37</v>
      </c>
      <c r="H296" s="47" t="s">
        <v>81</v>
      </c>
      <c r="I296" s="47" t="s">
        <v>96</v>
      </c>
      <c r="J296" s="49">
        <v>6722</v>
      </c>
      <c r="K296" s="49">
        <v>6781</v>
      </c>
      <c r="L296" s="49">
        <v>6947</v>
      </c>
      <c r="M296" s="49">
        <v>5383</v>
      </c>
      <c r="N296" s="49">
        <v>2805</v>
      </c>
      <c r="O296" s="49">
        <v>4379</v>
      </c>
      <c r="P296" s="49">
        <v>3623</v>
      </c>
      <c r="Q296" s="49">
        <v>3359</v>
      </c>
    </row>
    <row r="297" spans="1:17" x14ac:dyDescent="0.3">
      <c r="A297" s="34">
        <f>IF($B297='Lookup (hidden)'!$F$12,IF($E297='Lookup (hidden)'!$F$13,IF($D297='Lookup (hidden)'!$F$14,IF($F297='Lookup (hidden)'!$F$15,IF($G297='Lookup (hidden)'!$F$16,IF($H297='Lookup (hidden)'!$F$17,1,0),0),0),0),0),0)</f>
        <v>0</v>
      </c>
      <c r="B297" s="47" t="s">
        <v>73</v>
      </c>
      <c r="C297" s="59"/>
      <c r="D297" s="47" t="s">
        <v>60</v>
      </c>
      <c r="E297" s="47" t="s">
        <v>37</v>
      </c>
      <c r="F297" s="151">
        <v>5</v>
      </c>
      <c r="G297" s="47" t="s">
        <v>37</v>
      </c>
      <c r="H297" s="47" t="s">
        <v>81</v>
      </c>
      <c r="I297" s="47" t="s">
        <v>97</v>
      </c>
      <c r="J297" s="49">
        <v>0</v>
      </c>
      <c r="K297" s="49" t="s">
        <v>99</v>
      </c>
      <c r="L297" s="49">
        <v>0</v>
      </c>
      <c r="M297" s="49">
        <v>593</v>
      </c>
      <c r="N297" s="49">
        <v>4594</v>
      </c>
      <c r="O297" s="49">
        <v>3199</v>
      </c>
      <c r="P297" s="49">
        <v>4442</v>
      </c>
      <c r="Q297" s="49">
        <v>4359</v>
      </c>
    </row>
    <row r="298" spans="1:17" x14ac:dyDescent="0.3">
      <c r="A298" s="34">
        <f>IF($B298='Lookup (hidden)'!$F$12,IF($E298='Lookup (hidden)'!$F$13,IF($D298='Lookup (hidden)'!$F$14,IF($F298='Lookup (hidden)'!$F$15,IF($G298='Lookup (hidden)'!$F$16,IF($H298='Lookup (hidden)'!$F$17,1,0),0),0),0),0),0)</f>
        <v>0</v>
      </c>
      <c r="B298" s="47" t="s">
        <v>69</v>
      </c>
      <c r="C298" s="59"/>
      <c r="D298" s="47" t="s">
        <v>58</v>
      </c>
      <c r="E298" s="47" t="s">
        <v>37</v>
      </c>
      <c r="F298" s="151">
        <v>1</v>
      </c>
      <c r="G298" s="47" t="s">
        <v>37</v>
      </c>
      <c r="H298" s="47" t="s">
        <v>81</v>
      </c>
      <c r="I298" s="47" t="s">
        <v>96</v>
      </c>
      <c r="J298" s="49">
        <v>21295</v>
      </c>
      <c r="K298" s="49">
        <v>16636</v>
      </c>
      <c r="L298" s="49">
        <v>21590</v>
      </c>
      <c r="M298" s="49">
        <v>19616</v>
      </c>
      <c r="N298" s="49">
        <v>5280</v>
      </c>
      <c r="O298" s="49">
        <v>8463</v>
      </c>
      <c r="P298" s="49">
        <v>10586</v>
      </c>
      <c r="Q298" s="49">
        <v>10651</v>
      </c>
    </row>
    <row r="299" spans="1:17" x14ac:dyDescent="0.3">
      <c r="A299" s="34">
        <f>IF($B299='Lookup (hidden)'!$F$12,IF($E299='Lookup (hidden)'!$F$13,IF($D299='Lookup (hidden)'!$F$14,IF($F299='Lookup (hidden)'!$F$15,IF($G299='Lookup (hidden)'!$F$16,IF($H299='Lookup (hidden)'!$F$17,1,0),0),0),0),0),0)</f>
        <v>0</v>
      </c>
      <c r="B299" s="47" t="s">
        <v>69</v>
      </c>
      <c r="C299" s="59"/>
      <c r="D299" s="47" t="s">
        <v>58</v>
      </c>
      <c r="E299" s="47" t="s">
        <v>37</v>
      </c>
      <c r="F299" s="151">
        <v>1</v>
      </c>
      <c r="G299" s="47" t="s">
        <v>37</v>
      </c>
      <c r="H299" s="47" t="s">
        <v>81</v>
      </c>
      <c r="I299" s="47" t="s">
        <v>97</v>
      </c>
      <c r="J299" s="49">
        <v>193</v>
      </c>
      <c r="K299" s="49">
        <v>160</v>
      </c>
      <c r="L299" s="49">
        <v>223</v>
      </c>
      <c r="M299" s="49">
        <v>1535</v>
      </c>
      <c r="N299" s="49">
        <v>9849</v>
      </c>
      <c r="O299" s="49">
        <v>8527</v>
      </c>
      <c r="P299" s="49">
        <v>9907</v>
      </c>
      <c r="Q299" s="49">
        <v>11364</v>
      </c>
    </row>
    <row r="300" spans="1:17" x14ac:dyDescent="0.3">
      <c r="A300" s="34">
        <f>IF($B300='Lookup (hidden)'!$F$12,IF($E300='Lookup (hidden)'!$F$13,IF($D300='Lookup (hidden)'!$F$14,IF($F300='Lookup (hidden)'!$F$15,IF($G300='Lookup (hidden)'!$F$16,IF($H300='Lookup (hidden)'!$F$17,1,0),0),0),0),0),0)</f>
        <v>0</v>
      </c>
      <c r="B300" s="47" t="s">
        <v>69</v>
      </c>
      <c r="C300" s="59"/>
      <c r="D300" s="47" t="s">
        <v>59</v>
      </c>
      <c r="E300" s="47" t="s">
        <v>37</v>
      </c>
      <c r="F300" s="151">
        <v>1</v>
      </c>
      <c r="G300" s="47" t="s">
        <v>37</v>
      </c>
      <c r="H300" s="47" t="s">
        <v>81</v>
      </c>
      <c r="I300" s="47" t="s">
        <v>96</v>
      </c>
      <c r="J300" s="49">
        <v>271238</v>
      </c>
      <c r="K300" s="49">
        <v>264527</v>
      </c>
      <c r="L300" s="49">
        <v>266102</v>
      </c>
      <c r="M300" s="49">
        <v>242542</v>
      </c>
      <c r="N300" s="49">
        <v>88264</v>
      </c>
      <c r="O300" s="49">
        <v>118350</v>
      </c>
      <c r="P300" s="49">
        <v>120411</v>
      </c>
      <c r="Q300" s="49">
        <v>116292</v>
      </c>
    </row>
    <row r="301" spans="1:17" x14ac:dyDescent="0.3">
      <c r="A301" s="34">
        <f>IF($B301='Lookup (hidden)'!$F$12,IF($E301='Lookup (hidden)'!$F$13,IF($D301='Lookup (hidden)'!$F$14,IF($F301='Lookup (hidden)'!$F$15,IF($G301='Lookup (hidden)'!$F$16,IF($H301='Lookup (hidden)'!$F$17,1,0),0),0),0),0),0)</f>
        <v>0</v>
      </c>
      <c r="B301" s="47" t="s">
        <v>69</v>
      </c>
      <c r="C301" s="59"/>
      <c r="D301" s="47" t="s">
        <v>59</v>
      </c>
      <c r="E301" s="47" t="s">
        <v>37</v>
      </c>
      <c r="F301" s="151">
        <v>1</v>
      </c>
      <c r="G301" s="47" t="s">
        <v>37</v>
      </c>
      <c r="H301" s="47" t="s">
        <v>81</v>
      </c>
      <c r="I301" s="47" t="s">
        <v>97</v>
      </c>
      <c r="J301" s="49">
        <v>3670</v>
      </c>
      <c r="K301" s="49">
        <v>3879</v>
      </c>
      <c r="L301" s="49">
        <v>4135</v>
      </c>
      <c r="M301" s="49">
        <v>31437</v>
      </c>
      <c r="N301" s="49">
        <v>186577</v>
      </c>
      <c r="O301" s="49">
        <v>163611</v>
      </c>
      <c r="P301" s="49">
        <v>170320</v>
      </c>
      <c r="Q301" s="49">
        <v>189948</v>
      </c>
    </row>
    <row r="302" spans="1:17" x14ac:dyDescent="0.3">
      <c r="A302" s="34">
        <f>IF($B302='Lookup (hidden)'!$F$12,IF($E302='Lookup (hidden)'!$F$13,IF($D302='Lookup (hidden)'!$F$14,IF($F302='Lookup (hidden)'!$F$15,IF($G302='Lookup (hidden)'!$F$16,IF($H302='Lookup (hidden)'!$F$17,1,0),0),0),0),0),0)</f>
        <v>0</v>
      </c>
      <c r="B302" s="47" t="s">
        <v>69</v>
      </c>
      <c r="C302" s="59"/>
      <c r="D302" s="47" t="s">
        <v>60</v>
      </c>
      <c r="E302" s="47" t="s">
        <v>37</v>
      </c>
      <c r="F302" s="151">
        <v>1</v>
      </c>
      <c r="G302" s="47" t="s">
        <v>37</v>
      </c>
      <c r="H302" s="47" t="s">
        <v>81</v>
      </c>
      <c r="I302" s="47" t="s">
        <v>96</v>
      </c>
      <c r="J302" s="49">
        <v>55487</v>
      </c>
      <c r="K302" s="49">
        <v>53963</v>
      </c>
      <c r="L302" s="49">
        <v>53628</v>
      </c>
      <c r="M302" s="49">
        <v>46674</v>
      </c>
      <c r="N302" s="49">
        <v>21456</v>
      </c>
      <c r="O302" s="49">
        <v>30023</v>
      </c>
      <c r="P302" s="49">
        <v>29672</v>
      </c>
      <c r="Q302" s="49">
        <v>28284</v>
      </c>
    </row>
    <row r="303" spans="1:17" x14ac:dyDescent="0.3">
      <c r="A303" s="34">
        <f>IF($B303='Lookup (hidden)'!$F$12,IF($E303='Lookup (hidden)'!$F$13,IF($D303='Lookup (hidden)'!$F$14,IF($F303='Lookup (hidden)'!$F$15,IF($G303='Lookup (hidden)'!$F$16,IF($H303='Lookup (hidden)'!$F$17,1,0),0),0),0),0),0)</f>
        <v>0</v>
      </c>
      <c r="B303" s="47" t="s">
        <v>69</v>
      </c>
      <c r="C303" s="59"/>
      <c r="D303" s="47" t="s">
        <v>60</v>
      </c>
      <c r="E303" s="47" t="s">
        <v>37</v>
      </c>
      <c r="F303" s="151">
        <v>1</v>
      </c>
      <c r="G303" s="47" t="s">
        <v>37</v>
      </c>
      <c r="H303" s="47" t="s">
        <v>81</v>
      </c>
      <c r="I303" s="47" t="s">
        <v>97</v>
      </c>
      <c r="J303" s="49">
        <v>300</v>
      </c>
      <c r="K303" s="49">
        <v>296</v>
      </c>
      <c r="L303" s="49">
        <v>328</v>
      </c>
      <c r="M303" s="49">
        <v>5677</v>
      </c>
      <c r="N303" s="49">
        <v>40348</v>
      </c>
      <c r="O303" s="49">
        <v>32848</v>
      </c>
      <c r="P303" s="49">
        <v>32942</v>
      </c>
      <c r="Q303" s="49">
        <v>37282</v>
      </c>
    </row>
    <row r="304" spans="1:17" x14ac:dyDescent="0.3">
      <c r="A304" s="34">
        <f>IF($B304='Lookup (hidden)'!$F$12,IF($E304='Lookup (hidden)'!$F$13,IF($D304='Lookup (hidden)'!$F$14,IF($F304='Lookup (hidden)'!$F$15,IF($G304='Lookup (hidden)'!$F$16,IF($H304='Lookup (hidden)'!$F$17,1,0),0),0),0),0),0)</f>
        <v>0</v>
      </c>
      <c r="B304" s="47" t="s">
        <v>69</v>
      </c>
      <c r="C304" s="59"/>
      <c r="D304" s="47" t="s">
        <v>58</v>
      </c>
      <c r="E304" s="47" t="s">
        <v>37</v>
      </c>
      <c r="F304" s="151">
        <v>2</v>
      </c>
      <c r="G304" s="47" t="s">
        <v>37</v>
      </c>
      <c r="H304" s="47" t="s">
        <v>81</v>
      </c>
      <c r="I304" s="47" t="s">
        <v>96</v>
      </c>
      <c r="J304" s="49">
        <v>21965</v>
      </c>
      <c r="K304" s="49">
        <v>16944</v>
      </c>
      <c r="L304" s="49">
        <v>21624</v>
      </c>
      <c r="M304" s="49">
        <v>18969</v>
      </c>
      <c r="N304" s="49">
        <v>5325</v>
      </c>
      <c r="O304" s="49">
        <v>8084</v>
      </c>
      <c r="P304" s="49">
        <v>10871</v>
      </c>
      <c r="Q304" s="49">
        <v>10794</v>
      </c>
    </row>
    <row r="305" spans="1:17" x14ac:dyDescent="0.3">
      <c r="A305" s="34">
        <f>IF($B305='Lookup (hidden)'!$F$12,IF($E305='Lookup (hidden)'!$F$13,IF($D305='Lookup (hidden)'!$F$14,IF($F305='Lookup (hidden)'!$F$15,IF($G305='Lookup (hidden)'!$F$16,IF($H305='Lookup (hidden)'!$F$17,1,0),0),0),0),0),0)</f>
        <v>0</v>
      </c>
      <c r="B305" s="47" t="s">
        <v>69</v>
      </c>
      <c r="C305" s="59"/>
      <c r="D305" s="47" t="s">
        <v>58</v>
      </c>
      <c r="E305" s="47" t="s">
        <v>37</v>
      </c>
      <c r="F305" s="151">
        <v>2</v>
      </c>
      <c r="G305" s="47" t="s">
        <v>37</v>
      </c>
      <c r="H305" s="47" t="s">
        <v>81</v>
      </c>
      <c r="I305" s="47" t="s">
        <v>97</v>
      </c>
      <c r="J305" s="49">
        <v>176</v>
      </c>
      <c r="K305" s="49">
        <v>154</v>
      </c>
      <c r="L305" s="49">
        <v>172</v>
      </c>
      <c r="M305" s="49">
        <v>1705</v>
      </c>
      <c r="N305" s="49">
        <v>10625</v>
      </c>
      <c r="O305" s="49">
        <v>9388</v>
      </c>
      <c r="P305" s="49">
        <v>11363</v>
      </c>
      <c r="Q305" s="49">
        <v>13196</v>
      </c>
    </row>
    <row r="306" spans="1:17" x14ac:dyDescent="0.3">
      <c r="A306" s="34">
        <f>IF($B306='Lookup (hidden)'!$F$12,IF($E306='Lookup (hidden)'!$F$13,IF($D306='Lookup (hidden)'!$F$14,IF($F306='Lookup (hidden)'!$F$15,IF($G306='Lookup (hidden)'!$F$16,IF($H306='Lookup (hidden)'!$F$17,1,0),0),0),0),0),0)</f>
        <v>0</v>
      </c>
      <c r="B306" s="47" t="s">
        <v>69</v>
      </c>
      <c r="C306" s="59"/>
      <c r="D306" s="47" t="s">
        <v>59</v>
      </c>
      <c r="E306" s="47" t="s">
        <v>37</v>
      </c>
      <c r="F306" s="151">
        <v>2</v>
      </c>
      <c r="G306" s="47" t="s">
        <v>37</v>
      </c>
      <c r="H306" s="47" t="s">
        <v>81</v>
      </c>
      <c r="I306" s="47" t="s">
        <v>96</v>
      </c>
      <c r="J306" s="49">
        <v>246780</v>
      </c>
      <c r="K306" s="49">
        <v>234745</v>
      </c>
      <c r="L306" s="49">
        <v>240854</v>
      </c>
      <c r="M306" s="49">
        <v>215987</v>
      </c>
      <c r="N306" s="49">
        <v>67621</v>
      </c>
      <c r="O306" s="49">
        <v>94742</v>
      </c>
      <c r="P306" s="49">
        <v>97860</v>
      </c>
      <c r="Q306" s="49">
        <v>93301</v>
      </c>
    </row>
    <row r="307" spans="1:17" x14ac:dyDescent="0.3">
      <c r="A307" s="34">
        <f>IF($B307='Lookup (hidden)'!$F$12,IF($E307='Lookup (hidden)'!$F$13,IF($D307='Lookup (hidden)'!$F$14,IF($F307='Lookup (hidden)'!$F$15,IF($G307='Lookup (hidden)'!$F$16,IF($H307='Lookup (hidden)'!$F$17,1,0),0),0),0),0),0)</f>
        <v>0</v>
      </c>
      <c r="B307" s="47" t="s">
        <v>69</v>
      </c>
      <c r="C307" s="59"/>
      <c r="D307" s="47" t="s">
        <v>59</v>
      </c>
      <c r="E307" s="47" t="s">
        <v>37</v>
      </c>
      <c r="F307" s="151">
        <v>2</v>
      </c>
      <c r="G307" s="47" t="s">
        <v>37</v>
      </c>
      <c r="H307" s="47" t="s">
        <v>81</v>
      </c>
      <c r="I307" s="47" t="s">
        <v>97</v>
      </c>
      <c r="J307" s="49">
        <v>3093</v>
      </c>
      <c r="K307" s="49">
        <v>2923</v>
      </c>
      <c r="L307" s="49">
        <v>3450</v>
      </c>
      <c r="M307" s="49">
        <v>31420</v>
      </c>
      <c r="N307" s="49">
        <v>182414</v>
      </c>
      <c r="O307" s="49">
        <v>162405</v>
      </c>
      <c r="P307" s="49">
        <v>169764</v>
      </c>
      <c r="Q307" s="49">
        <v>189938</v>
      </c>
    </row>
    <row r="308" spans="1:17" x14ac:dyDescent="0.3">
      <c r="A308" s="34">
        <f>IF($B308='Lookup (hidden)'!$F$12,IF($E308='Lookup (hidden)'!$F$13,IF($D308='Lookup (hidden)'!$F$14,IF($F308='Lookup (hidden)'!$F$15,IF($G308='Lookup (hidden)'!$F$16,IF($H308='Lookup (hidden)'!$F$17,1,0),0),0),0),0),0)</f>
        <v>0</v>
      </c>
      <c r="B308" s="47" t="s">
        <v>69</v>
      </c>
      <c r="C308" s="59"/>
      <c r="D308" s="47" t="s">
        <v>60</v>
      </c>
      <c r="E308" s="47" t="s">
        <v>37</v>
      </c>
      <c r="F308" s="151">
        <v>2</v>
      </c>
      <c r="G308" s="47" t="s">
        <v>37</v>
      </c>
      <c r="H308" s="47" t="s">
        <v>81</v>
      </c>
      <c r="I308" s="47" t="s">
        <v>96</v>
      </c>
      <c r="J308" s="49">
        <v>51283</v>
      </c>
      <c r="K308" s="49">
        <v>49967</v>
      </c>
      <c r="L308" s="49">
        <v>49121</v>
      </c>
      <c r="M308" s="49">
        <v>42203</v>
      </c>
      <c r="N308" s="49">
        <v>18941</v>
      </c>
      <c r="O308" s="49">
        <v>24359</v>
      </c>
      <c r="P308" s="49">
        <v>25533</v>
      </c>
      <c r="Q308" s="49">
        <v>24212</v>
      </c>
    </row>
    <row r="309" spans="1:17" x14ac:dyDescent="0.3">
      <c r="A309" s="34">
        <f>IF($B309='Lookup (hidden)'!$F$12,IF($E309='Lookup (hidden)'!$F$13,IF($D309='Lookup (hidden)'!$F$14,IF($F309='Lookup (hidden)'!$F$15,IF($G309='Lookup (hidden)'!$F$16,IF($H309='Lookup (hidden)'!$F$17,1,0),0),0),0),0),0)</f>
        <v>0</v>
      </c>
      <c r="B309" s="47" t="s">
        <v>69</v>
      </c>
      <c r="C309" s="59"/>
      <c r="D309" s="47" t="s">
        <v>60</v>
      </c>
      <c r="E309" s="47" t="s">
        <v>37</v>
      </c>
      <c r="F309" s="151">
        <v>2</v>
      </c>
      <c r="G309" s="47" t="s">
        <v>37</v>
      </c>
      <c r="H309" s="47" t="s">
        <v>81</v>
      </c>
      <c r="I309" s="47" t="s">
        <v>97</v>
      </c>
      <c r="J309" s="49">
        <v>224</v>
      </c>
      <c r="K309" s="49">
        <v>245</v>
      </c>
      <c r="L309" s="49">
        <v>247</v>
      </c>
      <c r="M309" s="49">
        <v>5539</v>
      </c>
      <c r="N309" s="49">
        <v>38128</v>
      </c>
      <c r="O309" s="49">
        <v>31740</v>
      </c>
      <c r="P309" s="49">
        <v>32083</v>
      </c>
      <c r="Q309" s="49">
        <v>36420</v>
      </c>
    </row>
    <row r="310" spans="1:17" x14ac:dyDescent="0.3">
      <c r="A310" s="34">
        <f>IF($B310='Lookup (hidden)'!$F$12,IF($E310='Lookup (hidden)'!$F$13,IF($D310='Lookup (hidden)'!$F$14,IF($F310='Lookup (hidden)'!$F$15,IF($G310='Lookup (hidden)'!$F$16,IF($H310='Lookup (hidden)'!$F$17,1,0),0),0),0),0),0)</f>
        <v>0</v>
      </c>
      <c r="B310" s="47" t="s">
        <v>69</v>
      </c>
      <c r="C310" s="59"/>
      <c r="D310" s="47" t="s">
        <v>58</v>
      </c>
      <c r="E310" s="47" t="s">
        <v>37</v>
      </c>
      <c r="F310" s="151">
        <v>3</v>
      </c>
      <c r="G310" s="47" t="s">
        <v>37</v>
      </c>
      <c r="H310" s="47" t="s">
        <v>81</v>
      </c>
      <c r="I310" s="47" t="s">
        <v>96</v>
      </c>
      <c r="J310" s="49">
        <v>23515</v>
      </c>
      <c r="K310" s="49">
        <v>18871</v>
      </c>
      <c r="L310" s="49">
        <v>23822</v>
      </c>
      <c r="M310" s="49">
        <v>21554</v>
      </c>
      <c r="N310" s="49">
        <v>6120</v>
      </c>
      <c r="O310" s="49">
        <v>8770</v>
      </c>
      <c r="P310" s="49">
        <v>12072</v>
      </c>
      <c r="Q310" s="49">
        <v>11816</v>
      </c>
    </row>
    <row r="311" spans="1:17" x14ac:dyDescent="0.3">
      <c r="A311" s="34">
        <f>IF($B311='Lookup (hidden)'!$F$12,IF($E311='Lookup (hidden)'!$F$13,IF($D311='Lookup (hidden)'!$F$14,IF($F311='Lookup (hidden)'!$F$15,IF($G311='Lookup (hidden)'!$F$16,IF($H311='Lookup (hidden)'!$F$17,1,0),0),0),0),0),0)</f>
        <v>0</v>
      </c>
      <c r="B311" s="47" t="s">
        <v>69</v>
      </c>
      <c r="C311" s="59"/>
      <c r="D311" s="47" t="s">
        <v>58</v>
      </c>
      <c r="E311" s="47" t="s">
        <v>37</v>
      </c>
      <c r="F311" s="151">
        <v>3</v>
      </c>
      <c r="G311" s="47" t="s">
        <v>37</v>
      </c>
      <c r="H311" s="47" t="s">
        <v>81</v>
      </c>
      <c r="I311" s="47" t="s">
        <v>97</v>
      </c>
      <c r="J311" s="49">
        <v>153</v>
      </c>
      <c r="K311" s="49">
        <v>123</v>
      </c>
      <c r="L311" s="49">
        <v>211</v>
      </c>
      <c r="M311" s="49">
        <v>1901</v>
      </c>
      <c r="N311" s="49">
        <v>12292</v>
      </c>
      <c r="O311" s="49">
        <v>11013</v>
      </c>
      <c r="P311" s="49">
        <v>13314</v>
      </c>
      <c r="Q311" s="49">
        <v>15149</v>
      </c>
    </row>
    <row r="312" spans="1:17" x14ac:dyDescent="0.3">
      <c r="A312" s="34">
        <f>IF($B312='Lookup (hidden)'!$F$12,IF($E312='Lookup (hidden)'!$F$13,IF($D312='Lookup (hidden)'!$F$14,IF($F312='Lookup (hidden)'!$F$15,IF($G312='Lookup (hidden)'!$F$16,IF($H312='Lookup (hidden)'!$F$17,1,0),0),0),0),0),0)</f>
        <v>0</v>
      </c>
      <c r="B312" s="47" t="s">
        <v>69</v>
      </c>
      <c r="C312" s="59"/>
      <c r="D312" s="47" t="s">
        <v>59</v>
      </c>
      <c r="E312" s="47" t="s">
        <v>37</v>
      </c>
      <c r="F312" s="151">
        <v>3</v>
      </c>
      <c r="G312" s="47" t="s">
        <v>37</v>
      </c>
      <c r="H312" s="47" t="s">
        <v>81</v>
      </c>
      <c r="I312" s="47" t="s">
        <v>96</v>
      </c>
      <c r="J312" s="49">
        <v>231228</v>
      </c>
      <c r="K312" s="49">
        <v>221246</v>
      </c>
      <c r="L312" s="49">
        <v>230285</v>
      </c>
      <c r="M312" s="49">
        <v>206126</v>
      </c>
      <c r="N312" s="49">
        <v>61894</v>
      </c>
      <c r="O312" s="49">
        <v>87307</v>
      </c>
      <c r="P312" s="49">
        <v>92027</v>
      </c>
      <c r="Q312" s="49">
        <v>87447</v>
      </c>
    </row>
    <row r="313" spans="1:17" x14ac:dyDescent="0.3">
      <c r="A313" s="34">
        <f>IF($B313='Lookup (hidden)'!$F$12,IF($E313='Lookup (hidden)'!$F$13,IF($D313='Lookup (hidden)'!$F$14,IF($F313='Lookup (hidden)'!$F$15,IF($G313='Lookup (hidden)'!$F$16,IF($H313='Lookup (hidden)'!$F$17,1,0),0),0),0),0),0)</f>
        <v>0</v>
      </c>
      <c r="B313" s="47" t="s">
        <v>69</v>
      </c>
      <c r="C313" s="59"/>
      <c r="D313" s="47" t="s">
        <v>59</v>
      </c>
      <c r="E313" s="47" t="s">
        <v>37</v>
      </c>
      <c r="F313" s="151">
        <v>3</v>
      </c>
      <c r="G313" s="47" t="s">
        <v>37</v>
      </c>
      <c r="H313" s="47" t="s">
        <v>81</v>
      </c>
      <c r="I313" s="47" t="s">
        <v>97</v>
      </c>
      <c r="J313" s="49">
        <v>2809</v>
      </c>
      <c r="K313" s="49">
        <v>2707</v>
      </c>
      <c r="L313" s="49">
        <v>3233</v>
      </c>
      <c r="M313" s="49">
        <v>30376</v>
      </c>
      <c r="N313" s="49">
        <v>178228</v>
      </c>
      <c r="O313" s="49">
        <v>158284</v>
      </c>
      <c r="P313" s="49">
        <v>166549</v>
      </c>
      <c r="Q313" s="49">
        <v>187511</v>
      </c>
    </row>
    <row r="314" spans="1:17" x14ac:dyDescent="0.3">
      <c r="A314" s="34">
        <f>IF($B314='Lookup (hidden)'!$F$12,IF($E314='Lookup (hidden)'!$F$13,IF($D314='Lookup (hidden)'!$F$14,IF($F314='Lookup (hidden)'!$F$15,IF($G314='Lookup (hidden)'!$F$16,IF($H314='Lookup (hidden)'!$F$17,1,0),0),0),0),0),0)</f>
        <v>0</v>
      </c>
      <c r="B314" s="47" t="s">
        <v>69</v>
      </c>
      <c r="C314" s="59"/>
      <c r="D314" s="47" t="s">
        <v>60</v>
      </c>
      <c r="E314" s="47" t="s">
        <v>37</v>
      </c>
      <c r="F314" s="151">
        <v>3</v>
      </c>
      <c r="G314" s="47" t="s">
        <v>37</v>
      </c>
      <c r="H314" s="47" t="s">
        <v>81</v>
      </c>
      <c r="I314" s="47" t="s">
        <v>96</v>
      </c>
      <c r="J314" s="49">
        <v>47193</v>
      </c>
      <c r="K314" s="49">
        <v>45831</v>
      </c>
      <c r="L314" s="49">
        <v>45310</v>
      </c>
      <c r="M314" s="49">
        <v>38884</v>
      </c>
      <c r="N314" s="49">
        <v>17292</v>
      </c>
      <c r="O314" s="49">
        <v>22636</v>
      </c>
      <c r="P314" s="49">
        <v>23756</v>
      </c>
      <c r="Q314" s="49">
        <v>22432</v>
      </c>
    </row>
    <row r="315" spans="1:17" x14ac:dyDescent="0.3">
      <c r="A315" s="34">
        <f>IF($B315='Lookup (hidden)'!$F$12,IF($E315='Lookup (hidden)'!$F$13,IF($D315='Lookup (hidden)'!$F$14,IF($F315='Lookup (hidden)'!$F$15,IF($G315='Lookup (hidden)'!$F$16,IF($H315='Lookup (hidden)'!$F$17,1,0),0),0),0),0),0)</f>
        <v>0</v>
      </c>
      <c r="B315" s="47" t="s">
        <v>69</v>
      </c>
      <c r="C315" s="59"/>
      <c r="D315" s="47" t="s">
        <v>60</v>
      </c>
      <c r="E315" s="47" t="s">
        <v>37</v>
      </c>
      <c r="F315" s="151">
        <v>3</v>
      </c>
      <c r="G315" s="47" t="s">
        <v>37</v>
      </c>
      <c r="H315" s="47" t="s">
        <v>81</v>
      </c>
      <c r="I315" s="47" t="s">
        <v>97</v>
      </c>
      <c r="J315" s="49">
        <v>347</v>
      </c>
      <c r="K315" s="49">
        <v>286</v>
      </c>
      <c r="L315" s="49">
        <v>308</v>
      </c>
      <c r="M315" s="49">
        <v>5200</v>
      </c>
      <c r="N315" s="49">
        <v>36098</v>
      </c>
      <c r="O315" s="49">
        <v>30054</v>
      </c>
      <c r="P315" s="49">
        <v>31005</v>
      </c>
      <c r="Q315" s="49">
        <v>34307</v>
      </c>
    </row>
    <row r="316" spans="1:17" x14ac:dyDescent="0.3">
      <c r="A316" s="34">
        <f>IF($B316='Lookup (hidden)'!$F$12,IF($E316='Lookup (hidden)'!$F$13,IF($D316='Lookup (hidden)'!$F$14,IF($F316='Lookup (hidden)'!$F$15,IF($G316='Lookup (hidden)'!$F$16,IF($H316='Lookup (hidden)'!$F$17,1,0),0),0),0),0),0)</f>
        <v>0</v>
      </c>
      <c r="B316" s="47" t="s">
        <v>69</v>
      </c>
      <c r="C316" s="59"/>
      <c r="D316" s="47" t="s">
        <v>58</v>
      </c>
      <c r="E316" s="47" t="s">
        <v>37</v>
      </c>
      <c r="F316" s="151">
        <v>4</v>
      </c>
      <c r="G316" s="47" t="s">
        <v>37</v>
      </c>
      <c r="H316" s="47" t="s">
        <v>81</v>
      </c>
      <c r="I316" s="47" t="s">
        <v>96</v>
      </c>
      <c r="J316" s="49">
        <v>24388</v>
      </c>
      <c r="K316" s="49">
        <v>19827</v>
      </c>
      <c r="L316" s="49">
        <v>25421</v>
      </c>
      <c r="M316" s="49">
        <v>22277</v>
      </c>
      <c r="N316" s="49">
        <v>5711</v>
      </c>
      <c r="O316" s="49">
        <v>9199</v>
      </c>
      <c r="P316" s="49">
        <v>12290</v>
      </c>
      <c r="Q316" s="49">
        <v>11924</v>
      </c>
    </row>
    <row r="317" spans="1:17" x14ac:dyDescent="0.3">
      <c r="A317" s="34">
        <f>IF($B317='Lookup (hidden)'!$F$12,IF($E317='Lookup (hidden)'!$F$13,IF($D317='Lookup (hidden)'!$F$14,IF($F317='Lookup (hidden)'!$F$15,IF($G317='Lookup (hidden)'!$F$16,IF($H317='Lookup (hidden)'!$F$17,1,0),0),0),0),0),0)</f>
        <v>0</v>
      </c>
      <c r="B317" s="47" t="s">
        <v>69</v>
      </c>
      <c r="C317" s="59"/>
      <c r="D317" s="47" t="s">
        <v>58</v>
      </c>
      <c r="E317" s="47" t="s">
        <v>37</v>
      </c>
      <c r="F317" s="151">
        <v>4</v>
      </c>
      <c r="G317" s="47" t="s">
        <v>37</v>
      </c>
      <c r="H317" s="47" t="s">
        <v>81</v>
      </c>
      <c r="I317" s="47" t="s">
        <v>97</v>
      </c>
      <c r="J317" s="49">
        <v>156</v>
      </c>
      <c r="K317" s="49">
        <v>158</v>
      </c>
      <c r="L317" s="49">
        <v>232</v>
      </c>
      <c r="M317" s="49">
        <v>2100</v>
      </c>
      <c r="N317" s="49">
        <v>13532</v>
      </c>
      <c r="O317" s="49">
        <v>12478</v>
      </c>
      <c r="P317" s="49">
        <v>15425</v>
      </c>
      <c r="Q317" s="49">
        <v>17538</v>
      </c>
    </row>
    <row r="318" spans="1:17" x14ac:dyDescent="0.3">
      <c r="A318" s="34">
        <f>IF($B318='Lookup (hidden)'!$F$12,IF($E318='Lookup (hidden)'!$F$13,IF($D318='Lookup (hidden)'!$F$14,IF($F318='Lookup (hidden)'!$F$15,IF($G318='Lookup (hidden)'!$F$16,IF($H318='Lookup (hidden)'!$F$17,1,0),0),0),0),0),0)</f>
        <v>0</v>
      </c>
      <c r="B318" s="47" t="s">
        <v>69</v>
      </c>
      <c r="C318" s="59"/>
      <c r="D318" s="47" t="s">
        <v>59</v>
      </c>
      <c r="E318" s="47" t="s">
        <v>37</v>
      </c>
      <c r="F318" s="151">
        <v>4</v>
      </c>
      <c r="G318" s="47" t="s">
        <v>37</v>
      </c>
      <c r="H318" s="47" t="s">
        <v>81</v>
      </c>
      <c r="I318" s="47" t="s">
        <v>96</v>
      </c>
      <c r="J318" s="49">
        <v>223071</v>
      </c>
      <c r="K318" s="49">
        <v>212005</v>
      </c>
      <c r="L318" s="49">
        <v>220786</v>
      </c>
      <c r="M318" s="49">
        <v>199164</v>
      </c>
      <c r="N318" s="49">
        <v>55521</v>
      </c>
      <c r="O318" s="49">
        <v>77736</v>
      </c>
      <c r="P318" s="49">
        <v>82344</v>
      </c>
      <c r="Q318" s="49">
        <v>78288</v>
      </c>
    </row>
    <row r="319" spans="1:17" x14ac:dyDescent="0.3">
      <c r="A319" s="34">
        <f>IF($B319='Lookup (hidden)'!$F$12,IF($E319='Lookup (hidden)'!$F$13,IF($D319='Lookup (hidden)'!$F$14,IF($F319='Lookup (hidden)'!$F$15,IF($G319='Lookup (hidden)'!$F$16,IF($H319='Lookup (hidden)'!$F$17,1,0),0),0),0),0),0)</f>
        <v>0</v>
      </c>
      <c r="B319" s="47" t="s">
        <v>69</v>
      </c>
      <c r="C319" s="59"/>
      <c r="D319" s="47" t="s">
        <v>59</v>
      </c>
      <c r="E319" s="47" t="s">
        <v>37</v>
      </c>
      <c r="F319" s="151">
        <v>4</v>
      </c>
      <c r="G319" s="47" t="s">
        <v>37</v>
      </c>
      <c r="H319" s="47" t="s">
        <v>81</v>
      </c>
      <c r="I319" s="47" t="s">
        <v>97</v>
      </c>
      <c r="J319" s="49">
        <v>2809</v>
      </c>
      <c r="K319" s="49">
        <v>2654</v>
      </c>
      <c r="L319" s="49">
        <v>2926</v>
      </c>
      <c r="M319" s="49">
        <v>30598</v>
      </c>
      <c r="N319" s="49">
        <v>178200</v>
      </c>
      <c r="O319" s="49">
        <v>160030</v>
      </c>
      <c r="P319" s="49">
        <v>169461</v>
      </c>
      <c r="Q319" s="49">
        <v>191607</v>
      </c>
    </row>
    <row r="320" spans="1:17" x14ac:dyDescent="0.3">
      <c r="A320" s="34">
        <f>IF($B320='Lookup (hidden)'!$F$12,IF($E320='Lookup (hidden)'!$F$13,IF($D320='Lookup (hidden)'!$F$14,IF($F320='Lookup (hidden)'!$F$15,IF($G320='Lookup (hidden)'!$F$16,IF($H320='Lookup (hidden)'!$F$17,1,0),0),0),0),0),0)</f>
        <v>0</v>
      </c>
      <c r="B320" s="47" t="s">
        <v>69</v>
      </c>
      <c r="C320" s="59"/>
      <c r="D320" s="47" t="s">
        <v>60</v>
      </c>
      <c r="E320" s="47" t="s">
        <v>37</v>
      </c>
      <c r="F320" s="151">
        <v>4</v>
      </c>
      <c r="G320" s="47" t="s">
        <v>37</v>
      </c>
      <c r="H320" s="47" t="s">
        <v>81</v>
      </c>
      <c r="I320" s="47" t="s">
        <v>96</v>
      </c>
      <c r="J320" s="49">
        <v>40400</v>
      </c>
      <c r="K320" s="49">
        <v>38940</v>
      </c>
      <c r="L320" s="49">
        <v>39797</v>
      </c>
      <c r="M320" s="49">
        <v>34017</v>
      </c>
      <c r="N320" s="49">
        <v>14293</v>
      </c>
      <c r="O320" s="49">
        <v>19294</v>
      </c>
      <c r="P320" s="49">
        <v>20198</v>
      </c>
      <c r="Q320" s="49">
        <v>18164</v>
      </c>
    </row>
    <row r="321" spans="1:17" x14ac:dyDescent="0.3">
      <c r="A321" s="34">
        <f>IF($B321='Lookup (hidden)'!$F$12,IF($E321='Lookup (hidden)'!$F$13,IF($D321='Lookup (hidden)'!$F$14,IF($F321='Lookup (hidden)'!$F$15,IF($G321='Lookup (hidden)'!$F$16,IF($H321='Lookup (hidden)'!$F$17,1,0),0),0),0),0),0)</f>
        <v>0</v>
      </c>
      <c r="B321" s="47" t="s">
        <v>69</v>
      </c>
      <c r="C321" s="59"/>
      <c r="D321" s="47" t="s">
        <v>60</v>
      </c>
      <c r="E321" s="47" t="s">
        <v>37</v>
      </c>
      <c r="F321" s="151">
        <v>4</v>
      </c>
      <c r="G321" s="47" t="s">
        <v>37</v>
      </c>
      <c r="H321" s="47" t="s">
        <v>81</v>
      </c>
      <c r="I321" s="47" t="s">
        <v>97</v>
      </c>
      <c r="J321" s="49">
        <v>267</v>
      </c>
      <c r="K321" s="49">
        <v>267</v>
      </c>
      <c r="L321" s="49">
        <v>292</v>
      </c>
      <c r="M321" s="49">
        <v>4811</v>
      </c>
      <c r="N321" s="49">
        <v>32257</v>
      </c>
      <c r="O321" s="49">
        <v>27734</v>
      </c>
      <c r="P321" s="49">
        <v>27925</v>
      </c>
      <c r="Q321" s="49">
        <v>31128</v>
      </c>
    </row>
    <row r="322" spans="1:17" x14ac:dyDescent="0.3">
      <c r="A322" s="34">
        <f>IF($B322='Lookup (hidden)'!$F$12,IF($E322='Lookup (hidden)'!$F$13,IF($D322='Lookup (hidden)'!$F$14,IF($F322='Lookup (hidden)'!$F$15,IF($G322='Lookup (hidden)'!$F$16,IF($H322='Lookup (hidden)'!$F$17,1,0),0),0),0),0),0)</f>
        <v>0</v>
      </c>
      <c r="B322" s="47" t="s">
        <v>69</v>
      </c>
      <c r="C322" s="59"/>
      <c r="D322" s="47" t="s">
        <v>58</v>
      </c>
      <c r="E322" s="47" t="s">
        <v>37</v>
      </c>
      <c r="F322" s="151">
        <v>5</v>
      </c>
      <c r="G322" s="47" t="s">
        <v>37</v>
      </c>
      <c r="H322" s="47" t="s">
        <v>81</v>
      </c>
      <c r="I322" s="47" t="s">
        <v>96</v>
      </c>
      <c r="J322" s="49">
        <v>28530</v>
      </c>
      <c r="K322" s="49">
        <v>22143</v>
      </c>
      <c r="L322" s="49">
        <v>29711</v>
      </c>
      <c r="M322" s="49">
        <v>26170</v>
      </c>
      <c r="N322" s="49">
        <v>6286</v>
      </c>
      <c r="O322" s="49">
        <v>9679</v>
      </c>
      <c r="P322" s="49">
        <v>13346</v>
      </c>
      <c r="Q322" s="49">
        <v>14190</v>
      </c>
    </row>
    <row r="323" spans="1:17" x14ac:dyDescent="0.3">
      <c r="A323" s="34">
        <f>IF($B323='Lookup (hidden)'!$F$12,IF($E323='Lookup (hidden)'!$F$13,IF($D323='Lookup (hidden)'!$F$14,IF($F323='Lookup (hidden)'!$F$15,IF($G323='Lookup (hidden)'!$F$16,IF($H323='Lookup (hidden)'!$F$17,1,0),0),0),0),0),0)</f>
        <v>0</v>
      </c>
      <c r="B323" s="47" t="s">
        <v>69</v>
      </c>
      <c r="C323" s="59"/>
      <c r="D323" s="47" t="s">
        <v>58</v>
      </c>
      <c r="E323" s="47" t="s">
        <v>37</v>
      </c>
      <c r="F323" s="151">
        <v>5</v>
      </c>
      <c r="G323" s="47" t="s">
        <v>37</v>
      </c>
      <c r="H323" s="47" t="s">
        <v>81</v>
      </c>
      <c r="I323" s="47" t="s">
        <v>97</v>
      </c>
      <c r="J323" s="49">
        <v>175</v>
      </c>
      <c r="K323" s="49">
        <v>165</v>
      </c>
      <c r="L323" s="49">
        <v>204</v>
      </c>
      <c r="M323" s="49">
        <v>2652</v>
      </c>
      <c r="N323" s="49">
        <v>16796</v>
      </c>
      <c r="O323" s="49">
        <v>15421</v>
      </c>
      <c r="P323" s="49">
        <v>18569</v>
      </c>
      <c r="Q323" s="49">
        <v>21111</v>
      </c>
    </row>
    <row r="324" spans="1:17" x14ac:dyDescent="0.3">
      <c r="A324" s="34">
        <f>IF($B324='Lookup (hidden)'!$F$12,IF($E324='Lookup (hidden)'!$F$13,IF($D324='Lookup (hidden)'!$F$14,IF($F324='Lookup (hidden)'!$F$15,IF($G324='Lookup (hidden)'!$F$16,IF($H324='Lookup (hidden)'!$F$17,1,0),0),0),0),0),0)</f>
        <v>0</v>
      </c>
      <c r="B324" s="47" t="s">
        <v>69</v>
      </c>
      <c r="C324" s="59"/>
      <c r="D324" s="47" t="s">
        <v>59</v>
      </c>
      <c r="E324" s="47" t="s">
        <v>37</v>
      </c>
      <c r="F324" s="151">
        <v>5</v>
      </c>
      <c r="G324" s="47" t="s">
        <v>37</v>
      </c>
      <c r="H324" s="47" t="s">
        <v>81</v>
      </c>
      <c r="I324" s="47" t="s">
        <v>96</v>
      </c>
      <c r="J324" s="49">
        <v>233637</v>
      </c>
      <c r="K324" s="49">
        <v>219007</v>
      </c>
      <c r="L324" s="49">
        <v>229648</v>
      </c>
      <c r="M324" s="49">
        <v>204911</v>
      </c>
      <c r="N324" s="49">
        <v>50669</v>
      </c>
      <c r="O324" s="49">
        <v>72262</v>
      </c>
      <c r="P324" s="49">
        <v>78800</v>
      </c>
      <c r="Q324" s="49">
        <v>74089</v>
      </c>
    </row>
    <row r="325" spans="1:17" x14ac:dyDescent="0.3">
      <c r="A325" s="34">
        <f>IF($B325='Lookup (hidden)'!$F$12,IF($E325='Lookup (hidden)'!$F$13,IF($D325='Lookup (hidden)'!$F$14,IF($F325='Lookup (hidden)'!$F$15,IF($G325='Lookup (hidden)'!$F$16,IF($H325='Lookup (hidden)'!$F$17,1,0),0),0),0),0),0)</f>
        <v>0</v>
      </c>
      <c r="B325" s="47" t="s">
        <v>69</v>
      </c>
      <c r="C325" s="59"/>
      <c r="D325" s="47" t="s">
        <v>59</v>
      </c>
      <c r="E325" s="47" t="s">
        <v>37</v>
      </c>
      <c r="F325" s="151">
        <v>5</v>
      </c>
      <c r="G325" s="47" t="s">
        <v>37</v>
      </c>
      <c r="H325" s="47" t="s">
        <v>81</v>
      </c>
      <c r="I325" s="47" t="s">
        <v>97</v>
      </c>
      <c r="J325" s="49">
        <v>2888</v>
      </c>
      <c r="K325" s="49">
        <v>2827</v>
      </c>
      <c r="L325" s="49">
        <v>3432</v>
      </c>
      <c r="M325" s="49">
        <v>33189</v>
      </c>
      <c r="N325" s="49">
        <v>191033</v>
      </c>
      <c r="O325" s="49">
        <v>172992</v>
      </c>
      <c r="P325" s="49">
        <v>185436</v>
      </c>
      <c r="Q325" s="49">
        <v>205467</v>
      </c>
    </row>
    <row r="326" spans="1:17" x14ac:dyDescent="0.3">
      <c r="A326" s="34">
        <f>IF($B326='Lookup (hidden)'!$F$12,IF($E326='Lookup (hidden)'!$F$13,IF($D326='Lookup (hidden)'!$F$14,IF($F326='Lookup (hidden)'!$F$15,IF($G326='Lookup (hidden)'!$F$16,IF($H326='Lookup (hidden)'!$F$17,1,0),0),0),0),0),0)</f>
        <v>0</v>
      </c>
      <c r="B326" s="47" t="s">
        <v>69</v>
      </c>
      <c r="C326" s="59"/>
      <c r="D326" s="47" t="s">
        <v>60</v>
      </c>
      <c r="E326" s="47" t="s">
        <v>37</v>
      </c>
      <c r="F326" s="151">
        <v>5</v>
      </c>
      <c r="G326" s="47" t="s">
        <v>37</v>
      </c>
      <c r="H326" s="47" t="s">
        <v>81</v>
      </c>
      <c r="I326" s="47" t="s">
        <v>96</v>
      </c>
      <c r="J326" s="49">
        <v>51210</v>
      </c>
      <c r="K326" s="49">
        <v>48122</v>
      </c>
      <c r="L326" s="49">
        <v>49157</v>
      </c>
      <c r="M326" s="49">
        <v>41213</v>
      </c>
      <c r="N326" s="49">
        <v>16432</v>
      </c>
      <c r="O326" s="49">
        <v>20822</v>
      </c>
      <c r="P326" s="49">
        <v>23017</v>
      </c>
      <c r="Q326" s="49">
        <v>20426</v>
      </c>
    </row>
    <row r="327" spans="1:17" x14ac:dyDescent="0.3">
      <c r="A327" s="34">
        <f>IF($B327='Lookup (hidden)'!$F$12,IF($E327='Lookup (hidden)'!$F$13,IF($D327='Lookup (hidden)'!$F$14,IF($F327='Lookup (hidden)'!$F$15,IF($G327='Lookup (hidden)'!$F$16,IF($H327='Lookup (hidden)'!$F$17,1,0),0),0),0),0),0)</f>
        <v>0</v>
      </c>
      <c r="B327" s="47" t="s">
        <v>69</v>
      </c>
      <c r="C327" s="59"/>
      <c r="D327" s="47" t="s">
        <v>60</v>
      </c>
      <c r="E327" s="47" t="s">
        <v>37</v>
      </c>
      <c r="F327" s="151">
        <v>5</v>
      </c>
      <c r="G327" s="47" t="s">
        <v>37</v>
      </c>
      <c r="H327" s="47" t="s">
        <v>81</v>
      </c>
      <c r="I327" s="47" t="s">
        <v>97</v>
      </c>
      <c r="J327" s="49">
        <v>339</v>
      </c>
      <c r="K327" s="49">
        <v>312</v>
      </c>
      <c r="L327" s="49">
        <v>310</v>
      </c>
      <c r="M327" s="49">
        <v>5965</v>
      </c>
      <c r="N327" s="49">
        <v>40794</v>
      </c>
      <c r="O327" s="49">
        <v>35479</v>
      </c>
      <c r="P327" s="49">
        <v>36393</v>
      </c>
      <c r="Q327" s="49">
        <v>39944</v>
      </c>
    </row>
    <row r="328" spans="1:17" x14ac:dyDescent="0.3">
      <c r="A328" s="34">
        <f>IF($B328='Lookup (hidden)'!$F$12,IF($E328='Lookup (hidden)'!$F$13,IF($D328='Lookup (hidden)'!$F$14,IF($F328='Lookup (hidden)'!$F$15,IF($G328='Lookup (hidden)'!$F$16,IF($H328='Lookup (hidden)'!$F$17,1,0),0),0),0),0),0)</f>
        <v>0</v>
      </c>
      <c r="B328" s="47" t="s">
        <v>80</v>
      </c>
      <c r="C328" s="59"/>
      <c r="D328" s="47" t="s">
        <v>58</v>
      </c>
      <c r="E328" s="47" t="s">
        <v>37</v>
      </c>
      <c r="F328" s="47" t="s">
        <v>37</v>
      </c>
      <c r="G328" s="47" t="s">
        <v>63</v>
      </c>
      <c r="H328" s="47" t="s">
        <v>81</v>
      </c>
      <c r="I328" s="47" t="s">
        <v>96</v>
      </c>
      <c r="J328" s="49">
        <v>9999</v>
      </c>
      <c r="K328" s="49">
        <v>8649</v>
      </c>
      <c r="L328" s="49">
        <v>10305</v>
      </c>
      <c r="M328" s="49">
        <v>10154</v>
      </c>
      <c r="N328" s="49">
        <v>5244</v>
      </c>
      <c r="O328" s="49">
        <v>7077</v>
      </c>
      <c r="P328" s="49">
        <v>8206</v>
      </c>
      <c r="Q328" s="49">
        <v>9124</v>
      </c>
    </row>
    <row r="329" spans="1:17" x14ac:dyDescent="0.3">
      <c r="A329" s="34">
        <f>IF($B329='Lookup (hidden)'!$F$12,IF($E329='Lookup (hidden)'!$F$13,IF($D329='Lookup (hidden)'!$F$14,IF($F329='Lookup (hidden)'!$F$15,IF($G329='Lookup (hidden)'!$F$16,IF($H329='Lookup (hidden)'!$F$17,1,0),0),0),0),0),0)</f>
        <v>0</v>
      </c>
      <c r="B329" s="47" t="s">
        <v>80</v>
      </c>
      <c r="C329" s="59"/>
      <c r="D329" s="47" t="s">
        <v>58</v>
      </c>
      <c r="E329" s="47" t="s">
        <v>37</v>
      </c>
      <c r="F329" s="47" t="s">
        <v>37</v>
      </c>
      <c r="G329" s="47" t="s">
        <v>63</v>
      </c>
      <c r="H329" s="47" t="s">
        <v>81</v>
      </c>
      <c r="I329" s="47" t="s">
        <v>97</v>
      </c>
      <c r="J329" s="49">
        <v>617</v>
      </c>
      <c r="K329" s="49">
        <v>535</v>
      </c>
      <c r="L329" s="49">
        <v>732</v>
      </c>
      <c r="M329" s="49">
        <v>1077</v>
      </c>
      <c r="N329" s="49">
        <v>3646</v>
      </c>
      <c r="O329" s="49">
        <v>2404</v>
      </c>
      <c r="P329" s="49">
        <v>2948</v>
      </c>
      <c r="Q329" s="49">
        <v>3164</v>
      </c>
    </row>
    <row r="330" spans="1:17" x14ac:dyDescent="0.3">
      <c r="A330" s="34">
        <f>IF($B330='Lookup (hidden)'!$F$12,IF($E330='Lookup (hidden)'!$F$13,IF($D330='Lookup (hidden)'!$F$14,IF($F330='Lookup (hidden)'!$F$15,IF($G330='Lookup (hidden)'!$F$16,IF($H330='Lookup (hidden)'!$F$17,1,0),0),0),0),0),0)</f>
        <v>0</v>
      </c>
      <c r="B330" s="47" t="s">
        <v>80</v>
      </c>
      <c r="C330" s="59"/>
      <c r="D330" s="47" t="s">
        <v>59</v>
      </c>
      <c r="E330" s="47" t="s">
        <v>37</v>
      </c>
      <c r="F330" s="47" t="s">
        <v>37</v>
      </c>
      <c r="G330" s="47" t="s">
        <v>63</v>
      </c>
      <c r="H330" s="47" t="s">
        <v>81</v>
      </c>
      <c r="I330" s="47" t="s">
        <v>96</v>
      </c>
      <c r="J330" s="49">
        <v>74758</v>
      </c>
      <c r="K330" s="49">
        <v>75202</v>
      </c>
      <c r="L330" s="49">
        <v>75076</v>
      </c>
      <c r="M330" s="49">
        <v>74007</v>
      </c>
      <c r="N330" s="49">
        <v>48417</v>
      </c>
      <c r="O330" s="49">
        <v>58138</v>
      </c>
      <c r="P330" s="49">
        <v>57544</v>
      </c>
      <c r="Q330" s="49">
        <v>59149</v>
      </c>
    </row>
    <row r="331" spans="1:17" x14ac:dyDescent="0.3">
      <c r="A331" s="34">
        <f>IF($B331='Lookup (hidden)'!$F$12,IF($E331='Lookup (hidden)'!$F$13,IF($D331='Lookup (hidden)'!$F$14,IF($F331='Lookup (hidden)'!$F$15,IF($G331='Lookup (hidden)'!$F$16,IF($H331='Lookup (hidden)'!$F$17,1,0),0),0),0),0),0)</f>
        <v>0</v>
      </c>
      <c r="B331" s="47" t="s">
        <v>80</v>
      </c>
      <c r="C331" s="59"/>
      <c r="D331" s="47" t="s">
        <v>59</v>
      </c>
      <c r="E331" s="47" t="s">
        <v>37</v>
      </c>
      <c r="F331" s="47" t="s">
        <v>37</v>
      </c>
      <c r="G331" s="47" t="s">
        <v>63</v>
      </c>
      <c r="H331" s="47" t="s">
        <v>81</v>
      </c>
      <c r="I331" s="47" t="s">
        <v>97</v>
      </c>
      <c r="J331" s="49">
        <v>2952</v>
      </c>
      <c r="K331" s="49">
        <v>3152</v>
      </c>
      <c r="L331" s="49">
        <v>3089</v>
      </c>
      <c r="M331" s="49">
        <v>5985</v>
      </c>
      <c r="N331" s="49">
        <v>31467</v>
      </c>
      <c r="O331" s="49">
        <v>22590</v>
      </c>
      <c r="P331" s="49">
        <v>24920</v>
      </c>
      <c r="Q331" s="49">
        <v>27400</v>
      </c>
    </row>
    <row r="332" spans="1:17" x14ac:dyDescent="0.3">
      <c r="A332" s="34">
        <f>IF($B332='Lookup (hidden)'!$F$12,IF($E332='Lookup (hidden)'!$F$13,IF($D332='Lookup (hidden)'!$F$14,IF($F332='Lookup (hidden)'!$F$15,IF($G332='Lookup (hidden)'!$F$16,IF($H332='Lookup (hidden)'!$F$17,1,0),0),0),0),0),0)</f>
        <v>0</v>
      </c>
      <c r="B332" s="47" t="s">
        <v>80</v>
      </c>
      <c r="C332" s="59"/>
      <c r="D332" s="47" t="s">
        <v>60</v>
      </c>
      <c r="E332" s="47" t="s">
        <v>37</v>
      </c>
      <c r="F332" s="47" t="s">
        <v>37</v>
      </c>
      <c r="G332" s="47" t="s">
        <v>63</v>
      </c>
      <c r="H332" s="47" t="s">
        <v>81</v>
      </c>
      <c r="I332" s="47" t="s">
        <v>96</v>
      </c>
      <c r="J332" s="49">
        <v>18431</v>
      </c>
      <c r="K332" s="49">
        <v>17735</v>
      </c>
      <c r="L332" s="49">
        <v>16708</v>
      </c>
      <c r="M332" s="49">
        <v>16295</v>
      </c>
      <c r="N332" s="49">
        <v>12801</v>
      </c>
      <c r="O332" s="49">
        <v>14143</v>
      </c>
      <c r="P332" s="49">
        <v>12099</v>
      </c>
      <c r="Q332" s="49">
        <v>12248</v>
      </c>
    </row>
    <row r="333" spans="1:17" x14ac:dyDescent="0.3">
      <c r="A333" s="34">
        <f>IF($B333='Lookup (hidden)'!$F$12,IF($E333='Lookup (hidden)'!$F$13,IF($D333='Lookup (hidden)'!$F$14,IF($F333='Lookup (hidden)'!$F$15,IF($G333='Lookup (hidden)'!$F$16,IF($H333='Lookup (hidden)'!$F$17,1,0),0),0),0),0),0)</f>
        <v>0</v>
      </c>
      <c r="B333" s="47" t="s">
        <v>80</v>
      </c>
      <c r="C333" s="59"/>
      <c r="D333" s="47" t="s">
        <v>60</v>
      </c>
      <c r="E333" s="47" t="s">
        <v>37</v>
      </c>
      <c r="F333" s="47" t="s">
        <v>37</v>
      </c>
      <c r="G333" s="47" t="s">
        <v>63</v>
      </c>
      <c r="H333" s="47" t="s">
        <v>81</v>
      </c>
      <c r="I333" s="47" t="s">
        <v>97</v>
      </c>
      <c r="J333" s="49">
        <v>636</v>
      </c>
      <c r="K333" s="49">
        <v>603</v>
      </c>
      <c r="L333" s="49">
        <v>635</v>
      </c>
      <c r="M333" s="49">
        <v>1216</v>
      </c>
      <c r="N333" s="49">
        <v>5959</v>
      </c>
      <c r="O333" s="49">
        <v>3931</v>
      </c>
      <c r="P333" s="49">
        <v>4366</v>
      </c>
      <c r="Q333" s="49">
        <v>4515</v>
      </c>
    </row>
    <row r="334" spans="1:17" x14ac:dyDescent="0.3">
      <c r="A334" s="34">
        <f>IF($B334='Lookup (hidden)'!$F$12,IF($E334='Lookup (hidden)'!$F$13,IF($D334='Lookup (hidden)'!$F$14,IF($F334='Lookup (hidden)'!$F$15,IF($G334='Lookup (hidden)'!$F$16,IF($H334='Lookup (hidden)'!$F$17,1,0),0),0),0),0),0)</f>
        <v>0</v>
      </c>
      <c r="B334" s="47" t="s">
        <v>80</v>
      </c>
      <c r="C334" s="59"/>
      <c r="D334" s="47" t="s">
        <v>58</v>
      </c>
      <c r="E334" s="47" t="s">
        <v>37</v>
      </c>
      <c r="F334" s="47" t="s">
        <v>37</v>
      </c>
      <c r="G334" s="47" t="s">
        <v>64</v>
      </c>
      <c r="H334" s="47" t="s">
        <v>81</v>
      </c>
      <c r="I334" s="47" t="s">
        <v>96</v>
      </c>
      <c r="J334" s="49">
        <v>63988</v>
      </c>
      <c r="K334" s="49">
        <v>51285</v>
      </c>
      <c r="L334" s="49">
        <v>65479</v>
      </c>
      <c r="M334" s="49">
        <v>65468</v>
      </c>
      <c r="N334" s="49">
        <v>38100</v>
      </c>
      <c r="O334" s="49">
        <v>45738</v>
      </c>
      <c r="P334" s="49">
        <v>55604</v>
      </c>
      <c r="Q334" s="49">
        <v>63631</v>
      </c>
    </row>
    <row r="335" spans="1:17" x14ac:dyDescent="0.3">
      <c r="A335" s="34">
        <f>IF($B335='Lookup (hidden)'!$F$12,IF($E335='Lookup (hidden)'!$F$13,IF($D335='Lookup (hidden)'!$F$14,IF($F335='Lookup (hidden)'!$F$15,IF($G335='Lookup (hidden)'!$F$16,IF($H335='Lookup (hidden)'!$F$17,1,0),0),0),0),0),0)</f>
        <v>0</v>
      </c>
      <c r="B335" s="47" t="s">
        <v>80</v>
      </c>
      <c r="C335" s="59"/>
      <c r="D335" s="47" t="s">
        <v>58</v>
      </c>
      <c r="E335" s="47" t="s">
        <v>37</v>
      </c>
      <c r="F335" s="47" t="s">
        <v>37</v>
      </c>
      <c r="G335" s="47" t="s">
        <v>64</v>
      </c>
      <c r="H335" s="47" t="s">
        <v>81</v>
      </c>
      <c r="I335" s="47" t="s">
        <v>97</v>
      </c>
      <c r="J335" s="49">
        <v>1777</v>
      </c>
      <c r="K335" s="49">
        <v>1571</v>
      </c>
      <c r="L335" s="49">
        <v>2190</v>
      </c>
      <c r="M335" s="49">
        <v>4449</v>
      </c>
      <c r="N335" s="49">
        <v>21165</v>
      </c>
      <c r="O335" s="49">
        <v>14195</v>
      </c>
      <c r="P335" s="49">
        <v>17167</v>
      </c>
      <c r="Q335" s="49">
        <v>19122</v>
      </c>
    </row>
    <row r="336" spans="1:17" x14ac:dyDescent="0.3">
      <c r="A336" s="34">
        <f>IF($B336='Lookup (hidden)'!$F$12,IF($E336='Lookup (hidden)'!$F$13,IF($D336='Lookup (hidden)'!$F$14,IF($F336='Lookup (hidden)'!$F$15,IF($G336='Lookup (hidden)'!$F$16,IF($H336='Lookup (hidden)'!$F$17,1,0),0),0),0),0),0)</f>
        <v>0</v>
      </c>
      <c r="B336" s="47" t="s">
        <v>80</v>
      </c>
      <c r="C336" s="59"/>
      <c r="D336" s="47" t="s">
        <v>59</v>
      </c>
      <c r="E336" s="47" t="s">
        <v>37</v>
      </c>
      <c r="F336" s="47" t="s">
        <v>37</v>
      </c>
      <c r="G336" s="47" t="s">
        <v>64</v>
      </c>
      <c r="H336" s="47" t="s">
        <v>81</v>
      </c>
      <c r="I336" s="47" t="s">
        <v>96</v>
      </c>
      <c r="J336" s="49">
        <v>491026</v>
      </c>
      <c r="K336" s="49">
        <v>478876</v>
      </c>
      <c r="L336" s="49">
        <v>483364</v>
      </c>
      <c r="M336" s="49">
        <v>475156</v>
      </c>
      <c r="N336" s="49">
        <v>286651</v>
      </c>
      <c r="O336" s="49">
        <v>357687</v>
      </c>
      <c r="P336" s="49">
        <v>353335</v>
      </c>
      <c r="Q336" s="49">
        <v>365429</v>
      </c>
    </row>
    <row r="337" spans="1:17" x14ac:dyDescent="0.3">
      <c r="A337" s="34">
        <f>IF($B337='Lookup (hidden)'!$F$12,IF($E337='Lookup (hidden)'!$F$13,IF($D337='Lookup (hidden)'!$F$14,IF($F337='Lookup (hidden)'!$F$15,IF($G337='Lookup (hidden)'!$F$16,IF($H337='Lookup (hidden)'!$F$17,1,0),0),0),0),0),0)</f>
        <v>0</v>
      </c>
      <c r="B337" s="47" t="s">
        <v>80</v>
      </c>
      <c r="C337" s="59"/>
      <c r="D337" s="47" t="s">
        <v>59</v>
      </c>
      <c r="E337" s="47" t="s">
        <v>37</v>
      </c>
      <c r="F337" s="47" t="s">
        <v>37</v>
      </c>
      <c r="G337" s="47" t="s">
        <v>64</v>
      </c>
      <c r="H337" s="47" t="s">
        <v>81</v>
      </c>
      <c r="I337" s="47" t="s">
        <v>97</v>
      </c>
      <c r="J337" s="49">
        <v>15960</v>
      </c>
      <c r="K337" s="49">
        <v>18587</v>
      </c>
      <c r="L337" s="49">
        <v>17810</v>
      </c>
      <c r="M337" s="49">
        <v>38950</v>
      </c>
      <c r="N337" s="49">
        <v>244414</v>
      </c>
      <c r="O337" s="49">
        <v>176379</v>
      </c>
      <c r="P337" s="49">
        <v>198346</v>
      </c>
      <c r="Q337" s="49">
        <v>220785</v>
      </c>
    </row>
    <row r="338" spans="1:17" x14ac:dyDescent="0.3">
      <c r="A338" s="34">
        <f>IF($B338='Lookup (hidden)'!$F$12,IF($E338='Lookup (hidden)'!$F$13,IF($D338='Lookup (hidden)'!$F$14,IF($F338='Lookup (hidden)'!$F$15,IF($G338='Lookup (hidden)'!$F$16,IF($H338='Lookup (hidden)'!$F$17,1,0),0),0),0),0),0)</f>
        <v>0</v>
      </c>
      <c r="B338" s="47" t="s">
        <v>80</v>
      </c>
      <c r="C338" s="59"/>
      <c r="D338" s="47" t="s">
        <v>60</v>
      </c>
      <c r="E338" s="47" t="s">
        <v>37</v>
      </c>
      <c r="F338" s="47" t="s">
        <v>37</v>
      </c>
      <c r="G338" s="47" t="s">
        <v>64</v>
      </c>
      <c r="H338" s="47" t="s">
        <v>81</v>
      </c>
      <c r="I338" s="47" t="s">
        <v>96</v>
      </c>
      <c r="J338" s="49">
        <v>92020</v>
      </c>
      <c r="K338" s="49">
        <v>92694</v>
      </c>
      <c r="L338" s="49">
        <v>90677</v>
      </c>
      <c r="M338" s="49">
        <v>86804</v>
      </c>
      <c r="N338" s="49">
        <v>61291</v>
      </c>
      <c r="O338" s="49">
        <v>75997</v>
      </c>
      <c r="P338" s="49">
        <v>72607</v>
      </c>
      <c r="Q338" s="49">
        <v>73741</v>
      </c>
    </row>
    <row r="339" spans="1:17" x14ac:dyDescent="0.3">
      <c r="A339" s="34">
        <f>IF($B339='Lookup (hidden)'!$F$12,IF($E339='Lookup (hidden)'!$F$13,IF($D339='Lookup (hidden)'!$F$14,IF($F339='Lookup (hidden)'!$F$15,IF($G339='Lookup (hidden)'!$F$16,IF($H339='Lookup (hidden)'!$F$17,1,0),0),0),0),0),0)</f>
        <v>0</v>
      </c>
      <c r="B339" s="47" t="s">
        <v>80</v>
      </c>
      <c r="C339" s="59"/>
      <c r="D339" s="47" t="s">
        <v>60</v>
      </c>
      <c r="E339" s="47" t="s">
        <v>37</v>
      </c>
      <c r="F339" s="47" t="s">
        <v>37</v>
      </c>
      <c r="G339" s="47" t="s">
        <v>64</v>
      </c>
      <c r="H339" s="47" t="s">
        <v>81</v>
      </c>
      <c r="I339" s="47" t="s">
        <v>97</v>
      </c>
      <c r="J339" s="49">
        <v>3471</v>
      </c>
      <c r="K339" s="49">
        <v>3709</v>
      </c>
      <c r="L339" s="49">
        <v>3686</v>
      </c>
      <c r="M339" s="49">
        <v>7704</v>
      </c>
      <c r="N339" s="49">
        <v>44624</v>
      </c>
      <c r="O339" s="49">
        <v>31433</v>
      </c>
      <c r="P339" s="49">
        <v>35075</v>
      </c>
      <c r="Q339" s="49">
        <v>38951</v>
      </c>
    </row>
    <row r="340" spans="1:17" x14ac:dyDescent="0.3">
      <c r="A340" s="34">
        <f>IF($B340='Lookup (hidden)'!$F$12,IF($E340='Lookup (hidden)'!$F$13,IF($D340='Lookup (hidden)'!$F$14,IF($F340='Lookup (hidden)'!$F$15,IF($G340='Lookup (hidden)'!$F$16,IF($H340='Lookup (hidden)'!$F$17,1,0),0),0),0),0),0)</f>
        <v>0</v>
      </c>
      <c r="B340" s="47" t="s">
        <v>82</v>
      </c>
      <c r="C340" s="59"/>
      <c r="D340" s="47" t="s">
        <v>58</v>
      </c>
      <c r="E340" s="47" t="s">
        <v>37</v>
      </c>
      <c r="F340" s="47" t="s">
        <v>37</v>
      </c>
      <c r="G340" s="47" t="s">
        <v>63</v>
      </c>
      <c r="H340" s="47" t="s">
        <v>81</v>
      </c>
      <c r="I340" s="47" t="s">
        <v>96</v>
      </c>
      <c r="J340" s="49">
        <v>4745</v>
      </c>
      <c r="K340" s="49">
        <v>3862</v>
      </c>
      <c r="L340" s="49">
        <v>4915</v>
      </c>
      <c r="M340" s="49">
        <v>4630</v>
      </c>
      <c r="N340" s="49">
        <v>1523</v>
      </c>
      <c r="O340" s="49">
        <v>1998</v>
      </c>
      <c r="P340" s="49">
        <v>2836</v>
      </c>
      <c r="Q340" s="49">
        <v>3239</v>
      </c>
    </row>
    <row r="341" spans="1:17" x14ac:dyDescent="0.3">
      <c r="A341" s="34">
        <f>IF($B341='Lookup (hidden)'!$F$12,IF($E341='Lookup (hidden)'!$F$13,IF($D341='Lookup (hidden)'!$F$14,IF($F341='Lookup (hidden)'!$F$15,IF($G341='Lookup (hidden)'!$F$16,IF($H341='Lookup (hidden)'!$F$17,1,0),0),0),0),0),0)</f>
        <v>0</v>
      </c>
      <c r="B341" s="47" t="s">
        <v>82</v>
      </c>
      <c r="C341" s="59"/>
      <c r="D341" s="47" t="s">
        <v>58</v>
      </c>
      <c r="E341" s="47" t="s">
        <v>37</v>
      </c>
      <c r="F341" s="47" t="s">
        <v>37</v>
      </c>
      <c r="G341" s="47" t="s">
        <v>63</v>
      </c>
      <c r="H341" s="47" t="s">
        <v>81</v>
      </c>
      <c r="I341" s="47" t="s">
        <v>97</v>
      </c>
      <c r="J341" s="49">
        <v>61</v>
      </c>
      <c r="K341" s="49">
        <v>69</v>
      </c>
      <c r="L341" s="49">
        <v>95</v>
      </c>
      <c r="M341" s="49">
        <v>461</v>
      </c>
      <c r="N341" s="49">
        <v>2702</v>
      </c>
      <c r="O341" s="49">
        <v>2247</v>
      </c>
      <c r="P341" s="49">
        <v>2809</v>
      </c>
      <c r="Q341" s="49">
        <v>3164</v>
      </c>
    </row>
    <row r="342" spans="1:17" x14ac:dyDescent="0.3">
      <c r="A342" s="34">
        <f>IF($B342='Lookup (hidden)'!$F$12,IF($E342='Lookup (hidden)'!$F$13,IF($D342='Lookup (hidden)'!$F$14,IF($F342='Lookup (hidden)'!$F$15,IF($G342='Lookup (hidden)'!$F$16,IF($H342='Lookup (hidden)'!$F$17,1,0),0),0),0),0),0)</f>
        <v>0</v>
      </c>
      <c r="B342" s="47" t="s">
        <v>82</v>
      </c>
      <c r="C342" s="59"/>
      <c r="D342" s="47" t="s">
        <v>59</v>
      </c>
      <c r="E342" s="47" t="s">
        <v>37</v>
      </c>
      <c r="F342" s="47" t="s">
        <v>37</v>
      </c>
      <c r="G342" s="47" t="s">
        <v>63</v>
      </c>
      <c r="H342" s="47" t="s">
        <v>81</v>
      </c>
      <c r="I342" s="47" t="s">
        <v>96</v>
      </c>
      <c r="J342" s="49">
        <v>41842</v>
      </c>
      <c r="K342" s="49">
        <v>39920</v>
      </c>
      <c r="L342" s="49">
        <v>40671</v>
      </c>
      <c r="M342" s="49">
        <v>37373</v>
      </c>
      <c r="N342" s="49">
        <v>13644</v>
      </c>
      <c r="O342" s="49">
        <v>15995</v>
      </c>
      <c r="P342" s="49">
        <v>16796</v>
      </c>
      <c r="Q342" s="49">
        <v>18357</v>
      </c>
    </row>
    <row r="343" spans="1:17" x14ac:dyDescent="0.3">
      <c r="A343" s="34">
        <f>IF($B343='Lookup (hidden)'!$F$12,IF($E343='Lookup (hidden)'!$F$13,IF($D343='Lookup (hidden)'!$F$14,IF($F343='Lookup (hidden)'!$F$15,IF($G343='Lookup (hidden)'!$F$16,IF($H343='Lookup (hidden)'!$F$17,1,0),0),0),0),0),0)</f>
        <v>0</v>
      </c>
      <c r="B343" s="47" t="s">
        <v>82</v>
      </c>
      <c r="C343" s="59"/>
      <c r="D343" s="47" t="s">
        <v>59</v>
      </c>
      <c r="E343" s="47" t="s">
        <v>37</v>
      </c>
      <c r="F343" s="47" t="s">
        <v>37</v>
      </c>
      <c r="G343" s="47" t="s">
        <v>63</v>
      </c>
      <c r="H343" s="47" t="s">
        <v>81</v>
      </c>
      <c r="I343" s="47" t="s">
        <v>97</v>
      </c>
      <c r="J343" s="49">
        <v>568</v>
      </c>
      <c r="K343" s="49">
        <v>536</v>
      </c>
      <c r="L343" s="49">
        <v>658</v>
      </c>
      <c r="M343" s="49">
        <v>6016</v>
      </c>
      <c r="N343" s="49">
        <v>32430</v>
      </c>
      <c r="O343" s="49">
        <v>28639</v>
      </c>
      <c r="P343" s="49">
        <v>30733</v>
      </c>
      <c r="Q343" s="49">
        <v>32580</v>
      </c>
    </row>
    <row r="344" spans="1:17" x14ac:dyDescent="0.3">
      <c r="A344" s="34">
        <f>IF($B344='Lookup (hidden)'!$F$12,IF($E344='Lookup (hidden)'!$F$13,IF($D344='Lookup (hidden)'!$F$14,IF($F344='Lookup (hidden)'!$F$15,IF($G344='Lookup (hidden)'!$F$16,IF($H344='Lookup (hidden)'!$F$17,1,0),0),0),0),0),0)</f>
        <v>0</v>
      </c>
      <c r="B344" s="47" t="s">
        <v>82</v>
      </c>
      <c r="C344" s="59"/>
      <c r="D344" s="47" t="s">
        <v>60</v>
      </c>
      <c r="E344" s="47" t="s">
        <v>37</v>
      </c>
      <c r="F344" s="47" t="s">
        <v>37</v>
      </c>
      <c r="G344" s="47" t="s">
        <v>63</v>
      </c>
      <c r="H344" s="47" t="s">
        <v>81</v>
      </c>
      <c r="I344" s="47" t="s">
        <v>96</v>
      </c>
      <c r="J344" s="49">
        <v>11114</v>
      </c>
      <c r="K344" s="49">
        <v>10557</v>
      </c>
      <c r="L344" s="49">
        <v>10530</v>
      </c>
      <c r="M344" s="49">
        <v>9511</v>
      </c>
      <c r="N344" s="49">
        <v>4239</v>
      </c>
      <c r="O344" s="49">
        <v>5071</v>
      </c>
      <c r="P344" s="49">
        <v>5353</v>
      </c>
      <c r="Q344" s="49">
        <v>5439</v>
      </c>
    </row>
    <row r="345" spans="1:17" x14ac:dyDescent="0.3">
      <c r="A345" s="34">
        <f>IF($B345='Lookup (hidden)'!$F$12,IF($E345='Lookup (hidden)'!$F$13,IF($D345='Lookup (hidden)'!$F$14,IF($F345='Lookup (hidden)'!$F$15,IF($G345='Lookup (hidden)'!$F$16,IF($H345='Lookup (hidden)'!$F$17,1,0),0),0),0),0),0)</f>
        <v>0</v>
      </c>
      <c r="B345" s="47" t="s">
        <v>82</v>
      </c>
      <c r="C345" s="59"/>
      <c r="D345" s="47" t="s">
        <v>60</v>
      </c>
      <c r="E345" s="47" t="s">
        <v>37</v>
      </c>
      <c r="F345" s="47" t="s">
        <v>37</v>
      </c>
      <c r="G345" s="47" t="s">
        <v>63</v>
      </c>
      <c r="H345" s="47" t="s">
        <v>81</v>
      </c>
      <c r="I345" s="47" t="s">
        <v>97</v>
      </c>
      <c r="J345" s="49">
        <v>57</v>
      </c>
      <c r="K345" s="49">
        <v>62</v>
      </c>
      <c r="L345" s="49">
        <v>65</v>
      </c>
      <c r="M345" s="49">
        <v>1348</v>
      </c>
      <c r="N345" s="49">
        <v>8337</v>
      </c>
      <c r="O345" s="49">
        <v>7058</v>
      </c>
      <c r="P345" s="49">
        <v>7195</v>
      </c>
      <c r="Q345" s="49">
        <v>7499</v>
      </c>
    </row>
    <row r="346" spans="1:17" x14ac:dyDescent="0.3">
      <c r="A346" s="34">
        <f>IF($B346='Lookup (hidden)'!$F$12,IF($E346='Lookup (hidden)'!$F$13,IF($D346='Lookup (hidden)'!$F$14,IF($F346='Lookup (hidden)'!$F$15,IF($G346='Lookup (hidden)'!$F$16,IF($H346='Lookup (hidden)'!$F$17,1,0),0),0),0),0),0)</f>
        <v>0</v>
      </c>
      <c r="B346" s="47" t="s">
        <v>82</v>
      </c>
      <c r="C346" s="59"/>
      <c r="D346" s="47" t="s">
        <v>58</v>
      </c>
      <c r="E346" s="47" t="s">
        <v>37</v>
      </c>
      <c r="F346" s="47" t="s">
        <v>37</v>
      </c>
      <c r="G346" s="47" t="s">
        <v>64</v>
      </c>
      <c r="H346" s="47" t="s">
        <v>81</v>
      </c>
      <c r="I346" s="47" t="s">
        <v>96</v>
      </c>
      <c r="J346" s="49">
        <v>32760</v>
      </c>
      <c r="K346" s="49">
        <v>27634</v>
      </c>
      <c r="L346" s="49">
        <v>34423</v>
      </c>
      <c r="M346" s="49">
        <v>31475</v>
      </c>
      <c r="N346" s="49">
        <v>10485</v>
      </c>
      <c r="O346" s="49">
        <v>14466</v>
      </c>
      <c r="P346" s="49">
        <v>17629</v>
      </c>
      <c r="Q346" s="49">
        <v>20991</v>
      </c>
    </row>
    <row r="347" spans="1:17" x14ac:dyDescent="0.3">
      <c r="A347" s="34">
        <f>IF($B347='Lookup (hidden)'!$F$12,IF($E347='Lookup (hidden)'!$F$13,IF($D347='Lookup (hidden)'!$F$14,IF($F347='Lookup (hidden)'!$F$15,IF($G347='Lookup (hidden)'!$F$16,IF($H347='Lookup (hidden)'!$F$17,1,0),0),0),0),0),0)</f>
        <v>0</v>
      </c>
      <c r="B347" s="47" t="s">
        <v>82</v>
      </c>
      <c r="C347" s="59"/>
      <c r="D347" s="47" t="s">
        <v>58</v>
      </c>
      <c r="E347" s="47" t="s">
        <v>37</v>
      </c>
      <c r="F347" s="47" t="s">
        <v>37</v>
      </c>
      <c r="G347" s="47" t="s">
        <v>64</v>
      </c>
      <c r="H347" s="47" t="s">
        <v>81</v>
      </c>
      <c r="I347" s="47" t="s">
        <v>97</v>
      </c>
      <c r="J347" s="49">
        <v>246</v>
      </c>
      <c r="K347" s="49">
        <v>255</v>
      </c>
      <c r="L347" s="49">
        <v>327</v>
      </c>
      <c r="M347" s="49">
        <v>3121</v>
      </c>
      <c r="N347" s="49">
        <v>21132</v>
      </c>
      <c r="O347" s="49">
        <v>18938</v>
      </c>
      <c r="P347" s="49">
        <v>23321</v>
      </c>
      <c r="Q347" s="49">
        <v>25783</v>
      </c>
    </row>
    <row r="348" spans="1:17" x14ac:dyDescent="0.3">
      <c r="A348" s="34">
        <f>IF($B348='Lookup (hidden)'!$F$12,IF($E348='Lookup (hidden)'!$F$13,IF($D348='Lookup (hidden)'!$F$14,IF($F348='Lookup (hidden)'!$F$15,IF($G348='Lookup (hidden)'!$F$16,IF($H348='Lookup (hidden)'!$F$17,1,0),0),0),0),0),0)</f>
        <v>0</v>
      </c>
      <c r="B348" s="47" t="s">
        <v>82</v>
      </c>
      <c r="C348" s="59"/>
      <c r="D348" s="47" t="s">
        <v>59</v>
      </c>
      <c r="E348" s="47" t="s">
        <v>37</v>
      </c>
      <c r="F348" s="47" t="s">
        <v>37</v>
      </c>
      <c r="G348" s="47" t="s">
        <v>64</v>
      </c>
      <c r="H348" s="47" t="s">
        <v>81</v>
      </c>
      <c r="I348" s="47" t="s">
        <v>96</v>
      </c>
      <c r="J348" s="49">
        <v>362238</v>
      </c>
      <c r="K348" s="49">
        <v>350146</v>
      </c>
      <c r="L348" s="49">
        <v>358107</v>
      </c>
      <c r="M348" s="49">
        <v>334318</v>
      </c>
      <c r="N348" s="49">
        <v>115705</v>
      </c>
      <c r="O348" s="49">
        <v>141668</v>
      </c>
      <c r="P348" s="49">
        <v>143270</v>
      </c>
      <c r="Q348" s="49">
        <v>155349</v>
      </c>
    </row>
    <row r="349" spans="1:17" x14ac:dyDescent="0.3">
      <c r="A349" s="34">
        <f>IF($B349='Lookup (hidden)'!$F$12,IF($E349='Lookup (hidden)'!$F$13,IF($D349='Lookup (hidden)'!$F$14,IF($F349='Lookup (hidden)'!$F$15,IF($G349='Lookup (hidden)'!$F$16,IF($H349='Lookup (hidden)'!$F$17,1,0),0),0),0),0),0)</f>
        <v>0</v>
      </c>
      <c r="B349" s="47" t="s">
        <v>82</v>
      </c>
      <c r="C349" s="59"/>
      <c r="D349" s="47" t="s">
        <v>59</v>
      </c>
      <c r="E349" s="47" t="s">
        <v>37</v>
      </c>
      <c r="F349" s="47" t="s">
        <v>37</v>
      </c>
      <c r="G349" s="47" t="s">
        <v>64</v>
      </c>
      <c r="H349" s="47" t="s">
        <v>81</v>
      </c>
      <c r="I349" s="47" t="s">
        <v>97</v>
      </c>
      <c r="J349" s="49">
        <v>4098</v>
      </c>
      <c r="K349" s="49">
        <v>4540</v>
      </c>
      <c r="L349" s="49">
        <v>5629</v>
      </c>
      <c r="M349" s="49">
        <v>50699</v>
      </c>
      <c r="N349" s="49">
        <v>303346</v>
      </c>
      <c r="O349" s="49">
        <v>270473</v>
      </c>
      <c r="P349" s="49">
        <v>288825</v>
      </c>
      <c r="Q349" s="49">
        <v>305237</v>
      </c>
    </row>
    <row r="350" spans="1:17" x14ac:dyDescent="0.3">
      <c r="A350" s="34">
        <f>IF($B350='Lookup (hidden)'!$F$12,IF($E350='Lookup (hidden)'!$F$13,IF($D350='Lookup (hidden)'!$F$14,IF($F350='Lookup (hidden)'!$F$15,IF($G350='Lookup (hidden)'!$F$16,IF($H350='Lookup (hidden)'!$F$17,1,0),0),0),0),0),0)</f>
        <v>0</v>
      </c>
      <c r="B350" s="47" t="s">
        <v>82</v>
      </c>
      <c r="C350" s="59"/>
      <c r="D350" s="47" t="s">
        <v>60</v>
      </c>
      <c r="E350" s="47" t="s">
        <v>37</v>
      </c>
      <c r="F350" s="47" t="s">
        <v>37</v>
      </c>
      <c r="G350" s="47" t="s">
        <v>64</v>
      </c>
      <c r="H350" s="47" t="s">
        <v>81</v>
      </c>
      <c r="I350" s="47" t="s">
        <v>96</v>
      </c>
      <c r="J350" s="49">
        <v>82538</v>
      </c>
      <c r="K350" s="49">
        <v>81340</v>
      </c>
      <c r="L350" s="49">
        <v>80615</v>
      </c>
      <c r="M350" s="49">
        <v>72827</v>
      </c>
      <c r="N350" s="49">
        <v>32629</v>
      </c>
      <c r="O350" s="49">
        <v>40274</v>
      </c>
      <c r="P350" s="49">
        <v>40780</v>
      </c>
      <c r="Q350" s="49">
        <v>40890</v>
      </c>
    </row>
    <row r="351" spans="1:17" x14ac:dyDescent="0.3">
      <c r="A351" s="34">
        <f>IF($B351='Lookup (hidden)'!$F$12,IF($E351='Lookup (hidden)'!$F$13,IF($D351='Lookup (hidden)'!$F$14,IF($F351='Lookup (hidden)'!$F$15,IF($G351='Lookup (hidden)'!$F$16,IF($H351='Lookup (hidden)'!$F$17,1,0),0),0),0),0),0)</f>
        <v>0</v>
      </c>
      <c r="B351" s="47" t="s">
        <v>82</v>
      </c>
      <c r="C351" s="59"/>
      <c r="D351" s="47" t="s">
        <v>60</v>
      </c>
      <c r="E351" s="47" t="s">
        <v>37</v>
      </c>
      <c r="F351" s="47" t="s">
        <v>37</v>
      </c>
      <c r="G351" s="47" t="s">
        <v>64</v>
      </c>
      <c r="H351" s="47" t="s">
        <v>81</v>
      </c>
      <c r="I351" s="47" t="s">
        <v>97</v>
      </c>
      <c r="J351" s="49">
        <v>402</v>
      </c>
      <c r="K351" s="49">
        <v>427</v>
      </c>
      <c r="L351" s="49">
        <v>412</v>
      </c>
      <c r="M351" s="49">
        <v>9765</v>
      </c>
      <c r="N351" s="49">
        <v>67160</v>
      </c>
      <c r="O351" s="49">
        <v>54970</v>
      </c>
      <c r="P351" s="49">
        <v>56486</v>
      </c>
      <c r="Q351" s="49">
        <v>57741</v>
      </c>
    </row>
    <row r="352" spans="1:17" x14ac:dyDescent="0.3">
      <c r="A352" s="34">
        <f>IF($B352='Lookup (hidden)'!$F$12,IF($E352='Lookup (hidden)'!$F$13,IF($D352='Lookup (hidden)'!$F$14,IF($F352='Lookup (hidden)'!$F$15,IF($G352='Lookup (hidden)'!$F$16,IF($H352='Lookup (hidden)'!$F$17,1,0),0),0),0),0),0)</f>
        <v>0</v>
      </c>
      <c r="B352" s="47" t="s">
        <v>73</v>
      </c>
      <c r="C352" s="59"/>
      <c r="D352" s="47" t="s">
        <v>58</v>
      </c>
      <c r="E352" s="47" t="s">
        <v>37</v>
      </c>
      <c r="F352" s="47" t="s">
        <v>37</v>
      </c>
      <c r="G352" s="47" t="s">
        <v>63</v>
      </c>
      <c r="H352" s="47" t="s">
        <v>81</v>
      </c>
      <c r="I352" s="47" t="s">
        <v>96</v>
      </c>
      <c r="J352" s="49">
        <v>2983</v>
      </c>
      <c r="K352" s="49">
        <v>2105</v>
      </c>
      <c r="L352" s="49">
        <v>2671</v>
      </c>
      <c r="M352" s="49">
        <v>2376</v>
      </c>
      <c r="N352" s="49">
        <v>995</v>
      </c>
      <c r="O352" s="49">
        <v>1628</v>
      </c>
      <c r="P352" s="49">
        <v>1395</v>
      </c>
      <c r="Q352" s="49">
        <v>1515</v>
      </c>
    </row>
    <row r="353" spans="1:17" x14ac:dyDescent="0.3">
      <c r="A353" s="34">
        <f>IF($B353='Lookup (hidden)'!$F$12,IF($E353='Lookup (hidden)'!$F$13,IF($D353='Lookup (hidden)'!$F$14,IF($F353='Lookup (hidden)'!$F$15,IF($G353='Lookup (hidden)'!$F$16,IF($H353='Lookup (hidden)'!$F$17,1,0),0),0),0),0),0)</f>
        <v>0</v>
      </c>
      <c r="B353" s="47" t="s">
        <v>73</v>
      </c>
      <c r="C353" s="59"/>
      <c r="D353" s="47" t="s">
        <v>58</v>
      </c>
      <c r="E353" s="47" t="s">
        <v>37</v>
      </c>
      <c r="F353" s="47" t="s">
        <v>37</v>
      </c>
      <c r="G353" s="47" t="s">
        <v>63</v>
      </c>
      <c r="H353" s="47" t="s">
        <v>81</v>
      </c>
      <c r="I353" s="47" t="s">
        <v>97</v>
      </c>
      <c r="J353" s="49" t="s">
        <v>99</v>
      </c>
      <c r="K353" s="49" t="s">
        <v>99</v>
      </c>
      <c r="L353" s="49" t="s">
        <v>100</v>
      </c>
      <c r="M353" s="49">
        <v>163</v>
      </c>
      <c r="N353" s="49">
        <v>1056</v>
      </c>
      <c r="O353" s="49">
        <v>878</v>
      </c>
      <c r="P353" s="49">
        <v>1172</v>
      </c>
      <c r="Q353" s="49">
        <v>1306</v>
      </c>
    </row>
    <row r="354" spans="1:17" x14ac:dyDescent="0.3">
      <c r="A354" s="34">
        <f>IF($B354='Lookup (hidden)'!$F$12,IF($E354='Lookup (hidden)'!$F$13,IF($D354='Lookup (hidden)'!$F$14,IF($F354='Lookup (hidden)'!$F$15,IF($G354='Lookup (hidden)'!$F$16,IF($H354='Lookup (hidden)'!$F$17,1,0),0),0),0),0),0)</f>
        <v>0</v>
      </c>
      <c r="B354" s="47" t="s">
        <v>73</v>
      </c>
      <c r="C354" s="59"/>
      <c r="D354" s="47" t="s">
        <v>59</v>
      </c>
      <c r="E354" s="47" t="s">
        <v>37</v>
      </c>
      <c r="F354" s="47" t="s">
        <v>37</v>
      </c>
      <c r="G354" s="47" t="s">
        <v>63</v>
      </c>
      <c r="H354" s="47" t="s">
        <v>81</v>
      </c>
      <c r="I354" s="47" t="s">
        <v>96</v>
      </c>
      <c r="J354" s="49">
        <v>25704</v>
      </c>
      <c r="K354" s="49">
        <v>24815</v>
      </c>
      <c r="L354" s="49">
        <v>25954</v>
      </c>
      <c r="M354" s="49">
        <v>24512</v>
      </c>
      <c r="N354" s="49">
        <v>10331</v>
      </c>
      <c r="O354" s="49">
        <v>14145</v>
      </c>
      <c r="P354" s="49">
        <v>12496</v>
      </c>
      <c r="Q354" s="49">
        <v>12737</v>
      </c>
    </row>
    <row r="355" spans="1:17" x14ac:dyDescent="0.3">
      <c r="A355" s="34">
        <f>IF($B355='Lookup (hidden)'!$F$12,IF($E355='Lookup (hidden)'!$F$13,IF($D355='Lookup (hidden)'!$F$14,IF($F355='Lookup (hidden)'!$F$15,IF($G355='Lookup (hidden)'!$F$16,IF($H355='Lookup (hidden)'!$F$17,1,0),0),0),0),0),0)</f>
        <v>0</v>
      </c>
      <c r="B355" s="47" t="s">
        <v>73</v>
      </c>
      <c r="C355" s="59"/>
      <c r="D355" s="47" t="s">
        <v>59</v>
      </c>
      <c r="E355" s="47" t="s">
        <v>37</v>
      </c>
      <c r="F355" s="47" t="s">
        <v>37</v>
      </c>
      <c r="G355" s="47" t="s">
        <v>63</v>
      </c>
      <c r="H355" s="47" t="s">
        <v>81</v>
      </c>
      <c r="I355" s="47" t="s">
        <v>97</v>
      </c>
      <c r="J355" s="49">
        <v>84</v>
      </c>
      <c r="K355" s="49">
        <v>32</v>
      </c>
      <c r="L355" s="49">
        <v>32</v>
      </c>
      <c r="M355" s="49">
        <v>2180</v>
      </c>
      <c r="N355" s="49">
        <v>15412</v>
      </c>
      <c r="O355" s="49">
        <v>11308</v>
      </c>
      <c r="P355" s="49">
        <v>15602</v>
      </c>
      <c r="Q355" s="49">
        <v>15347</v>
      </c>
    </row>
    <row r="356" spans="1:17" x14ac:dyDescent="0.3">
      <c r="A356" s="34">
        <f>IF($B356='Lookup (hidden)'!$F$12,IF($E356='Lookup (hidden)'!$F$13,IF($D356='Lookup (hidden)'!$F$14,IF($F356='Lookup (hidden)'!$F$15,IF($G356='Lookup (hidden)'!$F$16,IF($H356='Lookup (hidden)'!$F$17,1,0),0),0),0),0),0)</f>
        <v>0</v>
      </c>
      <c r="B356" s="47" t="s">
        <v>73</v>
      </c>
      <c r="C356" s="59"/>
      <c r="D356" s="47" t="s">
        <v>60</v>
      </c>
      <c r="E356" s="47" t="s">
        <v>37</v>
      </c>
      <c r="F356" s="47" t="s">
        <v>37</v>
      </c>
      <c r="G356" s="47" t="s">
        <v>63</v>
      </c>
      <c r="H356" s="47" t="s">
        <v>81</v>
      </c>
      <c r="I356" s="47" t="s">
        <v>96</v>
      </c>
      <c r="J356" s="49">
        <v>5377</v>
      </c>
      <c r="K356" s="49">
        <v>4633</v>
      </c>
      <c r="L356" s="49">
        <v>4974</v>
      </c>
      <c r="M356" s="49">
        <v>3998</v>
      </c>
      <c r="N356" s="49">
        <v>2668</v>
      </c>
      <c r="O356" s="49">
        <v>3401</v>
      </c>
      <c r="P356" s="49">
        <v>2741</v>
      </c>
      <c r="Q356" s="49">
        <v>3137</v>
      </c>
    </row>
    <row r="357" spans="1:17" x14ac:dyDescent="0.3">
      <c r="A357" s="34">
        <f>IF($B357='Lookup (hidden)'!$F$12,IF($E357='Lookup (hidden)'!$F$13,IF($D357='Lookup (hidden)'!$F$14,IF($F357='Lookup (hidden)'!$F$15,IF($G357='Lookup (hidden)'!$F$16,IF($H357='Lookup (hidden)'!$F$17,1,0),0),0),0),0),0)</f>
        <v>0</v>
      </c>
      <c r="B357" s="47" t="s">
        <v>73</v>
      </c>
      <c r="C357" s="59"/>
      <c r="D357" s="47" t="s">
        <v>60</v>
      </c>
      <c r="E357" s="47" t="s">
        <v>37</v>
      </c>
      <c r="F357" s="47" t="s">
        <v>37</v>
      </c>
      <c r="G357" s="47" t="s">
        <v>63</v>
      </c>
      <c r="H357" s="47" t="s">
        <v>81</v>
      </c>
      <c r="I357" s="47" t="s">
        <v>97</v>
      </c>
      <c r="J357" s="49" t="s">
        <v>100</v>
      </c>
      <c r="K357" s="49" t="s">
        <v>99</v>
      </c>
      <c r="L357" s="49" t="s">
        <v>99</v>
      </c>
      <c r="M357" s="49">
        <v>390</v>
      </c>
      <c r="N357" s="49">
        <v>2861</v>
      </c>
      <c r="O357" s="49">
        <v>1894</v>
      </c>
      <c r="P357" s="49">
        <v>2831</v>
      </c>
      <c r="Q357" s="49">
        <v>2897</v>
      </c>
    </row>
    <row r="358" spans="1:17" x14ac:dyDescent="0.3">
      <c r="A358" s="34">
        <f>IF($B358='Lookup (hidden)'!$F$12,IF($E358='Lookup (hidden)'!$F$13,IF($D358='Lookup (hidden)'!$F$14,IF($F358='Lookup (hidden)'!$F$15,IF($G358='Lookup (hidden)'!$F$16,IF($H358='Lookup (hidden)'!$F$17,1,0),0),0),0),0),0)</f>
        <v>0</v>
      </c>
      <c r="B358" s="47" t="s">
        <v>73</v>
      </c>
      <c r="C358" s="59"/>
      <c r="D358" s="47" t="s">
        <v>58</v>
      </c>
      <c r="E358" s="47" t="s">
        <v>37</v>
      </c>
      <c r="F358" s="47" t="s">
        <v>37</v>
      </c>
      <c r="G358" s="47" t="s">
        <v>64</v>
      </c>
      <c r="H358" s="47" t="s">
        <v>81</v>
      </c>
      <c r="I358" s="47" t="s">
        <v>96</v>
      </c>
      <c r="J358" s="49">
        <v>11199</v>
      </c>
      <c r="K358" s="49">
        <v>8975</v>
      </c>
      <c r="L358" s="49">
        <v>11412</v>
      </c>
      <c r="M358" s="49">
        <v>10171</v>
      </c>
      <c r="N358" s="49">
        <v>2570</v>
      </c>
      <c r="O358" s="49">
        <v>4660</v>
      </c>
      <c r="P358" s="49">
        <v>5222</v>
      </c>
      <c r="Q358" s="49">
        <v>5176</v>
      </c>
    </row>
    <row r="359" spans="1:17" x14ac:dyDescent="0.3">
      <c r="A359" s="34">
        <f>IF($B359='Lookup (hidden)'!$F$12,IF($E359='Lookup (hidden)'!$F$13,IF($D359='Lookup (hidden)'!$F$14,IF($F359='Lookup (hidden)'!$F$15,IF($G359='Lookup (hidden)'!$F$16,IF($H359='Lookup (hidden)'!$F$17,1,0),0),0),0),0),0)</f>
        <v>0</v>
      </c>
      <c r="B359" s="47" t="s">
        <v>73</v>
      </c>
      <c r="C359" s="59"/>
      <c r="D359" s="47" t="s">
        <v>58</v>
      </c>
      <c r="E359" s="47" t="s">
        <v>37</v>
      </c>
      <c r="F359" s="47" t="s">
        <v>37</v>
      </c>
      <c r="G359" s="47" t="s">
        <v>64</v>
      </c>
      <c r="H359" s="47" t="s">
        <v>81</v>
      </c>
      <c r="I359" s="47" t="s">
        <v>97</v>
      </c>
      <c r="J359" s="49" t="s">
        <v>100</v>
      </c>
      <c r="K359" s="49" t="s">
        <v>99</v>
      </c>
      <c r="L359" s="49" t="s">
        <v>100</v>
      </c>
      <c r="M359" s="49">
        <v>1169</v>
      </c>
      <c r="N359" s="49">
        <v>7504</v>
      </c>
      <c r="O359" s="49">
        <v>5820</v>
      </c>
      <c r="P359" s="49">
        <v>7725</v>
      </c>
      <c r="Q359" s="49">
        <v>8026</v>
      </c>
    </row>
    <row r="360" spans="1:17" x14ac:dyDescent="0.3">
      <c r="A360" s="34">
        <f>IF($B360='Lookup (hidden)'!$F$12,IF($E360='Lookup (hidden)'!$F$13,IF($D360='Lookup (hidden)'!$F$14,IF($F360='Lookup (hidden)'!$F$15,IF($G360='Lookup (hidden)'!$F$16,IF($H360='Lookup (hidden)'!$F$17,1,0),0),0),0),0),0)</f>
        <v>0</v>
      </c>
      <c r="B360" s="47" t="s">
        <v>73</v>
      </c>
      <c r="C360" s="59"/>
      <c r="D360" s="47" t="s">
        <v>59</v>
      </c>
      <c r="E360" s="47" t="s">
        <v>37</v>
      </c>
      <c r="F360" s="47" t="s">
        <v>37</v>
      </c>
      <c r="G360" s="47" t="s">
        <v>64</v>
      </c>
      <c r="H360" s="47" t="s">
        <v>81</v>
      </c>
      <c r="I360" s="47" t="s">
        <v>96</v>
      </c>
      <c r="J360" s="49">
        <v>135286</v>
      </c>
      <c r="K360" s="49">
        <v>129540</v>
      </c>
      <c r="L360" s="49">
        <v>133295</v>
      </c>
      <c r="M360" s="49">
        <v>118266</v>
      </c>
      <c r="N360" s="49">
        <v>48520</v>
      </c>
      <c r="O360" s="49">
        <v>67101</v>
      </c>
      <c r="P360" s="49">
        <v>58326</v>
      </c>
      <c r="Q360" s="49">
        <v>56981</v>
      </c>
    </row>
    <row r="361" spans="1:17" x14ac:dyDescent="0.3">
      <c r="A361" s="34">
        <f>IF($B361='Lookup (hidden)'!$F$12,IF($E361='Lookup (hidden)'!$F$13,IF($D361='Lookup (hidden)'!$F$14,IF($F361='Lookup (hidden)'!$F$15,IF($G361='Lookup (hidden)'!$F$16,IF($H361='Lookup (hidden)'!$F$17,1,0),0),0),0),0),0)</f>
        <v>0</v>
      </c>
      <c r="B361" s="47" t="s">
        <v>73</v>
      </c>
      <c r="C361" s="59"/>
      <c r="D361" s="47" t="s">
        <v>59</v>
      </c>
      <c r="E361" s="47" t="s">
        <v>37</v>
      </c>
      <c r="F361" s="47" t="s">
        <v>37</v>
      </c>
      <c r="G361" s="47" t="s">
        <v>64</v>
      </c>
      <c r="H361" s="47" t="s">
        <v>81</v>
      </c>
      <c r="I361" s="47" t="s">
        <v>97</v>
      </c>
      <c r="J361" s="49">
        <v>28</v>
      </c>
      <c r="K361" s="49">
        <v>41</v>
      </c>
      <c r="L361" s="49">
        <v>44</v>
      </c>
      <c r="M361" s="49">
        <v>12287</v>
      </c>
      <c r="N361" s="49">
        <v>82130</v>
      </c>
      <c r="O361" s="49">
        <v>64026</v>
      </c>
      <c r="P361" s="49">
        <v>85236</v>
      </c>
      <c r="Q361" s="49">
        <v>88196</v>
      </c>
    </row>
    <row r="362" spans="1:17" x14ac:dyDescent="0.3">
      <c r="A362" s="34">
        <f>IF($B362='Lookup (hidden)'!$F$12,IF($E362='Lookup (hidden)'!$F$13,IF($D362='Lookup (hidden)'!$F$14,IF($F362='Lookup (hidden)'!$F$15,IF($G362='Lookup (hidden)'!$F$16,IF($H362='Lookup (hidden)'!$F$17,1,0),0),0),0),0),0)</f>
        <v>0</v>
      </c>
      <c r="B362" s="47" t="s">
        <v>73</v>
      </c>
      <c r="C362" s="59"/>
      <c r="D362" s="47" t="s">
        <v>60</v>
      </c>
      <c r="E362" s="47" t="s">
        <v>37</v>
      </c>
      <c r="F362" s="47" t="s">
        <v>37</v>
      </c>
      <c r="G362" s="47" t="s">
        <v>64</v>
      </c>
      <c r="H362" s="47" t="s">
        <v>81</v>
      </c>
      <c r="I362" s="47" t="s">
        <v>96</v>
      </c>
      <c r="J362" s="49">
        <v>25506</v>
      </c>
      <c r="K362" s="49">
        <v>25702</v>
      </c>
      <c r="L362" s="49">
        <v>25934</v>
      </c>
      <c r="M362" s="49">
        <v>21339</v>
      </c>
      <c r="N362" s="49">
        <v>11563</v>
      </c>
      <c r="O362" s="49">
        <v>16272</v>
      </c>
      <c r="P362" s="49">
        <v>14130</v>
      </c>
      <c r="Q362" s="49">
        <v>13033</v>
      </c>
    </row>
    <row r="363" spans="1:17" x14ac:dyDescent="0.3">
      <c r="A363" s="34">
        <f>IF($B363='Lookup (hidden)'!$F$12,IF($E363='Lookup (hidden)'!$F$13,IF($D363='Lookup (hidden)'!$F$14,IF($F363='Lookup (hidden)'!$F$15,IF($G363='Lookup (hidden)'!$F$16,IF($H363='Lookup (hidden)'!$F$17,1,0),0),0),0),0),0)</f>
        <v>0</v>
      </c>
      <c r="B363" s="47" t="s">
        <v>73</v>
      </c>
      <c r="C363" s="59"/>
      <c r="D363" s="47" t="s">
        <v>60</v>
      </c>
      <c r="E363" s="47" t="s">
        <v>37</v>
      </c>
      <c r="F363" s="47" t="s">
        <v>37</v>
      </c>
      <c r="G363" s="47" t="s">
        <v>64</v>
      </c>
      <c r="H363" s="47" t="s">
        <v>81</v>
      </c>
      <c r="I363" s="47" t="s">
        <v>97</v>
      </c>
      <c r="J363" s="49" t="s">
        <v>99</v>
      </c>
      <c r="K363" s="49" t="s">
        <v>100</v>
      </c>
      <c r="L363" s="49" t="s">
        <v>99</v>
      </c>
      <c r="M363" s="49">
        <v>2156</v>
      </c>
      <c r="N363" s="49">
        <v>15822</v>
      </c>
      <c r="O363" s="49">
        <v>11479</v>
      </c>
      <c r="P363" s="49">
        <v>15722</v>
      </c>
      <c r="Q363" s="49">
        <v>15835</v>
      </c>
    </row>
    <row r="364" spans="1:17" x14ac:dyDescent="0.3">
      <c r="A364" s="34">
        <f>IF($B364='Lookup (hidden)'!$F$12,IF($E364='Lookup (hidden)'!$F$13,IF($D364='Lookup (hidden)'!$F$14,IF($F364='Lookup (hidden)'!$F$15,IF($G364='Lookup (hidden)'!$F$16,IF($H364='Lookup (hidden)'!$F$17,1,0),0),0),0),0),0)</f>
        <v>0</v>
      </c>
      <c r="B364" s="47" t="s">
        <v>69</v>
      </c>
      <c r="C364" s="59"/>
      <c r="D364" s="47" t="s">
        <v>58</v>
      </c>
      <c r="E364" s="47" t="s">
        <v>37</v>
      </c>
      <c r="F364" s="47" t="s">
        <v>37</v>
      </c>
      <c r="G364" s="47" t="s">
        <v>63</v>
      </c>
      <c r="H364" s="47" t="s">
        <v>81</v>
      </c>
      <c r="I364" s="47" t="s">
        <v>96</v>
      </c>
      <c r="J364" s="49">
        <v>10125</v>
      </c>
      <c r="K364" s="49">
        <v>8464</v>
      </c>
      <c r="L364" s="49">
        <v>10693</v>
      </c>
      <c r="M364" s="49">
        <v>9471</v>
      </c>
      <c r="N364" s="49">
        <v>2819</v>
      </c>
      <c r="O364" s="49">
        <v>4856</v>
      </c>
      <c r="P364" s="49">
        <v>5847</v>
      </c>
      <c r="Q364" s="49">
        <v>6128</v>
      </c>
    </row>
    <row r="365" spans="1:17" x14ac:dyDescent="0.3">
      <c r="A365" s="34">
        <f>IF($B365='Lookup (hidden)'!$F$12,IF($E365='Lookup (hidden)'!$F$13,IF($D365='Lookup (hidden)'!$F$14,IF($F365='Lookup (hidden)'!$F$15,IF($G365='Lookup (hidden)'!$F$16,IF($H365='Lookup (hidden)'!$F$17,1,0),0),0),0),0),0)</f>
        <v>0</v>
      </c>
      <c r="B365" s="47" t="s">
        <v>69</v>
      </c>
      <c r="C365" s="59"/>
      <c r="D365" s="47" t="s">
        <v>58</v>
      </c>
      <c r="E365" s="47" t="s">
        <v>37</v>
      </c>
      <c r="F365" s="47" t="s">
        <v>37</v>
      </c>
      <c r="G365" s="47" t="s">
        <v>63</v>
      </c>
      <c r="H365" s="47" t="s">
        <v>81</v>
      </c>
      <c r="I365" s="47" t="s">
        <v>97</v>
      </c>
      <c r="J365" s="49">
        <v>183</v>
      </c>
      <c r="K365" s="49">
        <v>165</v>
      </c>
      <c r="L365" s="49">
        <v>257</v>
      </c>
      <c r="M365" s="49">
        <v>987</v>
      </c>
      <c r="N365" s="49">
        <v>4551</v>
      </c>
      <c r="O365" s="49">
        <v>4158</v>
      </c>
      <c r="P365" s="49">
        <v>5258</v>
      </c>
      <c r="Q365" s="49">
        <v>6093</v>
      </c>
    </row>
    <row r="366" spans="1:17" x14ac:dyDescent="0.3">
      <c r="A366" s="34">
        <f>IF($B366='Lookup (hidden)'!$F$12,IF($E366='Lookup (hidden)'!$F$13,IF($D366='Lookup (hidden)'!$F$14,IF($F366='Lookup (hidden)'!$F$15,IF($G366='Lookup (hidden)'!$F$16,IF($H366='Lookup (hidden)'!$F$17,1,0),0),0),0),0),0)</f>
        <v>0</v>
      </c>
      <c r="B366" s="47" t="s">
        <v>69</v>
      </c>
      <c r="C366" s="59"/>
      <c r="D366" s="47" t="s">
        <v>59</v>
      </c>
      <c r="E366" s="47" t="s">
        <v>37</v>
      </c>
      <c r="F366" s="47" t="s">
        <v>37</v>
      </c>
      <c r="G366" s="47" t="s">
        <v>63</v>
      </c>
      <c r="H366" s="47" t="s">
        <v>81</v>
      </c>
      <c r="I366" s="47" t="s">
        <v>96</v>
      </c>
      <c r="J366" s="49">
        <v>86182</v>
      </c>
      <c r="K366" s="49">
        <v>81236</v>
      </c>
      <c r="L366" s="49">
        <v>85954</v>
      </c>
      <c r="M366" s="49">
        <v>76854</v>
      </c>
      <c r="N366" s="49">
        <v>24080</v>
      </c>
      <c r="O366" s="49">
        <v>34935</v>
      </c>
      <c r="P366" s="49">
        <v>37368</v>
      </c>
      <c r="Q366" s="49">
        <v>35269</v>
      </c>
    </row>
    <row r="367" spans="1:17" x14ac:dyDescent="0.3">
      <c r="A367" s="34">
        <f>IF($B367='Lookup (hidden)'!$F$12,IF($E367='Lookup (hidden)'!$F$13,IF($D367='Lookup (hidden)'!$F$14,IF($F367='Lookup (hidden)'!$F$15,IF($G367='Lookup (hidden)'!$F$16,IF($H367='Lookup (hidden)'!$F$17,1,0),0),0),0),0),0)</f>
        <v>0</v>
      </c>
      <c r="B367" s="47" t="s">
        <v>69</v>
      </c>
      <c r="C367" s="59"/>
      <c r="D367" s="47" t="s">
        <v>59</v>
      </c>
      <c r="E367" s="47" t="s">
        <v>37</v>
      </c>
      <c r="F367" s="47" t="s">
        <v>37</v>
      </c>
      <c r="G367" s="47" t="s">
        <v>63</v>
      </c>
      <c r="H367" s="47" t="s">
        <v>81</v>
      </c>
      <c r="I367" s="47" t="s">
        <v>97</v>
      </c>
      <c r="J367" s="49">
        <v>1759</v>
      </c>
      <c r="K367" s="49">
        <v>1729</v>
      </c>
      <c r="L367" s="49">
        <v>2013</v>
      </c>
      <c r="M367" s="49">
        <v>11532</v>
      </c>
      <c r="N367" s="49">
        <v>59457</v>
      </c>
      <c r="O367" s="49">
        <v>52257</v>
      </c>
      <c r="P367" s="49">
        <v>56904</v>
      </c>
      <c r="Q367" s="49">
        <v>66445</v>
      </c>
    </row>
    <row r="368" spans="1:17" x14ac:dyDescent="0.3">
      <c r="A368" s="34">
        <f>IF($B368='Lookup (hidden)'!$F$12,IF($E368='Lookup (hidden)'!$F$13,IF($D368='Lookup (hidden)'!$F$14,IF($F368='Lookup (hidden)'!$F$15,IF($G368='Lookup (hidden)'!$F$16,IF($H368='Lookup (hidden)'!$F$17,1,0),0),0),0),0),0)</f>
        <v>0</v>
      </c>
      <c r="B368" s="47" t="s">
        <v>69</v>
      </c>
      <c r="C368" s="59"/>
      <c r="D368" s="47" t="s">
        <v>60</v>
      </c>
      <c r="E368" s="47" t="s">
        <v>37</v>
      </c>
      <c r="F368" s="47" t="s">
        <v>37</v>
      </c>
      <c r="G368" s="47" t="s">
        <v>63</v>
      </c>
      <c r="H368" s="47" t="s">
        <v>81</v>
      </c>
      <c r="I368" s="47" t="s">
        <v>96</v>
      </c>
      <c r="J368" s="49">
        <v>18963</v>
      </c>
      <c r="K368" s="49">
        <v>18356</v>
      </c>
      <c r="L368" s="49">
        <v>18154</v>
      </c>
      <c r="M368" s="49">
        <v>15929</v>
      </c>
      <c r="N368" s="49">
        <v>6214</v>
      </c>
      <c r="O368" s="49">
        <v>10496</v>
      </c>
      <c r="P368" s="49">
        <v>10633</v>
      </c>
      <c r="Q368" s="49">
        <v>9928</v>
      </c>
    </row>
    <row r="369" spans="1:17" x14ac:dyDescent="0.3">
      <c r="A369" s="34">
        <f>IF($B369='Lookup (hidden)'!$F$12,IF($E369='Lookup (hidden)'!$F$13,IF($D369='Lookup (hidden)'!$F$14,IF($F369='Lookup (hidden)'!$F$15,IF($G369='Lookup (hidden)'!$F$16,IF($H369='Lookup (hidden)'!$F$17,1,0),0),0),0),0),0)</f>
        <v>0</v>
      </c>
      <c r="B369" s="47" t="s">
        <v>69</v>
      </c>
      <c r="C369" s="59"/>
      <c r="D369" s="47" t="s">
        <v>60</v>
      </c>
      <c r="E369" s="47" t="s">
        <v>37</v>
      </c>
      <c r="F369" s="47" t="s">
        <v>37</v>
      </c>
      <c r="G369" s="47" t="s">
        <v>63</v>
      </c>
      <c r="H369" s="47" t="s">
        <v>81</v>
      </c>
      <c r="I369" s="47" t="s">
        <v>97</v>
      </c>
      <c r="J369" s="49">
        <v>206</v>
      </c>
      <c r="K369" s="49">
        <v>209</v>
      </c>
      <c r="L369" s="49">
        <v>203</v>
      </c>
      <c r="M369" s="49">
        <v>1951</v>
      </c>
      <c r="N369" s="49">
        <v>12242</v>
      </c>
      <c r="O369" s="49">
        <v>10398</v>
      </c>
      <c r="P369" s="49">
        <v>10681</v>
      </c>
      <c r="Q369" s="49">
        <v>11905</v>
      </c>
    </row>
    <row r="370" spans="1:17" x14ac:dyDescent="0.3">
      <c r="A370" s="34">
        <f>IF($B370='Lookup (hidden)'!$F$12,IF($E370='Lookup (hidden)'!$F$13,IF($D370='Lookup (hidden)'!$F$14,IF($F370='Lookup (hidden)'!$F$15,IF($G370='Lookup (hidden)'!$F$16,IF($H370='Lookup (hidden)'!$F$17,1,0),0),0),0),0),0)</f>
        <v>0</v>
      </c>
      <c r="B370" s="47" t="s">
        <v>69</v>
      </c>
      <c r="C370" s="59"/>
      <c r="D370" s="47" t="s">
        <v>58</v>
      </c>
      <c r="E370" s="47" t="s">
        <v>37</v>
      </c>
      <c r="F370" s="47" t="s">
        <v>37</v>
      </c>
      <c r="G370" s="47" t="s">
        <v>64</v>
      </c>
      <c r="H370" s="47" t="s">
        <v>81</v>
      </c>
      <c r="I370" s="47" t="s">
        <v>96</v>
      </c>
      <c r="J370" s="49">
        <v>109726</v>
      </c>
      <c r="K370" s="49">
        <v>86107</v>
      </c>
      <c r="L370" s="49">
        <v>111723</v>
      </c>
      <c r="M370" s="49">
        <v>99346</v>
      </c>
      <c r="N370" s="49">
        <v>25961</v>
      </c>
      <c r="O370" s="49">
        <v>39580</v>
      </c>
      <c r="P370" s="49">
        <v>53785</v>
      </c>
      <c r="Q370" s="49">
        <v>53857</v>
      </c>
    </row>
    <row r="371" spans="1:17" x14ac:dyDescent="0.3">
      <c r="A371" s="34">
        <f>IF($B371='Lookup (hidden)'!$F$12,IF($E371='Lookup (hidden)'!$F$13,IF($D371='Lookup (hidden)'!$F$14,IF($F371='Lookup (hidden)'!$F$15,IF($G371='Lookup (hidden)'!$F$16,IF($H371='Lookup (hidden)'!$F$17,1,0),0),0),0),0),0)</f>
        <v>0</v>
      </c>
      <c r="B371" s="47" t="s">
        <v>69</v>
      </c>
      <c r="C371" s="59"/>
      <c r="D371" s="47" t="s">
        <v>58</v>
      </c>
      <c r="E371" s="47" t="s">
        <v>37</v>
      </c>
      <c r="F371" s="47" t="s">
        <v>37</v>
      </c>
      <c r="G371" s="47" t="s">
        <v>64</v>
      </c>
      <c r="H371" s="47" t="s">
        <v>81</v>
      </c>
      <c r="I371" s="47" t="s">
        <v>97</v>
      </c>
      <c r="J371" s="49">
        <v>670</v>
      </c>
      <c r="K371" s="49">
        <v>597</v>
      </c>
      <c r="L371" s="49">
        <v>786</v>
      </c>
      <c r="M371" s="49">
        <v>8927</v>
      </c>
      <c r="N371" s="49">
        <v>58683</v>
      </c>
      <c r="O371" s="49">
        <v>52956</v>
      </c>
      <c r="P371" s="49">
        <v>63766</v>
      </c>
      <c r="Q371" s="49">
        <v>72920</v>
      </c>
    </row>
    <row r="372" spans="1:17" x14ac:dyDescent="0.3">
      <c r="A372" s="34">
        <f>IF($B372='Lookup (hidden)'!$F$12,IF($E372='Lookup (hidden)'!$F$13,IF($D372='Lookup (hidden)'!$F$14,IF($F372='Lookup (hidden)'!$F$15,IF($G372='Lookup (hidden)'!$F$16,IF($H372='Lookup (hidden)'!$F$17,1,0),0),0),0),0),0)</f>
        <v>0</v>
      </c>
      <c r="B372" s="47" t="s">
        <v>69</v>
      </c>
      <c r="C372" s="59"/>
      <c r="D372" s="47" t="s">
        <v>59</v>
      </c>
      <c r="E372" s="47" t="s">
        <v>37</v>
      </c>
      <c r="F372" s="47" t="s">
        <v>37</v>
      </c>
      <c r="G372" s="47" t="s">
        <v>64</v>
      </c>
      <c r="H372" s="47" t="s">
        <v>81</v>
      </c>
      <c r="I372" s="47" t="s">
        <v>96</v>
      </c>
      <c r="J372" s="49">
        <v>1121592</v>
      </c>
      <c r="K372" s="49">
        <v>1072238</v>
      </c>
      <c r="L372" s="49">
        <v>1104101</v>
      </c>
      <c r="M372" s="49">
        <v>994482</v>
      </c>
      <c r="N372" s="49">
        <v>300846</v>
      </c>
      <c r="O372" s="49">
        <v>418177</v>
      </c>
      <c r="P372" s="49">
        <v>438098</v>
      </c>
      <c r="Q372" s="49">
        <v>418140</v>
      </c>
    </row>
    <row r="373" spans="1:17" x14ac:dyDescent="0.3">
      <c r="A373" s="34">
        <f>IF($B373='Lookup (hidden)'!$F$12,IF($E373='Lookup (hidden)'!$F$13,IF($D373='Lookup (hidden)'!$F$14,IF($F373='Lookup (hidden)'!$F$15,IF($G373='Lookup (hidden)'!$F$16,IF($H373='Lookup (hidden)'!$F$17,1,0),0),0),0),0),0)</f>
        <v>0</v>
      </c>
      <c r="B373" s="47" t="s">
        <v>69</v>
      </c>
      <c r="C373" s="59"/>
      <c r="D373" s="47" t="s">
        <v>59</v>
      </c>
      <c r="E373" s="47" t="s">
        <v>37</v>
      </c>
      <c r="F373" s="47" t="s">
        <v>37</v>
      </c>
      <c r="G373" s="47" t="s">
        <v>64</v>
      </c>
      <c r="H373" s="47" t="s">
        <v>81</v>
      </c>
      <c r="I373" s="47" t="s">
        <v>97</v>
      </c>
      <c r="J373" s="49">
        <v>13531</v>
      </c>
      <c r="K373" s="49">
        <v>13299</v>
      </c>
      <c r="L373" s="49">
        <v>15207</v>
      </c>
      <c r="M373" s="49">
        <v>145901</v>
      </c>
      <c r="N373" s="49">
        <v>859694</v>
      </c>
      <c r="O373" s="49">
        <v>770413</v>
      </c>
      <c r="P373" s="49">
        <v>812629</v>
      </c>
      <c r="Q373" s="49">
        <v>907367</v>
      </c>
    </row>
    <row r="374" spans="1:17" x14ac:dyDescent="0.3">
      <c r="A374" s="34">
        <f>IF($B374='Lookup (hidden)'!$F$12,IF($E374='Lookup (hidden)'!$F$13,IF($D374='Lookup (hidden)'!$F$14,IF($F374='Lookup (hidden)'!$F$15,IF($G374='Lookup (hidden)'!$F$16,IF($H374='Lookup (hidden)'!$F$17,1,0),0),0),0),0),0)</f>
        <v>0</v>
      </c>
      <c r="B374" s="47" t="s">
        <v>69</v>
      </c>
      <c r="C374" s="59"/>
      <c r="D374" s="47" t="s">
        <v>60</v>
      </c>
      <c r="E374" s="47" t="s">
        <v>37</v>
      </c>
      <c r="F374" s="47" t="s">
        <v>37</v>
      </c>
      <c r="G374" s="47" t="s">
        <v>64</v>
      </c>
      <c r="H374" s="47" t="s">
        <v>81</v>
      </c>
      <c r="I374" s="47" t="s">
        <v>96</v>
      </c>
      <c r="J374" s="49">
        <v>226919</v>
      </c>
      <c r="K374" s="49">
        <v>218735</v>
      </c>
      <c r="L374" s="49">
        <v>219163</v>
      </c>
      <c r="M374" s="49">
        <v>187383</v>
      </c>
      <c r="N374" s="49">
        <v>82319</v>
      </c>
      <c r="O374" s="49">
        <v>107056</v>
      </c>
      <c r="P374" s="49">
        <v>111996</v>
      </c>
      <c r="Q374" s="49">
        <v>104044</v>
      </c>
    </row>
    <row r="375" spans="1:17" x14ac:dyDescent="0.3">
      <c r="A375" s="34">
        <f>IF($B375='Lookup (hidden)'!$F$12,IF($E375='Lookup (hidden)'!$F$13,IF($D375='Lookup (hidden)'!$F$14,IF($F375='Lookup (hidden)'!$F$15,IF($G375='Lookup (hidden)'!$F$16,IF($H375='Lookup (hidden)'!$F$17,1,0),0),0),0),0),0)</f>
        <v>0</v>
      </c>
      <c r="B375" s="47" t="s">
        <v>69</v>
      </c>
      <c r="C375" s="59"/>
      <c r="D375" s="47" t="s">
        <v>60</v>
      </c>
      <c r="E375" s="47" t="s">
        <v>37</v>
      </c>
      <c r="F375" s="47" t="s">
        <v>37</v>
      </c>
      <c r="G375" s="47" t="s">
        <v>64</v>
      </c>
      <c r="H375" s="47" t="s">
        <v>81</v>
      </c>
      <c r="I375" s="47" t="s">
        <v>97</v>
      </c>
      <c r="J375" s="49">
        <v>1274</v>
      </c>
      <c r="K375" s="49">
        <v>1199</v>
      </c>
      <c r="L375" s="49">
        <v>1285</v>
      </c>
      <c r="M375" s="49">
        <v>25293</v>
      </c>
      <c r="N375" s="49">
        <v>175745</v>
      </c>
      <c r="O375" s="49">
        <v>148047</v>
      </c>
      <c r="P375" s="49">
        <v>150470</v>
      </c>
      <c r="Q375" s="49">
        <v>168136</v>
      </c>
    </row>
    <row r="376" spans="1:17" x14ac:dyDescent="0.3">
      <c r="A376" s="34">
        <f>IF($B376='Lookup (hidden)'!$F$12,IF($E376='Lookup (hidden)'!$F$13,IF($D376='Lookup (hidden)'!$F$14,IF($F376='Lookup (hidden)'!$F$15,IF($G376='Lookup (hidden)'!$F$16,IF($H376='Lookup (hidden)'!$F$17,1,0),0),0),0),0),0)</f>
        <v>0</v>
      </c>
      <c r="B376" s="47" t="s">
        <v>80</v>
      </c>
      <c r="C376" s="59"/>
      <c r="D376" s="47" t="s">
        <v>58</v>
      </c>
      <c r="E376" s="47" t="s">
        <v>37</v>
      </c>
      <c r="F376" s="47" t="s">
        <v>37</v>
      </c>
      <c r="G376" s="47" t="s">
        <v>37</v>
      </c>
      <c r="H376" s="47" t="s">
        <v>72</v>
      </c>
      <c r="I376" s="47" t="s">
        <v>96</v>
      </c>
      <c r="J376" s="49">
        <v>25744</v>
      </c>
      <c r="K376" s="49">
        <v>22863</v>
      </c>
      <c r="L376" s="49">
        <v>28527</v>
      </c>
      <c r="M376" s="49">
        <v>26129</v>
      </c>
      <c r="N376" s="49">
        <v>12005</v>
      </c>
      <c r="O376" s="49">
        <v>17759</v>
      </c>
      <c r="P376" s="49">
        <v>21641</v>
      </c>
      <c r="Q376" s="49">
        <v>25120</v>
      </c>
    </row>
    <row r="377" spans="1:17" x14ac:dyDescent="0.3">
      <c r="A377" s="34">
        <f>IF($B377='Lookup (hidden)'!$F$12,IF($E377='Lookup (hidden)'!$F$13,IF($D377='Lookup (hidden)'!$F$14,IF($F377='Lookup (hidden)'!$F$15,IF($G377='Lookup (hidden)'!$F$16,IF($H377='Lookup (hidden)'!$F$17,1,0),0),0),0),0),0)</f>
        <v>0</v>
      </c>
      <c r="B377" s="47" t="s">
        <v>80</v>
      </c>
      <c r="C377" s="59"/>
      <c r="D377" s="47" t="s">
        <v>58</v>
      </c>
      <c r="E377" s="47" t="s">
        <v>37</v>
      </c>
      <c r="F377" s="47" t="s">
        <v>37</v>
      </c>
      <c r="G377" s="47" t="s">
        <v>37</v>
      </c>
      <c r="H377" s="47" t="s">
        <v>72</v>
      </c>
      <c r="I377" s="47" t="s">
        <v>97</v>
      </c>
      <c r="J377" s="49">
        <v>802</v>
      </c>
      <c r="K377" s="49">
        <v>728</v>
      </c>
      <c r="L377" s="49">
        <v>1146</v>
      </c>
      <c r="M377" s="49">
        <v>2019</v>
      </c>
      <c r="N377" s="49">
        <v>10538</v>
      </c>
      <c r="O377" s="49">
        <v>7208</v>
      </c>
      <c r="P377" s="49">
        <v>9424</v>
      </c>
      <c r="Q377" s="49">
        <v>11044</v>
      </c>
    </row>
    <row r="378" spans="1:17" x14ac:dyDescent="0.3">
      <c r="A378" s="34">
        <f>IF($B378='Lookup (hidden)'!$F$12,IF($E378='Lookup (hidden)'!$F$13,IF($D378='Lookup (hidden)'!$F$14,IF($F378='Lookup (hidden)'!$F$15,IF($G378='Lookup (hidden)'!$F$16,IF($H378='Lookup (hidden)'!$F$17,1,0),0),0),0),0),0)</f>
        <v>0</v>
      </c>
      <c r="B378" s="47" t="s">
        <v>80</v>
      </c>
      <c r="C378" s="59"/>
      <c r="D378" s="47" t="s">
        <v>59</v>
      </c>
      <c r="E378" s="47" t="s">
        <v>37</v>
      </c>
      <c r="F378" s="47" t="s">
        <v>37</v>
      </c>
      <c r="G378" s="47" t="s">
        <v>37</v>
      </c>
      <c r="H378" s="47" t="s">
        <v>72</v>
      </c>
      <c r="I378" s="47" t="s">
        <v>96</v>
      </c>
      <c r="J378" s="49">
        <v>356043</v>
      </c>
      <c r="K378" s="49">
        <v>350612</v>
      </c>
      <c r="L378" s="49">
        <v>356236</v>
      </c>
      <c r="M378" s="49">
        <v>351426</v>
      </c>
      <c r="N378" s="49">
        <v>192250</v>
      </c>
      <c r="O378" s="49">
        <v>262495</v>
      </c>
      <c r="P378" s="49">
        <v>256253</v>
      </c>
      <c r="Q378" s="49">
        <v>268024</v>
      </c>
    </row>
    <row r="379" spans="1:17" x14ac:dyDescent="0.3">
      <c r="A379" s="34">
        <f>IF($B379='Lookup (hidden)'!$F$12,IF($E379='Lookup (hidden)'!$F$13,IF($D379='Lookup (hidden)'!$F$14,IF($F379='Lookup (hidden)'!$F$15,IF($G379='Lookup (hidden)'!$F$16,IF($H379='Lookup (hidden)'!$F$17,1,0),0),0),0),0),0)</f>
        <v>0</v>
      </c>
      <c r="B379" s="47" t="s">
        <v>80</v>
      </c>
      <c r="C379" s="59"/>
      <c r="D379" s="47" t="s">
        <v>59</v>
      </c>
      <c r="E379" s="47" t="s">
        <v>37</v>
      </c>
      <c r="F379" s="47" t="s">
        <v>37</v>
      </c>
      <c r="G379" s="47" t="s">
        <v>37</v>
      </c>
      <c r="H379" s="47" t="s">
        <v>72</v>
      </c>
      <c r="I379" s="47" t="s">
        <v>97</v>
      </c>
      <c r="J379" s="49">
        <v>12996</v>
      </c>
      <c r="K379" s="49">
        <v>15559</v>
      </c>
      <c r="L379" s="49">
        <v>14964</v>
      </c>
      <c r="M379" s="49">
        <v>33959</v>
      </c>
      <c r="N379" s="49">
        <v>210082</v>
      </c>
      <c r="O379" s="49">
        <v>143142</v>
      </c>
      <c r="P379" s="49">
        <v>164741</v>
      </c>
      <c r="Q379" s="49">
        <v>180250</v>
      </c>
    </row>
    <row r="380" spans="1:17" x14ac:dyDescent="0.3">
      <c r="A380" s="34">
        <f>IF($B380='Lookup (hidden)'!$F$12,IF($E380='Lookup (hidden)'!$F$13,IF($D380='Lookup (hidden)'!$F$14,IF($F380='Lookup (hidden)'!$F$15,IF($G380='Lookup (hidden)'!$F$16,IF($H380='Lookup (hidden)'!$F$17,1,0),0),0),0),0),0)</f>
        <v>0</v>
      </c>
      <c r="B380" s="47" t="s">
        <v>80</v>
      </c>
      <c r="C380" s="59"/>
      <c r="D380" s="47" t="s">
        <v>60</v>
      </c>
      <c r="E380" s="47" t="s">
        <v>37</v>
      </c>
      <c r="F380" s="47" t="s">
        <v>37</v>
      </c>
      <c r="G380" s="47" t="s">
        <v>37</v>
      </c>
      <c r="H380" s="47" t="s">
        <v>72</v>
      </c>
      <c r="I380" s="47" t="s">
        <v>96</v>
      </c>
      <c r="J380" s="49">
        <v>74295</v>
      </c>
      <c r="K380" s="49">
        <v>73451</v>
      </c>
      <c r="L380" s="49">
        <v>72488</v>
      </c>
      <c r="M380" s="49">
        <v>69252</v>
      </c>
      <c r="N380" s="49">
        <v>47098</v>
      </c>
      <c r="O380" s="49">
        <v>61048</v>
      </c>
      <c r="P380" s="49">
        <v>56582</v>
      </c>
      <c r="Q380" s="49">
        <v>58536</v>
      </c>
    </row>
    <row r="381" spans="1:17" x14ac:dyDescent="0.3">
      <c r="A381" s="34">
        <f>IF($B381='Lookup (hidden)'!$F$12,IF($E381='Lookup (hidden)'!$F$13,IF($D381='Lookup (hidden)'!$F$14,IF($F381='Lookup (hidden)'!$F$15,IF($G381='Lookup (hidden)'!$F$16,IF($H381='Lookup (hidden)'!$F$17,1,0),0),0),0),0),0)</f>
        <v>0</v>
      </c>
      <c r="B381" s="47" t="s">
        <v>80</v>
      </c>
      <c r="C381" s="59"/>
      <c r="D381" s="47" t="s">
        <v>60</v>
      </c>
      <c r="E381" s="47" t="s">
        <v>37</v>
      </c>
      <c r="F381" s="47" t="s">
        <v>37</v>
      </c>
      <c r="G381" s="47" t="s">
        <v>37</v>
      </c>
      <c r="H381" s="47" t="s">
        <v>72</v>
      </c>
      <c r="I381" s="47" t="s">
        <v>97</v>
      </c>
      <c r="J381" s="49">
        <v>3362</v>
      </c>
      <c r="K381" s="49">
        <v>3632</v>
      </c>
      <c r="L381" s="49">
        <v>3618</v>
      </c>
      <c r="M381" s="49">
        <v>7580</v>
      </c>
      <c r="N381" s="49">
        <v>42509</v>
      </c>
      <c r="O381" s="49">
        <v>28409</v>
      </c>
      <c r="P381" s="49">
        <v>32119</v>
      </c>
      <c r="Q381" s="49">
        <v>34765</v>
      </c>
    </row>
    <row r="382" spans="1:17" x14ac:dyDescent="0.3">
      <c r="A382" s="34">
        <f>IF($B382='Lookup (hidden)'!$F$12,IF($E382='Lookup (hidden)'!$F$13,IF($D382='Lookup (hidden)'!$F$14,IF($F382='Lookup (hidden)'!$F$15,IF($G382='Lookup (hidden)'!$F$16,IF($H382='Lookup (hidden)'!$F$17,1,0),0),0),0),0),0)</f>
        <v>0</v>
      </c>
      <c r="B382" s="47" t="s">
        <v>80</v>
      </c>
      <c r="C382" s="59"/>
      <c r="D382" s="47" t="s">
        <v>58</v>
      </c>
      <c r="E382" s="47" t="s">
        <v>37</v>
      </c>
      <c r="F382" s="47" t="s">
        <v>37</v>
      </c>
      <c r="G382" s="47" t="s">
        <v>37</v>
      </c>
      <c r="H382" s="47" t="s">
        <v>76</v>
      </c>
      <c r="I382" s="47" t="s">
        <v>96</v>
      </c>
      <c r="J382" s="49">
        <v>40376</v>
      </c>
      <c r="K382" s="49">
        <v>30574</v>
      </c>
      <c r="L382" s="49">
        <v>39710</v>
      </c>
      <c r="M382" s="49">
        <v>42555</v>
      </c>
      <c r="N382" s="49">
        <v>28494</v>
      </c>
      <c r="O382" s="49">
        <v>30140</v>
      </c>
      <c r="P382" s="49">
        <v>36716</v>
      </c>
      <c r="Q382" s="49">
        <v>40588</v>
      </c>
    </row>
    <row r="383" spans="1:17" x14ac:dyDescent="0.3">
      <c r="A383" s="34">
        <f>IF($B383='Lookup (hidden)'!$F$12,IF($E383='Lookup (hidden)'!$F$13,IF($D383='Lookup (hidden)'!$F$14,IF($F383='Lookup (hidden)'!$F$15,IF($G383='Lookup (hidden)'!$F$16,IF($H383='Lookup (hidden)'!$F$17,1,0),0),0),0),0),0)</f>
        <v>0</v>
      </c>
      <c r="B383" s="47" t="s">
        <v>80</v>
      </c>
      <c r="C383" s="59"/>
      <c r="D383" s="47" t="s">
        <v>58</v>
      </c>
      <c r="E383" s="47" t="s">
        <v>37</v>
      </c>
      <c r="F383" s="47" t="s">
        <v>37</v>
      </c>
      <c r="G383" s="47" t="s">
        <v>37</v>
      </c>
      <c r="H383" s="47" t="s">
        <v>76</v>
      </c>
      <c r="I383" s="47" t="s">
        <v>97</v>
      </c>
      <c r="J383" s="49">
        <v>1358</v>
      </c>
      <c r="K383" s="49">
        <v>1151</v>
      </c>
      <c r="L383" s="49">
        <v>1498</v>
      </c>
      <c r="M383" s="49">
        <v>2659</v>
      </c>
      <c r="N383" s="49">
        <v>10124</v>
      </c>
      <c r="O383" s="49">
        <v>6823</v>
      </c>
      <c r="P383" s="49">
        <v>7598</v>
      </c>
      <c r="Q383" s="49">
        <v>7768</v>
      </c>
    </row>
    <row r="384" spans="1:17" x14ac:dyDescent="0.3">
      <c r="A384" s="34">
        <f>IF($B384='Lookup (hidden)'!$F$12,IF($E384='Lookup (hidden)'!$F$13,IF($D384='Lookup (hidden)'!$F$14,IF($F384='Lookup (hidden)'!$F$15,IF($G384='Lookup (hidden)'!$F$16,IF($H384='Lookup (hidden)'!$F$17,1,0),0),0),0),0),0)</f>
        <v>0</v>
      </c>
      <c r="B384" s="47" t="s">
        <v>80</v>
      </c>
      <c r="C384" s="59"/>
      <c r="D384" s="47" t="s">
        <v>59</v>
      </c>
      <c r="E384" s="47" t="s">
        <v>37</v>
      </c>
      <c r="F384" s="47" t="s">
        <v>37</v>
      </c>
      <c r="G384" s="47" t="s">
        <v>37</v>
      </c>
      <c r="H384" s="47" t="s">
        <v>76</v>
      </c>
      <c r="I384" s="47" t="s">
        <v>96</v>
      </c>
      <c r="J384" s="49">
        <v>214201</v>
      </c>
      <c r="K384" s="49">
        <v>208303</v>
      </c>
      <c r="L384" s="49">
        <v>206814</v>
      </c>
      <c r="M384" s="49">
        <v>202910</v>
      </c>
      <c r="N384" s="49">
        <v>145486</v>
      </c>
      <c r="O384" s="49">
        <v>157651</v>
      </c>
      <c r="P384" s="49">
        <v>158720</v>
      </c>
      <c r="Q384" s="49">
        <v>158332</v>
      </c>
    </row>
    <row r="385" spans="1:17" x14ac:dyDescent="0.3">
      <c r="A385" s="34">
        <f>IF($B385='Lookup (hidden)'!$F$12,IF($E385='Lookup (hidden)'!$F$13,IF($D385='Lookup (hidden)'!$F$14,IF($F385='Lookup (hidden)'!$F$15,IF($G385='Lookup (hidden)'!$F$16,IF($H385='Lookup (hidden)'!$F$17,1,0),0),0),0),0),0)</f>
        <v>0</v>
      </c>
      <c r="B385" s="47" t="s">
        <v>80</v>
      </c>
      <c r="C385" s="59"/>
      <c r="D385" s="47" t="s">
        <v>59</v>
      </c>
      <c r="E385" s="47" t="s">
        <v>37</v>
      </c>
      <c r="F385" s="47" t="s">
        <v>37</v>
      </c>
      <c r="G385" s="47" t="s">
        <v>37</v>
      </c>
      <c r="H385" s="47" t="s">
        <v>76</v>
      </c>
      <c r="I385" s="47" t="s">
        <v>97</v>
      </c>
      <c r="J385" s="49">
        <v>6052</v>
      </c>
      <c r="K385" s="49">
        <v>6360</v>
      </c>
      <c r="L385" s="49">
        <v>6100</v>
      </c>
      <c r="M385" s="49">
        <v>11411</v>
      </c>
      <c r="N385" s="49">
        <v>68565</v>
      </c>
      <c r="O385" s="49">
        <v>57943</v>
      </c>
      <c r="P385" s="49">
        <v>60996</v>
      </c>
      <c r="Q385" s="49">
        <v>68918</v>
      </c>
    </row>
    <row r="386" spans="1:17" x14ac:dyDescent="0.3">
      <c r="A386" s="34">
        <f>IF($B386='Lookup (hidden)'!$F$12,IF($E386='Lookup (hidden)'!$F$13,IF($D386='Lookup (hidden)'!$F$14,IF($F386='Lookup (hidden)'!$F$15,IF($G386='Lookup (hidden)'!$F$16,IF($H386='Lookup (hidden)'!$F$17,1,0),0),0),0),0),0)</f>
        <v>0</v>
      </c>
      <c r="B386" s="47" t="s">
        <v>80</v>
      </c>
      <c r="C386" s="59"/>
      <c r="D386" s="47" t="s">
        <v>60</v>
      </c>
      <c r="E386" s="47" t="s">
        <v>37</v>
      </c>
      <c r="F386" s="47" t="s">
        <v>37</v>
      </c>
      <c r="G386" s="47" t="s">
        <v>37</v>
      </c>
      <c r="H386" s="47" t="s">
        <v>76</v>
      </c>
      <c r="I386" s="47" t="s">
        <v>96</v>
      </c>
      <c r="J386" s="49">
        <v>36795</v>
      </c>
      <c r="K386" s="49">
        <v>37714</v>
      </c>
      <c r="L386" s="49">
        <v>35844</v>
      </c>
      <c r="M386" s="49">
        <v>34578</v>
      </c>
      <c r="N386" s="49">
        <v>27489</v>
      </c>
      <c r="O386" s="49">
        <v>30084</v>
      </c>
      <c r="P386" s="49">
        <v>29109</v>
      </c>
      <c r="Q386" s="49">
        <v>27747</v>
      </c>
    </row>
    <row r="387" spans="1:17" x14ac:dyDescent="0.3">
      <c r="A387" s="34">
        <f>IF($B387='Lookup (hidden)'!$F$12,IF($E387='Lookup (hidden)'!$F$13,IF($D387='Lookup (hidden)'!$F$14,IF($F387='Lookup (hidden)'!$F$15,IF($G387='Lookup (hidden)'!$F$16,IF($H387='Lookup (hidden)'!$F$17,1,0),0),0),0),0),0)</f>
        <v>0</v>
      </c>
      <c r="B387" s="47" t="s">
        <v>80</v>
      </c>
      <c r="C387" s="59"/>
      <c r="D387" s="47" t="s">
        <v>60</v>
      </c>
      <c r="E387" s="47" t="s">
        <v>37</v>
      </c>
      <c r="F387" s="47" t="s">
        <v>37</v>
      </c>
      <c r="G387" s="47" t="s">
        <v>37</v>
      </c>
      <c r="H387" s="47" t="s">
        <v>76</v>
      </c>
      <c r="I387" s="47" t="s">
        <v>97</v>
      </c>
      <c r="J387" s="49">
        <v>783</v>
      </c>
      <c r="K387" s="49">
        <v>719</v>
      </c>
      <c r="L387" s="49">
        <v>743</v>
      </c>
      <c r="M387" s="49">
        <v>1413</v>
      </c>
      <c r="N387" s="49">
        <v>8544</v>
      </c>
      <c r="O387" s="49">
        <v>7230</v>
      </c>
      <c r="P387" s="49">
        <v>7730</v>
      </c>
      <c r="Q387" s="49">
        <v>8872</v>
      </c>
    </row>
    <row r="388" spans="1:17" x14ac:dyDescent="0.3">
      <c r="A388" s="34">
        <f>IF($B388='Lookup (hidden)'!$F$12,IF($E388='Lookup (hidden)'!$F$13,IF($D388='Lookup (hidden)'!$F$14,IF($F388='Lookup (hidden)'!$F$15,IF($G388='Lookup (hidden)'!$F$16,IF($H388='Lookup (hidden)'!$F$17,1,0),0),0),0),0),0)</f>
        <v>0</v>
      </c>
      <c r="B388" s="47" t="s">
        <v>80</v>
      </c>
      <c r="C388" s="59"/>
      <c r="D388" s="47" t="s">
        <v>58</v>
      </c>
      <c r="E388" s="47" t="s">
        <v>37</v>
      </c>
      <c r="F388" s="47" t="s">
        <v>37</v>
      </c>
      <c r="G388" s="47" t="s">
        <v>37</v>
      </c>
      <c r="H388" s="47" t="s">
        <v>79</v>
      </c>
      <c r="I388" s="47" t="s">
        <v>96</v>
      </c>
      <c r="J388" s="49">
        <v>8327</v>
      </c>
      <c r="K388" s="49">
        <v>6906</v>
      </c>
      <c r="L388" s="49">
        <v>8117</v>
      </c>
      <c r="M388" s="49">
        <v>7573</v>
      </c>
      <c r="N388" s="49">
        <v>3078</v>
      </c>
      <c r="O388" s="49">
        <v>5330</v>
      </c>
      <c r="P388" s="49">
        <v>6141</v>
      </c>
      <c r="Q388" s="49">
        <v>7552</v>
      </c>
    </row>
    <row r="389" spans="1:17" x14ac:dyDescent="0.3">
      <c r="A389" s="34">
        <f>IF($B389='Lookup (hidden)'!$F$12,IF($E389='Lookup (hidden)'!$F$13,IF($D389='Lookup (hidden)'!$F$14,IF($F389='Lookup (hidden)'!$F$15,IF($G389='Lookup (hidden)'!$F$16,IF($H389='Lookup (hidden)'!$F$17,1,0),0),0),0),0),0)</f>
        <v>0</v>
      </c>
      <c r="B389" s="47" t="s">
        <v>80</v>
      </c>
      <c r="C389" s="59"/>
      <c r="D389" s="47" t="s">
        <v>58</v>
      </c>
      <c r="E389" s="47" t="s">
        <v>37</v>
      </c>
      <c r="F389" s="47" t="s">
        <v>37</v>
      </c>
      <c r="G389" s="47" t="s">
        <v>37</v>
      </c>
      <c r="H389" s="47" t="s">
        <v>79</v>
      </c>
      <c r="I389" s="47" t="s">
        <v>97</v>
      </c>
      <c r="J389" s="49">
        <v>250</v>
      </c>
      <c r="K389" s="49">
        <v>244</v>
      </c>
      <c r="L389" s="49">
        <v>296</v>
      </c>
      <c r="M389" s="49">
        <v>886</v>
      </c>
      <c r="N389" s="49">
        <v>4414</v>
      </c>
      <c r="O389" s="49">
        <v>2737</v>
      </c>
      <c r="P389" s="49">
        <v>3335</v>
      </c>
      <c r="Q389" s="49">
        <v>3587</v>
      </c>
    </row>
    <row r="390" spans="1:17" x14ac:dyDescent="0.3">
      <c r="A390" s="34">
        <f>IF($B390='Lookup (hidden)'!$F$12,IF($E390='Lookup (hidden)'!$F$13,IF($D390='Lookup (hidden)'!$F$14,IF($F390='Lookup (hidden)'!$F$15,IF($G390='Lookup (hidden)'!$F$16,IF($H390='Lookup (hidden)'!$F$17,1,0),0),0),0),0),0)</f>
        <v>0</v>
      </c>
      <c r="B390" s="47" t="s">
        <v>82</v>
      </c>
      <c r="C390" s="59"/>
      <c r="D390" s="47" t="s">
        <v>58</v>
      </c>
      <c r="E390" s="47" t="s">
        <v>37</v>
      </c>
      <c r="F390" s="47" t="s">
        <v>37</v>
      </c>
      <c r="G390" s="47" t="s">
        <v>37</v>
      </c>
      <c r="H390" s="47" t="s">
        <v>72</v>
      </c>
      <c r="I390" s="47" t="s">
        <v>96</v>
      </c>
      <c r="J390" s="49">
        <v>18628</v>
      </c>
      <c r="K390" s="49">
        <v>15675</v>
      </c>
      <c r="L390" s="49">
        <v>20359</v>
      </c>
      <c r="M390" s="49">
        <v>19087</v>
      </c>
      <c r="N390" s="49">
        <v>4181</v>
      </c>
      <c r="O390" s="49">
        <v>6251</v>
      </c>
      <c r="P390" s="49">
        <v>8164</v>
      </c>
      <c r="Q390" s="49">
        <v>9401</v>
      </c>
    </row>
    <row r="391" spans="1:17" x14ac:dyDescent="0.3">
      <c r="A391" s="34">
        <f>IF($B391='Lookup (hidden)'!$F$12,IF($E391='Lookup (hidden)'!$F$13,IF($D391='Lookup (hidden)'!$F$14,IF($F391='Lookup (hidden)'!$F$15,IF($G391='Lookup (hidden)'!$F$16,IF($H391='Lookup (hidden)'!$F$17,1,0),0),0),0),0),0)</f>
        <v>0</v>
      </c>
      <c r="B391" s="47" t="s">
        <v>82</v>
      </c>
      <c r="C391" s="59"/>
      <c r="D391" s="47" t="s">
        <v>58</v>
      </c>
      <c r="E391" s="47" t="s">
        <v>37</v>
      </c>
      <c r="F391" s="47" t="s">
        <v>37</v>
      </c>
      <c r="G391" s="47" t="s">
        <v>37</v>
      </c>
      <c r="H391" s="47" t="s">
        <v>72</v>
      </c>
      <c r="I391" s="47" t="s">
        <v>97</v>
      </c>
      <c r="J391" s="49">
        <v>47</v>
      </c>
      <c r="K391" s="49">
        <v>69</v>
      </c>
      <c r="L391" s="49">
        <v>98</v>
      </c>
      <c r="M391" s="49">
        <v>2171</v>
      </c>
      <c r="N391" s="49">
        <v>13949</v>
      </c>
      <c r="O391" s="49">
        <v>13649</v>
      </c>
      <c r="P391" s="49">
        <v>17173</v>
      </c>
      <c r="Q391" s="49">
        <v>19401</v>
      </c>
    </row>
    <row r="392" spans="1:17" x14ac:dyDescent="0.3">
      <c r="A392" s="34">
        <f>IF($B392='Lookup (hidden)'!$F$12,IF($E392='Lookup (hidden)'!$F$13,IF($D392='Lookup (hidden)'!$F$14,IF($F392='Lookup (hidden)'!$F$15,IF($G392='Lookup (hidden)'!$F$16,IF($H392='Lookup (hidden)'!$F$17,1,0),0),0),0),0),0)</f>
        <v>0</v>
      </c>
      <c r="B392" s="47" t="s">
        <v>82</v>
      </c>
      <c r="C392" s="59"/>
      <c r="D392" s="47" t="s">
        <v>59</v>
      </c>
      <c r="E392" s="47" t="s">
        <v>37</v>
      </c>
      <c r="F392" s="47" t="s">
        <v>37</v>
      </c>
      <c r="G392" s="47" t="s">
        <v>37</v>
      </c>
      <c r="H392" s="47" t="s">
        <v>72</v>
      </c>
      <c r="I392" s="47" t="s">
        <v>96</v>
      </c>
      <c r="J392" s="49">
        <v>284988</v>
      </c>
      <c r="K392" s="49">
        <v>280324</v>
      </c>
      <c r="L392" s="49">
        <v>285022</v>
      </c>
      <c r="M392" s="49">
        <v>266690</v>
      </c>
      <c r="N392" s="49">
        <v>73957</v>
      </c>
      <c r="O392" s="49">
        <v>93836</v>
      </c>
      <c r="P392" s="49">
        <v>95191</v>
      </c>
      <c r="Q392" s="49">
        <v>104697</v>
      </c>
    </row>
    <row r="393" spans="1:17" x14ac:dyDescent="0.3">
      <c r="A393" s="34">
        <f>IF($B393='Lookup (hidden)'!$F$12,IF($E393='Lookup (hidden)'!$F$13,IF($D393='Lookup (hidden)'!$F$14,IF($F393='Lookup (hidden)'!$F$15,IF($G393='Lookup (hidden)'!$F$16,IF($H393='Lookup (hidden)'!$F$17,1,0),0),0),0),0),0)</f>
        <v>0</v>
      </c>
      <c r="B393" s="47" t="s">
        <v>82</v>
      </c>
      <c r="C393" s="59"/>
      <c r="D393" s="47" t="s">
        <v>59</v>
      </c>
      <c r="E393" s="47" t="s">
        <v>37</v>
      </c>
      <c r="F393" s="47" t="s">
        <v>37</v>
      </c>
      <c r="G393" s="47" t="s">
        <v>37</v>
      </c>
      <c r="H393" s="47" t="s">
        <v>72</v>
      </c>
      <c r="I393" s="47" t="s">
        <v>97</v>
      </c>
      <c r="J393" s="49">
        <v>2746</v>
      </c>
      <c r="K393" s="49">
        <v>3421</v>
      </c>
      <c r="L393" s="49">
        <v>4224</v>
      </c>
      <c r="M393" s="49">
        <v>46092</v>
      </c>
      <c r="N393" s="49">
        <v>263181</v>
      </c>
      <c r="O393" s="49">
        <v>239004</v>
      </c>
      <c r="P393" s="49">
        <v>255334</v>
      </c>
      <c r="Q393" s="49">
        <v>270350</v>
      </c>
    </row>
    <row r="394" spans="1:17" x14ac:dyDescent="0.3">
      <c r="A394" s="34">
        <f>IF($B394='Lookup (hidden)'!$F$12,IF($E394='Lookup (hidden)'!$F$13,IF($D394='Lookup (hidden)'!$F$14,IF($F394='Lookup (hidden)'!$F$15,IF($G394='Lookup (hidden)'!$F$16,IF($H394='Lookup (hidden)'!$F$17,1,0),0),0),0),0),0)</f>
        <v>0</v>
      </c>
      <c r="B394" s="47" t="s">
        <v>82</v>
      </c>
      <c r="C394" s="59"/>
      <c r="D394" s="47" t="s">
        <v>60</v>
      </c>
      <c r="E394" s="47" t="s">
        <v>37</v>
      </c>
      <c r="F394" s="47" t="s">
        <v>37</v>
      </c>
      <c r="G394" s="47" t="s">
        <v>37</v>
      </c>
      <c r="H394" s="47" t="s">
        <v>72</v>
      </c>
      <c r="I394" s="47" t="s">
        <v>96</v>
      </c>
      <c r="J394" s="49">
        <v>63435</v>
      </c>
      <c r="K394" s="49">
        <v>63285</v>
      </c>
      <c r="L394" s="49">
        <v>61294</v>
      </c>
      <c r="M394" s="49">
        <v>55300</v>
      </c>
      <c r="N394" s="49">
        <v>21611</v>
      </c>
      <c r="O394" s="49">
        <v>27078</v>
      </c>
      <c r="P394" s="49">
        <v>27381</v>
      </c>
      <c r="Q394" s="49">
        <v>27855</v>
      </c>
    </row>
    <row r="395" spans="1:17" x14ac:dyDescent="0.3">
      <c r="A395" s="34">
        <f>IF($B395='Lookup (hidden)'!$F$12,IF($E395='Lookup (hidden)'!$F$13,IF($D395='Lookup (hidden)'!$F$14,IF($F395='Lookup (hidden)'!$F$15,IF($G395='Lookup (hidden)'!$F$16,IF($H395='Lookup (hidden)'!$F$17,1,0),0),0),0),0),0)</f>
        <v>0</v>
      </c>
      <c r="B395" s="47" t="s">
        <v>82</v>
      </c>
      <c r="C395" s="59"/>
      <c r="D395" s="47" t="s">
        <v>60</v>
      </c>
      <c r="E395" s="47" t="s">
        <v>37</v>
      </c>
      <c r="F395" s="47" t="s">
        <v>37</v>
      </c>
      <c r="G395" s="47" t="s">
        <v>37</v>
      </c>
      <c r="H395" s="47" t="s">
        <v>72</v>
      </c>
      <c r="I395" s="47" t="s">
        <v>97</v>
      </c>
      <c r="J395" s="49">
        <v>121</v>
      </c>
      <c r="K395" s="49">
        <v>166</v>
      </c>
      <c r="L395" s="49">
        <v>165</v>
      </c>
      <c r="M395" s="49">
        <v>8932</v>
      </c>
      <c r="N395" s="49">
        <v>58314</v>
      </c>
      <c r="O395" s="49">
        <v>49054</v>
      </c>
      <c r="P395" s="49">
        <v>50384</v>
      </c>
      <c r="Q395" s="49">
        <v>51714</v>
      </c>
    </row>
    <row r="396" spans="1:17" x14ac:dyDescent="0.3">
      <c r="A396" s="34">
        <f>IF($B396='Lookup (hidden)'!$F$12,IF($E396='Lookup (hidden)'!$F$13,IF($D396='Lookup (hidden)'!$F$14,IF($F396='Lookup (hidden)'!$F$15,IF($G396='Lookup (hidden)'!$F$16,IF($H396='Lookup (hidden)'!$F$17,1,0),0),0),0),0),0)</f>
        <v>0</v>
      </c>
      <c r="B396" s="47" t="s">
        <v>82</v>
      </c>
      <c r="C396" s="59"/>
      <c r="D396" s="47" t="s">
        <v>58</v>
      </c>
      <c r="E396" s="47" t="s">
        <v>37</v>
      </c>
      <c r="F396" s="47" t="s">
        <v>37</v>
      </c>
      <c r="G396" s="47" t="s">
        <v>37</v>
      </c>
      <c r="H396" s="47" t="s">
        <v>76</v>
      </c>
      <c r="I396" s="47" t="s">
        <v>96</v>
      </c>
      <c r="J396" s="49">
        <v>15125</v>
      </c>
      <c r="K396" s="49">
        <v>12780</v>
      </c>
      <c r="L396" s="49">
        <v>15213</v>
      </c>
      <c r="M396" s="49">
        <v>13649</v>
      </c>
      <c r="N396" s="49">
        <v>6868</v>
      </c>
      <c r="O396" s="49">
        <v>8490</v>
      </c>
      <c r="P396" s="49">
        <v>10461</v>
      </c>
      <c r="Q396" s="49">
        <v>12280</v>
      </c>
    </row>
    <row r="397" spans="1:17" x14ac:dyDescent="0.3">
      <c r="A397" s="34">
        <f>IF($B397='Lookup (hidden)'!$F$12,IF($E397='Lookup (hidden)'!$F$13,IF($D397='Lookup (hidden)'!$F$14,IF($F397='Lookup (hidden)'!$F$15,IF($G397='Lookup (hidden)'!$F$16,IF($H397='Lookup (hidden)'!$F$17,1,0),0),0),0),0),0)</f>
        <v>0</v>
      </c>
      <c r="B397" s="47" t="s">
        <v>82</v>
      </c>
      <c r="C397" s="59"/>
      <c r="D397" s="47" t="s">
        <v>58</v>
      </c>
      <c r="E397" s="47" t="s">
        <v>37</v>
      </c>
      <c r="F397" s="47" t="s">
        <v>37</v>
      </c>
      <c r="G397" s="47" t="s">
        <v>37</v>
      </c>
      <c r="H397" s="47" t="s">
        <v>76</v>
      </c>
      <c r="I397" s="47" t="s">
        <v>97</v>
      </c>
      <c r="J397" s="49">
        <v>259</v>
      </c>
      <c r="K397" s="49">
        <v>253</v>
      </c>
      <c r="L397" s="49">
        <v>323</v>
      </c>
      <c r="M397" s="49">
        <v>1075</v>
      </c>
      <c r="N397" s="49">
        <v>6976</v>
      </c>
      <c r="O397" s="49">
        <v>5276</v>
      </c>
      <c r="P397" s="49">
        <v>6001</v>
      </c>
      <c r="Q397" s="49">
        <v>6373</v>
      </c>
    </row>
    <row r="398" spans="1:17" x14ac:dyDescent="0.3">
      <c r="A398" s="34">
        <f>IF($B398='Lookup (hidden)'!$F$12,IF($E398='Lookup (hidden)'!$F$13,IF($D398='Lookup (hidden)'!$F$14,IF($F398='Lookup (hidden)'!$F$15,IF($G398='Lookup (hidden)'!$F$16,IF($H398='Lookup (hidden)'!$F$17,1,0),0),0),0),0),0)</f>
        <v>0</v>
      </c>
      <c r="B398" s="47" t="s">
        <v>82</v>
      </c>
      <c r="C398" s="59"/>
      <c r="D398" s="47" t="s">
        <v>59</v>
      </c>
      <c r="E398" s="47" t="s">
        <v>37</v>
      </c>
      <c r="F398" s="47" t="s">
        <v>37</v>
      </c>
      <c r="G398" s="47" t="s">
        <v>37</v>
      </c>
      <c r="H398" s="47" t="s">
        <v>76</v>
      </c>
      <c r="I398" s="47" t="s">
        <v>96</v>
      </c>
      <c r="J398" s="49">
        <v>122875</v>
      </c>
      <c r="K398" s="49">
        <v>113568</v>
      </c>
      <c r="L398" s="49">
        <v>117661</v>
      </c>
      <c r="M398" s="49">
        <v>109001</v>
      </c>
      <c r="N398" s="49">
        <v>57543</v>
      </c>
      <c r="O398" s="49">
        <v>66167</v>
      </c>
      <c r="P398" s="49">
        <v>67093</v>
      </c>
      <c r="Q398" s="49">
        <v>71378</v>
      </c>
    </row>
    <row r="399" spans="1:17" x14ac:dyDescent="0.3">
      <c r="A399" s="34">
        <f>IF($B399='Lookup (hidden)'!$F$12,IF($E399='Lookup (hidden)'!$F$13,IF($D399='Lookup (hidden)'!$F$14,IF($F399='Lookup (hidden)'!$F$15,IF($G399='Lookup (hidden)'!$F$16,IF($H399='Lookup (hidden)'!$F$17,1,0),0),0),0),0),0)</f>
        <v>0</v>
      </c>
      <c r="B399" s="47" t="s">
        <v>82</v>
      </c>
      <c r="C399" s="59"/>
      <c r="D399" s="47" t="s">
        <v>59</v>
      </c>
      <c r="E399" s="47" t="s">
        <v>37</v>
      </c>
      <c r="F399" s="47" t="s">
        <v>37</v>
      </c>
      <c r="G399" s="47" t="s">
        <v>37</v>
      </c>
      <c r="H399" s="47" t="s">
        <v>76</v>
      </c>
      <c r="I399" s="47" t="s">
        <v>97</v>
      </c>
      <c r="J399" s="49">
        <v>2228</v>
      </c>
      <c r="K399" s="49">
        <v>2035</v>
      </c>
      <c r="L399" s="49">
        <v>2406</v>
      </c>
      <c r="M399" s="49">
        <v>11237</v>
      </c>
      <c r="N399" s="49">
        <v>75158</v>
      </c>
      <c r="O399" s="49">
        <v>62630</v>
      </c>
      <c r="P399" s="49">
        <v>66013</v>
      </c>
      <c r="Q399" s="49">
        <v>69273</v>
      </c>
    </row>
    <row r="400" spans="1:17" x14ac:dyDescent="0.3">
      <c r="A400" s="34">
        <f>IF($B400='Lookup (hidden)'!$F$12,IF($E400='Lookup (hidden)'!$F$13,IF($D400='Lookup (hidden)'!$F$14,IF($F400='Lookup (hidden)'!$F$15,IF($G400='Lookup (hidden)'!$F$16,IF($H400='Lookup (hidden)'!$F$17,1,0),0),0),0),0),0)</f>
        <v>0</v>
      </c>
      <c r="B400" s="47" t="s">
        <v>82</v>
      </c>
      <c r="C400" s="59"/>
      <c r="D400" s="47" t="s">
        <v>60</v>
      </c>
      <c r="E400" s="47" t="s">
        <v>37</v>
      </c>
      <c r="F400" s="47" t="s">
        <v>37</v>
      </c>
      <c r="G400" s="47" t="s">
        <v>37</v>
      </c>
      <c r="H400" s="47" t="s">
        <v>76</v>
      </c>
      <c r="I400" s="47" t="s">
        <v>96</v>
      </c>
      <c r="J400" s="49">
        <v>30749</v>
      </c>
      <c r="K400" s="49">
        <v>29105</v>
      </c>
      <c r="L400" s="49">
        <v>30387</v>
      </c>
      <c r="M400" s="49">
        <v>27501</v>
      </c>
      <c r="N400" s="49">
        <v>15573</v>
      </c>
      <c r="O400" s="49">
        <v>18693</v>
      </c>
      <c r="P400" s="49">
        <v>18999</v>
      </c>
      <c r="Q400" s="49">
        <v>18686</v>
      </c>
    </row>
    <row r="401" spans="1:17" x14ac:dyDescent="0.3">
      <c r="A401" s="34">
        <f>IF($B401='Lookup (hidden)'!$F$12,IF($E401='Lookup (hidden)'!$F$13,IF($D401='Lookup (hidden)'!$F$14,IF($F401='Lookup (hidden)'!$F$15,IF($G401='Lookup (hidden)'!$F$16,IF($H401='Lookup (hidden)'!$F$17,1,0),0),0),0),0),0)</f>
        <v>0</v>
      </c>
      <c r="B401" s="47" t="s">
        <v>82</v>
      </c>
      <c r="C401" s="59"/>
      <c r="D401" s="47" t="s">
        <v>60</v>
      </c>
      <c r="E401" s="47" t="s">
        <v>37</v>
      </c>
      <c r="F401" s="47" t="s">
        <v>37</v>
      </c>
      <c r="G401" s="47" t="s">
        <v>37</v>
      </c>
      <c r="H401" s="47" t="s">
        <v>76</v>
      </c>
      <c r="I401" s="47" t="s">
        <v>97</v>
      </c>
      <c r="J401" s="49">
        <v>340</v>
      </c>
      <c r="K401" s="49">
        <v>331</v>
      </c>
      <c r="L401" s="49">
        <v>315</v>
      </c>
      <c r="M401" s="49">
        <v>2252</v>
      </c>
      <c r="N401" s="49">
        <v>17584</v>
      </c>
      <c r="O401" s="49">
        <v>13299</v>
      </c>
      <c r="P401" s="49">
        <v>13492</v>
      </c>
      <c r="Q401" s="49">
        <v>13746</v>
      </c>
    </row>
    <row r="402" spans="1:17" x14ac:dyDescent="0.3">
      <c r="A402" s="34">
        <f>IF($B402='Lookup (hidden)'!$F$12,IF($E402='Lookup (hidden)'!$F$13,IF($D402='Lookup (hidden)'!$F$14,IF($F402='Lookup (hidden)'!$F$15,IF($G402='Lookup (hidden)'!$F$16,IF($H402='Lookup (hidden)'!$F$17,1,0),0),0),0),0),0)</f>
        <v>0</v>
      </c>
      <c r="B402" s="47" t="s">
        <v>82</v>
      </c>
      <c r="C402" s="59"/>
      <c r="D402" s="47" t="s">
        <v>58</v>
      </c>
      <c r="E402" s="47" t="s">
        <v>37</v>
      </c>
      <c r="F402" s="47" t="s">
        <v>37</v>
      </c>
      <c r="G402" s="47" t="s">
        <v>37</v>
      </c>
      <c r="H402" s="47" t="s">
        <v>79</v>
      </c>
      <c r="I402" s="47" t="s">
        <v>96</v>
      </c>
      <c r="J402" s="49">
        <v>3934</v>
      </c>
      <c r="K402" s="49">
        <v>3228</v>
      </c>
      <c r="L402" s="49">
        <v>3974</v>
      </c>
      <c r="M402" s="49">
        <v>3641</v>
      </c>
      <c r="N402" s="49">
        <v>1107</v>
      </c>
      <c r="O402" s="49">
        <v>1867</v>
      </c>
      <c r="P402" s="49">
        <v>2050</v>
      </c>
      <c r="Q402" s="49">
        <v>2705</v>
      </c>
    </row>
    <row r="403" spans="1:17" x14ac:dyDescent="0.3">
      <c r="A403" s="34">
        <f>IF($B403='Lookup (hidden)'!$F$12,IF($E403='Lookup (hidden)'!$F$13,IF($D403='Lookup (hidden)'!$F$14,IF($F403='Lookup (hidden)'!$F$15,IF($G403='Lookup (hidden)'!$F$16,IF($H403='Lookup (hidden)'!$F$17,1,0),0),0),0),0),0)</f>
        <v>0</v>
      </c>
      <c r="B403" s="47" t="s">
        <v>82</v>
      </c>
      <c r="C403" s="59"/>
      <c r="D403" s="47" t="s">
        <v>58</v>
      </c>
      <c r="E403" s="47" t="s">
        <v>37</v>
      </c>
      <c r="F403" s="47" t="s">
        <v>37</v>
      </c>
      <c r="G403" s="47" t="s">
        <v>37</v>
      </c>
      <c r="H403" s="47" t="s">
        <v>79</v>
      </c>
      <c r="I403" s="47" t="s">
        <v>97</v>
      </c>
      <c r="J403" s="49" t="s">
        <v>99</v>
      </c>
      <c r="K403" s="49" t="s">
        <v>99</v>
      </c>
      <c r="L403" s="49" t="s">
        <v>99</v>
      </c>
      <c r="M403" s="49">
        <v>351</v>
      </c>
      <c r="N403" s="49">
        <v>3066</v>
      </c>
      <c r="O403" s="49">
        <v>2388</v>
      </c>
      <c r="P403" s="49">
        <v>3150</v>
      </c>
      <c r="Q403" s="49">
        <v>3392</v>
      </c>
    </row>
    <row r="404" spans="1:17" x14ac:dyDescent="0.3">
      <c r="A404" s="34">
        <f>IF($B404='Lookup (hidden)'!$F$12,IF($E404='Lookup (hidden)'!$F$13,IF($D404='Lookup (hidden)'!$F$14,IF($F404='Lookup (hidden)'!$F$15,IF($G404='Lookup (hidden)'!$F$16,IF($H404='Lookup (hidden)'!$F$17,1,0),0),0),0),0),0)</f>
        <v>0</v>
      </c>
      <c r="B404" s="47" t="s">
        <v>73</v>
      </c>
      <c r="C404" s="59"/>
      <c r="D404" s="47" t="s">
        <v>58</v>
      </c>
      <c r="E404" s="47" t="s">
        <v>37</v>
      </c>
      <c r="F404" s="47" t="s">
        <v>37</v>
      </c>
      <c r="G404" s="47" t="s">
        <v>37</v>
      </c>
      <c r="H404" s="47" t="s">
        <v>72</v>
      </c>
      <c r="I404" s="47" t="s">
        <v>96</v>
      </c>
      <c r="J404" s="49">
        <v>4848</v>
      </c>
      <c r="K404" s="49">
        <v>3745</v>
      </c>
      <c r="L404" s="49">
        <v>4935</v>
      </c>
      <c r="M404" s="49">
        <v>4783</v>
      </c>
      <c r="N404" s="49">
        <v>1691</v>
      </c>
      <c r="O404" s="49">
        <v>3001</v>
      </c>
      <c r="P404" s="49">
        <v>3367</v>
      </c>
      <c r="Q404" s="49">
        <v>3240</v>
      </c>
    </row>
    <row r="405" spans="1:17" x14ac:dyDescent="0.3">
      <c r="A405" s="34">
        <f>IF($B405='Lookup (hidden)'!$F$12,IF($E405='Lookup (hidden)'!$F$13,IF($D405='Lookup (hidden)'!$F$14,IF($F405='Lookup (hidden)'!$F$15,IF($G405='Lookup (hidden)'!$F$16,IF($H405='Lookup (hidden)'!$F$17,1,0),0),0),0),0),0)</f>
        <v>0</v>
      </c>
      <c r="B405" s="47" t="s">
        <v>73</v>
      </c>
      <c r="C405" s="59"/>
      <c r="D405" s="47" t="s">
        <v>58</v>
      </c>
      <c r="E405" s="47" t="s">
        <v>37</v>
      </c>
      <c r="F405" s="47" t="s">
        <v>37</v>
      </c>
      <c r="G405" s="47" t="s">
        <v>37</v>
      </c>
      <c r="H405" s="47" t="s">
        <v>72</v>
      </c>
      <c r="I405" s="47" t="s">
        <v>97</v>
      </c>
      <c r="J405" s="49">
        <v>0</v>
      </c>
      <c r="K405" s="49">
        <v>0</v>
      </c>
      <c r="L405" s="49">
        <v>0</v>
      </c>
      <c r="M405" s="49">
        <v>409</v>
      </c>
      <c r="N405" s="49">
        <v>2319</v>
      </c>
      <c r="O405" s="49">
        <v>2007</v>
      </c>
      <c r="P405" s="49">
        <v>2983</v>
      </c>
      <c r="Q405" s="49">
        <v>3083</v>
      </c>
    </row>
    <row r="406" spans="1:17" x14ac:dyDescent="0.3">
      <c r="A406" s="34">
        <f>IF($B406='Lookup (hidden)'!$F$12,IF($E406='Lookup (hidden)'!$F$13,IF($D406='Lookup (hidden)'!$F$14,IF($F406='Lookup (hidden)'!$F$15,IF($G406='Lookup (hidden)'!$F$16,IF($H406='Lookup (hidden)'!$F$17,1,0),0),0),0),0),0)</f>
        <v>0</v>
      </c>
      <c r="B406" s="47" t="s">
        <v>73</v>
      </c>
      <c r="C406" s="59"/>
      <c r="D406" s="47" t="s">
        <v>59</v>
      </c>
      <c r="E406" s="47" t="s">
        <v>37</v>
      </c>
      <c r="F406" s="47" t="s">
        <v>37</v>
      </c>
      <c r="G406" s="47" t="s">
        <v>37</v>
      </c>
      <c r="H406" s="47" t="s">
        <v>72</v>
      </c>
      <c r="I406" s="47" t="s">
        <v>96</v>
      </c>
      <c r="J406" s="49">
        <v>82288</v>
      </c>
      <c r="K406" s="49">
        <v>78571</v>
      </c>
      <c r="L406" s="49">
        <v>82394</v>
      </c>
      <c r="M406" s="49">
        <v>76429</v>
      </c>
      <c r="N406" s="49">
        <v>35816</v>
      </c>
      <c r="O406" s="49">
        <v>50703</v>
      </c>
      <c r="P406" s="49">
        <v>44524</v>
      </c>
      <c r="Q406" s="49">
        <v>43690</v>
      </c>
    </row>
    <row r="407" spans="1:17" x14ac:dyDescent="0.3">
      <c r="A407" s="34">
        <f>IF($B407='Lookup (hidden)'!$F$12,IF($E407='Lookup (hidden)'!$F$13,IF($D407='Lookup (hidden)'!$F$14,IF($F407='Lookup (hidden)'!$F$15,IF($G407='Lookup (hidden)'!$F$16,IF($H407='Lookup (hidden)'!$F$17,1,0),0),0),0),0),0)</f>
        <v>0</v>
      </c>
      <c r="B407" s="47" t="s">
        <v>73</v>
      </c>
      <c r="C407" s="59"/>
      <c r="D407" s="47" t="s">
        <v>59</v>
      </c>
      <c r="E407" s="47" t="s">
        <v>37</v>
      </c>
      <c r="F407" s="47" t="s">
        <v>37</v>
      </c>
      <c r="G407" s="47" t="s">
        <v>37</v>
      </c>
      <c r="H407" s="47" t="s">
        <v>72</v>
      </c>
      <c r="I407" s="47" t="s">
        <v>97</v>
      </c>
      <c r="J407" s="49">
        <v>0</v>
      </c>
      <c r="K407" s="49">
        <v>0</v>
      </c>
      <c r="L407" s="49">
        <v>0</v>
      </c>
      <c r="M407" s="49">
        <v>7030</v>
      </c>
      <c r="N407" s="49">
        <v>48292</v>
      </c>
      <c r="O407" s="49">
        <v>35990</v>
      </c>
      <c r="P407" s="49">
        <v>51686</v>
      </c>
      <c r="Q407" s="49">
        <v>52286</v>
      </c>
    </row>
    <row r="408" spans="1:17" x14ac:dyDescent="0.3">
      <c r="A408" s="34">
        <f>IF($B408='Lookup (hidden)'!$F$12,IF($E408='Lookup (hidden)'!$F$13,IF($D408='Lookup (hidden)'!$F$14,IF($F408='Lookup (hidden)'!$F$15,IF($G408='Lookup (hidden)'!$F$16,IF($H408='Lookup (hidden)'!$F$17,1,0),0),0),0),0),0)</f>
        <v>0</v>
      </c>
      <c r="B408" s="47" t="s">
        <v>73</v>
      </c>
      <c r="C408" s="59"/>
      <c r="D408" s="47" t="s">
        <v>60</v>
      </c>
      <c r="E408" s="47" t="s">
        <v>37</v>
      </c>
      <c r="F408" s="47" t="s">
        <v>37</v>
      </c>
      <c r="G408" s="47" t="s">
        <v>37</v>
      </c>
      <c r="H408" s="47" t="s">
        <v>72</v>
      </c>
      <c r="I408" s="47" t="s">
        <v>96</v>
      </c>
      <c r="J408" s="49">
        <v>15672</v>
      </c>
      <c r="K408" s="49">
        <v>14905</v>
      </c>
      <c r="L408" s="49">
        <v>15584</v>
      </c>
      <c r="M408" s="49">
        <v>13014</v>
      </c>
      <c r="N408" s="49">
        <v>7803</v>
      </c>
      <c r="O408" s="49">
        <v>11094</v>
      </c>
      <c r="P408" s="49">
        <v>10060</v>
      </c>
      <c r="Q408" s="49">
        <v>9836</v>
      </c>
    </row>
    <row r="409" spans="1:17" x14ac:dyDescent="0.3">
      <c r="A409" s="34">
        <f>IF($B409='Lookup (hidden)'!$F$12,IF($E409='Lookup (hidden)'!$F$13,IF($D409='Lookup (hidden)'!$F$14,IF($F409='Lookup (hidden)'!$F$15,IF($G409='Lookup (hidden)'!$F$16,IF($H409='Lookup (hidden)'!$F$17,1,0),0),0),0),0),0)</f>
        <v>0</v>
      </c>
      <c r="B409" s="47" t="s">
        <v>73</v>
      </c>
      <c r="C409" s="59"/>
      <c r="D409" s="47" t="s">
        <v>60</v>
      </c>
      <c r="E409" s="47" t="s">
        <v>37</v>
      </c>
      <c r="F409" s="47" t="s">
        <v>37</v>
      </c>
      <c r="G409" s="47" t="s">
        <v>37</v>
      </c>
      <c r="H409" s="47" t="s">
        <v>72</v>
      </c>
      <c r="I409" s="47" t="s">
        <v>97</v>
      </c>
      <c r="J409" s="49">
        <v>0</v>
      </c>
      <c r="K409" s="49">
        <v>0</v>
      </c>
      <c r="L409" s="49">
        <v>0</v>
      </c>
      <c r="M409" s="49">
        <v>1348</v>
      </c>
      <c r="N409" s="49">
        <v>10216</v>
      </c>
      <c r="O409" s="49">
        <v>6920</v>
      </c>
      <c r="P409" s="49">
        <v>10207</v>
      </c>
      <c r="Q409" s="49">
        <v>10373</v>
      </c>
    </row>
    <row r="410" spans="1:17" x14ac:dyDescent="0.3">
      <c r="A410" s="34">
        <f>IF($B410='Lookup (hidden)'!$F$12,IF($E410='Lookup (hidden)'!$F$13,IF($D410='Lookup (hidden)'!$F$14,IF($F410='Lookup (hidden)'!$F$15,IF($G410='Lookup (hidden)'!$F$16,IF($H410='Lookup (hidden)'!$F$17,1,0),0),0),0),0),0)</f>
        <v>0</v>
      </c>
      <c r="B410" s="47" t="s">
        <v>73</v>
      </c>
      <c r="C410" s="59"/>
      <c r="D410" s="47" t="s">
        <v>58</v>
      </c>
      <c r="E410" s="47" t="s">
        <v>37</v>
      </c>
      <c r="F410" s="47" t="s">
        <v>37</v>
      </c>
      <c r="G410" s="47" t="s">
        <v>37</v>
      </c>
      <c r="H410" s="47" t="s">
        <v>76</v>
      </c>
      <c r="I410" s="47" t="s">
        <v>96</v>
      </c>
      <c r="J410" s="49">
        <v>7712</v>
      </c>
      <c r="K410" s="49">
        <v>6195</v>
      </c>
      <c r="L410" s="49">
        <v>7961</v>
      </c>
      <c r="M410" s="49">
        <v>6671</v>
      </c>
      <c r="N410" s="49">
        <v>1392</v>
      </c>
      <c r="O410" s="49">
        <v>2486</v>
      </c>
      <c r="P410" s="49">
        <v>2321</v>
      </c>
      <c r="Q410" s="49">
        <v>2339</v>
      </c>
    </row>
    <row r="411" spans="1:17" x14ac:dyDescent="0.3">
      <c r="A411" s="34">
        <f>IF($B411='Lookup (hidden)'!$F$12,IF($E411='Lookup (hidden)'!$F$13,IF($D411='Lookup (hidden)'!$F$14,IF($F411='Lookup (hidden)'!$F$15,IF($G411='Lookup (hidden)'!$F$16,IF($H411='Lookup (hidden)'!$F$17,1,0),0),0),0),0),0)</f>
        <v>0</v>
      </c>
      <c r="B411" s="47" t="s">
        <v>73</v>
      </c>
      <c r="C411" s="59"/>
      <c r="D411" s="47" t="s">
        <v>58</v>
      </c>
      <c r="E411" s="47" t="s">
        <v>37</v>
      </c>
      <c r="F411" s="47" t="s">
        <v>37</v>
      </c>
      <c r="G411" s="47" t="s">
        <v>37</v>
      </c>
      <c r="H411" s="47" t="s">
        <v>76</v>
      </c>
      <c r="I411" s="47" t="s">
        <v>97</v>
      </c>
      <c r="J411" s="49">
        <v>17</v>
      </c>
      <c r="K411" s="49">
        <v>7</v>
      </c>
      <c r="L411" s="49">
        <v>12</v>
      </c>
      <c r="M411" s="49">
        <v>768</v>
      </c>
      <c r="N411" s="49">
        <v>4889</v>
      </c>
      <c r="O411" s="49">
        <v>3709</v>
      </c>
      <c r="P411" s="49">
        <v>4665</v>
      </c>
      <c r="Q411" s="49">
        <v>4832</v>
      </c>
    </row>
    <row r="412" spans="1:17" x14ac:dyDescent="0.3">
      <c r="A412" s="34">
        <f>IF($B412='Lookup (hidden)'!$F$12,IF($E412='Lookup (hidden)'!$F$13,IF($D412='Lookup (hidden)'!$F$14,IF($F412='Lookup (hidden)'!$F$15,IF($G412='Lookup (hidden)'!$F$16,IF($H412='Lookup (hidden)'!$F$17,1,0),0),0),0),0),0)</f>
        <v>0</v>
      </c>
      <c r="B412" s="47" t="s">
        <v>73</v>
      </c>
      <c r="C412" s="59"/>
      <c r="D412" s="47" t="s">
        <v>59</v>
      </c>
      <c r="E412" s="47" t="s">
        <v>37</v>
      </c>
      <c r="F412" s="47" t="s">
        <v>37</v>
      </c>
      <c r="G412" s="47" t="s">
        <v>37</v>
      </c>
      <c r="H412" s="47" t="s">
        <v>76</v>
      </c>
      <c r="I412" s="47" t="s">
        <v>96</v>
      </c>
      <c r="J412" s="49">
        <v>80067</v>
      </c>
      <c r="K412" s="49">
        <v>77340</v>
      </c>
      <c r="L412" s="49">
        <v>79167</v>
      </c>
      <c r="M412" s="49">
        <v>68528</v>
      </c>
      <c r="N412" s="49">
        <v>24360</v>
      </c>
      <c r="O412" s="49">
        <v>32470</v>
      </c>
      <c r="P412" s="49">
        <v>28016</v>
      </c>
      <c r="Q412" s="49">
        <v>27283</v>
      </c>
    </row>
    <row r="413" spans="1:17" x14ac:dyDescent="0.3">
      <c r="A413" s="34">
        <f>IF($B413='Lookup (hidden)'!$F$12,IF($E413='Lookup (hidden)'!$F$13,IF($D413='Lookup (hidden)'!$F$14,IF($F413='Lookup (hidden)'!$F$15,IF($G413='Lookup (hidden)'!$F$16,IF($H413='Lookup (hidden)'!$F$17,1,0),0),0),0),0),0)</f>
        <v>0</v>
      </c>
      <c r="B413" s="47" t="s">
        <v>73</v>
      </c>
      <c r="C413" s="59"/>
      <c r="D413" s="47" t="s">
        <v>59</v>
      </c>
      <c r="E413" s="47" t="s">
        <v>37</v>
      </c>
      <c r="F413" s="47" t="s">
        <v>37</v>
      </c>
      <c r="G413" s="47" t="s">
        <v>37</v>
      </c>
      <c r="H413" s="47" t="s">
        <v>76</v>
      </c>
      <c r="I413" s="47" t="s">
        <v>97</v>
      </c>
      <c r="J413" s="49">
        <v>112</v>
      </c>
      <c r="K413" s="49">
        <v>74</v>
      </c>
      <c r="L413" s="49">
        <v>79</v>
      </c>
      <c r="M413" s="49">
        <v>7661</v>
      </c>
      <c r="N413" s="49">
        <v>50780</v>
      </c>
      <c r="O413" s="49">
        <v>40627</v>
      </c>
      <c r="P413" s="49">
        <v>51139</v>
      </c>
      <c r="Q413" s="49">
        <v>53184</v>
      </c>
    </row>
    <row r="414" spans="1:17" x14ac:dyDescent="0.3">
      <c r="A414" s="34">
        <f>IF($B414='Lookup (hidden)'!$F$12,IF($E414='Lookup (hidden)'!$F$13,IF($D414='Lookup (hidden)'!$F$14,IF($F414='Lookup (hidden)'!$F$15,IF($G414='Lookup (hidden)'!$F$16,IF($H414='Lookup (hidden)'!$F$17,1,0),0),0),0),0),0)</f>
        <v>0</v>
      </c>
      <c r="B414" s="47" t="s">
        <v>73</v>
      </c>
      <c r="C414" s="59"/>
      <c r="D414" s="47" t="s">
        <v>60</v>
      </c>
      <c r="E414" s="47" t="s">
        <v>37</v>
      </c>
      <c r="F414" s="47" t="s">
        <v>37</v>
      </c>
      <c r="G414" s="47" t="s">
        <v>37</v>
      </c>
      <c r="H414" s="47" t="s">
        <v>76</v>
      </c>
      <c r="I414" s="47" t="s">
        <v>96</v>
      </c>
      <c r="J414" s="49">
        <v>15551</v>
      </c>
      <c r="K414" s="49">
        <v>15716</v>
      </c>
      <c r="L414" s="49">
        <v>15685</v>
      </c>
      <c r="M414" s="49">
        <v>12877</v>
      </c>
      <c r="N414" s="49">
        <v>6597</v>
      </c>
      <c r="O414" s="49">
        <v>8836</v>
      </c>
      <c r="P414" s="49">
        <v>7008</v>
      </c>
      <c r="Q414" s="49">
        <v>6468</v>
      </c>
    </row>
    <row r="415" spans="1:17" x14ac:dyDescent="0.3">
      <c r="A415" s="34">
        <f>IF($B415='Lookup (hidden)'!$F$12,IF($E415='Lookup (hidden)'!$F$13,IF($D415='Lookup (hidden)'!$F$14,IF($F415='Lookup (hidden)'!$F$15,IF($G415='Lookup (hidden)'!$F$16,IF($H415='Lookup (hidden)'!$F$17,1,0),0),0),0),0),0)</f>
        <v>0</v>
      </c>
      <c r="B415" s="47" t="s">
        <v>73</v>
      </c>
      <c r="C415" s="59"/>
      <c r="D415" s="47" t="s">
        <v>60</v>
      </c>
      <c r="E415" s="47" t="s">
        <v>37</v>
      </c>
      <c r="F415" s="47" t="s">
        <v>37</v>
      </c>
      <c r="G415" s="47" t="s">
        <v>37</v>
      </c>
      <c r="H415" s="47" t="s">
        <v>76</v>
      </c>
      <c r="I415" s="47" t="s">
        <v>97</v>
      </c>
      <c r="J415" s="49">
        <v>13</v>
      </c>
      <c r="K415" s="49">
        <v>13</v>
      </c>
      <c r="L415" s="49">
        <v>7</v>
      </c>
      <c r="M415" s="49">
        <v>1235</v>
      </c>
      <c r="N415" s="49">
        <v>8701</v>
      </c>
      <c r="O415" s="49">
        <v>6610</v>
      </c>
      <c r="P415" s="49">
        <v>8578</v>
      </c>
      <c r="Q415" s="49">
        <v>8605</v>
      </c>
    </row>
    <row r="416" spans="1:17" x14ac:dyDescent="0.3">
      <c r="A416" s="34">
        <f>IF($B416='Lookup (hidden)'!$F$12,IF($E416='Lookup (hidden)'!$F$13,IF($D416='Lookup (hidden)'!$F$14,IF($F416='Lookup (hidden)'!$F$15,IF($G416='Lookup (hidden)'!$F$16,IF($H416='Lookup (hidden)'!$F$17,1,0),0),0),0),0),0)</f>
        <v>0</v>
      </c>
      <c r="B416" s="47" t="s">
        <v>73</v>
      </c>
      <c r="C416" s="59"/>
      <c r="D416" s="47" t="s">
        <v>58</v>
      </c>
      <c r="E416" s="47" t="s">
        <v>37</v>
      </c>
      <c r="F416" s="47" t="s">
        <v>37</v>
      </c>
      <c r="G416" s="47" t="s">
        <v>37</v>
      </c>
      <c r="H416" s="47" t="s">
        <v>79</v>
      </c>
      <c r="I416" s="47" t="s">
        <v>96</v>
      </c>
      <c r="J416" s="49">
        <v>1799</v>
      </c>
      <c r="K416" s="49">
        <v>1346</v>
      </c>
      <c r="L416" s="49">
        <v>1552</v>
      </c>
      <c r="M416" s="49">
        <v>1469</v>
      </c>
      <c r="N416" s="49">
        <v>591</v>
      </c>
      <c r="O416" s="49">
        <v>955</v>
      </c>
      <c r="P416" s="49">
        <v>1099</v>
      </c>
      <c r="Q416" s="49">
        <v>1252</v>
      </c>
    </row>
    <row r="417" spans="1:17" x14ac:dyDescent="0.3">
      <c r="A417" s="34">
        <f>IF($B417='Lookup (hidden)'!$F$12,IF($E417='Lookup (hidden)'!$F$13,IF($D417='Lookup (hidden)'!$F$14,IF($F417='Lookup (hidden)'!$F$15,IF($G417='Lookup (hidden)'!$F$16,IF($H417='Lookup (hidden)'!$F$17,1,0),0),0),0),0),0)</f>
        <v>0</v>
      </c>
      <c r="B417" s="47" t="s">
        <v>73</v>
      </c>
      <c r="C417" s="59"/>
      <c r="D417" s="47" t="s">
        <v>58</v>
      </c>
      <c r="E417" s="47" t="s">
        <v>37</v>
      </c>
      <c r="F417" s="47" t="s">
        <v>37</v>
      </c>
      <c r="G417" s="47" t="s">
        <v>37</v>
      </c>
      <c r="H417" s="47" t="s">
        <v>79</v>
      </c>
      <c r="I417" s="47" t="s">
        <v>97</v>
      </c>
      <c r="J417" s="49">
        <v>0</v>
      </c>
      <c r="K417" s="49">
        <v>0</v>
      </c>
      <c r="L417" s="49">
        <v>0</v>
      </c>
      <c r="M417" s="49">
        <v>204</v>
      </c>
      <c r="N417" s="49">
        <v>1523</v>
      </c>
      <c r="O417" s="49">
        <v>1133</v>
      </c>
      <c r="P417" s="49">
        <v>1470</v>
      </c>
      <c r="Q417" s="49">
        <v>1588</v>
      </c>
    </row>
    <row r="418" spans="1:17" x14ac:dyDescent="0.3">
      <c r="A418" s="34">
        <f>IF($B418='Lookup (hidden)'!$F$12,IF($E418='Lookup (hidden)'!$F$13,IF($D418='Lookup (hidden)'!$F$14,IF($F418='Lookup (hidden)'!$F$15,IF($G418='Lookup (hidden)'!$F$16,IF($H418='Lookup (hidden)'!$F$17,1,0),0),0),0),0),0)</f>
        <v>0</v>
      </c>
      <c r="B418" s="47" t="s">
        <v>69</v>
      </c>
      <c r="C418" s="59"/>
      <c r="D418" s="47" t="s">
        <v>58</v>
      </c>
      <c r="E418" s="47" t="s">
        <v>37</v>
      </c>
      <c r="F418" s="47" t="s">
        <v>37</v>
      </c>
      <c r="G418" s="47" t="s">
        <v>37</v>
      </c>
      <c r="H418" s="47" t="s">
        <v>72</v>
      </c>
      <c r="I418" s="47" t="s">
        <v>96</v>
      </c>
      <c r="J418" s="49">
        <v>57620</v>
      </c>
      <c r="K418" s="49">
        <v>46023</v>
      </c>
      <c r="L418" s="49">
        <v>61105</v>
      </c>
      <c r="M418" s="49">
        <v>53776</v>
      </c>
      <c r="N418" s="49">
        <v>12003</v>
      </c>
      <c r="O418" s="49">
        <v>21482</v>
      </c>
      <c r="P418" s="49">
        <v>28117</v>
      </c>
      <c r="Q418" s="49">
        <v>26898</v>
      </c>
    </row>
    <row r="419" spans="1:17" x14ac:dyDescent="0.3">
      <c r="A419" s="34">
        <f>IF($B419='Lookup (hidden)'!$F$12,IF($E419='Lookup (hidden)'!$F$13,IF($D419='Lookup (hidden)'!$F$14,IF($F419='Lookup (hidden)'!$F$15,IF($G419='Lookup (hidden)'!$F$16,IF($H419='Lookup (hidden)'!$F$17,1,0),0),0),0),0),0)</f>
        <v>0</v>
      </c>
      <c r="B419" s="47" t="s">
        <v>69</v>
      </c>
      <c r="C419" s="59"/>
      <c r="D419" s="47" t="s">
        <v>58</v>
      </c>
      <c r="E419" s="47" t="s">
        <v>37</v>
      </c>
      <c r="F419" s="47" t="s">
        <v>37</v>
      </c>
      <c r="G419" s="47" t="s">
        <v>37</v>
      </c>
      <c r="H419" s="47" t="s">
        <v>72</v>
      </c>
      <c r="I419" s="47" t="s">
        <v>97</v>
      </c>
      <c r="J419" s="49">
        <v>332</v>
      </c>
      <c r="K419" s="49">
        <v>299</v>
      </c>
      <c r="L419" s="49">
        <v>383</v>
      </c>
      <c r="M419" s="49">
        <v>5250</v>
      </c>
      <c r="N419" s="49">
        <v>28792</v>
      </c>
      <c r="O419" s="49">
        <v>30088</v>
      </c>
      <c r="P419" s="49">
        <v>38625</v>
      </c>
      <c r="Q419" s="49">
        <v>45404</v>
      </c>
    </row>
    <row r="420" spans="1:17" x14ac:dyDescent="0.3">
      <c r="A420" s="34">
        <f>IF($B420='Lookup (hidden)'!$F$12,IF($E420='Lookup (hidden)'!$F$13,IF($D420='Lookup (hidden)'!$F$14,IF($F420='Lookup (hidden)'!$F$15,IF($G420='Lookup (hidden)'!$F$16,IF($H420='Lookup (hidden)'!$F$17,1,0),0),0),0),0),0)</f>
        <v>0</v>
      </c>
      <c r="B420" s="47" t="s">
        <v>69</v>
      </c>
      <c r="C420" s="59"/>
      <c r="D420" s="47" t="s">
        <v>59</v>
      </c>
      <c r="E420" s="47" t="s">
        <v>37</v>
      </c>
      <c r="F420" s="47" t="s">
        <v>37</v>
      </c>
      <c r="G420" s="47" t="s">
        <v>37</v>
      </c>
      <c r="H420" s="47" t="s">
        <v>72</v>
      </c>
      <c r="I420" s="47" t="s">
        <v>96</v>
      </c>
      <c r="J420" s="49">
        <v>777290</v>
      </c>
      <c r="K420" s="49">
        <v>743529</v>
      </c>
      <c r="L420" s="49">
        <v>768254</v>
      </c>
      <c r="M420" s="49">
        <v>691909</v>
      </c>
      <c r="N420" s="49">
        <v>188629</v>
      </c>
      <c r="O420" s="49">
        <v>286164</v>
      </c>
      <c r="P420" s="49">
        <v>302122</v>
      </c>
      <c r="Q420" s="49">
        <v>281189</v>
      </c>
    </row>
    <row r="421" spans="1:17" x14ac:dyDescent="0.3">
      <c r="A421" s="34">
        <f>IF($B421='Lookup (hidden)'!$F$12,IF($E421='Lookup (hidden)'!$F$13,IF($D421='Lookup (hidden)'!$F$14,IF($F421='Lookup (hidden)'!$F$15,IF($G421='Lookup (hidden)'!$F$16,IF($H421='Lookup (hidden)'!$F$17,1,0),0),0),0),0),0)</f>
        <v>0</v>
      </c>
      <c r="B421" s="47" t="s">
        <v>69</v>
      </c>
      <c r="C421" s="59"/>
      <c r="D421" s="47" t="s">
        <v>59</v>
      </c>
      <c r="E421" s="47" t="s">
        <v>37</v>
      </c>
      <c r="F421" s="47" t="s">
        <v>37</v>
      </c>
      <c r="G421" s="47" t="s">
        <v>37</v>
      </c>
      <c r="H421" s="47" t="s">
        <v>72</v>
      </c>
      <c r="I421" s="47" t="s">
        <v>97</v>
      </c>
      <c r="J421" s="49">
        <v>7978</v>
      </c>
      <c r="K421" s="49">
        <v>7953</v>
      </c>
      <c r="L421" s="49">
        <v>8915</v>
      </c>
      <c r="M421" s="49">
        <v>112360</v>
      </c>
      <c r="N421" s="49">
        <v>626733</v>
      </c>
      <c r="O421" s="49">
        <v>561608</v>
      </c>
      <c r="P421" s="49">
        <v>597506</v>
      </c>
      <c r="Q421" s="49">
        <v>683472</v>
      </c>
    </row>
    <row r="422" spans="1:17" x14ac:dyDescent="0.3">
      <c r="A422" s="34">
        <f>IF($B422='Lookup (hidden)'!$F$12,IF($E422='Lookup (hidden)'!$F$13,IF($D422='Lookup (hidden)'!$F$14,IF($F422='Lookup (hidden)'!$F$15,IF($G422='Lookup (hidden)'!$F$16,IF($H422='Lookup (hidden)'!$F$17,1,0),0),0),0),0),0)</f>
        <v>0</v>
      </c>
      <c r="B422" s="47" t="s">
        <v>69</v>
      </c>
      <c r="C422" s="59"/>
      <c r="D422" s="47" t="s">
        <v>60</v>
      </c>
      <c r="E422" s="47" t="s">
        <v>37</v>
      </c>
      <c r="F422" s="47" t="s">
        <v>37</v>
      </c>
      <c r="G422" s="47" t="s">
        <v>37</v>
      </c>
      <c r="H422" s="47" t="s">
        <v>72</v>
      </c>
      <c r="I422" s="47" t="s">
        <v>96</v>
      </c>
      <c r="J422" s="49">
        <v>157820</v>
      </c>
      <c r="K422" s="49">
        <v>152590</v>
      </c>
      <c r="L422" s="49">
        <v>152308</v>
      </c>
      <c r="M422" s="49">
        <v>128619</v>
      </c>
      <c r="N422" s="49">
        <v>56321</v>
      </c>
      <c r="O422" s="49">
        <v>78719</v>
      </c>
      <c r="P422" s="49">
        <v>82596</v>
      </c>
      <c r="Q422" s="49">
        <v>75550</v>
      </c>
    </row>
    <row r="423" spans="1:17" x14ac:dyDescent="0.3">
      <c r="A423" s="34">
        <f>IF($B423='Lookup (hidden)'!$F$12,IF($E423='Lookup (hidden)'!$F$13,IF($D423='Lookup (hidden)'!$F$14,IF($F423='Lookup (hidden)'!$F$15,IF($G423='Lookup (hidden)'!$F$16,IF($H423='Lookup (hidden)'!$F$17,1,0),0),0),0),0),0)</f>
        <v>0</v>
      </c>
      <c r="B423" s="47" t="s">
        <v>69</v>
      </c>
      <c r="C423" s="59"/>
      <c r="D423" s="47" t="s">
        <v>60</v>
      </c>
      <c r="E423" s="47" t="s">
        <v>37</v>
      </c>
      <c r="F423" s="47" t="s">
        <v>37</v>
      </c>
      <c r="G423" s="47" t="s">
        <v>37</v>
      </c>
      <c r="H423" s="47" t="s">
        <v>72</v>
      </c>
      <c r="I423" s="47" t="s">
        <v>97</v>
      </c>
      <c r="J423" s="49">
        <v>871</v>
      </c>
      <c r="K423" s="49">
        <v>881</v>
      </c>
      <c r="L423" s="49">
        <v>826</v>
      </c>
      <c r="M423" s="49">
        <v>19976</v>
      </c>
      <c r="N423" s="49">
        <v>131950</v>
      </c>
      <c r="O423" s="49">
        <v>107894</v>
      </c>
      <c r="P423" s="49">
        <v>107847</v>
      </c>
      <c r="Q423" s="49">
        <v>123908</v>
      </c>
    </row>
    <row r="424" spans="1:17" x14ac:dyDescent="0.3">
      <c r="A424" s="34">
        <f>IF($B424='Lookup (hidden)'!$F$12,IF($E424='Lookup (hidden)'!$F$13,IF($D424='Lookup (hidden)'!$F$14,IF($F424='Lookup (hidden)'!$F$15,IF($G424='Lookup (hidden)'!$F$16,IF($H424='Lookup (hidden)'!$F$17,1,0),0),0),0),0),0)</f>
        <v>0</v>
      </c>
      <c r="B424" s="47" t="s">
        <v>69</v>
      </c>
      <c r="C424" s="59"/>
      <c r="D424" s="47" t="s">
        <v>58</v>
      </c>
      <c r="E424" s="47" t="s">
        <v>37</v>
      </c>
      <c r="F424" s="47" t="s">
        <v>37</v>
      </c>
      <c r="G424" s="47" t="s">
        <v>37</v>
      </c>
      <c r="H424" s="47" t="s">
        <v>76</v>
      </c>
      <c r="I424" s="47" t="s">
        <v>96</v>
      </c>
      <c r="J424" s="49">
        <v>52510</v>
      </c>
      <c r="K424" s="49">
        <v>40140</v>
      </c>
      <c r="L424" s="49">
        <v>51165</v>
      </c>
      <c r="M424" s="49">
        <v>46037</v>
      </c>
      <c r="N424" s="49">
        <v>14076</v>
      </c>
      <c r="O424" s="49">
        <v>18506</v>
      </c>
      <c r="P424" s="49">
        <v>25442</v>
      </c>
      <c r="Q424" s="49">
        <v>26756</v>
      </c>
    </row>
    <row r="425" spans="1:17" x14ac:dyDescent="0.3">
      <c r="A425" s="34">
        <f>IF($B425='Lookup (hidden)'!$F$12,IF($E425='Lookup (hidden)'!$F$13,IF($D425='Lookup (hidden)'!$F$14,IF($F425='Lookup (hidden)'!$F$15,IF($G425='Lookup (hidden)'!$F$16,IF($H425='Lookup (hidden)'!$F$17,1,0),0),0),0),0),0)</f>
        <v>0</v>
      </c>
      <c r="B425" s="47" t="s">
        <v>69</v>
      </c>
      <c r="C425" s="59"/>
      <c r="D425" s="47" t="s">
        <v>58</v>
      </c>
      <c r="E425" s="47" t="s">
        <v>37</v>
      </c>
      <c r="F425" s="47" t="s">
        <v>37</v>
      </c>
      <c r="G425" s="47" t="s">
        <v>37</v>
      </c>
      <c r="H425" s="47" t="s">
        <v>76</v>
      </c>
      <c r="I425" s="47" t="s">
        <v>97</v>
      </c>
      <c r="J425" s="49">
        <v>492</v>
      </c>
      <c r="K425" s="49">
        <v>426</v>
      </c>
      <c r="L425" s="49">
        <v>620</v>
      </c>
      <c r="M425" s="49">
        <v>3633</v>
      </c>
      <c r="N425" s="49">
        <v>26937</v>
      </c>
      <c r="O425" s="49">
        <v>20942</v>
      </c>
      <c r="P425" s="49">
        <v>23598</v>
      </c>
      <c r="Q425" s="49">
        <v>25537</v>
      </c>
    </row>
    <row r="426" spans="1:17" x14ac:dyDescent="0.3">
      <c r="A426" s="34">
        <f>IF($B426='Lookup (hidden)'!$F$12,IF($E426='Lookup (hidden)'!$F$13,IF($D426='Lookup (hidden)'!$F$14,IF($F426='Lookup (hidden)'!$F$15,IF($G426='Lookup (hidden)'!$F$16,IF($H426='Lookup (hidden)'!$F$17,1,0),0),0),0),0),0)</f>
        <v>0</v>
      </c>
      <c r="B426" s="47" t="s">
        <v>69</v>
      </c>
      <c r="C426" s="59"/>
      <c r="D426" s="47" t="s">
        <v>59</v>
      </c>
      <c r="E426" s="47" t="s">
        <v>37</v>
      </c>
      <c r="F426" s="47" t="s">
        <v>37</v>
      </c>
      <c r="G426" s="47" t="s">
        <v>37</v>
      </c>
      <c r="H426" s="47" t="s">
        <v>76</v>
      </c>
      <c r="I426" s="47" t="s">
        <v>96</v>
      </c>
      <c r="J426" s="49">
        <v>449899</v>
      </c>
      <c r="K426" s="49">
        <v>426941</v>
      </c>
      <c r="L426" s="49">
        <v>438844</v>
      </c>
      <c r="M426" s="49">
        <v>393594</v>
      </c>
      <c r="N426" s="49">
        <v>141587</v>
      </c>
      <c r="O426" s="49">
        <v>171993</v>
      </c>
      <c r="P426" s="49">
        <v>178100</v>
      </c>
      <c r="Q426" s="49">
        <v>176152</v>
      </c>
    </row>
    <row r="427" spans="1:17" x14ac:dyDescent="0.3">
      <c r="A427" s="34">
        <f>IF($B427='Lookup (hidden)'!$F$12,IF($E427='Lookup (hidden)'!$F$13,IF($D427='Lookup (hidden)'!$F$14,IF($F427='Lookup (hidden)'!$F$15,IF($G427='Lookup (hidden)'!$F$16,IF($H427='Lookup (hidden)'!$F$17,1,0),0),0),0),0),0)</f>
        <v>0</v>
      </c>
      <c r="B427" s="47" t="s">
        <v>69</v>
      </c>
      <c r="C427" s="59"/>
      <c r="D427" s="47" t="s">
        <v>59</v>
      </c>
      <c r="E427" s="47" t="s">
        <v>37</v>
      </c>
      <c r="F427" s="47" t="s">
        <v>37</v>
      </c>
      <c r="G427" s="47" t="s">
        <v>37</v>
      </c>
      <c r="H427" s="47" t="s">
        <v>76</v>
      </c>
      <c r="I427" s="47" t="s">
        <v>97</v>
      </c>
      <c r="J427" s="49">
        <v>7636</v>
      </c>
      <c r="K427" s="49">
        <v>7385</v>
      </c>
      <c r="L427" s="49">
        <v>8639</v>
      </c>
      <c r="M427" s="49">
        <v>47101</v>
      </c>
      <c r="N427" s="49">
        <v>302758</v>
      </c>
      <c r="O427" s="49">
        <v>267134</v>
      </c>
      <c r="P427" s="49">
        <v>276467</v>
      </c>
      <c r="Q427" s="49">
        <v>295074</v>
      </c>
    </row>
    <row r="428" spans="1:17" x14ac:dyDescent="0.3">
      <c r="A428" s="34">
        <f>IF($B428='Lookup (hidden)'!$F$12,IF($E428='Lookup (hidden)'!$F$13,IF($D428='Lookup (hidden)'!$F$14,IF($F428='Lookup (hidden)'!$F$15,IF($G428='Lookup (hidden)'!$F$16,IF($H428='Lookup (hidden)'!$F$17,1,0),0),0),0),0),0)</f>
        <v>0</v>
      </c>
      <c r="B428" s="47" t="s">
        <v>69</v>
      </c>
      <c r="C428" s="59"/>
      <c r="D428" s="47" t="s">
        <v>60</v>
      </c>
      <c r="E428" s="47" t="s">
        <v>37</v>
      </c>
      <c r="F428" s="47" t="s">
        <v>37</v>
      </c>
      <c r="G428" s="47" t="s">
        <v>37</v>
      </c>
      <c r="H428" s="47" t="s">
        <v>76</v>
      </c>
      <c r="I428" s="47" t="s">
        <v>96</v>
      </c>
      <c r="J428" s="49">
        <v>92771</v>
      </c>
      <c r="K428" s="49">
        <v>88186</v>
      </c>
      <c r="L428" s="49">
        <v>88310</v>
      </c>
      <c r="M428" s="49">
        <v>77888</v>
      </c>
      <c r="N428" s="49">
        <v>33873</v>
      </c>
      <c r="O428" s="49">
        <v>40529</v>
      </c>
      <c r="P428" s="49">
        <v>41363</v>
      </c>
      <c r="Q428" s="49">
        <v>39535</v>
      </c>
    </row>
    <row r="429" spans="1:17" x14ac:dyDescent="0.3">
      <c r="A429" s="34">
        <f>IF($B429='Lookup (hidden)'!$F$12,IF($E429='Lookup (hidden)'!$F$13,IF($D429='Lookup (hidden)'!$F$14,IF($F429='Lookup (hidden)'!$F$15,IF($G429='Lookup (hidden)'!$F$16,IF($H429='Lookup (hidden)'!$F$17,1,0),0),0),0),0),0)</f>
        <v>0</v>
      </c>
      <c r="B429" s="47" t="s">
        <v>69</v>
      </c>
      <c r="C429" s="59"/>
      <c r="D429" s="47" t="s">
        <v>60</v>
      </c>
      <c r="E429" s="47" t="s">
        <v>37</v>
      </c>
      <c r="F429" s="47" t="s">
        <v>37</v>
      </c>
      <c r="G429" s="47" t="s">
        <v>37</v>
      </c>
      <c r="H429" s="47" t="s">
        <v>76</v>
      </c>
      <c r="I429" s="47" t="s">
        <v>97</v>
      </c>
      <c r="J429" s="49">
        <v>635</v>
      </c>
      <c r="K429" s="49">
        <v>553</v>
      </c>
      <c r="L429" s="49">
        <v>679</v>
      </c>
      <c r="M429" s="49">
        <v>7578</v>
      </c>
      <c r="N429" s="49">
        <v>58344</v>
      </c>
      <c r="O429" s="49">
        <v>52101</v>
      </c>
      <c r="P429" s="49">
        <v>54605</v>
      </c>
      <c r="Q429" s="49">
        <v>57443</v>
      </c>
    </row>
    <row r="430" spans="1:17" x14ac:dyDescent="0.3">
      <c r="A430" s="34">
        <f>IF($B430='Lookup (hidden)'!$F$12,IF($E430='Lookup (hidden)'!$F$13,IF($D430='Lookup (hidden)'!$F$14,IF($F430='Lookup (hidden)'!$F$15,IF($G430='Lookup (hidden)'!$F$16,IF($H430='Lookup (hidden)'!$F$17,1,0),0),0),0),0),0)</f>
        <v>0</v>
      </c>
      <c r="B430" s="47" t="s">
        <v>69</v>
      </c>
      <c r="C430" s="59"/>
      <c r="D430" s="47" t="s">
        <v>58</v>
      </c>
      <c r="E430" s="47" t="s">
        <v>37</v>
      </c>
      <c r="F430" s="47" t="s">
        <v>37</v>
      </c>
      <c r="G430" s="47" t="s">
        <v>37</v>
      </c>
      <c r="H430" s="47" t="s">
        <v>79</v>
      </c>
      <c r="I430" s="47" t="s">
        <v>96</v>
      </c>
      <c r="J430" s="49">
        <v>10752</v>
      </c>
      <c r="K430" s="49">
        <v>9348</v>
      </c>
      <c r="L430" s="49">
        <v>11189</v>
      </c>
      <c r="M430" s="49">
        <v>10068</v>
      </c>
      <c r="N430" s="49">
        <v>2911</v>
      </c>
      <c r="O430" s="49">
        <v>4693</v>
      </c>
      <c r="P430" s="49">
        <v>6292</v>
      </c>
      <c r="Q430" s="49">
        <v>6473</v>
      </c>
    </row>
    <row r="431" spans="1:17" x14ac:dyDescent="0.3">
      <c r="A431" s="34">
        <f>IF($B431='Lookup (hidden)'!$F$12,IF($E431='Lookup (hidden)'!$F$13,IF($D431='Lookup (hidden)'!$F$14,IF($F431='Lookup (hidden)'!$F$15,IF($G431='Lookup (hidden)'!$F$16,IF($H431='Lookup (hidden)'!$F$17,1,0),0),0),0),0),0)</f>
        <v>0</v>
      </c>
      <c r="B431" s="47" t="s">
        <v>69</v>
      </c>
      <c r="C431" s="59"/>
      <c r="D431" s="47" t="s">
        <v>58</v>
      </c>
      <c r="E431" s="47" t="s">
        <v>37</v>
      </c>
      <c r="F431" s="47" t="s">
        <v>37</v>
      </c>
      <c r="G431" s="47" t="s">
        <v>37</v>
      </c>
      <c r="H431" s="47" t="s">
        <v>79</v>
      </c>
      <c r="I431" s="47" t="s">
        <v>97</v>
      </c>
      <c r="J431" s="49">
        <v>42</v>
      </c>
      <c r="K431" s="49">
        <v>47</v>
      </c>
      <c r="L431" s="49">
        <v>51</v>
      </c>
      <c r="M431" s="49">
        <v>1111</v>
      </c>
      <c r="N431" s="49">
        <v>8024</v>
      </c>
      <c r="O431" s="49">
        <v>6343</v>
      </c>
      <c r="P431" s="49">
        <v>6970</v>
      </c>
      <c r="Q431" s="49">
        <v>8273</v>
      </c>
    </row>
    <row r="432" spans="1:17" x14ac:dyDescent="0.3">
      <c r="A432" s="34">
        <f>IF($B432='Lookup (hidden)'!$F$12,IF($E432='Lookup (hidden)'!$F$13,IF($D432='Lookup (hidden)'!$F$14,IF($F432='Lookup (hidden)'!$F$15,IF($G432='Lookup (hidden)'!$F$16,IF($H432='Lookup (hidden)'!$F$17,1,0),0),0),0),0),0)</f>
        <v>0</v>
      </c>
      <c r="B432" s="47" t="s">
        <v>77</v>
      </c>
      <c r="C432" s="59"/>
      <c r="D432" s="47" t="s">
        <v>58</v>
      </c>
      <c r="E432" s="47" t="s">
        <v>37</v>
      </c>
      <c r="F432" s="47" t="s">
        <v>37</v>
      </c>
      <c r="G432" s="47" t="s">
        <v>37</v>
      </c>
      <c r="H432" s="47" t="s">
        <v>72</v>
      </c>
      <c r="I432" s="47" t="s">
        <v>96</v>
      </c>
      <c r="J432" s="49">
        <v>3806</v>
      </c>
      <c r="K432" s="49">
        <v>3066</v>
      </c>
      <c r="L432" s="49">
        <v>4277</v>
      </c>
      <c r="M432" s="49">
        <v>3844</v>
      </c>
      <c r="N432" s="49">
        <v>472</v>
      </c>
      <c r="O432" s="49">
        <v>1892</v>
      </c>
      <c r="P432" s="49">
        <v>2051</v>
      </c>
      <c r="Q432" s="49">
        <v>2448</v>
      </c>
    </row>
    <row r="433" spans="1:17" x14ac:dyDescent="0.3">
      <c r="A433" s="34">
        <f>IF($B433='Lookup (hidden)'!$F$12,IF($E433='Lookup (hidden)'!$F$13,IF($D433='Lookup (hidden)'!$F$14,IF($F433='Lookup (hidden)'!$F$15,IF($G433='Lookup (hidden)'!$F$16,IF($H433='Lookup (hidden)'!$F$17,1,0),0),0),0),0),0)</f>
        <v>0</v>
      </c>
      <c r="B433" s="47" t="s">
        <v>77</v>
      </c>
      <c r="C433" s="59"/>
      <c r="D433" s="47" t="s">
        <v>58</v>
      </c>
      <c r="E433" s="47" t="s">
        <v>37</v>
      </c>
      <c r="F433" s="47" t="s">
        <v>37</v>
      </c>
      <c r="G433" s="47" t="s">
        <v>37</v>
      </c>
      <c r="H433" s="47" t="s">
        <v>72</v>
      </c>
      <c r="I433" s="47" t="s">
        <v>97</v>
      </c>
      <c r="J433" s="49">
        <v>0</v>
      </c>
      <c r="K433" s="49">
        <v>0</v>
      </c>
      <c r="L433" s="49">
        <v>0</v>
      </c>
      <c r="M433" s="49">
        <v>453</v>
      </c>
      <c r="N433" s="49">
        <v>1012</v>
      </c>
      <c r="O433" s="49">
        <v>2018</v>
      </c>
      <c r="P433" s="49">
        <v>2998</v>
      </c>
      <c r="Q433" s="49">
        <v>673</v>
      </c>
    </row>
    <row r="434" spans="1:17" x14ac:dyDescent="0.3">
      <c r="A434" s="34">
        <f>IF($B434='Lookup (hidden)'!$F$12,IF($E434='Lookup (hidden)'!$F$13,IF($D434='Lookup (hidden)'!$F$14,IF($F434='Lookup (hidden)'!$F$15,IF($G434='Lookup (hidden)'!$F$16,IF($H434='Lookup (hidden)'!$F$17,1,0),0),0),0),0),0)</f>
        <v>0</v>
      </c>
      <c r="B434" s="47" t="s">
        <v>77</v>
      </c>
      <c r="C434" s="59"/>
      <c r="D434" s="47" t="s">
        <v>59</v>
      </c>
      <c r="E434" s="47" t="s">
        <v>37</v>
      </c>
      <c r="F434" s="47" t="s">
        <v>37</v>
      </c>
      <c r="G434" s="47" t="s">
        <v>37</v>
      </c>
      <c r="H434" s="47" t="s">
        <v>72</v>
      </c>
      <c r="I434" s="47" t="s">
        <v>96</v>
      </c>
      <c r="J434" s="49">
        <v>44867</v>
      </c>
      <c r="K434" s="49">
        <v>46133</v>
      </c>
      <c r="L434" s="49">
        <v>48101</v>
      </c>
      <c r="M434" s="49">
        <v>42382</v>
      </c>
      <c r="N434" s="49">
        <v>5630</v>
      </c>
      <c r="O434" s="49">
        <v>20678</v>
      </c>
      <c r="P434" s="49">
        <v>18765</v>
      </c>
      <c r="Q434" s="49">
        <v>18571</v>
      </c>
    </row>
    <row r="435" spans="1:17" x14ac:dyDescent="0.3">
      <c r="A435" s="34">
        <f>IF($B435='Lookup (hidden)'!$F$12,IF($E435='Lookup (hidden)'!$F$13,IF($D435='Lookup (hidden)'!$F$14,IF($F435='Lookup (hidden)'!$F$15,IF($G435='Lookup (hidden)'!$F$16,IF($H435='Lookup (hidden)'!$F$17,1,0),0),0),0),0),0)</f>
        <v>0</v>
      </c>
      <c r="B435" s="47" t="s">
        <v>77</v>
      </c>
      <c r="C435" s="59"/>
      <c r="D435" s="47" t="s">
        <v>59</v>
      </c>
      <c r="E435" s="47" t="s">
        <v>37</v>
      </c>
      <c r="F435" s="47" t="s">
        <v>37</v>
      </c>
      <c r="G435" s="47" t="s">
        <v>37</v>
      </c>
      <c r="H435" s="47" t="s">
        <v>72</v>
      </c>
      <c r="I435" s="47" t="s">
        <v>97</v>
      </c>
      <c r="J435" s="49">
        <v>0</v>
      </c>
      <c r="K435" s="49">
        <v>0</v>
      </c>
      <c r="L435" s="49">
        <v>0</v>
      </c>
      <c r="M435" s="49">
        <v>6549</v>
      </c>
      <c r="N435" s="49">
        <v>16381</v>
      </c>
      <c r="O435" s="49">
        <v>30361</v>
      </c>
      <c r="P435" s="49">
        <v>34533</v>
      </c>
      <c r="Q435" s="49">
        <v>7566</v>
      </c>
    </row>
    <row r="436" spans="1:17" x14ac:dyDescent="0.3">
      <c r="A436" s="34">
        <f>IF($B436='Lookup (hidden)'!$F$12,IF($E436='Lookup (hidden)'!$F$13,IF($D436='Lookup (hidden)'!$F$14,IF($F436='Lookup (hidden)'!$F$15,IF($G436='Lookup (hidden)'!$F$16,IF($H436='Lookup (hidden)'!$F$17,1,0),0),0),0),0),0)</f>
        <v>0</v>
      </c>
      <c r="B436" s="47" t="s">
        <v>77</v>
      </c>
      <c r="C436" s="59"/>
      <c r="D436" s="47" t="s">
        <v>60</v>
      </c>
      <c r="E436" s="47" t="s">
        <v>37</v>
      </c>
      <c r="F436" s="47" t="s">
        <v>37</v>
      </c>
      <c r="G436" s="47" t="s">
        <v>37</v>
      </c>
      <c r="H436" s="47" t="s">
        <v>72</v>
      </c>
      <c r="I436" s="47" t="s">
        <v>96</v>
      </c>
      <c r="J436" s="49">
        <v>7936</v>
      </c>
      <c r="K436" s="49">
        <v>7670</v>
      </c>
      <c r="L436" s="49">
        <v>8266</v>
      </c>
      <c r="M436" s="49">
        <v>7027</v>
      </c>
      <c r="N436" s="49">
        <v>1169</v>
      </c>
      <c r="O436" s="49">
        <v>3891</v>
      </c>
      <c r="P436" s="49">
        <v>3491</v>
      </c>
      <c r="Q436" s="49">
        <v>3228</v>
      </c>
    </row>
    <row r="437" spans="1:17" x14ac:dyDescent="0.3">
      <c r="A437" s="34">
        <f>IF($B437='Lookup (hidden)'!$F$12,IF($E437='Lookup (hidden)'!$F$13,IF($D437='Lookup (hidden)'!$F$14,IF($F437='Lookup (hidden)'!$F$15,IF($G437='Lookup (hidden)'!$F$16,IF($H437='Lookup (hidden)'!$F$17,1,0),0),0),0),0),0)</f>
        <v>0</v>
      </c>
      <c r="B437" s="47" t="s">
        <v>77</v>
      </c>
      <c r="C437" s="59"/>
      <c r="D437" s="47" t="s">
        <v>60</v>
      </c>
      <c r="E437" s="47" t="s">
        <v>37</v>
      </c>
      <c r="F437" s="47" t="s">
        <v>37</v>
      </c>
      <c r="G437" s="47" t="s">
        <v>37</v>
      </c>
      <c r="H437" s="47" t="s">
        <v>72</v>
      </c>
      <c r="I437" s="47" t="s">
        <v>97</v>
      </c>
      <c r="J437" s="49">
        <v>0</v>
      </c>
      <c r="K437" s="49">
        <v>0</v>
      </c>
      <c r="L437" s="49">
        <v>0</v>
      </c>
      <c r="M437" s="49">
        <v>1100</v>
      </c>
      <c r="N437" s="49">
        <v>2967</v>
      </c>
      <c r="O437" s="49">
        <v>4788</v>
      </c>
      <c r="P437" s="49">
        <v>5432</v>
      </c>
      <c r="Q437" s="49">
        <v>1251</v>
      </c>
    </row>
    <row r="438" spans="1:17" x14ac:dyDescent="0.3">
      <c r="A438" s="34">
        <f>IF($B438='Lookup (hidden)'!$F$12,IF($E438='Lookup (hidden)'!$F$13,IF($D438='Lookup (hidden)'!$F$14,IF($F438='Lookup (hidden)'!$F$15,IF($G438='Lookup (hidden)'!$F$16,IF($H438='Lookup (hidden)'!$F$17,1,0),0),0),0),0),0)</f>
        <v>0</v>
      </c>
      <c r="B438" s="47" t="s">
        <v>77</v>
      </c>
      <c r="C438" s="59"/>
      <c r="D438" s="47" t="s">
        <v>58</v>
      </c>
      <c r="E438" s="47" t="s">
        <v>37</v>
      </c>
      <c r="F438" s="47" t="s">
        <v>37</v>
      </c>
      <c r="G438" s="47" t="s">
        <v>37</v>
      </c>
      <c r="H438" s="47" t="s">
        <v>76</v>
      </c>
      <c r="I438" s="47" t="s">
        <v>96</v>
      </c>
      <c r="J438" s="49">
        <v>3751</v>
      </c>
      <c r="K438" s="49">
        <v>2946</v>
      </c>
      <c r="L438" s="49">
        <v>3195</v>
      </c>
      <c r="M438" s="49">
        <v>2798</v>
      </c>
      <c r="N438" s="49">
        <v>644</v>
      </c>
      <c r="O438" s="49">
        <v>1996</v>
      </c>
      <c r="P438" s="49">
        <v>2236</v>
      </c>
      <c r="Q438" s="49">
        <v>2204</v>
      </c>
    </row>
    <row r="439" spans="1:17" x14ac:dyDescent="0.3">
      <c r="A439" s="34">
        <f>IF($B439='Lookup (hidden)'!$F$12,IF($E439='Lookup (hidden)'!$F$13,IF($D439='Lookup (hidden)'!$F$14,IF($F439='Lookup (hidden)'!$F$15,IF($G439='Lookup (hidden)'!$F$16,IF($H439='Lookup (hidden)'!$F$17,1,0),0),0),0),0),0)</f>
        <v>0</v>
      </c>
      <c r="B439" s="47" t="s">
        <v>77</v>
      </c>
      <c r="C439" s="59"/>
      <c r="D439" s="47" t="s">
        <v>58</v>
      </c>
      <c r="E439" s="47" t="s">
        <v>37</v>
      </c>
      <c r="F439" s="47" t="s">
        <v>37</v>
      </c>
      <c r="G439" s="47" t="s">
        <v>37</v>
      </c>
      <c r="H439" s="47" t="s">
        <v>76</v>
      </c>
      <c r="I439" s="47" t="s">
        <v>97</v>
      </c>
      <c r="J439" s="49">
        <v>0</v>
      </c>
      <c r="K439" s="49">
        <v>0</v>
      </c>
      <c r="L439" s="49">
        <v>0</v>
      </c>
      <c r="M439" s="49">
        <v>113</v>
      </c>
      <c r="N439" s="49">
        <v>982</v>
      </c>
      <c r="O439" s="49">
        <v>1244</v>
      </c>
      <c r="P439" s="49">
        <v>1842</v>
      </c>
      <c r="Q439" s="49">
        <v>2129</v>
      </c>
    </row>
    <row r="440" spans="1:17" x14ac:dyDescent="0.3">
      <c r="A440" s="34">
        <f>IF($B440='Lookup (hidden)'!$F$12,IF($E440='Lookup (hidden)'!$F$13,IF($D440='Lookup (hidden)'!$F$14,IF($F440='Lookup (hidden)'!$F$15,IF($G440='Lookup (hidden)'!$F$16,IF($H440='Lookup (hidden)'!$F$17,1,0),0),0),0),0),0)</f>
        <v>0</v>
      </c>
      <c r="B440" s="47" t="s">
        <v>77</v>
      </c>
      <c r="C440" s="59"/>
      <c r="D440" s="47" t="s">
        <v>59</v>
      </c>
      <c r="E440" s="47" t="s">
        <v>37</v>
      </c>
      <c r="F440" s="47" t="s">
        <v>37</v>
      </c>
      <c r="G440" s="47" t="s">
        <v>37</v>
      </c>
      <c r="H440" s="47" t="s">
        <v>76</v>
      </c>
      <c r="I440" s="47" t="s">
        <v>96</v>
      </c>
      <c r="J440" s="49">
        <v>31000</v>
      </c>
      <c r="K440" s="49">
        <v>31084</v>
      </c>
      <c r="L440" s="49">
        <v>32537</v>
      </c>
      <c r="M440" s="49">
        <v>29708</v>
      </c>
      <c r="N440" s="49">
        <v>9868</v>
      </c>
      <c r="O440" s="49">
        <v>21369</v>
      </c>
      <c r="P440" s="49">
        <v>19743</v>
      </c>
      <c r="Q440" s="49">
        <v>18363</v>
      </c>
    </row>
    <row r="441" spans="1:17" x14ac:dyDescent="0.3">
      <c r="A441" s="34">
        <f>IF($B441='Lookup (hidden)'!$F$12,IF($E441='Lookup (hidden)'!$F$13,IF($D441='Lookup (hidden)'!$F$14,IF($F441='Lookup (hidden)'!$F$15,IF($G441='Lookup (hidden)'!$F$16,IF($H441='Lookup (hidden)'!$F$17,1,0),0),0),0),0),0)</f>
        <v>0</v>
      </c>
      <c r="B441" s="47" t="s">
        <v>77</v>
      </c>
      <c r="C441" s="59"/>
      <c r="D441" s="47" t="s">
        <v>59</v>
      </c>
      <c r="E441" s="47" t="s">
        <v>37</v>
      </c>
      <c r="F441" s="47" t="s">
        <v>37</v>
      </c>
      <c r="G441" s="47" t="s">
        <v>37</v>
      </c>
      <c r="H441" s="47" t="s">
        <v>76</v>
      </c>
      <c r="I441" s="47" t="s">
        <v>97</v>
      </c>
      <c r="J441" s="49">
        <v>0</v>
      </c>
      <c r="K441" s="49">
        <v>0</v>
      </c>
      <c r="L441" s="49">
        <v>0</v>
      </c>
      <c r="M441" s="49">
        <v>1465</v>
      </c>
      <c r="N441" s="49">
        <v>12694</v>
      </c>
      <c r="O441" s="49">
        <v>13847</v>
      </c>
      <c r="P441" s="49">
        <v>16269</v>
      </c>
      <c r="Q441" s="49">
        <v>19098</v>
      </c>
    </row>
    <row r="442" spans="1:17" x14ac:dyDescent="0.3">
      <c r="A442" s="34">
        <f>IF($B442='Lookup (hidden)'!$F$12,IF($E442='Lookup (hidden)'!$F$13,IF($D442='Lookup (hidden)'!$F$14,IF($F442='Lookup (hidden)'!$F$15,IF($G442='Lookup (hidden)'!$F$16,IF($H442='Lookup (hidden)'!$F$17,1,0),0),0),0),0),0)</f>
        <v>0</v>
      </c>
      <c r="B442" s="47" t="s">
        <v>77</v>
      </c>
      <c r="C442" s="59"/>
      <c r="D442" s="47" t="s">
        <v>60</v>
      </c>
      <c r="E442" s="47" t="s">
        <v>37</v>
      </c>
      <c r="F442" s="47" t="s">
        <v>37</v>
      </c>
      <c r="G442" s="47" t="s">
        <v>37</v>
      </c>
      <c r="H442" s="47" t="s">
        <v>76</v>
      </c>
      <c r="I442" s="47" t="s">
        <v>96</v>
      </c>
      <c r="J442" s="49">
        <v>4444</v>
      </c>
      <c r="K442" s="49">
        <v>4791</v>
      </c>
      <c r="L442" s="49">
        <v>4685</v>
      </c>
      <c r="M442" s="49">
        <v>4215</v>
      </c>
      <c r="N442" s="49">
        <v>1964</v>
      </c>
      <c r="O442" s="49">
        <v>3813</v>
      </c>
      <c r="P442" s="49">
        <v>3271</v>
      </c>
      <c r="Q442" s="49">
        <v>2601</v>
      </c>
    </row>
    <row r="443" spans="1:17" x14ac:dyDescent="0.3">
      <c r="A443" s="34">
        <f>IF($B443='Lookup (hidden)'!$F$12,IF($E443='Lookup (hidden)'!$F$13,IF($D443='Lookup (hidden)'!$F$14,IF($F443='Lookup (hidden)'!$F$15,IF($G443='Lookup (hidden)'!$F$16,IF($H443='Lookup (hidden)'!$F$17,1,0),0),0),0),0),0)</f>
        <v>0</v>
      </c>
      <c r="B443" s="47" t="s">
        <v>77</v>
      </c>
      <c r="C443" s="59"/>
      <c r="D443" s="47" t="s">
        <v>60</v>
      </c>
      <c r="E443" s="47" t="s">
        <v>37</v>
      </c>
      <c r="F443" s="47" t="s">
        <v>37</v>
      </c>
      <c r="G443" s="47" t="s">
        <v>37</v>
      </c>
      <c r="H443" s="47" t="s">
        <v>76</v>
      </c>
      <c r="I443" s="47" t="s">
        <v>97</v>
      </c>
      <c r="J443" s="49">
        <v>0</v>
      </c>
      <c r="K443" s="49">
        <v>0</v>
      </c>
      <c r="L443" s="49">
        <v>0</v>
      </c>
      <c r="M443" s="49">
        <v>141</v>
      </c>
      <c r="N443" s="49">
        <v>1669</v>
      </c>
      <c r="O443" s="49">
        <v>1578</v>
      </c>
      <c r="P443" s="49">
        <v>1964</v>
      </c>
      <c r="Q443" s="49">
        <v>2602</v>
      </c>
    </row>
    <row r="444" spans="1:17" x14ac:dyDescent="0.3">
      <c r="A444" s="34">
        <f>IF($B444='Lookup (hidden)'!$F$12,IF($E444='Lookup (hidden)'!$F$13,IF($D444='Lookup (hidden)'!$F$14,IF($F444='Lookup (hidden)'!$F$15,IF($G444='Lookup (hidden)'!$F$16,IF($H444='Lookup (hidden)'!$F$17,1,0),0),0),0),0),0)</f>
        <v>0</v>
      </c>
      <c r="B444" s="47" t="s">
        <v>77</v>
      </c>
      <c r="C444" s="59"/>
      <c r="D444" s="47" t="s">
        <v>58</v>
      </c>
      <c r="E444" s="47" t="s">
        <v>37</v>
      </c>
      <c r="F444" s="47" t="s">
        <v>37</v>
      </c>
      <c r="G444" s="47" t="s">
        <v>37</v>
      </c>
      <c r="H444" s="47" t="s">
        <v>79</v>
      </c>
      <c r="I444" s="47" t="s">
        <v>96</v>
      </c>
      <c r="J444" s="49">
        <v>665</v>
      </c>
      <c r="K444" s="49">
        <v>624</v>
      </c>
      <c r="L444" s="49">
        <v>755</v>
      </c>
      <c r="M444" s="49">
        <v>688</v>
      </c>
      <c r="N444" s="49">
        <v>98</v>
      </c>
      <c r="O444" s="49">
        <v>432</v>
      </c>
      <c r="P444" s="49">
        <v>482</v>
      </c>
      <c r="Q444" s="49">
        <v>687</v>
      </c>
    </row>
    <row r="445" spans="1:17" x14ac:dyDescent="0.3">
      <c r="A445" s="34">
        <f>IF($B445='Lookup (hidden)'!$F$12,IF($E445='Lookup (hidden)'!$F$13,IF($D445='Lookup (hidden)'!$F$14,IF($F445='Lookup (hidden)'!$F$15,IF($G445='Lookup (hidden)'!$F$16,IF($H445='Lookup (hidden)'!$F$17,1,0),0),0),0),0),0)</f>
        <v>0</v>
      </c>
      <c r="B445" s="47" t="s">
        <v>77</v>
      </c>
      <c r="C445" s="59"/>
      <c r="D445" s="47" t="s">
        <v>58</v>
      </c>
      <c r="E445" s="47" t="s">
        <v>37</v>
      </c>
      <c r="F445" s="47" t="s">
        <v>37</v>
      </c>
      <c r="G445" s="47" t="s">
        <v>37</v>
      </c>
      <c r="H445" s="47" t="s">
        <v>79</v>
      </c>
      <c r="I445" s="47" t="s">
        <v>97</v>
      </c>
      <c r="J445" s="49">
        <v>0</v>
      </c>
      <c r="K445" s="49">
        <v>0</v>
      </c>
      <c r="L445" s="49">
        <v>0</v>
      </c>
      <c r="M445" s="49">
        <v>95</v>
      </c>
      <c r="N445" s="49">
        <v>431</v>
      </c>
      <c r="O445" s="49">
        <v>476</v>
      </c>
      <c r="P445" s="49">
        <v>726</v>
      </c>
      <c r="Q445" s="49">
        <v>733</v>
      </c>
    </row>
    <row r="446" spans="1:17" x14ac:dyDescent="0.3">
      <c r="A446" s="34">
        <f>IF($B446='Lookup (hidden)'!$F$12,IF($E446='Lookup (hidden)'!$F$13,IF($D446='Lookup (hidden)'!$F$14,IF($F446='Lookup (hidden)'!$F$15,IF($G446='Lookup (hidden)'!$F$16,IF($H446='Lookup (hidden)'!$F$17,1,0),0),0),0),0),0)</f>
        <v>0</v>
      </c>
      <c r="B446" s="47" t="s">
        <v>80</v>
      </c>
      <c r="C446" s="59"/>
      <c r="D446" s="47" t="s">
        <v>37</v>
      </c>
      <c r="E446" s="47" t="s">
        <v>74</v>
      </c>
      <c r="F446" s="151">
        <v>1</v>
      </c>
      <c r="G446" s="47" t="s">
        <v>37</v>
      </c>
      <c r="H446" s="47" t="s">
        <v>81</v>
      </c>
      <c r="I446" s="47" t="s">
        <v>96</v>
      </c>
      <c r="J446" s="49">
        <v>123109</v>
      </c>
      <c r="K446" s="49">
        <v>114638</v>
      </c>
      <c r="L446" s="49">
        <v>115171</v>
      </c>
      <c r="M446" s="49">
        <v>111583</v>
      </c>
      <c r="N446" s="49">
        <v>72963</v>
      </c>
      <c r="O446" s="49">
        <v>87934</v>
      </c>
      <c r="P446" s="49">
        <v>85354</v>
      </c>
      <c r="Q446" s="49">
        <v>86242</v>
      </c>
    </row>
    <row r="447" spans="1:17" x14ac:dyDescent="0.3">
      <c r="A447" s="34">
        <f>IF($B447='Lookup (hidden)'!$F$12,IF($E447='Lookup (hidden)'!$F$13,IF($D447='Lookup (hidden)'!$F$14,IF($F447='Lookup (hidden)'!$F$15,IF($G447='Lookup (hidden)'!$F$16,IF($H447='Lookup (hidden)'!$F$17,1,0),0),0),0),0),0)</f>
        <v>0</v>
      </c>
      <c r="B447" s="47" t="s">
        <v>80</v>
      </c>
      <c r="C447" s="59"/>
      <c r="D447" s="47" t="s">
        <v>37</v>
      </c>
      <c r="E447" s="47" t="s">
        <v>74</v>
      </c>
      <c r="F447" s="151">
        <v>1</v>
      </c>
      <c r="G447" s="47" t="s">
        <v>37</v>
      </c>
      <c r="H447" s="47" t="s">
        <v>81</v>
      </c>
      <c r="I447" s="47" t="s">
        <v>97</v>
      </c>
      <c r="J447" s="49">
        <v>4127</v>
      </c>
      <c r="K447" s="49">
        <v>4416</v>
      </c>
      <c r="L447" s="49">
        <v>4353</v>
      </c>
      <c r="M447" s="49">
        <v>9015</v>
      </c>
      <c r="N447" s="49">
        <v>52249</v>
      </c>
      <c r="O447" s="49">
        <v>37200</v>
      </c>
      <c r="P447" s="49">
        <v>41739</v>
      </c>
      <c r="Q447" s="49">
        <v>46523</v>
      </c>
    </row>
    <row r="448" spans="1:17" x14ac:dyDescent="0.3">
      <c r="A448" s="34">
        <f>IF($B448='Lookup (hidden)'!$F$12,IF($E448='Lookup (hidden)'!$F$13,IF($D448='Lookup (hidden)'!$F$14,IF($F448='Lookup (hidden)'!$F$15,IF($G448='Lookup (hidden)'!$F$16,IF($H448='Lookup (hidden)'!$F$17,1,0),0),0),0),0),0)</f>
        <v>0</v>
      </c>
      <c r="B448" s="47" t="s">
        <v>80</v>
      </c>
      <c r="C448" s="59"/>
      <c r="D448" s="47" t="s">
        <v>37</v>
      </c>
      <c r="E448" s="47" t="s">
        <v>70</v>
      </c>
      <c r="F448" s="151">
        <v>1</v>
      </c>
      <c r="G448" s="47" t="s">
        <v>37</v>
      </c>
      <c r="H448" s="47" t="s">
        <v>81</v>
      </c>
      <c r="I448" s="47" t="s">
        <v>96</v>
      </c>
      <c r="J448" s="49">
        <v>86261</v>
      </c>
      <c r="K448" s="49">
        <v>86553</v>
      </c>
      <c r="L448" s="49">
        <v>86947</v>
      </c>
      <c r="M448" s="49">
        <v>84403</v>
      </c>
      <c r="N448" s="49">
        <v>58809</v>
      </c>
      <c r="O448" s="49">
        <v>67281</v>
      </c>
      <c r="P448" s="49">
        <v>66018</v>
      </c>
      <c r="Q448" s="49">
        <v>68928</v>
      </c>
    </row>
    <row r="449" spans="1:17" x14ac:dyDescent="0.3">
      <c r="A449" s="34">
        <f>IF($B449='Lookup (hidden)'!$F$12,IF($E449='Lookup (hidden)'!$F$13,IF($D449='Lookup (hidden)'!$F$14,IF($F449='Lookup (hidden)'!$F$15,IF($G449='Lookup (hidden)'!$F$16,IF($H449='Lookup (hidden)'!$F$17,1,0),0),0),0),0),0)</f>
        <v>0</v>
      </c>
      <c r="B449" s="47" t="s">
        <v>80</v>
      </c>
      <c r="C449" s="59"/>
      <c r="D449" s="47" t="s">
        <v>37</v>
      </c>
      <c r="E449" s="47" t="s">
        <v>70</v>
      </c>
      <c r="F449" s="151">
        <v>1</v>
      </c>
      <c r="G449" s="47" t="s">
        <v>37</v>
      </c>
      <c r="H449" s="47" t="s">
        <v>81</v>
      </c>
      <c r="I449" s="47" t="s">
        <v>97</v>
      </c>
      <c r="J449" s="49">
        <v>2802</v>
      </c>
      <c r="K449" s="49">
        <v>3171</v>
      </c>
      <c r="L449" s="49">
        <v>3156</v>
      </c>
      <c r="M449" s="49">
        <v>5169</v>
      </c>
      <c r="N449" s="49">
        <v>25134</v>
      </c>
      <c r="O449" s="49">
        <v>18423</v>
      </c>
      <c r="P449" s="49">
        <v>20189</v>
      </c>
      <c r="Q449" s="49">
        <v>22627</v>
      </c>
    </row>
    <row r="450" spans="1:17" x14ac:dyDescent="0.3">
      <c r="A450" s="34">
        <f>IF($B450='Lookup (hidden)'!$F$12,IF($E450='Lookup (hidden)'!$F$13,IF($D450='Lookup (hidden)'!$F$14,IF($F450='Lookup (hidden)'!$F$15,IF($G450='Lookup (hidden)'!$F$16,IF($H450='Lookup (hidden)'!$F$17,1,0),0),0),0),0),0)</f>
        <v>0</v>
      </c>
      <c r="B450" s="47" t="s">
        <v>80</v>
      </c>
      <c r="C450" s="59"/>
      <c r="D450" s="47" t="s">
        <v>37</v>
      </c>
      <c r="E450" s="47" t="s">
        <v>74</v>
      </c>
      <c r="F450" s="151">
        <v>2</v>
      </c>
      <c r="G450" s="47" t="s">
        <v>37</v>
      </c>
      <c r="H450" s="47" t="s">
        <v>81</v>
      </c>
      <c r="I450" s="47" t="s">
        <v>96</v>
      </c>
      <c r="J450" s="49">
        <v>94883</v>
      </c>
      <c r="K450" s="49">
        <v>91325</v>
      </c>
      <c r="L450" s="49">
        <v>93719</v>
      </c>
      <c r="M450" s="49">
        <v>90292</v>
      </c>
      <c r="N450" s="49">
        <v>55943</v>
      </c>
      <c r="O450" s="49">
        <v>70007</v>
      </c>
      <c r="P450" s="49">
        <v>70174</v>
      </c>
      <c r="Q450" s="49">
        <v>73833</v>
      </c>
    </row>
    <row r="451" spans="1:17" x14ac:dyDescent="0.3">
      <c r="A451" s="34">
        <f>IF($B451='Lookup (hidden)'!$F$12,IF($E451='Lookup (hidden)'!$F$13,IF($D451='Lookup (hidden)'!$F$14,IF($F451='Lookup (hidden)'!$F$15,IF($G451='Lookup (hidden)'!$F$16,IF($H451='Lookup (hidden)'!$F$17,1,0),0),0),0),0),0)</f>
        <v>0</v>
      </c>
      <c r="B451" s="47" t="s">
        <v>80</v>
      </c>
      <c r="C451" s="59"/>
      <c r="D451" s="47" t="s">
        <v>37</v>
      </c>
      <c r="E451" s="47" t="s">
        <v>74</v>
      </c>
      <c r="F451" s="151">
        <v>2</v>
      </c>
      <c r="G451" s="47" t="s">
        <v>37</v>
      </c>
      <c r="H451" s="47" t="s">
        <v>81</v>
      </c>
      <c r="I451" s="47" t="s">
        <v>97</v>
      </c>
      <c r="J451" s="49">
        <v>3188</v>
      </c>
      <c r="K451" s="49">
        <v>3464</v>
      </c>
      <c r="L451" s="49">
        <v>3503</v>
      </c>
      <c r="M451" s="49">
        <v>7855</v>
      </c>
      <c r="N451" s="49">
        <v>48863</v>
      </c>
      <c r="O451" s="49">
        <v>34891</v>
      </c>
      <c r="P451" s="49">
        <v>39164</v>
      </c>
      <c r="Q451" s="49">
        <v>43664</v>
      </c>
    </row>
    <row r="452" spans="1:17" x14ac:dyDescent="0.3">
      <c r="A452" s="34">
        <f>IF($B452='Lookup (hidden)'!$F$12,IF($E452='Lookup (hidden)'!$F$13,IF($D452='Lookup (hidden)'!$F$14,IF($F452='Lookup (hidden)'!$F$15,IF($G452='Lookup (hidden)'!$F$16,IF($H452='Lookup (hidden)'!$F$17,1,0),0),0),0),0),0)</f>
        <v>0</v>
      </c>
      <c r="B452" s="47" t="s">
        <v>80</v>
      </c>
      <c r="C452" s="59"/>
      <c r="D452" s="47" t="s">
        <v>37</v>
      </c>
      <c r="E452" s="47" t="s">
        <v>70</v>
      </c>
      <c r="F452" s="151">
        <v>2</v>
      </c>
      <c r="G452" s="47" t="s">
        <v>37</v>
      </c>
      <c r="H452" s="47" t="s">
        <v>81</v>
      </c>
      <c r="I452" s="47" t="s">
        <v>96</v>
      </c>
      <c r="J452" s="49">
        <v>59616</v>
      </c>
      <c r="K452" s="49">
        <v>60423</v>
      </c>
      <c r="L452" s="49">
        <v>59873</v>
      </c>
      <c r="M452" s="49">
        <v>60447</v>
      </c>
      <c r="N452" s="49">
        <v>40463</v>
      </c>
      <c r="O452" s="49">
        <v>47242</v>
      </c>
      <c r="P452" s="49">
        <v>45886</v>
      </c>
      <c r="Q452" s="49">
        <v>48968</v>
      </c>
    </row>
    <row r="453" spans="1:17" x14ac:dyDescent="0.3">
      <c r="A453" s="34">
        <f>IF($B453='Lookup (hidden)'!$F$12,IF($E453='Lookup (hidden)'!$F$13,IF($D453='Lookup (hidden)'!$F$14,IF($F453='Lookup (hidden)'!$F$15,IF($G453='Lookup (hidden)'!$F$16,IF($H453='Lookup (hidden)'!$F$17,1,0),0),0),0),0),0)</f>
        <v>0</v>
      </c>
      <c r="B453" s="47" t="s">
        <v>80</v>
      </c>
      <c r="C453" s="59"/>
      <c r="D453" s="47" t="s">
        <v>37</v>
      </c>
      <c r="E453" s="47" t="s">
        <v>70</v>
      </c>
      <c r="F453" s="151">
        <v>2</v>
      </c>
      <c r="G453" s="47" t="s">
        <v>37</v>
      </c>
      <c r="H453" s="47" t="s">
        <v>81</v>
      </c>
      <c r="I453" s="47" t="s">
        <v>97</v>
      </c>
      <c r="J453" s="49">
        <v>2033</v>
      </c>
      <c r="K453" s="49">
        <v>2286</v>
      </c>
      <c r="L453" s="49">
        <v>2286</v>
      </c>
      <c r="M453" s="49">
        <v>4164</v>
      </c>
      <c r="N453" s="49">
        <v>22962</v>
      </c>
      <c r="O453" s="49">
        <v>16586</v>
      </c>
      <c r="P453" s="49">
        <v>18095</v>
      </c>
      <c r="Q453" s="49">
        <v>19933</v>
      </c>
    </row>
    <row r="454" spans="1:17" x14ac:dyDescent="0.3">
      <c r="A454" s="34">
        <f>IF($B454='Lookup (hidden)'!$F$12,IF($E454='Lookup (hidden)'!$F$13,IF($D454='Lookup (hidden)'!$F$14,IF($F454='Lookup (hidden)'!$F$15,IF($G454='Lookup (hidden)'!$F$16,IF($H454='Lookup (hidden)'!$F$17,1,0),0),0),0),0),0)</f>
        <v>0</v>
      </c>
      <c r="B454" s="47" t="s">
        <v>80</v>
      </c>
      <c r="C454" s="59"/>
      <c r="D454" s="47" t="s">
        <v>37</v>
      </c>
      <c r="E454" s="47" t="s">
        <v>74</v>
      </c>
      <c r="F454" s="151">
        <v>3</v>
      </c>
      <c r="G454" s="47" t="s">
        <v>37</v>
      </c>
      <c r="H454" s="47" t="s">
        <v>81</v>
      </c>
      <c r="I454" s="47" t="s">
        <v>96</v>
      </c>
      <c r="J454" s="49">
        <v>83750</v>
      </c>
      <c r="K454" s="49">
        <v>81849</v>
      </c>
      <c r="L454" s="49">
        <v>85340</v>
      </c>
      <c r="M454" s="49">
        <v>82553</v>
      </c>
      <c r="N454" s="49">
        <v>49947</v>
      </c>
      <c r="O454" s="49">
        <v>62993</v>
      </c>
      <c r="P454" s="49">
        <v>62931</v>
      </c>
      <c r="Q454" s="49">
        <v>65977</v>
      </c>
    </row>
    <row r="455" spans="1:17" x14ac:dyDescent="0.3">
      <c r="A455" s="34">
        <f>IF($B455='Lookup (hidden)'!$F$12,IF($E455='Lookup (hidden)'!$F$13,IF($D455='Lookup (hidden)'!$F$14,IF($F455='Lookup (hidden)'!$F$15,IF($G455='Lookup (hidden)'!$F$16,IF($H455='Lookup (hidden)'!$F$17,1,0),0),0),0),0),0)</f>
        <v>0</v>
      </c>
      <c r="B455" s="47" t="s">
        <v>80</v>
      </c>
      <c r="C455" s="59"/>
      <c r="D455" s="47" t="s">
        <v>37</v>
      </c>
      <c r="E455" s="47" t="s">
        <v>74</v>
      </c>
      <c r="F455" s="151">
        <v>3</v>
      </c>
      <c r="G455" s="47" t="s">
        <v>37</v>
      </c>
      <c r="H455" s="47" t="s">
        <v>81</v>
      </c>
      <c r="I455" s="47" t="s">
        <v>97</v>
      </c>
      <c r="J455" s="49">
        <v>2843</v>
      </c>
      <c r="K455" s="49">
        <v>3252</v>
      </c>
      <c r="L455" s="49">
        <v>3204</v>
      </c>
      <c r="M455" s="49">
        <v>7589</v>
      </c>
      <c r="N455" s="49">
        <v>47399</v>
      </c>
      <c r="O455" s="49">
        <v>33928</v>
      </c>
      <c r="P455" s="49">
        <v>38762</v>
      </c>
      <c r="Q455" s="49">
        <v>42310</v>
      </c>
    </row>
    <row r="456" spans="1:17" x14ac:dyDescent="0.3">
      <c r="A456" s="34">
        <f>IF($B456='Lookup (hidden)'!$F$12,IF($E456='Lookup (hidden)'!$F$13,IF($D456='Lookup (hidden)'!$F$14,IF($F456='Lookup (hidden)'!$F$15,IF($G456='Lookup (hidden)'!$F$16,IF($H456='Lookup (hidden)'!$F$17,1,0),0),0),0),0),0)</f>
        <v>0</v>
      </c>
      <c r="B456" s="47" t="s">
        <v>80</v>
      </c>
      <c r="C456" s="59"/>
      <c r="D456" s="47" t="s">
        <v>37</v>
      </c>
      <c r="E456" s="47" t="s">
        <v>70</v>
      </c>
      <c r="F456" s="151">
        <v>3</v>
      </c>
      <c r="G456" s="47" t="s">
        <v>37</v>
      </c>
      <c r="H456" s="47" t="s">
        <v>81</v>
      </c>
      <c r="I456" s="47" t="s">
        <v>96</v>
      </c>
      <c r="J456" s="49">
        <v>53557</v>
      </c>
      <c r="K456" s="49">
        <v>50903</v>
      </c>
      <c r="L456" s="49">
        <v>53533</v>
      </c>
      <c r="M456" s="49">
        <v>53745</v>
      </c>
      <c r="N456" s="49">
        <v>33948</v>
      </c>
      <c r="O456" s="49">
        <v>40692</v>
      </c>
      <c r="P456" s="49">
        <v>41019</v>
      </c>
      <c r="Q456" s="49">
        <v>41628</v>
      </c>
    </row>
    <row r="457" spans="1:17" x14ac:dyDescent="0.3">
      <c r="A457" s="34">
        <f>IF($B457='Lookup (hidden)'!$F$12,IF($E457='Lookup (hidden)'!$F$13,IF($D457='Lookup (hidden)'!$F$14,IF($F457='Lookup (hidden)'!$F$15,IF($G457='Lookup (hidden)'!$F$16,IF($H457='Lookup (hidden)'!$F$17,1,0),0),0),0),0),0)</f>
        <v>0</v>
      </c>
      <c r="B457" s="47" t="s">
        <v>80</v>
      </c>
      <c r="C457" s="59"/>
      <c r="D457" s="47" t="s">
        <v>37</v>
      </c>
      <c r="E457" s="47" t="s">
        <v>70</v>
      </c>
      <c r="F457" s="151">
        <v>3</v>
      </c>
      <c r="G457" s="47" t="s">
        <v>37</v>
      </c>
      <c r="H457" s="47" t="s">
        <v>81</v>
      </c>
      <c r="I457" s="47" t="s">
        <v>97</v>
      </c>
      <c r="J457" s="49">
        <v>1876</v>
      </c>
      <c r="K457" s="49">
        <v>2127</v>
      </c>
      <c r="L457" s="49">
        <v>2091</v>
      </c>
      <c r="M457" s="49">
        <v>3843</v>
      </c>
      <c r="N457" s="49">
        <v>21521</v>
      </c>
      <c r="O457" s="49">
        <v>15529</v>
      </c>
      <c r="P457" s="49">
        <v>17234</v>
      </c>
      <c r="Q457" s="49">
        <v>19268</v>
      </c>
    </row>
    <row r="458" spans="1:17" x14ac:dyDescent="0.3">
      <c r="A458" s="34">
        <f>IF($B458='Lookup (hidden)'!$F$12,IF($E458='Lookup (hidden)'!$F$13,IF($D458='Lookup (hidden)'!$F$14,IF($F458='Lookup (hidden)'!$F$15,IF($G458='Lookup (hidden)'!$F$16,IF($H458='Lookup (hidden)'!$F$17,1,0),0),0),0),0),0)</f>
        <v>0</v>
      </c>
      <c r="B458" s="47" t="s">
        <v>80</v>
      </c>
      <c r="C458" s="59"/>
      <c r="D458" s="47" t="s">
        <v>37</v>
      </c>
      <c r="E458" s="47" t="s">
        <v>74</v>
      </c>
      <c r="F458" s="151">
        <v>4</v>
      </c>
      <c r="G458" s="47" t="s">
        <v>37</v>
      </c>
      <c r="H458" s="47" t="s">
        <v>81</v>
      </c>
      <c r="I458" s="47" t="s">
        <v>96</v>
      </c>
      <c r="J458" s="49">
        <v>81342</v>
      </c>
      <c r="K458" s="49">
        <v>77258</v>
      </c>
      <c r="L458" s="49">
        <v>81982</v>
      </c>
      <c r="M458" s="49">
        <v>81039</v>
      </c>
      <c r="N458" s="49">
        <v>44658</v>
      </c>
      <c r="O458" s="49">
        <v>59030</v>
      </c>
      <c r="P458" s="49">
        <v>60096</v>
      </c>
      <c r="Q458" s="49">
        <v>64903</v>
      </c>
    </row>
    <row r="459" spans="1:17" x14ac:dyDescent="0.3">
      <c r="A459" s="34">
        <f>IF($B459='Lookup (hidden)'!$F$12,IF($E459='Lookup (hidden)'!$F$13,IF($D459='Lookup (hidden)'!$F$14,IF($F459='Lookup (hidden)'!$F$15,IF($G459='Lookup (hidden)'!$F$16,IF($H459='Lookup (hidden)'!$F$17,1,0),0),0),0),0),0)</f>
        <v>0</v>
      </c>
      <c r="B459" s="47" t="s">
        <v>80</v>
      </c>
      <c r="C459" s="59"/>
      <c r="D459" s="47" t="s">
        <v>37</v>
      </c>
      <c r="E459" s="47" t="s">
        <v>74</v>
      </c>
      <c r="F459" s="151">
        <v>4</v>
      </c>
      <c r="G459" s="47" t="s">
        <v>37</v>
      </c>
      <c r="H459" s="47" t="s">
        <v>81</v>
      </c>
      <c r="I459" s="47" t="s">
        <v>97</v>
      </c>
      <c r="J459" s="49">
        <v>2809</v>
      </c>
      <c r="K459" s="49">
        <v>3146</v>
      </c>
      <c r="L459" s="49">
        <v>3102</v>
      </c>
      <c r="M459" s="49">
        <v>7475</v>
      </c>
      <c r="N459" s="49">
        <v>46623</v>
      </c>
      <c r="O459" s="49">
        <v>32643</v>
      </c>
      <c r="P459" s="49">
        <v>37908</v>
      </c>
      <c r="Q459" s="49">
        <v>41568</v>
      </c>
    </row>
    <row r="460" spans="1:17" x14ac:dyDescent="0.3">
      <c r="A460" s="34">
        <f>IF($B460='Lookup (hidden)'!$F$12,IF($E460='Lookup (hidden)'!$F$13,IF($D460='Lookup (hidden)'!$F$14,IF($F460='Lookup (hidden)'!$F$15,IF($G460='Lookup (hidden)'!$F$16,IF($H460='Lookup (hidden)'!$F$17,1,0),0),0),0),0),0)</f>
        <v>0</v>
      </c>
      <c r="B460" s="47" t="s">
        <v>80</v>
      </c>
      <c r="C460" s="59"/>
      <c r="D460" s="47" t="s">
        <v>37</v>
      </c>
      <c r="E460" s="47" t="s">
        <v>70</v>
      </c>
      <c r="F460" s="151">
        <v>4</v>
      </c>
      <c r="G460" s="47" t="s">
        <v>37</v>
      </c>
      <c r="H460" s="47" t="s">
        <v>81</v>
      </c>
      <c r="I460" s="47" t="s">
        <v>96</v>
      </c>
      <c r="J460" s="49">
        <v>49674</v>
      </c>
      <c r="K460" s="49">
        <v>48473</v>
      </c>
      <c r="L460" s="49">
        <v>49447</v>
      </c>
      <c r="M460" s="49">
        <v>49691</v>
      </c>
      <c r="N460" s="49">
        <v>31381</v>
      </c>
      <c r="O460" s="49">
        <v>39285</v>
      </c>
      <c r="P460" s="49">
        <v>38357</v>
      </c>
      <c r="Q460" s="49">
        <v>38815</v>
      </c>
    </row>
    <row r="461" spans="1:17" x14ac:dyDescent="0.3">
      <c r="A461" s="34">
        <f>IF($B461='Lookup (hidden)'!$F$12,IF($E461='Lookup (hidden)'!$F$13,IF($D461='Lookup (hidden)'!$F$14,IF($F461='Lookup (hidden)'!$F$15,IF($G461='Lookup (hidden)'!$F$16,IF($H461='Lookup (hidden)'!$F$17,1,0),0),0),0),0),0)</f>
        <v>0</v>
      </c>
      <c r="B461" s="47" t="s">
        <v>80</v>
      </c>
      <c r="C461" s="59"/>
      <c r="D461" s="47" t="s">
        <v>37</v>
      </c>
      <c r="E461" s="47" t="s">
        <v>70</v>
      </c>
      <c r="F461" s="151">
        <v>4</v>
      </c>
      <c r="G461" s="47" t="s">
        <v>37</v>
      </c>
      <c r="H461" s="47" t="s">
        <v>81</v>
      </c>
      <c r="I461" s="47" t="s">
        <v>97</v>
      </c>
      <c r="J461" s="49">
        <v>1764</v>
      </c>
      <c r="K461" s="49">
        <v>1940</v>
      </c>
      <c r="L461" s="49">
        <v>1946</v>
      </c>
      <c r="M461" s="49">
        <v>3802</v>
      </c>
      <c r="N461" s="49">
        <v>21752</v>
      </c>
      <c r="O461" s="49">
        <v>15820</v>
      </c>
      <c r="P461" s="49">
        <v>17245</v>
      </c>
      <c r="Q461" s="49">
        <v>18729</v>
      </c>
    </row>
    <row r="462" spans="1:17" x14ac:dyDescent="0.3">
      <c r="A462" s="34">
        <f>IF($B462='Lookup (hidden)'!$F$12,IF($E462='Lookup (hidden)'!$F$13,IF($D462='Lookup (hidden)'!$F$14,IF($F462='Lookup (hidden)'!$F$15,IF($G462='Lookup (hidden)'!$F$16,IF($H462='Lookup (hidden)'!$F$17,1,0),0),0),0),0),0)</f>
        <v>0</v>
      </c>
      <c r="B462" s="47" t="s">
        <v>80</v>
      </c>
      <c r="C462" s="59"/>
      <c r="D462" s="47" t="s">
        <v>37</v>
      </c>
      <c r="E462" s="47" t="s">
        <v>74</v>
      </c>
      <c r="F462" s="151">
        <v>5</v>
      </c>
      <c r="G462" s="47" t="s">
        <v>37</v>
      </c>
      <c r="H462" s="47" t="s">
        <v>81</v>
      </c>
      <c r="I462" s="47" t="s">
        <v>96</v>
      </c>
      <c r="J462" s="49">
        <v>72629</v>
      </c>
      <c r="K462" s="49">
        <v>68869</v>
      </c>
      <c r="L462" s="49">
        <v>71345</v>
      </c>
      <c r="M462" s="49">
        <v>69750</v>
      </c>
      <c r="N462" s="49">
        <v>37770</v>
      </c>
      <c r="O462" s="49">
        <v>50105</v>
      </c>
      <c r="P462" s="49">
        <v>53515</v>
      </c>
      <c r="Q462" s="49">
        <v>55020</v>
      </c>
    </row>
    <row r="463" spans="1:17" x14ac:dyDescent="0.3">
      <c r="A463" s="34">
        <f>IF($B463='Lookup (hidden)'!$F$12,IF($E463='Lookup (hidden)'!$F$13,IF($D463='Lookup (hidden)'!$F$14,IF($F463='Lookup (hidden)'!$F$15,IF($G463='Lookup (hidden)'!$F$16,IF($H463='Lookup (hidden)'!$F$17,1,0),0),0),0),0),0)</f>
        <v>0</v>
      </c>
      <c r="B463" s="47" t="s">
        <v>80</v>
      </c>
      <c r="C463" s="59"/>
      <c r="D463" s="47" t="s">
        <v>37</v>
      </c>
      <c r="E463" s="47" t="s">
        <v>74</v>
      </c>
      <c r="F463" s="151">
        <v>5</v>
      </c>
      <c r="G463" s="47" t="s">
        <v>37</v>
      </c>
      <c r="H463" s="47" t="s">
        <v>81</v>
      </c>
      <c r="I463" s="47" t="s">
        <v>97</v>
      </c>
      <c r="J463" s="49">
        <v>2414</v>
      </c>
      <c r="K463" s="49">
        <v>2594</v>
      </c>
      <c r="L463" s="49">
        <v>2730</v>
      </c>
      <c r="M463" s="49">
        <v>6733</v>
      </c>
      <c r="N463" s="49">
        <v>43739</v>
      </c>
      <c r="O463" s="49">
        <v>30621</v>
      </c>
      <c r="P463" s="49">
        <v>35143</v>
      </c>
      <c r="Q463" s="49">
        <v>38655</v>
      </c>
    </row>
    <row r="464" spans="1:17" x14ac:dyDescent="0.3">
      <c r="A464" s="34">
        <f>IF($B464='Lookup (hidden)'!$F$12,IF($E464='Lookup (hidden)'!$F$13,IF($D464='Lookup (hidden)'!$F$14,IF($F464='Lookup (hidden)'!$F$15,IF($G464='Lookup (hidden)'!$F$16,IF($H464='Lookup (hidden)'!$F$17,1,0),0),0),0),0),0)</f>
        <v>0</v>
      </c>
      <c r="B464" s="47" t="s">
        <v>80</v>
      </c>
      <c r="C464" s="59"/>
      <c r="D464" s="47" t="s">
        <v>37</v>
      </c>
      <c r="E464" s="47" t="s">
        <v>70</v>
      </c>
      <c r="F464" s="151">
        <v>5</v>
      </c>
      <c r="G464" s="47" t="s">
        <v>37</v>
      </c>
      <c r="H464" s="47" t="s">
        <v>81</v>
      </c>
      <c r="I464" s="47" t="s">
        <v>96</v>
      </c>
      <c r="J464" s="49">
        <v>44391</v>
      </c>
      <c r="K464" s="49">
        <v>43467</v>
      </c>
      <c r="L464" s="49">
        <v>43385</v>
      </c>
      <c r="M464" s="49">
        <v>43338</v>
      </c>
      <c r="N464" s="49">
        <v>25986</v>
      </c>
      <c r="O464" s="49">
        <v>33239</v>
      </c>
      <c r="P464" s="49">
        <v>34515</v>
      </c>
      <c r="Q464" s="49">
        <v>34331</v>
      </c>
    </row>
    <row r="465" spans="1:17" x14ac:dyDescent="0.3">
      <c r="A465" s="34">
        <f>IF($B465='Lookup (hidden)'!$F$12,IF($E465='Lookup (hidden)'!$F$13,IF($D465='Lookup (hidden)'!$F$14,IF($F465='Lookup (hidden)'!$F$15,IF($G465='Lookup (hidden)'!$F$16,IF($H465='Lookup (hidden)'!$F$17,1,0),0),0),0),0),0)</f>
        <v>0</v>
      </c>
      <c r="B465" s="47" t="s">
        <v>80</v>
      </c>
      <c r="C465" s="59"/>
      <c r="D465" s="47" t="s">
        <v>37</v>
      </c>
      <c r="E465" s="47" t="s">
        <v>70</v>
      </c>
      <c r="F465" s="151">
        <v>5</v>
      </c>
      <c r="G465" s="47" t="s">
        <v>37</v>
      </c>
      <c r="H465" s="47" t="s">
        <v>81</v>
      </c>
      <c r="I465" s="47" t="s">
        <v>97</v>
      </c>
      <c r="J465" s="49">
        <v>1543</v>
      </c>
      <c r="K465" s="49">
        <v>1734</v>
      </c>
      <c r="L465" s="49">
        <v>1733</v>
      </c>
      <c r="M465" s="49">
        <v>3645</v>
      </c>
      <c r="N465" s="49">
        <v>20467</v>
      </c>
      <c r="O465" s="49">
        <v>14803</v>
      </c>
      <c r="P465" s="49">
        <v>16594</v>
      </c>
      <c r="Q465" s="49">
        <v>17692</v>
      </c>
    </row>
    <row r="466" spans="1:17" x14ac:dyDescent="0.3">
      <c r="A466" s="34">
        <f>IF($B466='Lookup (hidden)'!$F$12,IF($E466='Lookup (hidden)'!$F$13,IF($D466='Lookup (hidden)'!$F$14,IF($F466='Lookup (hidden)'!$F$15,IF($G466='Lookup (hidden)'!$F$16,IF($H466='Lookup (hidden)'!$F$17,1,0),0),0),0),0),0)</f>
        <v>0</v>
      </c>
      <c r="B466" s="47" t="s">
        <v>82</v>
      </c>
      <c r="C466" s="59"/>
      <c r="D466" s="47" t="s">
        <v>37</v>
      </c>
      <c r="E466" s="47" t="s">
        <v>74</v>
      </c>
      <c r="F466" s="151">
        <v>1</v>
      </c>
      <c r="G466" s="47" t="s">
        <v>37</v>
      </c>
      <c r="H466" s="47" t="s">
        <v>81</v>
      </c>
      <c r="I466" s="47" t="s">
        <v>96</v>
      </c>
      <c r="J466" s="49">
        <v>75164</v>
      </c>
      <c r="K466" s="49">
        <v>71716</v>
      </c>
      <c r="L466" s="49">
        <v>74067</v>
      </c>
      <c r="M466" s="49">
        <v>69398</v>
      </c>
      <c r="N466" s="49">
        <v>25789</v>
      </c>
      <c r="O466" s="49">
        <v>31815</v>
      </c>
      <c r="P466" s="49">
        <v>32984</v>
      </c>
      <c r="Q466" s="49">
        <v>35524</v>
      </c>
    </row>
    <row r="467" spans="1:17" x14ac:dyDescent="0.3">
      <c r="A467" s="34">
        <f>IF($B467='Lookup (hidden)'!$F$12,IF($E467='Lookup (hidden)'!$F$13,IF($D467='Lookup (hidden)'!$F$14,IF($F467='Lookup (hidden)'!$F$15,IF($G467='Lookup (hidden)'!$F$16,IF($H467='Lookup (hidden)'!$F$17,1,0),0),0),0),0),0)</f>
        <v>0</v>
      </c>
      <c r="B467" s="47" t="s">
        <v>82</v>
      </c>
      <c r="C467" s="59"/>
      <c r="D467" s="47" t="s">
        <v>37</v>
      </c>
      <c r="E467" s="47" t="s">
        <v>74</v>
      </c>
      <c r="F467" s="151">
        <v>1</v>
      </c>
      <c r="G467" s="47" t="s">
        <v>37</v>
      </c>
      <c r="H467" s="47" t="s">
        <v>81</v>
      </c>
      <c r="I467" s="47" t="s">
        <v>97</v>
      </c>
      <c r="J467" s="49">
        <v>685</v>
      </c>
      <c r="K467" s="49">
        <v>709</v>
      </c>
      <c r="L467" s="49">
        <v>952</v>
      </c>
      <c r="M467" s="49">
        <v>9866</v>
      </c>
      <c r="N467" s="49">
        <v>62150</v>
      </c>
      <c r="O467" s="49">
        <v>53543</v>
      </c>
      <c r="P467" s="49">
        <v>56775</v>
      </c>
      <c r="Q467" s="49">
        <v>59710</v>
      </c>
    </row>
    <row r="468" spans="1:17" x14ac:dyDescent="0.3">
      <c r="A468" s="34">
        <f>IF($B468='Lookup (hidden)'!$F$12,IF($E468='Lookup (hidden)'!$F$13,IF($D468='Lookup (hidden)'!$F$14,IF($F468='Lookup (hidden)'!$F$15,IF($G468='Lookup (hidden)'!$F$16,IF($H468='Lookup (hidden)'!$F$17,1,0),0),0),0),0),0)</f>
        <v>0</v>
      </c>
      <c r="B468" s="47" t="s">
        <v>82</v>
      </c>
      <c r="C468" s="59"/>
      <c r="D468" s="47" t="s">
        <v>37</v>
      </c>
      <c r="E468" s="47" t="s">
        <v>70</v>
      </c>
      <c r="F468" s="151">
        <v>1</v>
      </c>
      <c r="G468" s="47" t="s">
        <v>37</v>
      </c>
      <c r="H468" s="47" t="s">
        <v>81</v>
      </c>
      <c r="I468" s="47" t="s">
        <v>96</v>
      </c>
      <c r="J468" s="49">
        <v>46162</v>
      </c>
      <c r="K468" s="49">
        <v>45188</v>
      </c>
      <c r="L468" s="49">
        <v>46490</v>
      </c>
      <c r="M468" s="49">
        <v>43104</v>
      </c>
      <c r="N468" s="49">
        <v>19478</v>
      </c>
      <c r="O468" s="49">
        <v>21748</v>
      </c>
      <c r="P468" s="49">
        <v>22592</v>
      </c>
      <c r="Q468" s="49">
        <v>23396</v>
      </c>
    </row>
    <row r="469" spans="1:17" x14ac:dyDescent="0.3">
      <c r="A469" s="34">
        <f>IF($B469='Lookup (hidden)'!$F$12,IF($E469='Lookup (hidden)'!$F$13,IF($D469='Lookup (hidden)'!$F$14,IF($F469='Lookup (hidden)'!$F$15,IF($G469='Lookup (hidden)'!$F$16,IF($H469='Lookup (hidden)'!$F$17,1,0),0),0),0),0),0)</f>
        <v>0</v>
      </c>
      <c r="B469" s="47" t="s">
        <v>82</v>
      </c>
      <c r="C469" s="59"/>
      <c r="D469" s="47" t="s">
        <v>37</v>
      </c>
      <c r="E469" s="47" t="s">
        <v>70</v>
      </c>
      <c r="F469" s="151">
        <v>1</v>
      </c>
      <c r="G469" s="47" t="s">
        <v>37</v>
      </c>
      <c r="H469" s="47" t="s">
        <v>81</v>
      </c>
      <c r="I469" s="47" t="s">
        <v>97</v>
      </c>
      <c r="J469" s="49">
        <v>483</v>
      </c>
      <c r="K469" s="49">
        <v>439</v>
      </c>
      <c r="L469" s="49">
        <v>508</v>
      </c>
      <c r="M469" s="49">
        <v>4864</v>
      </c>
      <c r="N469" s="49">
        <v>31147</v>
      </c>
      <c r="O469" s="49">
        <v>27051</v>
      </c>
      <c r="P469" s="49">
        <v>28305</v>
      </c>
      <c r="Q469" s="49">
        <v>29722</v>
      </c>
    </row>
    <row r="470" spans="1:17" x14ac:dyDescent="0.3">
      <c r="A470" s="34">
        <f>IF($B470='Lookup (hidden)'!$F$12,IF($E470='Lookup (hidden)'!$F$13,IF($D470='Lookup (hidden)'!$F$14,IF($F470='Lookup (hidden)'!$F$15,IF($G470='Lookup (hidden)'!$F$16,IF($H470='Lookup (hidden)'!$F$17,1,0),0),0),0),0),0)</f>
        <v>0</v>
      </c>
      <c r="B470" s="47" t="s">
        <v>82</v>
      </c>
      <c r="C470" s="59"/>
      <c r="D470" s="47" t="s">
        <v>37</v>
      </c>
      <c r="E470" s="47" t="s">
        <v>74</v>
      </c>
      <c r="F470" s="151">
        <v>2</v>
      </c>
      <c r="G470" s="47" t="s">
        <v>37</v>
      </c>
      <c r="H470" s="47" t="s">
        <v>81</v>
      </c>
      <c r="I470" s="47" t="s">
        <v>96</v>
      </c>
      <c r="J470" s="49">
        <v>68582</v>
      </c>
      <c r="K470" s="49">
        <v>65211</v>
      </c>
      <c r="L470" s="49">
        <v>66452</v>
      </c>
      <c r="M470" s="49">
        <v>60529</v>
      </c>
      <c r="N470" s="49">
        <v>21837</v>
      </c>
      <c r="O470" s="49">
        <v>28235</v>
      </c>
      <c r="P470" s="49">
        <v>28072</v>
      </c>
      <c r="Q470" s="49">
        <v>30207</v>
      </c>
    </row>
    <row r="471" spans="1:17" x14ac:dyDescent="0.3">
      <c r="A471" s="34">
        <f>IF($B471='Lookup (hidden)'!$F$12,IF($E471='Lookup (hidden)'!$F$13,IF($D471='Lookup (hidden)'!$F$14,IF($F471='Lookup (hidden)'!$F$15,IF($G471='Lookup (hidden)'!$F$16,IF($H471='Lookup (hidden)'!$F$17,1,0),0),0),0),0),0)</f>
        <v>0</v>
      </c>
      <c r="B471" s="47" t="s">
        <v>82</v>
      </c>
      <c r="C471" s="59"/>
      <c r="D471" s="47" t="s">
        <v>37</v>
      </c>
      <c r="E471" s="47" t="s">
        <v>74</v>
      </c>
      <c r="F471" s="151">
        <v>2</v>
      </c>
      <c r="G471" s="47" t="s">
        <v>37</v>
      </c>
      <c r="H471" s="47" t="s">
        <v>81</v>
      </c>
      <c r="I471" s="47" t="s">
        <v>97</v>
      </c>
      <c r="J471" s="49">
        <v>622</v>
      </c>
      <c r="K471" s="49">
        <v>658</v>
      </c>
      <c r="L471" s="49">
        <v>848</v>
      </c>
      <c r="M471" s="49">
        <v>9456</v>
      </c>
      <c r="N471" s="49">
        <v>56845</v>
      </c>
      <c r="O471" s="49">
        <v>50407</v>
      </c>
      <c r="P471" s="49">
        <v>53206</v>
      </c>
      <c r="Q471" s="49">
        <v>56185</v>
      </c>
    </row>
    <row r="472" spans="1:17" x14ac:dyDescent="0.3">
      <c r="A472" s="34">
        <f>IF($B472='Lookup (hidden)'!$F$12,IF($E472='Lookup (hidden)'!$F$13,IF($D472='Lookup (hidden)'!$F$14,IF($F472='Lookup (hidden)'!$F$15,IF($G472='Lookup (hidden)'!$F$16,IF($H472='Lookup (hidden)'!$F$17,1,0),0),0),0),0),0)</f>
        <v>0</v>
      </c>
      <c r="B472" s="47" t="s">
        <v>82</v>
      </c>
      <c r="C472" s="59"/>
      <c r="D472" s="47" t="s">
        <v>37</v>
      </c>
      <c r="E472" s="47" t="s">
        <v>70</v>
      </c>
      <c r="F472" s="151">
        <v>2</v>
      </c>
      <c r="G472" s="47" t="s">
        <v>37</v>
      </c>
      <c r="H472" s="47" t="s">
        <v>81</v>
      </c>
      <c r="I472" s="47" t="s">
        <v>96</v>
      </c>
      <c r="J472" s="49">
        <v>38834</v>
      </c>
      <c r="K472" s="49">
        <v>37748</v>
      </c>
      <c r="L472" s="49">
        <v>38777</v>
      </c>
      <c r="M472" s="49">
        <v>36298</v>
      </c>
      <c r="N472" s="49">
        <v>14800</v>
      </c>
      <c r="O472" s="49">
        <v>18473</v>
      </c>
      <c r="P472" s="49">
        <v>18366</v>
      </c>
      <c r="Q472" s="49">
        <v>18905</v>
      </c>
    </row>
    <row r="473" spans="1:17" x14ac:dyDescent="0.3">
      <c r="A473" s="34">
        <f>IF($B473='Lookup (hidden)'!$F$12,IF($E473='Lookup (hidden)'!$F$13,IF($D473='Lookup (hidden)'!$F$14,IF($F473='Lookup (hidden)'!$F$15,IF($G473='Lookup (hidden)'!$F$16,IF($H473='Lookup (hidden)'!$F$17,1,0),0),0),0),0),0)</f>
        <v>0</v>
      </c>
      <c r="B473" s="47" t="s">
        <v>82</v>
      </c>
      <c r="C473" s="59"/>
      <c r="D473" s="47" t="s">
        <v>37</v>
      </c>
      <c r="E473" s="47" t="s">
        <v>70</v>
      </c>
      <c r="F473" s="151">
        <v>2</v>
      </c>
      <c r="G473" s="47" t="s">
        <v>37</v>
      </c>
      <c r="H473" s="47" t="s">
        <v>81</v>
      </c>
      <c r="I473" s="47" t="s">
        <v>97</v>
      </c>
      <c r="J473" s="49">
        <v>406</v>
      </c>
      <c r="K473" s="49">
        <v>429</v>
      </c>
      <c r="L473" s="49">
        <v>514</v>
      </c>
      <c r="M473" s="49">
        <v>4423</v>
      </c>
      <c r="N473" s="49">
        <v>28711</v>
      </c>
      <c r="O473" s="49">
        <v>24766</v>
      </c>
      <c r="P473" s="49">
        <v>26213</v>
      </c>
      <c r="Q473" s="49">
        <v>27577</v>
      </c>
    </row>
    <row r="474" spans="1:17" x14ac:dyDescent="0.3">
      <c r="A474" s="34">
        <f>IF($B474='Lookup (hidden)'!$F$12,IF($E474='Lookup (hidden)'!$F$13,IF($D474='Lookup (hidden)'!$F$14,IF($F474='Lookup (hidden)'!$F$15,IF($G474='Lookup (hidden)'!$F$16,IF($H474='Lookup (hidden)'!$F$17,1,0),0),0),0),0),0)</f>
        <v>0</v>
      </c>
      <c r="B474" s="47" t="s">
        <v>82</v>
      </c>
      <c r="C474" s="59"/>
      <c r="D474" s="47" t="s">
        <v>37</v>
      </c>
      <c r="E474" s="47" t="s">
        <v>74</v>
      </c>
      <c r="F474" s="151">
        <v>3</v>
      </c>
      <c r="G474" s="47" t="s">
        <v>37</v>
      </c>
      <c r="H474" s="47" t="s">
        <v>81</v>
      </c>
      <c r="I474" s="47" t="s">
        <v>96</v>
      </c>
      <c r="J474" s="49">
        <v>67259</v>
      </c>
      <c r="K474" s="49">
        <v>64737</v>
      </c>
      <c r="L474" s="49">
        <v>66733</v>
      </c>
      <c r="M474" s="49">
        <v>61137</v>
      </c>
      <c r="N474" s="49">
        <v>20858</v>
      </c>
      <c r="O474" s="49">
        <v>25932</v>
      </c>
      <c r="P474" s="49">
        <v>26707</v>
      </c>
      <c r="Q474" s="49">
        <v>29228</v>
      </c>
    </row>
    <row r="475" spans="1:17" x14ac:dyDescent="0.3">
      <c r="A475" s="34">
        <f>IF($B475='Lookup (hidden)'!$F$12,IF($E475='Lookup (hidden)'!$F$13,IF($D475='Lookup (hidden)'!$F$14,IF($F475='Lookup (hidden)'!$F$15,IF($G475='Lookup (hidden)'!$F$16,IF($H475='Lookup (hidden)'!$F$17,1,0),0),0),0),0),0)</f>
        <v>0</v>
      </c>
      <c r="B475" s="47" t="s">
        <v>82</v>
      </c>
      <c r="C475" s="59"/>
      <c r="D475" s="47" t="s">
        <v>37</v>
      </c>
      <c r="E475" s="47" t="s">
        <v>74</v>
      </c>
      <c r="F475" s="151">
        <v>3</v>
      </c>
      <c r="G475" s="47" t="s">
        <v>37</v>
      </c>
      <c r="H475" s="47" t="s">
        <v>81</v>
      </c>
      <c r="I475" s="47" t="s">
        <v>97</v>
      </c>
      <c r="J475" s="49">
        <v>655</v>
      </c>
      <c r="K475" s="49">
        <v>738</v>
      </c>
      <c r="L475" s="49">
        <v>886</v>
      </c>
      <c r="M475" s="49">
        <v>9953</v>
      </c>
      <c r="N475" s="49">
        <v>58523</v>
      </c>
      <c r="O475" s="49">
        <v>51571</v>
      </c>
      <c r="P475" s="49">
        <v>54956</v>
      </c>
      <c r="Q475" s="49">
        <v>57862</v>
      </c>
    </row>
    <row r="476" spans="1:17" x14ac:dyDescent="0.3">
      <c r="A476" s="34">
        <f>IF($B476='Lookup (hidden)'!$F$12,IF($E476='Lookup (hidden)'!$F$13,IF($D476='Lookup (hidden)'!$F$14,IF($F476='Lookup (hidden)'!$F$15,IF($G476='Lookup (hidden)'!$F$16,IF($H476='Lookup (hidden)'!$F$17,1,0),0),0),0),0),0)</f>
        <v>0</v>
      </c>
      <c r="B476" s="47" t="s">
        <v>82</v>
      </c>
      <c r="C476" s="59"/>
      <c r="D476" s="47" t="s">
        <v>37</v>
      </c>
      <c r="E476" s="47" t="s">
        <v>70</v>
      </c>
      <c r="F476" s="151">
        <v>3</v>
      </c>
      <c r="G476" s="47" t="s">
        <v>37</v>
      </c>
      <c r="H476" s="47" t="s">
        <v>81</v>
      </c>
      <c r="I476" s="47" t="s">
        <v>96</v>
      </c>
      <c r="J476" s="49">
        <v>38500</v>
      </c>
      <c r="K476" s="49">
        <v>36961</v>
      </c>
      <c r="L476" s="49">
        <v>37976</v>
      </c>
      <c r="M476" s="49">
        <v>35420</v>
      </c>
      <c r="N476" s="49">
        <v>13415</v>
      </c>
      <c r="O476" s="49">
        <v>16605</v>
      </c>
      <c r="P476" s="49">
        <v>16605</v>
      </c>
      <c r="Q476" s="49">
        <v>17539</v>
      </c>
    </row>
    <row r="477" spans="1:17" x14ac:dyDescent="0.3">
      <c r="A477" s="34">
        <f>IF($B477='Lookup (hidden)'!$F$12,IF($E477='Lookup (hidden)'!$F$13,IF($D477='Lookup (hidden)'!$F$14,IF($F477='Lookup (hidden)'!$F$15,IF($G477='Lookup (hidden)'!$F$16,IF($H477='Lookup (hidden)'!$F$17,1,0),0),0),0),0),0)</f>
        <v>0</v>
      </c>
      <c r="B477" s="47" t="s">
        <v>82</v>
      </c>
      <c r="C477" s="59"/>
      <c r="D477" s="47" t="s">
        <v>37</v>
      </c>
      <c r="E477" s="47" t="s">
        <v>70</v>
      </c>
      <c r="F477" s="151">
        <v>3</v>
      </c>
      <c r="G477" s="47" t="s">
        <v>37</v>
      </c>
      <c r="H477" s="47" t="s">
        <v>81</v>
      </c>
      <c r="I477" s="47" t="s">
        <v>97</v>
      </c>
      <c r="J477" s="49">
        <v>348</v>
      </c>
      <c r="K477" s="49">
        <v>405</v>
      </c>
      <c r="L477" s="49">
        <v>457</v>
      </c>
      <c r="M477" s="49">
        <v>4440</v>
      </c>
      <c r="N477" s="49">
        <v>28401</v>
      </c>
      <c r="O477" s="49">
        <v>24935</v>
      </c>
      <c r="P477" s="49">
        <v>26379</v>
      </c>
      <c r="Q477" s="49">
        <v>28313</v>
      </c>
    </row>
    <row r="478" spans="1:17" x14ac:dyDescent="0.3">
      <c r="A478" s="34">
        <f>IF($B478='Lookup (hidden)'!$F$12,IF($E478='Lookup (hidden)'!$F$13,IF($D478='Lookup (hidden)'!$F$14,IF($F478='Lookup (hidden)'!$F$15,IF($G478='Lookup (hidden)'!$F$16,IF($H478='Lookup (hidden)'!$F$17,1,0),0),0),0),0),0)</f>
        <v>0</v>
      </c>
      <c r="B478" s="47" t="s">
        <v>82</v>
      </c>
      <c r="C478" s="59"/>
      <c r="D478" s="47" t="s">
        <v>37</v>
      </c>
      <c r="E478" s="47" t="s">
        <v>74</v>
      </c>
      <c r="F478" s="151">
        <v>4</v>
      </c>
      <c r="G478" s="47" t="s">
        <v>37</v>
      </c>
      <c r="H478" s="47" t="s">
        <v>81</v>
      </c>
      <c r="I478" s="47" t="s">
        <v>96</v>
      </c>
      <c r="J478" s="49">
        <v>67053</v>
      </c>
      <c r="K478" s="49">
        <v>63039</v>
      </c>
      <c r="L478" s="49">
        <v>64709</v>
      </c>
      <c r="M478" s="49">
        <v>60415</v>
      </c>
      <c r="N478" s="49">
        <v>19744</v>
      </c>
      <c r="O478" s="49">
        <v>24634</v>
      </c>
      <c r="P478" s="49">
        <v>26270</v>
      </c>
      <c r="Q478" s="49">
        <v>29134</v>
      </c>
    </row>
    <row r="479" spans="1:17" x14ac:dyDescent="0.3">
      <c r="A479" s="34">
        <f>IF($B479='Lookup (hidden)'!$F$12,IF($E479='Lookup (hidden)'!$F$13,IF($D479='Lookup (hidden)'!$F$14,IF($F479='Lookup (hidden)'!$F$15,IF($G479='Lookup (hidden)'!$F$16,IF($H479='Lookup (hidden)'!$F$17,1,0),0),0),0),0),0)</f>
        <v>0</v>
      </c>
      <c r="B479" s="47" t="s">
        <v>82</v>
      </c>
      <c r="C479" s="59"/>
      <c r="D479" s="47" t="s">
        <v>37</v>
      </c>
      <c r="E479" s="47" t="s">
        <v>74</v>
      </c>
      <c r="F479" s="151">
        <v>4</v>
      </c>
      <c r="G479" s="47" t="s">
        <v>37</v>
      </c>
      <c r="H479" s="47" t="s">
        <v>81</v>
      </c>
      <c r="I479" s="47" t="s">
        <v>97</v>
      </c>
      <c r="J479" s="49">
        <v>718</v>
      </c>
      <c r="K479" s="49">
        <v>830</v>
      </c>
      <c r="L479" s="49">
        <v>966</v>
      </c>
      <c r="M479" s="49">
        <v>9984</v>
      </c>
      <c r="N479" s="49">
        <v>57600</v>
      </c>
      <c r="O479" s="49">
        <v>51372</v>
      </c>
      <c r="P479" s="49">
        <v>55352</v>
      </c>
      <c r="Q479" s="49">
        <v>58458</v>
      </c>
    </row>
    <row r="480" spans="1:17" x14ac:dyDescent="0.3">
      <c r="A480" s="34">
        <f>IF($B480='Lookup (hidden)'!$F$12,IF($E480='Lookup (hidden)'!$F$13,IF($D480='Lookup (hidden)'!$F$14,IF($F480='Lookup (hidden)'!$F$15,IF($G480='Lookup (hidden)'!$F$16,IF($H480='Lookup (hidden)'!$F$17,1,0),0),0),0),0),0)</f>
        <v>0</v>
      </c>
      <c r="B480" s="47" t="s">
        <v>82</v>
      </c>
      <c r="C480" s="59"/>
      <c r="D480" s="47" t="s">
        <v>37</v>
      </c>
      <c r="E480" s="47" t="s">
        <v>70</v>
      </c>
      <c r="F480" s="151">
        <v>4</v>
      </c>
      <c r="G480" s="47" t="s">
        <v>37</v>
      </c>
      <c r="H480" s="47" t="s">
        <v>81</v>
      </c>
      <c r="I480" s="47" t="s">
        <v>96</v>
      </c>
      <c r="J480" s="49">
        <v>36934</v>
      </c>
      <c r="K480" s="49">
        <v>35365</v>
      </c>
      <c r="L480" s="49">
        <v>36791</v>
      </c>
      <c r="M480" s="49">
        <v>33991</v>
      </c>
      <c r="N480" s="49">
        <v>12588</v>
      </c>
      <c r="O480" s="49">
        <v>15031</v>
      </c>
      <c r="P480" s="49">
        <v>15269</v>
      </c>
      <c r="Q480" s="49">
        <v>16969</v>
      </c>
    </row>
    <row r="481" spans="1:17" x14ac:dyDescent="0.3">
      <c r="A481" s="34">
        <f>IF($B481='Lookup (hidden)'!$F$12,IF($E481='Lookup (hidden)'!$F$13,IF($D481='Lookup (hidden)'!$F$14,IF($F481='Lookup (hidden)'!$F$15,IF($G481='Lookup (hidden)'!$F$16,IF($H481='Lookup (hidden)'!$F$17,1,0),0),0),0),0),0)</f>
        <v>0</v>
      </c>
      <c r="B481" s="47" t="s">
        <v>82</v>
      </c>
      <c r="C481" s="59"/>
      <c r="D481" s="47" t="s">
        <v>37</v>
      </c>
      <c r="E481" s="47" t="s">
        <v>70</v>
      </c>
      <c r="F481" s="151">
        <v>4</v>
      </c>
      <c r="G481" s="47" t="s">
        <v>37</v>
      </c>
      <c r="H481" s="47" t="s">
        <v>81</v>
      </c>
      <c r="I481" s="47" t="s">
        <v>97</v>
      </c>
      <c r="J481" s="49">
        <v>419</v>
      </c>
      <c r="K481" s="49">
        <v>460</v>
      </c>
      <c r="L481" s="49">
        <v>528</v>
      </c>
      <c r="M481" s="49">
        <v>4516</v>
      </c>
      <c r="N481" s="49">
        <v>28568</v>
      </c>
      <c r="O481" s="49">
        <v>24964</v>
      </c>
      <c r="P481" s="49">
        <v>27017</v>
      </c>
      <c r="Q481" s="49">
        <v>28400</v>
      </c>
    </row>
    <row r="482" spans="1:17" x14ac:dyDescent="0.3">
      <c r="A482" s="34">
        <f>IF($B482='Lookup (hidden)'!$F$12,IF($E482='Lookup (hidden)'!$F$13,IF($D482='Lookup (hidden)'!$F$14,IF($F482='Lookup (hidden)'!$F$15,IF($G482='Lookup (hidden)'!$F$16,IF($H482='Lookup (hidden)'!$F$17,1,0),0),0),0),0),0)</f>
        <v>0</v>
      </c>
      <c r="B482" s="47" t="s">
        <v>82</v>
      </c>
      <c r="C482" s="59"/>
      <c r="D482" s="47" t="s">
        <v>37</v>
      </c>
      <c r="E482" s="47" t="s">
        <v>74</v>
      </c>
      <c r="F482" s="151">
        <v>5</v>
      </c>
      <c r="G482" s="47" t="s">
        <v>37</v>
      </c>
      <c r="H482" s="47" t="s">
        <v>81</v>
      </c>
      <c r="I482" s="47" t="s">
        <v>96</v>
      </c>
      <c r="J482" s="49">
        <v>61901</v>
      </c>
      <c r="K482" s="49">
        <v>59245</v>
      </c>
      <c r="L482" s="49">
        <v>61512</v>
      </c>
      <c r="M482" s="49">
        <v>56156</v>
      </c>
      <c r="N482" s="49">
        <v>18126</v>
      </c>
      <c r="O482" s="49">
        <v>22272</v>
      </c>
      <c r="P482" s="49">
        <v>23892</v>
      </c>
      <c r="Q482" s="49">
        <v>26674</v>
      </c>
    </row>
    <row r="483" spans="1:17" x14ac:dyDescent="0.3">
      <c r="A483" s="34">
        <f>IF($B483='Lookup (hidden)'!$F$12,IF($E483='Lookup (hidden)'!$F$13,IF($D483='Lookup (hidden)'!$F$14,IF($F483='Lookup (hidden)'!$F$15,IF($G483='Lookup (hidden)'!$F$16,IF($H483='Lookup (hidden)'!$F$17,1,0),0),0),0),0),0)</f>
        <v>0</v>
      </c>
      <c r="B483" s="47" t="s">
        <v>82</v>
      </c>
      <c r="C483" s="59"/>
      <c r="D483" s="47" t="s">
        <v>37</v>
      </c>
      <c r="E483" s="47" t="s">
        <v>74</v>
      </c>
      <c r="F483" s="151">
        <v>5</v>
      </c>
      <c r="G483" s="47" t="s">
        <v>37</v>
      </c>
      <c r="H483" s="47" t="s">
        <v>81</v>
      </c>
      <c r="I483" s="47" t="s">
        <v>97</v>
      </c>
      <c r="J483" s="49">
        <v>729</v>
      </c>
      <c r="K483" s="49">
        <v>823</v>
      </c>
      <c r="L483" s="49">
        <v>1060</v>
      </c>
      <c r="M483" s="49">
        <v>9357</v>
      </c>
      <c r="N483" s="49">
        <v>54530</v>
      </c>
      <c r="O483" s="49">
        <v>48477</v>
      </c>
      <c r="P483" s="49">
        <v>52763</v>
      </c>
      <c r="Q483" s="49">
        <v>55552</v>
      </c>
    </row>
    <row r="484" spans="1:17" x14ac:dyDescent="0.3">
      <c r="A484" s="34">
        <f>IF($B484='Lookup (hidden)'!$F$12,IF($E484='Lookup (hidden)'!$F$13,IF($D484='Lookup (hidden)'!$F$14,IF($F484='Lookup (hidden)'!$F$15,IF($G484='Lookup (hidden)'!$F$16,IF($H484='Lookup (hidden)'!$F$17,1,0),0),0),0),0),0)</f>
        <v>0</v>
      </c>
      <c r="B484" s="47" t="s">
        <v>82</v>
      </c>
      <c r="C484" s="59"/>
      <c r="D484" s="47" t="s">
        <v>37</v>
      </c>
      <c r="E484" s="47" t="s">
        <v>70</v>
      </c>
      <c r="F484" s="151">
        <v>5</v>
      </c>
      <c r="G484" s="47" t="s">
        <v>37</v>
      </c>
      <c r="H484" s="47" t="s">
        <v>81</v>
      </c>
      <c r="I484" s="47" t="s">
        <v>96</v>
      </c>
      <c r="J484" s="49">
        <v>33889</v>
      </c>
      <c r="K484" s="49">
        <v>33113</v>
      </c>
      <c r="L484" s="49">
        <v>34578</v>
      </c>
      <c r="M484" s="49">
        <v>32529</v>
      </c>
      <c r="N484" s="49">
        <v>11109</v>
      </c>
      <c r="O484" s="49">
        <v>13955</v>
      </c>
      <c r="P484" s="49">
        <v>14549</v>
      </c>
      <c r="Q484" s="49">
        <v>15144</v>
      </c>
    </row>
    <row r="485" spans="1:17" x14ac:dyDescent="0.3">
      <c r="A485" s="34">
        <f>IF($B485='Lookup (hidden)'!$F$12,IF($E485='Lookup (hidden)'!$F$13,IF($D485='Lookup (hidden)'!$F$14,IF($F485='Lookup (hidden)'!$F$15,IF($G485='Lookup (hidden)'!$F$16,IF($H485='Lookup (hidden)'!$F$17,1,0),0),0),0),0),0)</f>
        <v>0</v>
      </c>
      <c r="B485" s="47" t="s">
        <v>82</v>
      </c>
      <c r="C485" s="59"/>
      <c r="D485" s="47" t="s">
        <v>37</v>
      </c>
      <c r="E485" s="47" t="s">
        <v>70</v>
      </c>
      <c r="F485" s="151">
        <v>5</v>
      </c>
      <c r="G485" s="47" t="s">
        <v>37</v>
      </c>
      <c r="H485" s="47" t="s">
        <v>81</v>
      </c>
      <c r="I485" s="47" t="s">
        <v>97</v>
      </c>
      <c r="J485" s="49">
        <v>354</v>
      </c>
      <c r="K485" s="49">
        <v>383</v>
      </c>
      <c r="L485" s="49">
        <v>448</v>
      </c>
      <c r="M485" s="49">
        <v>4325</v>
      </c>
      <c r="N485" s="49">
        <v>27287</v>
      </c>
      <c r="O485" s="49">
        <v>23886</v>
      </c>
      <c r="P485" s="49">
        <v>25841</v>
      </c>
      <c r="Q485" s="49">
        <v>27297</v>
      </c>
    </row>
    <row r="486" spans="1:17" x14ac:dyDescent="0.3">
      <c r="A486" s="34">
        <f>IF($B486='Lookup (hidden)'!$F$12,IF($E486='Lookup (hidden)'!$F$13,IF($D486='Lookup (hidden)'!$F$14,IF($F486='Lookup (hidden)'!$F$15,IF($G486='Lookup (hidden)'!$F$16,IF($H486='Lookup (hidden)'!$F$17,1,0),0),0),0),0),0)</f>
        <v>0</v>
      </c>
      <c r="B486" s="47" t="s">
        <v>73</v>
      </c>
      <c r="C486" s="59"/>
      <c r="D486" s="47" t="s">
        <v>37</v>
      </c>
      <c r="E486" s="47" t="s">
        <v>74</v>
      </c>
      <c r="F486" s="151">
        <v>1</v>
      </c>
      <c r="G486" s="47" t="s">
        <v>37</v>
      </c>
      <c r="H486" s="47" t="s">
        <v>81</v>
      </c>
      <c r="I486" s="47" t="s">
        <v>96</v>
      </c>
      <c r="J486" s="49">
        <v>26223</v>
      </c>
      <c r="K486" s="49">
        <v>24762</v>
      </c>
      <c r="L486" s="49">
        <v>25982</v>
      </c>
      <c r="M486" s="49">
        <v>21693</v>
      </c>
      <c r="N486" s="49">
        <v>10584</v>
      </c>
      <c r="O486" s="49">
        <v>14856</v>
      </c>
      <c r="P486" s="49">
        <v>12996</v>
      </c>
      <c r="Q486" s="49">
        <v>13709</v>
      </c>
    </row>
    <row r="487" spans="1:17" x14ac:dyDescent="0.3">
      <c r="A487" s="34">
        <f>IF($B487='Lookup (hidden)'!$F$12,IF($E487='Lookup (hidden)'!$F$13,IF($D487='Lookup (hidden)'!$F$14,IF($F487='Lookup (hidden)'!$F$15,IF($G487='Lookup (hidden)'!$F$16,IF($H487='Lookup (hidden)'!$F$17,1,0),0),0),0),0),0)</f>
        <v>0</v>
      </c>
      <c r="B487" s="47" t="s">
        <v>73</v>
      </c>
      <c r="C487" s="59"/>
      <c r="D487" s="47" t="s">
        <v>37</v>
      </c>
      <c r="E487" s="47" t="s">
        <v>74</v>
      </c>
      <c r="F487" s="151">
        <v>1</v>
      </c>
      <c r="G487" s="47" t="s">
        <v>37</v>
      </c>
      <c r="H487" s="47" t="s">
        <v>81</v>
      </c>
      <c r="I487" s="47" t="s">
        <v>97</v>
      </c>
      <c r="J487" s="49">
        <v>18</v>
      </c>
      <c r="K487" s="49">
        <v>17</v>
      </c>
      <c r="L487" s="49">
        <v>12</v>
      </c>
      <c r="M487" s="49">
        <v>1854</v>
      </c>
      <c r="N487" s="49">
        <v>13319</v>
      </c>
      <c r="O487" s="49">
        <v>10643</v>
      </c>
      <c r="P487" s="49">
        <v>14253</v>
      </c>
      <c r="Q487" s="49">
        <v>15039</v>
      </c>
    </row>
    <row r="488" spans="1:17" x14ac:dyDescent="0.3">
      <c r="A488" s="34">
        <f>IF($B488='Lookup (hidden)'!$F$12,IF($E488='Lookup (hidden)'!$F$13,IF($D488='Lookup (hidden)'!$F$14,IF($F488='Lookup (hidden)'!$F$15,IF($G488='Lookup (hidden)'!$F$16,IF($H488='Lookup (hidden)'!$F$17,1,0),0),0),0),0),0)</f>
        <v>0</v>
      </c>
      <c r="B488" s="47" t="s">
        <v>73</v>
      </c>
      <c r="C488" s="59"/>
      <c r="D488" s="47" t="s">
        <v>37</v>
      </c>
      <c r="E488" s="47" t="s">
        <v>70</v>
      </c>
      <c r="F488" s="151">
        <v>1</v>
      </c>
      <c r="G488" s="47" t="s">
        <v>37</v>
      </c>
      <c r="H488" s="47" t="s">
        <v>81</v>
      </c>
      <c r="I488" s="47" t="s">
        <v>96</v>
      </c>
      <c r="J488" s="49">
        <v>15591</v>
      </c>
      <c r="K488" s="49">
        <v>15158</v>
      </c>
      <c r="L488" s="49">
        <v>16042</v>
      </c>
      <c r="M488" s="49">
        <v>14819</v>
      </c>
      <c r="N488" s="49">
        <v>7763</v>
      </c>
      <c r="O488" s="49">
        <v>9041</v>
      </c>
      <c r="P488" s="49">
        <v>8542</v>
      </c>
      <c r="Q488" s="49">
        <v>7858</v>
      </c>
    </row>
    <row r="489" spans="1:17" x14ac:dyDescent="0.3">
      <c r="A489" s="34">
        <f>IF($B489='Lookup (hidden)'!$F$12,IF($E489='Lookup (hidden)'!$F$13,IF($D489='Lookup (hidden)'!$F$14,IF($F489='Lookup (hidden)'!$F$15,IF($G489='Lookup (hidden)'!$F$16,IF($H489='Lookup (hidden)'!$F$17,1,0),0),0),0),0),0)</f>
        <v>0</v>
      </c>
      <c r="B489" s="47" t="s">
        <v>73</v>
      </c>
      <c r="C489" s="59"/>
      <c r="D489" s="47" t="s">
        <v>37</v>
      </c>
      <c r="E489" s="47" t="s">
        <v>70</v>
      </c>
      <c r="F489" s="151">
        <v>1</v>
      </c>
      <c r="G489" s="47" t="s">
        <v>37</v>
      </c>
      <c r="H489" s="47" t="s">
        <v>81</v>
      </c>
      <c r="I489" s="47" t="s">
        <v>97</v>
      </c>
      <c r="J489" s="49">
        <v>5</v>
      </c>
      <c r="K489" s="49">
        <v>16</v>
      </c>
      <c r="L489" s="49">
        <v>6</v>
      </c>
      <c r="M489" s="49">
        <v>1030</v>
      </c>
      <c r="N489" s="49">
        <v>7295</v>
      </c>
      <c r="O489" s="49">
        <v>5522</v>
      </c>
      <c r="P489" s="49">
        <v>7172</v>
      </c>
      <c r="Q489" s="49">
        <v>7684</v>
      </c>
    </row>
    <row r="490" spans="1:17" x14ac:dyDescent="0.3">
      <c r="A490" s="34">
        <f>IF($B490='Lookup (hidden)'!$F$12,IF($E490='Lookup (hidden)'!$F$13,IF($D490='Lookup (hidden)'!$F$14,IF($F490='Lookup (hidden)'!$F$15,IF($G490='Lookup (hidden)'!$F$16,IF($H490='Lookup (hidden)'!$F$17,1,0),0),0),0),0),0)</f>
        <v>0</v>
      </c>
      <c r="B490" s="47" t="s">
        <v>73</v>
      </c>
      <c r="C490" s="59"/>
      <c r="D490" s="47" t="s">
        <v>37</v>
      </c>
      <c r="E490" s="47" t="s">
        <v>74</v>
      </c>
      <c r="F490" s="151">
        <v>2</v>
      </c>
      <c r="G490" s="47" t="s">
        <v>37</v>
      </c>
      <c r="H490" s="47" t="s">
        <v>81</v>
      </c>
      <c r="I490" s="47" t="s">
        <v>96</v>
      </c>
      <c r="J490" s="49">
        <v>25856</v>
      </c>
      <c r="K490" s="49">
        <v>25621</v>
      </c>
      <c r="L490" s="49">
        <v>25688</v>
      </c>
      <c r="M490" s="49">
        <v>23442</v>
      </c>
      <c r="N490" s="49">
        <v>9921</v>
      </c>
      <c r="O490" s="49">
        <v>13838</v>
      </c>
      <c r="P490" s="49">
        <v>12613</v>
      </c>
      <c r="Q490" s="49">
        <v>11721</v>
      </c>
    </row>
    <row r="491" spans="1:17" x14ac:dyDescent="0.3">
      <c r="A491" s="34">
        <f>IF($B491='Lookup (hidden)'!$F$12,IF($E491='Lookup (hidden)'!$F$13,IF($D491='Lookup (hidden)'!$F$14,IF($F491='Lookup (hidden)'!$F$15,IF($G491='Lookup (hidden)'!$F$16,IF($H491='Lookup (hidden)'!$F$17,1,0),0),0),0),0),0)</f>
        <v>0</v>
      </c>
      <c r="B491" s="47" t="s">
        <v>73</v>
      </c>
      <c r="C491" s="59"/>
      <c r="D491" s="47" t="s">
        <v>37</v>
      </c>
      <c r="E491" s="47" t="s">
        <v>74</v>
      </c>
      <c r="F491" s="151">
        <v>2</v>
      </c>
      <c r="G491" s="47" t="s">
        <v>37</v>
      </c>
      <c r="H491" s="47" t="s">
        <v>81</v>
      </c>
      <c r="I491" s="47" t="s">
        <v>97</v>
      </c>
      <c r="J491" s="49" t="s">
        <v>100</v>
      </c>
      <c r="K491" s="49">
        <v>15</v>
      </c>
      <c r="L491" s="49">
        <v>9</v>
      </c>
      <c r="M491" s="49">
        <v>2481</v>
      </c>
      <c r="N491" s="49">
        <v>16435</v>
      </c>
      <c r="O491" s="49">
        <v>12857</v>
      </c>
      <c r="P491" s="49">
        <v>17816</v>
      </c>
      <c r="Q491" s="49">
        <v>17701</v>
      </c>
    </row>
    <row r="492" spans="1:17" x14ac:dyDescent="0.3">
      <c r="A492" s="34">
        <f>IF($B492='Lookup (hidden)'!$F$12,IF($E492='Lookup (hidden)'!$F$13,IF($D492='Lookup (hidden)'!$F$14,IF($F492='Lookup (hidden)'!$F$15,IF($G492='Lookup (hidden)'!$F$16,IF($H492='Lookup (hidden)'!$F$17,1,0),0),0),0),0),0)</f>
        <v>0</v>
      </c>
      <c r="B492" s="47" t="s">
        <v>73</v>
      </c>
      <c r="C492" s="59"/>
      <c r="D492" s="47" t="s">
        <v>37</v>
      </c>
      <c r="E492" s="47" t="s">
        <v>70</v>
      </c>
      <c r="F492" s="151">
        <v>2</v>
      </c>
      <c r="G492" s="47" t="s">
        <v>37</v>
      </c>
      <c r="H492" s="47" t="s">
        <v>81</v>
      </c>
      <c r="I492" s="47" t="s">
        <v>96</v>
      </c>
      <c r="J492" s="49">
        <v>14418</v>
      </c>
      <c r="K492" s="49">
        <v>13442</v>
      </c>
      <c r="L492" s="49">
        <v>14344</v>
      </c>
      <c r="M492" s="49">
        <v>12942</v>
      </c>
      <c r="N492" s="49">
        <v>6591</v>
      </c>
      <c r="O492" s="49">
        <v>8591</v>
      </c>
      <c r="P492" s="49">
        <v>7220</v>
      </c>
      <c r="Q492" s="49">
        <v>7784</v>
      </c>
    </row>
    <row r="493" spans="1:17" x14ac:dyDescent="0.3">
      <c r="A493" s="34">
        <f>IF($B493='Lookup (hidden)'!$F$12,IF($E493='Lookup (hidden)'!$F$13,IF($D493='Lookup (hidden)'!$F$14,IF($F493='Lookup (hidden)'!$F$15,IF($G493='Lookup (hidden)'!$F$16,IF($H493='Lookup (hidden)'!$F$17,1,0),0),0),0),0),0)</f>
        <v>0</v>
      </c>
      <c r="B493" s="47" t="s">
        <v>73</v>
      </c>
      <c r="C493" s="59"/>
      <c r="D493" s="47" t="s">
        <v>37</v>
      </c>
      <c r="E493" s="47" t="s">
        <v>70</v>
      </c>
      <c r="F493" s="151">
        <v>2</v>
      </c>
      <c r="G493" s="47" t="s">
        <v>37</v>
      </c>
      <c r="H493" s="47" t="s">
        <v>81</v>
      </c>
      <c r="I493" s="47" t="s">
        <v>97</v>
      </c>
      <c r="J493" s="49" t="s">
        <v>100</v>
      </c>
      <c r="K493" s="49">
        <v>10</v>
      </c>
      <c r="L493" s="49">
        <v>6</v>
      </c>
      <c r="M493" s="49">
        <v>1067</v>
      </c>
      <c r="N493" s="49">
        <v>7852</v>
      </c>
      <c r="O493" s="49">
        <v>5905</v>
      </c>
      <c r="P493" s="49">
        <v>7979</v>
      </c>
      <c r="Q493" s="49">
        <v>8505</v>
      </c>
    </row>
    <row r="494" spans="1:17" x14ac:dyDescent="0.3">
      <c r="A494" s="34">
        <f>IF($B494='Lookup (hidden)'!$F$12,IF($E494='Lookup (hidden)'!$F$13,IF($D494='Lookup (hidden)'!$F$14,IF($F494='Lookup (hidden)'!$F$15,IF($G494='Lookup (hidden)'!$F$16,IF($H494='Lookup (hidden)'!$F$17,1,0),0),0),0),0),0)</f>
        <v>0</v>
      </c>
      <c r="B494" s="47" t="s">
        <v>73</v>
      </c>
      <c r="C494" s="59"/>
      <c r="D494" s="47" t="s">
        <v>37</v>
      </c>
      <c r="E494" s="47" t="s">
        <v>74</v>
      </c>
      <c r="F494" s="151">
        <v>3</v>
      </c>
      <c r="G494" s="47" t="s">
        <v>37</v>
      </c>
      <c r="H494" s="47" t="s">
        <v>81</v>
      </c>
      <c r="I494" s="47" t="s">
        <v>96</v>
      </c>
      <c r="J494" s="49">
        <v>26068</v>
      </c>
      <c r="K494" s="49">
        <v>24400</v>
      </c>
      <c r="L494" s="49">
        <v>26527</v>
      </c>
      <c r="M494" s="49">
        <v>22364</v>
      </c>
      <c r="N494" s="49">
        <v>8483</v>
      </c>
      <c r="O494" s="49">
        <v>12497</v>
      </c>
      <c r="P494" s="49">
        <v>11452</v>
      </c>
      <c r="Q494" s="49">
        <v>10662</v>
      </c>
    </row>
    <row r="495" spans="1:17" x14ac:dyDescent="0.3">
      <c r="A495" s="34">
        <f>IF($B495='Lookup (hidden)'!$F$12,IF($E495='Lookup (hidden)'!$F$13,IF($D495='Lookup (hidden)'!$F$14,IF($F495='Lookup (hidden)'!$F$15,IF($G495='Lookup (hidden)'!$F$16,IF($H495='Lookup (hidden)'!$F$17,1,0),0),0),0),0),0)</f>
        <v>0</v>
      </c>
      <c r="B495" s="47" t="s">
        <v>73</v>
      </c>
      <c r="C495" s="59"/>
      <c r="D495" s="47" t="s">
        <v>37</v>
      </c>
      <c r="E495" s="47" t="s">
        <v>74</v>
      </c>
      <c r="F495" s="151">
        <v>3</v>
      </c>
      <c r="G495" s="47" t="s">
        <v>37</v>
      </c>
      <c r="H495" s="47" t="s">
        <v>81</v>
      </c>
      <c r="I495" s="47" t="s">
        <v>97</v>
      </c>
      <c r="J495" s="49">
        <v>35</v>
      </c>
      <c r="K495" s="49">
        <v>11</v>
      </c>
      <c r="L495" s="49" t="s">
        <v>100</v>
      </c>
      <c r="M495" s="49">
        <v>2538</v>
      </c>
      <c r="N495" s="49">
        <v>17167</v>
      </c>
      <c r="O495" s="49">
        <v>13581</v>
      </c>
      <c r="P495" s="49">
        <v>17936</v>
      </c>
      <c r="Q495" s="49">
        <v>18236</v>
      </c>
    </row>
    <row r="496" spans="1:17" x14ac:dyDescent="0.3">
      <c r="A496" s="34">
        <f>IF($B496='Lookup (hidden)'!$F$12,IF($E496='Lookup (hidden)'!$F$13,IF($D496='Lookup (hidden)'!$F$14,IF($F496='Lookup (hidden)'!$F$15,IF($G496='Lookup (hidden)'!$F$16,IF($H496='Lookup (hidden)'!$F$17,1,0),0),0),0),0),0)</f>
        <v>0</v>
      </c>
      <c r="B496" s="47" t="s">
        <v>73</v>
      </c>
      <c r="C496" s="59"/>
      <c r="D496" s="47" t="s">
        <v>37</v>
      </c>
      <c r="E496" s="47" t="s">
        <v>70</v>
      </c>
      <c r="F496" s="151">
        <v>3</v>
      </c>
      <c r="G496" s="47" t="s">
        <v>37</v>
      </c>
      <c r="H496" s="47" t="s">
        <v>81</v>
      </c>
      <c r="I496" s="47" t="s">
        <v>96</v>
      </c>
      <c r="J496" s="49">
        <v>15183</v>
      </c>
      <c r="K496" s="49">
        <v>14674</v>
      </c>
      <c r="L496" s="49">
        <v>14663</v>
      </c>
      <c r="M496" s="49">
        <v>13158</v>
      </c>
      <c r="N496" s="49">
        <v>6389</v>
      </c>
      <c r="O496" s="49">
        <v>8461</v>
      </c>
      <c r="P496" s="49">
        <v>7031</v>
      </c>
      <c r="Q496" s="49">
        <v>7053</v>
      </c>
    </row>
    <row r="497" spans="1:17" x14ac:dyDescent="0.3">
      <c r="A497" s="34">
        <f>IF($B497='Lookup (hidden)'!$F$12,IF($E497='Lookup (hidden)'!$F$13,IF($D497='Lookup (hidden)'!$F$14,IF($F497='Lookup (hidden)'!$F$15,IF($G497='Lookup (hidden)'!$F$16,IF($H497='Lookup (hidden)'!$F$17,1,0),0),0),0),0),0)</f>
        <v>0</v>
      </c>
      <c r="B497" s="47" t="s">
        <v>73</v>
      </c>
      <c r="C497" s="59"/>
      <c r="D497" s="47" t="s">
        <v>37</v>
      </c>
      <c r="E497" s="47" t="s">
        <v>70</v>
      </c>
      <c r="F497" s="151">
        <v>3</v>
      </c>
      <c r="G497" s="47" t="s">
        <v>37</v>
      </c>
      <c r="H497" s="47" t="s">
        <v>81</v>
      </c>
      <c r="I497" s="47" t="s">
        <v>97</v>
      </c>
      <c r="J497" s="49">
        <v>13</v>
      </c>
      <c r="K497" s="49">
        <v>5</v>
      </c>
      <c r="L497" s="49" t="s">
        <v>99</v>
      </c>
      <c r="M497" s="49">
        <v>1338</v>
      </c>
      <c r="N497" s="49">
        <v>8717</v>
      </c>
      <c r="O497" s="49">
        <v>6328</v>
      </c>
      <c r="P497" s="49">
        <v>8545</v>
      </c>
      <c r="Q497" s="49">
        <v>8920</v>
      </c>
    </row>
    <row r="498" spans="1:17" x14ac:dyDescent="0.3">
      <c r="A498" s="34">
        <f>IF($B498='Lookup (hidden)'!$F$12,IF($E498='Lookup (hidden)'!$F$13,IF($D498='Lookup (hidden)'!$F$14,IF($F498='Lookup (hidden)'!$F$15,IF($G498='Lookup (hidden)'!$F$16,IF($H498='Lookup (hidden)'!$F$17,1,0),0),0),0),0),0)</f>
        <v>0</v>
      </c>
      <c r="B498" s="47" t="s">
        <v>73</v>
      </c>
      <c r="C498" s="59"/>
      <c r="D498" s="47" t="s">
        <v>37</v>
      </c>
      <c r="E498" s="47" t="s">
        <v>74</v>
      </c>
      <c r="F498" s="151">
        <v>4</v>
      </c>
      <c r="G498" s="47" t="s">
        <v>37</v>
      </c>
      <c r="H498" s="47" t="s">
        <v>81</v>
      </c>
      <c r="I498" s="47" t="s">
        <v>96</v>
      </c>
      <c r="J498" s="49">
        <v>25036</v>
      </c>
      <c r="K498" s="49">
        <v>23654</v>
      </c>
      <c r="L498" s="49">
        <v>23987</v>
      </c>
      <c r="M498" s="49">
        <v>22011</v>
      </c>
      <c r="N498" s="49">
        <v>7767</v>
      </c>
      <c r="O498" s="49">
        <v>12285</v>
      </c>
      <c r="P498" s="49">
        <v>10502</v>
      </c>
      <c r="Q498" s="49">
        <v>10220</v>
      </c>
    </row>
    <row r="499" spans="1:17" x14ac:dyDescent="0.3">
      <c r="A499" s="34">
        <f>IF($B499='Lookup (hidden)'!$F$12,IF($E499='Lookup (hidden)'!$F$13,IF($D499='Lookup (hidden)'!$F$14,IF($F499='Lookup (hidden)'!$F$15,IF($G499='Lookup (hidden)'!$F$16,IF($H499='Lookup (hidden)'!$F$17,1,0),0),0),0),0),0)</f>
        <v>0</v>
      </c>
      <c r="B499" s="47" t="s">
        <v>73</v>
      </c>
      <c r="C499" s="59"/>
      <c r="D499" s="47" t="s">
        <v>37</v>
      </c>
      <c r="E499" s="47" t="s">
        <v>74</v>
      </c>
      <c r="F499" s="151">
        <v>4</v>
      </c>
      <c r="G499" s="47" t="s">
        <v>37</v>
      </c>
      <c r="H499" s="47" t="s">
        <v>81</v>
      </c>
      <c r="I499" s="47" t="s">
        <v>97</v>
      </c>
      <c r="J499" s="49">
        <v>8</v>
      </c>
      <c r="K499" s="49" t="s">
        <v>99</v>
      </c>
      <c r="L499" s="49" t="s">
        <v>100</v>
      </c>
      <c r="M499" s="49">
        <v>2401</v>
      </c>
      <c r="N499" s="49">
        <v>16169</v>
      </c>
      <c r="O499" s="49">
        <v>12704</v>
      </c>
      <c r="P499" s="49">
        <v>17511</v>
      </c>
      <c r="Q499" s="49">
        <v>17458</v>
      </c>
    </row>
    <row r="500" spans="1:17" x14ac:dyDescent="0.3">
      <c r="A500" s="34">
        <f>IF($B500='Lookup (hidden)'!$F$12,IF($E500='Lookup (hidden)'!$F$13,IF($D500='Lookup (hidden)'!$F$14,IF($F500='Lookup (hidden)'!$F$15,IF($G500='Lookup (hidden)'!$F$16,IF($H500='Lookup (hidden)'!$F$17,1,0),0),0),0),0),0)</f>
        <v>0</v>
      </c>
      <c r="B500" s="47" t="s">
        <v>73</v>
      </c>
      <c r="C500" s="59"/>
      <c r="D500" s="47" t="s">
        <v>37</v>
      </c>
      <c r="E500" s="47" t="s">
        <v>70</v>
      </c>
      <c r="F500" s="151">
        <v>4</v>
      </c>
      <c r="G500" s="47" t="s">
        <v>37</v>
      </c>
      <c r="H500" s="47" t="s">
        <v>81</v>
      </c>
      <c r="I500" s="47" t="s">
        <v>96</v>
      </c>
      <c r="J500" s="49">
        <v>14237</v>
      </c>
      <c r="K500" s="49">
        <v>13040</v>
      </c>
      <c r="L500" s="49">
        <v>13726</v>
      </c>
      <c r="M500" s="49">
        <v>12424</v>
      </c>
      <c r="N500" s="49">
        <v>5443</v>
      </c>
      <c r="O500" s="49">
        <v>7217</v>
      </c>
      <c r="P500" s="49">
        <v>6473</v>
      </c>
      <c r="Q500" s="49">
        <v>6502</v>
      </c>
    </row>
    <row r="501" spans="1:17" x14ac:dyDescent="0.3">
      <c r="A501" s="34">
        <f>IF($B501='Lookup (hidden)'!$F$12,IF($E501='Lookup (hidden)'!$F$13,IF($D501='Lookup (hidden)'!$F$14,IF($F501='Lookup (hidden)'!$F$15,IF($G501='Lookup (hidden)'!$F$16,IF($H501='Lookup (hidden)'!$F$17,1,0),0),0),0),0),0)</f>
        <v>0</v>
      </c>
      <c r="B501" s="47" t="s">
        <v>73</v>
      </c>
      <c r="C501" s="59"/>
      <c r="D501" s="47" t="s">
        <v>37</v>
      </c>
      <c r="E501" s="47" t="s">
        <v>70</v>
      </c>
      <c r="F501" s="151">
        <v>4</v>
      </c>
      <c r="G501" s="47" t="s">
        <v>37</v>
      </c>
      <c r="H501" s="47" t="s">
        <v>81</v>
      </c>
      <c r="I501" s="47" t="s">
        <v>97</v>
      </c>
      <c r="J501" s="49">
        <v>6</v>
      </c>
      <c r="K501" s="49" t="s">
        <v>100</v>
      </c>
      <c r="L501" s="49" t="s">
        <v>99</v>
      </c>
      <c r="M501" s="49">
        <v>1210</v>
      </c>
      <c r="N501" s="49">
        <v>8312</v>
      </c>
      <c r="O501" s="49">
        <v>6103</v>
      </c>
      <c r="P501" s="49">
        <v>8558</v>
      </c>
      <c r="Q501" s="49">
        <v>9034</v>
      </c>
    </row>
    <row r="502" spans="1:17" x14ac:dyDescent="0.3">
      <c r="A502" s="34">
        <f>IF($B502='Lookup (hidden)'!$F$12,IF($E502='Lookup (hidden)'!$F$13,IF($D502='Lookup (hidden)'!$F$14,IF($F502='Lookup (hidden)'!$F$15,IF($G502='Lookup (hidden)'!$F$16,IF($H502='Lookup (hidden)'!$F$17,1,0),0),0),0),0),0)</f>
        <v>0</v>
      </c>
      <c r="B502" s="47" t="s">
        <v>73</v>
      </c>
      <c r="C502" s="59"/>
      <c r="D502" s="47" t="s">
        <v>37</v>
      </c>
      <c r="E502" s="47" t="s">
        <v>74</v>
      </c>
      <c r="F502" s="151">
        <v>5</v>
      </c>
      <c r="G502" s="47" t="s">
        <v>37</v>
      </c>
      <c r="H502" s="47" t="s">
        <v>81</v>
      </c>
      <c r="I502" s="47" t="s">
        <v>96</v>
      </c>
      <c r="J502" s="49">
        <v>26860</v>
      </c>
      <c r="K502" s="49">
        <v>24676</v>
      </c>
      <c r="L502" s="49">
        <v>25980</v>
      </c>
      <c r="M502" s="49">
        <v>22536</v>
      </c>
      <c r="N502" s="49">
        <v>7620</v>
      </c>
      <c r="O502" s="49">
        <v>12019</v>
      </c>
      <c r="P502" s="49">
        <v>10229</v>
      </c>
      <c r="Q502" s="49">
        <v>9624</v>
      </c>
    </row>
    <row r="503" spans="1:17" x14ac:dyDescent="0.3">
      <c r="A503" s="34">
        <f>IF($B503='Lookup (hidden)'!$F$12,IF($E503='Lookup (hidden)'!$F$13,IF($D503='Lookup (hidden)'!$F$14,IF($F503='Lookup (hidden)'!$F$15,IF($G503='Lookup (hidden)'!$F$16,IF($H503='Lookup (hidden)'!$F$17,1,0),0),0),0),0),0)</f>
        <v>0</v>
      </c>
      <c r="B503" s="47" t="s">
        <v>73</v>
      </c>
      <c r="C503" s="59"/>
      <c r="D503" s="47" t="s">
        <v>37</v>
      </c>
      <c r="E503" s="47" t="s">
        <v>74</v>
      </c>
      <c r="F503" s="151">
        <v>5</v>
      </c>
      <c r="G503" s="47" t="s">
        <v>37</v>
      </c>
      <c r="H503" s="47" t="s">
        <v>81</v>
      </c>
      <c r="I503" s="47" t="s">
        <v>97</v>
      </c>
      <c r="J503" s="49" t="s">
        <v>100</v>
      </c>
      <c r="K503" s="49" t="s">
        <v>100</v>
      </c>
      <c r="L503" s="49" t="s">
        <v>100</v>
      </c>
      <c r="M503" s="49">
        <v>2791</v>
      </c>
      <c r="N503" s="49">
        <v>19146</v>
      </c>
      <c r="O503" s="49">
        <v>14886</v>
      </c>
      <c r="P503" s="49">
        <v>18814</v>
      </c>
      <c r="Q503" s="49">
        <v>19211</v>
      </c>
    </row>
    <row r="504" spans="1:17" x14ac:dyDescent="0.3">
      <c r="A504" s="34">
        <f>IF($B504='Lookup (hidden)'!$F$12,IF($E504='Lookup (hidden)'!$F$13,IF($D504='Lookup (hidden)'!$F$14,IF($F504='Lookup (hidden)'!$F$15,IF($G504='Lookup (hidden)'!$F$16,IF($H504='Lookup (hidden)'!$F$17,1,0),0),0),0),0),0)</f>
        <v>0</v>
      </c>
      <c r="B504" s="47" t="s">
        <v>73</v>
      </c>
      <c r="C504" s="59"/>
      <c r="D504" s="47" t="s">
        <v>37</v>
      </c>
      <c r="E504" s="47" t="s">
        <v>70</v>
      </c>
      <c r="F504" s="151">
        <v>5</v>
      </c>
      <c r="G504" s="47" t="s">
        <v>37</v>
      </c>
      <c r="H504" s="47" t="s">
        <v>81</v>
      </c>
      <c r="I504" s="47" t="s">
        <v>96</v>
      </c>
      <c r="J504" s="49">
        <v>15869</v>
      </c>
      <c r="K504" s="49">
        <v>15492</v>
      </c>
      <c r="L504" s="49">
        <v>16277</v>
      </c>
      <c r="M504" s="49">
        <v>14200</v>
      </c>
      <c r="N504" s="49">
        <v>5604</v>
      </c>
      <c r="O504" s="49">
        <v>8077</v>
      </c>
      <c r="P504" s="49">
        <v>6964</v>
      </c>
      <c r="Q504" s="49">
        <v>6852</v>
      </c>
    </row>
    <row r="505" spans="1:17" x14ac:dyDescent="0.3">
      <c r="A505" s="34">
        <f>IF($B505='Lookup (hidden)'!$F$12,IF($E505='Lookup (hidden)'!$F$13,IF($D505='Lookup (hidden)'!$F$14,IF($F505='Lookup (hidden)'!$F$15,IF($G505='Lookup (hidden)'!$F$16,IF($H505='Lookup (hidden)'!$F$17,1,0),0),0),0),0),0)</f>
        <v>0</v>
      </c>
      <c r="B505" s="47" t="s">
        <v>73</v>
      </c>
      <c r="C505" s="59"/>
      <c r="D505" s="47" t="s">
        <v>37</v>
      </c>
      <c r="E505" s="47" t="s">
        <v>70</v>
      </c>
      <c r="F505" s="151">
        <v>5</v>
      </c>
      <c r="G505" s="47" t="s">
        <v>37</v>
      </c>
      <c r="H505" s="47" t="s">
        <v>81</v>
      </c>
      <c r="I505" s="47" t="s">
        <v>97</v>
      </c>
      <c r="J505" s="49" t="s">
        <v>99</v>
      </c>
      <c r="K505" s="49" t="s">
        <v>99</v>
      </c>
      <c r="L505" s="49" t="s">
        <v>99</v>
      </c>
      <c r="M505" s="49">
        <v>1500</v>
      </c>
      <c r="N505" s="49">
        <v>9768</v>
      </c>
      <c r="O505" s="49">
        <v>6676</v>
      </c>
      <c r="P505" s="49">
        <v>9356</v>
      </c>
      <c r="Q505" s="49">
        <v>9303</v>
      </c>
    </row>
    <row r="506" spans="1:17" x14ac:dyDescent="0.3">
      <c r="A506" s="34">
        <f>IF($B506='Lookup (hidden)'!$F$12,IF($E506='Lookup (hidden)'!$F$13,IF($D506='Lookup (hidden)'!$F$14,IF($F506='Lookup (hidden)'!$F$15,IF($G506='Lookup (hidden)'!$F$16,IF($H506='Lookup (hidden)'!$F$17,1,0),0),0),0),0),0)</f>
        <v>0</v>
      </c>
      <c r="B506" s="47" t="s">
        <v>69</v>
      </c>
      <c r="C506" s="59"/>
      <c r="D506" s="47" t="s">
        <v>37</v>
      </c>
      <c r="E506" s="47" t="s">
        <v>74</v>
      </c>
      <c r="F506" s="151">
        <v>1</v>
      </c>
      <c r="G506" s="47" t="s">
        <v>37</v>
      </c>
      <c r="H506" s="47" t="s">
        <v>81</v>
      </c>
      <c r="I506" s="47" t="s">
        <v>96</v>
      </c>
      <c r="J506" s="49">
        <v>213256</v>
      </c>
      <c r="K506" s="49">
        <v>205405</v>
      </c>
      <c r="L506" s="49">
        <v>208128</v>
      </c>
      <c r="M506" s="49">
        <v>186733</v>
      </c>
      <c r="N506" s="49">
        <v>63987</v>
      </c>
      <c r="O506" s="49">
        <v>90706</v>
      </c>
      <c r="P506" s="49">
        <v>93355</v>
      </c>
      <c r="Q506" s="49">
        <v>91437</v>
      </c>
    </row>
    <row r="507" spans="1:17" x14ac:dyDescent="0.3">
      <c r="A507" s="34">
        <f>IF($B507='Lookup (hidden)'!$F$12,IF($E507='Lookup (hidden)'!$F$13,IF($D507='Lookup (hidden)'!$F$14,IF($F507='Lookup (hidden)'!$F$15,IF($G507='Lookup (hidden)'!$F$16,IF($H507='Lookup (hidden)'!$F$17,1,0),0),0),0),0),0)</f>
        <v>0</v>
      </c>
      <c r="B507" s="47" t="s">
        <v>69</v>
      </c>
      <c r="C507" s="59"/>
      <c r="D507" s="47" t="s">
        <v>37</v>
      </c>
      <c r="E507" s="47" t="s">
        <v>74</v>
      </c>
      <c r="F507" s="151">
        <v>1</v>
      </c>
      <c r="G507" s="47" t="s">
        <v>37</v>
      </c>
      <c r="H507" s="47" t="s">
        <v>81</v>
      </c>
      <c r="I507" s="47" t="s">
        <v>97</v>
      </c>
      <c r="J507" s="49">
        <v>2447</v>
      </c>
      <c r="K507" s="49">
        <v>2510</v>
      </c>
      <c r="L507" s="49">
        <v>2844</v>
      </c>
      <c r="M507" s="49">
        <v>25296</v>
      </c>
      <c r="N507" s="49">
        <v>156982</v>
      </c>
      <c r="O507" s="49">
        <v>135755</v>
      </c>
      <c r="P507" s="49">
        <v>142411</v>
      </c>
      <c r="Q507" s="49">
        <v>159299</v>
      </c>
    </row>
    <row r="508" spans="1:17" x14ac:dyDescent="0.3">
      <c r="A508" s="34">
        <f>IF($B508='Lookup (hidden)'!$F$12,IF($E508='Lookup (hidden)'!$F$13,IF($D508='Lookup (hidden)'!$F$14,IF($F508='Lookup (hidden)'!$F$15,IF($G508='Lookup (hidden)'!$F$16,IF($H508='Lookup (hidden)'!$F$17,1,0),0),0),0),0),0)</f>
        <v>0</v>
      </c>
      <c r="B508" s="47" t="s">
        <v>69</v>
      </c>
      <c r="C508" s="59"/>
      <c r="D508" s="47" t="s">
        <v>37</v>
      </c>
      <c r="E508" s="47" t="s">
        <v>70</v>
      </c>
      <c r="F508" s="151">
        <v>1</v>
      </c>
      <c r="G508" s="47" t="s">
        <v>37</v>
      </c>
      <c r="H508" s="47" t="s">
        <v>81</v>
      </c>
      <c r="I508" s="47" t="s">
        <v>96</v>
      </c>
      <c r="J508" s="49">
        <v>134764</v>
      </c>
      <c r="K508" s="49">
        <v>129721</v>
      </c>
      <c r="L508" s="49">
        <v>133192</v>
      </c>
      <c r="M508" s="49">
        <v>122099</v>
      </c>
      <c r="N508" s="49">
        <v>51013</v>
      </c>
      <c r="O508" s="49">
        <v>66130</v>
      </c>
      <c r="P508" s="49">
        <v>67314</v>
      </c>
      <c r="Q508" s="49">
        <v>63790</v>
      </c>
    </row>
    <row r="509" spans="1:17" x14ac:dyDescent="0.3">
      <c r="A509" s="34">
        <f>IF($B509='Lookup (hidden)'!$F$12,IF($E509='Lookup (hidden)'!$F$13,IF($D509='Lookup (hidden)'!$F$14,IF($F509='Lookup (hidden)'!$F$15,IF($G509='Lookup (hidden)'!$F$16,IF($H509='Lookup (hidden)'!$F$17,1,0),0),0),0),0),0)</f>
        <v>0</v>
      </c>
      <c r="B509" s="47" t="s">
        <v>69</v>
      </c>
      <c r="C509" s="59"/>
      <c r="D509" s="47" t="s">
        <v>37</v>
      </c>
      <c r="E509" s="47" t="s">
        <v>70</v>
      </c>
      <c r="F509" s="151">
        <v>1</v>
      </c>
      <c r="G509" s="47" t="s">
        <v>37</v>
      </c>
      <c r="H509" s="47" t="s">
        <v>81</v>
      </c>
      <c r="I509" s="47" t="s">
        <v>97</v>
      </c>
      <c r="J509" s="49">
        <v>1716</v>
      </c>
      <c r="K509" s="49">
        <v>1825</v>
      </c>
      <c r="L509" s="49">
        <v>1842</v>
      </c>
      <c r="M509" s="49">
        <v>13353</v>
      </c>
      <c r="N509" s="49">
        <v>79792</v>
      </c>
      <c r="O509" s="49">
        <v>69231</v>
      </c>
      <c r="P509" s="49">
        <v>70758</v>
      </c>
      <c r="Q509" s="49">
        <v>79295</v>
      </c>
    </row>
    <row r="510" spans="1:17" x14ac:dyDescent="0.3">
      <c r="A510" s="34">
        <f>IF($B510='Lookup (hidden)'!$F$12,IF($E510='Lookup (hidden)'!$F$13,IF($D510='Lookup (hidden)'!$F$14,IF($F510='Lookup (hidden)'!$F$15,IF($G510='Lookup (hidden)'!$F$16,IF($H510='Lookup (hidden)'!$F$17,1,0),0),0),0),0),0)</f>
        <v>0</v>
      </c>
      <c r="B510" s="47" t="s">
        <v>69</v>
      </c>
      <c r="C510" s="59"/>
      <c r="D510" s="47" t="s">
        <v>37</v>
      </c>
      <c r="E510" s="47" t="s">
        <v>74</v>
      </c>
      <c r="F510" s="151">
        <v>2</v>
      </c>
      <c r="G510" s="47" t="s">
        <v>37</v>
      </c>
      <c r="H510" s="47" t="s">
        <v>81</v>
      </c>
      <c r="I510" s="47" t="s">
        <v>96</v>
      </c>
      <c r="J510" s="49">
        <v>199055</v>
      </c>
      <c r="K510" s="49">
        <v>186692</v>
      </c>
      <c r="L510" s="49">
        <v>193882</v>
      </c>
      <c r="M510" s="49">
        <v>169695</v>
      </c>
      <c r="N510" s="49">
        <v>52664</v>
      </c>
      <c r="O510" s="49">
        <v>75228</v>
      </c>
      <c r="P510" s="49">
        <v>79740</v>
      </c>
      <c r="Q510" s="49">
        <v>75670</v>
      </c>
    </row>
    <row r="511" spans="1:17" x14ac:dyDescent="0.3">
      <c r="A511" s="34">
        <f>IF($B511='Lookup (hidden)'!$F$12,IF($E511='Lookup (hidden)'!$F$13,IF($D511='Lookup (hidden)'!$F$14,IF($F511='Lookup (hidden)'!$F$15,IF($G511='Lookup (hidden)'!$F$16,IF($H511='Lookup (hidden)'!$F$17,1,0),0),0),0),0),0)</f>
        <v>0</v>
      </c>
      <c r="B511" s="47" t="s">
        <v>69</v>
      </c>
      <c r="C511" s="59"/>
      <c r="D511" s="47" t="s">
        <v>37</v>
      </c>
      <c r="E511" s="47" t="s">
        <v>74</v>
      </c>
      <c r="F511" s="151">
        <v>2</v>
      </c>
      <c r="G511" s="47" t="s">
        <v>37</v>
      </c>
      <c r="H511" s="47" t="s">
        <v>81</v>
      </c>
      <c r="I511" s="47" t="s">
        <v>97</v>
      </c>
      <c r="J511" s="49">
        <v>2196</v>
      </c>
      <c r="K511" s="49">
        <v>2023</v>
      </c>
      <c r="L511" s="49">
        <v>2431</v>
      </c>
      <c r="M511" s="49">
        <v>25703</v>
      </c>
      <c r="N511" s="49">
        <v>153818</v>
      </c>
      <c r="O511" s="49">
        <v>135877</v>
      </c>
      <c r="P511" s="49">
        <v>142552</v>
      </c>
      <c r="Q511" s="49">
        <v>160268</v>
      </c>
    </row>
    <row r="512" spans="1:17" x14ac:dyDescent="0.3">
      <c r="A512" s="34">
        <f>IF($B512='Lookup (hidden)'!$F$12,IF($E512='Lookup (hidden)'!$F$13,IF($D512='Lookup (hidden)'!$F$14,IF($F512='Lookup (hidden)'!$F$15,IF($G512='Lookup (hidden)'!$F$16,IF($H512='Lookup (hidden)'!$F$17,1,0),0),0),0),0),0)</f>
        <v>0</v>
      </c>
      <c r="B512" s="47" t="s">
        <v>69</v>
      </c>
      <c r="C512" s="59"/>
      <c r="D512" s="47" t="s">
        <v>37</v>
      </c>
      <c r="E512" s="47" t="s">
        <v>70</v>
      </c>
      <c r="F512" s="151">
        <v>2</v>
      </c>
      <c r="G512" s="47" t="s">
        <v>37</v>
      </c>
      <c r="H512" s="47" t="s">
        <v>81</v>
      </c>
      <c r="I512" s="47" t="s">
        <v>96</v>
      </c>
      <c r="J512" s="49">
        <v>120973</v>
      </c>
      <c r="K512" s="49">
        <v>114964</v>
      </c>
      <c r="L512" s="49">
        <v>117717</v>
      </c>
      <c r="M512" s="49">
        <v>107464</v>
      </c>
      <c r="N512" s="49">
        <v>39223</v>
      </c>
      <c r="O512" s="49">
        <v>51957</v>
      </c>
      <c r="P512" s="49">
        <v>54524</v>
      </c>
      <c r="Q512" s="49">
        <v>52637</v>
      </c>
    </row>
    <row r="513" spans="1:17" x14ac:dyDescent="0.3">
      <c r="A513" s="34">
        <f>IF($B513='Lookup (hidden)'!$F$12,IF($E513='Lookup (hidden)'!$F$13,IF($D513='Lookup (hidden)'!$F$14,IF($F513='Lookup (hidden)'!$F$15,IF($G513='Lookup (hidden)'!$F$16,IF($H513='Lookup (hidden)'!$F$17,1,0),0),0),0),0),0)</f>
        <v>0</v>
      </c>
      <c r="B513" s="47" t="s">
        <v>69</v>
      </c>
      <c r="C513" s="59"/>
      <c r="D513" s="47" t="s">
        <v>37</v>
      </c>
      <c r="E513" s="47" t="s">
        <v>70</v>
      </c>
      <c r="F513" s="151">
        <v>2</v>
      </c>
      <c r="G513" s="47" t="s">
        <v>37</v>
      </c>
      <c r="H513" s="47" t="s">
        <v>81</v>
      </c>
      <c r="I513" s="47" t="s">
        <v>97</v>
      </c>
      <c r="J513" s="49">
        <v>1297</v>
      </c>
      <c r="K513" s="49">
        <v>1299</v>
      </c>
      <c r="L513" s="49">
        <v>1438</v>
      </c>
      <c r="M513" s="49">
        <v>12961</v>
      </c>
      <c r="N513" s="49">
        <v>77349</v>
      </c>
      <c r="O513" s="49">
        <v>67656</v>
      </c>
      <c r="P513" s="49">
        <v>70658</v>
      </c>
      <c r="Q513" s="49">
        <v>79286</v>
      </c>
    </row>
    <row r="514" spans="1:17" x14ac:dyDescent="0.3">
      <c r="A514" s="34">
        <f>IF($B514='Lookup (hidden)'!$F$12,IF($E514='Lookup (hidden)'!$F$13,IF($D514='Lookup (hidden)'!$F$14,IF($F514='Lookup (hidden)'!$F$15,IF($G514='Lookup (hidden)'!$F$16,IF($H514='Lookup (hidden)'!$F$17,1,0),0),0),0),0),0)</f>
        <v>0</v>
      </c>
      <c r="B514" s="47" t="s">
        <v>69</v>
      </c>
      <c r="C514" s="59"/>
      <c r="D514" s="47" t="s">
        <v>37</v>
      </c>
      <c r="E514" s="47" t="s">
        <v>74</v>
      </c>
      <c r="F514" s="151">
        <v>3</v>
      </c>
      <c r="G514" s="47" t="s">
        <v>37</v>
      </c>
      <c r="H514" s="47" t="s">
        <v>81</v>
      </c>
      <c r="I514" s="47" t="s">
        <v>96</v>
      </c>
      <c r="J514" s="49">
        <v>189233</v>
      </c>
      <c r="K514" s="49">
        <v>177454</v>
      </c>
      <c r="L514" s="49">
        <v>186184</v>
      </c>
      <c r="M514" s="49">
        <v>164188</v>
      </c>
      <c r="N514" s="49">
        <v>48716</v>
      </c>
      <c r="O514" s="49">
        <v>69697</v>
      </c>
      <c r="P514" s="49">
        <v>76950</v>
      </c>
      <c r="Q514" s="49">
        <v>72860</v>
      </c>
    </row>
    <row r="515" spans="1:17" x14ac:dyDescent="0.3">
      <c r="A515" s="34">
        <f>IF($B515='Lookup (hidden)'!$F$12,IF($E515='Lookup (hidden)'!$F$13,IF($D515='Lookup (hidden)'!$F$14,IF($F515='Lookup (hidden)'!$F$15,IF($G515='Lookup (hidden)'!$F$16,IF($H515='Lookup (hidden)'!$F$17,1,0),0),0),0),0),0)</f>
        <v>0</v>
      </c>
      <c r="B515" s="47" t="s">
        <v>69</v>
      </c>
      <c r="C515" s="59"/>
      <c r="D515" s="47" t="s">
        <v>37</v>
      </c>
      <c r="E515" s="47" t="s">
        <v>74</v>
      </c>
      <c r="F515" s="151">
        <v>3</v>
      </c>
      <c r="G515" s="47" t="s">
        <v>37</v>
      </c>
      <c r="H515" s="47" t="s">
        <v>81</v>
      </c>
      <c r="I515" s="47" t="s">
        <v>97</v>
      </c>
      <c r="J515" s="49">
        <v>2060</v>
      </c>
      <c r="K515" s="49">
        <v>1855</v>
      </c>
      <c r="L515" s="49">
        <v>2284</v>
      </c>
      <c r="M515" s="49">
        <v>25000</v>
      </c>
      <c r="N515" s="49">
        <v>149660</v>
      </c>
      <c r="O515" s="49">
        <v>131910</v>
      </c>
      <c r="P515" s="49">
        <v>140645</v>
      </c>
      <c r="Q515" s="49">
        <v>158592</v>
      </c>
    </row>
    <row r="516" spans="1:17" x14ac:dyDescent="0.3">
      <c r="A516" s="34">
        <f>IF($B516='Lookup (hidden)'!$F$12,IF($E516='Lookup (hidden)'!$F$13,IF($D516='Lookup (hidden)'!$F$14,IF($F516='Lookup (hidden)'!$F$15,IF($G516='Lookup (hidden)'!$F$16,IF($H516='Lookup (hidden)'!$F$17,1,0),0),0),0),0),0)</f>
        <v>0</v>
      </c>
      <c r="B516" s="47" t="s">
        <v>69</v>
      </c>
      <c r="C516" s="59"/>
      <c r="D516" s="47" t="s">
        <v>37</v>
      </c>
      <c r="E516" s="47" t="s">
        <v>70</v>
      </c>
      <c r="F516" s="151">
        <v>3</v>
      </c>
      <c r="G516" s="47" t="s">
        <v>37</v>
      </c>
      <c r="H516" s="47" t="s">
        <v>81</v>
      </c>
      <c r="I516" s="47" t="s">
        <v>96</v>
      </c>
      <c r="J516" s="49">
        <v>112703</v>
      </c>
      <c r="K516" s="49">
        <v>108494</v>
      </c>
      <c r="L516" s="49">
        <v>113233</v>
      </c>
      <c r="M516" s="49">
        <v>102376</v>
      </c>
      <c r="N516" s="49">
        <v>36590</v>
      </c>
      <c r="O516" s="49">
        <v>49016</v>
      </c>
      <c r="P516" s="49">
        <v>50905</v>
      </c>
      <c r="Q516" s="49">
        <v>48835</v>
      </c>
    </row>
    <row r="517" spans="1:17" x14ac:dyDescent="0.3">
      <c r="A517" s="34">
        <f>IF($B517='Lookup (hidden)'!$F$12,IF($E517='Lookup (hidden)'!$F$13,IF($D517='Lookup (hidden)'!$F$14,IF($F517='Lookup (hidden)'!$F$15,IF($G517='Lookup (hidden)'!$F$16,IF($H517='Lookup (hidden)'!$F$17,1,0),0),0),0),0),0)</f>
        <v>0</v>
      </c>
      <c r="B517" s="47" t="s">
        <v>69</v>
      </c>
      <c r="C517" s="59"/>
      <c r="D517" s="47" t="s">
        <v>37</v>
      </c>
      <c r="E517" s="47" t="s">
        <v>70</v>
      </c>
      <c r="F517" s="151">
        <v>3</v>
      </c>
      <c r="G517" s="47" t="s">
        <v>37</v>
      </c>
      <c r="H517" s="47" t="s">
        <v>81</v>
      </c>
      <c r="I517" s="47" t="s">
        <v>97</v>
      </c>
      <c r="J517" s="49">
        <v>1249</v>
      </c>
      <c r="K517" s="49">
        <v>1261</v>
      </c>
      <c r="L517" s="49">
        <v>1468</v>
      </c>
      <c r="M517" s="49">
        <v>12477</v>
      </c>
      <c r="N517" s="49">
        <v>76958</v>
      </c>
      <c r="O517" s="49">
        <v>67441</v>
      </c>
      <c r="P517" s="49">
        <v>70223</v>
      </c>
      <c r="Q517" s="49">
        <v>78375</v>
      </c>
    </row>
    <row r="518" spans="1:17" x14ac:dyDescent="0.3">
      <c r="A518" s="34">
        <f>IF($B518='Lookup (hidden)'!$F$12,IF($E518='Lookup (hidden)'!$F$13,IF($D518='Lookup (hidden)'!$F$14,IF($F518='Lookup (hidden)'!$F$15,IF($G518='Lookup (hidden)'!$F$16,IF($H518='Lookup (hidden)'!$F$17,1,0),0),0),0),0),0)</f>
        <v>0</v>
      </c>
      <c r="B518" s="47" t="s">
        <v>69</v>
      </c>
      <c r="C518" s="59"/>
      <c r="D518" s="47" t="s">
        <v>37</v>
      </c>
      <c r="E518" s="47" t="s">
        <v>74</v>
      </c>
      <c r="F518" s="151">
        <v>4</v>
      </c>
      <c r="G518" s="47" t="s">
        <v>37</v>
      </c>
      <c r="H518" s="47" t="s">
        <v>81</v>
      </c>
      <c r="I518" s="47" t="s">
        <v>96</v>
      </c>
      <c r="J518" s="49">
        <v>180948</v>
      </c>
      <c r="K518" s="49">
        <v>168534</v>
      </c>
      <c r="L518" s="49">
        <v>178652</v>
      </c>
      <c r="M518" s="49">
        <v>158809</v>
      </c>
      <c r="N518" s="49">
        <v>44550</v>
      </c>
      <c r="O518" s="49">
        <v>64266</v>
      </c>
      <c r="P518" s="49">
        <v>70408</v>
      </c>
      <c r="Q518" s="49">
        <v>67126</v>
      </c>
    </row>
    <row r="519" spans="1:17" x14ac:dyDescent="0.3">
      <c r="A519" s="34">
        <f>IF($B519='Lookup (hidden)'!$F$12,IF($E519='Lookup (hidden)'!$F$13,IF($D519='Lookup (hidden)'!$F$14,IF($F519='Lookup (hidden)'!$F$15,IF($G519='Lookup (hidden)'!$F$16,IF($H519='Lookup (hidden)'!$F$17,1,0),0),0),0),0),0)</f>
        <v>0</v>
      </c>
      <c r="B519" s="47" t="s">
        <v>69</v>
      </c>
      <c r="C519" s="59"/>
      <c r="D519" s="47" t="s">
        <v>37</v>
      </c>
      <c r="E519" s="47" t="s">
        <v>74</v>
      </c>
      <c r="F519" s="151">
        <v>4</v>
      </c>
      <c r="G519" s="47" t="s">
        <v>37</v>
      </c>
      <c r="H519" s="47" t="s">
        <v>81</v>
      </c>
      <c r="I519" s="47" t="s">
        <v>97</v>
      </c>
      <c r="J519" s="49">
        <v>1998</v>
      </c>
      <c r="K519" s="49">
        <v>1880</v>
      </c>
      <c r="L519" s="49">
        <v>2163</v>
      </c>
      <c r="M519" s="49">
        <v>24733</v>
      </c>
      <c r="N519" s="49">
        <v>148263</v>
      </c>
      <c r="O519" s="49">
        <v>133059</v>
      </c>
      <c r="P519" s="49">
        <v>141827</v>
      </c>
      <c r="Q519" s="49">
        <v>160630</v>
      </c>
    </row>
    <row r="520" spans="1:17" x14ac:dyDescent="0.3">
      <c r="A520" s="34">
        <f>IF($B520='Lookup (hidden)'!$F$12,IF($E520='Lookup (hidden)'!$F$13,IF($D520='Lookup (hidden)'!$F$14,IF($F520='Lookup (hidden)'!$F$15,IF($G520='Lookup (hidden)'!$F$16,IF($H520='Lookup (hidden)'!$F$17,1,0),0),0),0),0),0)</f>
        <v>0</v>
      </c>
      <c r="B520" s="47" t="s">
        <v>69</v>
      </c>
      <c r="C520" s="59"/>
      <c r="D520" s="47" t="s">
        <v>37</v>
      </c>
      <c r="E520" s="47" t="s">
        <v>70</v>
      </c>
      <c r="F520" s="151">
        <v>4</v>
      </c>
      <c r="G520" s="47" t="s">
        <v>37</v>
      </c>
      <c r="H520" s="47" t="s">
        <v>81</v>
      </c>
      <c r="I520" s="47" t="s">
        <v>96</v>
      </c>
      <c r="J520" s="49">
        <v>106911</v>
      </c>
      <c r="K520" s="49">
        <v>102238</v>
      </c>
      <c r="L520" s="49">
        <v>107352</v>
      </c>
      <c r="M520" s="49">
        <v>96649</v>
      </c>
      <c r="N520" s="49">
        <v>30975</v>
      </c>
      <c r="O520" s="49">
        <v>41963</v>
      </c>
      <c r="P520" s="49">
        <v>44424</v>
      </c>
      <c r="Q520" s="49">
        <v>41250</v>
      </c>
    </row>
    <row r="521" spans="1:17" x14ac:dyDescent="0.3">
      <c r="A521" s="34">
        <f>IF($B521='Lookup (hidden)'!$F$12,IF($E521='Lookup (hidden)'!$F$13,IF($D521='Lookup (hidden)'!$F$14,IF($F521='Lookup (hidden)'!$F$15,IF($G521='Lookup (hidden)'!$F$16,IF($H521='Lookup (hidden)'!$F$17,1,0),0),0),0),0),0)</f>
        <v>0</v>
      </c>
      <c r="B521" s="47" t="s">
        <v>69</v>
      </c>
      <c r="C521" s="59"/>
      <c r="D521" s="47" t="s">
        <v>37</v>
      </c>
      <c r="E521" s="47" t="s">
        <v>70</v>
      </c>
      <c r="F521" s="151">
        <v>4</v>
      </c>
      <c r="G521" s="47" t="s">
        <v>37</v>
      </c>
      <c r="H521" s="47" t="s">
        <v>81</v>
      </c>
      <c r="I521" s="47" t="s">
        <v>97</v>
      </c>
      <c r="J521" s="49">
        <v>1234</v>
      </c>
      <c r="K521" s="49">
        <v>1199</v>
      </c>
      <c r="L521" s="49">
        <v>1287</v>
      </c>
      <c r="M521" s="49">
        <v>12776</v>
      </c>
      <c r="N521" s="49">
        <v>75726</v>
      </c>
      <c r="O521" s="49">
        <v>67183</v>
      </c>
      <c r="P521" s="49">
        <v>70984</v>
      </c>
      <c r="Q521" s="49">
        <v>79643</v>
      </c>
    </row>
    <row r="522" spans="1:17" x14ac:dyDescent="0.3">
      <c r="A522" s="34">
        <f>IF($B522='Lookup (hidden)'!$F$12,IF($E522='Lookup (hidden)'!$F$13,IF($D522='Lookup (hidden)'!$F$14,IF($F522='Lookup (hidden)'!$F$15,IF($G522='Lookup (hidden)'!$F$16,IF($H522='Lookup (hidden)'!$F$17,1,0),0),0),0),0),0)</f>
        <v>0</v>
      </c>
      <c r="B522" s="47" t="s">
        <v>69</v>
      </c>
      <c r="C522" s="59"/>
      <c r="D522" s="47" t="s">
        <v>37</v>
      </c>
      <c r="E522" s="47" t="s">
        <v>74</v>
      </c>
      <c r="F522" s="151">
        <v>5</v>
      </c>
      <c r="G522" s="47" t="s">
        <v>37</v>
      </c>
      <c r="H522" s="47" t="s">
        <v>81</v>
      </c>
      <c r="I522" s="47" t="s">
        <v>96</v>
      </c>
      <c r="J522" s="49">
        <v>196059</v>
      </c>
      <c r="K522" s="49">
        <v>178913</v>
      </c>
      <c r="L522" s="49">
        <v>190722</v>
      </c>
      <c r="M522" s="49">
        <v>167711</v>
      </c>
      <c r="N522" s="49">
        <v>42421</v>
      </c>
      <c r="O522" s="49">
        <v>61678</v>
      </c>
      <c r="P522" s="49">
        <v>69891</v>
      </c>
      <c r="Q522" s="49">
        <v>65909</v>
      </c>
    </row>
    <row r="523" spans="1:17" x14ac:dyDescent="0.3">
      <c r="A523" s="34">
        <f>IF($B523='Lookup (hidden)'!$F$12,IF($E523='Lookup (hidden)'!$F$13,IF($D523='Lookup (hidden)'!$F$14,IF($F523='Lookup (hidden)'!$F$15,IF($G523='Lookup (hidden)'!$F$16,IF($H523='Lookup (hidden)'!$F$17,1,0),0),0),0),0),0)</f>
        <v>0</v>
      </c>
      <c r="B523" s="47" t="s">
        <v>69</v>
      </c>
      <c r="C523" s="59"/>
      <c r="D523" s="47" t="s">
        <v>37</v>
      </c>
      <c r="E523" s="47" t="s">
        <v>74</v>
      </c>
      <c r="F523" s="151">
        <v>5</v>
      </c>
      <c r="G523" s="47" t="s">
        <v>37</v>
      </c>
      <c r="H523" s="47" t="s">
        <v>81</v>
      </c>
      <c r="I523" s="47" t="s">
        <v>97</v>
      </c>
      <c r="J523" s="49">
        <v>2235</v>
      </c>
      <c r="K523" s="49">
        <v>2161</v>
      </c>
      <c r="L523" s="49">
        <v>2543</v>
      </c>
      <c r="M523" s="49">
        <v>27417</v>
      </c>
      <c r="N523" s="49">
        <v>162401</v>
      </c>
      <c r="O523" s="49">
        <v>146699</v>
      </c>
      <c r="P523" s="49">
        <v>159144</v>
      </c>
      <c r="Q523" s="49">
        <v>176815</v>
      </c>
    </row>
    <row r="524" spans="1:17" x14ac:dyDescent="0.3">
      <c r="A524" s="34">
        <f>IF($B524='Lookup (hidden)'!$F$12,IF($E524='Lookup (hidden)'!$F$13,IF($D524='Lookup (hidden)'!$F$14,IF($F524='Lookup (hidden)'!$F$15,IF($G524='Lookup (hidden)'!$F$16,IF($H524='Lookup (hidden)'!$F$17,1,0),0),0),0),0),0)</f>
        <v>0</v>
      </c>
      <c r="B524" s="47" t="s">
        <v>69</v>
      </c>
      <c r="C524" s="59"/>
      <c r="D524" s="47" t="s">
        <v>37</v>
      </c>
      <c r="E524" s="47" t="s">
        <v>70</v>
      </c>
      <c r="F524" s="151">
        <v>5</v>
      </c>
      <c r="G524" s="47" t="s">
        <v>37</v>
      </c>
      <c r="H524" s="47" t="s">
        <v>81</v>
      </c>
      <c r="I524" s="47" t="s">
        <v>96</v>
      </c>
      <c r="J524" s="49">
        <v>117318</v>
      </c>
      <c r="K524" s="49">
        <v>110359</v>
      </c>
      <c r="L524" s="49">
        <v>117794</v>
      </c>
      <c r="M524" s="49">
        <v>104583</v>
      </c>
      <c r="N524" s="49">
        <v>30966</v>
      </c>
      <c r="O524" s="49">
        <v>41085</v>
      </c>
      <c r="P524" s="49">
        <v>45272</v>
      </c>
      <c r="Q524" s="49">
        <v>42796</v>
      </c>
    </row>
    <row r="525" spans="1:17" x14ac:dyDescent="0.3">
      <c r="A525" s="34">
        <f>IF($B525='Lookup (hidden)'!$F$12,IF($E525='Lookup (hidden)'!$F$13,IF($D525='Lookup (hidden)'!$F$14,IF($F525='Lookup (hidden)'!$F$15,IF($G525='Lookup (hidden)'!$F$16,IF($H525='Lookup (hidden)'!$F$17,1,0),0),0),0),0),0)</f>
        <v>0</v>
      </c>
      <c r="B525" s="47" t="s">
        <v>69</v>
      </c>
      <c r="C525" s="59"/>
      <c r="D525" s="47" t="s">
        <v>37</v>
      </c>
      <c r="E525" s="47" t="s">
        <v>70</v>
      </c>
      <c r="F525" s="151">
        <v>5</v>
      </c>
      <c r="G525" s="47" t="s">
        <v>37</v>
      </c>
      <c r="H525" s="47" t="s">
        <v>81</v>
      </c>
      <c r="I525" s="47" t="s">
        <v>97</v>
      </c>
      <c r="J525" s="49">
        <v>1167</v>
      </c>
      <c r="K525" s="49">
        <v>1143</v>
      </c>
      <c r="L525" s="49">
        <v>1403</v>
      </c>
      <c r="M525" s="49">
        <v>14389</v>
      </c>
      <c r="N525" s="49">
        <v>86222</v>
      </c>
      <c r="O525" s="49">
        <v>77193</v>
      </c>
      <c r="P525" s="49">
        <v>81254</v>
      </c>
      <c r="Q525" s="49">
        <v>89707</v>
      </c>
    </row>
    <row r="526" spans="1:17" x14ac:dyDescent="0.3">
      <c r="A526" s="34">
        <f>IF($B526='Lookup (hidden)'!$F$12,IF($E526='Lookup (hidden)'!$F$13,IF($D526='Lookup (hidden)'!$F$14,IF($F526='Lookup (hidden)'!$F$15,IF($G526='Lookup (hidden)'!$F$16,IF($H526='Lookup (hidden)'!$F$17,1,0),0),0),0),0),0)</f>
        <v>0</v>
      </c>
      <c r="B526" s="47" t="s">
        <v>80</v>
      </c>
      <c r="C526" s="59"/>
      <c r="D526" s="47" t="s">
        <v>37</v>
      </c>
      <c r="E526" s="47" t="s">
        <v>74</v>
      </c>
      <c r="F526" s="47" t="s">
        <v>37</v>
      </c>
      <c r="G526" s="47" t="s">
        <v>63</v>
      </c>
      <c r="H526" s="47" t="s">
        <v>81</v>
      </c>
      <c r="I526" s="47" t="s">
        <v>96</v>
      </c>
      <c r="J526" s="49">
        <v>61768</v>
      </c>
      <c r="K526" s="49">
        <v>60913</v>
      </c>
      <c r="L526" s="49">
        <v>61688</v>
      </c>
      <c r="M526" s="49">
        <v>58647</v>
      </c>
      <c r="N526" s="49">
        <v>37336</v>
      </c>
      <c r="O526" s="49">
        <v>46591</v>
      </c>
      <c r="P526" s="49">
        <v>45751</v>
      </c>
      <c r="Q526" s="49">
        <v>48884</v>
      </c>
    </row>
    <row r="527" spans="1:17" x14ac:dyDescent="0.3">
      <c r="A527" s="34">
        <f>IF($B527='Lookup (hidden)'!$F$12,IF($E527='Lookup (hidden)'!$F$13,IF($D527='Lookup (hidden)'!$F$14,IF($F527='Lookup (hidden)'!$F$15,IF($G527='Lookup (hidden)'!$F$16,IF($H527='Lookup (hidden)'!$F$17,1,0),0),0),0),0),0)</f>
        <v>0</v>
      </c>
      <c r="B527" s="47" t="s">
        <v>80</v>
      </c>
      <c r="C527" s="59"/>
      <c r="D527" s="47" t="s">
        <v>37</v>
      </c>
      <c r="E527" s="47" t="s">
        <v>74</v>
      </c>
      <c r="F527" s="47" t="s">
        <v>37</v>
      </c>
      <c r="G527" s="47" t="s">
        <v>63</v>
      </c>
      <c r="H527" s="47" t="s">
        <v>81</v>
      </c>
      <c r="I527" s="47" t="s">
        <v>97</v>
      </c>
      <c r="J527" s="49">
        <v>2482</v>
      </c>
      <c r="K527" s="49">
        <v>2590</v>
      </c>
      <c r="L527" s="49">
        <v>2701</v>
      </c>
      <c r="M527" s="49">
        <v>5230</v>
      </c>
      <c r="N527" s="49">
        <v>27452</v>
      </c>
      <c r="O527" s="49">
        <v>19165</v>
      </c>
      <c r="P527" s="49">
        <v>21867</v>
      </c>
      <c r="Q527" s="49">
        <v>23817</v>
      </c>
    </row>
    <row r="528" spans="1:17" x14ac:dyDescent="0.3">
      <c r="A528" s="34">
        <f>IF($B528='Lookup (hidden)'!$F$12,IF($E528='Lookup (hidden)'!$F$13,IF($D528='Lookup (hidden)'!$F$14,IF($F528='Lookup (hidden)'!$F$15,IF($G528='Lookup (hidden)'!$F$16,IF($H528='Lookup (hidden)'!$F$17,1,0),0),0),0),0),0)</f>
        <v>0</v>
      </c>
      <c r="B528" s="47" t="s">
        <v>80</v>
      </c>
      <c r="C528" s="59"/>
      <c r="D528" s="47" t="s">
        <v>37</v>
      </c>
      <c r="E528" s="47" t="s">
        <v>70</v>
      </c>
      <c r="F528" s="47" t="s">
        <v>37</v>
      </c>
      <c r="G528" s="47" t="s">
        <v>63</v>
      </c>
      <c r="H528" s="47" t="s">
        <v>81</v>
      </c>
      <c r="I528" s="47" t="s">
        <v>96</v>
      </c>
      <c r="J528" s="49">
        <v>41419</v>
      </c>
      <c r="K528" s="49">
        <v>40673</v>
      </c>
      <c r="L528" s="49">
        <v>40401</v>
      </c>
      <c r="M528" s="49">
        <v>41809</v>
      </c>
      <c r="N528" s="49">
        <v>29126</v>
      </c>
      <c r="O528" s="49">
        <v>32767</v>
      </c>
      <c r="P528" s="49">
        <v>32098</v>
      </c>
      <c r="Q528" s="49">
        <v>31637</v>
      </c>
    </row>
    <row r="529" spans="1:17" x14ac:dyDescent="0.3">
      <c r="A529" s="34">
        <f>IF($B529='Lookup (hidden)'!$F$12,IF($E529='Lookup (hidden)'!$F$13,IF($D529='Lookup (hidden)'!$F$14,IF($F529='Lookup (hidden)'!$F$15,IF($G529='Lookup (hidden)'!$F$16,IF($H529='Lookup (hidden)'!$F$17,1,0),0),0),0),0),0)</f>
        <v>0</v>
      </c>
      <c r="B529" s="47" t="s">
        <v>80</v>
      </c>
      <c r="C529" s="59"/>
      <c r="D529" s="47" t="s">
        <v>37</v>
      </c>
      <c r="E529" s="47" t="s">
        <v>70</v>
      </c>
      <c r="F529" s="47" t="s">
        <v>37</v>
      </c>
      <c r="G529" s="47" t="s">
        <v>63</v>
      </c>
      <c r="H529" s="47" t="s">
        <v>81</v>
      </c>
      <c r="I529" s="47" t="s">
        <v>97</v>
      </c>
      <c r="J529" s="49">
        <v>1723</v>
      </c>
      <c r="K529" s="49">
        <v>1700</v>
      </c>
      <c r="L529" s="49">
        <v>1755</v>
      </c>
      <c r="M529" s="49">
        <v>3048</v>
      </c>
      <c r="N529" s="49">
        <v>13620</v>
      </c>
      <c r="O529" s="49">
        <v>9760</v>
      </c>
      <c r="P529" s="49">
        <v>10367</v>
      </c>
      <c r="Q529" s="49">
        <v>11262</v>
      </c>
    </row>
    <row r="530" spans="1:17" x14ac:dyDescent="0.3">
      <c r="A530" s="34">
        <f>IF($B530='Lookup (hidden)'!$F$12,IF($E530='Lookup (hidden)'!$F$13,IF($D530='Lookup (hidden)'!$F$14,IF($F530='Lookup (hidden)'!$F$15,IF($G530='Lookup (hidden)'!$F$16,IF($H530='Lookup (hidden)'!$F$17,1,0),0),0),0),0),0)</f>
        <v>0</v>
      </c>
      <c r="B530" s="47" t="s">
        <v>80</v>
      </c>
      <c r="C530" s="59"/>
      <c r="D530" s="47" t="s">
        <v>37</v>
      </c>
      <c r="E530" s="47" t="s">
        <v>74</v>
      </c>
      <c r="F530" s="47" t="s">
        <v>37</v>
      </c>
      <c r="G530" s="47" t="s">
        <v>64</v>
      </c>
      <c r="H530" s="47" t="s">
        <v>81</v>
      </c>
      <c r="I530" s="47" t="s">
        <v>96</v>
      </c>
      <c r="J530" s="49">
        <v>394517</v>
      </c>
      <c r="K530" s="49">
        <v>373439</v>
      </c>
      <c r="L530" s="49">
        <v>386309</v>
      </c>
      <c r="M530" s="49">
        <v>377179</v>
      </c>
      <c r="N530" s="49">
        <v>224353</v>
      </c>
      <c r="O530" s="49">
        <v>284144</v>
      </c>
      <c r="P530" s="49">
        <v>287450</v>
      </c>
      <c r="Q530" s="49">
        <v>299863</v>
      </c>
    </row>
    <row r="531" spans="1:17" x14ac:dyDescent="0.3">
      <c r="A531" s="34">
        <f>IF($B531='Lookup (hidden)'!$F$12,IF($E531='Lookup (hidden)'!$F$13,IF($D531='Lookup (hidden)'!$F$14,IF($F531='Lookup (hidden)'!$F$15,IF($G531='Lookup (hidden)'!$F$16,IF($H531='Lookup (hidden)'!$F$17,1,0),0),0),0),0),0)</f>
        <v>0</v>
      </c>
      <c r="B531" s="47" t="s">
        <v>80</v>
      </c>
      <c r="C531" s="59"/>
      <c r="D531" s="47" t="s">
        <v>37</v>
      </c>
      <c r="E531" s="47" t="s">
        <v>74</v>
      </c>
      <c r="F531" s="47" t="s">
        <v>37</v>
      </c>
      <c r="G531" s="47" t="s">
        <v>64</v>
      </c>
      <c r="H531" s="47" t="s">
        <v>81</v>
      </c>
      <c r="I531" s="47" t="s">
        <v>97</v>
      </c>
      <c r="J531" s="49">
        <v>12907</v>
      </c>
      <c r="K531" s="49">
        <v>14300</v>
      </c>
      <c r="L531" s="49">
        <v>14202</v>
      </c>
      <c r="M531" s="49">
        <v>33497</v>
      </c>
      <c r="N531" s="49">
        <v>211790</v>
      </c>
      <c r="O531" s="49">
        <v>150439</v>
      </c>
      <c r="P531" s="49">
        <v>171412</v>
      </c>
      <c r="Q531" s="49">
        <v>191027</v>
      </c>
    </row>
    <row r="532" spans="1:17" x14ac:dyDescent="0.3">
      <c r="A532" s="34">
        <f>IF($B532='Lookup (hidden)'!$F$12,IF($E532='Lookup (hidden)'!$F$13,IF($D532='Lookup (hidden)'!$F$14,IF($F532='Lookup (hidden)'!$F$15,IF($G532='Lookup (hidden)'!$F$16,IF($H532='Lookup (hidden)'!$F$17,1,0),0),0),0),0),0)</f>
        <v>0</v>
      </c>
      <c r="B532" s="47" t="s">
        <v>80</v>
      </c>
      <c r="C532" s="59"/>
      <c r="D532" s="47" t="s">
        <v>37</v>
      </c>
      <c r="E532" s="47" t="s">
        <v>70</v>
      </c>
      <c r="F532" s="47" t="s">
        <v>37</v>
      </c>
      <c r="G532" s="47" t="s">
        <v>64</v>
      </c>
      <c r="H532" s="47" t="s">
        <v>81</v>
      </c>
      <c r="I532" s="47" t="s">
        <v>96</v>
      </c>
      <c r="J532" s="49">
        <v>252516</v>
      </c>
      <c r="K532" s="49">
        <v>249414</v>
      </c>
      <c r="L532" s="49">
        <v>253203</v>
      </c>
      <c r="M532" s="49">
        <v>250247</v>
      </c>
      <c r="N532" s="49">
        <v>161688</v>
      </c>
      <c r="O532" s="49">
        <v>195276</v>
      </c>
      <c r="P532" s="49">
        <v>194092</v>
      </c>
      <c r="Q532" s="49">
        <v>202936</v>
      </c>
    </row>
    <row r="533" spans="1:17" x14ac:dyDescent="0.3">
      <c r="A533" s="34">
        <f>IF($B533='Lookup (hidden)'!$F$12,IF($E533='Lookup (hidden)'!$F$13,IF($D533='Lookup (hidden)'!$F$14,IF($F533='Lookup (hidden)'!$F$15,IF($G533='Lookup (hidden)'!$F$16,IF($H533='Lookup (hidden)'!$F$17,1,0),0),0),0),0),0)</f>
        <v>0</v>
      </c>
      <c r="B533" s="47" t="s">
        <v>80</v>
      </c>
      <c r="C533" s="59"/>
      <c r="D533" s="47" t="s">
        <v>37</v>
      </c>
      <c r="E533" s="47" t="s">
        <v>70</v>
      </c>
      <c r="F533" s="47" t="s">
        <v>37</v>
      </c>
      <c r="G533" s="47" t="s">
        <v>64</v>
      </c>
      <c r="H533" s="47" t="s">
        <v>81</v>
      </c>
      <c r="I533" s="47" t="s">
        <v>97</v>
      </c>
      <c r="J533" s="49">
        <v>8301</v>
      </c>
      <c r="K533" s="49">
        <v>9567</v>
      </c>
      <c r="L533" s="49">
        <v>9483</v>
      </c>
      <c r="M533" s="49">
        <v>17606</v>
      </c>
      <c r="N533" s="49">
        <v>98412</v>
      </c>
      <c r="O533" s="49">
        <v>71565</v>
      </c>
      <c r="P533" s="49">
        <v>79171</v>
      </c>
      <c r="Q533" s="49">
        <v>87830</v>
      </c>
    </row>
    <row r="534" spans="1:17" x14ac:dyDescent="0.3">
      <c r="A534" s="34">
        <f>IF($B534='Lookup (hidden)'!$F$12,IF($E534='Lookup (hidden)'!$F$13,IF($D534='Lookup (hidden)'!$F$14,IF($F534='Lookup (hidden)'!$F$15,IF($G534='Lookup (hidden)'!$F$16,IF($H534='Lookup (hidden)'!$F$17,1,0),0),0),0),0),0)</f>
        <v>0</v>
      </c>
      <c r="B534" s="47" t="s">
        <v>82</v>
      </c>
      <c r="C534" s="59"/>
      <c r="D534" s="47" t="s">
        <v>37</v>
      </c>
      <c r="E534" s="47" t="s">
        <v>74</v>
      </c>
      <c r="F534" s="47" t="s">
        <v>37</v>
      </c>
      <c r="G534" s="47" t="s">
        <v>63</v>
      </c>
      <c r="H534" s="47" t="s">
        <v>81</v>
      </c>
      <c r="I534" s="47" t="s">
        <v>96</v>
      </c>
      <c r="J534" s="49">
        <v>36462</v>
      </c>
      <c r="K534" s="49">
        <v>34060</v>
      </c>
      <c r="L534" s="49">
        <v>35211</v>
      </c>
      <c r="M534" s="49">
        <v>32402</v>
      </c>
      <c r="N534" s="49">
        <v>11998</v>
      </c>
      <c r="O534" s="49">
        <v>14379</v>
      </c>
      <c r="P534" s="49">
        <v>15662</v>
      </c>
      <c r="Q534" s="49">
        <v>17093</v>
      </c>
    </row>
    <row r="535" spans="1:17" x14ac:dyDescent="0.3">
      <c r="A535" s="34">
        <f>IF($B535='Lookup (hidden)'!$F$12,IF($E535='Lookup (hidden)'!$F$13,IF($D535='Lookup (hidden)'!$F$14,IF($F535='Lookup (hidden)'!$F$15,IF($G535='Lookup (hidden)'!$F$16,IF($H535='Lookup (hidden)'!$F$17,1,0),0),0),0),0),0)</f>
        <v>0</v>
      </c>
      <c r="B535" s="47" t="s">
        <v>82</v>
      </c>
      <c r="C535" s="59"/>
      <c r="D535" s="47" t="s">
        <v>37</v>
      </c>
      <c r="E535" s="47" t="s">
        <v>74</v>
      </c>
      <c r="F535" s="47" t="s">
        <v>37</v>
      </c>
      <c r="G535" s="47" t="s">
        <v>63</v>
      </c>
      <c r="H535" s="47" t="s">
        <v>81</v>
      </c>
      <c r="I535" s="47" t="s">
        <v>97</v>
      </c>
      <c r="J535" s="49">
        <v>418</v>
      </c>
      <c r="K535" s="49">
        <v>386</v>
      </c>
      <c r="L535" s="49">
        <v>513</v>
      </c>
      <c r="M535" s="49">
        <v>5283</v>
      </c>
      <c r="N535" s="49">
        <v>29265</v>
      </c>
      <c r="O535" s="49">
        <v>25483</v>
      </c>
      <c r="P535" s="49">
        <v>27563</v>
      </c>
      <c r="Q535" s="49">
        <v>28986</v>
      </c>
    </row>
    <row r="536" spans="1:17" x14ac:dyDescent="0.3">
      <c r="A536" s="34">
        <f>IF($B536='Lookup (hidden)'!$F$12,IF($E536='Lookup (hidden)'!$F$13,IF($D536='Lookup (hidden)'!$F$14,IF($F536='Lookup (hidden)'!$F$15,IF($G536='Lookup (hidden)'!$F$16,IF($H536='Lookup (hidden)'!$F$17,1,0),0),0),0),0),0)</f>
        <v>0</v>
      </c>
      <c r="B536" s="47" t="s">
        <v>82</v>
      </c>
      <c r="C536" s="59"/>
      <c r="D536" s="47" t="s">
        <v>37</v>
      </c>
      <c r="E536" s="47" t="s">
        <v>70</v>
      </c>
      <c r="F536" s="47" t="s">
        <v>37</v>
      </c>
      <c r="G536" s="47" t="s">
        <v>63</v>
      </c>
      <c r="H536" s="47" t="s">
        <v>81</v>
      </c>
      <c r="I536" s="47" t="s">
        <v>96</v>
      </c>
      <c r="J536" s="49">
        <v>21237</v>
      </c>
      <c r="K536" s="49">
        <v>20278</v>
      </c>
      <c r="L536" s="49">
        <v>20899</v>
      </c>
      <c r="M536" s="49">
        <v>19107</v>
      </c>
      <c r="N536" s="49">
        <v>7404</v>
      </c>
      <c r="O536" s="49">
        <v>8682</v>
      </c>
      <c r="P536" s="49">
        <v>9307</v>
      </c>
      <c r="Q536" s="49">
        <v>9936</v>
      </c>
    </row>
    <row r="537" spans="1:17" x14ac:dyDescent="0.3">
      <c r="A537" s="34">
        <f>IF($B537='Lookup (hidden)'!$F$12,IF($E537='Lookup (hidden)'!$F$13,IF($D537='Lookup (hidden)'!$F$14,IF($F537='Lookup (hidden)'!$F$15,IF($G537='Lookup (hidden)'!$F$16,IF($H537='Lookup (hidden)'!$F$17,1,0),0),0),0),0),0)</f>
        <v>0</v>
      </c>
      <c r="B537" s="47" t="s">
        <v>82</v>
      </c>
      <c r="C537" s="59"/>
      <c r="D537" s="47" t="s">
        <v>37</v>
      </c>
      <c r="E537" s="47" t="s">
        <v>70</v>
      </c>
      <c r="F537" s="47" t="s">
        <v>37</v>
      </c>
      <c r="G537" s="47" t="s">
        <v>63</v>
      </c>
      <c r="H537" s="47" t="s">
        <v>81</v>
      </c>
      <c r="I537" s="47" t="s">
        <v>97</v>
      </c>
      <c r="J537" s="49">
        <v>268</v>
      </c>
      <c r="K537" s="49">
        <v>281</v>
      </c>
      <c r="L537" s="49">
        <v>305</v>
      </c>
      <c r="M537" s="49">
        <v>2542</v>
      </c>
      <c r="N537" s="49">
        <v>14201</v>
      </c>
      <c r="O537" s="49">
        <v>12459</v>
      </c>
      <c r="P537" s="49">
        <v>13163</v>
      </c>
      <c r="Q537" s="49">
        <v>14245</v>
      </c>
    </row>
    <row r="538" spans="1:17" x14ac:dyDescent="0.3">
      <c r="A538" s="34">
        <f>IF($B538='Lookup (hidden)'!$F$12,IF($E538='Lookup (hidden)'!$F$13,IF($D538='Lookup (hidden)'!$F$14,IF($F538='Lookup (hidden)'!$F$15,IF($G538='Lookup (hidden)'!$F$16,IF($H538='Lookup (hidden)'!$F$17,1,0),0),0),0),0),0)</f>
        <v>0</v>
      </c>
      <c r="B538" s="47" t="s">
        <v>82</v>
      </c>
      <c r="C538" s="59"/>
      <c r="D538" s="47" t="s">
        <v>37</v>
      </c>
      <c r="E538" s="47" t="s">
        <v>74</v>
      </c>
      <c r="F538" s="47" t="s">
        <v>37</v>
      </c>
      <c r="G538" s="47" t="s">
        <v>64</v>
      </c>
      <c r="H538" s="47" t="s">
        <v>81</v>
      </c>
      <c r="I538" s="47" t="s">
        <v>96</v>
      </c>
      <c r="J538" s="49">
        <v>304072</v>
      </c>
      <c r="K538" s="49">
        <v>290599</v>
      </c>
      <c r="L538" s="49">
        <v>299031</v>
      </c>
      <c r="M538" s="49">
        <v>275980</v>
      </c>
      <c r="N538" s="49">
        <v>94683</v>
      </c>
      <c r="O538" s="49">
        <v>119035</v>
      </c>
      <c r="P538" s="49">
        <v>123139</v>
      </c>
      <c r="Q538" s="49">
        <v>134640</v>
      </c>
    </row>
    <row r="539" spans="1:17" x14ac:dyDescent="0.3">
      <c r="A539" s="34">
        <f>IF($B539='Lookup (hidden)'!$F$12,IF($E539='Lookup (hidden)'!$F$13,IF($D539='Lookup (hidden)'!$F$14,IF($F539='Lookup (hidden)'!$F$15,IF($G539='Lookup (hidden)'!$F$16,IF($H539='Lookup (hidden)'!$F$17,1,0),0),0),0),0),0)</f>
        <v>0</v>
      </c>
      <c r="B539" s="47" t="s">
        <v>82</v>
      </c>
      <c r="C539" s="59"/>
      <c r="D539" s="47" t="s">
        <v>37</v>
      </c>
      <c r="E539" s="47" t="s">
        <v>74</v>
      </c>
      <c r="F539" s="47" t="s">
        <v>37</v>
      </c>
      <c r="G539" s="47" t="s">
        <v>64</v>
      </c>
      <c r="H539" s="47" t="s">
        <v>81</v>
      </c>
      <c r="I539" s="47" t="s">
        <v>97</v>
      </c>
      <c r="J539" s="49">
        <v>3003</v>
      </c>
      <c r="K539" s="49">
        <v>3382</v>
      </c>
      <c r="L539" s="49">
        <v>4212</v>
      </c>
      <c r="M539" s="49">
        <v>43484</v>
      </c>
      <c r="N539" s="49">
        <v>261281</v>
      </c>
      <c r="O539" s="49">
        <v>230813</v>
      </c>
      <c r="P539" s="49">
        <v>247239</v>
      </c>
      <c r="Q539" s="49">
        <v>260737</v>
      </c>
    </row>
    <row r="540" spans="1:17" x14ac:dyDescent="0.3">
      <c r="A540" s="34">
        <f>IF($B540='Lookup (hidden)'!$F$12,IF($E540='Lookup (hidden)'!$F$13,IF($D540='Lookup (hidden)'!$F$14,IF($F540='Lookup (hidden)'!$F$15,IF($G540='Lookup (hidden)'!$F$16,IF($H540='Lookup (hidden)'!$F$17,1,0),0),0),0),0),0)</f>
        <v>0</v>
      </c>
      <c r="B540" s="47" t="s">
        <v>82</v>
      </c>
      <c r="C540" s="59"/>
      <c r="D540" s="47" t="s">
        <v>37</v>
      </c>
      <c r="E540" s="47" t="s">
        <v>70</v>
      </c>
      <c r="F540" s="47" t="s">
        <v>37</v>
      </c>
      <c r="G540" s="47" t="s">
        <v>64</v>
      </c>
      <c r="H540" s="47" t="s">
        <v>81</v>
      </c>
      <c r="I540" s="47" t="s">
        <v>96</v>
      </c>
      <c r="J540" s="49">
        <v>173404</v>
      </c>
      <c r="K540" s="49">
        <v>168460</v>
      </c>
      <c r="L540" s="49">
        <v>174046</v>
      </c>
      <c r="M540" s="49">
        <v>162580</v>
      </c>
      <c r="N540" s="49">
        <v>64110</v>
      </c>
      <c r="O540" s="49">
        <v>77318</v>
      </c>
      <c r="P540" s="49">
        <v>78478</v>
      </c>
      <c r="Q540" s="49">
        <v>82548</v>
      </c>
    </row>
    <row r="541" spans="1:17" x14ac:dyDescent="0.3">
      <c r="A541" s="34">
        <f>IF($B541='Lookup (hidden)'!$F$12,IF($E541='Lookup (hidden)'!$F$13,IF($D541='Lookup (hidden)'!$F$14,IF($F541='Lookup (hidden)'!$F$15,IF($G541='Lookup (hidden)'!$F$16,IF($H541='Lookup (hidden)'!$F$17,1,0),0),0),0),0),0)</f>
        <v>0</v>
      </c>
      <c r="B541" s="47" t="s">
        <v>82</v>
      </c>
      <c r="C541" s="59"/>
      <c r="D541" s="47" t="s">
        <v>37</v>
      </c>
      <c r="E541" s="47" t="s">
        <v>70</v>
      </c>
      <c r="F541" s="47" t="s">
        <v>37</v>
      </c>
      <c r="G541" s="47" t="s">
        <v>64</v>
      </c>
      <c r="H541" s="47" t="s">
        <v>81</v>
      </c>
      <c r="I541" s="47" t="s">
        <v>97</v>
      </c>
      <c r="J541" s="49">
        <v>1742</v>
      </c>
      <c r="K541" s="49">
        <v>1839</v>
      </c>
      <c r="L541" s="49">
        <v>2154</v>
      </c>
      <c r="M541" s="49">
        <v>20088</v>
      </c>
      <c r="N541" s="49">
        <v>130267</v>
      </c>
      <c r="O541" s="49">
        <v>113515</v>
      </c>
      <c r="P541" s="49">
        <v>121336</v>
      </c>
      <c r="Q541" s="49">
        <v>127964</v>
      </c>
    </row>
    <row r="542" spans="1:17" x14ac:dyDescent="0.3">
      <c r="A542" s="34">
        <f>IF($B542='Lookup (hidden)'!$F$12,IF($E542='Lookup (hidden)'!$F$13,IF($D542='Lookup (hidden)'!$F$14,IF($F542='Lookup (hidden)'!$F$15,IF($G542='Lookup (hidden)'!$F$16,IF($H542='Lookup (hidden)'!$F$17,1,0),0),0),0),0),0)</f>
        <v>0</v>
      </c>
      <c r="B542" s="47" t="s">
        <v>73</v>
      </c>
      <c r="C542" s="59"/>
      <c r="D542" s="47" t="s">
        <v>37</v>
      </c>
      <c r="E542" s="47" t="s">
        <v>74</v>
      </c>
      <c r="F542" s="47" t="s">
        <v>37</v>
      </c>
      <c r="G542" s="47" t="s">
        <v>63</v>
      </c>
      <c r="H542" s="47" t="s">
        <v>81</v>
      </c>
      <c r="I542" s="47" t="s">
        <v>96</v>
      </c>
      <c r="J542" s="49">
        <v>21607</v>
      </c>
      <c r="K542" s="49">
        <v>20292</v>
      </c>
      <c r="L542" s="49">
        <v>21427</v>
      </c>
      <c r="M542" s="49">
        <v>19727</v>
      </c>
      <c r="N542" s="49">
        <v>8306</v>
      </c>
      <c r="O542" s="49">
        <v>12195</v>
      </c>
      <c r="P542" s="49">
        <v>10308</v>
      </c>
      <c r="Q542" s="49">
        <v>10730</v>
      </c>
    </row>
    <row r="543" spans="1:17" x14ac:dyDescent="0.3">
      <c r="A543" s="34">
        <f>IF($B543='Lookup (hidden)'!$F$12,IF($E543='Lookup (hidden)'!$F$13,IF($D543='Lookup (hidden)'!$F$14,IF($F543='Lookup (hidden)'!$F$15,IF($G543='Lookup (hidden)'!$F$16,IF($H543='Lookup (hidden)'!$F$17,1,0),0),0),0),0),0)</f>
        <v>0</v>
      </c>
      <c r="B543" s="47" t="s">
        <v>73</v>
      </c>
      <c r="C543" s="59"/>
      <c r="D543" s="47" t="s">
        <v>37</v>
      </c>
      <c r="E543" s="47" t="s">
        <v>74</v>
      </c>
      <c r="F543" s="47" t="s">
        <v>37</v>
      </c>
      <c r="G543" s="47" t="s">
        <v>63</v>
      </c>
      <c r="H543" s="47" t="s">
        <v>81</v>
      </c>
      <c r="I543" s="47" t="s">
        <v>97</v>
      </c>
      <c r="J543" s="49">
        <v>76</v>
      </c>
      <c r="K543" s="49">
        <v>25</v>
      </c>
      <c r="L543" s="49">
        <v>28</v>
      </c>
      <c r="M543" s="49">
        <v>1802</v>
      </c>
      <c r="N543" s="49">
        <v>12844</v>
      </c>
      <c r="O543" s="49">
        <v>9585</v>
      </c>
      <c r="P543" s="49">
        <v>13242</v>
      </c>
      <c r="Q543" s="49">
        <v>13167</v>
      </c>
    </row>
    <row r="544" spans="1:17" x14ac:dyDescent="0.3">
      <c r="A544" s="34">
        <f>IF($B544='Lookup (hidden)'!$F$12,IF($E544='Lookup (hidden)'!$F$13,IF($D544='Lookup (hidden)'!$F$14,IF($F544='Lookup (hidden)'!$F$15,IF($G544='Lookup (hidden)'!$F$16,IF($H544='Lookup (hidden)'!$F$17,1,0),0),0),0),0),0)</f>
        <v>0</v>
      </c>
      <c r="B544" s="47" t="s">
        <v>73</v>
      </c>
      <c r="C544" s="59"/>
      <c r="D544" s="47" t="s">
        <v>37</v>
      </c>
      <c r="E544" s="47" t="s">
        <v>70</v>
      </c>
      <c r="F544" s="47" t="s">
        <v>37</v>
      </c>
      <c r="G544" s="47" t="s">
        <v>63</v>
      </c>
      <c r="H544" s="47" t="s">
        <v>81</v>
      </c>
      <c r="I544" s="47" t="s">
        <v>96</v>
      </c>
      <c r="J544" s="49">
        <v>12457</v>
      </c>
      <c r="K544" s="49">
        <v>11261</v>
      </c>
      <c r="L544" s="49">
        <v>12172</v>
      </c>
      <c r="M544" s="49">
        <v>11159</v>
      </c>
      <c r="N544" s="49">
        <v>5688</v>
      </c>
      <c r="O544" s="49">
        <v>6979</v>
      </c>
      <c r="P544" s="49">
        <v>6324</v>
      </c>
      <c r="Q544" s="49">
        <v>6659</v>
      </c>
    </row>
    <row r="545" spans="1:17" x14ac:dyDescent="0.3">
      <c r="A545" s="34">
        <f>IF($B545='Lookup (hidden)'!$F$12,IF($E545='Lookup (hidden)'!$F$13,IF($D545='Lookup (hidden)'!$F$14,IF($F545='Lookup (hidden)'!$F$15,IF($G545='Lookup (hidden)'!$F$16,IF($H545='Lookup (hidden)'!$F$17,1,0),0),0),0),0),0)</f>
        <v>0</v>
      </c>
      <c r="B545" s="47" t="s">
        <v>73</v>
      </c>
      <c r="C545" s="59"/>
      <c r="D545" s="47" t="s">
        <v>37</v>
      </c>
      <c r="E545" s="47" t="s">
        <v>70</v>
      </c>
      <c r="F545" s="47" t="s">
        <v>37</v>
      </c>
      <c r="G545" s="47" t="s">
        <v>63</v>
      </c>
      <c r="H545" s="47" t="s">
        <v>81</v>
      </c>
      <c r="I545" s="47" t="s">
        <v>97</v>
      </c>
      <c r="J545" s="49">
        <v>20</v>
      </c>
      <c r="K545" s="49">
        <v>15</v>
      </c>
      <c r="L545" s="49">
        <v>15</v>
      </c>
      <c r="M545" s="49">
        <v>931</v>
      </c>
      <c r="N545" s="49">
        <v>6485</v>
      </c>
      <c r="O545" s="49">
        <v>4495</v>
      </c>
      <c r="P545" s="49">
        <v>6363</v>
      </c>
      <c r="Q545" s="49">
        <v>6383</v>
      </c>
    </row>
    <row r="546" spans="1:17" x14ac:dyDescent="0.3">
      <c r="A546" s="34">
        <f>IF($B546='Lookup (hidden)'!$F$12,IF($E546='Lookup (hidden)'!$F$13,IF($D546='Lookup (hidden)'!$F$14,IF($F546='Lookup (hidden)'!$F$15,IF($G546='Lookup (hidden)'!$F$16,IF($H546='Lookup (hidden)'!$F$17,1,0),0),0),0),0),0)</f>
        <v>0</v>
      </c>
      <c r="B546" s="47" t="s">
        <v>73</v>
      </c>
      <c r="C546" s="59"/>
      <c r="D546" s="47" t="s">
        <v>37</v>
      </c>
      <c r="E546" s="47" t="s">
        <v>74</v>
      </c>
      <c r="F546" s="47" t="s">
        <v>37</v>
      </c>
      <c r="G546" s="47" t="s">
        <v>64</v>
      </c>
      <c r="H546" s="47" t="s">
        <v>81</v>
      </c>
      <c r="I546" s="47" t="s">
        <v>96</v>
      </c>
      <c r="J546" s="49">
        <v>108944</v>
      </c>
      <c r="K546" s="49">
        <v>103438</v>
      </c>
      <c r="L546" s="49">
        <v>107412</v>
      </c>
      <c r="M546" s="49">
        <v>93064</v>
      </c>
      <c r="N546" s="49">
        <v>36426</v>
      </c>
      <c r="O546" s="49">
        <v>53563</v>
      </c>
      <c r="P546" s="49">
        <v>47672</v>
      </c>
      <c r="Q546" s="49">
        <v>45636</v>
      </c>
    </row>
    <row r="547" spans="1:17" x14ac:dyDescent="0.3">
      <c r="A547" s="34">
        <f>IF($B547='Lookup (hidden)'!$F$12,IF($E547='Lookup (hidden)'!$F$13,IF($D547='Lookup (hidden)'!$F$14,IF($F547='Lookup (hidden)'!$F$15,IF($G547='Lookup (hidden)'!$F$16,IF($H547='Lookup (hidden)'!$F$17,1,0),0),0),0),0),0)</f>
        <v>0</v>
      </c>
      <c r="B547" s="47" t="s">
        <v>73</v>
      </c>
      <c r="C547" s="59"/>
      <c r="D547" s="47" t="s">
        <v>37</v>
      </c>
      <c r="E547" s="47" t="s">
        <v>74</v>
      </c>
      <c r="F547" s="47" t="s">
        <v>37</v>
      </c>
      <c r="G547" s="47" t="s">
        <v>64</v>
      </c>
      <c r="H547" s="47" t="s">
        <v>81</v>
      </c>
      <c r="I547" s="47" t="s">
        <v>97</v>
      </c>
      <c r="J547" s="49">
        <v>25</v>
      </c>
      <c r="K547" s="49">
        <v>27</v>
      </c>
      <c r="L547" s="49">
        <v>31</v>
      </c>
      <c r="M547" s="49">
        <v>10366</v>
      </c>
      <c r="N547" s="49">
        <v>69838</v>
      </c>
      <c r="O547" s="49">
        <v>55229</v>
      </c>
      <c r="P547" s="49">
        <v>73353</v>
      </c>
      <c r="Q547" s="49">
        <v>74852</v>
      </c>
    </row>
    <row r="548" spans="1:17" x14ac:dyDescent="0.3">
      <c r="A548" s="34">
        <f>IF($B548='Lookup (hidden)'!$F$12,IF($E548='Lookup (hidden)'!$F$13,IF($D548='Lookup (hidden)'!$F$14,IF($F548='Lookup (hidden)'!$F$15,IF($G548='Lookup (hidden)'!$F$16,IF($H548='Lookup (hidden)'!$F$17,1,0),0),0),0),0),0)</f>
        <v>0</v>
      </c>
      <c r="B548" s="47" t="s">
        <v>73</v>
      </c>
      <c r="C548" s="59"/>
      <c r="D548" s="47" t="s">
        <v>37</v>
      </c>
      <c r="E548" s="47" t="s">
        <v>70</v>
      </c>
      <c r="F548" s="47" t="s">
        <v>37</v>
      </c>
      <c r="G548" s="47" t="s">
        <v>64</v>
      </c>
      <c r="H548" s="47" t="s">
        <v>81</v>
      </c>
      <c r="I548" s="47" t="s">
        <v>96</v>
      </c>
      <c r="J548" s="49">
        <v>63047</v>
      </c>
      <c r="K548" s="49">
        <v>60779</v>
      </c>
      <c r="L548" s="49">
        <v>63229</v>
      </c>
      <c r="M548" s="49">
        <v>56712</v>
      </c>
      <c r="N548" s="49">
        <v>26227</v>
      </c>
      <c r="O548" s="49">
        <v>34470</v>
      </c>
      <c r="P548" s="49">
        <v>30006</v>
      </c>
      <c r="Q548" s="49">
        <v>29554</v>
      </c>
    </row>
    <row r="549" spans="1:17" x14ac:dyDescent="0.3">
      <c r="A549" s="34">
        <f>IF($B549='Lookup (hidden)'!$F$12,IF($E549='Lookup (hidden)'!$F$13,IF($D549='Lookup (hidden)'!$F$14,IF($F549='Lookup (hidden)'!$F$15,IF($G549='Lookup (hidden)'!$F$16,IF($H549='Lookup (hidden)'!$F$17,1,0),0),0),0),0),0)</f>
        <v>0</v>
      </c>
      <c r="B549" s="47" t="s">
        <v>73</v>
      </c>
      <c r="C549" s="59"/>
      <c r="D549" s="47" t="s">
        <v>37</v>
      </c>
      <c r="E549" s="47" t="s">
        <v>70</v>
      </c>
      <c r="F549" s="47" t="s">
        <v>37</v>
      </c>
      <c r="G549" s="47" t="s">
        <v>64</v>
      </c>
      <c r="H549" s="47" t="s">
        <v>81</v>
      </c>
      <c r="I549" s="47" t="s">
        <v>97</v>
      </c>
      <c r="J549" s="49">
        <v>12</v>
      </c>
      <c r="K549" s="49">
        <v>26</v>
      </c>
      <c r="L549" s="49">
        <v>21</v>
      </c>
      <c r="M549" s="49">
        <v>5246</v>
      </c>
      <c r="N549" s="49">
        <v>35618</v>
      </c>
      <c r="O549" s="49">
        <v>26096</v>
      </c>
      <c r="P549" s="49">
        <v>35330</v>
      </c>
      <c r="Q549" s="49">
        <v>37205</v>
      </c>
    </row>
    <row r="550" spans="1:17" x14ac:dyDescent="0.3">
      <c r="A550" s="34">
        <f>IF($B550='Lookup (hidden)'!$F$12,IF($E550='Lookup (hidden)'!$F$13,IF($D550='Lookup (hidden)'!$F$14,IF($F550='Lookup (hidden)'!$F$15,IF($G550='Lookup (hidden)'!$F$16,IF($H550='Lookup (hidden)'!$F$17,1,0),0),0),0),0),0)</f>
        <v>0</v>
      </c>
      <c r="B550" s="47" t="s">
        <v>69</v>
      </c>
      <c r="C550" s="59"/>
      <c r="D550" s="47" t="s">
        <v>37</v>
      </c>
      <c r="E550" s="47" t="s">
        <v>74</v>
      </c>
      <c r="F550" s="47" t="s">
        <v>37</v>
      </c>
      <c r="G550" s="47" t="s">
        <v>63</v>
      </c>
      <c r="H550" s="47" t="s">
        <v>81</v>
      </c>
      <c r="I550" s="47" t="s">
        <v>96</v>
      </c>
      <c r="J550" s="49">
        <v>71127</v>
      </c>
      <c r="K550" s="49">
        <v>67085</v>
      </c>
      <c r="L550" s="49">
        <v>71045</v>
      </c>
      <c r="M550" s="49">
        <v>62596</v>
      </c>
      <c r="N550" s="49">
        <v>19255</v>
      </c>
      <c r="O550" s="49">
        <v>28888</v>
      </c>
      <c r="P550" s="49">
        <v>32510</v>
      </c>
      <c r="Q550" s="49">
        <v>30962</v>
      </c>
    </row>
    <row r="551" spans="1:17" x14ac:dyDescent="0.3">
      <c r="A551" s="34">
        <f>IF($B551='Lookup (hidden)'!$F$12,IF($E551='Lookup (hidden)'!$F$13,IF($D551='Lookup (hidden)'!$F$14,IF($F551='Lookup (hidden)'!$F$15,IF($G551='Lookup (hidden)'!$F$16,IF($H551='Lookup (hidden)'!$F$17,1,0),0),0),0),0),0)</f>
        <v>0</v>
      </c>
      <c r="B551" s="47" t="s">
        <v>69</v>
      </c>
      <c r="C551" s="59"/>
      <c r="D551" s="47" t="s">
        <v>37</v>
      </c>
      <c r="E551" s="47" t="s">
        <v>74</v>
      </c>
      <c r="F551" s="47" t="s">
        <v>37</v>
      </c>
      <c r="G551" s="47" t="s">
        <v>63</v>
      </c>
      <c r="H551" s="47" t="s">
        <v>81</v>
      </c>
      <c r="I551" s="47" t="s">
        <v>97</v>
      </c>
      <c r="J551" s="49">
        <v>1258</v>
      </c>
      <c r="K551" s="49">
        <v>1247</v>
      </c>
      <c r="L551" s="49">
        <v>1428</v>
      </c>
      <c r="M551" s="49">
        <v>9494</v>
      </c>
      <c r="N551" s="49">
        <v>50709</v>
      </c>
      <c r="O551" s="49">
        <v>44594</v>
      </c>
      <c r="P551" s="49">
        <v>48869</v>
      </c>
      <c r="Q551" s="49">
        <v>57190</v>
      </c>
    </row>
    <row r="552" spans="1:17" x14ac:dyDescent="0.3">
      <c r="A552" s="34">
        <f>IF($B552='Lookup (hidden)'!$F$12,IF($E552='Lookup (hidden)'!$F$13,IF($D552='Lookup (hidden)'!$F$14,IF($F552='Lookup (hidden)'!$F$15,IF($G552='Lookup (hidden)'!$F$16,IF($H552='Lookup (hidden)'!$F$17,1,0),0),0),0),0),0)</f>
        <v>0</v>
      </c>
      <c r="B552" s="47" t="s">
        <v>69</v>
      </c>
      <c r="C552" s="59"/>
      <c r="D552" s="47" t="s">
        <v>37</v>
      </c>
      <c r="E552" s="47" t="s">
        <v>70</v>
      </c>
      <c r="F552" s="47" t="s">
        <v>37</v>
      </c>
      <c r="G552" s="47" t="s">
        <v>63</v>
      </c>
      <c r="H552" s="47" t="s">
        <v>81</v>
      </c>
      <c r="I552" s="47" t="s">
        <v>96</v>
      </c>
      <c r="J552" s="49">
        <v>44143</v>
      </c>
      <c r="K552" s="49">
        <v>40971</v>
      </c>
      <c r="L552" s="49">
        <v>43756</v>
      </c>
      <c r="M552" s="49">
        <v>39658</v>
      </c>
      <c r="N552" s="49">
        <v>13858</v>
      </c>
      <c r="O552" s="49">
        <v>21399</v>
      </c>
      <c r="P552" s="49">
        <v>21338</v>
      </c>
      <c r="Q552" s="49">
        <v>20363</v>
      </c>
    </row>
    <row r="553" spans="1:17" x14ac:dyDescent="0.3">
      <c r="A553" s="34">
        <f>IF($B553='Lookup (hidden)'!$F$12,IF($E553='Lookup (hidden)'!$F$13,IF($D553='Lookup (hidden)'!$F$14,IF($F553='Lookup (hidden)'!$F$15,IF($G553='Lookup (hidden)'!$F$16,IF($H553='Lookup (hidden)'!$F$17,1,0),0),0),0),0),0)</f>
        <v>0</v>
      </c>
      <c r="B553" s="47" t="s">
        <v>69</v>
      </c>
      <c r="C553" s="59"/>
      <c r="D553" s="47" t="s">
        <v>37</v>
      </c>
      <c r="E553" s="47" t="s">
        <v>70</v>
      </c>
      <c r="F553" s="47" t="s">
        <v>37</v>
      </c>
      <c r="G553" s="47" t="s">
        <v>63</v>
      </c>
      <c r="H553" s="47" t="s">
        <v>81</v>
      </c>
      <c r="I553" s="47" t="s">
        <v>97</v>
      </c>
      <c r="J553" s="49">
        <v>890</v>
      </c>
      <c r="K553" s="49">
        <v>856</v>
      </c>
      <c r="L553" s="49">
        <v>1045</v>
      </c>
      <c r="M553" s="49">
        <v>4976</v>
      </c>
      <c r="N553" s="49">
        <v>25541</v>
      </c>
      <c r="O553" s="49">
        <v>22219</v>
      </c>
      <c r="P553" s="49">
        <v>23974</v>
      </c>
      <c r="Q553" s="49">
        <v>27253</v>
      </c>
    </row>
    <row r="554" spans="1:17" x14ac:dyDescent="0.3">
      <c r="A554" s="34">
        <f>IF($B554='Lookup (hidden)'!$F$12,IF($E554='Lookup (hidden)'!$F$13,IF($D554='Lookup (hidden)'!$F$14,IF($F554='Lookup (hidden)'!$F$15,IF($G554='Lookup (hidden)'!$F$16,IF($H554='Lookup (hidden)'!$F$17,1,0),0),0),0),0),0)</f>
        <v>0</v>
      </c>
      <c r="B554" s="47" t="s">
        <v>69</v>
      </c>
      <c r="C554" s="59"/>
      <c r="D554" s="47" t="s">
        <v>37</v>
      </c>
      <c r="E554" s="47" t="s">
        <v>74</v>
      </c>
      <c r="F554" s="47" t="s">
        <v>37</v>
      </c>
      <c r="G554" s="47" t="s">
        <v>64</v>
      </c>
      <c r="H554" s="47" t="s">
        <v>81</v>
      </c>
      <c r="I554" s="47" t="s">
        <v>96</v>
      </c>
      <c r="J554" s="49">
        <v>908826</v>
      </c>
      <c r="K554" s="49">
        <v>851462</v>
      </c>
      <c r="L554" s="49">
        <v>888411</v>
      </c>
      <c r="M554" s="49">
        <v>786491</v>
      </c>
      <c r="N554" s="49">
        <v>233695</v>
      </c>
      <c r="O554" s="49">
        <v>334727</v>
      </c>
      <c r="P554" s="49">
        <v>360811</v>
      </c>
      <c r="Q554" s="49">
        <v>345191</v>
      </c>
    </row>
    <row r="555" spans="1:17" x14ac:dyDescent="0.3">
      <c r="A555" s="34">
        <f>IF($B555='Lookup (hidden)'!$F$12,IF($E555='Lookup (hidden)'!$F$13,IF($D555='Lookup (hidden)'!$F$14,IF($F555='Lookup (hidden)'!$F$15,IF($G555='Lookup (hidden)'!$F$16,IF($H555='Lookup (hidden)'!$F$17,1,0),0),0),0),0),0)</f>
        <v>0</v>
      </c>
      <c r="B555" s="47" t="s">
        <v>69</v>
      </c>
      <c r="C555" s="59"/>
      <c r="D555" s="47" t="s">
        <v>37</v>
      </c>
      <c r="E555" s="47" t="s">
        <v>74</v>
      </c>
      <c r="F555" s="47" t="s">
        <v>37</v>
      </c>
      <c r="G555" s="47" t="s">
        <v>64</v>
      </c>
      <c r="H555" s="47" t="s">
        <v>81</v>
      </c>
      <c r="I555" s="47" t="s">
        <v>97</v>
      </c>
      <c r="J555" s="49">
        <v>9698</v>
      </c>
      <c r="K555" s="49">
        <v>9204</v>
      </c>
      <c r="L555" s="49">
        <v>10866</v>
      </c>
      <c r="M555" s="49">
        <v>118998</v>
      </c>
      <c r="N555" s="49">
        <v>722540</v>
      </c>
      <c r="O555" s="49">
        <v>642906</v>
      </c>
      <c r="P555" s="49">
        <v>683944</v>
      </c>
      <c r="Q555" s="49">
        <v>765942</v>
      </c>
    </row>
    <row r="556" spans="1:17" x14ac:dyDescent="0.3">
      <c r="A556" s="34">
        <f>IF($B556='Lookup (hidden)'!$F$12,IF($E556='Lookup (hidden)'!$F$13,IF($D556='Lookup (hidden)'!$F$14,IF($F556='Lookup (hidden)'!$F$15,IF($G556='Lookup (hidden)'!$F$16,IF($H556='Lookup (hidden)'!$F$17,1,0),0),0),0),0),0)</f>
        <v>0</v>
      </c>
      <c r="B556" s="47" t="s">
        <v>69</v>
      </c>
      <c r="C556" s="59"/>
      <c r="D556" s="47" t="s">
        <v>37</v>
      </c>
      <c r="E556" s="47" t="s">
        <v>70</v>
      </c>
      <c r="F556" s="47" t="s">
        <v>37</v>
      </c>
      <c r="G556" s="47" t="s">
        <v>64</v>
      </c>
      <c r="H556" s="47" t="s">
        <v>81</v>
      </c>
      <c r="I556" s="47" t="s">
        <v>96</v>
      </c>
      <c r="J556" s="49">
        <v>549411</v>
      </c>
      <c r="K556" s="49">
        <v>525618</v>
      </c>
      <c r="L556" s="49">
        <v>546576</v>
      </c>
      <c r="M556" s="49">
        <v>494720</v>
      </c>
      <c r="N556" s="49">
        <v>175431</v>
      </c>
      <c r="O556" s="49">
        <v>230086</v>
      </c>
      <c r="P556" s="49">
        <v>243068</v>
      </c>
      <c r="Q556" s="49">
        <v>230850</v>
      </c>
    </row>
    <row r="557" spans="1:17" x14ac:dyDescent="0.3">
      <c r="A557" s="34">
        <f>IF($B557='Lookup (hidden)'!$F$12,IF($E557='Lookup (hidden)'!$F$13,IF($D557='Lookup (hidden)'!$F$14,IF($F557='Lookup (hidden)'!$F$15,IF($G557='Lookup (hidden)'!$F$16,IF($H557='Lookup (hidden)'!$F$17,1,0),0),0),0),0),0)</f>
        <v>0</v>
      </c>
      <c r="B557" s="47" t="s">
        <v>69</v>
      </c>
      <c r="C557" s="59"/>
      <c r="D557" s="47" t="s">
        <v>37</v>
      </c>
      <c r="E557" s="47" t="s">
        <v>70</v>
      </c>
      <c r="F557" s="47" t="s">
        <v>37</v>
      </c>
      <c r="G557" s="47" t="s">
        <v>64</v>
      </c>
      <c r="H557" s="47" t="s">
        <v>81</v>
      </c>
      <c r="I557" s="47" t="s">
        <v>97</v>
      </c>
      <c r="J557" s="49">
        <v>5777</v>
      </c>
      <c r="K557" s="49">
        <v>5891</v>
      </c>
      <c r="L557" s="49">
        <v>6412</v>
      </c>
      <c r="M557" s="49">
        <v>61123</v>
      </c>
      <c r="N557" s="49">
        <v>371582</v>
      </c>
      <c r="O557" s="49">
        <v>328510</v>
      </c>
      <c r="P557" s="49">
        <v>342921</v>
      </c>
      <c r="Q557" s="49">
        <v>382481</v>
      </c>
    </row>
    <row r="558" spans="1:17" x14ac:dyDescent="0.3">
      <c r="A558" s="34">
        <f>IF($B558='Lookup (hidden)'!$F$12,IF($E558='Lookup (hidden)'!$F$13,IF($D558='Lookup (hidden)'!$F$14,IF($F558='Lookup (hidden)'!$F$15,IF($G558='Lookup (hidden)'!$F$16,IF($H558='Lookup (hidden)'!$F$17,1,0),0),0),0),0),0)</f>
        <v>0</v>
      </c>
      <c r="B558" s="47" t="s">
        <v>80</v>
      </c>
      <c r="C558" s="59"/>
      <c r="D558" s="47" t="s">
        <v>37</v>
      </c>
      <c r="E558" s="47" t="s">
        <v>74</v>
      </c>
      <c r="F558" s="47" t="s">
        <v>37</v>
      </c>
      <c r="G558" s="47" t="s">
        <v>37</v>
      </c>
      <c r="H558" s="47" t="s">
        <v>72</v>
      </c>
      <c r="I558" s="47" t="s">
        <v>96</v>
      </c>
      <c r="J558" s="49">
        <v>290618</v>
      </c>
      <c r="K558" s="49">
        <v>282722</v>
      </c>
      <c r="L558" s="49">
        <v>290498</v>
      </c>
      <c r="M558" s="49">
        <v>282893</v>
      </c>
      <c r="N558" s="49">
        <v>154771</v>
      </c>
      <c r="O558" s="49">
        <v>216031</v>
      </c>
      <c r="P558" s="49">
        <v>212994</v>
      </c>
      <c r="Q558" s="49">
        <v>223343</v>
      </c>
    </row>
    <row r="559" spans="1:17" x14ac:dyDescent="0.3">
      <c r="A559" s="34">
        <f>IF($B559='Lookup (hidden)'!$F$12,IF($E559='Lookup (hidden)'!$F$13,IF($D559='Lookup (hidden)'!$F$14,IF($F559='Lookup (hidden)'!$F$15,IF($G559='Lookup (hidden)'!$F$16,IF($H559='Lookup (hidden)'!$F$17,1,0),0),0),0),0),0)</f>
        <v>0</v>
      </c>
      <c r="B559" s="47" t="s">
        <v>80</v>
      </c>
      <c r="C559" s="59"/>
      <c r="D559" s="47" t="s">
        <v>37</v>
      </c>
      <c r="E559" s="47" t="s">
        <v>74</v>
      </c>
      <c r="F559" s="47" t="s">
        <v>37</v>
      </c>
      <c r="G559" s="47" t="s">
        <v>37</v>
      </c>
      <c r="H559" s="47" t="s">
        <v>72</v>
      </c>
      <c r="I559" s="47" t="s">
        <v>97</v>
      </c>
      <c r="J559" s="49">
        <v>10724</v>
      </c>
      <c r="K559" s="49">
        <v>12325</v>
      </c>
      <c r="L559" s="49">
        <v>12118</v>
      </c>
      <c r="M559" s="49">
        <v>29387</v>
      </c>
      <c r="N559" s="49">
        <v>182751</v>
      </c>
      <c r="O559" s="49">
        <v>122841</v>
      </c>
      <c r="P559" s="49">
        <v>143140</v>
      </c>
      <c r="Q559" s="49">
        <v>156975</v>
      </c>
    </row>
    <row r="560" spans="1:17" x14ac:dyDescent="0.3">
      <c r="A560" s="34">
        <f>IF($B560='Lookup (hidden)'!$F$12,IF($E560='Lookup (hidden)'!$F$13,IF($D560='Lookup (hidden)'!$F$14,IF($F560='Lookup (hidden)'!$F$15,IF($G560='Lookup (hidden)'!$F$16,IF($H560='Lookup (hidden)'!$F$17,1,0),0),0),0),0),0)</f>
        <v>0</v>
      </c>
      <c r="B560" s="47" t="s">
        <v>80</v>
      </c>
      <c r="C560" s="59"/>
      <c r="D560" s="47" t="s">
        <v>37</v>
      </c>
      <c r="E560" s="47" t="s">
        <v>70</v>
      </c>
      <c r="F560" s="47" t="s">
        <v>37</v>
      </c>
      <c r="G560" s="47" t="s">
        <v>37</v>
      </c>
      <c r="H560" s="47" t="s">
        <v>72</v>
      </c>
      <c r="I560" s="47" t="s">
        <v>96</v>
      </c>
      <c r="J560" s="49">
        <v>165462</v>
      </c>
      <c r="K560" s="49">
        <v>164204</v>
      </c>
      <c r="L560" s="49">
        <v>166745</v>
      </c>
      <c r="M560" s="49">
        <v>163912</v>
      </c>
      <c r="N560" s="49">
        <v>96581</v>
      </c>
      <c r="O560" s="49">
        <v>125269</v>
      </c>
      <c r="P560" s="49">
        <v>121478</v>
      </c>
      <c r="Q560" s="49">
        <v>128335</v>
      </c>
    </row>
    <row r="561" spans="1:17" x14ac:dyDescent="0.3">
      <c r="A561" s="34">
        <f>IF($B561='Lookup (hidden)'!$F$12,IF($E561='Lookup (hidden)'!$F$13,IF($D561='Lookup (hidden)'!$F$14,IF($F561='Lookup (hidden)'!$F$15,IF($G561='Lookup (hidden)'!$F$16,IF($H561='Lookup (hidden)'!$F$17,1,0),0),0),0),0),0)</f>
        <v>0</v>
      </c>
      <c r="B561" s="47" t="s">
        <v>80</v>
      </c>
      <c r="C561" s="59"/>
      <c r="D561" s="47" t="s">
        <v>37</v>
      </c>
      <c r="E561" s="47" t="s">
        <v>70</v>
      </c>
      <c r="F561" s="47" t="s">
        <v>37</v>
      </c>
      <c r="G561" s="47" t="s">
        <v>37</v>
      </c>
      <c r="H561" s="47" t="s">
        <v>72</v>
      </c>
      <c r="I561" s="47" t="s">
        <v>97</v>
      </c>
      <c r="J561" s="49">
        <v>6436</v>
      </c>
      <c r="K561" s="49">
        <v>7594</v>
      </c>
      <c r="L561" s="49">
        <v>7609</v>
      </c>
      <c r="M561" s="49">
        <v>14171</v>
      </c>
      <c r="N561" s="49">
        <v>80377</v>
      </c>
      <c r="O561" s="49">
        <v>55915</v>
      </c>
      <c r="P561" s="49">
        <v>63139</v>
      </c>
      <c r="Q561" s="49">
        <v>69083</v>
      </c>
    </row>
    <row r="562" spans="1:17" x14ac:dyDescent="0.3">
      <c r="A562" s="34">
        <f>IF($B562='Lookup (hidden)'!$F$12,IF($E562='Lookup (hidden)'!$F$13,IF($D562='Lookup (hidden)'!$F$14,IF($F562='Lookup (hidden)'!$F$15,IF($G562='Lookup (hidden)'!$F$16,IF($H562='Lookup (hidden)'!$F$17,1,0),0),0),0),0),0)</f>
        <v>0</v>
      </c>
      <c r="B562" s="47" t="s">
        <v>80</v>
      </c>
      <c r="C562" s="59"/>
      <c r="D562" s="47" t="s">
        <v>37</v>
      </c>
      <c r="E562" s="47" t="s">
        <v>74</v>
      </c>
      <c r="F562" s="47" t="s">
        <v>37</v>
      </c>
      <c r="G562" s="47" t="s">
        <v>37</v>
      </c>
      <c r="H562" s="47" t="s">
        <v>76</v>
      </c>
      <c r="I562" s="47" t="s">
        <v>96</v>
      </c>
      <c r="J562" s="49">
        <v>164843</v>
      </c>
      <c r="K562" s="49">
        <v>151705</v>
      </c>
      <c r="L562" s="49">
        <v>157044</v>
      </c>
      <c r="M562" s="49">
        <v>152831</v>
      </c>
      <c r="N562" s="49">
        <v>107220</v>
      </c>
      <c r="O562" s="49">
        <v>114970</v>
      </c>
      <c r="P562" s="49">
        <v>119941</v>
      </c>
      <c r="Q562" s="49">
        <v>122168</v>
      </c>
    </row>
    <row r="563" spans="1:17" x14ac:dyDescent="0.3">
      <c r="A563" s="34">
        <f>IF($B563='Lookup (hidden)'!$F$12,IF($E563='Lookup (hidden)'!$F$13,IF($D563='Lookup (hidden)'!$F$14,IF($F563='Lookup (hidden)'!$F$15,IF($G563='Lookup (hidden)'!$F$16,IF($H563='Lookup (hidden)'!$F$17,1,0),0),0),0),0),0)</f>
        <v>0</v>
      </c>
      <c r="B563" s="47" t="s">
        <v>80</v>
      </c>
      <c r="C563" s="59"/>
      <c r="D563" s="47" t="s">
        <v>37</v>
      </c>
      <c r="E563" s="47" t="s">
        <v>74</v>
      </c>
      <c r="F563" s="47" t="s">
        <v>37</v>
      </c>
      <c r="G563" s="47" t="s">
        <v>37</v>
      </c>
      <c r="H563" s="47" t="s">
        <v>76</v>
      </c>
      <c r="I563" s="47" t="s">
        <v>97</v>
      </c>
      <c r="J563" s="49">
        <v>4658</v>
      </c>
      <c r="K563" s="49">
        <v>4588</v>
      </c>
      <c r="L563" s="49">
        <v>4770</v>
      </c>
      <c r="M563" s="49">
        <v>9257</v>
      </c>
      <c r="N563" s="49">
        <v>56663</v>
      </c>
      <c r="O563" s="49">
        <v>47025</v>
      </c>
      <c r="P563" s="49">
        <v>50452</v>
      </c>
      <c r="Q563" s="49">
        <v>56634</v>
      </c>
    </row>
    <row r="564" spans="1:17" x14ac:dyDescent="0.3">
      <c r="A564" s="34">
        <f>IF($B564='Lookup (hidden)'!$F$12,IF($E564='Lookup (hidden)'!$F$13,IF($D564='Lookup (hidden)'!$F$14,IF($F564='Lookup (hidden)'!$F$15,IF($G564='Lookup (hidden)'!$F$16,IF($H564='Lookup (hidden)'!$F$17,1,0),0),0),0),0),0)</f>
        <v>0</v>
      </c>
      <c r="B564" s="47" t="s">
        <v>80</v>
      </c>
      <c r="C564" s="59"/>
      <c r="D564" s="47" t="s">
        <v>37</v>
      </c>
      <c r="E564" s="47" t="s">
        <v>70</v>
      </c>
      <c r="F564" s="47" t="s">
        <v>37</v>
      </c>
      <c r="G564" s="47" t="s">
        <v>37</v>
      </c>
      <c r="H564" s="47" t="s">
        <v>76</v>
      </c>
      <c r="I564" s="47" t="s">
        <v>96</v>
      </c>
      <c r="J564" s="49">
        <v>126529</v>
      </c>
      <c r="K564" s="49">
        <v>124884</v>
      </c>
      <c r="L564" s="49">
        <v>125324</v>
      </c>
      <c r="M564" s="49">
        <v>127212</v>
      </c>
      <c r="N564" s="49">
        <v>94249</v>
      </c>
      <c r="O564" s="49">
        <v>102905</v>
      </c>
      <c r="P564" s="49">
        <v>104604</v>
      </c>
      <c r="Q564" s="49">
        <v>104499</v>
      </c>
    </row>
    <row r="565" spans="1:17" x14ac:dyDescent="0.3">
      <c r="A565" s="34">
        <f>IF($B565='Lookup (hidden)'!$F$12,IF($E565='Lookup (hidden)'!$F$13,IF($D565='Lookup (hidden)'!$F$14,IF($F565='Lookup (hidden)'!$F$15,IF($G565='Lookup (hidden)'!$F$16,IF($H565='Lookup (hidden)'!$F$17,1,0),0),0),0),0),0)</f>
        <v>0</v>
      </c>
      <c r="B565" s="47" t="s">
        <v>80</v>
      </c>
      <c r="C565" s="59"/>
      <c r="D565" s="47" t="s">
        <v>37</v>
      </c>
      <c r="E565" s="47" t="s">
        <v>70</v>
      </c>
      <c r="F565" s="47" t="s">
        <v>37</v>
      </c>
      <c r="G565" s="47" t="s">
        <v>37</v>
      </c>
      <c r="H565" s="47" t="s">
        <v>76</v>
      </c>
      <c r="I565" s="47" t="s">
        <v>97</v>
      </c>
      <c r="J565" s="49">
        <v>3535</v>
      </c>
      <c r="K565" s="49">
        <v>3642</v>
      </c>
      <c r="L565" s="49">
        <v>3571</v>
      </c>
      <c r="M565" s="49">
        <v>6226</v>
      </c>
      <c r="N565" s="49">
        <v>30570</v>
      </c>
      <c r="O565" s="49">
        <v>24971</v>
      </c>
      <c r="P565" s="49">
        <v>25872</v>
      </c>
      <c r="Q565" s="49">
        <v>28924</v>
      </c>
    </row>
    <row r="566" spans="1:17" x14ac:dyDescent="0.3">
      <c r="A566" s="34">
        <f>IF($B566='Lookup (hidden)'!$F$12,IF($E566='Lookup (hidden)'!$F$13,IF($D566='Lookup (hidden)'!$F$14,IF($F566='Lookup (hidden)'!$F$15,IF($G566='Lookup (hidden)'!$F$16,IF($H566='Lookup (hidden)'!$F$17,1,0),0),0),0),0),0)</f>
        <v>0</v>
      </c>
      <c r="B566" s="47" t="s">
        <v>80</v>
      </c>
      <c r="C566" s="59"/>
      <c r="D566" s="47" t="s">
        <v>37</v>
      </c>
      <c r="E566" s="47" t="s">
        <v>74</v>
      </c>
      <c r="F566" s="47" t="s">
        <v>37</v>
      </c>
      <c r="G566" s="47" t="s">
        <v>37</v>
      </c>
      <c r="H566" s="47" t="s">
        <v>79</v>
      </c>
      <c r="I566" s="47" t="s">
        <v>96</v>
      </c>
      <c r="J566" s="49">
        <v>4467</v>
      </c>
      <c r="K566" s="49">
        <v>3828</v>
      </c>
      <c r="L566" s="49">
        <v>4498</v>
      </c>
      <c r="M566" s="49">
        <v>4339</v>
      </c>
      <c r="N566" s="49">
        <v>1935</v>
      </c>
      <c r="O566" s="49">
        <v>3282</v>
      </c>
      <c r="P566" s="49">
        <v>3898</v>
      </c>
      <c r="Q566" s="49">
        <v>5027</v>
      </c>
    </row>
    <row r="567" spans="1:17" x14ac:dyDescent="0.3">
      <c r="A567" s="34">
        <f>IF($B567='Lookup (hidden)'!$F$12,IF($E567='Lookup (hidden)'!$F$13,IF($D567='Lookup (hidden)'!$F$14,IF($F567='Lookup (hidden)'!$F$15,IF($G567='Lookup (hidden)'!$F$16,IF($H567='Lookup (hidden)'!$F$17,1,0),0),0),0),0),0)</f>
        <v>0</v>
      </c>
      <c r="B567" s="47" t="s">
        <v>80</v>
      </c>
      <c r="C567" s="59"/>
      <c r="D567" s="47" t="s">
        <v>37</v>
      </c>
      <c r="E567" s="47" t="s">
        <v>74</v>
      </c>
      <c r="F567" s="47" t="s">
        <v>37</v>
      </c>
      <c r="G567" s="47" t="s">
        <v>37</v>
      </c>
      <c r="H567" s="47" t="s">
        <v>79</v>
      </c>
      <c r="I567" s="47" t="s">
        <v>97</v>
      </c>
      <c r="J567" s="49">
        <v>136</v>
      </c>
      <c r="K567" s="49">
        <v>145</v>
      </c>
      <c r="L567" s="49">
        <v>167</v>
      </c>
      <c r="M567" s="49">
        <v>456</v>
      </c>
      <c r="N567" s="49">
        <v>2316</v>
      </c>
      <c r="O567" s="49">
        <v>1491</v>
      </c>
      <c r="P567" s="49">
        <v>1871</v>
      </c>
      <c r="Q567" s="49">
        <v>2168</v>
      </c>
    </row>
    <row r="568" spans="1:17" x14ac:dyDescent="0.3">
      <c r="A568" s="34">
        <f>IF($B568='Lookup (hidden)'!$F$12,IF($E568='Lookup (hidden)'!$F$13,IF($D568='Lookup (hidden)'!$F$14,IF($F568='Lookup (hidden)'!$F$15,IF($G568='Lookup (hidden)'!$F$16,IF($H568='Lookup (hidden)'!$F$17,1,0),0),0),0),0),0)</f>
        <v>0</v>
      </c>
      <c r="B568" s="47" t="s">
        <v>80</v>
      </c>
      <c r="C568" s="59"/>
      <c r="D568" s="47" t="s">
        <v>37</v>
      </c>
      <c r="E568" s="47" t="s">
        <v>70</v>
      </c>
      <c r="F568" s="47" t="s">
        <v>37</v>
      </c>
      <c r="G568" s="47" t="s">
        <v>37</v>
      </c>
      <c r="H568" s="47" t="s">
        <v>79</v>
      </c>
      <c r="I568" s="47" t="s">
        <v>96</v>
      </c>
      <c r="J568" s="49">
        <v>3981</v>
      </c>
      <c r="K568" s="49">
        <v>3180</v>
      </c>
      <c r="L568" s="49">
        <v>3754</v>
      </c>
      <c r="M568" s="49">
        <v>3338</v>
      </c>
      <c r="N568" s="49">
        <v>1178</v>
      </c>
      <c r="O568" s="49">
        <v>2133</v>
      </c>
      <c r="P568" s="49">
        <v>2330</v>
      </c>
      <c r="Q568" s="49">
        <v>2610</v>
      </c>
    </row>
    <row r="569" spans="1:17" x14ac:dyDescent="0.3">
      <c r="A569" s="34">
        <f>IF($B569='Lookup (hidden)'!$F$12,IF($E569='Lookup (hidden)'!$F$13,IF($D569='Lookup (hidden)'!$F$14,IF($F569='Lookup (hidden)'!$F$15,IF($G569='Lookup (hidden)'!$F$16,IF($H569='Lookup (hidden)'!$F$17,1,0),0),0),0),0),0)</f>
        <v>0</v>
      </c>
      <c r="B569" s="47" t="s">
        <v>80</v>
      </c>
      <c r="C569" s="59"/>
      <c r="D569" s="47" t="s">
        <v>37</v>
      </c>
      <c r="E569" s="47" t="s">
        <v>70</v>
      </c>
      <c r="F569" s="47" t="s">
        <v>37</v>
      </c>
      <c r="G569" s="47" t="s">
        <v>37</v>
      </c>
      <c r="H569" s="47" t="s">
        <v>79</v>
      </c>
      <c r="I569" s="47" t="s">
        <v>97</v>
      </c>
      <c r="J569" s="49">
        <v>125</v>
      </c>
      <c r="K569" s="49">
        <v>103</v>
      </c>
      <c r="L569" s="49">
        <v>141</v>
      </c>
      <c r="M569" s="49">
        <v>438</v>
      </c>
      <c r="N569" s="49">
        <v>2193</v>
      </c>
      <c r="O569" s="49">
        <v>1309</v>
      </c>
      <c r="P569" s="49">
        <v>1548</v>
      </c>
      <c r="Q569" s="49">
        <v>1530</v>
      </c>
    </row>
    <row r="570" spans="1:17" x14ac:dyDescent="0.3">
      <c r="A570" s="34">
        <f>IF($B570='Lookup (hidden)'!$F$12,IF($E570='Lookup (hidden)'!$F$13,IF($D570='Lookup (hidden)'!$F$14,IF($F570='Lookup (hidden)'!$F$15,IF($G570='Lookup (hidden)'!$F$16,IF($H570='Lookup (hidden)'!$F$17,1,0),0),0),0),0),0)</f>
        <v>0</v>
      </c>
      <c r="B570" s="47" t="s">
        <v>82</v>
      </c>
      <c r="C570" s="59"/>
      <c r="D570" s="47" t="s">
        <v>37</v>
      </c>
      <c r="E570" s="47" t="s">
        <v>74</v>
      </c>
      <c r="F570" s="47" t="s">
        <v>37</v>
      </c>
      <c r="G570" s="47" t="s">
        <v>37</v>
      </c>
      <c r="H570" s="47" t="s">
        <v>72</v>
      </c>
      <c r="I570" s="47" t="s">
        <v>96</v>
      </c>
      <c r="J570" s="49">
        <v>239719</v>
      </c>
      <c r="K570" s="49">
        <v>233346</v>
      </c>
      <c r="L570" s="49">
        <v>238359</v>
      </c>
      <c r="M570" s="49">
        <v>220205</v>
      </c>
      <c r="N570" s="49">
        <v>62516</v>
      </c>
      <c r="O570" s="49">
        <v>80610</v>
      </c>
      <c r="P570" s="49">
        <v>83611</v>
      </c>
      <c r="Q570" s="49">
        <v>91179</v>
      </c>
    </row>
    <row r="571" spans="1:17" x14ac:dyDescent="0.3">
      <c r="A571" s="34">
        <f>IF($B571='Lookup (hidden)'!$F$12,IF($E571='Lookup (hidden)'!$F$13,IF($D571='Lookup (hidden)'!$F$14,IF($F571='Lookup (hidden)'!$F$15,IF($G571='Lookup (hidden)'!$F$16,IF($H571='Lookup (hidden)'!$F$17,1,0),0),0),0),0),0)</f>
        <v>0</v>
      </c>
      <c r="B571" s="47" t="s">
        <v>82</v>
      </c>
      <c r="C571" s="59"/>
      <c r="D571" s="47" t="s">
        <v>37</v>
      </c>
      <c r="E571" s="47" t="s">
        <v>74</v>
      </c>
      <c r="F571" s="47" t="s">
        <v>37</v>
      </c>
      <c r="G571" s="47" t="s">
        <v>37</v>
      </c>
      <c r="H571" s="47" t="s">
        <v>72</v>
      </c>
      <c r="I571" s="47" t="s">
        <v>97</v>
      </c>
      <c r="J571" s="49">
        <v>1800</v>
      </c>
      <c r="K571" s="49">
        <v>2240</v>
      </c>
      <c r="L571" s="49">
        <v>2807</v>
      </c>
      <c r="M571" s="49">
        <v>39462</v>
      </c>
      <c r="N571" s="49">
        <v>227083</v>
      </c>
      <c r="O571" s="49">
        <v>204064</v>
      </c>
      <c r="P571" s="49">
        <v>218554</v>
      </c>
      <c r="Q571" s="49">
        <v>230619</v>
      </c>
    </row>
    <row r="572" spans="1:17" x14ac:dyDescent="0.3">
      <c r="A572" s="34">
        <f>IF($B572='Lookup (hidden)'!$F$12,IF($E572='Lookup (hidden)'!$F$13,IF($D572='Lookup (hidden)'!$F$14,IF($F572='Lookup (hidden)'!$F$15,IF($G572='Lookup (hidden)'!$F$16,IF($H572='Lookup (hidden)'!$F$17,1,0),0),0),0),0),0)</f>
        <v>0</v>
      </c>
      <c r="B572" s="47" t="s">
        <v>82</v>
      </c>
      <c r="C572" s="59"/>
      <c r="D572" s="47" t="s">
        <v>37</v>
      </c>
      <c r="E572" s="47" t="s">
        <v>70</v>
      </c>
      <c r="F572" s="47" t="s">
        <v>37</v>
      </c>
      <c r="G572" s="47" t="s">
        <v>37</v>
      </c>
      <c r="H572" s="47" t="s">
        <v>72</v>
      </c>
      <c r="I572" s="47" t="s">
        <v>96</v>
      </c>
      <c r="J572" s="49">
        <v>127129</v>
      </c>
      <c r="K572" s="49">
        <v>125818</v>
      </c>
      <c r="L572" s="49">
        <v>128159</v>
      </c>
      <c r="M572" s="49">
        <v>120715</v>
      </c>
      <c r="N572" s="49">
        <v>37100</v>
      </c>
      <c r="O572" s="49">
        <v>46470</v>
      </c>
      <c r="P572" s="49">
        <v>46914</v>
      </c>
      <c r="Q572" s="49">
        <v>50623</v>
      </c>
    </row>
    <row r="573" spans="1:17" x14ac:dyDescent="0.3">
      <c r="A573" s="34">
        <f>IF($B573='Lookup (hidden)'!$F$12,IF($E573='Lookup (hidden)'!$F$13,IF($D573='Lookup (hidden)'!$F$14,IF($F573='Lookup (hidden)'!$F$15,IF($G573='Lookup (hidden)'!$F$16,IF($H573='Lookup (hidden)'!$F$17,1,0),0),0),0),0),0)</f>
        <v>0</v>
      </c>
      <c r="B573" s="47" t="s">
        <v>82</v>
      </c>
      <c r="C573" s="59"/>
      <c r="D573" s="47" t="s">
        <v>37</v>
      </c>
      <c r="E573" s="47" t="s">
        <v>70</v>
      </c>
      <c r="F573" s="47" t="s">
        <v>37</v>
      </c>
      <c r="G573" s="47" t="s">
        <v>37</v>
      </c>
      <c r="H573" s="47" t="s">
        <v>72</v>
      </c>
      <c r="I573" s="47" t="s">
        <v>97</v>
      </c>
      <c r="J573" s="49">
        <v>1114</v>
      </c>
      <c r="K573" s="49">
        <v>1416</v>
      </c>
      <c r="L573" s="49">
        <v>1679</v>
      </c>
      <c r="M573" s="49">
        <v>17724</v>
      </c>
      <c r="N573" s="49">
        <v>108295</v>
      </c>
      <c r="O573" s="49">
        <v>97593</v>
      </c>
      <c r="P573" s="49">
        <v>104280</v>
      </c>
      <c r="Q573" s="49">
        <v>110794</v>
      </c>
    </row>
    <row r="574" spans="1:17" x14ac:dyDescent="0.3">
      <c r="A574" s="34">
        <f>IF($B574='Lookup (hidden)'!$F$12,IF($E574='Lookup (hidden)'!$F$13,IF($D574='Lookup (hidden)'!$F$14,IF($F574='Lookup (hidden)'!$F$15,IF($G574='Lookup (hidden)'!$F$16,IF($H574='Lookup (hidden)'!$F$17,1,0),0),0),0),0),0)</f>
        <v>0</v>
      </c>
      <c r="B574" s="47" t="s">
        <v>82</v>
      </c>
      <c r="C574" s="59"/>
      <c r="D574" s="47" t="s">
        <v>37</v>
      </c>
      <c r="E574" s="47" t="s">
        <v>74</v>
      </c>
      <c r="F574" s="47" t="s">
        <v>37</v>
      </c>
      <c r="G574" s="47" t="s">
        <v>37</v>
      </c>
      <c r="H574" s="47" t="s">
        <v>76</v>
      </c>
      <c r="I574" s="47" t="s">
        <v>96</v>
      </c>
      <c r="J574" s="49">
        <v>100464</v>
      </c>
      <c r="K574" s="49">
        <v>91590</v>
      </c>
      <c r="L574" s="49">
        <v>95798</v>
      </c>
      <c r="M574" s="49">
        <v>88268</v>
      </c>
      <c r="N574" s="49">
        <v>44460</v>
      </c>
      <c r="O574" s="49">
        <v>52655</v>
      </c>
      <c r="P574" s="49">
        <v>54803</v>
      </c>
      <c r="Q574" s="49">
        <v>59733</v>
      </c>
    </row>
    <row r="575" spans="1:17" x14ac:dyDescent="0.3">
      <c r="A575" s="34">
        <f>IF($B575='Lookup (hidden)'!$F$12,IF($E575='Lookup (hidden)'!$F$13,IF($D575='Lookup (hidden)'!$F$14,IF($F575='Lookup (hidden)'!$F$15,IF($G575='Lookup (hidden)'!$F$16,IF($H575='Lookup (hidden)'!$F$17,1,0),0),0),0),0),0)</f>
        <v>0</v>
      </c>
      <c r="B575" s="47" t="s">
        <v>82</v>
      </c>
      <c r="C575" s="59"/>
      <c r="D575" s="47" t="s">
        <v>37</v>
      </c>
      <c r="E575" s="47" t="s">
        <v>74</v>
      </c>
      <c r="F575" s="47" t="s">
        <v>37</v>
      </c>
      <c r="G575" s="47" t="s">
        <v>37</v>
      </c>
      <c r="H575" s="47" t="s">
        <v>76</v>
      </c>
      <c r="I575" s="47" t="s">
        <v>97</v>
      </c>
      <c r="J575" s="49">
        <v>1678</v>
      </c>
      <c r="K575" s="49">
        <v>1580</v>
      </c>
      <c r="L575" s="49">
        <v>1969</v>
      </c>
      <c r="M575" s="49">
        <v>9467</v>
      </c>
      <c r="N575" s="49">
        <v>63716</v>
      </c>
      <c r="O575" s="49">
        <v>52625</v>
      </c>
      <c r="P575" s="49">
        <v>55656</v>
      </c>
      <c r="Q575" s="49">
        <v>58448</v>
      </c>
    </row>
    <row r="576" spans="1:17" x14ac:dyDescent="0.3">
      <c r="A576" s="34">
        <f>IF($B576='Lookup (hidden)'!$F$12,IF($E576='Lookup (hidden)'!$F$13,IF($D576='Lookup (hidden)'!$F$14,IF($F576='Lookup (hidden)'!$F$15,IF($G576='Lookup (hidden)'!$F$16,IF($H576='Lookup (hidden)'!$F$17,1,0),0),0),0),0),0)</f>
        <v>0</v>
      </c>
      <c r="B576" s="47" t="s">
        <v>82</v>
      </c>
      <c r="C576" s="59"/>
      <c r="D576" s="47" t="s">
        <v>37</v>
      </c>
      <c r="E576" s="47" t="s">
        <v>70</v>
      </c>
      <c r="F576" s="47" t="s">
        <v>37</v>
      </c>
      <c r="G576" s="47" t="s">
        <v>37</v>
      </c>
      <c r="H576" s="47" t="s">
        <v>76</v>
      </c>
      <c r="I576" s="47" t="s">
        <v>96</v>
      </c>
      <c r="J576" s="49">
        <v>68274</v>
      </c>
      <c r="K576" s="49">
        <v>63855</v>
      </c>
      <c r="L576" s="49">
        <v>67445</v>
      </c>
      <c r="M576" s="49">
        <v>61861</v>
      </c>
      <c r="N576" s="49">
        <v>35518</v>
      </c>
      <c r="O576" s="49">
        <v>40684</v>
      </c>
      <c r="P576" s="49">
        <v>41745</v>
      </c>
      <c r="Q576" s="49">
        <v>42590</v>
      </c>
    </row>
    <row r="577" spans="1:17" x14ac:dyDescent="0.3">
      <c r="A577" s="34">
        <f>IF($B577='Lookup (hidden)'!$F$12,IF($E577='Lookup (hidden)'!$F$13,IF($D577='Lookup (hidden)'!$F$14,IF($F577='Lookup (hidden)'!$F$15,IF($G577='Lookup (hidden)'!$F$16,IF($H577='Lookup (hidden)'!$F$17,1,0),0),0),0),0),0)</f>
        <v>0</v>
      </c>
      <c r="B577" s="47" t="s">
        <v>82</v>
      </c>
      <c r="C577" s="59"/>
      <c r="D577" s="47" t="s">
        <v>37</v>
      </c>
      <c r="E577" s="47" t="s">
        <v>70</v>
      </c>
      <c r="F577" s="47" t="s">
        <v>37</v>
      </c>
      <c r="G577" s="47" t="s">
        <v>37</v>
      </c>
      <c r="H577" s="47" t="s">
        <v>76</v>
      </c>
      <c r="I577" s="47" t="s">
        <v>97</v>
      </c>
      <c r="J577" s="49">
        <v>1148</v>
      </c>
      <c r="K577" s="49">
        <v>1038</v>
      </c>
      <c r="L577" s="49">
        <v>1074</v>
      </c>
      <c r="M577" s="49">
        <v>5095</v>
      </c>
      <c r="N577" s="49">
        <v>35974</v>
      </c>
      <c r="O577" s="49">
        <v>28577</v>
      </c>
      <c r="P577" s="49">
        <v>29841</v>
      </c>
      <c r="Q577" s="49">
        <v>30923</v>
      </c>
    </row>
    <row r="578" spans="1:17" x14ac:dyDescent="0.3">
      <c r="A578" s="34">
        <f>IF($B578='Lookup (hidden)'!$F$12,IF($E578='Lookup (hidden)'!$F$13,IF($D578='Lookup (hidden)'!$F$14,IF($F578='Lookup (hidden)'!$F$15,IF($G578='Lookup (hidden)'!$F$16,IF($H578='Lookup (hidden)'!$F$17,1,0),0),0),0),0),0)</f>
        <v>0</v>
      </c>
      <c r="B578" s="47" t="s">
        <v>82</v>
      </c>
      <c r="C578" s="59"/>
      <c r="D578" s="47" t="s">
        <v>37</v>
      </c>
      <c r="E578" s="47" t="s">
        <v>74</v>
      </c>
      <c r="F578" s="47" t="s">
        <v>37</v>
      </c>
      <c r="G578" s="47" t="s">
        <v>37</v>
      </c>
      <c r="H578" s="47" t="s">
        <v>79</v>
      </c>
      <c r="I578" s="47" t="s">
        <v>96</v>
      </c>
      <c r="J578" s="49">
        <v>2380</v>
      </c>
      <c r="K578" s="49">
        <v>1968</v>
      </c>
      <c r="L578" s="49">
        <v>2437</v>
      </c>
      <c r="M578" s="49">
        <v>2219</v>
      </c>
      <c r="N578" s="49">
        <v>740</v>
      </c>
      <c r="O578" s="49">
        <v>1254</v>
      </c>
      <c r="P578" s="49">
        <v>1300</v>
      </c>
      <c r="Q578" s="49">
        <v>1863</v>
      </c>
    </row>
    <row r="579" spans="1:17" x14ac:dyDescent="0.3">
      <c r="A579" s="34">
        <f>IF($B579='Lookup (hidden)'!$F$12,IF($E579='Lookup (hidden)'!$F$13,IF($D579='Lookup (hidden)'!$F$14,IF($F579='Lookup (hidden)'!$F$15,IF($G579='Lookup (hidden)'!$F$16,IF($H579='Lookup (hidden)'!$F$17,1,0),0),0),0),0),0)</f>
        <v>0</v>
      </c>
      <c r="B579" s="47" t="s">
        <v>82</v>
      </c>
      <c r="C579" s="59"/>
      <c r="D579" s="47" t="s">
        <v>37</v>
      </c>
      <c r="E579" s="47" t="s">
        <v>74</v>
      </c>
      <c r="F579" s="47" t="s">
        <v>37</v>
      </c>
      <c r="G579" s="47" t="s">
        <v>37</v>
      </c>
      <c r="H579" s="47" t="s">
        <v>79</v>
      </c>
      <c r="I579" s="47" t="s">
        <v>97</v>
      </c>
      <c r="J579" s="49" t="s">
        <v>99</v>
      </c>
      <c r="K579" s="49">
        <v>0</v>
      </c>
      <c r="L579" s="49" t="s">
        <v>99</v>
      </c>
      <c r="M579" s="49">
        <v>199</v>
      </c>
      <c r="N579" s="49">
        <v>1790</v>
      </c>
      <c r="O579" s="49">
        <v>1411</v>
      </c>
      <c r="P579" s="49">
        <v>1901</v>
      </c>
      <c r="Q579" s="49">
        <v>2098</v>
      </c>
    </row>
    <row r="580" spans="1:17" x14ac:dyDescent="0.3">
      <c r="A580" s="34">
        <f>IF($B580='Lookup (hidden)'!$F$12,IF($E580='Lookup (hidden)'!$F$13,IF($D580='Lookup (hidden)'!$F$14,IF($F580='Lookup (hidden)'!$F$15,IF($G580='Lookup (hidden)'!$F$16,IF($H580='Lookup (hidden)'!$F$17,1,0),0),0),0),0),0)</f>
        <v>0</v>
      </c>
      <c r="B580" s="47" t="s">
        <v>82</v>
      </c>
      <c r="C580" s="59"/>
      <c r="D580" s="47" t="s">
        <v>37</v>
      </c>
      <c r="E580" s="47" t="s">
        <v>70</v>
      </c>
      <c r="F580" s="47" t="s">
        <v>37</v>
      </c>
      <c r="G580" s="47" t="s">
        <v>37</v>
      </c>
      <c r="H580" s="47" t="s">
        <v>79</v>
      </c>
      <c r="I580" s="47" t="s">
        <v>96</v>
      </c>
      <c r="J580" s="49">
        <v>1797</v>
      </c>
      <c r="K580" s="49">
        <v>1467</v>
      </c>
      <c r="L580" s="49">
        <v>1766</v>
      </c>
      <c r="M580" s="49">
        <v>1601</v>
      </c>
      <c r="N580" s="49">
        <v>411</v>
      </c>
      <c r="O580" s="49">
        <v>666</v>
      </c>
      <c r="P580" s="49">
        <v>815</v>
      </c>
      <c r="Q580" s="49">
        <v>927</v>
      </c>
    </row>
    <row r="581" spans="1:17" x14ac:dyDescent="0.3">
      <c r="A581" s="34">
        <f>IF($B581='Lookup (hidden)'!$F$12,IF($E581='Lookup (hidden)'!$F$13,IF($D581='Lookup (hidden)'!$F$14,IF($F581='Lookup (hidden)'!$F$15,IF($G581='Lookup (hidden)'!$F$16,IF($H581='Lookup (hidden)'!$F$17,1,0),0),0),0),0),0)</f>
        <v>0</v>
      </c>
      <c r="B581" s="47" t="s">
        <v>82</v>
      </c>
      <c r="C581" s="59"/>
      <c r="D581" s="47" t="s">
        <v>37</v>
      </c>
      <c r="E581" s="47" t="s">
        <v>70</v>
      </c>
      <c r="F581" s="47" t="s">
        <v>37</v>
      </c>
      <c r="G581" s="47" t="s">
        <v>37</v>
      </c>
      <c r="H581" s="47" t="s">
        <v>79</v>
      </c>
      <c r="I581" s="47" t="s">
        <v>97</v>
      </c>
      <c r="J581" s="49" t="s">
        <v>99</v>
      </c>
      <c r="K581" s="49" t="s">
        <v>99</v>
      </c>
      <c r="L581" s="49" t="s">
        <v>99</v>
      </c>
      <c r="M581" s="49">
        <v>170</v>
      </c>
      <c r="N581" s="49">
        <v>1508</v>
      </c>
      <c r="O581" s="49">
        <v>1129</v>
      </c>
      <c r="P581" s="49">
        <v>1445</v>
      </c>
      <c r="Q581" s="49">
        <v>1514</v>
      </c>
    </row>
    <row r="582" spans="1:17" x14ac:dyDescent="0.3">
      <c r="A582" s="34">
        <f>IF($B582='Lookup (hidden)'!$F$12,IF($E582='Lookup (hidden)'!$F$13,IF($D582='Lookup (hidden)'!$F$14,IF($F582='Lookup (hidden)'!$F$15,IF($G582='Lookup (hidden)'!$F$16,IF($H582='Lookup (hidden)'!$F$17,1,0),0),0),0),0),0)</f>
        <v>0</v>
      </c>
      <c r="B582" s="47" t="s">
        <v>73</v>
      </c>
      <c r="C582" s="59"/>
      <c r="D582" s="47" t="s">
        <v>37</v>
      </c>
      <c r="E582" s="47" t="s">
        <v>74</v>
      </c>
      <c r="F582" s="47" t="s">
        <v>37</v>
      </c>
      <c r="G582" s="47" t="s">
        <v>37</v>
      </c>
      <c r="H582" s="47" t="s">
        <v>72</v>
      </c>
      <c r="I582" s="47" t="s">
        <v>96</v>
      </c>
      <c r="J582" s="49">
        <v>66532</v>
      </c>
      <c r="K582" s="49">
        <v>63060</v>
      </c>
      <c r="L582" s="49">
        <v>66108</v>
      </c>
      <c r="M582" s="49">
        <v>60638</v>
      </c>
      <c r="N582" s="49">
        <v>28028</v>
      </c>
      <c r="O582" s="49">
        <v>41152</v>
      </c>
      <c r="P582" s="49">
        <v>36541</v>
      </c>
      <c r="Q582" s="49">
        <v>35839</v>
      </c>
    </row>
    <row r="583" spans="1:17" x14ac:dyDescent="0.3">
      <c r="A583" s="34">
        <f>IF($B583='Lookup (hidden)'!$F$12,IF($E583='Lookup (hidden)'!$F$13,IF($D583='Lookup (hidden)'!$F$14,IF($F583='Lookup (hidden)'!$F$15,IF($G583='Lookup (hidden)'!$F$16,IF($H583='Lookup (hidden)'!$F$17,1,0),0),0),0),0),0)</f>
        <v>0</v>
      </c>
      <c r="B583" s="47" t="s">
        <v>73</v>
      </c>
      <c r="C583" s="59"/>
      <c r="D583" s="47" t="s">
        <v>37</v>
      </c>
      <c r="E583" s="47" t="s">
        <v>74</v>
      </c>
      <c r="F583" s="47" t="s">
        <v>37</v>
      </c>
      <c r="G583" s="47" t="s">
        <v>37</v>
      </c>
      <c r="H583" s="47" t="s">
        <v>72</v>
      </c>
      <c r="I583" s="47" t="s">
        <v>97</v>
      </c>
      <c r="J583" s="49">
        <v>0</v>
      </c>
      <c r="K583" s="49">
        <v>0</v>
      </c>
      <c r="L583" s="49">
        <v>0</v>
      </c>
      <c r="M583" s="49">
        <v>5949</v>
      </c>
      <c r="N583" s="49">
        <v>41693</v>
      </c>
      <c r="O583" s="49">
        <v>31389</v>
      </c>
      <c r="P583" s="49">
        <v>44812</v>
      </c>
      <c r="Q583" s="49">
        <v>44714</v>
      </c>
    </row>
    <row r="584" spans="1:17" x14ac:dyDescent="0.3">
      <c r="A584" s="34">
        <f>IF($B584='Lookup (hidden)'!$F$12,IF($E584='Lookup (hidden)'!$F$13,IF($D584='Lookup (hidden)'!$F$14,IF($F584='Lookup (hidden)'!$F$15,IF($G584='Lookup (hidden)'!$F$16,IF($H584='Lookup (hidden)'!$F$17,1,0),0),0),0),0),0)</f>
        <v>0</v>
      </c>
      <c r="B584" s="47" t="s">
        <v>73</v>
      </c>
      <c r="C584" s="59"/>
      <c r="D584" s="47" t="s">
        <v>37</v>
      </c>
      <c r="E584" s="47" t="s">
        <v>70</v>
      </c>
      <c r="F584" s="47" t="s">
        <v>37</v>
      </c>
      <c r="G584" s="47" t="s">
        <v>37</v>
      </c>
      <c r="H584" s="47" t="s">
        <v>72</v>
      </c>
      <c r="I584" s="47" t="s">
        <v>96</v>
      </c>
      <c r="J584" s="49">
        <v>36276</v>
      </c>
      <c r="K584" s="49">
        <v>34161</v>
      </c>
      <c r="L584" s="49">
        <v>36805</v>
      </c>
      <c r="M584" s="49">
        <v>33588</v>
      </c>
      <c r="N584" s="49">
        <v>17282</v>
      </c>
      <c r="O584" s="49">
        <v>23646</v>
      </c>
      <c r="P584" s="49">
        <v>21410</v>
      </c>
      <c r="Q584" s="49">
        <v>20927</v>
      </c>
    </row>
    <row r="585" spans="1:17" x14ac:dyDescent="0.3">
      <c r="A585" s="34">
        <f>IF($B585='Lookup (hidden)'!$F$12,IF($E585='Lookup (hidden)'!$F$13,IF($D585='Lookup (hidden)'!$F$14,IF($F585='Lookup (hidden)'!$F$15,IF($G585='Lookup (hidden)'!$F$16,IF($H585='Lookup (hidden)'!$F$17,1,0),0),0),0),0),0)</f>
        <v>0</v>
      </c>
      <c r="B585" s="47" t="s">
        <v>73</v>
      </c>
      <c r="C585" s="59"/>
      <c r="D585" s="47" t="s">
        <v>37</v>
      </c>
      <c r="E585" s="47" t="s">
        <v>70</v>
      </c>
      <c r="F585" s="47" t="s">
        <v>37</v>
      </c>
      <c r="G585" s="47" t="s">
        <v>37</v>
      </c>
      <c r="H585" s="47" t="s">
        <v>72</v>
      </c>
      <c r="I585" s="47" t="s">
        <v>97</v>
      </c>
      <c r="J585" s="49">
        <v>0</v>
      </c>
      <c r="K585" s="49">
        <v>0</v>
      </c>
      <c r="L585" s="49">
        <v>0</v>
      </c>
      <c r="M585" s="49">
        <v>2838</v>
      </c>
      <c r="N585" s="49">
        <v>19134</v>
      </c>
      <c r="O585" s="49">
        <v>13528</v>
      </c>
      <c r="P585" s="49">
        <v>20064</v>
      </c>
      <c r="Q585" s="49">
        <v>21028</v>
      </c>
    </row>
    <row r="586" spans="1:17" x14ac:dyDescent="0.3">
      <c r="A586" s="34">
        <f>IF($B586='Lookup (hidden)'!$F$12,IF($E586='Lookup (hidden)'!$F$13,IF($D586='Lookup (hidden)'!$F$14,IF($F586='Lookup (hidden)'!$F$15,IF($G586='Lookup (hidden)'!$F$16,IF($H586='Lookup (hidden)'!$F$17,1,0),0),0),0),0),0)</f>
        <v>0</v>
      </c>
      <c r="B586" s="47" t="s">
        <v>73</v>
      </c>
      <c r="C586" s="59"/>
      <c r="D586" s="47" t="s">
        <v>37</v>
      </c>
      <c r="E586" s="47" t="s">
        <v>74</v>
      </c>
      <c r="F586" s="47" t="s">
        <v>37</v>
      </c>
      <c r="G586" s="47" t="s">
        <v>37</v>
      </c>
      <c r="H586" s="47" t="s">
        <v>76</v>
      </c>
      <c r="I586" s="47" t="s">
        <v>96</v>
      </c>
      <c r="J586" s="49">
        <v>64109</v>
      </c>
      <c r="K586" s="49">
        <v>61138</v>
      </c>
      <c r="L586" s="49">
        <v>63747</v>
      </c>
      <c r="M586" s="49">
        <v>53331</v>
      </c>
      <c r="N586" s="49">
        <v>17422</v>
      </c>
      <c r="O586" s="49">
        <v>25397</v>
      </c>
      <c r="P586" s="49">
        <v>21916</v>
      </c>
      <c r="Q586" s="49">
        <v>20737</v>
      </c>
    </row>
    <row r="587" spans="1:17" x14ac:dyDescent="0.3">
      <c r="A587" s="34">
        <f>IF($B587='Lookup (hidden)'!$F$12,IF($E587='Lookup (hidden)'!$F$13,IF($D587='Lookup (hidden)'!$F$14,IF($F587='Lookup (hidden)'!$F$15,IF($G587='Lookup (hidden)'!$F$16,IF($H587='Lookup (hidden)'!$F$17,1,0),0),0),0),0),0)</f>
        <v>0</v>
      </c>
      <c r="B587" s="47" t="s">
        <v>73</v>
      </c>
      <c r="C587" s="59"/>
      <c r="D587" s="47" t="s">
        <v>37</v>
      </c>
      <c r="E587" s="47" t="s">
        <v>74</v>
      </c>
      <c r="F587" s="47" t="s">
        <v>37</v>
      </c>
      <c r="G587" s="47" t="s">
        <v>37</v>
      </c>
      <c r="H587" s="47" t="s">
        <v>76</v>
      </c>
      <c r="I587" s="47" t="s">
        <v>97</v>
      </c>
      <c r="J587" s="49">
        <v>105</v>
      </c>
      <c r="K587" s="49">
        <v>53</v>
      </c>
      <c r="L587" s="49">
        <v>59</v>
      </c>
      <c r="M587" s="49">
        <v>6270</v>
      </c>
      <c r="N587" s="49">
        <v>41187</v>
      </c>
      <c r="O587" s="49">
        <v>33771</v>
      </c>
      <c r="P587" s="49">
        <v>42552</v>
      </c>
      <c r="Q587" s="49">
        <v>43858</v>
      </c>
    </row>
    <row r="588" spans="1:17" x14ac:dyDescent="0.3">
      <c r="A588" s="34">
        <f>IF($B588='Lookup (hidden)'!$F$12,IF($E588='Lookup (hidden)'!$F$13,IF($D588='Lookup (hidden)'!$F$14,IF($F588='Lookup (hidden)'!$F$15,IF($G588='Lookup (hidden)'!$F$16,IF($H588='Lookup (hidden)'!$F$17,1,0),0),0),0),0),0)</f>
        <v>0</v>
      </c>
      <c r="B588" s="47" t="s">
        <v>73</v>
      </c>
      <c r="C588" s="59"/>
      <c r="D588" s="47" t="s">
        <v>37</v>
      </c>
      <c r="E588" s="47" t="s">
        <v>70</v>
      </c>
      <c r="F588" s="47" t="s">
        <v>37</v>
      </c>
      <c r="G588" s="47" t="s">
        <v>37</v>
      </c>
      <c r="H588" s="47" t="s">
        <v>76</v>
      </c>
      <c r="I588" s="47" t="s">
        <v>96</v>
      </c>
      <c r="J588" s="49">
        <v>39221</v>
      </c>
      <c r="K588" s="49">
        <v>38113</v>
      </c>
      <c r="L588" s="49">
        <v>39066</v>
      </c>
      <c r="M588" s="49">
        <v>34745</v>
      </c>
      <c r="N588" s="49">
        <v>14927</v>
      </c>
      <c r="O588" s="49">
        <v>18395</v>
      </c>
      <c r="P588" s="49">
        <v>15429</v>
      </c>
      <c r="Q588" s="49">
        <v>15353</v>
      </c>
    </row>
    <row r="589" spans="1:17" x14ac:dyDescent="0.3">
      <c r="A589" s="34">
        <f>IF($B589='Lookup (hidden)'!$F$12,IF($E589='Lookup (hidden)'!$F$13,IF($D589='Lookup (hidden)'!$F$14,IF($F589='Lookup (hidden)'!$F$15,IF($G589='Lookup (hidden)'!$F$16,IF($H589='Lookup (hidden)'!$F$17,1,0),0),0),0),0),0)</f>
        <v>0</v>
      </c>
      <c r="B589" s="47" t="s">
        <v>73</v>
      </c>
      <c r="C589" s="59"/>
      <c r="D589" s="47" t="s">
        <v>37</v>
      </c>
      <c r="E589" s="47" t="s">
        <v>70</v>
      </c>
      <c r="F589" s="47" t="s">
        <v>37</v>
      </c>
      <c r="G589" s="47" t="s">
        <v>37</v>
      </c>
      <c r="H589" s="47" t="s">
        <v>76</v>
      </c>
      <c r="I589" s="47" t="s">
        <v>97</v>
      </c>
      <c r="J589" s="49">
        <v>37</v>
      </c>
      <c r="K589" s="49">
        <v>41</v>
      </c>
      <c r="L589" s="49">
        <v>39</v>
      </c>
      <c r="M589" s="49">
        <v>3394</v>
      </c>
      <c r="N589" s="49">
        <v>23183</v>
      </c>
      <c r="O589" s="49">
        <v>17175</v>
      </c>
      <c r="P589" s="49">
        <v>21830</v>
      </c>
      <c r="Q589" s="49">
        <v>22763</v>
      </c>
    </row>
    <row r="590" spans="1:17" x14ac:dyDescent="0.3">
      <c r="A590" s="34">
        <f>IF($B590='Lookup (hidden)'!$F$12,IF($E590='Lookup (hidden)'!$F$13,IF($D590='Lookup (hidden)'!$F$14,IF($F590='Lookup (hidden)'!$F$15,IF($G590='Lookup (hidden)'!$F$16,IF($H590='Lookup (hidden)'!$F$17,1,0),0),0),0),0),0)</f>
        <v>0</v>
      </c>
      <c r="B590" s="47" t="s">
        <v>73</v>
      </c>
      <c r="C590" s="59"/>
      <c r="D590" s="47" t="s">
        <v>37</v>
      </c>
      <c r="E590" s="47" t="s">
        <v>74</v>
      </c>
      <c r="F590" s="47" t="s">
        <v>37</v>
      </c>
      <c r="G590" s="47" t="s">
        <v>37</v>
      </c>
      <c r="H590" s="47" t="s">
        <v>79</v>
      </c>
      <c r="I590" s="47" t="s">
        <v>96</v>
      </c>
      <c r="J590" s="49">
        <v>1220</v>
      </c>
      <c r="K590" s="49">
        <v>968</v>
      </c>
      <c r="L590" s="49">
        <v>1092</v>
      </c>
      <c r="M590" s="49">
        <v>1021</v>
      </c>
      <c r="N590" s="49">
        <v>409</v>
      </c>
      <c r="O590" s="49">
        <v>751</v>
      </c>
      <c r="P590" s="49">
        <v>798</v>
      </c>
      <c r="Q590" s="49">
        <v>957</v>
      </c>
    </row>
    <row r="591" spans="1:17" x14ac:dyDescent="0.3">
      <c r="A591" s="34">
        <f>IF($B591='Lookup (hidden)'!$F$12,IF($E591='Lookup (hidden)'!$F$13,IF($D591='Lookup (hidden)'!$F$14,IF($F591='Lookup (hidden)'!$F$15,IF($G591='Lookup (hidden)'!$F$16,IF($H591='Lookup (hidden)'!$F$17,1,0),0),0),0),0),0)</f>
        <v>0</v>
      </c>
      <c r="B591" s="47" t="s">
        <v>73</v>
      </c>
      <c r="C591" s="59"/>
      <c r="D591" s="47" t="s">
        <v>37</v>
      </c>
      <c r="E591" s="47" t="s">
        <v>74</v>
      </c>
      <c r="F591" s="47" t="s">
        <v>37</v>
      </c>
      <c r="G591" s="47" t="s">
        <v>37</v>
      </c>
      <c r="H591" s="47" t="s">
        <v>79</v>
      </c>
      <c r="I591" s="47" t="s">
        <v>97</v>
      </c>
      <c r="J591" s="49">
        <v>0</v>
      </c>
      <c r="K591" s="49">
        <v>0</v>
      </c>
      <c r="L591" s="49">
        <v>0</v>
      </c>
      <c r="M591" s="49">
        <v>140</v>
      </c>
      <c r="N591" s="49">
        <v>1101</v>
      </c>
      <c r="O591" s="49">
        <v>779</v>
      </c>
      <c r="P591" s="49">
        <v>1059</v>
      </c>
      <c r="Q591" s="49">
        <v>1117</v>
      </c>
    </row>
    <row r="592" spans="1:17" x14ac:dyDescent="0.3">
      <c r="A592" s="34">
        <f>IF($B592='Lookup (hidden)'!$F$12,IF($E592='Lookup (hidden)'!$F$13,IF($D592='Lookup (hidden)'!$F$14,IF($F592='Lookup (hidden)'!$F$15,IF($G592='Lookup (hidden)'!$F$16,IF($H592='Lookup (hidden)'!$F$17,1,0),0),0),0),0),0)</f>
        <v>0</v>
      </c>
      <c r="B592" s="47" t="s">
        <v>73</v>
      </c>
      <c r="C592" s="59"/>
      <c r="D592" s="47" t="s">
        <v>37</v>
      </c>
      <c r="E592" s="47" t="s">
        <v>70</v>
      </c>
      <c r="F592" s="47" t="s">
        <v>37</v>
      </c>
      <c r="G592" s="47" t="s">
        <v>37</v>
      </c>
      <c r="H592" s="47" t="s">
        <v>79</v>
      </c>
      <c r="I592" s="47" t="s">
        <v>96</v>
      </c>
      <c r="J592" s="49">
        <v>815</v>
      </c>
      <c r="K592" s="49">
        <v>622</v>
      </c>
      <c r="L592" s="49">
        <v>647</v>
      </c>
      <c r="M592" s="49">
        <v>638</v>
      </c>
      <c r="N592" s="49">
        <v>265</v>
      </c>
      <c r="O592" s="49">
        <v>354</v>
      </c>
      <c r="P592" s="49">
        <v>393</v>
      </c>
      <c r="Q592" s="49">
        <v>419</v>
      </c>
    </row>
    <row r="593" spans="1:17" x14ac:dyDescent="0.3">
      <c r="A593" s="34">
        <f>IF($B593='Lookup (hidden)'!$F$12,IF($E593='Lookup (hidden)'!$F$13,IF($D593='Lookup (hidden)'!$F$14,IF($F593='Lookup (hidden)'!$F$15,IF($G593='Lookup (hidden)'!$F$16,IF($H593='Lookup (hidden)'!$F$17,1,0),0),0),0),0),0)</f>
        <v>0</v>
      </c>
      <c r="B593" s="47" t="s">
        <v>73</v>
      </c>
      <c r="C593" s="59"/>
      <c r="D593" s="47" t="s">
        <v>37</v>
      </c>
      <c r="E593" s="47" t="s">
        <v>70</v>
      </c>
      <c r="F593" s="47" t="s">
        <v>37</v>
      </c>
      <c r="G593" s="47" t="s">
        <v>37</v>
      </c>
      <c r="H593" s="47" t="s">
        <v>79</v>
      </c>
      <c r="I593" s="47" t="s">
        <v>97</v>
      </c>
      <c r="J593" s="49">
        <v>0</v>
      </c>
      <c r="K593" s="49">
        <v>0</v>
      </c>
      <c r="L593" s="49">
        <v>0</v>
      </c>
      <c r="M593" s="49">
        <v>81</v>
      </c>
      <c r="N593" s="49">
        <v>564</v>
      </c>
      <c r="O593" s="49">
        <v>449</v>
      </c>
      <c r="P593" s="49">
        <v>597</v>
      </c>
      <c r="Q593" s="49">
        <v>642</v>
      </c>
    </row>
    <row r="594" spans="1:17" x14ac:dyDescent="0.3">
      <c r="A594" s="34">
        <f>IF($B594='Lookup (hidden)'!$F$12,IF($E594='Lookup (hidden)'!$F$13,IF($D594='Lookup (hidden)'!$F$14,IF($F594='Lookup (hidden)'!$F$15,IF($G594='Lookup (hidden)'!$F$16,IF($H594='Lookup (hidden)'!$F$17,1,0),0),0),0),0),0)</f>
        <v>0</v>
      </c>
      <c r="B594" s="47" t="s">
        <v>69</v>
      </c>
      <c r="C594" s="59"/>
      <c r="D594" s="47" t="s">
        <v>37</v>
      </c>
      <c r="E594" s="47" t="s">
        <v>74</v>
      </c>
      <c r="F594" s="47" t="s">
        <v>37</v>
      </c>
      <c r="G594" s="47" t="s">
        <v>37</v>
      </c>
      <c r="H594" s="47" t="s">
        <v>72</v>
      </c>
      <c r="I594" s="47" t="s">
        <v>96</v>
      </c>
      <c r="J594" s="49">
        <v>629321</v>
      </c>
      <c r="K594" s="49">
        <v>593246</v>
      </c>
      <c r="L594" s="49">
        <v>619222</v>
      </c>
      <c r="M594" s="49">
        <v>545858</v>
      </c>
      <c r="N594" s="49">
        <v>151394</v>
      </c>
      <c r="O594" s="49">
        <v>234519</v>
      </c>
      <c r="P594" s="49">
        <v>252120</v>
      </c>
      <c r="Q594" s="49">
        <v>233894</v>
      </c>
    </row>
    <row r="595" spans="1:17" x14ac:dyDescent="0.3">
      <c r="A595" s="34">
        <f>IF($B595='Lookup (hidden)'!$F$12,IF($E595='Lookup (hidden)'!$F$13,IF($D595='Lookup (hidden)'!$F$14,IF($F595='Lookup (hidden)'!$F$15,IF($G595='Lookup (hidden)'!$F$16,IF($H595='Lookup (hidden)'!$F$17,1,0),0),0),0),0),0)</f>
        <v>0</v>
      </c>
      <c r="B595" s="47" t="s">
        <v>69</v>
      </c>
      <c r="C595" s="59"/>
      <c r="D595" s="47" t="s">
        <v>37</v>
      </c>
      <c r="E595" s="47" t="s">
        <v>74</v>
      </c>
      <c r="F595" s="47" t="s">
        <v>37</v>
      </c>
      <c r="G595" s="47" t="s">
        <v>37</v>
      </c>
      <c r="H595" s="47" t="s">
        <v>72</v>
      </c>
      <c r="I595" s="47" t="s">
        <v>97</v>
      </c>
      <c r="J595" s="49">
        <v>5535</v>
      </c>
      <c r="K595" s="49">
        <v>5415</v>
      </c>
      <c r="L595" s="49">
        <v>6095</v>
      </c>
      <c r="M595" s="49">
        <v>91711</v>
      </c>
      <c r="N595" s="49">
        <v>524908</v>
      </c>
      <c r="O595" s="49">
        <v>468531</v>
      </c>
      <c r="P595" s="49">
        <v>500561</v>
      </c>
      <c r="Q595" s="49">
        <v>573280</v>
      </c>
    </row>
    <row r="596" spans="1:17" x14ac:dyDescent="0.3">
      <c r="A596" s="34">
        <f>IF($B596='Lookup (hidden)'!$F$12,IF($E596='Lookup (hidden)'!$F$13,IF($D596='Lookup (hidden)'!$F$14,IF($F596='Lookup (hidden)'!$F$15,IF($G596='Lookup (hidden)'!$F$16,IF($H596='Lookup (hidden)'!$F$17,1,0),0),0),0),0),0)</f>
        <v>0</v>
      </c>
      <c r="B596" s="47" t="s">
        <v>69</v>
      </c>
      <c r="C596" s="59"/>
      <c r="D596" s="47" t="s">
        <v>37</v>
      </c>
      <c r="E596" s="47" t="s">
        <v>70</v>
      </c>
      <c r="F596" s="47" t="s">
        <v>37</v>
      </c>
      <c r="G596" s="47" t="s">
        <v>37</v>
      </c>
      <c r="H596" s="47" t="s">
        <v>72</v>
      </c>
      <c r="I596" s="47" t="s">
        <v>96</v>
      </c>
      <c r="J596" s="49">
        <v>363409</v>
      </c>
      <c r="K596" s="49">
        <v>348896</v>
      </c>
      <c r="L596" s="49">
        <v>362445</v>
      </c>
      <c r="M596" s="49">
        <v>328446</v>
      </c>
      <c r="N596" s="49">
        <v>105559</v>
      </c>
      <c r="O596" s="49">
        <v>151846</v>
      </c>
      <c r="P596" s="49">
        <v>160715</v>
      </c>
      <c r="Q596" s="49">
        <v>149743</v>
      </c>
    </row>
    <row r="597" spans="1:17" x14ac:dyDescent="0.3">
      <c r="A597" s="34">
        <f>IF($B597='Lookup (hidden)'!$F$12,IF($E597='Lookup (hidden)'!$F$13,IF($D597='Lookup (hidden)'!$F$14,IF($F597='Lookup (hidden)'!$F$15,IF($G597='Lookup (hidden)'!$F$16,IF($H597='Lookup (hidden)'!$F$17,1,0),0),0),0),0),0)</f>
        <v>0</v>
      </c>
      <c r="B597" s="47" t="s">
        <v>69</v>
      </c>
      <c r="C597" s="59"/>
      <c r="D597" s="47" t="s">
        <v>37</v>
      </c>
      <c r="E597" s="47" t="s">
        <v>70</v>
      </c>
      <c r="F597" s="47" t="s">
        <v>37</v>
      </c>
      <c r="G597" s="47" t="s">
        <v>37</v>
      </c>
      <c r="H597" s="47" t="s">
        <v>72</v>
      </c>
      <c r="I597" s="47" t="s">
        <v>97</v>
      </c>
      <c r="J597" s="49">
        <v>3646</v>
      </c>
      <c r="K597" s="49">
        <v>3718</v>
      </c>
      <c r="L597" s="49">
        <v>4029</v>
      </c>
      <c r="M597" s="49">
        <v>45875</v>
      </c>
      <c r="N597" s="49">
        <v>262567</v>
      </c>
      <c r="O597" s="49">
        <v>231059</v>
      </c>
      <c r="P597" s="49">
        <v>243417</v>
      </c>
      <c r="Q597" s="49">
        <v>279504</v>
      </c>
    </row>
    <row r="598" spans="1:17" x14ac:dyDescent="0.3">
      <c r="A598" s="34">
        <f>IF($B598='Lookup (hidden)'!$F$12,IF($E598='Lookup (hidden)'!$F$13,IF($D598='Lookup (hidden)'!$F$14,IF($F598='Lookup (hidden)'!$F$15,IF($G598='Lookup (hidden)'!$F$16,IF($H598='Lookup (hidden)'!$F$17,1,0),0),0),0),0),0)</f>
        <v>0</v>
      </c>
      <c r="B598" s="47" t="s">
        <v>69</v>
      </c>
      <c r="C598" s="59"/>
      <c r="D598" s="47" t="s">
        <v>37</v>
      </c>
      <c r="E598" s="47" t="s">
        <v>74</v>
      </c>
      <c r="F598" s="47" t="s">
        <v>37</v>
      </c>
      <c r="G598" s="47" t="s">
        <v>37</v>
      </c>
      <c r="H598" s="47" t="s">
        <v>76</v>
      </c>
      <c r="I598" s="47" t="s">
        <v>96</v>
      </c>
      <c r="J598" s="49">
        <v>357949</v>
      </c>
      <c r="K598" s="49">
        <v>331374</v>
      </c>
      <c r="L598" s="49">
        <v>344896</v>
      </c>
      <c r="M598" s="49">
        <v>307068</v>
      </c>
      <c r="N598" s="49">
        <v>103210</v>
      </c>
      <c r="O598" s="49">
        <v>129183</v>
      </c>
      <c r="P598" s="49">
        <v>139362</v>
      </c>
      <c r="Q598" s="49">
        <v>140009</v>
      </c>
    </row>
    <row r="599" spans="1:17" x14ac:dyDescent="0.3">
      <c r="A599" s="34">
        <f>IF($B599='Lookup (hidden)'!$F$12,IF($E599='Lookup (hidden)'!$F$13,IF($D599='Lookup (hidden)'!$F$14,IF($F599='Lookup (hidden)'!$F$15,IF($G599='Lookup (hidden)'!$F$16,IF($H599='Lookup (hidden)'!$F$17,1,0),0),0),0),0),0)</f>
        <v>0</v>
      </c>
      <c r="B599" s="47" t="s">
        <v>69</v>
      </c>
      <c r="C599" s="59"/>
      <c r="D599" s="47" t="s">
        <v>37</v>
      </c>
      <c r="E599" s="47" t="s">
        <v>74</v>
      </c>
      <c r="F599" s="47" t="s">
        <v>37</v>
      </c>
      <c r="G599" s="47" t="s">
        <v>37</v>
      </c>
      <c r="H599" s="47" t="s">
        <v>76</v>
      </c>
      <c r="I599" s="47" t="s">
        <v>97</v>
      </c>
      <c r="J599" s="49">
        <v>5586</v>
      </c>
      <c r="K599" s="49">
        <v>5171</v>
      </c>
      <c r="L599" s="49">
        <v>6333</v>
      </c>
      <c r="M599" s="49">
        <v>37551</v>
      </c>
      <c r="N599" s="49">
        <v>251796</v>
      </c>
      <c r="O599" s="49">
        <v>219864</v>
      </c>
      <c r="P599" s="49">
        <v>231610</v>
      </c>
      <c r="Q599" s="49">
        <v>248464</v>
      </c>
    </row>
    <row r="600" spans="1:17" x14ac:dyDescent="0.3">
      <c r="A600" s="34">
        <f>IF($B600='Lookup (hidden)'!$F$12,IF($E600='Lookup (hidden)'!$F$13,IF($D600='Lookup (hidden)'!$F$14,IF($F600='Lookup (hidden)'!$F$15,IF($G600='Lookup (hidden)'!$F$16,IF($H600='Lookup (hidden)'!$F$17,1,0),0),0),0),0),0)</f>
        <v>0</v>
      </c>
      <c r="B600" s="47" t="s">
        <v>69</v>
      </c>
      <c r="C600" s="59"/>
      <c r="D600" s="47" t="s">
        <v>37</v>
      </c>
      <c r="E600" s="47" t="s">
        <v>70</v>
      </c>
      <c r="F600" s="47" t="s">
        <v>37</v>
      </c>
      <c r="G600" s="47" t="s">
        <v>37</v>
      </c>
      <c r="H600" s="47" t="s">
        <v>76</v>
      </c>
      <c r="I600" s="47" t="s">
        <v>96</v>
      </c>
      <c r="J600" s="49">
        <v>237231</v>
      </c>
      <c r="K600" s="49">
        <v>223893</v>
      </c>
      <c r="L600" s="49">
        <v>233423</v>
      </c>
      <c r="M600" s="49">
        <v>210451</v>
      </c>
      <c r="N600" s="49">
        <v>86326</v>
      </c>
      <c r="O600" s="49">
        <v>101845</v>
      </c>
      <c r="P600" s="49">
        <v>105543</v>
      </c>
      <c r="Q600" s="49">
        <v>102434</v>
      </c>
    </row>
    <row r="601" spans="1:17" x14ac:dyDescent="0.3">
      <c r="A601" s="34">
        <f>IF($B601='Lookup (hidden)'!$F$12,IF($E601='Lookup (hidden)'!$F$13,IF($D601='Lookup (hidden)'!$F$14,IF($F601='Lookup (hidden)'!$F$15,IF($G601='Lookup (hidden)'!$F$16,IF($H601='Lookup (hidden)'!$F$17,1,0),0),0),0),0),0)</f>
        <v>0</v>
      </c>
      <c r="B601" s="47" t="s">
        <v>69</v>
      </c>
      <c r="C601" s="59"/>
      <c r="D601" s="47" t="s">
        <v>37</v>
      </c>
      <c r="E601" s="47" t="s">
        <v>70</v>
      </c>
      <c r="F601" s="47" t="s">
        <v>37</v>
      </c>
      <c r="G601" s="47" t="s">
        <v>37</v>
      </c>
      <c r="H601" s="47" t="s">
        <v>76</v>
      </c>
      <c r="I601" s="47" t="s">
        <v>97</v>
      </c>
      <c r="J601" s="49">
        <v>3177</v>
      </c>
      <c r="K601" s="49">
        <v>3193</v>
      </c>
      <c r="L601" s="49">
        <v>3605</v>
      </c>
      <c r="M601" s="49">
        <v>20761</v>
      </c>
      <c r="N601" s="49">
        <v>136243</v>
      </c>
      <c r="O601" s="49">
        <v>120313</v>
      </c>
      <c r="P601" s="49">
        <v>123060</v>
      </c>
      <c r="Q601" s="49">
        <v>129590</v>
      </c>
    </row>
    <row r="602" spans="1:17" x14ac:dyDescent="0.3">
      <c r="A602" s="34">
        <f>IF($B602='Lookup (hidden)'!$F$12,IF($E602='Lookup (hidden)'!$F$13,IF($D602='Lookup (hidden)'!$F$14,IF($F602='Lookup (hidden)'!$F$15,IF($G602='Lookup (hidden)'!$F$16,IF($H602='Lookup (hidden)'!$F$17,1,0),0),0),0),0),0)</f>
        <v>0</v>
      </c>
      <c r="B602" s="47" t="s">
        <v>69</v>
      </c>
      <c r="C602" s="59"/>
      <c r="D602" s="47" t="s">
        <v>37</v>
      </c>
      <c r="E602" s="47" t="s">
        <v>74</v>
      </c>
      <c r="F602" s="47" t="s">
        <v>37</v>
      </c>
      <c r="G602" s="47" t="s">
        <v>37</v>
      </c>
      <c r="H602" s="47" t="s">
        <v>79</v>
      </c>
      <c r="I602" s="47" t="s">
        <v>96</v>
      </c>
      <c r="J602" s="49">
        <v>7950</v>
      </c>
      <c r="K602" s="49">
        <v>6959</v>
      </c>
      <c r="L602" s="49">
        <v>7974</v>
      </c>
      <c r="M602" s="49">
        <v>7342</v>
      </c>
      <c r="N602" s="49">
        <v>2442</v>
      </c>
      <c r="O602" s="49">
        <v>3644</v>
      </c>
      <c r="P602" s="49">
        <v>5015</v>
      </c>
      <c r="Q602" s="49">
        <v>5100</v>
      </c>
    </row>
    <row r="603" spans="1:17" x14ac:dyDescent="0.3">
      <c r="A603" s="34">
        <f>IF($B603='Lookup (hidden)'!$F$12,IF($E603='Lookup (hidden)'!$F$13,IF($D603='Lookup (hidden)'!$F$14,IF($F603='Lookup (hidden)'!$F$15,IF($G603='Lookup (hidden)'!$F$16,IF($H603='Lookup (hidden)'!$F$17,1,0),0),0),0),0),0)</f>
        <v>0</v>
      </c>
      <c r="B603" s="47" t="s">
        <v>69</v>
      </c>
      <c r="C603" s="59"/>
      <c r="D603" s="47" t="s">
        <v>37</v>
      </c>
      <c r="E603" s="47" t="s">
        <v>74</v>
      </c>
      <c r="F603" s="47" t="s">
        <v>37</v>
      </c>
      <c r="G603" s="47" t="s">
        <v>37</v>
      </c>
      <c r="H603" s="47" t="s">
        <v>79</v>
      </c>
      <c r="I603" s="47" t="s">
        <v>97</v>
      </c>
      <c r="J603" s="49">
        <v>18</v>
      </c>
      <c r="K603" s="49">
        <v>35</v>
      </c>
      <c r="L603" s="49">
        <v>39</v>
      </c>
      <c r="M603" s="49">
        <v>810</v>
      </c>
      <c r="N603" s="49">
        <v>5900</v>
      </c>
      <c r="O603" s="49">
        <v>4935</v>
      </c>
      <c r="P603" s="49">
        <v>5258</v>
      </c>
      <c r="Q603" s="49">
        <v>6340</v>
      </c>
    </row>
    <row r="604" spans="1:17" x14ac:dyDescent="0.3">
      <c r="A604" s="34">
        <f>IF($B604='Lookup (hidden)'!$F$12,IF($E604='Lookup (hidden)'!$F$13,IF($D604='Lookup (hidden)'!$F$14,IF($F604='Lookup (hidden)'!$F$15,IF($G604='Lookup (hidden)'!$F$16,IF($H604='Lookup (hidden)'!$F$17,1,0),0),0),0),0),0)</f>
        <v>0</v>
      </c>
      <c r="B604" s="47" t="s">
        <v>69</v>
      </c>
      <c r="C604" s="59"/>
      <c r="D604" s="47" t="s">
        <v>37</v>
      </c>
      <c r="E604" s="47" t="s">
        <v>70</v>
      </c>
      <c r="F604" s="47" t="s">
        <v>37</v>
      </c>
      <c r="G604" s="47" t="s">
        <v>37</v>
      </c>
      <c r="H604" s="47" t="s">
        <v>79</v>
      </c>
      <c r="I604" s="47" t="s">
        <v>96</v>
      </c>
      <c r="J604" s="49">
        <v>5008</v>
      </c>
      <c r="K604" s="49">
        <v>4471</v>
      </c>
      <c r="L604" s="49">
        <v>5152</v>
      </c>
      <c r="M604" s="49">
        <v>4583</v>
      </c>
      <c r="N604" s="49">
        <v>1372</v>
      </c>
      <c r="O604" s="49">
        <v>1978</v>
      </c>
      <c r="P604" s="49">
        <v>2187</v>
      </c>
      <c r="Q604" s="49">
        <v>2243</v>
      </c>
    </row>
    <row r="605" spans="1:17" x14ac:dyDescent="0.3">
      <c r="A605" s="34">
        <f>IF($B605='Lookup (hidden)'!$F$12,IF($E605='Lookup (hidden)'!$F$13,IF($D605='Lookup (hidden)'!$F$14,IF($F605='Lookup (hidden)'!$F$15,IF($G605='Lookup (hidden)'!$F$16,IF($H605='Lookup (hidden)'!$F$17,1,0),0),0),0),0),0)</f>
        <v>0</v>
      </c>
      <c r="B605" s="47" t="s">
        <v>69</v>
      </c>
      <c r="C605" s="59"/>
      <c r="D605" s="47" t="s">
        <v>37</v>
      </c>
      <c r="E605" s="47" t="s">
        <v>70</v>
      </c>
      <c r="F605" s="47" t="s">
        <v>37</v>
      </c>
      <c r="G605" s="47" t="s">
        <v>37</v>
      </c>
      <c r="H605" s="47" t="s">
        <v>79</v>
      </c>
      <c r="I605" s="47" t="s">
        <v>97</v>
      </c>
      <c r="J605" s="49">
        <v>25</v>
      </c>
      <c r="K605" s="49">
        <v>19</v>
      </c>
      <c r="L605" s="49">
        <v>24</v>
      </c>
      <c r="M605" s="49">
        <v>514</v>
      </c>
      <c r="N605" s="49">
        <v>3938</v>
      </c>
      <c r="O605" s="49">
        <v>3067</v>
      </c>
      <c r="P605" s="49">
        <v>3419</v>
      </c>
      <c r="Q605" s="49">
        <v>3853</v>
      </c>
    </row>
    <row r="606" spans="1:17" x14ac:dyDescent="0.3">
      <c r="A606" s="34">
        <f>IF($B606='Lookup (hidden)'!$F$12,IF($E606='Lookup (hidden)'!$F$13,IF($D606='Lookup (hidden)'!$F$14,IF($F606='Lookup (hidden)'!$F$15,IF($G606='Lookup (hidden)'!$F$16,IF($H606='Lookup (hidden)'!$F$17,1,0),0),0),0),0),0)</f>
        <v>0</v>
      </c>
      <c r="B606" s="47" t="s">
        <v>77</v>
      </c>
      <c r="C606" s="59"/>
      <c r="D606" s="47" t="s">
        <v>37</v>
      </c>
      <c r="E606" s="47" t="s">
        <v>74</v>
      </c>
      <c r="F606" s="47" t="s">
        <v>37</v>
      </c>
      <c r="G606" s="47" t="s">
        <v>37</v>
      </c>
      <c r="H606" s="47" t="s">
        <v>72</v>
      </c>
      <c r="I606" s="47" t="s">
        <v>96</v>
      </c>
      <c r="J606" s="49">
        <v>37192</v>
      </c>
      <c r="K606" s="49">
        <v>37360</v>
      </c>
      <c r="L606" s="49">
        <v>40295</v>
      </c>
      <c r="M606" s="49">
        <v>34944</v>
      </c>
      <c r="N606" s="49">
        <v>4509</v>
      </c>
      <c r="O606" s="49">
        <v>16771</v>
      </c>
      <c r="P606" s="49">
        <v>15540</v>
      </c>
      <c r="Q606" s="49">
        <v>15521</v>
      </c>
    </row>
    <row r="607" spans="1:17" x14ac:dyDescent="0.3">
      <c r="A607" s="34">
        <f>IF($B607='Lookup (hidden)'!$F$12,IF($E607='Lookup (hidden)'!$F$13,IF($D607='Lookup (hidden)'!$F$14,IF($F607='Lookup (hidden)'!$F$15,IF($G607='Lookup (hidden)'!$F$16,IF($H607='Lookup (hidden)'!$F$17,1,0),0),0),0),0),0)</f>
        <v>0</v>
      </c>
      <c r="B607" s="47" t="s">
        <v>77</v>
      </c>
      <c r="C607" s="59"/>
      <c r="D607" s="47" t="s">
        <v>37</v>
      </c>
      <c r="E607" s="47" t="s">
        <v>74</v>
      </c>
      <c r="F607" s="47" t="s">
        <v>37</v>
      </c>
      <c r="G607" s="47" t="s">
        <v>37</v>
      </c>
      <c r="H607" s="47" t="s">
        <v>72</v>
      </c>
      <c r="I607" s="47" t="s">
        <v>97</v>
      </c>
      <c r="J607" s="49">
        <v>0</v>
      </c>
      <c r="K607" s="49">
        <v>0</v>
      </c>
      <c r="L607" s="49">
        <v>0</v>
      </c>
      <c r="M607" s="49">
        <v>5675</v>
      </c>
      <c r="N607" s="49">
        <v>14210</v>
      </c>
      <c r="O607" s="49">
        <v>25874</v>
      </c>
      <c r="P607" s="49">
        <v>30077</v>
      </c>
      <c r="Q607" s="49">
        <v>6758</v>
      </c>
    </row>
    <row r="608" spans="1:17" x14ac:dyDescent="0.3">
      <c r="A608" s="34">
        <f>IF($B608='Lookup (hidden)'!$F$12,IF($E608='Lookup (hidden)'!$F$13,IF($D608='Lookup (hidden)'!$F$14,IF($F608='Lookup (hidden)'!$F$15,IF($G608='Lookup (hidden)'!$F$16,IF($H608='Lookup (hidden)'!$F$17,1,0),0),0),0),0),0)</f>
        <v>0</v>
      </c>
      <c r="B608" s="47" t="s">
        <v>77</v>
      </c>
      <c r="C608" s="59"/>
      <c r="D608" s="47" t="s">
        <v>37</v>
      </c>
      <c r="E608" s="47" t="s">
        <v>70</v>
      </c>
      <c r="F608" s="47" t="s">
        <v>37</v>
      </c>
      <c r="G608" s="47" t="s">
        <v>37</v>
      </c>
      <c r="H608" s="47" t="s">
        <v>72</v>
      </c>
      <c r="I608" s="47" t="s">
        <v>96</v>
      </c>
      <c r="J608" s="49">
        <v>19417</v>
      </c>
      <c r="K608" s="49">
        <v>19509</v>
      </c>
      <c r="L608" s="49">
        <v>20349</v>
      </c>
      <c r="M608" s="49">
        <v>18309</v>
      </c>
      <c r="N608" s="49">
        <v>2762</v>
      </c>
      <c r="O608" s="49">
        <v>9690</v>
      </c>
      <c r="P608" s="49">
        <v>8767</v>
      </c>
      <c r="Q608" s="49">
        <v>8726</v>
      </c>
    </row>
    <row r="609" spans="1:17" x14ac:dyDescent="0.3">
      <c r="A609" s="34">
        <f>IF($B609='Lookup (hidden)'!$F$12,IF($E609='Lookup (hidden)'!$F$13,IF($D609='Lookup (hidden)'!$F$14,IF($F609='Lookup (hidden)'!$F$15,IF($G609='Lookup (hidden)'!$F$16,IF($H609='Lookup (hidden)'!$F$17,1,0),0),0),0),0),0)</f>
        <v>0</v>
      </c>
      <c r="B609" s="47" t="s">
        <v>77</v>
      </c>
      <c r="C609" s="59"/>
      <c r="D609" s="47" t="s">
        <v>37</v>
      </c>
      <c r="E609" s="47" t="s">
        <v>70</v>
      </c>
      <c r="F609" s="47" t="s">
        <v>37</v>
      </c>
      <c r="G609" s="47" t="s">
        <v>37</v>
      </c>
      <c r="H609" s="47" t="s">
        <v>72</v>
      </c>
      <c r="I609" s="47" t="s">
        <v>97</v>
      </c>
      <c r="J609" s="49">
        <v>0</v>
      </c>
      <c r="K609" s="49">
        <v>0</v>
      </c>
      <c r="L609" s="49">
        <v>0</v>
      </c>
      <c r="M609" s="49">
        <v>2427</v>
      </c>
      <c r="N609" s="49">
        <v>6150</v>
      </c>
      <c r="O609" s="49">
        <v>11293</v>
      </c>
      <c r="P609" s="49">
        <v>12886</v>
      </c>
      <c r="Q609" s="49">
        <v>2732</v>
      </c>
    </row>
    <row r="610" spans="1:17" x14ac:dyDescent="0.3">
      <c r="A610" s="34">
        <f>IF($B610='Lookup (hidden)'!$F$12,IF($E610='Lookup (hidden)'!$F$13,IF($D610='Lookup (hidden)'!$F$14,IF($F610='Lookup (hidden)'!$F$15,IF($G610='Lookup (hidden)'!$F$16,IF($H610='Lookup (hidden)'!$F$17,1,0),0),0),0),0),0)</f>
        <v>0</v>
      </c>
      <c r="B610" s="47" t="s">
        <v>77</v>
      </c>
      <c r="C610" s="59"/>
      <c r="D610" s="47" t="s">
        <v>37</v>
      </c>
      <c r="E610" s="47" t="s">
        <v>74</v>
      </c>
      <c r="F610" s="47" t="s">
        <v>37</v>
      </c>
      <c r="G610" s="47" t="s">
        <v>37</v>
      </c>
      <c r="H610" s="47" t="s">
        <v>76</v>
      </c>
      <c r="I610" s="47" t="s">
        <v>96</v>
      </c>
      <c r="J610" s="49">
        <v>25056</v>
      </c>
      <c r="K610" s="49">
        <v>24722</v>
      </c>
      <c r="L610" s="49">
        <v>25796</v>
      </c>
      <c r="M610" s="49">
        <v>23290</v>
      </c>
      <c r="N610" s="49">
        <v>7279</v>
      </c>
      <c r="O610" s="49">
        <v>17125</v>
      </c>
      <c r="P610" s="49">
        <v>15357</v>
      </c>
      <c r="Q610" s="49">
        <v>13896</v>
      </c>
    </row>
    <row r="611" spans="1:17" x14ac:dyDescent="0.3">
      <c r="A611" s="34">
        <f>IF($B611='Lookup (hidden)'!$F$12,IF($E611='Lookup (hidden)'!$F$13,IF($D611='Lookup (hidden)'!$F$14,IF($F611='Lookup (hidden)'!$F$15,IF($G611='Lookup (hidden)'!$F$16,IF($H611='Lookup (hidden)'!$F$17,1,0),0),0),0),0),0)</f>
        <v>0</v>
      </c>
      <c r="B611" s="47" t="s">
        <v>77</v>
      </c>
      <c r="C611" s="59"/>
      <c r="D611" s="47" t="s">
        <v>37</v>
      </c>
      <c r="E611" s="47" t="s">
        <v>74</v>
      </c>
      <c r="F611" s="47" t="s">
        <v>37</v>
      </c>
      <c r="G611" s="47" t="s">
        <v>37</v>
      </c>
      <c r="H611" s="47" t="s">
        <v>76</v>
      </c>
      <c r="I611" s="47" t="s">
        <v>97</v>
      </c>
      <c r="J611" s="49">
        <v>0</v>
      </c>
      <c r="K611" s="49">
        <v>0</v>
      </c>
      <c r="L611" s="49">
        <v>0</v>
      </c>
      <c r="M611" s="49">
        <v>1187</v>
      </c>
      <c r="N611" s="49">
        <v>10305</v>
      </c>
      <c r="O611" s="49">
        <v>11768</v>
      </c>
      <c r="P611" s="49">
        <v>14287</v>
      </c>
      <c r="Q611" s="49">
        <v>16730</v>
      </c>
    </row>
    <row r="612" spans="1:17" x14ac:dyDescent="0.3">
      <c r="A612" s="34">
        <f>IF($B612='Lookup (hidden)'!$F$12,IF($E612='Lookup (hidden)'!$F$13,IF($D612='Lookup (hidden)'!$F$14,IF($F612='Lookup (hidden)'!$F$15,IF($G612='Lookup (hidden)'!$F$16,IF($H612='Lookup (hidden)'!$F$17,1,0),0),0),0),0),0)</f>
        <v>0</v>
      </c>
      <c r="B612" s="47" t="s">
        <v>77</v>
      </c>
      <c r="C612" s="59"/>
      <c r="D612" s="47" t="s">
        <v>37</v>
      </c>
      <c r="E612" s="47" t="s">
        <v>70</v>
      </c>
      <c r="F612" s="47" t="s">
        <v>37</v>
      </c>
      <c r="G612" s="47" t="s">
        <v>37</v>
      </c>
      <c r="H612" s="47" t="s">
        <v>76</v>
      </c>
      <c r="I612" s="47" t="s">
        <v>96</v>
      </c>
      <c r="J612" s="49">
        <v>14139</v>
      </c>
      <c r="K612" s="49">
        <v>14099</v>
      </c>
      <c r="L612" s="49">
        <v>14621</v>
      </c>
      <c r="M612" s="49">
        <v>13431</v>
      </c>
      <c r="N612" s="49">
        <v>5197</v>
      </c>
      <c r="O612" s="49">
        <v>10053</v>
      </c>
      <c r="P612" s="49">
        <v>9893</v>
      </c>
      <c r="Q612" s="49">
        <v>9272</v>
      </c>
    </row>
    <row r="613" spans="1:17" x14ac:dyDescent="0.3">
      <c r="A613" s="34">
        <f>IF($B613='Lookup (hidden)'!$F$12,IF($E613='Lookup (hidden)'!$F$13,IF($D613='Lookup (hidden)'!$F$14,IF($F613='Lookup (hidden)'!$F$15,IF($G613='Lookup (hidden)'!$F$16,IF($H613='Lookup (hidden)'!$F$17,1,0),0),0),0),0),0)</f>
        <v>0</v>
      </c>
      <c r="B613" s="47" t="s">
        <v>77</v>
      </c>
      <c r="C613" s="59"/>
      <c r="D613" s="47" t="s">
        <v>37</v>
      </c>
      <c r="E613" s="47" t="s">
        <v>70</v>
      </c>
      <c r="F613" s="47" t="s">
        <v>37</v>
      </c>
      <c r="G613" s="47" t="s">
        <v>37</v>
      </c>
      <c r="H613" s="47" t="s">
        <v>76</v>
      </c>
      <c r="I613" s="47" t="s">
        <v>97</v>
      </c>
      <c r="J613" s="49">
        <v>0</v>
      </c>
      <c r="K613" s="49">
        <v>0</v>
      </c>
      <c r="L613" s="49">
        <v>0</v>
      </c>
      <c r="M613" s="49">
        <v>532</v>
      </c>
      <c r="N613" s="49">
        <v>5040</v>
      </c>
      <c r="O613" s="49">
        <v>4901</v>
      </c>
      <c r="P613" s="49">
        <v>5788</v>
      </c>
      <c r="Q613" s="49">
        <v>7099</v>
      </c>
    </row>
    <row r="614" spans="1:17" x14ac:dyDescent="0.3">
      <c r="A614" s="34">
        <f>IF($B614='Lookup (hidden)'!$F$12,IF($E614='Lookup (hidden)'!$F$13,IF($D614='Lookup (hidden)'!$F$14,IF($F614='Lookup (hidden)'!$F$15,IF($G614='Lookup (hidden)'!$F$16,IF($H614='Lookup (hidden)'!$F$17,1,0),0),0),0),0),0)</f>
        <v>0</v>
      </c>
      <c r="B614" s="47" t="s">
        <v>77</v>
      </c>
      <c r="C614" s="59"/>
      <c r="D614" s="47" t="s">
        <v>37</v>
      </c>
      <c r="E614" s="47" t="s">
        <v>74</v>
      </c>
      <c r="F614" s="47" t="s">
        <v>37</v>
      </c>
      <c r="G614" s="47" t="s">
        <v>37</v>
      </c>
      <c r="H614" s="47" t="s">
        <v>79</v>
      </c>
      <c r="I614" s="47" t="s">
        <v>96</v>
      </c>
      <c r="J614" s="49">
        <v>410</v>
      </c>
      <c r="K614" s="49">
        <v>398</v>
      </c>
      <c r="L614" s="49">
        <v>478</v>
      </c>
      <c r="M614" s="49">
        <v>483</v>
      </c>
      <c r="N614" s="49">
        <v>73</v>
      </c>
      <c r="O614" s="49">
        <v>289</v>
      </c>
      <c r="P614" s="49">
        <v>342</v>
      </c>
      <c r="Q614" s="49">
        <v>488</v>
      </c>
    </row>
    <row r="615" spans="1:17" x14ac:dyDescent="0.3">
      <c r="A615" s="34">
        <f>IF($B615='Lookup (hidden)'!$F$12,IF($E615='Lookup (hidden)'!$F$13,IF($D615='Lookup (hidden)'!$F$14,IF($F615='Lookup (hidden)'!$F$15,IF($G615='Lookup (hidden)'!$F$16,IF($H615='Lookup (hidden)'!$F$17,1,0),0),0),0),0),0)</f>
        <v>0</v>
      </c>
      <c r="B615" s="47" t="s">
        <v>77</v>
      </c>
      <c r="C615" s="59"/>
      <c r="D615" s="47" t="s">
        <v>37</v>
      </c>
      <c r="E615" s="47" t="s">
        <v>74</v>
      </c>
      <c r="F615" s="47" t="s">
        <v>37</v>
      </c>
      <c r="G615" s="47" t="s">
        <v>37</v>
      </c>
      <c r="H615" s="47" t="s">
        <v>79</v>
      </c>
      <c r="I615" s="47" t="s">
        <v>97</v>
      </c>
      <c r="J615" s="49">
        <v>0</v>
      </c>
      <c r="K615" s="49">
        <v>0</v>
      </c>
      <c r="L615" s="49">
        <v>0</v>
      </c>
      <c r="M615" s="49">
        <v>58</v>
      </c>
      <c r="N615" s="49">
        <v>319</v>
      </c>
      <c r="O615" s="49">
        <v>309</v>
      </c>
      <c r="P615" s="49">
        <v>511</v>
      </c>
      <c r="Q615" s="49">
        <v>512</v>
      </c>
    </row>
    <row r="616" spans="1:17" x14ac:dyDescent="0.3">
      <c r="A616" s="34">
        <f>IF($B616='Lookup (hidden)'!$F$12,IF($E616='Lookup (hidden)'!$F$13,IF($D616='Lookup (hidden)'!$F$14,IF($F616='Lookup (hidden)'!$F$15,IF($G616='Lookup (hidden)'!$F$16,IF($H616='Lookup (hidden)'!$F$17,1,0),0),0),0),0),0)</f>
        <v>0</v>
      </c>
      <c r="B616" s="47" t="s">
        <v>77</v>
      </c>
      <c r="C616" s="59"/>
      <c r="D616" s="47" t="s">
        <v>37</v>
      </c>
      <c r="E616" s="47" t="s">
        <v>70</v>
      </c>
      <c r="F616" s="47" t="s">
        <v>37</v>
      </c>
      <c r="G616" s="47" t="s">
        <v>37</v>
      </c>
      <c r="H616" s="47" t="s">
        <v>79</v>
      </c>
      <c r="I616" s="47" t="s">
        <v>96</v>
      </c>
      <c r="J616" s="49">
        <v>270</v>
      </c>
      <c r="K616" s="49">
        <v>240</v>
      </c>
      <c r="L616" s="49">
        <v>298</v>
      </c>
      <c r="M616" s="49">
        <v>222</v>
      </c>
      <c r="N616" s="49">
        <v>26</v>
      </c>
      <c r="O616" s="49">
        <v>152</v>
      </c>
      <c r="P616" s="49">
        <v>150</v>
      </c>
      <c r="Q616" s="49">
        <v>210</v>
      </c>
    </row>
    <row r="617" spans="1:17" x14ac:dyDescent="0.3">
      <c r="A617" s="34">
        <f>IF($B617='Lookup (hidden)'!$F$12,IF($E617='Lookup (hidden)'!$F$13,IF($D617='Lookup (hidden)'!$F$14,IF($F617='Lookup (hidden)'!$F$15,IF($G617='Lookup (hidden)'!$F$16,IF($H617='Lookup (hidden)'!$F$17,1,0),0),0),0),0),0)</f>
        <v>0</v>
      </c>
      <c r="B617" s="47" t="s">
        <v>77</v>
      </c>
      <c r="C617" s="59"/>
      <c r="D617" s="47" t="s">
        <v>37</v>
      </c>
      <c r="E617" s="47" t="s">
        <v>70</v>
      </c>
      <c r="F617" s="47" t="s">
        <v>37</v>
      </c>
      <c r="G617" s="47" t="s">
        <v>37</v>
      </c>
      <c r="H617" s="47" t="s">
        <v>79</v>
      </c>
      <c r="I617" s="47" t="s">
        <v>97</v>
      </c>
      <c r="J617" s="49">
        <v>0</v>
      </c>
      <c r="K617" s="49">
        <v>0</v>
      </c>
      <c r="L617" s="49">
        <v>0</v>
      </c>
      <c r="M617" s="49">
        <v>38</v>
      </c>
      <c r="N617" s="49">
        <v>132</v>
      </c>
      <c r="O617" s="49">
        <v>175</v>
      </c>
      <c r="P617" s="49">
        <v>230</v>
      </c>
      <c r="Q617" s="49">
        <v>242</v>
      </c>
    </row>
    <row r="618" spans="1:17" x14ac:dyDescent="0.3">
      <c r="A618" s="34">
        <f>IF($B618='Lookup (hidden)'!$F$12,IF($E618='Lookup (hidden)'!$F$13,IF($D618='Lookup (hidden)'!$F$14,IF($F618='Lookup (hidden)'!$F$15,IF($G618='Lookup (hidden)'!$F$16,IF($H618='Lookup (hidden)'!$F$17,1,0),0),0),0),0),0)</f>
        <v>0</v>
      </c>
      <c r="B618" s="47" t="s">
        <v>80</v>
      </c>
      <c r="C618" s="59"/>
      <c r="D618" s="47" t="s">
        <v>37</v>
      </c>
      <c r="E618" s="47" t="s">
        <v>37</v>
      </c>
      <c r="F618" s="151">
        <v>1</v>
      </c>
      <c r="G618" s="47" t="s">
        <v>63</v>
      </c>
      <c r="H618" s="47" t="s">
        <v>81</v>
      </c>
      <c r="I618" s="47" t="s">
        <v>96</v>
      </c>
      <c r="J618" s="49">
        <v>23479</v>
      </c>
      <c r="K618" s="49">
        <v>22134</v>
      </c>
      <c r="L618" s="49">
        <v>22569</v>
      </c>
      <c r="M618" s="49">
        <v>22038</v>
      </c>
      <c r="N618" s="49">
        <v>15597</v>
      </c>
      <c r="O618" s="49">
        <v>18042</v>
      </c>
      <c r="P618" s="49">
        <v>16658</v>
      </c>
      <c r="Q618" s="49">
        <v>17421</v>
      </c>
    </row>
    <row r="619" spans="1:17" x14ac:dyDescent="0.3">
      <c r="A619" s="34">
        <f>IF($B619='Lookup (hidden)'!$F$12,IF($E619='Lookup (hidden)'!$F$13,IF($D619='Lookup (hidden)'!$F$14,IF($F619='Lookup (hidden)'!$F$15,IF($G619='Lookup (hidden)'!$F$16,IF($H619='Lookup (hidden)'!$F$17,1,0),0),0),0),0),0)</f>
        <v>0</v>
      </c>
      <c r="B619" s="47" t="s">
        <v>80</v>
      </c>
      <c r="C619" s="59"/>
      <c r="D619" s="47" t="s">
        <v>37</v>
      </c>
      <c r="E619" s="47" t="s">
        <v>37</v>
      </c>
      <c r="F619" s="151">
        <v>1</v>
      </c>
      <c r="G619" s="47" t="s">
        <v>63</v>
      </c>
      <c r="H619" s="47" t="s">
        <v>81</v>
      </c>
      <c r="I619" s="47" t="s">
        <v>97</v>
      </c>
      <c r="J619" s="49">
        <v>907</v>
      </c>
      <c r="K619" s="49">
        <v>902</v>
      </c>
      <c r="L619" s="49">
        <v>976</v>
      </c>
      <c r="M619" s="49">
        <v>1662</v>
      </c>
      <c r="N619" s="49">
        <v>7846</v>
      </c>
      <c r="O619" s="49">
        <v>5614</v>
      </c>
      <c r="P619" s="49">
        <v>6262</v>
      </c>
      <c r="Q619" s="49">
        <v>6939</v>
      </c>
    </row>
    <row r="620" spans="1:17" x14ac:dyDescent="0.3">
      <c r="A620" s="34">
        <f>IF($B620='Lookup (hidden)'!$F$12,IF($E620='Lookup (hidden)'!$F$13,IF($D620='Lookup (hidden)'!$F$14,IF($F620='Lookup (hidden)'!$F$15,IF($G620='Lookup (hidden)'!$F$16,IF($H620='Lookup (hidden)'!$F$17,1,0),0),0),0),0),0)</f>
        <v>0</v>
      </c>
      <c r="B620" s="47" t="s">
        <v>80</v>
      </c>
      <c r="C620" s="59"/>
      <c r="D620" s="47" t="s">
        <v>37</v>
      </c>
      <c r="E620" s="47" t="s">
        <v>37</v>
      </c>
      <c r="F620" s="151">
        <v>1</v>
      </c>
      <c r="G620" s="47" t="s">
        <v>64</v>
      </c>
      <c r="H620" s="47" t="s">
        <v>81</v>
      </c>
      <c r="I620" s="47" t="s">
        <v>96</v>
      </c>
      <c r="J620" s="49">
        <v>185891</v>
      </c>
      <c r="K620" s="49">
        <v>179057</v>
      </c>
      <c r="L620" s="49">
        <v>179549</v>
      </c>
      <c r="M620" s="49">
        <v>173948</v>
      </c>
      <c r="N620" s="49">
        <v>116175</v>
      </c>
      <c r="O620" s="49">
        <v>137173</v>
      </c>
      <c r="P620" s="49">
        <v>134714</v>
      </c>
      <c r="Q620" s="49">
        <v>137750</v>
      </c>
    </row>
    <row r="621" spans="1:17" x14ac:dyDescent="0.3">
      <c r="A621" s="34">
        <f>IF($B621='Lookup (hidden)'!$F$12,IF($E621='Lookup (hidden)'!$F$13,IF($D621='Lookup (hidden)'!$F$14,IF($F621='Lookup (hidden)'!$F$15,IF($G621='Lookup (hidden)'!$F$16,IF($H621='Lookup (hidden)'!$F$17,1,0),0),0),0),0),0)</f>
        <v>0</v>
      </c>
      <c r="B621" s="47" t="s">
        <v>80</v>
      </c>
      <c r="C621" s="59"/>
      <c r="D621" s="47" t="s">
        <v>37</v>
      </c>
      <c r="E621" s="47" t="s">
        <v>37</v>
      </c>
      <c r="F621" s="151">
        <v>1</v>
      </c>
      <c r="G621" s="47" t="s">
        <v>64</v>
      </c>
      <c r="H621" s="47" t="s">
        <v>81</v>
      </c>
      <c r="I621" s="47" t="s">
        <v>97</v>
      </c>
      <c r="J621" s="49">
        <v>6022</v>
      </c>
      <c r="K621" s="49">
        <v>6685</v>
      </c>
      <c r="L621" s="49">
        <v>6533</v>
      </c>
      <c r="M621" s="49">
        <v>12522</v>
      </c>
      <c r="N621" s="49">
        <v>69537</v>
      </c>
      <c r="O621" s="49">
        <v>50009</v>
      </c>
      <c r="P621" s="49">
        <v>55666</v>
      </c>
      <c r="Q621" s="49">
        <v>62212</v>
      </c>
    </row>
    <row r="622" spans="1:17" x14ac:dyDescent="0.3">
      <c r="A622" s="34">
        <f>IF($B622='Lookup (hidden)'!$F$12,IF($E622='Lookup (hidden)'!$F$13,IF($D622='Lookup (hidden)'!$F$14,IF($F622='Lookup (hidden)'!$F$15,IF($G622='Lookup (hidden)'!$F$16,IF($H622='Lookup (hidden)'!$F$17,1,0),0),0),0),0),0)</f>
        <v>0</v>
      </c>
      <c r="B622" s="47" t="s">
        <v>80</v>
      </c>
      <c r="C622" s="59"/>
      <c r="D622" s="47" t="s">
        <v>37</v>
      </c>
      <c r="E622" s="47" t="s">
        <v>37</v>
      </c>
      <c r="F622" s="151">
        <v>2</v>
      </c>
      <c r="G622" s="47" t="s">
        <v>63</v>
      </c>
      <c r="H622" s="47" t="s">
        <v>81</v>
      </c>
      <c r="I622" s="47" t="s">
        <v>96</v>
      </c>
      <c r="J622" s="49">
        <v>20857</v>
      </c>
      <c r="K622" s="49">
        <v>21033</v>
      </c>
      <c r="L622" s="49">
        <v>21006</v>
      </c>
      <c r="M622" s="49">
        <v>20747</v>
      </c>
      <c r="N622" s="49">
        <v>12952</v>
      </c>
      <c r="O622" s="49">
        <v>15918</v>
      </c>
      <c r="P622" s="49">
        <v>15890</v>
      </c>
      <c r="Q622" s="49">
        <v>16900</v>
      </c>
    </row>
    <row r="623" spans="1:17" x14ac:dyDescent="0.3">
      <c r="A623" s="34">
        <f>IF($B623='Lookup (hidden)'!$F$12,IF($E623='Lookup (hidden)'!$F$13,IF($D623='Lookup (hidden)'!$F$14,IF($F623='Lookup (hidden)'!$F$15,IF($G623='Lookup (hidden)'!$F$16,IF($H623='Lookup (hidden)'!$F$17,1,0),0),0),0),0),0)</f>
        <v>0</v>
      </c>
      <c r="B623" s="47" t="s">
        <v>80</v>
      </c>
      <c r="C623" s="59"/>
      <c r="D623" s="47" t="s">
        <v>37</v>
      </c>
      <c r="E623" s="47" t="s">
        <v>37</v>
      </c>
      <c r="F623" s="151">
        <v>2</v>
      </c>
      <c r="G623" s="47" t="s">
        <v>63</v>
      </c>
      <c r="H623" s="47" t="s">
        <v>81</v>
      </c>
      <c r="I623" s="47" t="s">
        <v>97</v>
      </c>
      <c r="J623" s="49">
        <v>838</v>
      </c>
      <c r="K623" s="49">
        <v>834</v>
      </c>
      <c r="L623" s="49">
        <v>898</v>
      </c>
      <c r="M623" s="49">
        <v>1639</v>
      </c>
      <c r="N623" s="49">
        <v>8297</v>
      </c>
      <c r="O623" s="49">
        <v>5606</v>
      </c>
      <c r="P623" s="49">
        <v>6224</v>
      </c>
      <c r="Q623" s="49">
        <v>6624</v>
      </c>
    </row>
    <row r="624" spans="1:17" x14ac:dyDescent="0.3">
      <c r="A624" s="34">
        <f>IF($B624='Lookup (hidden)'!$F$12,IF($E624='Lookup (hidden)'!$F$13,IF($D624='Lookup (hidden)'!$F$14,IF($F624='Lookup (hidden)'!$F$15,IF($G624='Lookup (hidden)'!$F$16,IF($H624='Lookup (hidden)'!$F$17,1,0),0),0),0),0),0)</f>
        <v>0</v>
      </c>
      <c r="B624" s="47" t="s">
        <v>80</v>
      </c>
      <c r="C624" s="59"/>
      <c r="D624" s="47" t="s">
        <v>37</v>
      </c>
      <c r="E624" s="47" t="s">
        <v>37</v>
      </c>
      <c r="F624" s="151">
        <v>2</v>
      </c>
      <c r="G624" s="47" t="s">
        <v>64</v>
      </c>
      <c r="H624" s="47" t="s">
        <v>81</v>
      </c>
      <c r="I624" s="47" t="s">
        <v>96</v>
      </c>
      <c r="J624" s="49">
        <v>133643</v>
      </c>
      <c r="K624" s="49">
        <v>130717</v>
      </c>
      <c r="L624" s="49">
        <v>132592</v>
      </c>
      <c r="M624" s="49">
        <v>129994</v>
      </c>
      <c r="N624" s="49">
        <v>83455</v>
      </c>
      <c r="O624" s="49">
        <v>101333</v>
      </c>
      <c r="P624" s="49">
        <v>100171</v>
      </c>
      <c r="Q624" s="49">
        <v>105902</v>
      </c>
    </row>
    <row r="625" spans="1:17" x14ac:dyDescent="0.3">
      <c r="A625" s="34">
        <f>IF($B625='Lookup (hidden)'!$F$12,IF($E625='Lookup (hidden)'!$F$13,IF($D625='Lookup (hidden)'!$F$14,IF($F625='Lookup (hidden)'!$F$15,IF($G625='Lookup (hidden)'!$F$16,IF($H625='Lookup (hidden)'!$F$17,1,0),0),0),0),0),0)</f>
        <v>0</v>
      </c>
      <c r="B625" s="47" t="s">
        <v>80</v>
      </c>
      <c r="C625" s="59"/>
      <c r="D625" s="47" t="s">
        <v>37</v>
      </c>
      <c r="E625" s="47" t="s">
        <v>37</v>
      </c>
      <c r="F625" s="151">
        <v>2</v>
      </c>
      <c r="G625" s="47" t="s">
        <v>64</v>
      </c>
      <c r="H625" s="47" t="s">
        <v>81</v>
      </c>
      <c r="I625" s="47" t="s">
        <v>97</v>
      </c>
      <c r="J625" s="49">
        <v>4383</v>
      </c>
      <c r="K625" s="49">
        <v>4916</v>
      </c>
      <c r="L625" s="49">
        <v>4891</v>
      </c>
      <c r="M625" s="49">
        <v>10380</v>
      </c>
      <c r="N625" s="49">
        <v>63529</v>
      </c>
      <c r="O625" s="49">
        <v>45874</v>
      </c>
      <c r="P625" s="49">
        <v>51040</v>
      </c>
      <c r="Q625" s="49">
        <v>56973</v>
      </c>
    </row>
    <row r="626" spans="1:17" x14ac:dyDescent="0.3">
      <c r="A626" s="34">
        <f>IF($B626='Lookup (hidden)'!$F$12,IF($E626='Lookup (hidden)'!$F$13,IF($D626='Lookup (hidden)'!$F$14,IF($F626='Lookup (hidden)'!$F$15,IF($G626='Lookup (hidden)'!$F$16,IF($H626='Lookup (hidden)'!$F$17,1,0),0),0),0),0),0)</f>
        <v>0</v>
      </c>
      <c r="B626" s="47" t="s">
        <v>80</v>
      </c>
      <c r="C626" s="59"/>
      <c r="D626" s="47" t="s">
        <v>37</v>
      </c>
      <c r="E626" s="47" t="s">
        <v>37</v>
      </c>
      <c r="F626" s="151">
        <v>3</v>
      </c>
      <c r="G626" s="47" t="s">
        <v>63</v>
      </c>
      <c r="H626" s="47" t="s">
        <v>81</v>
      </c>
      <c r="I626" s="47" t="s">
        <v>96</v>
      </c>
      <c r="J626" s="49">
        <v>20372</v>
      </c>
      <c r="K626" s="49">
        <v>19841</v>
      </c>
      <c r="L626" s="49">
        <v>20113</v>
      </c>
      <c r="M626" s="49">
        <v>19746</v>
      </c>
      <c r="N626" s="49">
        <v>13118</v>
      </c>
      <c r="O626" s="49">
        <v>15078</v>
      </c>
      <c r="P626" s="49">
        <v>14995</v>
      </c>
      <c r="Q626" s="49">
        <v>15594</v>
      </c>
    </row>
    <row r="627" spans="1:17" x14ac:dyDescent="0.3">
      <c r="A627" s="34">
        <f>IF($B627='Lookup (hidden)'!$F$12,IF($E627='Lookup (hidden)'!$F$13,IF($D627='Lookup (hidden)'!$F$14,IF($F627='Lookup (hidden)'!$F$15,IF($G627='Lookup (hidden)'!$F$16,IF($H627='Lookup (hidden)'!$F$17,1,0),0),0),0),0),0)</f>
        <v>0</v>
      </c>
      <c r="B627" s="47" t="s">
        <v>80</v>
      </c>
      <c r="C627" s="59"/>
      <c r="D627" s="47" t="s">
        <v>37</v>
      </c>
      <c r="E627" s="47" t="s">
        <v>37</v>
      </c>
      <c r="F627" s="151">
        <v>3</v>
      </c>
      <c r="G627" s="47" t="s">
        <v>63</v>
      </c>
      <c r="H627" s="47" t="s">
        <v>81</v>
      </c>
      <c r="I627" s="47" t="s">
        <v>97</v>
      </c>
      <c r="J627" s="49">
        <v>803</v>
      </c>
      <c r="K627" s="49">
        <v>887</v>
      </c>
      <c r="L627" s="49">
        <v>854</v>
      </c>
      <c r="M627" s="49">
        <v>1658</v>
      </c>
      <c r="N627" s="49">
        <v>8352</v>
      </c>
      <c r="O627" s="49">
        <v>5892</v>
      </c>
      <c r="P627" s="49">
        <v>6463</v>
      </c>
      <c r="Q627" s="49">
        <v>7044</v>
      </c>
    </row>
    <row r="628" spans="1:17" x14ac:dyDescent="0.3">
      <c r="A628" s="34">
        <f>IF($B628='Lookup (hidden)'!$F$12,IF($E628='Lookup (hidden)'!$F$13,IF($D628='Lookup (hidden)'!$F$14,IF($F628='Lookup (hidden)'!$F$15,IF($G628='Lookup (hidden)'!$F$16,IF($H628='Lookup (hidden)'!$F$17,1,0),0),0),0),0),0)</f>
        <v>0</v>
      </c>
      <c r="B628" s="47" t="s">
        <v>80</v>
      </c>
      <c r="C628" s="59"/>
      <c r="D628" s="47" t="s">
        <v>37</v>
      </c>
      <c r="E628" s="47" t="s">
        <v>37</v>
      </c>
      <c r="F628" s="151">
        <v>3</v>
      </c>
      <c r="G628" s="47" t="s">
        <v>64</v>
      </c>
      <c r="H628" s="47" t="s">
        <v>81</v>
      </c>
      <c r="I628" s="47" t="s">
        <v>96</v>
      </c>
      <c r="J628" s="49">
        <v>116935</v>
      </c>
      <c r="K628" s="49">
        <v>112911</v>
      </c>
      <c r="L628" s="49">
        <v>118760</v>
      </c>
      <c r="M628" s="49">
        <v>116552</v>
      </c>
      <c r="N628" s="49">
        <v>70777</v>
      </c>
      <c r="O628" s="49">
        <v>88607</v>
      </c>
      <c r="P628" s="49">
        <v>88955</v>
      </c>
      <c r="Q628" s="49">
        <v>92011</v>
      </c>
    </row>
    <row r="629" spans="1:17" x14ac:dyDescent="0.3">
      <c r="A629" s="34">
        <f>IF($B629='Lookup (hidden)'!$F$12,IF($E629='Lookup (hidden)'!$F$13,IF($D629='Lookup (hidden)'!$F$14,IF($F629='Lookup (hidden)'!$F$15,IF($G629='Lookup (hidden)'!$F$16,IF($H629='Lookup (hidden)'!$F$17,1,0),0),0),0),0),0)</f>
        <v>0</v>
      </c>
      <c r="B629" s="47" t="s">
        <v>80</v>
      </c>
      <c r="C629" s="59"/>
      <c r="D629" s="47" t="s">
        <v>37</v>
      </c>
      <c r="E629" s="47" t="s">
        <v>37</v>
      </c>
      <c r="F629" s="151">
        <v>3</v>
      </c>
      <c r="G629" s="47" t="s">
        <v>64</v>
      </c>
      <c r="H629" s="47" t="s">
        <v>81</v>
      </c>
      <c r="I629" s="47" t="s">
        <v>97</v>
      </c>
      <c r="J629" s="49">
        <v>3916</v>
      </c>
      <c r="K629" s="49">
        <v>4492</v>
      </c>
      <c r="L629" s="49">
        <v>4441</v>
      </c>
      <c r="M629" s="49">
        <v>9774</v>
      </c>
      <c r="N629" s="49">
        <v>60568</v>
      </c>
      <c r="O629" s="49">
        <v>43565</v>
      </c>
      <c r="P629" s="49">
        <v>49533</v>
      </c>
      <c r="Q629" s="49">
        <v>54534</v>
      </c>
    </row>
    <row r="630" spans="1:17" x14ac:dyDescent="0.3">
      <c r="A630" s="34">
        <f>IF($B630='Lookup (hidden)'!$F$12,IF($E630='Lookup (hidden)'!$F$13,IF($D630='Lookup (hidden)'!$F$14,IF($F630='Lookup (hidden)'!$F$15,IF($G630='Lookup (hidden)'!$F$16,IF($H630='Lookup (hidden)'!$F$17,1,0),0),0),0),0),0)</f>
        <v>0</v>
      </c>
      <c r="B630" s="47" t="s">
        <v>80</v>
      </c>
      <c r="C630" s="59"/>
      <c r="D630" s="47" t="s">
        <v>37</v>
      </c>
      <c r="E630" s="47" t="s">
        <v>37</v>
      </c>
      <c r="F630" s="151">
        <v>4</v>
      </c>
      <c r="G630" s="47" t="s">
        <v>63</v>
      </c>
      <c r="H630" s="47" t="s">
        <v>81</v>
      </c>
      <c r="I630" s="47" t="s">
        <v>96</v>
      </c>
      <c r="J630" s="49">
        <v>20416</v>
      </c>
      <c r="K630" s="49">
        <v>20335</v>
      </c>
      <c r="L630" s="49">
        <v>20505</v>
      </c>
      <c r="M630" s="49">
        <v>20140</v>
      </c>
      <c r="N630" s="49">
        <v>13099</v>
      </c>
      <c r="O630" s="49">
        <v>16015</v>
      </c>
      <c r="P630" s="49">
        <v>15769</v>
      </c>
      <c r="Q630" s="49">
        <v>16726</v>
      </c>
    </row>
    <row r="631" spans="1:17" x14ac:dyDescent="0.3">
      <c r="A631" s="34">
        <f>IF($B631='Lookup (hidden)'!$F$12,IF($E631='Lookup (hidden)'!$F$13,IF($D631='Lookup (hidden)'!$F$14,IF($F631='Lookup (hidden)'!$F$15,IF($G631='Lookup (hidden)'!$F$16,IF($H631='Lookup (hidden)'!$F$17,1,0),0),0),0),0),0)</f>
        <v>0</v>
      </c>
      <c r="B631" s="47" t="s">
        <v>80</v>
      </c>
      <c r="C631" s="59"/>
      <c r="D631" s="47" t="s">
        <v>37</v>
      </c>
      <c r="E631" s="47" t="s">
        <v>37</v>
      </c>
      <c r="F631" s="151">
        <v>4</v>
      </c>
      <c r="G631" s="47" t="s">
        <v>63</v>
      </c>
      <c r="H631" s="47" t="s">
        <v>81</v>
      </c>
      <c r="I631" s="47" t="s">
        <v>97</v>
      </c>
      <c r="J631" s="49">
        <v>853</v>
      </c>
      <c r="K631" s="49">
        <v>912</v>
      </c>
      <c r="L631" s="49">
        <v>893</v>
      </c>
      <c r="M631" s="49">
        <v>1660</v>
      </c>
      <c r="N631" s="49">
        <v>8607</v>
      </c>
      <c r="O631" s="49">
        <v>6106</v>
      </c>
      <c r="P631" s="49">
        <v>6834</v>
      </c>
      <c r="Q631" s="49">
        <v>7506</v>
      </c>
    </row>
    <row r="632" spans="1:17" x14ac:dyDescent="0.3">
      <c r="A632" s="34">
        <f>IF($B632='Lookup (hidden)'!$F$12,IF($E632='Lookup (hidden)'!$F$13,IF($D632='Lookup (hidden)'!$F$14,IF($F632='Lookup (hidden)'!$F$15,IF($G632='Lookup (hidden)'!$F$16,IF($H632='Lookup (hidden)'!$F$17,1,0),0),0),0),0),0)</f>
        <v>0</v>
      </c>
      <c r="B632" s="47" t="s">
        <v>80</v>
      </c>
      <c r="C632" s="59"/>
      <c r="D632" s="47" t="s">
        <v>37</v>
      </c>
      <c r="E632" s="47" t="s">
        <v>37</v>
      </c>
      <c r="F632" s="151">
        <v>4</v>
      </c>
      <c r="G632" s="47" t="s">
        <v>64</v>
      </c>
      <c r="H632" s="47" t="s">
        <v>81</v>
      </c>
      <c r="I632" s="47" t="s">
        <v>96</v>
      </c>
      <c r="J632" s="49">
        <v>110601</v>
      </c>
      <c r="K632" s="49">
        <v>105396</v>
      </c>
      <c r="L632" s="49">
        <v>110924</v>
      </c>
      <c r="M632" s="49">
        <v>110590</v>
      </c>
      <c r="N632" s="49">
        <v>62940</v>
      </c>
      <c r="O632" s="49">
        <v>82300</v>
      </c>
      <c r="P632" s="49">
        <v>82685</v>
      </c>
      <c r="Q632" s="49">
        <v>86992</v>
      </c>
    </row>
    <row r="633" spans="1:17" x14ac:dyDescent="0.3">
      <c r="A633" s="34">
        <f>IF($B633='Lookup (hidden)'!$F$12,IF($E633='Lookup (hidden)'!$F$13,IF($D633='Lookup (hidden)'!$F$14,IF($F633='Lookup (hidden)'!$F$15,IF($G633='Lookup (hidden)'!$F$16,IF($H633='Lookup (hidden)'!$F$17,1,0),0),0),0),0),0)</f>
        <v>0</v>
      </c>
      <c r="B633" s="47" t="s">
        <v>80</v>
      </c>
      <c r="C633" s="59"/>
      <c r="D633" s="47" t="s">
        <v>37</v>
      </c>
      <c r="E633" s="47" t="s">
        <v>37</v>
      </c>
      <c r="F633" s="151">
        <v>4</v>
      </c>
      <c r="G633" s="47" t="s">
        <v>64</v>
      </c>
      <c r="H633" s="47" t="s">
        <v>81</v>
      </c>
      <c r="I633" s="47" t="s">
        <v>97</v>
      </c>
      <c r="J633" s="49">
        <v>3720</v>
      </c>
      <c r="K633" s="49">
        <v>4174</v>
      </c>
      <c r="L633" s="49">
        <v>4155</v>
      </c>
      <c r="M633" s="49">
        <v>9617</v>
      </c>
      <c r="N633" s="49">
        <v>59768</v>
      </c>
      <c r="O633" s="49">
        <v>42357</v>
      </c>
      <c r="P633" s="49">
        <v>48319</v>
      </c>
      <c r="Q633" s="49">
        <v>52791</v>
      </c>
    </row>
    <row r="634" spans="1:17" x14ac:dyDescent="0.3">
      <c r="A634" s="34">
        <f>IF($B634='Lookup (hidden)'!$F$12,IF($E634='Lookup (hidden)'!$F$13,IF($D634='Lookup (hidden)'!$F$14,IF($F634='Lookup (hidden)'!$F$15,IF($G634='Lookup (hidden)'!$F$16,IF($H634='Lookup (hidden)'!$F$17,1,0),0),0),0),0),0)</f>
        <v>0</v>
      </c>
      <c r="B634" s="47" t="s">
        <v>80</v>
      </c>
      <c r="C634" s="59"/>
      <c r="D634" s="47" t="s">
        <v>37</v>
      </c>
      <c r="E634" s="47" t="s">
        <v>37</v>
      </c>
      <c r="F634" s="151">
        <v>5</v>
      </c>
      <c r="G634" s="47" t="s">
        <v>63</v>
      </c>
      <c r="H634" s="47" t="s">
        <v>81</v>
      </c>
      <c r="I634" s="47" t="s">
        <v>96</v>
      </c>
      <c r="J634" s="49">
        <v>17936</v>
      </c>
      <c r="K634" s="49">
        <v>18150</v>
      </c>
      <c r="L634" s="49">
        <v>17796</v>
      </c>
      <c r="M634" s="49">
        <v>17664</v>
      </c>
      <c r="N634" s="49">
        <v>11604</v>
      </c>
      <c r="O634" s="49">
        <v>14143</v>
      </c>
      <c r="P634" s="49">
        <v>14402</v>
      </c>
      <c r="Q634" s="49">
        <v>13423</v>
      </c>
    </row>
    <row r="635" spans="1:17" x14ac:dyDescent="0.3">
      <c r="A635" s="34">
        <f>IF($B635='Lookup (hidden)'!$F$12,IF($E635='Lookup (hidden)'!$F$13,IF($D635='Lookup (hidden)'!$F$14,IF($F635='Lookup (hidden)'!$F$15,IF($G635='Lookup (hidden)'!$F$16,IF($H635='Lookup (hidden)'!$F$17,1,0),0),0),0),0),0)</f>
        <v>0</v>
      </c>
      <c r="B635" s="47" t="s">
        <v>80</v>
      </c>
      <c r="C635" s="59"/>
      <c r="D635" s="47" t="s">
        <v>37</v>
      </c>
      <c r="E635" s="47" t="s">
        <v>37</v>
      </c>
      <c r="F635" s="151">
        <v>5</v>
      </c>
      <c r="G635" s="47" t="s">
        <v>63</v>
      </c>
      <c r="H635" s="47" t="s">
        <v>81</v>
      </c>
      <c r="I635" s="47" t="s">
        <v>97</v>
      </c>
      <c r="J635" s="49">
        <v>803</v>
      </c>
      <c r="K635" s="49">
        <v>752</v>
      </c>
      <c r="L635" s="49">
        <v>829</v>
      </c>
      <c r="M635" s="49">
        <v>1643</v>
      </c>
      <c r="N635" s="49">
        <v>7918</v>
      </c>
      <c r="O635" s="49">
        <v>5658</v>
      </c>
      <c r="P635" s="49">
        <v>6407</v>
      </c>
      <c r="Q635" s="49">
        <v>6813</v>
      </c>
    </row>
    <row r="636" spans="1:17" x14ac:dyDescent="0.3">
      <c r="A636" s="34">
        <f>IF($B636='Lookup (hidden)'!$F$12,IF($E636='Lookup (hidden)'!$F$13,IF($D636='Lookup (hidden)'!$F$14,IF($F636='Lookup (hidden)'!$F$15,IF($G636='Lookup (hidden)'!$F$16,IF($H636='Lookup (hidden)'!$F$17,1,0),0),0),0),0),0)</f>
        <v>0</v>
      </c>
      <c r="B636" s="47" t="s">
        <v>80</v>
      </c>
      <c r="C636" s="59"/>
      <c r="D636" s="47" t="s">
        <v>37</v>
      </c>
      <c r="E636" s="47" t="s">
        <v>37</v>
      </c>
      <c r="F636" s="151">
        <v>5</v>
      </c>
      <c r="G636" s="47" t="s">
        <v>64</v>
      </c>
      <c r="H636" s="47" t="s">
        <v>81</v>
      </c>
      <c r="I636" s="47" t="s">
        <v>96</v>
      </c>
      <c r="J636" s="49">
        <v>99084</v>
      </c>
      <c r="K636" s="49">
        <v>94186</v>
      </c>
      <c r="L636" s="49">
        <v>96936</v>
      </c>
      <c r="M636" s="49">
        <v>95424</v>
      </c>
      <c r="N636" s="49">
        <v>52152</v>
      </c>
      <c r="O636" s="49">
        <v>69201</v>
      </c>
      <c r="P636" s="49">
        <v>73630</v>
      </c>
      <c r="Q636" s="49">
        <v>75928</v>
      </c>
    </row>
    <row r="637" spans="1:17" x14ac:dyDescent="0.3">
      <c r="A637" s="34">
        <f>IF($B637='Lookup (hidden)'!$F$12,IF($E637='Lookup (hidden)'!$F$13,IF($D637='Lookup (hidden)'!$F$14,IF($F637='Lookup (hidden)'!$F$15,IF($G637='Lookup (hidden)'!$F$16,IF($H637='Lookup (hidden)'!$F$17,1,0),0),0),0),0),0)</f>
        <v>0</v>
      </c>
      <c r="B637" s="47" t="s">
        <v>80</v>
      </c>
      <c r="C637" s="59"/>
      <c r="D637" s="47" t="s">
        <v>37</v>
      </c>
      <c r="E637" s="47" t="s">
        <v>37</v>
      </c>
      <c r="F637" s="151">
        <v>5</v>
      </c>
      <c r="G637" s="47" t="s">
        <v>64</v>
      </c>
      <c r="H637" s="47" t="s">
        <v>81</v>
      </c>
      <c r="I637" s="47" t="s">
        <v>97</v>
      </c>
      <c r="J637" s="49">
        <v>3154</v>
      </c>
      <c r="K637" s="49">
        <v>3576</v>
      </c>
      <c r="L637" s="49">
        <v>3635</v>
      </c>
      <c r="M637" s="49">
        <v>8735</v>
      </c>
      <c r="N637" s="49">
        <v>56288</v>
      </c>
      <c r="O637" s="49">
        <v>39766</v>
      </c>
      <c r="P637" s="49">
        <v>45330</v>
      </c>
      <c r="Q637" s="49">
        <v>49534</v>
      </c>
    </row>
    <row r="638" spans="1:17" x14ac:dyDescent="0.3">
      <c r="A638" s="34">
        <f>IF($B638='Lookup (hidden)'!$F$12,IF($E638='Lookup (hidden)'!$F$13,IF($D638='Lookup (hidden)'!$F$14,IF($F638='Lookup (hidden)'!$F$15,IF($G638='Lookup (hidden)'!$F$16,IF($H638='Lookup (hidden)'!$F$17,1,0),0),0),0),0),0)</f>
        <v>0</v>
      </c>
      <c r="B638" s="47" t="s">
        <v>82</v>
      </c>
      <c r="C638" s="59"/>
      <c r="D638" s="47" t="s">
        <v>37</v>
      </c>
      <c r="E638" s="47" t="s">
        <v>37</v>
      </c>
      <c r="F638" s="151">
        <v>1</v>
      </c>
      <c r="G638" s="47" t="s">
        <v>63</v>
      </c>
      <c r="H638" s="47" t="s">
        <v>81</v>
      </c>
      <c r="I638" s="47" t="s">
        <v>96</v>
      </c>
      <c r="J638" s="49">
        <v>11640</v>
      </c>
      <c r="K638" s="49">
        <v>10807</v>
      </c>
      <c r="L638" s="49">
        <v>10984</v>
      </c>
      <c r="M638" s="49">
        <v>10080</v>
      </c>
      <c r="N638" s="49">
        <v>4349</v>
      </c>
      <c r="O638" s="49">
        <v>4805</v>
      </c>
      <c r="P638" s="49">
        <v>5258</v>
      </c>
      <c r="Q638" s="49">
        <v>5775</v>
      </c>
    </row>
    <row r="639" spans="1:17" x14ac:dyDescent="0.3">
      <c r="A639" s="34">
        <f>IF($B639='Lookup (hidden)'!$F$12,IF($E639='Lookup (hidden)'!$F$13,IF($D639='Lookup (hidden)'!$F$14,IF($F639='Lookup (hidden)'!$F$15,IF($G639='Lookup (hidden)'!$F$16,IF($H639='Lookup (hidden)'!$F$17,1,0),0),0),0),0),0)</f>
        <v>0</v>
      </c>
      <c r="B639" s="47" t="s">
        <v>82</v>
      </c>
      <c r="C639" s="59"/>
      <c r="D639" s="47" t="s">
        <v>37</v>
      </c>
      <c r="E639" s="47" t="s">
        <v>37</v>
      </c>
      <c r="F639" s="151">
        <v>1</v>
      </c>
      <c r="G639" s="47" t="s">
        <v>63</v>
      </c>
      <c r="H639" s="47" t="s">
        <v>81</v>
      </c>
      <c r="I639" s="47" t="s">
        <v>97</v>
      </c>
      <c r="J639" s="49">
        <v>171</v>
      </c>
      <c r="K639" s="49">
        <v>147</v>
      </c>
      <c r="L639" s="49">
        <v>220</v>
      </c>
      <c r="M639" s="49">
        <v>1480</v>
      </c>
      <c r="N639" s="49">
        <v>8157</v>
      </c>
      <c r="O639" s="49">
        <v>7141</v>
      </c>
      <c r="P639" s="49">
        <v>7432</v>
      </c>
      <c r="Q639" s="49">
        <v>7937</v>
      </c>
    </row>
    <row r="640" spans="1:17" x14ac:dyDescent="0.3">
      <c r="A640" s="34">
        <f>IF($B640='Lookup (hidden)'!$F$12,IF($E640='Lookup (hidden)'!$F$13,IF($D640='Lookup (hidden)'!$F$14,IF($F640='Lookup (hidden)'!$F$15,IF($G640='Lookup (hidden)'!$F$16,IF($H640='Lookup (hidden)'!$F$17,1,0),0),0),0),0),0)</f>
        <v>0</v>
      </c>
      <c r="B640" s="47" t="s">
        <v>82</v>
      </c>
      <c r="C640" s="59"/>
      <c r="D640" s="47" t="s">
        <v>37</v>
      </c>
      <c r="E640" s="47" t="s">
        <v>37</v>
      </c>
      <c r="F640" s="151">
        <v>1</v>
      </c>
      <c r="G640" s="47" t="s">
        <v>64</v>
      </c>
      <c r="H640" s="47" t="s">
        <v>81</v>
      </c>
      <c r="I640" s="47" t="s">
        <v>96</v>
      </c>
      <c r="J640" s="49">
        <v>109719</v>
      </c>
      <c r="K640" s="49">
        <v>106120</v>
      </c>
      <c r="L640" s="49">
        <v>109596</v>
      </c>
      <c r="M640" s="49">
        <v>102446</v>
      </c>
      <c r="N640" s="49">
        <v>40928</v>
      </c>
      <c r="O640" s="49">
        <v>48773</v>
      </c>
      <c r="P640" s="49">
        <v>50344</v>
      </c>
      <c r="Q640" s="49">
        <v>53168</v>
      </c>
    </row>
    <row r="641" spans="1:17" x14ac:dyDescent="0.3">
      <c r="A641" s="34">
        <f>IF($B641='Lookup (hidden)'!$F$12,IF($E641='Lookup (hidden)'!$F$13,IF($D641='Lookup (hidden)'!$F$14,IF($F641='Lookup (hidden)'!$F$15,IF($G641='Lookup (hidden)'!$F$16,IF($H641='Lookup (hidden)'!$F$17,1,0),0),0),0),0),0)</f>
        <v>0</v>
      </c>
      <c r="B641" s="47" t="s">
        <v>82</v>
      </c>
      <c r="C641" s="59"/>
      <c r="D641" s="47" t="s">
        <v>37</v>
      </c>
      <c r="E641" s="47" t="s">
        <v>37</v>
      </c>
      <c r="F641" s="151">
        <v>1</v>
      </c>
      <c r="G641" s="47" t="s">
        <v>64</v>
      </c>
      <c r="H641" s="47" t="s">
        <v>81</v>
      </c>
      <c r="I641" s="47" t="s">
        <v>97</v>
      </c>
      <c r="J641" s="49">
        <v>998</v>
      </c>
      <c r="K641" s="49">
        <v>1002</v>
      </c>
      <c r="L641" s="49">
        <v>1241</v>
      </c>
      <c r="M641" s="49">
        <v>13256</v>
      </c>
      <c r="N641" s="49">
        <v>85169</v>
      </c>
      <c r="O641" s="49">
        <v>73469</v>
      </c>
      <c r="P641" s="49">
        <v>77671</v>
      </c>
      <c r="Q641" s="49">
        <v>81521</v>
      </c>
    </row>
    <row r="642" spans="1:17" x14ac:dyDescent="0.3">
      <c r="A642" s="34">
        <f>IF($B642='Lookup (hidden)'!$F$12,IF($E642='Lookup (hidden)'!$F$13,IF($D642='Lookup (hidden)'!$F$14,IF($F642='Lookup (hidden)'!$F$15,IF($G642='Lookup (hidden)'!$F$16,IF($H642='Lookup (hidden)'!$F$17,1,0),0),0),0),0),0)</f>
        <v>0</v>
      </c>
      <c r="B642" s="47" t="s">
        <v>82</v>
      </c>
      <c r="C642" s="59"/>
      <c r="D642" s="47" t="s">
        <v>37</v>
      </c>
      <c r="E642" s="47" t="s">
        <v>37</v>
      </c>
      <c r="F642" s="151">
        <v>2</v>
      </c>
      <c r="G642" s="47" t="s">
        <v>63</v>
      </c>
      <c r="H642" s="47" t="s">
        <v>81</v>
      </c>
      <c r="I642" s="47" t="s">
        <v>96</v>
      </c>
      <c r="J642" s="49">
        <v>12236</v>
      </c>
      <c r="K642" s="49">
        <v>11363</v>
      </c>
      <c r="L642" s="49">
        <v>11910</v>
      </c>
      <c r="M642" s="49">
        <v>11091</v>
      </c>
      <c r="N642" s="49">
        <v>4277</v>
      </c>
      <c r="O642" s="49">
        <v>4899</v>
      </c>
      <c r="P642" s="49">
        <v>5122</v>
      </c>
      <c r="Q642" s="49">
        <v>5802</v>
      </c>
    </row>
    <row r="643" spans="1:17" x14ac:dyDescent="0.3">
      <c r="A643" s="34">
        <f>IF($B643='Lookup (hidden)'!$F$12,IF($E643='Lookup (hidden)'!$F$13,IF($D643='Lookup (hidden)'!$F$14,IF($F643='Lookup (hidden)'!$F$15,IF($G643='Lookup (hidden)'!$F$16,IF($H643='Lookup (hidden)'!$F$17,1,0),0),0),0),0),0)</f>
        <v>0</v>
      </c>
      <c r="B643" s="47" t="s">
        <v>82</v>
      </c>
      <c r="C643" s="59"/>
      <c r="D643" s="47" t="s">
        <v>37</v>
      </c>
      <c r="E643" s="47" t="s">
        <v>37</v>
      </c>
      <c r="F643" s="151">
        <v>2</v>
      </c>
      <c r="G643" s="47" t="s">
        <v>63</v>
      </c>
      <c r="H643" s="47" t="s">
        <v>81</v>
      </c>
      <c r="I643" s="47" t="s">
        <v>97</v>
      </c>
      <c r="J643" s="49">
        <v>139</v>
      </c>
      <c r="K643" s="49">
        <v>128</v>
      </c>
      <c r="L643" s="49">
        <v>148</v>
      </c>
      <c r="M643" s="49">
        <v>1620</v>
      </c>
      <c r="N643" s="49">
        <v>9358</v>
      </c>
      <c r="O643" s="49">
        <v>8208</v>
      </c>
      <c r="P643" s="49">
        <v>8491</v>
      </c>
      <c r="Q643" s="49">
        <v>8894</v>
      </c>
    </row>
    <row r="644" spans="1:17" x14ac:dyDescent="0.3">
      <c r="A644" s="34">
        <f>IF($B644='Lookup (hidden)'!$F$12,IF($E644='Lookup (hidden)'!$F$13,IF($D644='Lookup (hidden)'!$F$14,IF($F644='Lookup (hidden)'!$F$15,IF($G644='Lookup (hidden)'!$F$16,IF($H644='Lookup (hidden)'!$F$17,1,0),0),0),0),0),0)</f>
        <v>0</v>
      </c>
      <c r="B644" s="47" t="s">
        <v>82</v>
      </c>
      <c r="C644" s="59"/>
      <c r="D644" s="47" t="s">
        <v>37</v>
      </c>
      <c r="E644" s="47" t="s">
        <v>37</v>
      </c>
      <c r="F644" s="151">
        <v>2</v>
      </c>
      <c r="G644" s="47" t="s">
        <v>64</v>
      </c>
      <c r="H644" s="47" t="s">
        <v>81</v>
      </c>
      <c r="I644" s="47" t="s">
        <v>96</v>
      </c>
      <c r="J644" s="49">
        <v>95186</v>
      </c>
      <c r="K644" s="49">
        <v>91608</v>
      </c>
      <c r="L644" s="49">
        <v>93332</v>
      </c>
      <c r="M644" s="49">
        <v>85745</v>
      </c>
      <c r="N644" s="49">
        <v>32363</v>
      </c>
      <c r="O644" s="49">
        <v>41826</v>
      </c>
      <c r="P644" s="49">
        <v>41332</v>
      </c>
      <c r="Q644" s="49">
        <v>43325</v>
      </c>
    </row>
    <row r="645" spans="1:17" x14ac:dyDescent="0.3">
      <c r="A645" s="34">
        <f>IF($B645='Lookup (hidden)'!$F$12,IF($E645='Lookup (hidden)'!$F$13,IF($D645='Lookup (hidden)'!$F$14,IF($F645='Lookup (hidden)'!$F$15,IF($G645='Lookup (hidden)'!$F$16,IF($H645='Lookup (hidden)'!$F$17,1,0),0),0),0),0),0)</f>
        <v>0</v>
      </c>
      <c r="B645" s="47" t="s">
        <v>82</v>
      </c>
      <c r="C645" s="59"/>
      <c r="D645" s="47" t="s">
        <v>37</v>
      </c>
      <c r="E645" s="47" t="s">
        <v>37</v>
      </c>
      <c r="F645" s="151">
        <v>2</v>
      </c>
      <c r="G645" s="47" t="s">
        <v>64</v>
      </c>
      <c r="H645" s="47" t="s">
        <v>81</v>
      </c>
      <c r="I645" s="47" t="s">
        <v>97</v>
      </c>
      <c r="J645" s="49">
        <v>889</v>
      </c>
      <c r="K645" s="49">
        <v>959</v>
      </c>
      <c r="L645" s="49">
        <v>1215</v>
      </c>
      <c r="M645" s="49">
        <v>12260</v>
      </c>
      <c r="N645" s="49">
        <v>76212</v>
      </c>
      <c r="O645" s="49">
        <v>66973</v>
      </c>
      <c r="P645" s="49">
        <v>70937</v>
      </c>
      <c r="Q645" s="49">
        <v>74887</v>
      </c>
    </row>
    <row r="646" spans="1:17" x14ac:dyDescent="0.3">
      <c r="A646" s="34">
        <f>IF($B646='Lookup (hidden)'!$F$12,IF($E646='Lookup (hidden)'!$F$13,IF($D646='Lookup (hidden)'!$F$14,IF($F646='Lookup (hidden)'!$F$15,IF($G646='Lookup (hidden)'!$F$16,IF($H646='Lookup (hidden)'!$F$17,1,0),0),0),0),0),0)</f>
        <v>0</v>
      </c>
      <c r="B646" s="47" t="s">
        <v>82</v>
      </c>
      <c r="C646" s="59"/>
      <c r="D646" s="47" t="s">
        <v>37</v>
      </c>
      <c r="E646" s="47" t="s">
        <v>37</v>
      </c>
      <c r="F646" s="151">
        <v>3</v>
      </c>
      <c r="G646" s="47" t="s">
        <v>63</v>
      </c>
      <c r="H646" s="47" t="s">
        <v>81</v>
      </c>
      <c r="I646" s="47" t="s">
        <v>96</v>
      </c>
      <c r="J646" s="49">
        <v>12155</v>
      </c>
      <c r="K646" s="49">
        <v>11795</v>
      </c>
      <c r="L646" s="49">
        <v>11849</v>
      </c>
      <c r="M646" s="49">
        <v>10830</v>
      </c>
      <c r="N646" s="49">
        <v>3749</v>
      </c>
      <c r="O646" s="49">
        <v>4699</v>
      </c>
      <c r="P646" s="49">
        <v>5367</v>
      </c>
      <c r="Q646" s="49">
        <v>5572</v>
      </c>
    </row>
    <row r="647" spans="1:17" x14ac:dyDescent="0.3">
      <c r="A647" s="34">
        <f>IF($B647='Lookup (hidden)'!$F$12,IF($E647='Lookup (hidden)'!$F$13,IF($D647='Lookup (hidden)'!$F$14,IF($F647='Lookup (hidden)'!$F$15,IF($G647='Lookup (hidden)'!$F$16,IF($H647='Lookup (hidden)'!$F$17,1,0),0),0),0),0),0)</f>
        <v>0</v>
      </c>
      <c r="B647" s="47" t="s">
        <v>82</v>
      </c>
      <c r="C647" s="59"/>
      <c r="D647" s="47" t="s">
        <v>37</v>
      </c>
      <c r="E647" s="47" t="s">
        <v>37</v>
      </c>
      <c r="F647" s="151">
        <v>3</v>
      </c>
      <c r="G647" s="47" t="s">
        <v>63</v>
      </c>
      <c r="H647" s="47" t="s">
        <v>81</v>
      </c>
      <c r="I647" s="47" t="s">
        <v>97</v>
      </c>
      <c r="J647" s="49">
        <v>121</v>
      </c>
      <c r="K647" s="49">
        <v>123</v>
      </c>
      <c r="L647" s="49">
        <v>123</v>
      </c>
      <c r="M647" s="49">
        <v>1681</v>
      </c>
      <c r="N647" s="49">
        <v>9405</v>
      </c>
      <c r="O647" s="49">
        <v>8300</v>
      </c>
      <c r="P647" s="49">
        <v>9000</v>
      </c>
      <c r="Q647" s="49">
        <v>9451</v>
      </c>
    </row>
    <row r="648" spans="1:17" x14ac:dyDescent="0.3">
      <c r="A648" s="34">
        <f>IF($B648='Lookup (hidden)'!$F$12,IF($E648='Lookup (hidden)'!$F$13,IF($D648='Lookup (hidden)'!$F$14,IF($F648='Lookup (hidden)'!$F$15,IF($G648='Lookup (hidden)'!$F$16,IF($H648='Lookup (hidden)'!$F$17,1,0),0),0),0),0),0)</f>
        <v>0</v>
      </c>
      <c r="B648" s="47" t="s">
        <v>82</v>
      </c>
      <c r="C648" s="59"/>
      <c r="D648" s="47" t="s">
        <v>37</v>
      </c>
      <c r="E648" s="47" t="s">
        <v>37</v>
      </c>
      <c r="F648" s="151">
        <v>3</v>
      </c>
      <c r="G648" s="47" t="s">
        <v>64</v>
      </c>
      <c r="H648" s="47" t="s">
        <v>81</v>
      </c>
      <c r="I648" s="47" t="s">
        <v>96</v>
      </c>
      <c r="J648" s="49">
        <v>93610</v>
      </c>
      <c r="K648" s="49">
        <v>89909</v>
      </c>
      <c r="L648" s="49">
        <v>92879</v>
      </c>
      <c r="M648" s="49">
        <v>85741</v>
      </c>
      <c r="N648" s="49">
        <v>30530</v>
      </c>
      <c r="O648" s="49">
        <v>37846</v>
      </c>
      <c r="P648" s="49">
        <v>37963</v>
      </c>
      <c r="Q648" s="49">
        <v>41199</v>
      </c>
    </row>
    <row r="649" spans="1:17" x14ac:dyDescent="0.3">
      <c r="A649" s="34">
        <f>IF($B649='Lookup (hidden)'!$F$12,IF($E649='Lookup (hidden)'!$F$13,IF($D649='Lookup (hidden)'!$F$14,IF($F649='Lookup (hidden)'!$F$15,IF($G649='Lookup (hidden)'!$F$16,IF($H649='Lookup (hidden)'!$F$17,1,0),0),0),0),0),0)</f>
        <v>0</v>
      </c>
      <c r="B649" s="47" t="s">
        <v>82</v>
      </c>
      <c r="C649" s="59"/>
      <c r="D649" s="47" t="s">
        <v>37</v>
      </c>
      <c r="E649" s="47" t="s">
        <v>37</v>
      </c>
      <c r="F649" s="151">
        <v>3</v>
      </c>
      <c r="G649" s="47" t="s">
        <v>64</v>
      </c>
      <c r="H649" s="47" t="s">
        <v>81</v>
      </c>
      <c r="I649" s="47" t="s">
        <v>97</v>
      </c>
      <c r="J649" s="49">
        <v>882</v>
      </c>
      <c r="K649" s="49">
        <v>1020</v>
      </c>
      <c r="L649" s="49">
        <v>1220</v>
      </c>
      <c r="M649" s="49">
        <v>12713</v>
      </c>
      <c r="N649" s="49">
        <v>77549</v>
      </c>
      <c r="O649" s="49">
        <v>68222</v>
      </c>
      <c r="P649" s="49">
        <v>72354</v>
      </c>
      <c r="Q649" s="49">
        <v>76739</v>
      </c>
    </row>
    <row r="650" spans="1:17" x14ac:dyDescent="0.3">
      <c r="A650" s="34">
        <f>IF($B650='Lookup (hidden)'!$F$12,IF($E650='Lookup (hidden)'!$F$13,IF($D650='Lookup (hidden)'!$F$14,IF($F650='Lookup (hidden)'!$F$15,IF($G650='Lookup (hidden)'!$F$16,IF($H650='Lookup (hidden)'!$F$17,1,0),0),0),0),0),0)</f>
        <v>0</v>
      </c>
      <c r="B650" s="47" t="s">
        <v>82</v>
      </c>
      <c r="C650" s="59"/>
      <c r="D650" s="47" t="s">
        <v>37</v>
      </c>
      <c r="E650" s="47" t="s">
        <v>37</v>
      </c>
      <c r="F650" s="151">
        <v>4</v>
      </c>
      <c r="G650" s="47" t="s">
        <v>63</v>
      </c>
      <c r="H650" s="47" t="s">
        <v>81</v>
      </c>
      <c r="I650" s="47" t="s">
        <v>96</v>
      </c>
      <c r="J650" s="49">
        <v>11179</v>
      </c>
      <c r="K650" s="49">
        <v>10263</v>
      </c>
      <c r="L650" s="49">
        <v>10857</v>
      </c>
      <c r="M650" s="49">
        <v>10039</v>
      </c>
      <c r="N650" s="49">
        <v>3612</v>
      </c>
      <c r="O650" s="49">
        <v>4324</v>
      </c>
      <c r="P650" s="49">
        <v>4725</v>
      </c>
      <c r="Q650" s="49">
        <v>5154</v>
      </c>
    </row>
    <row r="651" spans="1:17" x14ac:dyDescent="0.3">
      <c r="A651" s="34">
        <f>IF($B651='Lookup (hidden)'!$F$12,IF($E651='Lookup (hidden)'!$F$13,IF($D651='Lookup (hidden)'!$F$14,IF($F651='Lookup (hidden)'!$F$15,IF($G651='Lookup (hidden)'!$F$16,IF($H651='Lookup (hidden)'!$F$17,1,0),0),0),0),0),0)</f>
        <v>0</v>
      </c>
      <c r="B651" s="47" t="s">
        <v>82</v>
      </c>
      <c r="C651" s="59"/>
      <c r="D651" s="47" t="s">
        <v>37</v>
      </c>
      <c r="E651" s="47" t="s">
        <v>37</v>
      </c>
      <c r="F651" s="151">
        <v>4</v>
      </c>
      <c r="G651" s="47" t="s">
        <v>63</v>
      </c>
      <c r="H651" s="47" t="s">
        <v>81</v>
      </c>
      <c r="I651" s="47" t="s">
        <v>97</v>
      </c>
      <c r="J651" s="49">
        <v>109</v>
      </c>
      <c r="K651" s="49">
        <v>117</v>
      </c>
      <c r="L651" s="49">
        <v>132</v>
      </c>
      <c r="M651" s="49">
        <v>1534</v>
      </c>
      <c r="N651" s="49">
        <v>8582</v>
      </c>
      <c r="O651" s="49">
        <v>7509</v>
      </c>
      <c r="P651" s="49">
        <v>8095</v>
      </c>
      <c r="Q651" s="49">
        <v>8735</v>
      </c>
    </row>
    <row r="652" spans="1:17" x14ac:dyDescent="0.3">
      <c r="A652" s="34">
        <f>IF($B652='Lookup (hidden)'!$F$12,IF($E652='Lookup (hidden)'!$F$13,IF($D652='Lookup (hidden)'!$F$14,IF($F652='Lookup (hidden)'!$F$15,IF($G652='Lookup (hidden)'!$F$16,IF($H652='Lookup (hidden)'!$F$17,1,0),0),0),0),0),0)</f>
        <v>0</v>
      </c>
      <c r="B652" s="47" t="s">
        <v>82</v>
      </c>
      <c r="C652" s="59"/>
      <c r="D652" s="47" t="s">
        <v>37</v>
      </c>
      <c r="E652" s="47" t="s">
        <v>37</v>
      </c>
      <c r="F652" s="151">
        <v>4</v>
      </c>
      <c r="G652" s="47" t="s">
        <v>64</v>
      </c>
      <c r="H652" s="47" t="s">
        <v>81</v>
      </c>
      <c r="I652" s="47" t="s">
        <v>96</v>
      </c>
      <c r="J652" s="49">
        <v>92818</v>
      </c>
      <c r="K652" s="49">
        <v>88156</v>
      </c>
      <c r="L652" s="49">
        <v>90656</v>
      </c>
      <c r="M652" s="49">
        <v>84380</v>
      </c>
      <c r="N652" s="49">
        <v>28729</v>
      </c>
      <c r="O652" s="49">
        <v>35353</v>
      </c>
      <c r="P652" s="49">
        <v>36824</v>
      </c>
      <c r="Q652" s="49">
        <v>40950</v>
      </c>
    </row>
    <row r="653" spans="1:17" x14ac:dyDescent="0.3">
      <c r="A653" s="34">
        <f>IF($B653='Lookup (hidden)'!$F$12,IF($E653='Lookup (hidden)'!$F$13,IF($D653='Lookup (hidden)'!$F$14,IF($F653='Lookup (hidden)'!$F$15,IF($G653='Lookup (hidden)'!$F$16,IF($H653='Lookup (hidden)'!$F$17,1,0),0),0),0),0),0)</f>
        <v>0</v>
      </c>
      <c r="B653" s="47" t="s">
        <v>82</v>
      </c>
      <c r="C653" s="59"/>
      <c r="D653" s="47" t="s">
        <v>37</v>
      </c>
      <c r="E653" s="47" t="s">
        <v>37</v>
      </c>
      <c r="F653" s="151">
        <v>4</v>
      </c>
      <c r="G653" s="47" t="s">
        <v>64</v>
      </c>
      <c r="H653" s="47" t="s">
        <v>81</v>
      </c>
      <c r="I653" s="47" t="s">
        <v>97</v>
      </c>
      <c r="J653" s="49">
        <v>1028</v>
      </c>
      <c r="K653" s="49">
        <v>1173</v>
      </c>
      <c r="L653" s="49">
        <v>1362</v>
      </c>
      <c r="M653" s="49">
        <v>12971</v>
      </c>
      <c r="N653" s="49">
        <v>77596</v>
      </c>
      <c r="O653" s="49">
        <v>68834</v>
      </c>
      <c r="P653" s="49">
        <v>74285</v>
      </c>
      <c r="Q653" s="49">
        <v>78127</v>
      </c>
    </row>
    <row r="654" spans="1:17" x14ac:dyDescent="0.3">
      <c r="A654" s="34">
        <f>IF($B654='Lookup (hidden)'!$F$12,IF($E654='Lookup (hidden)'!$F$13,IF($D654='Lookup (hidden)'!$F$14,IF($F654='Lookup (hidden)'!$F$15,IF($G654='Lookup (hidden)'!$F$16,IF($H654='Lookup (hidden)'!$F$17,1,0),0),0),0),0),0)</f>
        <v>0</v>
      </c>
      <c r="B654" s="47" t="s">
        <v>82</v>
      </c>
      <c r="C654" s="59"/>
      <c r="D654" s="47" t="s">
        <v>37</v>
      </c>
      <c r="E654" s="47" t="s">
        <v>37</v>
      </c>
      <c r="F654" s="151">
        <v>5</v>
      </c>
      <c r="G654" s="47" t="s">
        <v>63</v>
      </c>
      <c r="H654" s="47" t="s">
        <v>81</v>
      </c>
      <c r="I654" s="47" t="s">
        <v>96</v>
      </c>
      <c r="J654" s="49">
        <v>10399</v>
      </c>
      <c r="K654" s="49">
        <v>9953</v>
      </c>
      <c r="L654" s="49">
        <v>10391</v>
      </c>
      <c r="M654" s="49">
        <v>9337</v>
      </c>
      <c r="N654" s="49">
        <v>3392</v>
      </c>
      <c r="O654" s="49">
        <v>4251</v>
      </c>
      <c r="P654" s="49">
        <v>4452</v>
      </c>
      <c r="Q654" s="49">
        <v>4635</v>
      </c>
    </row>
    <row r="655" spans="1:17" x14ac:dyDescent="0.3">
      <c r="A655" s="34">
        <f>IF($B655='Lookup (hidden)'!$F$12,IF($E655='Lookup (hidden)'!$F$13,IF($D655='Lookup (hidden)'!$F$14,IF($F655='Lookup (hidden)'!$F$15,IF($G655='Lookup (hidden)'!$F$16,IF($H655='Lookup (hidden)'!$F$17,1,0),0),0),0),0),0)</f>
        <v>0</v>
      </c>
      <c r="B655" s="47" t="s">
        <v>82</v>
      </c>
      <c r="C655" s="59"/>
      <c r="D655" s="47" t="s">
        <v>37</v>
      </c>
      <c r="E655" s="47" t="s">
        <v>37</v>
      </c>
      <c r="F655" s="151">
        <v>5</v>
      </c>
      <c r="G655" s="47" t="s">
        <v>63</v>
      </c>
      <c r="H655" s="47" t="s">
        <v>81</v>
      </c>
      <c r="I655" s="47" t="s">
        <v>97</v>
      </c>
      <c r="J655" s="49">
        <v>144</v>
      </c>
      <c r="K655" s="49">
        <v>149</v>
      </c>
      <c r="L655" s="49">
        <v>191</v>
      </c>
      <c r="M655" s="49">
        <v>1494</v>
      </c>
      <c r="N655" s="49">
        <v>7841</v>
      </c>
      <c r="O655" s="49">
        <v>6704</v>
      </c>
      <c r="P655" s="49">
        <v>7614</v>
      </c>
      <c r="Q655" s="49">
        <v>8119</v>
      </c>
    </row>
    <row r="656" spans="1:17" x14ac:dyDescent="0.3">
      <c r="A656" s="34">
        <f>IF($B656='Lookup (hidden)'!$F$12,IF($E656='Lookup (hidden)'!$F$13,IF($D656='Lookup (hidden)'!$F$14,IF($F656='Lookup (hidden)'!$F$15,IF($G656='Lookup (hidden)'!$F$16,IF($H656='Lookup (hidden)'!$F$17,1,0),0),0),0),0),0)</f>
        <v>0</v>
      </c>
      <c r="B656" s="47" t="s">
        <v>82</v>
      </c>
      <c r="C656" s="59"/>
      <c r="D656" s="47" t="s">
        <v>37</v>
      </c>
      <c r="E656" s="47" t="s">
        <v>37</v>
      </c>
      <c r="F656" s="151">
        <v>5</v>
      </c>
      <c r="G656" s="47" t="s">
        <v>64</v>
      </c>
      <c r="H656" s="47" t="s">
        <v>81</v>
      </c>
      <c r="I656" s="47" t="s">
        <v>96</v>
      </c>
      <c r="J656" s="49">
        <v>85398</v>
      </c>
      <c r="K656" s="49">
        <v>82411</v>
      </c>
      <c r="L656" s="49">
        <v>85705</v>
      </c>
      <c r="M656" s="49">
        <v>79353</v>
      </c>
      <c r="N656" s="49">
        <v>25845</v>
      </c>
      <c r="O656" s="49">
        <v>31981</v>
      </c>
      <c r="P656" s="49">
        <v>33997</v>
      </c>
      <c r="Q656" s="49">
        <v>37188</v>
      </c>
    </row>
    <row r="657" spans="1:17" x14ac:dyDescent="0.3">
      <c r="A657" s="34">
        <f>IF($B657='Lookup (hidden)'!$F$12,IF($E657='Lookup (hidden)'!$F$13,IF($D657='Lookup (hidden)'!$F$14,IF($F657='Lookup (hidden)'!$F$15,IF($G657='Lookup (hidden)'!$F$16,IF($H657='Lookup (hidden)'!$F$17,1,0),0),0),0),0),0)</f>
        <v>0</v>
      </c>
      <c r="B657" s="47" t="s">
        <v>82</v>
      </c>
      <c r="C657" s="59"/>
      <c r="D657" s="47" t="s">
        <v>37</v>
      </c>
      <c r="E657" s="47" t="s">
        <v>37</v>
      </c>
      <c r="F657" s="151">
        <v>5</v>
      </c>
      <c r="G657" s="47" t="s">
        <v>64</v>
      </c>
      <c r="H657" s="47" t="s">
        <v>81</v>
      </c>
      <c r="I657" s="47" t="s">
        <v>97</v>
      </c>
      <c r="J657" s="49">
        <v>939</v>
      </c>
      <c r="K657" s="49">
        <v>1057</v>
      </c>
      <c r="L657" s="49">
        <v>1317</v>
      </c>
      <c r="M657" s="49">
        <v>12188</v>
      </c>
      <c r="N657" s="49">
        <v>73983</v>
      </c>
      <c r="O657" s="49">
        <v>65666</v>
      </c>
      <c r="P657" s="49">
        <v>70995</v>
      </c>
      <c r="Q657" s="49">
        <v>74737</v>
      </c>
    </row>
    <row r="658" spans="1:17" x14ac:dyDescent="0.3">
      <c r="A658" s="34">
        <f>IF($B658='Lookup (hidden)'!$F$12,IF($E658='Lookup (hidden)'!$F$13,IF($D658='Lookup (hidden)'!$F$14,IF($F658='Lookup (hidden)'!$F$15,IF($G658='Lookup (hidden)'!$F$16,IF($H658='Lookup (hidden)'!$F$17,1,0),0),0),0),0),0)</f>
        <v>0</v>
      </c>
      <c r="B658" s="47" t="s">
        <v>73</v>
      </c>
      <c r="C658" s="59"/>
      <c r="D658" s="47" t="s">
        <v>37</v>
      </c>
      <c r="E658" s="47" t="s">
        <v>37</v>
      </c>
      <c r="F658" s="151">
        <v>1</v>
      </c>
      <c r="G658" s="47" t="s">
        <v>63</v>
      </c>
      <c r="H658" s="47" t="s">
        <v>81</v>
      </c>
      <c r="I658" s="47" t="s">
        <v>96</v>
      </c>
      <c r="J658" s="49">
        <v>5113</v>
      </c>
      <c r="K658" s="49">
        <v>4291</v>
      </c>
      <c r="L658" s="49">
        <v>4571</v>
      </c>
      <c r="M658" s="49">
        <v>4421</v>
      </c>
      <c r="N658" s="49">
        <v>2333</v>
      </c>
      <c r="O658" s="49">
        <v>2889</v>
      </c>
      <c r="P658" s="49">
        <v>3200</v>
      </c>
      <c r="Q658" s="49">
        <v>2800</v>
      </c>
    </row>
    <row r="659" spans="1:17" x14ac:dyDescent="0.3">
      <c r="A659" s="34">
        <f>IF($B659='Lookup (hidden)'!$F$12,IF($E659='Lookup (hidden)'!$F$13,IF($D659='Lookup (hidden)'!$F$14,IF($F659='Lookup (hidden)'!$F$15,IF($G659='Lookup (hidden)'!$F$16,IF($H659='Lookup (hidden)'!$F$17,1,0),0),0),0),0),0)</f>
        <v>0</v>
      </c>
      <c r="B659" s="47" t="s">
        <v>73</v>
      </c>
      <c r="C659" s="59"/>
      <c r="D659" s="47" t="s">
        <v>37</v>
      </c>
      <c r="E659" s="47" t="s">
        <v>37</v>
      </c>
      <c r="F659" s="151">
        <v>1</v>
      </c>
      <c r="G659" s="47" t="s">
        <v>63</v>
      </c>
      <c r="H659" s="47" t="s">
        <v>81</v>
      </c>
      <c r="I659" s="47" t="s">
        <v>97</v>
      </c>
      <c r="J659" s="49">
        <v>10</v>
      </c>
      <c r="K659" s="49">
        <v>11</v>
      </c>
      <c r="L659" s="49">
        <v>8</v>
      </c>
      <c r="M659" s="49">
        <v>201</v>
      </c>
      <c r="N659" s="49">
        <v>1688</v>
      </c>
      <c r="O659" s="49">
        <v>1221</v>
      </c>
      <c r="P659" s="49">
        <v>1814</v>
      </c>
      <c r="Q659" s="49">
        <v>1868</v>
      </c>
    </row>
    <row r="660" spans="1:17" x14ac:dyDescent="0.3">
      <c r="A660" s="34">
        <f>IF($B660='Lookup (hidden)'!$F$12,IF($E660='Lookup (hidden)'!$F$13,IF($D660='Lookup (hidden)'!$F$14,IF($F660='Lookup (hidden)'!$F$15,IF($G660='Lookup (hidden)'!$F$16,IF($H660='Lookup (hidden)'!$F$17,1,0),0),0),0),0),0)</f>
        <v>0</v>
      </c>
      <c r="B660" s="47" t="s">
        <v>73</v>
      </c>
      <c r="C660" s="59"/>
      <c r="D660" s="47" t="s">
        <v>37</v>
      </c>
      <c r="E660" s="47" t="s">
        <v>37</v>
      </c>
      <c r="F660" s="151">
        <v>1</v>
      </c>
      <c r="G660" s="47" t="s">
        <v>64</v>
      </c>
      <c r="H660" s="47" t="s">
        <v>81</v>
      </c>
      <c r="I660" s="47" t="s">
        <v>96</v>
      </c>
      <c r="J660" s="49">
        <v>36701</v>
      </c>
      <c r="K660" s="49">
        <v>35629</v>
      </c>
      <c r="L660" s="49">
        <v>37453</v>
      </c>
      <c r="M660" s="49">
        <v>32091</v>
      </c>
      <c r="N660" s="49">
        <v>16014</v>
      </c>
      <c r="O660" s="49">
        <v>21008</v>
      </c>
      <c r="P660" s="49">
        <v>18338</v>
      </c>
      <c r="Q660" s="49">
        <v>18767</v>
      </c>
    </row>
    <row r="661" spans="1:17" x14ac:dyDescent="0.3">
      <c r="A661" s="34">
        <f>IF($B661='Lookup (hidden)'!$F$12,IF($E661='Lookup (hidden)'!$F$13,IF($D661='Lookup (hidden)'!$F$14,IF($F661='Lookup (hidden)'!$F$15,IF($G661='Lookup (hidden)'!$F$16,IF($H661='Lookup (hidden)'!$F$17,1,0),0),0),0),0),0)</f>
        <v>0</v>
      </c>
      <c r="B661" s="47" t="s">
        <v>73</v>
      </c>
      <c r="C661" s="59"/>
      <c r="D661" s="47" t="s">
        <v>37</v>
      </c>
      <c r="E661" s="47" t="s">
        <v>37</v>
      </c>
      <c r="F661" s="151">
        <v>1</v>
      </c>
      <c r="G661" s="47" t="s">
        <v>64</v>
      </c>
      <c r="H661" s="47" t="s">
        <v>81</v>
      </c>
      <c r="I661" s="47" t="s">
        <v>97</v>
      </c>
      <c r="J661" s="49">
        <v>13</v>
      </c>
      <c r="K661" s="49">
        <v>22</v>
      </c>
      <c r="L661" s="49">
        <v>10</v>
      </c>
      <c r="M661" s="49">
        <v>2683</v>
      </c>
      <c r="N661" s="49">
        <v>18926</v>
      </c>
      <c r="O661" s="49">
        <v>14944</v>
      </c>
      <c r="P661" s="49">
        <v>19611</v>
      </c>
      <c r="Q661" s="49">
        <v>20855</v>
      </c>
    </row>
    <row r="662" spans="1:17" x14ac:dyDescent="0.3">
      <c r="A662" s="34">
        <f>IF($B662='Lookup (hidden)'!$F$12,IF($E662='Lookup (hidden)'!$F$13,IF($D662='Lookup (hidden)'!$F$14,IF($F662='Lookup (hidden)'!$F$15,IF($G662='Lookup (hidden)'!$F$16,IF($H662='Lookup (hidden)'!$F$17,1,0),0),0),0),0),0)</f>
        <v>0</v>
      </c>
      <c r="B662" s="47" t="s">
        <v>73</v>
      </c>
      <c r="C662" s="59"/>
      <c r="D662" s="47" t="s">
        <v>37</v>
      </c>
      <c r="E662" s="47" t="s">
        <v>37</v>
      </c>
      <c r="F662" s="151">
        <v>2</v>
      </c>
      <c r="G662" s="47" t="s">
        <v>63</v>
      </c>
      <c r="H662" s="47" t="s">
        <v>81</v>
      </c>
      <c r="I662" s="47" t="s">
        <v>96</v>
      </c>
      <c r="J662" s="49">
        <v>6195</v>
      </c>
      <c r="K662" s="49">
        <v>6118</v>
      </c>
      <c r="L662" s="49">
        <v>6259</v>
      </c>
      <c r="M662" s="49">
        <v>5799</v>
      </c>
      <c r="N662" s="49">
        <v>2787</v>
      </c>
      <c r="O662" s="49">
        <v>3712</v>
      </c>
      <c r="P662" s="49">
        <v>3153</v>
      </c>
      <c r="Q662" s="49">
        <v>3400</v>
      </c>
    </row>
    <row r="663" spans="1:17" x14ac:dyDescent="0.3">
      <c r="A663" s="34">
        <f>IF($B663='Lookup (hidden)'!$F$12,IF($E663='Lookup (hidden)'!$F$13,IF($D663='Lookup (hidden)'!$F$14,IF($F663='Lookup (hidden)'!$F$15,IF($G663='Lookup (hidden)'!$F$16,IF($H663='Lookup (hidden)'!$F$17,1,0),0),0),0),0),0)</f>
        <v>0</v>
      </c>
      <c r="B663" s="47" t="s">
        <v>73</v>
      </c>
      <c r="C663" s="59"/>
      <c r="D663" s="47" t="s">
        <v>37</v>
      </c>
      <c r="E663" s="47" t="s">
        <v>37</v>
      </c>
      <c r="F663" s="151">
        <v>2</v>
      </c>
      <c r="G663" s="47" t="s">
        <v>63</v>
      </c>
      <c r="H663" s="47" t="s">
        <v>81</v>
      </c>
      <c r="I663" s="47" t="s">
        <v>97</v>
      </c>
      <c r="J663" s="49" t="s">
        <v>100</v>
      </c>
      <c r="K663" s="49">
        <v>17</v>
      </c>
      <c r="L663" s="49">
        <v>8</v>
      </c>
      <c r="M663" s="49">
        <v>527</v>
      </c>
      <c r="N663" s="49">
        <v>3670</v>
      </c>
      <c r="O663" s="49">
        <v>2660</v>
      </c>
      <c r="P663" s="49">
        <v>3703</v>
      </c>
      <c r="Q663" s="49">
        <v>3615</v>
      </c>
    </row>
    <row r="664" spans="1:17" x14ac:dyDescent="0.3">
      <c r="A664" s="34">
        <f>IF($B664='Lookup (hidden)'!$F$12,IF($E664='Lookup (hidden)'!$F$13,IF($D664='Lookup (hidden)'!$F$14,IF($F664='Lookup (hidden)'!$F$15,IF($G664='Lookup (hidden)'!$F$16,IF($H664='Lookup (hidden)'!$F$17,1,0),0),0),0),0),0)</f>
        <v>0</v>
      </c>
      <c r="B664" s="47" t="s">
        <v>73</v>
      </c>
      <c r="C664" s="59"/>
      <c r="D664" s="47" t="s">
        <v>37</v>
      </c>
      <c r="E664" s="47" t="s">
        <v>37</v>
      </c>
      <c r="F664" s="151">
        <v>2</v>
      </c>
      <c r="G664" s="47" t="s">
        <v>64</v>
      </c>
      <c r="H664" s="47" t="s">
        <v>81</v>
      </c>
      <c r="I664" s="47" t="s">
        <v>96</v>
      </c>
      <c r="J664" s="49">
        <v>34079</v>
      </c>
      <c r="K664" s="49">
        <v>32945</v>
      </c>
      <c r="L664" s="49">
        <v>33773</v>
      </c>
      <c r="M664" s="49">
        <v>30585</v>
      </c>
      <c r="N664" s="49">
        <v>13725</v>
      </c>
      <c r="O664" s="49">
        <v>18717</v>
      </c>
      <c r="P664" s="49">
        <v>16680</v>
      </c>
      <c r="Q664" s="49">
        <v>16105</v>
      </c>
    </row>
    <row r="665" spans="1:17" x14ac:dyDescent="0.3">
      <c r="A665" s="34">
        <f>IF($B665='Lookup (hidden)'!$F$12,IF($E665='Lookup (hidden)'!$F$13,IF($D665='Lookup (hidden)'!$F$14,IF($F665='Lookup (hidden)'!$F$15,IF($G665='Lookup (hidden)'!$F$16,IF($H665='Lookup (hidden)'!$F$17,1,0),0),0),0),0),0)</f>
        <v>0</v>
      </c>
      <c r="B665" s="47" t="s">
        <v>73</v>
      </c>
      <c r="C665" s="59"/>
      <c r="D665" s="47" t="s">
        <v>37</v>
      </c>
      <c r="E665" s="47" t="s">
        <v>37</v>
      </c>
      <c r="F665" s="151">
        <v>2</v>
      </c>
      <c r="G665" s="47" t="s">
        <v>64</v>
      </c>
      <c r="H665" s="47" t="s">
        <v>81</v>
      </c>
      <c r="I665" s="47" t="s">
        <v>97</v>
      </c>
      <c r="J665" s="49" t="s">
        <v>99</v>
      </c>
      <c r="K665" s="49">
        <v>8</v>
      </c>
      <c r="L665" s="49">
        <v>7</v>
      </c>
      <c r="M665" s="49">
        <v>3021</v>
      </c>
      <c r="N665" s="49">
        <v>20617</v>
      </c>
      <c r="O665" s="49">
        <v>16102</v>
      </c>
      <c r="P665" s="49">
        <v>22092</v>
      </c>
      <c r="Q665" s="49">
        <v>22591</v>
      </c>
    </row>
    <row r="666" spans="1:17" x14ac:dyDescent="0.3">
      <c r="A666" s="34">
        <f>IF($B666='Lookup (hidden)'!$F$12,IF($E666='Lookup (hidden)'!$F$13,IF($D666='Lookup (hidden)'!$F$14,IF($F666='Lookup (hidden)'!$F$15,IF($G666='Lookup (hidden)'!$F$16,IF($H666='Lookup (hidden)'!$F$17,1,0),0),0),0),0),0)</f>
        <v>0</v>
      </c>
      <c r="B666" s="47" t="s">
        <v>73</v>
      </c>
      <c r="C666" s="59"/>
      <c r="D666" s="47" t="s">
        <v>37</v>
      </c>
      <c r="E666" s="47" t="s">
        <v>37</v>
      </c>
      <c r="F666" s="151">
        <v>3</v>
      </c>
      <c r="G666" s="47" t="s">
        <v>63</v>
      </c>
      <c r="H666" s="47" t="s">
        <v>81</v>
      </c>
      <c r="I666" s="47" t="s">
        <v>96</v>
      </c>
      <c r="J666" s="49">
        <v>7071</v>
      </c>
      <c r="K666" s="49">
        <v>6398</v>
      </c>
      <c r="L666" s="49">
        <v>7322</v>
      </c>
      <c r="M666" s="49">
        <v>6422</v>
      </c>
      <c r="N666" s="49">
        <v>2819</v>
      </c>
      <c r="O666" s="49">
        <v>4148</v>
      </c>
      <c r="P666" s="49">
        <v>3532</v>
      </c>
      <c r="Q666" s="49">
        <v>3725</v>
      </c>
    </row>
    <row r="667" spans="1:17" x14ac:dyDescent="0.3">
      <c r="A667" s="34">
        <f>IF($B667='Lookup (hidden)'!$F$12,IF($E667='Lookup (hidden)'!$F$13,IF($D667='Lookup (hidden)'!$F$14,IF($F667='Lookup (hidden)'!$F$15,IF($G667='Lookup (hidden)'!$F$16,IF($H667='Lookup (hidden)'!$F$17,1,0),0),0),0),0),0)</f>
        <v>0</v>
      </c>
      <c r="B667" s="47" t="s">
        <v>73</v>
      </c>
      <c r="C667" s="59"/>
      <c r="D667" s="47" t="s">
        <v>37</v>
      </c>
      <c r="E667" s="47" t="s">
        <v>37</v>
      </c>
      <c r="F667" s="151">
        <v>3</v>
      </c>
      <c r="G667" s="47" t="s">
        <v>63</v>
      </c>
      <c r="H667" s="47" t="s">
        <v>81</v>
      </c>
      <c r="I667" s="47" t="s">
        <v>97</v>
      </c>
      <c r="J667" s="49">
        <v>36</v>
      </c>
      <c r="K667" s="49" t="s">
        <v>99</v>
      </c>
      <c r="L667" s="49">
        <v>13</v>
      </c>
      <c r="M667" s="49">
        <v>597</v>
      </c>
      <c r="N667" s="49">
        <v>4235</v>
      </c>
      <c r="O667" s="49">
        <v>3123</v>
      </c>
      <c r="P667" s="49">
        <v>4234</v>
      </c>
      <c r="Q667" s="49">
        <v>4122</v>
      </c>
    </row>
    <row r="668" spans="1:17" x14ac:dyDescent="0.3">
      <c r="A668" s="34">
        <f>IF($B668='Lookup (hidden)'!$F$12,IF($E668='Lookup (hidden)'!$F$13,IF($D668='Lookup (hidden)'!$F$14,IF($F668='Lookup (hidden)'!$F$15,IF($G668='Lookup (hidden)'!$F$16,IF($H668='Lookup (hidden)'!$F$17,1,0),0),0),0),0),0)</f>
        <v>0</v>
      </c>
      <c r="B668" s="47" t="s">
        <v>73</v>
      </c>
      <c r="C668" s="59"/>
      <c r="D668" s="47" t="s">
        <v>37</v>
      </c>
      <c r="E668" s="47" t="s">
        <v>37</v>
      </c>
      <c r="F668" s="151">
        <v>3</v>
      </c>
      <c r="G668" s="47" t="s">
        <v>64</v>
      </c>
      <c r="H668" s="47" t="s">
        <v>81</v>
      </c>
      <c r="I668" s="47" t="s">
        <v>96</v>
      </c>
      <c r="J668" s="49">
        <v>34180</v>
      </c>
      <c r="K668" s="49">
        <v>32676</v>
      </c>
      <c r="L668" s="49">
        <v>33868</v>
      </c>
      <c r="M668" s="49">
        <v>29100</v>
      </c>
      <c r="N668" s="49">
        <v>12053</v>
      </c>
      <c r="O668" s="49">
        <v>16810</v>
      </c>
      <c r="P668" s="49">
        <v>14951</v>
      </c>
      <c r="Q668" s="49">
        <v>13990</v>
      </c>
    </row>
    <row r="669" spans="1:17" x14ac:dyDescent="0.3">
      <c r="A669" s="34">
        <f>IF($B669='Lookup (hidden)'!$F$12,IF($E669='Lookup (hidden)'!$F$13,IF($D669='Lookup (hidden)'!$F$14,IF($F669='Lookup (hidden)'!$F$15,IF($G669='Lookup (hidden)'!$F$16,IF($H669='Lookup (hidden)'!$F$17,1,0),0),0),0),0),0)</f>
        <v>0</v>
      </c>
      <c r="B669" s="47" t="s">
        <v>73</v>
      </c>
      <c r="C669" s="59"/>
      <c r="D669" s="47" t="s">
        <v>37</v>
      </c>
      <c r="E669" s="47" t="s">
        <v>37</v>
      </c>
      <c r="F669" s="151">
        <v>3</v>
      </c>
      <c r="G669" s="47" t="s">
        <v>64</v>
      </c>
      <c r="H669" s="47" t="s">
        <v>81</v>
      </c>
      <c r="I669" s="47" t="s">
        <v>97</v>
      </c>
      <c r="J669" s="49">
        <v>12</v>
      </c>
      <c r="K669" s="49" t="s">
        <v>100</v>
      </c>
      <c r="L669" s="49">
        <v>9</v>
      </c>
      <c r="M669" s="49">
        <v>3279</v>
      </c>
      <c r="N669" s="49">
        <v>21649</v>
      </c>
      <c r="O669" s="49">
        <v>16786</v>
      </c>
      <c r="P669" s="49">
        <v>22247</v>
      </c>
      <c r="Q669" s="49">
        <v>23034</v>
      </c>
    </row>
    <row r="670" spans="1:17" x14ac:dyDescent="0.3">
      <c r="A670" s="34">
        <f>IF($B670='Lookup (hidden)'!$F$12,IF($E670='Lookup (hidden)'!$F$13,IF($D670='Lookup (hidden)'!$F$14,IF($F670='Lookup (hidden)'!$F$15,IF($G670='Lookup (hidden)'!$F$16,IF($H670='Lookup (hidden)'!$F$17,1,0),0),0),0),0),0)</f>
        <v>0</v>
      </c>
      <c r="B670" s="47" t="s">
        <v>73</v>
      </c>
      <c r="C670" s="59"/>
      <c r="D670" s="47" t="s">
        <v>37</v>
      </c>
      <c r="E670" s="47" t="s">
        <v>37</v>
      </c>
      <c r="F670" s="151">
        <v>4</v>
      </c>
      <c r="G670" s="47" t="s">
        <v>63</v>
      </c>
      <c r="H670" s="47" t="s">
        <v>81</v>
      </c>
      <c r="I670" s="47" t="s">
        <v>96</v>
      </c>
      <c r="J670" s="49">
        <v>7452</v>
      </c>
      <c r="K670" s="49">
        <v>7075</v>
      </c>
      <c r="L670" s="49">
        <v>7459</v>
      </c>
      <c r="M670" s="49">
        <v>6763</v>
      </c>
      <c r="N670" s="49">
        <v>3064</v>
      </c>
      <c r="O670" s="49">
        <v>4395</v>
      </c>
      <c r="P670" s="49">
        <v>3419</v>
      </c>
      <c r="Q670" s="49">
        <v>3736</v>
      </c>
    </row>
    <row r="671" spans="1:17" x14ac:dyDescent="0.3">
      <c r="A671" s="34">
        <f>IF($B671='Lookup (hidden)'!$F$12,IF($E671='Lookup (hidden)'!$F$13,IF($D671='Lookup (hidden)'!$F$14,IF($F671='Lookup (hidden)'!$F$15,IF($G671='Lookup (hidden)'!$F$16,IF($H671='Lookup (hidden)'!$F$17,1,0),0),0),0),0),0)</f>
        <v>0</v>
      </c>
      <c r="B671" s="47" t="s">
        <v>73</v>
      </c>
      <c r="C671" s="59"/>
      <c r="D671" s="47" t="s">
        <v>37</v>
      </c>
      <c r="E671" s="47" t="s">
        <v>37</v>
      </c>
      <c r="F671" s="151">
        <v>4</v>
      </c>
      <c r="G671" s="47" t="s">
        <v>63</v>
      </c>
      <c r="H671" s="47" t="s">
        <v>81</v>
      </c>
      <c r="I671" s="47" t="s">
        <v>97</v>
      </c>
      <c r="J671" s="49" t="s">
        <v>100</v>
      </c>
      <c r="K671" s="49" t="s">
        <v>99</v>
      </c>
      <c r="L671" s="49">
        <v>5</v>
      </c>
      <c r="M671" s="49">
        <v>668</v>
      </c>
      <c r="N671" s="49">
        <v>4513</v>
      </c>
      <c r="O671" s="49">
        <v>3451</v>
      </c>
      <c r="P671" s="49">
        <v>4739</v>
      </c>
      <c r="Q671" s="49">
        <v>4816</v>
      </c>
    </row>
    <row r="672" spans="1:17" x14ac:dyDescent="0.3">
      <c r="A672" s="34">
        <f>IF($B672='Lookup (hidden)'!$F$12,IF($E672='Lookup (hidden)'!$F$13,IF($D672='Lookup (hidden)'!$F$14,IF($F672='Lookup (hidden)'!$F$15,IF($G672='Lookup (hidden)'!$F$16,IF($H672='Lookup (hidden)'!$F$17,1,0),0),0),0),0),0)</f>
        <v>0</v>
      </c>
      <c r="B672" s="47" t="s">
        <v>73</v>
      </c>
      <c r="C672" s="59"/>
      <c r="D672" s="47" t="s">
        <v>37</v>
      </c>
      <c r="E672" s="47" t="s">
        <v>37</v>
      </c>
      <c r="F672" s="151">
        <v>4</v>
      </c>
      <c r="G672" s="47" t="s">
        <v>64</v>
      </c>
      <c r="H672" s="47" t="s">
        <v>81</v>
      </c>
      <c r="I672" s="47" t="s">
        <v>96</v>
      </c>
      <c r="J672" s="49">
        <v>31821</v>
      </c>
      <c r="K672" s="49">
        <v>29619</v>
      </c>
      <c r="L672" s="49">
        <v>30254</v>
      </c>
      <c r="M672" s="49">
        <v>27672</v>
      </c>
      <c r="N672" s="49">
        <v>10146</v>
      </c>
      <c r="O672" s="49">
        <v>15107</v>
      </c>
      <c r="P672" s="49">
        <v>13556</v>
      </c>
      <c r="Q672" s="49">
        <v>12986</v>
      </c>
    </row>
    <row r="673" spans="1:17" x14ac:dyDescent="0.3">
      <c r="A673" s="34">
        <f>IF($B673='Lookup (hidden)'!$F$12,IF($E673='Lookup (hidden)'!$F$13,IF($D673='Lookup (hidden)'!$F$14,IF($F673='Lookup (hidden)'!$F$15,IF($G673='Lookup (hidden)'!$F$16,IF($H673='Lookup (hidden)'!$F$17,1,0),0),0),0),0),0)</f>
        <v>0</v>
      </c>
      <c r="B673" s="47" t="s">
        <v>73</v>
      </c>
      <c r="C673" s="59"/>
      <c r="D673" s="47" t="s">
        <v>37</v>
      </c>
      <c r="E673" s="47" t="s">
        <v>37</v>
      </c>
      <c r="F673" s="151">
        <v>4</v>
      </c>
      <c r="G673" s="47" t="s">
        <v>64</v>
      </c>
      <c r="H673" s="47" t="s">
        <v>81</v>
      </c>
      <c r="I673" s="47" t="s">
        <v>97</v>
      </c>
      <c r="J673" s="49" t="s">
        <v>99</v>
      </c>
      <c r="K673" s="49" t="s">
        <v>100</v>
      </c>
      <c r="L673" s="49">
        <v>8</v>
      </c>
      <c r="M673" s="49">
        <v>2943</v>
      </c>
      <c r="N673" s="49">
        <v>19968</v>
      </c>
      <c r="O673" s="49">
        <v>15356</v>
      </c>
      <c r="P673" s="49">
        <v>21330</v>
      </c>
      <c r="Q673" s="49">
        <v>21676</v>
      </c>
    </row>
    <row r="674" spans="1:17" x14ac:dyDescent="0.3">
      <c r="A674" s="34">
        <f>IF($B674='Lookup (hidden)'!$F$12,IF($E674='Lookup (hidden)'!$F$13,IF($D674='Lookup (hidden)'!$F$14,IF($F674='Lookup (hidden)'!$F$15,IF($G674='Lookup (hidden)'!$F$16,IF($H674='Lookup (hidden)'!$F$17,1,0),0),0),0),0),0)</f>
        <v>0</v>
      </c>
      <c r="B674" s="47" t="s">
        <v>73</v>
      </c>
      <c r="C674" s="59"/>
      <c r="D674" s="47" t="s">
        <v>37</v>
      </c>
      <c r="E674" s="47" t="s">
        <v>37</v>
      </c>
      <c r="F674" s="151">
        <v>5</v>
      </c>
      <c r="G674" s="47" t="s">
        <v>63</v>
      </c>
      <c r="H674" s="47" t="s">
        <v>81</v>
      </c>
      <c r="I674" s="47" t="s">
        <v>96</v>
      </c>
      <c r="J674" s="49">
        <v>8158</v>
      </c>
      <c r="K674" s="49">
        <v>7631</v>
      </c>
      <c r="L674" s="49">
        <v>7945</v>
      </c>
      <c r="M674" s="49">
        <v>7426</v>
      </c>
      <c r="N674" s="49">
        <v>2981</v>
      </c>
      <c r="O674" s="49">
        <v>4013</v>
      </c>
      <c r="P674" s="49">
        <v>3313</v>
      </c>
      <c r="Q674" s="49">
        <v>3713</v>
      </c>
    </row>
    <row r="675" spans="1:17" x14ac:dyDescent="0.3">
      <c r="A675" s="34">
        <f>IF($B675='Lookup (hidden)'!$F$12,IF($E675='Lookup (hidden)'!$F$13,IF($D675='Lookup (hidden)'!$F$14,IF($F675='Lookup (hidden)'!$F$15,IF($G675='Lookup (hidden)'!$F$16,IF($H675='Lookup (hidden)'!$F$17,1,0),0),0),0),0),0)</f>
        <v>0</v>
      </c>
      <c r="B675" s="47" t="s">
        <v>73</v>
      </c>
      <c r="C675" s="59"/>
      <c r="D675" s="47" t="s">
        <v>37</v>
      </c>
      <c r="E675" s="47" t="s">
        <v>37</v>
      </c>
      <c r="F675" s="151">
        <v>5</v>
      </c>
      <c r="G675" s="47" t="s">
        <v>63</v>
      </c>
      <c r="H675" s="47" t="s">
        <v>81</v>
      </c>
      <c r="I675" s="47" t="s">
        <v>97</v>
      </c>
      <c r="J675" s="49">
        <v>5</v>
      </c>
      <c r="K675" s="49" t="s">
        <v>99</v>
      </c>
      <c r="L675" s="49">
        <v>9</v>
      </c>
      <c r="M675" s="49">
        <v>734</v>
      </c>
      <c r="N675" s="49">
        <v>5194</v>
      </c>
      <c r="O675" s="49">
        <v>3614</v>
      </c>
      <c r="P675" s="49">
        <v>5097</v>
      </c>
      <c r="Q675" s="49">
        <v>5083</v>
      </c>
    </row>
    <row r="676" spans="1:17" x14ac:dyDescent="0.3">
      <c r="A676" s="34">
        <f>IF($B676='Lookup (hidden)'!$F$12,IF($E676='Lookup (hidden)'!$F$13,IF($D676='Lookup (hidden)'!$F$14,IF($F676='Lookup (hidden)'!$F$15,IF($G676='Lookup (hidden)'!$F$16,IF($H676='Lookup (hidden)'!$F$17,1,0),0),0),0),0),0)</f>
        <v>0</v>
      </c>
      <c r="B676" s="47" t="s">
        <v>73</v>
      </c>
      <c r="C676" s="59"/>
      <c r="D676" s="47" t="s">
        <v>37</v>
      </c>
      <c r="E676" s="47" t="s">
        <v>37</v>
      </c>
      <c r="F676" s="151">
        <v>5</v>
      </c>
      <c r="G676" s="47" t="s">
        <v>64</v>
      </c>
      <c r="H676" s="47" t="s">
        <v>81</v>
      </c>
      <c r="I676" s="47" t="s">
        <v>96</v>
      </c>
      <c r="J676" s="49">
        <v>34571</v>
      </c>
      <c r="K676" s="49">
        <v>32537</v>
      </c>
      <c r="L676" s="49">
        <v>34312</v>
      </c>
      <c r="M676" s="49">
        <v>29310</v>
      </c>
      <c r="N676" s="49">
        <v>10243</v>
      </c>
      <c r="O676" s="49">
        <v>16083</v>
      </c>
      <c r="P676" s="49">
        <v>13880</v>
      </c>
      <c r="Q676" s="49">
        <v>12763</v>
      </c>
    </row>
    <row r="677" spans="1:17" x14ac:dyDescent="0.3">
      <c r="A677" s="34">
        <f>IF($B677='Lookup (hidden)'!$F$12,IF($E677='Lookup (hidden)'!$F$13,IF($D677='Lookup (hidden)'!$F$14,IF($F677='Lookup (hidden)'!$F$15,IF($G677='Lookup (hidden)'!$F$16,IF($H677='Lookup (hidden)'!$F$17,1,0),0),0),0),0),0)</f>
        <v>0</v>
      </c>
      <c r="B677" s="47" t="s">
        <v>73</v>
      </c>
      <c r="C677" s="59"/>
      <c r="D677" s="47" t="s">
        <v>37</v>
      </c>
      <c r="E677" s="47" t="s">
        <v>37</v>
      </c>
      <c r="F677" s="151">
        <v>5</v>
      </c>
      <c r="G677" s="47" t="s">
        <v>64</v>
      </c>
      <c r="H677" s="47" t="s">
        <v>81</v>
      </c>
      <c r="I677" s="47" t="s">
        <v>97</v>
      </c>
      <c r="J677" s="49">
        <v>6</v>
      </c>
      <c r="K677" s="49" t="s">
        <v>100</v>
      </c>
      <c r="L677" s="49">
        <v>17</v>
      </c>
      <c r="M677" s="49">
        <v>3557</v>
      </c>
      <c r="N677" s="49">
        <v>23720</v>
      </c>
      <c r="O677" s="49">
        <v>17948</v>
      </c>
      <c r="P677" s="49">
        <v>23073</v>
      </c>
      <c r="Q677" s="49">
        <v>23431</v>
      </c>
    </row>
    <row r="678" spans="1:17" x14ac:dyDescent="0.3">
      <c r="A678" s="34">
        <f>IF($B678='Lookup (hidden)'!$F$12,IF($E678='Lookup (hidden)'!$F$13,IF($D678='Lookup (hidden)'!$F$14,IF($F678='Lookup (hidden)'!$F$15,IF($G678='Lookup (hidden)'!$F$16,IF($H678='Lookup (hidden)'!$F$17,1,0),0),0),0),0),0)</f>
        <v>0</v>
      </c>
      <c r="B678" s="47" t="s">
        <v>69</v>
      </c>
      <c r="C678" s="59"/>
      <c r="D678" s="47" t="s">
        <v>37</v>
      </c>
      <c r="E678" s="47" t="s">
        <v>37</v>
      </c>
      <c r="F678" s="151">
        <v>1</v>
      </c>
      <c r="G678" s="47" t="s">
        <v>63</v>
      </c>
      <c r="H678" s="47" t="s">
        <v>81</v>
      </c>
      <c r="I678" s="47" t="s">
        <v>96</v>
      </c>
      <c r="J678" s="49">
        <v>24238</v>
      </c>
      <c r="K678" s="49">
        <v>22529</v>
      </c>
      <c r="L678" s="49">
        <v>24146</v>
      </c>
      <c r="M678" s="49">
        <v>21377</v>
      </c>
      <c r="N678" s="49">
        <v>7990</v>
      </c>
      <c r="O678" s="49">
        <v>11746</v>
      </c>
      <c r="P678" s="49">
        <v>12078</v>
      </c>
      <c r="Q678" s="49">
        <v>12181</v>
      </c>
    </row>
    <row r="679" spans="1:17" x14ac:dyDescent="0.3">
      <c r="A679" s="34">
        <f>IF($B679='Lookup (hidden)'!$F$12,IF($E679='Lookup (hidden)'!$F$13,IF($D679='Lookup (hidden)'!$F$14,IF($F679='Lookup (hidden)'!$F$15,IF($G679='Lookup (hidden)'!$F$16,IF($H679='Lookup (hidden)'!$F$17,1,0),0),0),0),0),0)</f>
        <v>0</v>
      </c>
      <c r="B679" s="47" t="s">
        <v>69</v>
      </c>
      <c r="C679" s="59"/>
      <c r="D679" s="47" t="s">
        <v>37</v>
      </c>
      <c r="E679" s="47" t="s">
        <v>37</v>
      </c>
      <c r="F679" s="151">
        <v>1</v>
      </c>
      <c r="G679" s="47" t="s">
        <v>63</v>
      </c>
      <c r="H679" s="47" t="s">
        <v>81</v>
      </c>
      <c r="I679" s="47" t="s">
        <v>97</v>
      </c>
      <c r="J679" s="49">
        <v>534</v>
      </c>
      <c r="K679" s="49">
        <v>503</v>
      </c>
      <c r="L679" s="49">
        <v>569</v>
      </c>
      <c r="M679" s="49">
        <v>2677</v>
      </c>
      <c r="N679" s="49">
        <v>14244</v>
      </c>
      <c r="O679" s="49">
        <v>12268</v>
      </c>
      <c r="P679" s="49">
        <v>13217</v>
      </c>
      <c r="Q679" s="49">
        <v>15166</v>
      </c>
    </row>
    <row r="680" spans="1:17" x14ac:dyDescent="0.3">
      <c r="A680" s="34">
        <f>IF($B680='Lookup (hidden)'!$F$12,IF($E680='Lookup (hidden)'!$F$13,IF($D680='Lookup (hidden)'!$F$14,IF($F680='Lookup (hidden)'!$F$15,IF($G680='Lookup (hidden)'!$F$16,IF($H680='Lookup (hidden)'!$F$17,1,0),0),0),0),0),0)</f>
        <v>0</v>
      </c>
      <c r="B680" s="47" t="s">
        <v>69</v>
      </c>
      <c r="C680" s="59"/>
      <c r="D680" s="47" t="s">
        <v>37</v>
      </c>
      <c r="E680" s="47" t="s">
        <v>37</v>
      </c>
      <c r="F680" s="151">
        <v>1</v>
      </c>
      <c r="G680" s="47" t="s">
        <v>64</v>
      </c>
      <c r="H680" s="47" t="s">
        <v>81</v>
      </c>
      <c r="I680" s="47" t="s">
        <v>96</v>
      </c>
      <c r="J680" s="49">
        <v>324202</v>
      </c>
      <c r="K680" s="49">
        <v>313033</v>
      </c>
      <c r="L680" s="49">
        <v>317620</v>
      </c>
      <c r="M680" s="49">
        <v>288032</v>
      </c>
      <c r="N680" s="49">
        <v>107168</v>
      </c>
      <c r="O680" s="49">
        <v>145353</v>
      </c>
      <c r="P680" s="49">
        <v>148887</v>
      </c>
      <c r="Q680" s="49">
        <v>143384</v>
      </c>
    </row>
    <row r="681" spans="1:17" x14ac:dyDescent="0.3">
      <c r="A681" s="34">
        <f>IF($B681='Lookup (hidden)'!$F$12,IF($E681='Lookup (hidden)'!$F$13,IF($D681='Lookup (hidden)'!$F$14,IF($F681='Lookup (hidden)'!$F$15,IF($G681='Lookup (hidden)'!$F$16,IF($H681='Lookup (hidden)'!$F$17,1,0),0),0),0),0),0)</f>
        <v>0</v>
      </c>
      <c r="B681" s="47" t="s">
        <v>69</v>
      </c>
      <c r="C681" s="59"/>
      <c r="D681" s="47" t="s">
        <v>37</v>
      </c>
      <c r="E681" s="47" t="s">
        <v>37</v>
      </c>
      <c r="F681" s="151">
        <v>1</v>
      </c>
      <c r="G681" s="47" t="s">
        <v>64</v>
      </c>
      <c r="H681" s="47" t="s">
        <v>81</v>
      </c>
      <c r="I681" s="47" t="s">
        <v>97</v>
      </c>
      <c r="J681" s="49">
        <v>3631</v>
      </c>
      <c r="K681" s="49">
        <v>3845</v>
      </c>
      <c r="L681" s="49">
        <v>4131</v>
      </c>
      <c r="M681" s="49">
        <v>36052</v>
      </c>
      <c r="N681" s="49">
        <v>222894</v>
      </c>
      <c r="O681" s="49">
        <v>193068</v>
      </c>
      <c r="P681" s="49">
        <v>200333</v>
      </c>
      <c r="Q681" s="49">
        <v>223853</v>
      </c>
    </row>
    <row r="682" spans="1:17" x14ac:dyDescent="0.3">
      <c r="A682" s="34">
        <f>IF($B682='Lookup (hidden)'!$F$12,IF($E682='Lookup (hidden)'!$F$13,IF($D682='Lookup (hidden)'!$F$14,IF($F682='Lookup (hidden)'!$F$15,IF($G682='Lookup (hidden)'!$F$16,IF($H682='Lookup (hidden)'!$F$17,1,0),0),0),0),0),0)</f>
        <v>0</v>
      </c>
      <c r="B682" s="47" t="s">
        <v>69</v>
      </c>
      <c r="C682" s="59"/>
      <c r="D682" s="47" t="s">
        <v>37</v>
      </c>
      <c r="E682" s="47" t="s">
        <v>37</v>
      </c>
      <c r="F682" s="151">
        <v>2</v>
      </c>
      <c r="G682" s="47" t="s">
        <v>63</v>
      </c>
      <c r="H682" s="47" t="s">
        <v>81</v>
      </c>
      <c r="I682" s="47" t="s">
        <v>96</v>
      </c>
      <c r="J682" s="49">
        <v>22721</v>
      </c>
      <c r="K682" s="49">
        <v>20839</v>
      </c>
      <c r="L682" s="49">
        <v>21946</v>
      </c>
      <c r="M682" s="49">
        <v>19805</v>
      </c>
      <c r="N682" s="49">
        <v>6289</v>
      </c>
      <c r="O682" s="49">
        <v>9660</v>
      </c>
      <c r="P682" s="49">
        <v>10289</v>
      </c>
      <c r="Q682" s="49">
        <v>10073</v>
      </c>
    </row>
    <row r="683" spans="1:17" x14ac:dyDescent="0.3">
      <c r="A683" s="34">
        <f>IF($B683='Lookup (hidden)'!$F$12,IF($E683='Lookup (hidden)'!$F$13,IF($D683='Lookup (hidden)'!$F$14,IF($F683='Lookup (hidden)'!$F$15,IF($G683='Lookup (hidden)'!$F$16,IF($H683='Lookup (hidden)'!$F$17,1,0),0),0),0),0),0)</f>
        <v>0</v>
      </c>
      <c r="B683" s="47" t="s">
        <v>69</v>
      </c>
      <c r="C683" s="59"/>
      <c r="D683" s="47" t="s">
        <v>37</v>
      </c>
      <c r="E683" s="47" t="s">
        <v>37</v>
      </c>
      <c r="F683" s="151">
        <v>2</v>
      </c>
      <c r="G683" s="47" t="s">
        <v>63</v>
      </c>
      <c r="H683" s="47" t="s">
        <v>81</v>
      </c>
      <c r="I683" s="47" t="s">
        <v>97</v>
      </c>
      <c r="J683" s="49">
        <v>461</v>
      </c>
      <c r="K683" s="49">
        <v>454</v>
      </c>
      <c r="L683" s="49">
        <v>522</v>
      </c>
      <c r="M683" s="49">
        <v>2853</v>
      </c>
      <c r="N683" s="49">
        <v>14724</v>
      </c>
      <c r="O683" s="49">
        <v>12647</v>
      </c>
      <c r="P683" s="49">
        <v>13679</v>
      </c>
      <c r="Q683" s="49">
        <v>16015</v>
      </c>
    </row>
    <row r="684" spans="1:17" x14ac:dyDescent="0.3">
      <c r="A684" s="34">
        <f>IF($B684='Lookup (hidden)'!$F$12,IF($E684='Lookup (hidden)'!$F$13,IF($D684='Lookup (hidden)'!$F$14,IF($F684='Lookup (hidden)'!$F$15,IF($G684='Lookup (hidden)'!$F$16,IF($H684='Lookup (hidden)'!$F$17,1,0),0),0),0),0),0)</f>
        <v>0</v>
      </c>
      <c r="B684" s="47" t="s">
        <v>69</v>
      </c>
      <c r="C684" s="59"/>
      <c r="D684" s="47" t="s">
        <v>37</v>
      </c>
      <c r="E684" s="47" t="s">
        <v>37</v>
      </c>
      <c r="F684" s="151">
        <v>2</v>
      </c>
      <c r="G684" s="47" t="s">
        <v>64</v>
      </c>
      <c r="H684" s="47" t="s">
        <v>81</v>
      </c>
      <c r="I684" s="47" t="s">
        <v>96</v>
      </c>
      <c r="J684" s="49">
        <v>297785</v>
      </c>
      <c r="K684" s="49">
        <v>281279</v>
      </c>
      <c r="L684" s="49">
        <v>290148</v>
      </c>
      <c r="M684" s="49">
        <v>257931</v>
      </c>
      <c r="N684" s="49">
        <v>85757</v>
      </c>
      <c r="O684" s="49">
        <v>117835</v>
      </c>
      <c r="P684" s="49">
        <v>124395</v>
      </c>
      <c r="Q684" s="49">
        <v>118607</v>
      </c>
    </row>
    <row r="685" spans="1:17" x14ac:dyDescent="0.3">
      <c r="A685" s="34">
        <f>IF($B685='Lookup (hidden)'!$F$12,IF($E685='Lookup (hidden)'!$F$13,IF($D685='Lookup (hidden)'!$F$14,IF($F685='Lookup (hidden)'!$F$15,IF($G685='Lookup (hidden)'!$F$16,IF($H685='Lookup (hidden)'!$F$17,1,0),0),0),0),0),0)</f>
        <v>0</v>
      </c>
      <c r="B685" s="47" t="s">
        <v>69</v>
      </c>
      <c r="C685" s="59"/>
      <c r="D685" s="47" t="s">
        <v>37</v>
      </c>
      <c r="E685" s="47" t="s">
        <v>37</v>
      </c>
      <c r="F685" s="151">
        <v>2</v>
      </c>
      <c r="G685" s="47" t="s">
        <v>64</v>
      </c>
      <c r="H685" s="47" t="s">
        <v>81</v>
      </c>
      <c r="I685" s="47" t="s">
        <v>97</v>
      </c>
      <c r="J685" s="49">
        <v>3039</v>
      </c>
      <c r="K685" s="49">
        <v>2884</v>
      </c>
      <c r="L685" s="49">
        <v>3357</v>
      </c>
      <c r="M685" s="49">
        <v>35897</v>
      </c>
      <c r="N685" s="49">
        <v>216866</v>
      </c>
      <c r="O685" s="49">
        <v>191312</v>
      </c>
      <c r="P685" s="49">
        <v>199916</v>
      </c>
      <c r="Q685" s="49">
        <v>224022</v>
      </c>
    </row>
    <row r="686" spans="1:17" x14ac:dyDescent="0.3">
      <c r="A686" s="34">
        <f>IF($B686='Lookup (hidden)'!$F$12,IF($E686='Lookup (hidden)'!$F$13,IF($D686='Lookup (hidden)'!$F$14,IF($F686='Lookup (hidden)'!$F$15,IF($G686='Lookup (hidden)'!$F$16,IF($H686='Lookup (hidden)'!$F$17,1,0),0),0),0),0),0)</f>
        <v>0</v>
      </c>
      <c r="B686" s="47" t="s">
        <v>69</v>
      </c>
      <c r="C686" s="59"/>
      <c r="D686" s="47" t="s">
        <v>37</v>
      </c>
      <c r="E686" s="47" t="s">
        <v>37</v>
      </c>
      <c r="F686" s="151">
        <v>3</v>
      </c>
      <c r="G686" s="47" t="s">
        <v>63</v>
      </c>
      <c r="H686" s="47" t="s">
        <v>81</v>
      </c>
      <c r="I686" s="47" t="s">
        <v>96</v>
      </c>
      <c r="J686" s="49">
        <v>21585</v>
      </c>
      <c r="K686" s="49">
        <v>20926</v>
      </c>
      <c r="L686" s="49">
        <v>22415</v>
      </c>
      <c r="M686" s="49">
        <v>19748</v>
      </c>
      <c r="N686" s="49">
        <v>6246</v>
      </c>
      <c r="O686" s="49">
        <v>9233</v>
      </c>
      <c r="P686" s="49">
        <v>9811</v>
      </c>
      <c r="Q686" s="49">
        <v>9478</v>
      </c>
    </row>
    <row r="687" spans="1:17" x14ac:dyDescent="0.3">
      <c r="A687" s="34">
        <f>IF($B687='Lookup (hidden)'!$F$12,IF($E687='Lookup (hidden)'!$F$13,IF($D687='Lookup (hidden)'!$F$14,IF($F687='Lookup (hidden)'!$F$15,IF($G687='Lookup (hidden)'!$F$16,IF($H687='Lookup (hidden)'!$F$17,1,0),0),0),0),0),0)</f>
        <v>0</v>
      </c>
      <c r="B687" s="47" t="s">
        <v>69</v>
      </c>
      <c r="C687" s="59"/>
      <c r="D687" s="47" t="s">
        <v>37</v>
      </c>
      <c r="E687" s="47" t="s">
        <v>37</v>
      </c>
      <c r="F687" s="151">
        <v>3</v>
      </c>
      <c r="G687" s="47" t="s">
        <v>63</v>
      </c>
      <c r="H687" s="47" t="s">
        <v>81</v>
      </c>
      <c r="I687" s="47" t="s">
        <v>97</v>
      </c>
      <c r="J687" s="49">
        <v>405</v>
      </c>
      <c r="K687" s="49">
        <v>397</v>
      </c>
      <c r="L687" s="49">
        <v>483</v>
      </c>
      <c r="M687" s="49">
        <v>2870</v>
      </c>
      <c r="N687" s="49">
        <v>15017</v>
      </c>
      <c r="O687" s="49">
        <v>13149</v>
      </c>
      <c r="P687" s="49">
        <v>13912</v>
      </c>
      <c r="Q687" s="49">
        <v>16370</v>
      </c>
    </row>
    <row r="688" spans="1:17" x14ac:dyDescent="0.3">
      <c r="A688" s="34">
        <f>IF($B688='Lookup (hidden)'!$F$12,IF($E688='Lookup (hidden)'!$F$13,IF($D688='Lookup (hidden)'!$F$14,IF($F688='Lookup (hidden)'!$F$15,IF($G688='Lookup (hidden)'!$F$16,IF($H688='Lookup (hidden)'!$F$17,1,0),0),0),0),0),0)</f>
        <v>0</v>
      </c>
      <c r="B688" s="47" t="s">
        <v>69</v>
      </c>
      <c r="C688" s="59"/>
      <c r="D688" s="47" t="s">
        <v>37</v>
      </c>
      <c r="E688" s="47" t="s">
        <v>37</v>
      </c>
      <c r="F688" s="151">
        <v>3</v>
      </c>
      <c r="G688" s="47" t="s">
        <v>64</v>
      </c>
      <c r="H688" s="47" t="s">
        <v>81</v>
      </c>
      <c r="I688" s="47" t="s">
        <v>96</v>
      </c>
      <c r="J688" s="49">
        <v>280621</v>
      </c>
      <c r="K688" s="49">
        <v>265378</v>
      </c>
      <c r="L688" s="49">
        <v>277391</v>
      </c>
      <c r="M688" s="49">
        <v>247244</v>
      </c>
      <c r="N688" s="49">
        <v>79210</v>
      </c>
      <c r="O688" s="49">
        <v>109760</v>
      </c>
      <c r="P688" s="49">
        <v>118260</v>
      </c>
      <c r="Q688" s="49">
        <v>112457</v>
      </c>
    </row>
    <row r="689" spans="1:17" x14ac:dyDescent="0.3">
      <c r="A689" s="34">
        <f>IF($B689='Lookup (hidden)'!$F$12,IF($E689='Lookup (hidden)'!$F$13,IF($D689='Lookup (hidden)'!$F$14,IF($F689='Lookup (hidden)'!$F$15,IF($G689='Lookup (hidden)'!$F$16,IF($H689='Lookup (hidden)'!$F$17,1,0),0),0),0),0),0)</f>
        <v>0</v>
      </c>
      <c r="B689" s="47" t="s">
        <v>69</v>
      </c>
      <c r="C689" s="59"/>
      <c r="D689" s="47" t="s">
        <v>37</v>
      </c>
      <c r="E689" s="47" t="s">
        <v>37</v>
      </c>
      <c r="F689" s="151">
        <v>3</v>
      </c>
      <c r="G689" s="47" t="s">
        <v>64</v>
      </c>
      <c r="H689" s="47" t="s">
        <v>81</v>
      </c>
      <c r="I689" s="47" t="s">
        <v>97</v>
      </c>
      <c r="J689" s="49">
        <v>2922</v>
      </c>
      <c r="K689" s="49">
        <v>2730</v>
      </c>
      <c r="L689" s="49">
        <v>3285</v>
      </c>
      <c r="M689" s="49">
        <v>34663</v>
      </c>
      <c r="N689" s="49">
        <v>211949</v>
      </c>
      <c r="O689" s="49">
        <v>186557</v>
      </c>
      <c r="P689" s="49">
        <v>197377</v>
      </c>
      <c r="Q689" s="49">
        <v>220995</v>
      </c>
    </row>
    <row r="690" spans="1:17" x14ac:dyDescent="0.3">
      <c r="A690" s="34">
        <f>IF($B690='Lookup (hidden)'!$F$12,IF($E690='Lookup (hidden)'!$F$13,IF($D690='Lookup (hidden)'!$F$14,IF($F690='Lookup (hidden)'!$F$15,IF($G690='Lookup (hidden)'!$F$16,IF($H690='Lookup (hidden)'!$F$17,1,0),0),0),0),0),0)</f>
        <v>0</v>
      </c>
      <c r="B690" s="47" t="s">
        <v>69</v>
      </c>
      <c r="C690" s="59"/>
      <c r="D690" s="47" t="s">
        <v>37</v>
      </c>
      <c r="E690" s="47" t="s">
        <v>37</v>
      </c>
      <c r="F690" s="151">
        <v>4</v>
      </c>
      <c r="G690" s="47" t="s">
        <v>63</v>
      </c>
      <c r="H690" s="47" t="s">
        <v>81</v>
      </c>
      <c r="I690" s="47" t="s">
        <v>96</v>
      </c>
      <c r="J690" s="49">
        <v>23276</v>
      </c>
      <c r="K690" s="49">
        <v>21754</v>
      </c>
      <c r="L690" s="49">
        <v>23345</v>
      </c>
      <c r="M690" s="49">
        <v>20470</v>
      </c>
      <c r="N690" s="49">
        <v>6275</v>
      </c>
      <c r="O690" s="49">
        <v>9729</v>
      </c>
      <c r="P690" s="49">
        <v>10604</v>
      </c>
      <c r="Q690" s="49">
        <v>9342</v>
      </c>
    </row>
    <row r="691" spans="1:17" x14ac:dyDescent="0.3">
      <c r="A691" s="34">
        <f>IF($B691='Lookup (hidden)'!$F$12,IF($E691='Lookup (hidden)'!$F$13,IF($D691='Lookup (hidden)'!$F$14,IF($F691='Lookup (hidden)'!$F$15,IF($G691='Lookup (hidden)'!$F$16,IF($H691='Lookup (hidden)'!$F$17,1,0),0),0),0),0),0)</f>
        <v>0</v>
      </c>
      <c r="B691" s="47" t="s">
        <v>69</v>
      </c>
      <c r="C691" s="59"/>
      <c r="D691" s="47" t="s">
        <v>37</v>
      </c>
      <c r="E691" s="47" t="s">
        <v>37</v>
      </c>
      <c r="F691" s="151">
        <v>4</v>
      </c>
      <c r="G691" s="47" t="s">
        <v>63</v>
      </c>
      <c r="H691" s="47" t="s">
        <v>81</v>
      </c>
      <c r="I691" s="47" t="s">
        <v>97</v>
      </c>
      <c r="J691" s="49">
        <v>377</v>
      </c>
      <c r="K691" s="49">
        <v>350</v>
      </c>
      <c r="L691" s="49">
        <v>452</v>
      </c>
      <c r="M691" s="49">
        <v>3046</v>
      </c>
      <c r="N691" s="49">
        <v>15794</v>
      </c>
      <c r="O691" s="49">
        <v>13905</v>
      </c>
      <c r="P691" s="49">
        <v>15194</v>
      </c>
      <c r="Q691" s="49">
        <v>17684</v>
      </c>
    </row>
    <row r="692" spans="1:17" x14ac:dyDescent="0.3">
      <c r="A692" s="34">
        <f>IF($B692='Lookup (hidden)'!$F$12,IF($E692='Lookup (hidden)'!$F$13,IF($D692='Lookup (hidden)'!$F$14,IF($F692='Lookup (hidden)'!$F$15,IF($G692='Lookup (hidden)'!$F$16,IF($H692='Lookup (hidden)'!$F$17,1,0),0),0),0),0),0)</f>
        <v>0</v>
      </c>
      <c r="B692" s="47" t="s">
        <v>69</v>
      </c>
      <c r="C692" s="59"/>
      <c r="D692" s="47" t="s">
        <v>37</v>
      </c>
      <c r="E692" s="47" t="s">
        <v>37</v>
      </c>
      <c r="F692" s="151">
        <v>4</v>
      </c>
      <c r="G692" s="47" t="s">
        <v>64</v>
      </c>
      <c r="H692" s="47" t="s">
        <v>81</v>
      </c>
      <c r="I692" s="47" t="s">
        <v>96</v>
      </c>
      <c r="J692" s="49">
        <v>264858</v>
      </c>
      <c r="K692" s="49">
        <v>249300</v>
      </c>
      <c r="L692" s="49">
        <v>263033</v>
      </c>
      <c r="M692" s="49">
        <v>235381</v>
      </c>
      <c r="N692" s="49">
        <v>69436</v>
      </c>
      <c r="O692" s="49">
        <v>96671</v>
      </c>
      <c r="P692" s="49">
        <v>104557</v>
      </c>
      <c r="Q692" s="49">
        <v>99351</v>
      </c>
    </row>
    <row r="693" spans="1:17" x14ac:dyDescent="0.3">
      <c r="A693" s="34">
        <f>IF($B693='Lookup (hidden)'!$F$12,IF($E693='Lookup (hidden)'!$F$13,IF($D693='Lookup (hidden)'!$F$14,IF($F693='Lookup (hidden)'!$F$15,IF($G693='Lookup (hidden)'!$F$16,IF($H693='Lookup (hidden)'!$F$17,1,0),0),0),0),0),0)</f>
        <v>0</v>
      </c>
      <c r="B693" s="47" t="s">
        <v>69</v>
      </c>
      <c r="C693" s="59"/>
      <c r="D693" s="47" t="s">
        <v>37</v>
      </c>
      <c r="E693" s="47" t="s">
        <v>37</v>
      </c>
      <c r="F693" s="151">
        <v>4</v>
      </c>
      <c r="G693" s="47" t="s">
        <v>64</v>
      </c>
      <c r="H693" s="47" t="s">
        <v>81</v>
      </c>
      <c r="I693" s="47" t="s">
        <v>97</v>
      </c>
      <c r="J693" s="49">
        <v>2863</v>
      </c>
      <c r="K693" s="49">
        <v>2737</v>
      </c>
      <c r="L693" s="49">
        <v>3008</v>
      </c>
      <c r="M693" s="49">
        <v>34516</v>
      </c>
      <c r="N693" s="49">
        <v>208574</v>
      </c>
      <c r="O693" s="49">
        <v>186661</v>
      </c>
      <c r="P693" s="49">
        <v>198000</v>
      </c>
      <c r="Q693" s="49">
        <v>223055</v>
      </c>
    </row>
    <row r="694" spans="1:17" x14ac:dyDescent="0.3">
      <c r="A694" s="34">
        <f>IF($B694='Lookup (hidden)'!$F$12,IF($E694='Lookup (hidden)'!$F$13,IF($D694='Lookup (hidden)'!$F$14,IF($F694='Lookup (hidden)'!$F$15,IF($G694='Lookup (hidden)'!$F$16,IF($H694='Lookup (hidden)'!$F$17,1,0),0),0),0),0),0)</f>
        <v>0</v>
      </c>
      <c r="B694" s="47" t="s">
        <v>69</v>
      </c>
      <c r="C694" s="59"/>
      <c r="D694" s="47" t="s">
        <v>37</v>
      </c>
      <c r="E694" s="47" t="s">
        <v>37</v>
      </c>
      <c r="F694" s="151">
        <v>5</v>
      </c>
      <c r="G694" s="47" t="s">
        <v>63</v>
      </c>
      <c r="H694" s="47" t="s">
        <v>81</v>
      </c>
      <c r="I694" s="47" t="s">
        <v>96</v>
      </c>
      <c r="J694" s="49">
        <v>23235</v>
      </c>
      <c r="K694" s="49">
        <v>21869</v>
      </c>
      <c r="L694" s="49">
        <v>22802</v>
      </c>
      <c r="M694" s="49">
        <v>20746</v>
      </c>
      <c r="N694" s="49">
        <v>6298</v>
      </c>
      <c r="O694" s="49">
        <v>9628</v>
      </c>
      <c r="P694" s="49">
        <v>10604</v>
      </c>
      <c r="Q694" s="49">
        <v>9926</v>
      </c>
    </row>
    <row r="695" spans="1:17" x14ac:dyDescent="0.3">
      <c r="A695" s="34">
        <f>IF($B695='Lookup (hidden)'!$F$12,IF($E695='Lookup (hidden)'!$F$13,IF($D695='Lookup (hidden)'!$F$14,IF($F695='Lookup (hidden)'!$F$15,IF($G695='Lookup (hidden)'!$F$16,IF($H695='Lookup (hidden)'!$F$17,1,0),0),0),0),0),0)</f>
        <v>0</v>
      </c>
      <c r="B695" s="47" t="s">
        <v>69</v>
      </c>
      <c r="C695" s="59"/>
      <c r="D695" s="47" t="s">
        <v>37</v>
      </c>
      <c r="E695" s="47" t="s">
        <v>37</v>
      </c>
      <c r="F695" s="151">
        <v>5</v>
      </c>
      <c r="G695" s="47" t="s">
        <v>63</v>
      </c>
      <c r="H695" s="47" t="s">
        <v>81</v>
      </c>
      <c r="I695" s="47" t="s">
        <v>97</v>
      </c>
      <c r="J695" s="49">
        <v>375</v>
      </c>
      <c r="K695" s="49">
        <v>403</v>
      </c>
      <c r="L695" s="49">
        <v>448</v>
      </c>
      <c r="M695" s="49">
        <v>3018</v>
      </c>
      <c r="N695" s="49">
        <v>16345</v>
      </c>
      <c r="O695" s="49">
        <v>14278</v>
      </c>
      <c r="P695" s="49">
        <v>15979</v>
      </c>
      <c r="Q695" s="49">
        <v>18276</v>
      </c>
    </row>
    <row r="696" spans="1:17" x14ac:dyDescent="0.3">
      <c r="A696" s="34">
        <f>IF($B696='Lookup (hidden)'!$F$12,IF($E696='Lookup (hidden)'!$F$13,IF($D696='Lookup (hidden)'!$F$14,IF($F696='Lookup (hidden)'!$F$15,IF($G696='Lookup (hidden)'!$F$16,IF($H696='Lookup (hidden)'!$F$17,1,0),0),0),0),0),0)</f>
        <v>0</v>
      </c>
      <c r="B696" s="47" t="s">
        <v>69</v>
      </c>
      <c r="C696" s="59"/>
      <c r="D696" s="47" t="s">
        <v>37</v>
      </c>
      <c r="E696" s="47" t="s">
        <v>37</v>
      </c>
      <c r="F696" s="151">
        <v>5</v>
      </c>
      <c r="G696" s="47" t="s">
        <v>64</v>
      </c>
      <c r="H696" s="47" t="s">
        <v>81</v>
      </c>
      <c r="I696" s="47" t="s">
        <v>96</v>
      </c>
      <c r="J696" s="49">
        <v>290479</v>
      </c>
      <c r="K696" s="49">
        <v>267706</v>
      </c>
      <c r="L696" s="49">
        <v>286097</v>
      </c>
      <c r="M696" s="49">
        <v>251877</v>
      </c>
      <c r="N696" s="49">
        <v>67221</v>
      </c>
      <c r="O696" s="49">
        <v>93303</v>
      </c>
      <c r="P696" s="49">
        <v>104738</v>
      </c>
      <c r="Q696" s="49">
        <v>99014</v>
      </c>
    </row>
    <row r="697" spans="1:17" x14ac:dyDescent="0.3">
      <c r="A697" s="34">
        <f>IF($B697='Lookup (hidden)'!$F$12,IF($E697='Lookup (hidden)'!$F$13,IF($D697='Lookup (hidden)'!$F$14,IF($F697='Lookup (hidden)'!$F$15,IF($G697='Lookup (hidden)'!$F$16,IF($H697='Lookup (hidden)'!$F$17,1,0),0),0),0),0),0)</f>
        <v>0</v>
      </c>
      <c r="B697" s="47" t="s">
        <v>69</v>
      </c>
      <c r="C697" s="59"/>
      <c r="D697" s="47" t="s">
        <v>37</v>
      </c>
      <c r="E697" s="47" t="s">
        <v>37</v>
      </c>
      <c r="F697" s="151">
        <v>5</v>
      </c>
      <c r="G697" s="47" t="s">
        <v>64</v>
      </c>
      <c r="H697" s="47" t="s">
        <v>81</v>
      </c>
      <c r="I697" s="47" t="s">
        <v>97</v>
      </c>
      <c r="J697" s="49">
        <v>3033</v>
      </c>
      <c r="K697" s="49">
        <v>2909</v>
      </c>
      <c r="L697" s="49">
        <v>3502</v>
      </c>
      <c r="M697" s="49">
        <v>38844</v>
      </c>
      <c r="N697" s="49">
        <v>232556</v>
      </c>
      <c r="O697" s="49">
        <v>209917</v>
      </c>
      <c r="P697" s="49">
        <v>224778</v>
      </c>
      <c r="Q697" s="49">
        <v>248735</v>
      </c>
    </row>
    <row r="698" spans="1:17" x14ac:dyDescent="0.3">
      <c r="A698" s="34">
        <f>IF($B698='Lookup (hidden)'!$F$12,IF($E698='Lookup (hidden)'!$F$13,IF($D698='Lookup (hidden)'!$F$14,IF($F698='Lookup (hidden)'!$F$15,IF($G698='Lookup (hidden)'!$F$16,IF($H698='Lookup (hidden)'!$F$17,1,0),0),0),0),0),0)</f>
        <v>0</v>
      </c>
      <c r="B698" s="47" t="s">
        <v>80</v>
      </c>
      <c r="C698" s="59"/>
      <c r="D698" s="47" t="s">
        <v>37</v>
      </c>
      <c r="E698" s="47" t="s">
        <v>37</v>
      </c>
      <c r="F698" s="151">
        <v>1</v>
      </c>
      <c r="G698" s="47" t="s">
        <v>37</v>
      </c>
      <c r="H698" s="47" t="s">
        <v>72</v>
      </c>
      <c r="I698" s="47" t="s">
        <v>96</v>
      </c>
      <c r="J698" s="49">
        <v>116242</v>
      </c>
      <c r="K698" s="49">
        <v>115432</v>
      </c>
      <c r="L698" s="49">
        <v>115621</v>
      </c>
      <c r="M698" s="49">
        <v>110129</v>
      </c>
      <c r="N698" s="49">
        <v>67159</v>
      </c>
      <c r="O698" s="49">
        <v>86344</v>
      </c>
      <c r="P698" s="49">
        <v>82038</v>
      </c>
      <c r="Q698" s="49">
        <v>86522</v>
      </c>
    </row>
    <row r="699" spans="1:17" x14ac:dyDescent="0.3">
      <c r="A699" s="34">
        <f>IF($B699='Lookup (hidden)'!$F$12,IF($E699='Lookup (hidden)'!$F$13,IF($D699='Lookup (hidden)'!$F$14,IF($F699='Lookup (hidden)'!$F$15,IF($G699='Lookup (hidden)'!$F$16,IF($H699='Lookup (hidden)'!$F$17,1,0),0),0),0),0),0)</f>
        <v>0</v>
      </c>
      <c r="B699" s="47" t="s">
        <v>80</v>
      </c>
      <c r="C699" s="59"/>
      <c r="D699" s="47" t="s">
        <v>37</v>
      </c>
      <c r="E699" s="47" t="s">
        <v>37</v>
      </c>
      <c r="F699" s="151">
        <v>1</v>
      </c>
      <c r="G699" s="47" t="s">
        <v>37</v>
      </c>
      <c r="H699" s="47" t="s">
        <v>72</v>
      </c>
      <c r="I699" s="47" t="s">
        <v>97</v>
      </c>
      <c r="J699" s="49">
        <v>4636</v>
      </c>
      <c r="K699" s="49">
        <v>5252</v>
      </c>
      <c r="L699" s="49">
        <v>5178</v>
      </c>
      <c r="M699" s="49">
        <v>9928</v>
      </c>
      <c r="N699" s="49">
        <v>55200</v>
      </c>
      <c r="O699" s="49">
        <v>37756</v>
      </c>
      <c r="P699" s="49">
        <v>43042</v>
      </c>
      <c r="Q699" s="49">
        <v>47654</v>
      </c>
    </row>
    <row r="700" spans="1:17" x14ac:dyDescent="0.3">
      <c r="A700" s="34">
        <f>IF($B700='Lookup (hidden)'!$F$12,IF($E700='Lookup (hidden)'!$F$13,IF($D700='Lookup (hidden)'!$F$14,IF($F700='Lookup (hidden)'!$F$15,IF($G700='Lookup (hidden)'!$F$16,IF($H700='Lookup (hidden)'!$F$17,1,0),0),0),0),0),0)</f>
        <v>0</v>
      </c>
      <c r="B700" s="47" t="s">
        <v>80</v>
      </c>
      <c r="C700" s="59"/>
      <c r="D700" s="47" t="s">
        <v>37</v>
      </c>
      <c r="E700" s="47" t="s">
        <v>37</v>
      </c>
      <c r="F700" s="151">
        <v>2</v>
      </c>
      <c r="G700" s="47" t="s">
        <v>37</v>
      </c>
      <c r="H700" s="47" t="s">
        <v>72</v>
      </c>
      <c r="I700" s="47" t="s">
        <v>96</v>
      </c>
      <c r="J700" s="49">
        <v>95079</v>
      </c>
      <c r="K700" s="49">
        <v>92997</v>
      </c>
      <c r="L700" s="49">
        <v>94821</v>
      </c>
      <c r="M700" s="49">
        <v>92428</v>
      </c>
      <c r="N700" s="49">
        <v>52817</v>
      </c>
      <c r="O700" s="49">
        <v>70935</v>
      </c>
      <c r="P700" s="49">
        <v>68975</v>
      </c>
      <c r="Q700" s="49">
        <v>73105</v>
      </c>
    </row>
    <row r="701" spans="1:17" x14ac:dyDescent="0.3">
      <c r="A701" s="34">
        <f>IF($B701='Lookup (hidden)'!$F$12,IF($E701='Lookup (hidden)'!$F$13,IF($D701='Lookup (hidden)'!$F$14,IF($F701='Lookup (hidden)'!$F$15,IF($G701='Lookup (hidden)'!$F$16,IF($H701='Lookup (hidden)'!$F$17,1,0),0),0),0),0),0)</f>
        <v>0</v>
      </c>
      <c r="B701" s="47" t="s">
        <v>80</v>
      </c>
      <c r="C701" s="59"/>
      <c r="D701" s="47" t="s">
        <v>37</v>
      </c>
      <c r="E701" s="47" t="s">
        <v>37</v>
      </c>
      <c r="F701" s="151">
        <v>2</v>
      </c>
      <c r="G701" s="47" t="s">
        <v>37</v>
      </c>
      <c r="H701" s="47" t="s">
        <v>72</v>
      </c>
      <c r="I701" s="47" t="s">
        <v>97</v>
      </c>
      <c r="J701" s="49">
        <v>3559</v>
      </c>
      <c r="K701" s="49">
        <v>4110</v>
      </c>
      <c r="L701" s="49">
        <v>4044</v>
      </c>
      <c r="M701" s="49">
        <v>8782</v>
      </c>
      <c r="N701" s="49">
        <v>52706</v>
      </c>
      <c r="O701" s="49">
        <v>35738</v>
      </c>
      <c r="P701" s="49">
        <v>40937</v>
      </c>
      <c r="Q701" s="49">
        <v>45029</v>
      </c>
    </row>
    <row r="702" spans="1:17" x14ac:dyDescent="0.3">
      <c r="A702" s="34">
        <f>IF($B702='Lookup (hidden)'!$F$12,IF($E702='Lookup (hidden)'!$F$13,IF($D702='Lookup (hidden)'!$F$14,IF($F702='Lookup (hidden)'!$F$15,IF($G702='Lookup (hidden)'!$F$16,IF($H702='Lookup (hidden)'!$F$17,1,0),0),0),0),0),0)</f>
        <v>0</v>
      </c>
      <c r="B702" s="47" t="s">
        <v>80</v>
      </c>
      <c r="C702" s="59"/>
      <c r="D702" s="47" t="s">
        <v>37</v>
      </c>
      <c r="E702" s="47" t="s">
        <v>37</v>
      </c>
      <c r="F702" s="151">
        <v>3</v>
      </c>
      <c r="G702" s="47" t="s">
        <v>37</v>
      </c>
      <c r="H702" s="47" t="s">
        <v>72</v>
      </c>
      <c r="I702" s="47" t="s">
        <v>96</v>
      </c>
      <c r="J702" s="49">
        <v>85264</v>
      </c>
      <c r="K702" s="49">
        <v>83363</v>
      </c>
      <c r="L702" s="49">
        <v>85388</v>
      </c>
      <c r="M702" s="49">
        <v>84101</v>
      </c>
      <c r="N702" s="49">
        <v>46746</v>
      </c>
      <c r="O702" s="49">
        <v>63856</v>
      </c>
      <c r="P702" s="49">
        <v>62889</v>
      </c>
      <c r="Q702" s="49">
        <v>66563</v>
      </c>
    </row>
    <row r="703" spans="1:17" x14ac:dyDescent="0.3">
      <c r="A703" s="34">
        <f>IF($B703='Lookup (hidden)'!$F$12,IF($E703='Lookup (hidden)'!$F$13,IF($D703='Lookup (hidden)'!$F$14,IF($F703='Lookup (hidden)'!$F$15,IF($G703='Lookup (hidden)'!$F$16,IF($H703='Lookup (hidden)'!$F$17,1,0),0),0),0),0),0)</f>
        <v>0</v>
      </c>
      <c r="B703" s="47" t="s">
        <v>80</v>
      </c>
      <c r="C703" s="59"/>
      <c r="D703" s="47" t="s">
        <v>37</v>
      </c>
      <c r="E703" s="47" t="s">
        <v>37</v>
      </c>
      <c r="F703" s="151">
        <v>3</v>
      </c>
      <c r="G703" s="47" t="s">
        <v>37</v>
      </c>
      <c r="H703" s="47" t="s">
        <v>72</v>
      </c>
      <c r="I703" s="47" t="s">
        <v>97</v>
      </c>
      <c r="J703" s="49">
        <v>3176</v>
      </c>
      <c r="K703" s="49">
        <v>3863</v>
      </c>
      <c r="L703" s="49">
        <v>3741</v>
      </c>
      <c r="M703" s="49">
        <v>8303</v>
      </c>
      <c r="N703" s="49">
        <v>51365</v>
      </c>
      <c r="O703" s="49">
        <v>35034</v>
      </c>
      <c r="P703" s="49">
        <v>40461</v>
      </c>
      <c r="Q703" s="49">
        <v>44160</v>
      </c>
    </row>
    <row r="704" spans="1:17" x14ac:dyDescent="0.3">
      <c r="A704" s="34">
        <f>IF($B704='Lookup (hidden)'!$F$12,IF($E704='Lookup (hidden)'!$F$13,IF($D704='Lookup (hidden)'!$F$14,IF($F704='Lookup (hidden)'!$F$15,IF($G704='Lookup (hidden)'!$F$16,IF($H704='Lookup (hidden)'!$F$17,1,0),0),0),0),0),0)</f>
        <v>0</v>
      </c>
      <c r="B704" s="47" t="s">
        <v>80</v>
      </c>
      <c r="C704" s="59"/>
      <c r="D704" s="47" t="s">
        <v>37</v>
      </c>
      <c r="E704" s="47" t="s">
        <v>37</v>
      </c>
      <c r="F704" s="151">
        <v>4</v>
      </c>
      <c r="G704" s="47" t="s">
        <v>37</v>
      </c>
      <c r="H704" s="47" t="s">
        <v>72</v>
      </c>
      <c r="I704" s="47" t="s">
        <v>96</v>
      </c>
      <c r="J704" s="49">
        <v>82264</v>
      </c>
      <c r="K704" s="49">
        <v>80036</v>
      </c>
      <c r="L704" s="49">
        <v>83245</v>
      </c>
      <c r="M704" s="49">
        <v>82725</v>
      </c>
      <c r="N704" s="49">
        <v>44056</v>
      </c>
      <c r="O704" s="49">
        <v>62264</v>
      </c>
      <c r="P704" s="49">
        <v>61790</v>
      </c>
      <c r="Q704" s="49">
        <v>64599</v>
      </c>
    </row>
    <row r="705" spans="1:17" x14ac:dyDescent="0.3">
      <c r="A705" s="34">
        <f>IF($B705='Lookup (hidden)'!$F$12,IF($E705='Lookup (hidden)'!$F$13,IF($D705='Lookup (hidden)'!$F$14,IF($F705='Lookup (hidden)'!$F$15,IF($G705='Lookup (hidden)'!$F$16,IF($H705='Lookup (hidden)'!$F$17,1,0),0),0),0),0),0)</f>
        <v>0</v>
      </c>
      <c r="B705" s="47" t="s">
        <v>80</v>
      </c>
      <c r="C705" s="59"/>
      <c r="D705" s="47" t="s">
        <v>37</v>
      </c>
      <c r="E705" s="47" t="s">
        <v>37</v>
      </c>
      <c r="F705" s="151">
        <v>4</v>
      </c>
      <c r="G705" s="47" t="s">
        <v>37</v>
      </c>
      <c r="H705" s="47" t="s">
        <v>72</v>
      </c>
      <c r="I705" s="47" t="s">
        <v>97</v>
      </c>
      <c r="J705" s="49">
        <v>3084</v>
      </c>
      <c r="K705" s="49">
        <v>3535</v>
      </c>
      <c r="L705" s="49">
        <v>3476</v>
      </c>
      <c r="M705" s="49">
        <v>8369</v>
      </c>
      <c r="N705" s="49">
        <v>52089</v>
      </c>
      <c r="O705" s="49">
        <v>35235</v>
      </c>
      <c r="P705" s="49">
        <v>40792</v>
      </c>
      <c r="Q705" s="49">
        <v>44519</v>
      </c>
    </row>
    <row r="706" spans="1:17" x14ac:dyDescent="0.3">
      <c r="A706" s="34">
        <f>IF($B706='Lookup (hidden)'!$F$12,IF($E706='Lookup (hidden)'!$F$13,IF($D706='Lookup (hidden)'!$F$14,IF($F706='Lookup (hidden)'!$F$15,IF($G706='Lookup (hidden)'!$F$16,IF($H706='Lookup (hidden)'!$F$17,1,0),0),0),0),0),0)</f>
        <v>0</v>
      </c>
      <c r="B706" s="47" t="s">
        <v>80</v>
      </c>
      <c r="C706" s="59"/>
      <c r="D706" s="47" t="s">
        <v>37</v>
      </c>
      <c r="E706" s="47" t="s">
        <v>37</v>
      </c>
      <c r="F706" s="151">
        <v>5</v>
      </c>
      <c r="G706" s="47" t="s">
        <v>37</v>
      </c>
      <c r="H706" s="47" t="s">
        <v>72</v>
      </c>
      <c r="I706" s="47" t="s">
        <v>96</v>
      </c>
      <c r="J706" s="49">
        <v>72930</v>
      </c>
      <c r="K706" s="49">
        <v>70579</v>
      </c>
      <c r="L706" s="49">
        <v>73436</v>
      </c>
      <c r="M706" s="49">
        <v>72326</v>
      </c>
      <c r="N706" s="49">
        <v>37769</v>
      </c>
      <c r="O706" s="49">
        <v>53527</v>
      </c>
      <c r="P706" s="49">
        <v>54286</v>
      </c>
      <c r="Q706" s="49">
        <v>56243</v>
      </c>
    </row>
    <row r="707" spans="1:17" x14ac:dyDescent="0.3">
      <c r="A707" s="34">
        <f>IF($B707='Lookup (hidden)'!$F$12,IF($E707='Lookup (hidden)'!$F$13,IF($D707='Lookup (hidden)'!$F$14,IF($F707='Lookup (hidden)'!$F$15,IF($G707='Lookup (hidden)'!$F$16,IF($H707='Lookup (hidden)'!$F$17,1,0),0),0),0),0),0)</f>
        <v>0</v>
      </c>
      <c r="B707" s="47" t="s">
        <v>80</v>
      </c>
      <c r="C707" s="59"/>
      <c r="D707" s="47" t="s">
        <v>37</v>
      </c>
      <c r="E707" s="47" t="s">
        <v>37</v>
      </c>
      <c r="F707" s="151">
        <v>5</v>
      </c>
      <c r="G707" s="47" t="s">
        <v>37</v>
      </c>
      <c r="H707" s="47" t="s">
        <v>72</v>
      </c>
      <c r="I707" s="47" t="s">
        <v>97</v>
      </c>
      <c r="J707" s="49">
        <v>2556</v>
      </c>
      <c r="K707" s="49">
        <v>2970</v>
      </c>
      <c r="L707" s="49">
        <v>3098</v>
      </c>
      <c r="M707" s="49">
        <v>7678</v>
      </c>
      <c r="N707" s="49">
        <v>48534</v>
      </c>
      <c r="O707" s="49">
        <v>32729</v>
      </c>
      <c r="P707" s="49">
        <v>38075</v>
      </c>
      <c r="Q707" s="49">
        <v>41384</v>
      </c>
    </row>
    <row r="708" spans="1:17" x14ac:dyDescent="0.3">
      <c r="A708" s="34">
        <f>IF($B708='Lookup (hidden)'!$F$12,IF($E708='Lookup (hidden)'!$F$13,IF($D708='Lookup (hidden)'!$F$14,IF($F708='Lookup (hidden)'!$F$15,IF($G708='Lookup (hidden)'!$F$16,IF($H708='Lookup (hidden)'!$F$17,1,0),0),0),0),0),0)</f>
        <v>0</v>
      </c>
      <c r="B708" s="47" t="s">
        <v>80</v>
      </c>
      <c r="C708" s="59"/>
      <c r="D708" s="47" t="s">
        <v>37</v>
      </c>
      <c r="E708" s="47" t="s">
        <v>37</v>
      </c>
      <c r="F708" s="151">
        <v>1</v>
      </c>
      <c r="G708" s="47" t="s">
        <v>37</v>
      </c>
      <c r="H708" s="47" t="s">
        <v>76</v>
      </c>
      <c r="I708" s="47" t="s">
        <v>96</v>
      </c>
      <c r="J708" s="49">
        <v>91543</v>
      </c>
      <c r="K708" s="49">
        <v>84430</v>
      </c>
      <c r="L708" s="49">
        <v>84965</v>
      </c>
      <c r="M708" s="49">
        <v>84520</v>
      </c>
      <c r="N708" s="49">
        <v>64045</v>
      </c>
      <c r="O708" s="49">
        <v>67805</v>
      </c>
      <c r="P708" s="49">
        <v>68186</v>
      </c>
      <c r="Q708" s="49">
        <v>67292</v>
      </c>
    </row>
    <row r="709" spans="1:17" x14ac:dyDescent="0.3">
      <c r="A709" s="34">
        <f>IF($B709='Lookup (hidden)'!$F$12,IF($E709='Lookup (hidden)'!$F$13,IF($D709='Lookup (hidden)'!$F$14,IF($F709='Lookup (hidden)'!$F$15,IF($G709='Lookup (hidden)'!$F$16,IF($H709='Lookup (hidden)'!$F$17,1,0),0),0),0),0),0)</f>
        <v>0</v>
      </c>
      <c r="B709" s="47" t="s">
        <v>80</v>
      </c>
      <c r="C709" s="59"/>
      <c r="D709" s="47" t="s">
        <v>37</v>
      </c>
      <c r="E709" s="47" t="s">
        <v>37</v>
      </c>
      <c r="F709" s="151">
        <v>1</v>
      </c>
      <c r="G709" s="47" t="s">
        <v>37</v>
      </c>
      <c r="H709" s="47" t="s">
        <v>76</v>
      </c>
      <c r="I709" s="47" t="s">
        <v>97</v>
      </c>
      <c r="J709" s="49">
        <v>2271</v>
      </c>
      <c r="K709" s="49">
        <v>2296</v>
      </c>
      <c r="L709" s="49">
        <v>2291</v>
      </c>
      <c r="M709" s="49">
        <v>4114</v>
      </c>
      <c r="N709" s="49">
        <v>21434</v>
      </c>
      <c r="O709" s="49">
        <v>17464</v>
      </c>
      <c r="P709" s="49">
        <v>18402</v>
      </c>
      <c r="Q709" s="49">
        <v>20915</v>
      </c>
    </row>
    <row r="710" spans="1:17" x14ac:dyDescent="0.3">
      <c r="A710" s="34">
        <f>IF($B710='Lookup (hidden)'!$F$12,IF($E710='Lookup (hidden)'!$F$13,IF($D710='Lookup (hidden)'!$F$14,IF($F710='Lookup (hidden)'!$F$15,IF($G710='Lookup (hidden)'!$F$16,IF($H710='Lookup (hidden)'!$F$17,1,0),0),0),0),0),0)</f>
        <v>0</v>
      </c>
      <c r="B710" s="47" t="s">
        <v>80</v>
      </c>
      <c r="C710" s="59"/>
      <c r="D710" s="47" t="s">
        <v>37</v>
      </c>
      <c r="E710" s="47" t="s">
        <v>37</v>
      </c>
      <c r="F710" s="151">
        <v>2</v>
      </c>
      <c r="G710" s="47" t="s">
        <v>37</v>
      </c>
      <c r="H710" s="47" t="s">
        <v>76</v>
      </c>
      <c r="I710" s="47" t="s">
        <v>96</v>
      </c>
      <c r="J710" s="49">
        <v>57940</v>
      </c>
      <c r="K710" s="49">
        <v>57519</v>
      </c>
      <c r="L710" s="49">
        <v>57334</v>
      </c>
      <c r="M710" s="49">
        <v>56968</v>
      </c>
      <c r="N710" s="49">
        <v>42941</v>
      </c>
      <c r="O710" s="49">
        <v>45341</v>
      </c>
      <c r="P710" s="49">
        <v>45977</v>
      </c>
      <c r="Q710" s="49">
        <v>48355</v>
      </c>
    </row>
    <row r="711" spans="1:17" x14ac:dyDescent="0.3">
      <c r="A711" s="34">
        <f>IF($B711='Lookup (hidden)'!$F$12,IF($E711='Lookup (hidden)'!$F$13,IF($D711='Lookup (hidden)'!$F$14,IF($F711='Lookup (hidden)'!$F$15,IF($G711='Lookup (hidden)'!$F$16,IF($H711='Lookup (hidden)'!$F$17,1,0),0),0),0),0),0)</f>
        <v>0</v>
      </c>
      <c r="B711" s="47" t="s">
        <v>80</v>
      </c>
      <c r="C711" s="59"/>
      <c r="D711" s="47" t="s">
        <v>37</v>
      </c>
      <c r="E711" s="47" t="s">
        <v>37</v>
      </c>
      <c r="F711" s="151">
        <v>2</v>
      </c>
      <c r="G711" s="47" t="s">
        <v>37</v>
      </c>
      <c r="H711" s="47" t="s">
        <v>76</v>
      </c>
      <c r="I711" s="47" t="s">
        <v>97</v>
      </c>
      <c r="J711" s="49">
        <v>1622</v>
      </c>
      <c r="K711" s="49">
        <v>1607</v>
      </c>
      <c r="L711" s="49">
        <v>1688</v>
      </c>
      <c r="M711" s="49">
        <v>3106</v>
      </c>
      <c r="N711" s="49">
        <v>18459</v>
      </c>
      <c r="O711" s="49">
        <v>15356</v>
      </c>
      <c r="P711" s="49">
        <v>15797</v>
      </c>
      <c r="Q711" s="49">
        <v>18019</v>
      </c>
    </row>
    <row r="712" spans="1:17" x14ac:dyDescent="0.3">
      <c r="A712" s="34">
        <f>IF($B712='Lookup (hidden)'!$F$12,IF($E712='Lookup (hidden)'!$F$13,IF($D712='Lookup (hidden)'!$F$14,IF($F712='Lookup (hidden)'!$F$15,IF($G712='Lookup (hidden)'!$F$16,IF($H712='Lookup (hidden)'!$F$17,1,0),0),0),0),0),0)</f>
        <v>0</v>
      </c>
      <c r="B712" s="47" t="s">
        <v>80</v>
      </c>
      <c r="C712" s="59"/>
      <c r="D712" s="47" t="s">
        <v>37</v>
      </c>
      <c r="E712" s="47" t="s">
        <v>37</v>
      </c>
      <c r="F712" s="151">
        <v>3</v>
      </c>
      <c r="G712" s="47" t="s">
        <v>37</v>
      </c>
      <c r="H712" s="47" t="s">
        <v>76</v>
      </c>
      <c r="I712" s="47" t="s">
        <v>96</v>
      </c>
      <c r="J712" s="49">
        <v>50404</v>
      </c>
      <c r="K712" s="49">
        <v>47978</v>
      </c>
      <c r="L712" s="49">
        <v>51846</v>
      </c>
      <c r="M712" s="49">
        <v>50576</v>
      </c>
      <c r="N712" s="49">
        <v>36516</v>
      </c>
      <c r="O712" s="49">
        <v>38802</v>
      </c>
      <c r="P712" s="49">
        <v>39814</v>
      </c>
      <c r="Q712" s="49">
        <v>39505</v>
      </c>
    </row>
    <row r="713" spans="1:17" x14ac:dyDescent="0.3">
      <c r="A713" s="34">
        <f>IF($B713='Lookup (hidden)'!$F$12,IF($E713='Lookup (hidden)'!$F$13,IF($D713='Lookup (hidden)'!$F$14,IF($F713='Lookup (hidden)'!$F$15,IF($G713='Lookup (hidden)'!$F$16,IF($H713='Lookup (hidden)'!$F$17,1,0),0),0),0),0),0)</f>
        <v>0</v>
      </c>
      <c r="B713" s="47" t="s">
        <v>80</v>
      </c>
      <c r="C713" s="59"/>
      <c r="D713" s="47" t="s">
        <v>37</v>
      </c>
      <c r="E713" s="47" t="s">
        <v>37</v>
      </c>
      <c r="F713" s="151">
        <v>3</v>
      </c>
      <c r="G713" s="47" t="s">
        <v>37</v>
      </c>
      <c r="H713" s="47" t="s">
        <v>76</v>
      </c>
      <c r="I713" s="47" t="s">
        <v>97</v>
      </c>
      <c r="J713" s="49">
        <v>1479</v>
      </c>
      <c r="K713" s="49">
        <v>1445</v>
      </c>
      <c r="L713" s="49">
        <v>1495</v>
      </c>
      <c r="M713" s="49">
        <v>2947</v>
      </c>
      <c r="N713" s="49">
        <v>16653</v>
      </c>
      <c r="O713" s="49">
        <v>13843</v>
      </c>
      <c r="P713" s="49">
        <v>14785</v>
      </c>
      <c r="Q713" s="49">
        <v>16606</v>
      </c>
    </row>
    <row r="714" spans="1:17" x14ac:dyDescent="0.3">
      <c r="A714" s="34">
        <f>IF($B714='Lookup (hidden)'!$F$12,IF($E714='Lookup (hidden)'!$F$13,IF($D714='Lookup (hidden)'!$F$14,IF($F714='Lookup (hidden)'!$F$15,IF($G714='Lookup (hidden)'!$F$16,IF($H714='Lookup (hidden)'!$F$17,1,0),0),0),0),0),0)</f>
        <v>0</v>
      </c>
      <c r="B714" s="47" t="s">
        <v>80</v>
      </c>
      <c r="C714" s="59"/>
      <c r="D714" s="47" t="s">
        <v>37</v>
      </c>
      <c r="E714" s="47" t="s">
        <v>37</v>
      </c>
      <c r="F714" s="151">
        <v>4</v>
      </c>
      <c r="G714" s="47" t="s">
        <v>37</v>
      </c>
      <c r="H714" s="47" t="s">
        <v>76</v>
      </c>
      <c r="I714" s="47" t="s">
        <v>96</v>
      </c>
      <c r="J714" s="49">
        <v>46796</v>
      </c>
      <c r="K714" s="49">
        <v>44161</v>
      </c>
      <c r="L714" s="49">
        <v>46307</v>
      </c>
      <c r="M714" s="49">
        <v>46359</v>
      </c>
      <c r="N714" s="49">
        <v>31370</v>
      </c>
      <c r="O714" s="49">
        <v>34811</v>
      </c>
      <c r="P714" s="49">
        <v>35277</v>
      </c>
      <c r="Q714" s="49">
        <v>37371</v>
      </c>
    </row>
    <row r="715" spans="1:17" x14ac:dyDescent="0.3">
      <c r="A715" s="34">
        <f>IF($B715='Lookup (hidden)'!$F$12,IF($E715='Lookup (hidden)'!$F$13,IF($D715='Lookup (hidden)'!$F$14,IF($F715='Lookup (hidden)'!$F$15,IF($G715='Lookup (hidden)'!$F$16,IF($H715='Lookup (hidden)'!$F$17,1,0),0),0),0),0),0)</f>
        <v>0</v>
      </c>
      <c r="B715" s="47" t="s">
        <v>80</v>
      </c>
      <c r="C715" s="59"/>
      <c r="D715" s="47" t="s">
        <v>37</v>
      </c>
      <c r="E715" s="47" t="s">
        <v>37</v>
      </c>
      <c r="F715" s="151">
        <v>4</v>
      </c>
      <c r="G715" s="47" t="s">
        <v>37</v>
      </c>
      <c r="H715" s="47" t="s">
        <v>76</v>
      </c>
      <c r="I715" s="47" t="s">
        <v>97</v>
      </c>
      <c r="J715" s="49">
        <v>1428</v>
      </c>
      <c r="K715" s="49">
        <v>1499</v>
      </c>
      <c r="L715" s="49">
        <v>1506</v>
      </c>
      <c r="M715" s="49">
        <v>2701</v>
      </c>
      <c r="N715" s="49">
        <v>15166</v>
      </c>
      <c r="O715" s="49">
        <v>12526</v>
      </c>
      <c r="P715" s="49">
        <v>13589</v>
      </c>
      <c r="Q715" s="49">
        <v>14923</v>
      </c>
    </row>
    <row r="716" spans="1:17" x14ac:dyDescent="0.3">
      <c r="A716" s="34">
        <f>IF($B716='Lookup (hidden)'!$F$12,IF($E716='Lookup (hidden)'!$F$13,IF($D716='Lookup (hidden)'!$F$14,IF($F716='Lookup (hidden)'!$F$15,IF($G716='Lookup (hidden)'!$F$16,IF($H716='Lookup (hidden)'!$F$17,1,0),0),0),0),0),0)</f>
        <v>0</v>
      </c>
      <c r="B716" s="47" t="s">
        <v>80</v>
      </c>
      <c r="C716" s="59"/>
      <c r="D716" s="47" t="s">
        <v>37</v>
      </c>
      <c r="E716" s="47" t="s">
        <v>37</v>
      </c>
      <c r="F716" s="151">
        <v>5</v>
      </c>
      <c r="G716" s="47" t="s">
        <v>37</v>
      </c>
      <c r="H716" s="47" t="s">
        <v>76</v>
      </c>
      <c r="I716" s="47" t="s">
        <v>96</v>
      </c>
      <c r="J716" s="49">
        <v>42356</v>
      </c>
      <c r="K716" s="49">
        <v>40332</v>
      </c>
      <c r="L716" s="49">
        <v>39610</v>
      </c>
      <c r="M716" s="49">
        <v>39122</v>
      </c>
      <c r="N716" s="49">
        <v>25366</v>
      </c>
      <c r="O716" s="49">
        <v>28771</v>
      </c>
      <c r="P716" s="49">
        <v>32489</v>
      </c>
      <c r="Q716" s="49">
        <v>31560</v>
      </c>
    </row>
    <row r="717" spans="1:17" x14ac:dyDescent="0.3">
      <c r="A717" s="34">
        <f>IF($B717='Lookup (hidden)'!$F$12,IF($E717='Lookup (hidden)'!$F$13,IF($D717='Lookup (hidden)'!$F$14,IF($F717='Lookup (hidden)'!$F$15,IF($G717='Lookup (hidden)'!$F$16,IF($H717='Lookup (hidden)'!$F$17,1,0),0),0),0),0),0)</f>
        <v>0</v>
      </c>
      <c r="B717" s="47" t="s">
        <v>80</v>
      </c>
      <c r="C717" s="59"/>
      <c r="D717" s="47" t="s">
        <v>37</v>
      </c>
      <c r="E717" s="47" t="s">
        <v>37</v>
      </c>
      <c r="F717" s="151">
        <v>5</v>
      </c>
      <c r="G717" s="47" t="s">
        <v>37</v>
      </c>
      <c r="H717" s="47" t="s">
        <v>76</v>
      </c>
      <c r="I717" s="47" t="s">
        <v>97</v>
      </c>
      <c r="J717" s="49">
        <v>1327</v>
      </c>
      <c r="K717" s="49">
        <v>1307</v>
      </c>
      <c r="L717" s="49">
        <v>1283</v>
      </c>
      <c r="M717" s="49">
        <v>2475</v>
      </c>
      <c r="N717" s="49">
        <v>14656</v>
      </c>
      <c r="O717" s="49">
        <v>12020</v>
      </c>
      <c r="P717" s="49">
        <v>12845</v>
      </c>
      <c r="Q717" s="49">
        <v>14135</v>
      </c>
    </row>
    <row r="718" spans="1:17" x14ac:dyDescent="0.3">
      <c r="A718" s="34">
        <f>IF($B718='Lookup (hidden)'!$F$12,IF($E718='Lookup (hidden)'!$F$13,IF($D718='Lookup (hidden)'!$F$14,IF($F718='Lookup (hidden)'!$F$15,IF($G718='Lookup (hidden)'!$F$16,IF($H718='Lookup (hidden)'!$F$17,1,0),0),0),0),0),0)</f>
        <v>0</v>
      </c>
      <c r="B718" s="47" t="s">
        <v>80</v>
      </c>
      <c r="C718" s="59"/>
      <c r="D718" s="47" t="s">
        <v>37</v>
      </c>
      <c r="E718" s="47" t="s">
        <v>37</v>
      </c>
      <c r="F718" s="151">
        <v>1</v>
      </c>
      <c r="G718" s="47" t="s">
        <v>37</v>
      </c>
      <c r="H718" s="47" t="s">
        <v>79</v>
      </c>
      <c r="I718" s="47" t="s">
        <v>96</v>
      </c>
      <c r="J718" s="49">
        <v>1585</v>
      </c>
      <c r="K718" s="49">
        <v>1329</v>
      </c>
      <c r="L718" s="49">
        <v>1532</v>
      </c>
      <c r="M718" s="49">
        <v>1337</v>
      </c>
      <c r="N718" s="49">
        <v>568</v>
      </c>
      <c r="O718" s="49">
        <v>1066</v>
      </c>
      <c r="P718" s="49">
        <v>1148</v>
      </c>
      <c r="Q718" s="49">
        <v>1357</v>
      </c>
    </row>
    <row r="719" spans="1:17" x14ac:dyDescent="0.3">
      <c r="A719" s="34">
        <f>IF($B719='Lookup (hidden)'!$F$12,IF($E719='Lookup (hidden)'!$F$13,IF($D719='Lookup (hidden)'!$F$14,IF($F719='Lookup (hidden)'!$F$15,IF($G719='Lookup (hidden)'!$F$16,IF($H719='Lookup (hidden)'!$F$17,1,0),0),0),0),0),0)</f>
        <v>0</v>
      </c>
      <c r="B719" s="47" t="s">
        <v>80</v>
      </c>
      <c r="C719" s="59"/>
      <c r="D719" s="47" t="s">
        <v>37</v>
      </c>
      <c r="E719" s="47" t="s">
        <v>37</v>
      </c>
      <c r="F719" s="151">
        <v>1</v>
      </c>
      <c r="G719" s="47" t="s">
        <v>37</v>
      </c>
      <c r="H719" s="47" t="s">
        <v>79</v>
      </c>
      <c r="I719" s="47" t="s">
        <v>97</v>
      </c>
      <c r="J719" s="49">
        <v>22</v>
      </c>
      <c r="K719" s="49">
        <v>39</v>
      </c>
      <c r="L719" s="49">
        <v>40</v>
      </c>
      <c r="M719" s="49">
        <v>142</v>
      </c>
      <c r="N719" s="49">
        <v>749</v>
      </c>
      <c r="O719" s="49">
        <v>403</v>
      </c>
      <c r="P719" s="49">
        <v>484</v>
      </c>
      <c r="Q719" s="49">
        <v>582</v>
      </c>
    </row>
    <row r="720" spans="1:17" x14ac:dyDescent="0.3">
      <c r="A720" s="34">
        <f>IF($B720='Lookup (hidden)'!$F$12,IF($E720='Lookup (hidden)'!$F$13,IF($D720='Lookup (hidden)'!$F$14,IF($F720='Lookup (hidden)'!$F$15,IF($G720='Lookup (hidden)'!$F$16,IF($H720='Lookup (hidden)'!$F$17,1,0),0),0),0),0),0)</f>
        <v>0</v>
      </c>
      <c r="B720" s="47" t="s">
        <v>80</v>
      </c>
      <c r="C720" s="59"/>
      <c r="D720" s="47" t="s">
        <v>37</v>
      </c>
      <c r="E720" s="47" t="s">
        <v>37</v>
      </c>
      <c r="F720" s="151">
        <v>2</v>
      </c>
      <c r="G720" s="47" t="s">
        <v>37</v>
      </c>
      <c r="H720" s="47" t="s">
        <v>79</v>
      </c>
      <c r="I720" s="47" t="s">
        <v>96</v>
      </c>
      <c r="J720" s="49">
        <v>1481</v>
      </c>
      <c r="K720" s="49">
        <v>1234</v>
      </c>
      <c r="L720" s="49">
        <v>1443</v>
      </c>
      <c r="M720" s="49">
        <v>1345</v>
      </c>
      <c r="N720" s="49">
        <v>649</v>
      </c>
      <c r="O720" s="49">
        <v>975</v>
      </c>
      <c r="P720" s="49">
        <v>1109</v>
      </c>
      <c r="Q720" s="49">
        <v>1342</v>
      </c>
    </row>
    <row r="721" spans="1:17" x14ac:dyDescent="0.3">
      <c r="A721" s="34">
        <f>IF($B721='Lookup (hidden)'!$F$12,IF($E721='Lookup (hidden)'!$F$13,IF($D721='Lookup (hidden)'!$F$14,IF($F721='Lookup (hidden)'!$F$15,IF($G721='Lookup (hidden)'!$F$16,IF($H721='Lookup (hidden)'!$F$17,1,0),0),0),0),0),0)</f>
        <v>0</v>
      </c>
      <c r="B721" s="47" t="s">
        <v>80</v>
      </c>
      <c r="C721" s="59"/>
      <c r="D721" s="47" t="s">
        <v>37</v>
      </c>
      <c r="E721" s="47" t="s">
        <v>37</v>
      </c>
      <c r="F721" s="151">
        <v>2</v>
      </c>
      <c r="G721" s="47" t="s">
        <v>37</v>
      </c>
      <c r="H721" s="47" t="s">
        <v>79</v>
      </c>
      <c r="I721" s="47" t="s">
        <v>97</v>
      </c>
      <c r="J721" s="49">
        <v>40</v>
      </c>
      <c r="K721" s="49">
        <v>33</v>
      </c>
      <c r="L721" s="49">
        <v>57</v>
      </c>
      <c r="M721" s="49">
        <v>131</v>
      </c>
      <c r="N721" s="49">
        <v>661</v>
      </c>
      <c r="O721" s="49">
        <v>386</v>
      </c>
      <c r="P721" s="49">
        <v>530</v>
      </c>
      <c r="Q721" s="49">
        <v>549</v>
      </c>
    </row>
    <row r="722" spans="1:17" x14ac:dyDescent="0.3">
      <c r="A722" s="34">
        <f>IF($B722='Lookup (hidden)'!$F$12,IF($E722='Lookup (hidden)'!$F$13,IF($D722='Lookup (hidden)'!$F$14,IF($F722='Lookup (hidden)'!$F$15,IF($G722='Lookup (hidden)'!$F$16,IF($H722='Lookup (hidden)'!$F$17,1,0),0),0),0),0),0)</f>
        <v>0</v>
      </c>
      <c r="B722" s="47" t="s">
        <v>80</v>
      </c>
      <c r="C722" s="59"/>
      <c r="D722" s="47" t="s">
        <v>37</v>
      </c>
      <c r="E722" s="47" t="s">
        <v>37</v>
      </c>
      <c r="F722" s="151">
        <v>3</v>
      </c>
      <c r="G722" s="47" t="s">
        <v>37</v>
      </c>
      <c r="H722" s="47" t="s">
        <v>79</v>
      </c>
      <c r="I722" s="47" t="s">
        <v>96</v>
      </c>
      <c r="J722" s="49">
        <v>1639</v>
      </c>
      <c r="K722" s="49">
        <v>1411</v>
      </c>
      <c r="L722" s="49">
        <v>1639</v>
      </c>
      <c r="M722" s="49">
        <v>1621</v>
      </c>
      <c r="N722" s="49">
        <v>633</v>
      </c>
      <c r="O722" s="49">
        <v>1027</v>
      </c>
      <c r="P722" s="49">
        <v>1247</v>
      </c>
      <c r="Q722" s="49">
        <v>1537</v>
      </c>
    </row>
    <row r="723" spans="1:17" x14ac:dyDescent="0.3">
      <c r="A723" s="34">
        <f>IF($B723='Lookup (hidden)'!$F$12,IF($E723='Lookup (hidden)'!$F$13,IF($D723='Lookup (hidden)'!$F$14,IF($F723='Lookup (hidden)'!$F$15,IF($G723='Lookup (hidden)'!$F$16,IF($H723='Lookup (hidden)'!$F$17,1,0),0),0),0),0),0)</f>
        <v>0</v>
      </c>
      <c r="B723" s="47" t="s">
        <v>80</v>
      </c>
      <c r="C723" s="59"/>
      <c r="D723" s="47" t="s">
        <v>37</v>
      </c>
      <c r="E723" s="47" t="s">
        <v>37</v>
      </c>
      <c r="F723" s="151">
        <v>3</v>
      </c>
      <c r="G723" s="47" t="s">
        <v>37</v>
      </c>
      <c r="H723" s="47" t="s">
        <v>79</v>
      </c>
      <c r="I723" s="47" t="s">
        <v>97</v>
      </c>
      <c r="J723" s="49">
        <v>64</v>
      </c>
      <c r="K723" s="49">
        <v>71</v>
      </c>
      <c r="L723" s="49">
        <v>59</v>
      </c>
      <c r="M723" s="49">
        <v>182</v>
      </c>
      <c r="N723" s="49">
        <v>902</v>
      </c>
      <c r="O723" s="49">
        <v>580</v>
      </c>
      <c r="P723" s="49">
        <v>750</v>
      </c>
      <c r="Q723" s="49">
        <v>812</v>
      </c>
    </row>
    <row r="724" spans="1:17" x14ac:dyDescent="0.3">
      <c r="A724" s="34">
        <f>IF($B724='Lookup (hidden)'!$F$12,IF($E724='Lookup (hidden)'!$F$13,IF($D724='Lookup (hidden)'!$F$14,IF($F724='Lookup (hidden)'!$F$15,IF($G724='Lookup (hidden)'!$F$16,IF($H724='Lookup (hidden)'!$F$17,1,0),0),0),0),0),0)</f>
        <v>0</v>
      </c>
      <c r="B724" s="47" t="s">
        <v>80</v>
      </c>
      <c r="C724" s="59"/>
      <c r="D724" s="47" t="s">
        <v>37</v>
      </c>
      <c r="E724" s="47" t="s">
        <v>37</v>
      </c>
      <c r="F724" s="151">
        <v>4</v>
      </c>
      <c r="G724" s="47" t="s">
        <v>37</v>
      </c>
      <c r="H724" s="47" t="s">
        <v>79</v>
      </c>
      <c r="I724" s="47" t="s">
        <v>96</v>
      </c>
      <c r="J724" s="49">
        <v>1957</v>
      </c>
      <c r="K724" s="49">
        <v>1534</v>
      </c>
      <c r="L724" s="49">
        <v>1877</v>
      </c>
      <c r="M724" s="49">
        <v>1646</v>
      </c>
      <c r="N724" s="49">
        <v>613</v>
      </c>
      <c r="O724" s="49">
        <v>1240</v>
      </c>
      <c r="P724" s="49">
        <v>1387</v>
      </c>
      <c r="Q724" s="49">
        <v>1748</v>
      </c>
    </row>
    <row r="725" spans="1:17" x14ac:dyDescent="0.3">
      <c r="A725" s="34">
        <f>IF($B725='Lookup (hidden)'!$F$12,IF($E725='Lookup (hidden)'!$F$13,IF($D725='Lookup (hidden)'!$F$14,IF($F725='Lookup (hidden)'!$F$15,IF($G725='Lookup (hidden)'!$F$16,IF($H725='Lookup (hidden)'!$F$17,1,0),0),0),0),0),0)</f>
        <v>0</v>
      </c>
      <c r="B725" s="47" t="s">
        <v>80</v>
      </c>
      <c r="C725" s="59"/>
      <c r="D725" s="47" t="s">
        <v>37</v>
      </c>
      <c r="E725" s="47" t="s">
        <v>37</v>
      </c>
      <c r="F725" s="151">
        <v>4</v>
      </c>
      <c r="G725" s="47" t="s">
        <v>37</v>
      </c>
      <c r="H725" s="47" t="s">
        <v>79</v>
      </c>
      <c r="I725" s="47" t="s">
        <v>97</v>
      </c>
      <c r="J725" s="49">
        <v>61</v>
      </c>
      <c r="K725" s="49">
        <v>52</v>
      </c>
      <c r="L725" s="49">
        <v>66</v>
      </c>
      <c r="M725" s="49">
        <v>207</v>
      </c>
      <c r="N725" s="49">
        <v>1120</v>
      </c>
      <c r="O725" s="49">
        <v>702</v>
      </c>
      <c r="P725" s="49">
        <v>772</v>
      </c>
      <c r="Q725" s="49">
        <v>855</v>
      </c>
    </row>
    <row r="726" spans="1:17" x14ac:dyDescent="0.3">
      <c r="A726" s="34">
        <f>IF($B726='Lookup (hidden)'!$F$12,IF($E726='Lookup (hidden)'!$F$13,IF($D726='Lookup (hidden)'!$F$14,IF($F726='Lookup (hidden)'!$F$15,IF($G726='Lookup (hidden)'!$F$16,IF($H726='Lookup (hidden)'!$F$17,1,0),0),0),0),0),0)</f>
        <v>0</v>
      </c>
      <c r="B726" s="47" t="s">
        <v>80</v>
      </c>
      <c r="C726" s="59"/>
      <c r="D726" s="47" t="s">
        <v>37</v>
      </c>
      <c r="E726" s="47" t="s">
        <v>37</v>
      </c>
      <c r="F726" s="151">
        <v>5</v>
      </c>
      <c r="G726" s="47" t="s">
        <v>37</v>
      </c>
      <c r="H726" s="47" t="s">
        <v>79</v>
      </c>
      <c r="I726" s="47" t="s">
        <v>96</v>
      </c>
      <c r="J726" s="49">
        <v>1734</v>
      </c>
      <c r="K726" s="49">
        <v>1425</v>
      </c>
      <c r="L726" s="49">
        <v>1686</v>
      </c>
      <c r="M726" s="49">
        <v>1640</v>
      </c>
      <c r="N726" s="49">
        <v>621</v>
      </c>
      <c r="O726" s="49">
        <v>1046</v>
      </c>
      <c r="P726" s="49">
        <v>1257</v>
      </c>
      <c r="Q726" s="49">
        <v>1548</v>
      </c>
    </row>
    <row r="727" spans="1:17" x14ac:dyDescent="0.3">
      <c r="A727" s="34">
        <f>IF($B727='Lookup (hidden)'!$F$12,IF($E727='Lookup (hidden)'!$F$13,IF($D727='Lookup (hidden)'!$F$14,IF($F727='Lookup (hidden)'!$F$15,IF($G727='Lookup (hidden)'!$F$16,IF($H727='Lookup (hidden)'!$F$17,1,0),0),0),0),0),0)</f>
        <v>0</v>
      </c>
      <c r="B727" s="47" t="s">
        <v>80</v>
      </c>
      <c r="C727" s="59"/>
      <c r="D727" s="47" t="s">
        <v>37</v>
      </c>
      <c r="E727" s="47" t="s">
        <v>37</v>
      </c>
      <c r="F727" s="151">
        <v>5</v>
      </c>
      <c r="G727" s="47" t="s">
        <v>37</v>
      </c>
      <c r="H727" s="47" t="s">
        <v>79</v>
      </c>
      <c r="I727" s="47" t="s">
        <v>97</v>
      </c>
      <c r="J727" s="49">
        <v>74</v>
      </c>
      <c r="K727" s="49">
        <v>51</v>
      </c>
      <c r="L727" s="49">
        <v>83</v>
      </c>
      <c r="M727" s="49">
        <v>225</v>
      </c>
      <c r="N727" s="49">
        <v>1016</v>
      </c>
      <c r="O727" s="49">
        <v>675</v>
      </c>
      <c r="P727" s="49">
        <v>817</v>
      </c>
      <c r="Q727" s="49">
        <v>828</v>
      </c>
    </row>
    <row r="728" spans="1:17" x14ac:dyDescent="0.3">
      <c r="A728" s="34">
        <f>IF($B728='Lookup (hidden)'!$F$12,IF($E728='Lookup (hidden)'!$F$13,IF($D728='Lookup (hidden)'!$F$14,IF($F728='Lookup (hidden)'!$F$15,IF($G728='Lookup (hidden)'!$F$16,IF($H728='Lookup (hidden)'!$F$17,1,0),0),0),0),0),0)</f>
        <v>0</v>
      </c>
      <c r="B728" s="47" t="s">
        <v>82</v>
      </c>
      <c r="C728" s="59"/>
      <c r="D728" s="47" t="s">
        <v>37</v>
      </c>
      <c r="E728" s="47" t="s">
        <v>37</v>
      </c>
      <c r="F728" s="151">
        <v>1</v>
      </c>
      <c r="G728" s="47" t="s">
        <v>37</v>
      </c>
      <c r="H728" s="47" t="s">
        <v>72</v>
      </c>
      <c r="I728" s="47" t="s">
        <v>96</v>
      </c>
      <c r="J728" s="49">
        <v>79067</v>
      </c>
      <c r="K728" s="49">
        <v>77518</v>
      </c>
      <c r="L728" s="49">
        <v>78426</v>
      </c>
      <c r="M728" s="49">
        <v>73238</v>
      </c>
      <c r="N728" s="49">
        <v>23931</v>
      </c>
      <c r="O728" s="49">
        <v>29602</v>
      </c>
      <c r="P728" s="49">
        <v>30076</v>
      </c>
      <c r="Q728" s="49">
        <v>32264</v>
      </c>
    </row>
    <row r="729" spans="1:17" x14ac:dyDescent="0.3">
      <c r="A729" s="34">
        <f>IF($B729='Lookup (hidden)'!$F$12,IF($E729='Lookup (hidden)'!$F$13,IF($D729='Lookup (hidden)'!$F$14,IF($F729='Lookup (hidden)'!$F$15,IF($G729='Lookup (hidden)'!$F$16,IF($H729='Lookup (hidden)'!$F$17,1,0),0),0),0),0),0)</f>
        <v>0</v>
      </c>
      <c r="B729" s="47" t="s">
        <v>82</v>
      </c>
      <c r="C729" s="59"/>
      <c r="D729" s="47" t="s">
        <v>37</v>
      </c>
      <c r="E729" s="47" t="s">
        <v>37</v>
      </c>
      <c r="F729" s="151">
        <v>1</v>
      </c>
      <c r="G729" s="47" t="s">
        <v>37</v>
      </c>
      <c r="H729" s="47" t="s">
        <v>72</v>
      </c>
      <c r="I729" s="47" t="s">
        <v>97</v>
      </c>
      <c r="J729" s="49">
        <v>629</v>
      </c>
      <c r="K729" s="49">
        <v>707</v>
      </c>
      <c r="L729" s="49">
        <v>914</v>
      </c>
      <c r="M729" s="49">
        <v>11415</v>
      </c>
      <c r="N729" s="49">
        <v>69423</v>
      </c>
      <c r="O729" s="49">
        <v>61382</v>
      </c>
      <c r="P729" s="49">
        <v>65179</v>
      </c>
      <c r="Q729" s="49">
        <v>69053</v>
      </c>
    </row>
    <row r="730" spans="1:17" x14ac:dyDescent="0.3">
      <c r="A730" s="34">
        <f>IF($B730='Lookup (hidden)'!$F$12,IF($E730='Lookup (hidden)'!$F$13,IF($D730='Lookup (hidden)'!$F$14,IF($F730='Lookup (hidden)'!$F$15,IF($G730='Lookup (hidden)'!$F$16,IF($H730='Lookup (hidden)'!$F$17,1,0),0),0),0),0),0)</f>
        <v>0</v>
      </c>
      <c r="B730" s="47" t="s">
        <v>82</v>
      </c>
      <c r="C730" s="59"/>
      <c r="D730" s="47" t="s">
        <v>37</v>
      </c>
      <c r="E730" s="47" t="s">
        <v>37</v>
      </c>
      <c r="F730" s="151">
        <v>2</v>
      </c>
      <c r="G730" s="47" t="s">
        <v>37</v>
      </c>
      <c r="H730" s="47" t="s">
        <v>72</v>
      </c>
      <c r="I730" s="47" t="s">
        <v>96</v>
      </c>
      <c r="J730" s="49">
        <v>72286</v>
      </c>
      <c r="K730" s="49">
        <v>70546</v>
      </c>
      <c r="L730" s="49">
        <v>71597</v>
      </c>
      <c r="M730" s="49">
        <v>66063</v>
      </c>
      <c r="N730" s="49">
        <v>19847</v>
      </c>
      <c r="O730" s="49">
        <v>25738</v>
      </c>
      <c r="P730" s="49">
        <v>26123</v>
      </c>
      <c r="Q730" s="49">
        <v>27572</v>
      </c>
    </row>
    <row r="731" spans="1:17" x14ac:dyDescent="0.3">
      <c r="A731" s="34">
        <f>IF($B731='Lookup (hidden)'!$F$12,IF($E731='Lookup (hidden)'!$F$13,IF($D731='Lookup (hidden)'!$F$14,IF($F731='Lookup (hidden)'!$F$15,IF($G731='Lookup (hidden)'!$F$16,IF($H731='Lookup (hidden)'!$F$17,1,0),0),0),0),0),0)</f>
        <v>0</v>
      </c>
      <c r="B731" s="47" t="s">
        <v>82</v>
      </c>
      <c r="C731" s="59"/>
      <c r="D731" s="47" t="s">
        <v>37</v>
      </c>
      <c r="E731" s="47" t="s">
        <v>37</v>
      </c>
      <c r="F731" s="151">
        <v>2</v>
      </c>
      <c r="G731" s="47" t="s">
        <v>37</v>
      </c>
      <c r="H731" s="47" t="s">
        <v>72</v>
      </c>
      <c r="I731" s="47" t="s">
        <v>97</v>
      </c>
      <c r="J731" s="49">
        <v>504</v>
      </c>
      <c r="K731" s="49">
        <v>617</v>
      </c>
      <c r="L731" s="49">
        <v>809</v>
      </c>
      <c r="M731" s="49">
        <v>10962</v>
      </c>
      <c r="N731" s="49">
        <v>65733</v>
      </c>
      <c r="O731" s="49">
        <v>58766</v>
      </c>
      <c r="P731" s="49">
        <v>62247</v>
      </c>
      <c r="Q731" s="49">
        <v>65674</v>
      </c>
    </row>
    <row r="732" spans="1:17" x14ac:dyDescent="0.3">
      <c r="A732" s="34">
        <f>IF($B732='Lookup (hidden)'!$F$12,IF($E732='Lookup (hidden)'!$F$13,IF($D732='Lookup (hidden)'!$F$14,IF($F732='Lookup (hidden)'!$F$15,IF($G732='Lookup (hidden)'!$F$16,IF($H732='Lookup (hidden)'!$F$17,1,0),0),0),0),0),0)</f>
        <v>0</v>
      </c>
      <c r="B732" s="47" t="s">
        <v>82</v>
      </c>
      <c r="C732" s="59"/>
      <c r="D732" s="47" t="s">
        <v>37</v>
      </c>
      <c r="E732" s="47" t="s">
        <v>37</v>
      </c>
      <c r="F732" s="151">
        <v>3</v>
      </c>
      <c r="G732" s="47" t="s">
        <v>37</v>
      </c>
      <c r="H732" s="47" t="s">
        <v>72</v>
      </c>
      <c r="I732" s="47" t="s">
        <v>96</v>
      </c>
      <c r="J732" s="49">
        <v>72377</v>
      </c>
      <c r="K732" s="49">
        <v>71528</v>
      </c>
      <c r="L732" s="49">
        <v>72384</v>
      </c>
      <c r="M732" s="49">
        <v>66934</v>
      </c>
      <c r="N732" s="49">
        <v>19155</v>
      </c>
      <c r="O732" s="49">
        <v>24438</v>
      </c>
      <c r="P732" s="49">
        <v>24902</v>
      </c>
      <c r="Q732" s="49">
        <v>27425</v>
      </c>
    </row>
    <row r="733" spans="1:17" x14ac:dyDescent="0.3">
      <c r="A733" s="34">
        <f>IF($B733='Lookup (hidden)'!$F$12,IF($E733='Lookup (hidden)'!$F$13,IF($D733='Lookup (hidden)'!$F$14,IF($F733='Lookup (hidden)'!$F$15,IF($G733='Lookup (hidden)'!$F$16,IF($H733='Lookup (hidden)'!$F$17,1,0),0),0),0),0),0)</f>
        <v>0</v>
      </c>
      <c r="B733" s="47" t="s">
        <v>82</v>
      </c>
      <c r="C733" s="59"/>
      <c r="D733" s="47" t="s">
        <v>37</v>
      </c>
      <c r="E733" s="47" t="s">
        <v>37</v>
      </c>
      <c r="F733" s="151">
        <v>3</v>
      </c>
      <c r="G733" s="47" t="s">
        <v>37</v>
      </c>
      <c r="H733" s="47" t="s">
        <v>72</v>
      </c>
      <c r="I733" s="47" t="s">
        <v>97</v>
      </c>
      <c r="J733" s="49">
        <v>515</v>
      </c>
      <c r="K733" s="49">
        <v>663</v>
      </c>
      <c r="L733" s="49">
        <v>768</v>
      </c>
      <c r="M733" s="49">
        <v>11438</v>
      </c>
      <c r="N733" s="49">
        <v>66855</v>
      </c>
      <c r="O733" s="49">
        <v>60433</v>
      </c>
      <c r="P733" s="49">
        <v>64252</v>
      </c>
      <c r="Q733" s="49">
        <v>67950</v>
      </c>
    </row>
    <row r="734" spans="1:17" x14ac:dyDescent="0.3">
      <c r="A734" s="34">
        <f>IF($B734='Lookup (hidden)'!$F$12,IF($E734='Lookup (hidden)'!$F$13,IF($D734='Lookup (hidden)'!$F$14,IF($F734='Lookup (hidden)'!$F$15,IF($G734='Lookup (hidden)'!$F$16,IF($H734='Lookup (hidden)'!$F$17,1,0),0),0),0),0),0)</f>
        <v>0</v>
      </c>
      <c r="B734" s="47" t="s">
        <v>82</v>
      </c>
      <c r="C734" s="59"/>
      <c r="D734" s="47" t="s">
        <v>37</v>
      </c>
      <c r="E734" s="47" t="s">
        <v>37</v>
      </c>
      <c r="F734" s="151">
        <v>4</v>
      </c>
      <c r="G734" s="47" t="s">
        <v>37</v>
      </c>
      <c r="H734" s="47" t="s">
        <v>72</v>
      </c>
      <c r="I734" s="47" t="s">
        <v>96</v>
      </c>
      <c r="J734" s="49">
        <v>71783</v>
      </c>
      <c r="K734" s="49">
        <v>69574</v>
      </c>
      <c r="L734" s="49">
        <v>71494</v>
      </c>
      <c r="M734" s="49">
        <v>67468</v>
      </c>
      <c r="N734" s="49">
        <v>18381</v>
      </c>
      <c r="O734" s="49">
        <v>23592</v>
      </c>
      <c r="P734" s="49">
        <v>24192</v>
      </c>
      <c r="Q734" s="49">
        <v>26757</v>
      </c>
    </row>
    <row r="735" spans="1:17" x14ac:dyDescent="0.3">
      <c r="A735" s="34">
        <f>IF($B735='Lookup (hidden)'!$F$12,IF($E735='Lookup (hidden)'!$F$13,IF($D735='Lookup (hidden)'!$F$14,IF($F735='Lookup (hidden)'!$F$15,IF($G735='Lookup (hidden)'!$F$16,IF($H735='Lookup (hidden)'!$F$17,1,0),0),0),0),0),0)</f>
        <v>0</v>
      </c>
      <c r="B735" s="47" t="s">
        <v>82</v>
      </c>
      <c r="C735" s="59"/>
      <c r="D735" s="47" t="s">
        <v>37</v>
      </c>
      <c r="E735" s="47" t="s">
        <v>37</v>
      </c>
      <c r="F735" s="151">
        <v>4</v>
      </c>
      <c r="G735" s="47" t="s">
        <v>37</v>
      </c>
      <c r="H735" s="47" t="s">
        <v>72</v>
      </c>
      <c r="I735" s="47" t="s">
        <v>97</v>
      </c>
      <c r="J735" s="49">
        <v>570</v>
      </c>
      <c r="K735" s="49">
        <v>726</v>
      </c>
      <c r="L735" s="49">
        <v>900</v>
      </c>
      <c r="M735" s="49">
        <v>11688</v>
      </c>
      <c r="N735" s="49">
        <v>66477</v>
      </c>
      <c r="O735" s="49">
        <v>60465</v>
      </c>
      <c r="P735" s="49">
        <v>65103</v>
      </c>
      <c r="Q735" s="49">
        <v>68731</v>
      </c>
    </row>
    <row r="736" spans="1:17" x14ac:dyDescent="0.3">
      <c r="A736" s="34">
        <f>IF($B736='Lookup (hidden)'!$F$12,IF($E736='Lookup (hidden)'!$F$13,IF($D736='Lookup (hidden)'!$F$14,IF($F736='Lookup (hidden)'!$F$15,IF($G736='Lookup (hidden)'!$F$16,IF($H736='Lookup (hidden)'!$F$17,1,0),0),0),0),0),0)</f>
        <v>0</v>
      </c>
      <c r="B736" s="47" t="s">
        <v>82</v>
      </c>
      <c r="C736" s="59"/>
      <c r="D736" s="47" t="s">
        <v>37</v>
      </c>
      <c r="E736" s="47" t="s">
        <v>37</v>
      </c>
      <c r="F736" s="151">
        <v>5</v>
      </c>
      <c r="G736" s="47" t="s">
        <v>37</v>
      </c>
      <c r="H736" s="47" t="s">
        <v>72</v>
      </c>
      <c r="I736" s="47" t="s">
        <v>96</v>
      </c>
      <c r="J736" s="49">
        <v>67179</v>
      </c>
      <c r="K736" s="49">
        <v>65760</v>
      </c>
      <c r="L736" s="49">
        <v>68373</v>
      </c>
      <c r="M736" s="49">
        <v>63021</v>
      </c>
      <c r="N736" s="49">
        <v>16596</v>
      </c>
      <c r="O736" s="49">
        <v>21561</v>
      </c>
      <c r="P736" s="49">
        <v>22882</v>
      </c>
      <c r="Q736" s="49">
        <v>25291</v>
      </c>
    </row>
    <row r="737" spans="1:17" x14ac:dyDescent="0.3">
      <c r="A737" s="34">
        <f>IF($B737='Lookup (hidden)'!$F$12,IF($E737='Lookup (hidden)'!$F$13,IF($D737='Lookup (hidden)'!$F$14,IF($F737='Lookup (hidden)'!$F$15,IF($G737='Lookup (hidden)'!$F$16,IF($H737='Lookup (hidden)'!$F$17,1,0),0),0),0),0),0)</f>
        <v>0</v>
      </c>
      <c r="B737" s="47" t="s">
        <v>82</v>
      </c>
      <c r="C737" s="59"/>
      <c r="D737" s="47" t="s">
        <v>37</v>
      </c>
      <c r="E737" s="47" t="s">
        <v>37</v>
      </c>
      <c r="F737" s="151">
        <v>5</v>
      </c>
      <c r="G737" s="47" t="s">
        <v>37</v>
      </c>
      <c r="H737" s="47" t="s">
        <v>72</v>
      </c>
      <c r="I737" s="47" t="s">
        <v>97</v>
      </c>
      <c r="J737" s="49">
        <v>497</v>
      </c>
      <c r="K737" s="49">
        <v>652</v>
      </c>
      <c r="L737" s="49">
        <v>849</v>
      </c>
      <c r="M737" s="49">
        <v>10978</v>
      </c>
      <c r="N737" s="49">
        <v>63451</v>
      </c>
      <c r="O737" s="49">
        <v>57191</v>
      </c>
      <c r="P737" s="49">
        <v>62222</v>
      </c>
      <c r="Q737" s="49">
        <v>65751</v>
      </c>
    </row>
    <row r="738" spans="1:17" x14ac:dyDescent="0.3">
      <c r="A738" s="34">
        <f>IF($B738='Lookup (hidden)'!$F$12,IF($E738='Lookup (hidden)'!$F$13,IF($D738='Lookup (hidden)'!$F$14,IF($F738='Lookup (hidden)'!$F$15,IF($G738='Lookup (hidden)'!$F$16,IF($H738='Lookup (hidden)'!$F$17,1,0),0),0),0),0),0)</f>
        <v>0</v>
      </c>
      <c r="B738" s="47" t="s">
        <v>82</v>
      </c>
      <c r="C738" s="59"/>
      <c r="D738" s="47" t="s">
        <v>37</v>
      </c>
      <c r="E738" s="47" t="s">
        <v>37</v>
      </c>
      <c r="F738" s="151">
        <v>1</v>
      </c>
      <c r="G738" s="47" t="s">
        <v>37</v>
      </c>
      <c r="H738" s="47" t="s">
        <v>76</v>
      </c>
      <c r="I738" s="47" t="s">
        <v>96</v>
      </c>
      <c r="J738" s="49">
        <v>41638</v>
      </c>
      <c r="K738" s="49">
        <v>38817</v>
      </c>
      <c r="L738" s="49">
        <v>41446</v>
      </c>
      <c r="M738" s="49">
        <v>38671</v>
      </c>
      <c r="N738" s="49">
        <v>21167</v>
      </c>
      <c r="O738" s="49">
        <v>23661</v>
      </c>
      <c r="P738" s="49">
        <v>25158</v>
      </c>
      <c r="Q738" s="49">
        <v>26211</v>
      </c>
    </row>
    <row r="739" spans="1:17" x14ac:dyDescent="0.3">
      <c r="A739" s="34">
        <f>IF($B739='Lookup (hidden)'!$F$12,IF($E739='Lookup (hidden)'!$F$13,IF($D739='Lookup (hidden)'!$F$14,IF($F739='Lookup (hidden)'!$F$15,IF($G739='Lookup (hidden)'!$F$16,IF($H739='Lookup (hidden)'!$F$17,1,0),0),0),0),0),0)</f>
        <v>0</v>
      </c>
      <c r="B739" s="47" t="s">
        <v>82</v>
      </c>
      <c r="C739" s="59"/>
      <c r="D739" s="47" t="s">
        <v>37</v>
      </c>
      <c r="E739" s="47" t="s">
        <v>37</v>
      </c>
      <c r="F739" s="151">
        <v>1</v>
      </c>
      <c r="G739" s="47" t="s">
        <v>37</v>
      </c>
      <c r="H739" s="47" t="s">
        <v>76</v>
      </c>
      <c r="I739" s="47" t="s">
        <v>97</v>
      </c>
      <c r="J739" s="49">
        <v>540</v>
      </c>
      <c r="K739" s="49">
        <v>442</v>
      </c>
      <c r="L739" s="49">
        <v>547</v>
      </c>
      <c r="M739" s="49">
        <v>3270</v>
      </c>
      <c r="N739" s="49">
        <v>23394</v>
      </c>
      <c r="O739" s="49">
        <v>18796</v>
      </c>
      <c r="P739" s="49">
        <v>19409</v>
      </c>
      <c r="Q739" s="49">
        <v>19870</v>
      </c>
    </row>
    <row r="740" spans="1:17" x14ac:dyDescent="0.3">
      <c r="A740" s="34">
        <f>IF($B740='Lookup (hidden)'!$F$12,IF($E740='Lookup (hidden)'!$F$13,IF($D740='Lookup (hidden)'!$F$14,IF($F740='Lookup (hidden)'!$F$15,IF($G740='Lookup (hidden)'!$F$16,IF($H740='Lookup (hidden)'!$F$17,1,0),0),0),0),0),0)</f>
        <v>0</v>
      </c>
      <c r="B740" s="47" t="s">
        <v>82</v>
      </c>
      <c r="C740" s="59"/>
      <c r="D740" s="47" t="s">
        <v>37</v>
      </c>
      <c r="E740" s="47" t="s">
        <v>37</v>
      </c>
      <c r="F740" s="151">
        <v>2</v>
      </c>
      <c r="G740" s="47" t="s">
        <v>37</v>
      </c>
      <c r="H740" s="47" t="s">
        <v>76</v>
      </c>
      <c r="I740" s="47" t="s">
        <v>96</v>
      </c>
      <c r="J740" s="49">
        <v>34413</v>
      </c>
      <c r="K740" s="49">
        <v>31858</v>
      </c>
      <c r="L740" s="49">
        <v>32908</v>
      </c>
      <c r="M740" s="49">
        <v>30091</v>
      </c>
      <c r="N740" s="49">
        <v>16618</v>
      </c>
      <c r="O740" s="49">
        <v>20617</v>
      </c>
      <c r="P740" s="49">
        <v>19996</v>
      </c>
      <c r="Q740" s="49">
        <v>21099</v>
      </c>
    </row>
    <row r="741" spans="1:17" x14ac:dyDescent="0.3">
      <c r="A741" s="34">
        <f>IF($B741='Lookup (hidden)'!$F$12,IF($E741='Lookup (hidden)'!$F$13,IF($D741='Lookup (hidden)'!$F$14,IF($F741='Lookup (hidden)'!$F$15,IF($G741='Lookup (hidden)'!$F$16,IF($H741='Lookup (hidden)'!$F$17,1,0),0),0),0),0),0)</f>
        <v>0</v>
      </c>
      <c r="B741" s="47" t="s">
        <v>82</v>
      </c>
      <c r="C741" s="59"/>
      <c r="D741" s="47" t="s">
        <v>37</v>
      </c>
      <c r="E741" s="47" t="s">
        <v>37</v>
      </c>
      <c r="F741" s="151">
        <v>2</v>
      </c>
      <c r="G741" s="47" t="s">
        <v>37</v>
      </c>
      <c r="H741" s="47" t="s">
        <v>76</v>
      </c>
      <c r="I741" s="47" t="s">
        <v>97</v>
      </c>
      <c r="J741" s="49">
        <v>524</v>
      </c>
      <c r="K741" s="49">
        <v>469</v>
      </c>
      <c r="L741" s="49">
        <v>553</v>
      </c>
      <c r="M741" s="49">
        <v>2843</v>
      </c>
      <c r="N741" s="49">
        <v>19266</v>
      </c>
      <c r="O741" s="49">
        <v>15953</v>
      </c>
      <c r="P741" s="49">
        <v>16631</v>
      </c>
      <c r="Q741" s="49">
        <v>17518</v>
      </c>
    </row>
    <row r="742" spans="1:17" x14ac:dyDescent="0.3">
      <c r="A742" s="34">
        <f>IF($B742='Lookup (hidden)'!$F$12,IF($E742='Lookup (hidden)'!$F$13,IF($D742='Lookup (hidden)'!$F$14,IF($F742='Lookup (hidden)'!$F$15,IF($G742='Lookup (hidden)'!$F$16,IF($H742='Lookup (hidden)'!$F$17,1,0),0),0),0),0),0)</f>
        <v>0</v>
      </c>
      <c r="B742" s="47" t="s">
        <v>82</v>
      </c>
      <c r="C742" s="59"/>
      <c r="D742" s="47" t="s">
        <v>37</v>
      </c>
      <c r="E742" s="47" t="s">
        <v>37</v>
      </c>
      <c r="F742" s="151">
        <v>3</v>
      </c>
      <c r="G742" s="47" t="s">
        <v>37</v>
      </c>
      <c r="H742" s="47" t="s">
        <v>76</v>
      </c>
      <c r="I742" s="47" t="s">
        <v>96</v>
      </c>
      <c r="J742" s="49">
        <v>32517</v>
      </c>
      <c r="K742" s="49">
        <v>29482</v>
      </c>
      <c r="L742" s="49">
        <v>31477</v>
      </c>
      <c r="M742" s="49">
        <v>28802</v>
      </c>
      <c r="N742" s="49">
        <v>14847</v>
      </c>
      <c r="O742" s="49">
        <v>17708</v>
      </c>
      <c r="P742" s="49">
        <v>17981</v>
      </c>
      <c r="Q742" s="49">
        <v>18747</v>
      </c>
    </row>
    <row r="743" spans="1:17" x14ac:dyDescent="0.3">
      <c r="A743" s="34">
        <f>IF($B743='Lookup (hidden)'!$F$12,IF($E743='Lookup (hidden)'!$F$13,IF($D743='Lookup (hidden)'!$F$14,IF($F743='Lookup (hidden)'!$F$15,IF($G743='Lookup (hidden)'!$F$16,IF($H743='Lookup (hidden)'!$F$17,1,0),0),0),0),0),0)</f>
        <v>0</v>
      </c>
      <c r="B743" s="47" t="s">
        <v>82</v>
      </c>
      <c r="C743" s="59"/>
      <c r="D743" s="47" t="s">
        <v>37</v>
      </c>
      <c r="E743" s="47" t="s">
        <v>37</v>
      </c>
      <c r="F743" s="151">
        <v>3</v>
      </c>
      <c r="G743" s="47" t="s">
        <v>37</v>
      </c>
      <c r="H743" s="47" t="s">
        <v>76</v>
      </c>
      <c r="I743" s="47" t="s">
        <v>97</v>
      </c>
      <c r="J743" s="49">
        <v>487</v>
      </c>
      <c r="K743" s="49">
        <v>480</v>
      </c>
      <c r="L743" s="49">
        <v>575</v>
      </c>
      <c r="M743" s="49">
        <v>2884</v>
      </c>
      <c r="N743" s="49">
        <v>19448</v>
      </c>
      <c r="O743" s="49">
        <v>15613</v>
      </c>
      <c r="P743" s="49">
        <v>16439</v>
      </c>
      <c r="Q743" s="49">
        <v>17463</v>
      </c>
    </row>
    <row r="744" spans="1:17" x14ac:dyDescent="0.3">
      <c r="A744" s="34">
        <f>IF($B744='Lookup (hidden)'!$F$12,IF($E744='Lookup (hidden)'!$F$13,IF($D744='Lookup (hidden)'!$F$14,IF($F744='Lookup (hidden)'!$F$15,IF($G744='Lookup (hidden)'!$F$16,IF($H744='Lookup (hidden)'!$F$17,1,0),0),0),0),0),0)</f>
        <v>0</v>
      </c>
      <c r="B744" s="47" t="s">
        <v>82</v>
      </c>
      <c r="C744" s="59"/>
      <c r="D744" s="47" t="s">
        <v>37</v>
      </c>
      <c r="E744" s="47" t="s">
        <v>37</v>
      </c>
      <c r="F744" s="151">
        <v>4</v>
      </c>
      <c r="G744" s="47" t="s">
        <v>37</v>
      </c>
      <c r="H744" s="47" t="s">
        <v>76</v>
      </c>
      <c r="I744" s="47" t="s">
        <v>96</v>
      </c>
      <c r="J744" s="49">
        <v>31147</v>
      </c>
      <c r="K744" s="49">
        <v>28008</v>
      </c>
      <c r="L744" s="49">
        <v>29095</v>
      </c>
      <c r="M744" s="49">
        <v>26096</v>
      </c>
      <c r="N744" s="49">
        <v>13699</v>
      </c>
      <c r="O744" s="49">
        <v>15678</v>
      </c>
      <c r="P744" s="49">
        <v>16892</v>
      </c>
      <c r="Q744" s="49">
        <v>18706</v>
      </c>
    </row>
    <row r="745" spans="1:17" x14ac:dyDescent="0.3">
      <c r="A745" s="34">
        <f>IF($B745='Lookup (hidden)'!$F$12,IF($E745='Lookup (hidden)'!$F$13,IF($D745='Lookup (hidden)'!$F$14,IF($F745='Lookup (hidden)'!$F$15,IF($G745='Lookup (hidden)'!$F$16,IF($H745='Lookup (hidden)'!$F$17,1,0),0),0),0),0),0)</f>
        <v>0</v>
      </c>
      <c r="B745" s="47" t="s">
        <v>82</v>
      </c>
      <c r="C745" s="59"/>
      <c r="D745" s="47" t="s">
        <v>37</v>
      </c>
      <c r="E745" s="47" t="s">
        <v>37</v>
      </c>
      <c r="F745" s="151">
        <v>4</v>
      </c>
      <c r="G745" s="47" t="s">
        <v>37</v>
      </c>
      <c r="H745" s="47" t="s">
        <v>76</v>
      </c>
      <c r="I745" s="47" t="s">
        <v>97</v>
      </c>
      <c r="J745" s="49">
        <v>567</v>
      </c>
      <c r="K745" s="49">
        <v>564</v>
      </c>
      <c r="L745" s="49">
        <v>593</v>
      </c>
      <c r="M745" s="49">
        <v>2741</v>
      </c>
      <c r="N745" s="49">
        <v>18911</v>
      </c>
      <c r="O745" s="49">
        <v>15337</v>
      </c>
      <c r="P745" s="49">
        <v>16502</v>
      </c>
      <c r="Q745" s="49">
        <v>17248</v>
      </c>
    </row>
    <row r="746" spans="1:17" x14ac:dyDescent="0.3">
      <c r="A746" s="34">
        <f>IF($B746='Lookup (hidden)'!$F$12,IF($E746='Lookup (hidden)'!$F$13,IF($D746='Lookup (hidden)'!$F$14,IF($F746='Lookup (hidden)'!$F$15,IF($G746='Lookup (hidden)'!$F$16,IF($H746='Lookup (hidden)'!$F$17,1,0),0),0),0),0),0)</f>
        <v>0</v>
      </c>
      <c r="B746" s="47" t="s">
        <v>82</v>
      </c>
      <c r="C746" s="59"/>
      <c r="D746" s="47" t="s">
        <v>37</v>
      </c>
      <c r="E746" s="47" t="s">
        <v>37</v>
      </c>
      <c r="F746" s="151">
        <v>5</v>
      </c>
      <c r="G746" s="47" t="s">
        <v>37</v>
      </c>
      <c r="H746" s="47" t="s">
        <v>76</v>
      </c>
      <c r="I746" s="47" t="s">
        <v>96</v>
      </c>
      <c r="J746" s="49">
        <v>27773</v>
      </c>
      <c r="K746" s="49">
        <v>25883</v>
      </c>
      <c r="L746" s="49">
        <v>26768</v>
      </c>
      <c r="M746" s="49">
        <v>24879</v>
      </c>
      <c r="N746" s="49">
        <v>12388</v>
      </c>
      <c r="O746" s="49">
        <v>14276</v>
      </c>
      <c r="P746" s="49">
        <v>15087</v>
      </c>
      <c r="Q746" s="49">
        <v>15939</v>
      </c>
    </row>
    <row r="747" spans="1:17" x14ac:dyDescent="0.3">
      <c r="A747" s="34">
        <f>IF($B747='Lookup (hidden)'!$F$12,IF($E747='Lookup (hidden)'!$F$13,IF($D747='Lookup (hidden)'!$F$14,IF($F747='Lookup (hidden)'!$F$15,IF($G747='Lookup (hidden)'!$F$16,IF($H747='Lookup (hidden)'!$F$17,1,0),0),0),0),0),0)</f>
        <v>0</v>
      </c>
      <c r="B747" s="47" t="s">
        <v>82</v>
      </c>
      <c r="C747" s="59"/>
      <c r="D747" s="47" t="s">
        <v>37</v>
      </c>
      <c r="E747" s="47" t="s">
        <v>37</v>
      </c>
      <c r="F747" s="151">
        <v>5</v>
      </c>
      <c r="G747" s="47" t="s">
        <v>37</v>
      </c>
      <c r="H747" s="47" t="s">
        <v>76</v>
      </c>
      <c r="I747" s="47" t="s">
        <v>97</v>
      </c>
      <c r="J747" s="49">
        <v>585</v>
      </c>
      <c r="K747" s="49">
        <v>553</v>
      </c>
      <c r="L747" s="49">
        <v>659</v>
      </c>
      <c r="M747" s="49">
        <v>2611</v>
      </c>
      <c r="N747" s="49">
        <v>17619</v>
      </c>
      <c r="O747" s="49">
        <v>14569</v>
      </c>
      <c r="P747" s="49">
        <v>15578</v>
      </c>
      <c r="Q747" s="49">
        <v>16330</v>
      </c>
    </row>
    <row r="748" spans="1:17" x14ac:dyDescent="0.3">
      <c r="A748" s="34">
        <f>IF($B748='Lookup (hidden)'!$F$12,IF($E748='Lookup (hidden)'!$F$13,IF($D748='Lookup (hidden)'!$F$14,IF($F748='Lookup (hidden)'!$F$15,IF($G748='Lookup (hidden)'!$F$16,IF($H748='Lookup (hidden)'!$F$17,1,0),0),0),0),0),0)</f>
        <v>0</v>
      </c>
      <c r="B748" s="47" t="s">
        <v>82</v>
      </c>
      <c r="C748" s="59"/>
      <c r="D748" s="47" t="s">
        <v>37</v>
      </c>
      <c r="E748" s="47" t="s">
        <v>37</v>
      </c>
      <c r="F748" s="151">
        <v>1</v>
      </c>
      <c r="G748" s="47" t="s">
        <v>37</v>
      </c>
      <c r="H748" s="47" t="s">
        <v>79</v>
      </c>
      <c r="I748" s="47" t="s">
        <v>96</v>
      </c>
      <c r="J748" s="49">
        <v>654</v>
      </c>
      <c r="K748" s="49">
        <v>592</v>
      </c>
      <c r="L748" s="49">
        <v>708</v>
      </c>
      <c r="M748" s="49">
        <v>617</v>
      </c>
      <c r="N748" s="49">
        <v>179</v>
      </c>
      <c r="O748" s="49">
        <v>315</v>
      </c>
      <c r="P748" s="49">
        <v>368</v>
      </c>
      <c r="Q748" s="49">
        <v>468</v>
      </c>
    </row>
    <row r="749" spans="1:17" x14ac:dyDescent="0.3">
      <c r="A749" s="34">
        <f>IF($B749='Lookup (hidden)'!$F$12,IF($E749='Lookup (hidden)'!$F$13,IF($D749='Lookup (hidden)'!$F$14,IF($F749='Lookup (hidden)'!$F$15,IF($G749='Lookup (hidden)'!$F$16,IF($H749='Lookup (hidden)'!$F$17,1,0),0),0),0),0),0)</f>
        <v>0</v>
      </c>
      <c r="B749" s="47" t="s">
        <v>82</v>
      </c>
      <c r="C749" s="59"/>
      <c r="D749" s="47" t="s">
        <v>37</v>
      </c>
      <c r="E749" s="47" t="s">
        <v>37</v>
      </c>
      <c r="F749" s="151">
        <v>1</v>
      </c>
      <c r="G749" s="47" t="s">
        <v>37</v>
      </c>
      <c r="H749" s="47" t="s">
        <v>79</v>
      </c>
      <c r="I749" s="47" t="s">
        <v>97</v>
      </c>
      <c r="J749" s="49">
        <v>0</v>
      </c>
      <c r="K749" s="49">
        <v>0</v>
      </c>
      <c r="L749" s="49">
        <v>0</v>
      </c>
      <c r="M749" s="49">
        <v>51</v>
      </c>
      <c r="N749" s="49">
        <v>509</v>
      </c>
      <c r="O749" s="49">
        <v>432</v>
      </c>
      <c r="P749" s="49">
        <v>515</v>
      </c>
      <c r="Q749" s="49">
        <v>535</v>
      </c>
    </row>
    <row r="750" spans="1:17" x14ac:dyDescent="0.3">
      <c r="A750" s="34">
        <f>IF($B750='Lookup (hidden)'!$F$12,IF($E750='Lookup (hidden)'!$F$13,IF($D750='Lookup (hidden)'!$F$14,IF($F750='Lookup (hidden)'!$F$15,IF($G750='Lookup (hidden)'!$F$16,IF($H750='Lookup (hidden)'!$F$17,1,0),0),0),0),0),0)</f>
        <v>0</v>
      </c>
      <c r="B750" s="47" t="s">
        <v>82</v>
      </c>
      <c r="C750" s="59"/>
      <c r="D750" s="47" t="s">
        <v>37</v>
      </c>
      <c r="E750" s="47" t="s">
        <v>37</v>
      </c>
      <c r="F750" s="151">
        <v>2</v>
      </c>
      <c r="G750" s="47" t="s">
        <v>37</v>
      </c>
      <c r="H750" s="47" t="s">
        <v>79</v>
      </c>
      <c r="I750" s="47" t="s">
        <v>96</v>
      </c>
      <c r="J750" s="49">
        <v>723</v>
      </c>
      <c r="K750" s="49">
        <v>567</v>
      </c>
      <c r="L750" s="49">
        <v>737</v>
      </c>
      <c r="M750" s="49">
        <v>682</v>
      </c>
      <c r="N750" s="49">
        <v>175</v>
      </c>
      <c r="O750" s="49">
        <v>370</v>
      </c>
      <c r="P750" s="49">
        <v>335</v>
      </c>
      <c r="Q750" s="49">
        <v>456</v>
      </c>
    </row>
    <row r="751" spans="1:17" x14ac:dyDescent="0.3">
      <c r="A751" s="34">
        <f>IF($B751='Lookup (hidden)'!$F$12,IF($E751='Lookup (hidden)'!$F$13,IF($D751='Lookup (hidden)'!$F$14,IF($F751='Lookup (hidden)'!$F$15,IF($G751='Lookup (hidden)'!$F$16,IF($H751='Lookup (hidden)'!$F$17,1,0),0),0),0),0),0)</f>
        <v>0</v>
      </c>
      <c r="B751" s="47" t="s">
        <v>82</v>
      </c>
      <c r="C751" s="59"/>
      <c r="D751" s="47" t="s">
        <v>37</v>
      </c>
      <c r="E751" s="47" t="s">
        <v>37</v>
      </c>
      <c r="F751" s="151">
        <v>2</v>
      </c>
      <c r="G751" s="47" t="s">
        <v>37</v>
      </c>
      <c r="H751" s="47" t="s">
        <v>79</v>
      </c>
      <c r="I751" s="47" t="s">
        <v>97</v>
      </c>
      <c r="J751" s="49" t="s">
        <v>99</v>
      </c>
      <c r="K751" s="49" t="s">
        <v>99</v>
      </c>
      <c r="L751" s="49" t="s">
        <v>99</v>
      </c>
      <c r="M751" s="49">
        <v>75</v>
      </c>
      <c r="N751" s="49">
        <v>571</v>
      </c>
      <c r="O751" s="49">
        <v>462</v>
      </c>
      <c r="P751" s="49">
        <v>550</v>
      </c>
      <c r="Q751" s="49">
        <v>589</v>
      </c>
    </row>
    <row r="752" spans="1:17" x14ac:dyDescent="0.3">
      <c r="A752" s="34">
        <f>IF($B752='Lookup (hidden)'!$F$12,IF($E752='Lookup (hidden)'!$F$13,IF($D752='Lookup (hidden)'!$F$14,IF($F752='Lookup (hidden)'!$F$15,IF($G752='Lookup (hidden)'!$F$16,IF($H752='Lookup (hidden)'!$F$17,1,0),0),0),0),0),0)</f>
        <v>0</v>
      </c>
      <c r="B752" s="47" t="s">
        <v>82</v>
      </c>
      <c r="C752" s="59"/>
      <c r="D752" s="47" t="s">
        <v>37</v>
      </c>
      <c r="E752" s="47" t="s">
        <v>37</v>
      </c>
      <c r="F752" s="151">
        <v>3</v>
      </c>
      <c r="G752" s="47" t="s">
        <v>37</v>
      </c>
      <c r="H752" s="47" t="s">
        <v>79</v>
      </c>
      <c r="I752" s="47" t="s">
        <v>96</v>
      </c>
      <c r="J752" s="49">
        <v>871</v>
      </c>
      <c r="K752" s="49">
        <v>694</v>
      </c>
      <c r="L752" s="49">
        <v>867</v>
      </c>
      <c r="M752" s="49">
        <v>835</v>
      </c>
      <c r="N752" s="49">
        <v>277</v>
      </c>
      <c r="O752" s="49">
        <v>399</v>
      </c>
      <c r="P752" s="49">
        <v>447</v>
      </c>
      <c r="Q752" s="49">
        <v>599</v>
      </c>
    </row>
    <row r="753" spans="1:17" x14ac:dyDescent="0.3">
      <c r="A753" s="34">
        <f>IF($B753='Lookup (hidden)'!$F$12,IF($E753='Lookup (hidden)'!$F$13,IF($D753='Lookup (hidden)'!$F$14,IF($F753='Lookup (hidden)'!$F$15,IF($G753='Lookup (hidden)'!$F$16,IF($H753='Lookup (hidden)'!$F$17,1,0),0),0),0),0),0)</f>
        <v>0</v>
      </c>
      <c r="B753" s="47" t="s">
        <v>82</v>
      </c>
      <c r="C753" s="59"/>
      <c r="D753" s="47" t="s">
        <v>37</v>
      </c>
      <c r="E753" s="47" t="s">
        <v>37</v>
      </c>
      <c r="F753" s="151">
        <v>3</v>
      </c>
      <c r="G753" s="47" t="s">
        <v>37</v>
      </c>
      <c r="H753" s="47" t="s">
        <v>79</v>
      </c>
      <c r="I753" s="47" t="s">
        <v>97</v>
      </c>
      <c r="J753" s="49" t="s">
        <v>99</v>
      </c>
      <c r="K753" s="49">
        <v>0</v>
      </c>
      <c r="L753" s="49">
        <v>0</v>
      </c>
      <c r="M753" s="49">
        <v>72</v>
      </c>
      <c r="N753" s="49">
        <v>651</v>
      </c>
      <c r="O753" s="49">
        <v>476</v>
      </c>
      <c r="P753" s="49">
        <v>663</v>
      </c>
      <c r="Q753" s="49">
        <v>777</v>
      </c>
    </row>
    <row r="754" spans="1:17" x14ac:dyDescent="0.3">
      <c r="A754" s="34">
        <f>IF($B754='Lookup (hidden)'!$F$12,IF($E754='Lookup (hidden)'!$F$13,IF($D754='Lookup (hidden)'!$F$14,IF($F754='Lookup (hidden)'!$F$15,IF($G754='Lookup (hidden)'!$F$16,IF($H754='Lookup (hidden)'!$F$17,1,0),0),0),0),0),0)</f>
        <v>0</v>
      </c>
      <c r="B754" s="47" t="s">
        <v>82</v>
      </c>
      <c r="C754" s="59"/>
      <c r="D754" s="47" t="s">
        <v>37</v>
      </c>
      <c r="E754" s="47" t="s">
        <v>37</v>
      </c>
      <c r="F754" s="151">
        <v>4</v>
      </c>
      <c r="G754" s="47" t="s">
        <v>37</v>
      </c>
      <c r="H754" s="47" t="s">
        <v>79</v>
      </c>
      <c r="I754" s="47" t="s">
        <v>96</v>
      </c>
      <c r="J754" s="49">
        <v>1067</v>
      </c>
      <c r="K754" s="49">
        <v>837</v>
      </c>
      <c r="L754" s="49">
        <v>924</v>
      </c>
      <c r="M754" s="49">
        <v>855</v>
      </c>
      <c r="N754" s="49">
        <v>261</v>
      </c>
      <c r="O754" s="49">
        <v>407</v>
      </c>
      <c r="P754" s="49">
        <v>465</v>
      </c>
      <c r="Q754" s="49">
        <v>641</v>
      </c>
    </row>
    <row r="755" spans="1:17" x14ac:dyDescent="0.3">
      <c r="A755" s="34">
        <f>IF($B755='Lookup (hidden)'!$F$12,IF($E755='Lookup (hidden)'!$F$13,IF($D755='Lookup (hidden)'!$F$14,IF($F755='Lookup (hidden)'!$F$15,IF($G755='Lookup (hidden)'!$F$16,IF($H755='Lookup (hidden)'!$F$17,1,0),0),0),0),0),0)</f>
        <v>0</v>
      </c>
      <c r="B755" s="47" t="s">
        <v>82</v>
      </c>
      <c r="C755" s="59"/>
      <c r="D755" s="47" t="s">
        <v>37</v>
      </c>
      <c r="E755" s="47" t="s">
        <v>37</v>
      </c>
      <c r="F755" s="151">
        <v>4</v>
      </c>
      <c r="G755" s="47" t="s">
        <v>37</v>
      </c>
      <c r="H755" s="47" t="s">
        <v>79</v>
      </c>
      <c r="I755" s="47" t="s">
        <v>97</v>
      </c>
      <c r="J755" s="49">
        <v>0</v>
      </c>
      <c r="K755" s="49">
        <v>0</v>
      </c>
      <c r="L755" s="49" t="s">
        <v>99</v>
      </c>
      <c r="M755" s="49">
        <v>76</v>
      </c>
      <c r="N755" s="49">
        <v>790</v>
      </c>
      <c r="O755" s="49">
        <v>541</v>
      </c>
      <c r="P755" s="49">
        <v>775</v>
      </c>
      <c r="Q755" s="49">
        <v>883</v>
      </c>
    </row>
    <row r="756" spans="1:17" x14ac:dyDescent="0.3">
      <c r="A756" s="34">
        <f>IF($B756='Lookup (hidden)'!$F$12,IF($E756='Lookup (hidden)'!$F$13,IF($D756='Lookup (hidden)'!$F$14,IF($F756='Lookup (hidden)'!$F$15,IF($G756='Lookup (hidden)'!$F$16,IF($H756='Lookup (hidden)'!$F$17,1,0),0),0),0),0),0)</f>
        <v>0</v>
      </c>
      <c r="B756" s="47" t="s">
        <v>82</v>
      </c>
      <c r="C756" s="59"/>
      <c r="D756" s="47" t="s">
        <v>37</v>
      </c>
      <c r="E756" s="47" t="s">
        <v>37</v>
      </c>
      <c r="F756" s="151">
        <v>5</v>
      </c>
      <c r="G756" s="47" t="s">
        <v>37</v>
      </c>
      <c r="H756" s="47" t="s">
        <v>79</v>
      </c>
      <c r="I756" s="47" t="s">
        <v>96</v>
      </c>
      <c r="J756" s="49">
        <v>845</v>
      </c>
      <c r="K756" s="49">
        <v>721</v>
      </c>
      <c r="L756" s="49">
        <v>955</v>
      </c>
      <c r="M756" s="49">
        <v>790</v>
      </c>
      <c r="N756" s="49">
        <v>253</v>
      </c>
      <c r="O756" s="49">
        <v>395</v>
      </c>
      <c r="P756" s="49">
        <v>480</v>
      </c>
      <c r="Q756" s="49">
        <v>593</v>
      </c>
    </row>
    <row r="757" spans="1:17" x14ac:dyDescent="0.3">
      <c r="A757" s="34">
        <f>IF($B757='Lookup (hidden)'!$F$12,IF($E757='Lookup (hidden)'!$F$13,IF($D757='Lookup (hidden)'!$F$14,IF($F757='Lookup (hidden)'!$F$15,IF($G757='Lookup (hidden)'!$F$16,IF($H757='Lookup (hidden)'!$F$17,1,0),0),0),0),0),0)</f>
        <v>0</v>
      </c>
      <c r="B757" s="47" t="s">
        <v>82</v>
      </c>
      <c r="C757" s="59"/>
      <c r="D757" s="47" t="s">
        <v>37</v>
      </c>
      <c r="E757" s="47" t="s">
        <v>37</v>
      </c>
      <c r="F757" s="151">
        <v>5</v>
      </c>
      <c r="G757" s="47" t="s">
        <v>37</v>
      </c>
      <c r="H757" s="47" t="s">
        <v>79</v>
      </c>
      <c r="I757" s="47" t="s">
        <v>97</v>
      </c>
      <c r="J757" s="49" t="s">
        <v>99</v>
      </c>
      <c r="K757" s="49" t="s">
        <v>99</v>
      </c>
      <c r="L757" s="49">
        <v>0</v>
      </c>
      <c r="M757" s="49">
        <v>93</v>
      </c>
      <c r="N757" s="49">
        <v>754</v>
      </c>
      <c r="O757" s="49">
        <v>610</v>
      </c>
      <c r="P757" s="49">
        <v>809</v>
      </c>
      <c r="Q757" s="49">
        <v>775</v>
      </c>
    </row>
    <row r="758" spans="1:17" x14ac:dyDescent="0.3">
      <c r="A758" s="34">
        <f>IF($B758='Lookup (hidden)'!$F$12,IF($E758='Lookup (hidden)'!$F$13,IF($D758='Lookup (hidden)'!$F$14,IF($F758='Lookup (hidden)'!$F$15,IF($G758='Lookup (hidden)'!$F$16,IF($H758='Lookup (hidden)'!$F$17,1,0),0),0),0),0),0)</f>
        <v>0</v>
      </c>
      <c r="B758" s="47" t="s">
        <v>73</v>
      </c>
      <c r="C758" s="59"/>
      <c r="D758" s="47" t="s">
        <v>37</v>
      </c>
      <c r="E758" s="47" t="s">
        <v>37</v>
      </c>
      <c r="F758" s="151">
        <v>1</v>
      </c>
      <c r="G758" s="47" t="s">
        <v>37</v>
      </c>
      <c r="H758" s="47" t="s">
        <v>72</v>
      </c>
      <c r="I758" s="47" t="s">
        <v>96</v>
      </c>
      <c r="J758" s="49">
        <v>21080</v>
      </c>
      <c r="K758" s="49">
        <v>20500</v>
      </c>
      <c r="L758" s="49">
        <v>20975</v>
      </c>
      <c r="M758" s="49">
        <v>19252</v>
      </c>
      <c r="N758" s="49">
        <v>10503</v>
      </c>
      <c r="O758" s="49">
        <v>14084</v>
      </c>
      <c r="P758" s="49">
        <v>12119</v>
      </c>
      <c r="Q758" s="49">
        <v>11972</v>
      </c>
    </row>
    <row r="759" spans="1:17" x14ac:dyDescent="0.3">
      <c r="A759" s="34">
        <f>IF($B759='Lookup (hidden)'!$F$12,IF($E759='Lookup (hidden)'!$F$13,IF($D759='Lookup (hidden)'!$F$14,IF($F759='Lookup (hidden)'!$F$15,IF($G759='Lookup (hidden)'!$F$16,IF($H759='Lookup (hidden)'!$F$17,1,0),0),0),0),0),0)</f>
        <v>0</v>
      </c>
      <c r="B759" s="47" t="s">
        <v>73</v>
      </c>
      <c r="C759" s="59"/>
      <c r="D759" s="47" t="s">
        <v>37</v>
      </c>
      <c r="E759" s="47" t="s">
        <v>37</v>
      </c>
      <c r="F759" s="151">
        <v>1</v>
      </c>
      <c r="G759" s="47" t="s">
        <v>37</v>
      </c>
      <c r="H759" s="47" t="s">
        <v>72</v>
      </c>
      <c r="I759" s="47" t="s">
        <v>97</v>
      </c>
      <c r="J759" s="49">
        <v>0</v>
      </c>
      <c r="K759" s="49">
        <v>0</v>
      </c>
      <c r="L759" s="49">
        <v>0</v>
      </c>
      <c r="M759" s="49">
        <v>1288</v>
      </c>
      <c r="N759" s="49">
        <v>9977</v>
      </c>
      <c r="O759" s="49">
        <v>7707</v>
      </c>
      <c r="P759" s="49">
        <v>10930</v>
      </c>
      <c r="Q759" s="49">
        <v>11518</v>
      </c>
    </row>
    <row r="760" spans="1:17" x14ac:dyDescent="0.3">
      <c r="A760" s="34">
        <f>IF($B760='Lookup (hidden)'!$F$12,IF($E760='Lookup (hidden)'!$F$13,IF($D760='Lookup (hidden)'!$F$14,IF($F760='Lookup (hidden)'!$F$15,IF($G760='Lookup (hidden)'!$F$16,IF($H760='Lookup (hidden)'!$F$17,1,0),0),0),0),0),0)</f>
        <v>0</v>
      </c>
      <c r="B760" s="47" t="s">
        <v>73</v>
      </c>
      <c r="C760" s="59"/>
      <c r="D760" s="47" t="s">
        <v>37</v>
      </c>
      <c r="E760" s="47" t="s">
        <v>37</v>
      </c>
      <c r="F760" s="151">
        <v>2</v>
      </c>
      <c r="G760" s="47" t="s">
        <v>37</v>
      </c>
      <c r="H760" s="47" t="s">
        <v>72</v>
      </c>
      <c r="I760" s="47" t="s">
        <v>96</v>
      </c>
      <c r="J760" s="49">
        <v>20578</v>
      </c>
      <c r="K760" s="49">
        <v>19586</v>
      </c>
      <c r="L760" s="49">
        <v>20383</v>
      </c>
      <c r="M760" s="49">
        <v>19263</v>
      </c>
      <c r="N760" s="49">
        <v>9523</v>
      </c>
      <c r="O760" s="49">
        <v>13355</v>
      </c>
      <c r="P760" s="49">
        <v>11936</v>
      </c>
      <c r="Q760" s="49">
        <v>11544</v>
      </c>
    </row>
    <row r="761" spans="1:17" x14ac:dyDescent="0.3">
      <c r="A761" s="34">
        <f>IF($B761='Lookup (hidden)'!$F$12,IF($E761='Lookup (hidden)'!$F$13,IF($D761='Lookup (hidden)'!$F$14,IF($F761='Lookup (hidden)'!$F$15,IF($G761='Lookup (hidden)'!$F$16,IF($H761='Lookup (hidden)'!$F$17,1,0),0),0),0),0),0)</f>
        <v>0</v>
      </c>
      <c r="B761" s="47" t="s">
        <v>73</v>
      </c>
      <c r="C761" s="59"/>
      <c r="D761" s="47" t="s">
        <v>37</v>
      </c>
      <c r="E761" s="47" t="s">
        <v>37</v>
      </c>
      <c r="F761" s="151">
        <v>2</v>
      </c>
      <c r="G761" s="47" t="s">
        <v>37</v>
      </c>
      <c r="H761" s="47" t="s">
        <v>72</v>
      </c>
      <c r="I761" s="47" t="s">
        <v>97</v>
      </c>
      <c r="J761" s="49">
        <v>0</v>
      </c>
      <c r="K761" s="49">
        <v>0</v>
      </c>
      <c r="L761" s="49">
        <v>0</v>
      </c>
      <c r="M761" s="49">
        <v>1791</v>
      </c>
      <c r="N761" s="49">
        <v>12246</v>
      </c>
      <c r="O761" s="49">
        <v>8991</v>
      </c>
      <c r="P761" s="49">
        <v>12959</v>
      </c>
      <c r="Q761" s="49">
        <v>13183</v>
      </c>
    </row>
    <row r="762" spans="1:17" x14ac:dyDescent="0.3">
      <c r="A762" s="34">
        <f>IF($B762='Lookup (hidden)'!$F$12,IF($E762='Lookup (hidden)'!$F$13,IF($D762='Lookup (hidden)'!$F$14,IF($F762='Lookup (hidden)'!$F$15,IF($G762='Lookup (hidden)'!$F$16,IF($H762='Lookup (hidden)'!$F$17,1,0),0),0),0),0),0)</f>
        <v>0</v>
      </c>
      <c r="B762" s="47" t="s">
        <v>73</v>
      </c>
      <c r="C762" s="59"/>
      <c r="D762" s="47" t="s">
        <v>37</v>
      </c>
      <c r="E762" s="47" t="s">
        <v>37</v>
      </c>
      <c r="F762" s="151">
        <v>3</v>
      </c>
      <c r="G762" s="47" t="s">
        <v>37</v>
      </c>
      <c r="H762" s="47" t="s">
        <v>72</v>
      </c>
      <c r="I762" s="47" t="s">
        <v>96</v>
      </c>
      <c r="J762" s="49">
        <v>20755</v>
      </c>
      <c r="K762" s="49">
        <v>19200</v>
      </c>
      <c r="L762" s="49">
        <v>20227</v>
      </c>
      <c r="M762" s="49">
        <v>18266</v>
      </c>
      <c r="N762" s="49">
        <v>8571</v>
      </c>
      <c r="O762" s="49">
        <v>12482</v>
      </c>
      <c r="P762" s="49">
        <v>11230</v>
      </c>
      <c r="Q762" s="49">
        <v>10874</v>
      </c>
    </row>
    <row r="763" spans="1:17" x14ac:dyDescent="0.3">
      <c r="A763" s="34">
        <f>IF($B763='Lookup (hidden)'!$F$12,IF($E763='Lookup (hidden)'!$F$13,IF($D763='Lookup (hidden)'!$F$14,IF($F763='Lookup (hidden)'!$F$15,IF($G763='Lookup (hidden)'!$F$16,IF($H763='Lookup (hidden)'!$F$17,1,0),0),0),0),0),0)</f>
        <v>0</v>
      </c>
      <c r="B763" s="47" t="s">
        <v>73</v>
      </c>
      <c r="C763" s="59"/>
      <c r="D763" s="47" t="s">
        <v>37</v>
      </c>
      <c r="E763" s="47" t="s">
        <v>37</v>
      </c>
      <c r="F763" s="151">
        <v>3</v>
      </c>
      <c r="G763" s="47" t="s">
        <v>37</v>
      </c>
      <c r="H763" s="47" t="s">
        <v>72</v>
      </c>
      <c r="I763" s="47" t="s">
        <v>97</v>
      </c>
      <c r="J763" s="49">
        <v>0</v>
      </c>
      <c r="K763" s="49">
        <v>0</v>
      </c>
      <c r="L763" s="49">
        <v>0</v>
      </c>
      <c r="M763" s="49">
        <v>1914</v>
      </c>
      <c r="N763" s="49">
        <v>12924</v>
      </c>
      <c r="O763" s="49">
        <v>9458</v>
      </c>
      <c r="P763" s="49">
        <v>13553</v>
      </c>
      <c r="Q763" s="49">
        <v>13416</v>
      </c>
    </row>
    <row r="764" spans="1:17" x14ac:dyDescent="0.3">
      <c r="A764" s="34">
        <f>IF($B764='Lookup (hidden)'!$F$12,IF($E764='Lookup (hidden)'!$F$13,IF($D764='Lookup (hidden)'!$F$14,IF($F764='Lookup (hidden)'!$F$15,IF($G764='Lookup (hidden)'!$F$16,IF($H764='Lookup (hidden)'!$F$17,1,0),0),0),0),0),0)</f>
        <v>0</v>
      </c>
      <c r="B764" s="47" t="s">
        <v>73</v>
      </c>
      <c r="C764" s="59"/>
      <c r="D764" s="47" t="s">
        <v>37</v>
      </c>
      <c r="E764" s="47" t="s">
        <v>37</v>
      </c>
      <c r="F764" s="151">
        <v>4</v>
      </c>
      <c r="G764" s="47" t="s">
        <v>37</v>
      </c>
      <c r="H764" s="47" t="s">
        <v>72</v>
      </c>
      <c r="I764" s="47" t="s">
        <v>96</v>
      </c>
      <c r="J764" s="49">
        <v>19792</v>
      </c>
      <c r="K764" s="49">
        <v>18536</v>
      </c>
      <c r="L764" s="49">
        <v>20193</v>
      </c>
      <c r="M764" s="49">
        <v>18198</v>
      </c>
      <c r="N764" s="49">
        <v>8201</v>
      </c>
      <c r="O764" s="49">
        <v>12160</v>
      </c>
      <c r="P764" s="49">
        <v>10872</v>
      </c>
      <c r="Q764" s="49">
        <v>10837</v>
      </c>
    </row>
    <row r="765" spans="1:17" x14ac:dyDescent="0.3">
      <c r="A765" s="34">
        <f>IF($B765='Lookup (hidden)'!$F$12,IF($E765='Lookup (hidden)'!$F$13,IF($D765='Lookup (hidden)'!$F$14,IF($F765='Lookup (hidden)'!$F$15,IF($G765='Lookup (hidden)'!$F$16,IF($H765='Lookup (hidden)'!$F$17,1,0),0),0),0),0),0)</f>
        <v>0</v>
      </c>
      <c r="B765" s="47" t="s">
        <v>73</v>
      </c>
      <c r="C765" s="59"/>
      <c r="D765" s="47" t="s">
        <v>37</v>
      </c>
      <c r="E765" s="47" t="s">
        <v>37</v>
      </c>
      <c r="F765" s="151">
        <v>4</v>
      </c>
      <c r="G765" s="47" t="s">
        <v>37</v>
      </c>
      <c r="H765" s="47" t="s">
        <v>72</v>
      </c>
      <c r="I765" s="47" t="s">
        <v>97</v>
      </c>
      <c r="J765" s="49">
        <v>0</v>
      </c>
      <c r="K765" s="49">
        <v>0</v>
      </c>
      <c r="L765" s="49">
        <v>0</v>
      </c>
      <c r="M765" s="49">
        <v>1758</v>
      </c>
      <c r="N765" s="49">
        <v>12208</v>
      </c>
      <c r="O765" s="49">
        <v>8869</v>
      </c>
      <c r="P765" s="49">
        <v>13201</v>
      </c>
      <c r="Q765" s="49">
        <v>13299</v>
      </c>
    </row>
    <row r="766" spans="1:17" x14ac:dyDescent="0.3">
      <c r="A766" s="34">
        <f>IF($B766='Lookup (hidden)'!$F$12,IF($E766='Lookup (hidden)'!$F$13,IF($D766='Lookup (hidden)'!$F$14,IF($F766='Lookup (hidden)'!$F$15,IF($G766='Lookup (hidden)'!$F$16,IF($H766='Lookup (hidden)'!$F$17,1,0),0),0),0),0),0)</f>
        <v>0</v>
      </c>
      <c r="B766" s="47" t="s">
        <v>73</v>
      </c>
      <c r="C766" s="59"/>
      <c r="D766" s="47" t="s">
        <v>37</v>
      </c>
      <c r="E766" s="47" t="s">
        <v>37</v>
      </c>
      <c r="F766" s="151">
        <v>5</v>
      </c>
      <c r="G766" s="47" t="s">
        <v>37</v>
      </c>
      <c r="H766" s="47" t="s">
        <v>72</v>
      </c>
      <c r="I766" s="47" t="s">
        <v>96</v>
      </c>
      <c r="J766" s="49">
        <v>19346</v>
      </c>
      <c r="K766" s="49">
        <v>17950</v>
      </c>
      <c r="L766" s="49">
        <v>19206</v>
      </c>
      <c r="M766" s="49">
        <v>17233</v>
      </c>
      <c r="N766" s="49">
        <v>7441</v>
      </c>
      <c r="O766" s="49">
        <v>11199</v>
      </c>
      <c r="P766" s="49">
        <v>10291</v>
      </c>
      <c r="Q766" s="49">
        <v>10162</v>
      </c>
    </row>
    <row r="767" spans="1:17" x14ac:dyDescent="0.3">
      <c r="A767" s="34">
        <f>IF($B767='Lookup (hidden)'!$F$12,IF($E767='Lookup (hidden)'!$F$13,IF($D767='Lookup (hidden)'!$F$14,IF($F767='Lookup (hidden)'!$F$15,IF($G767='Lookup (hidden)'!$F$16,IF($H767='Lookup (hidden)'!$F$17,1,0),0),0),0),0),0)</f>
        <v>0</v>
      </c>
      <c r="B767" s="47" t="s">
        <v>73</v>
      </c>
      <c r="C767" s="59"/>
      <c r="D767" s="47" t="s">
        <v>37</v>
      </c>
      <c r="E767" s="47" t="s">
        <v>37</v>
      </c>
      <c r="F767" s="151">
        <v>5</v>
      </c>
      <c r="G767" s="47" t="s">
        <v>37</v>
      </c>
      <c r="H767" s="47" t="s">
        <v>72</v>
      </c>
      <c r="I767" s="47" t="s">
        <v>97</v>
      </c>
      <c r="J767" s="49">
        <v>0</v>
      </c>
      <c r="K767" s="49">
        <v>0</v>
      </c>
      <c r="L767" s="49">
        <v>0</v>
      </c>
      <c r="M767" s="49">
        <v>1817</v>
      </c>
      <c r="N767" s="49">
        <v>12216</v>
      </c>
      <c r="O767" s="49">
        <v>9043</v>
      </c>
      <c r="P767" s="49">
        <v>12680</v>
      </c>
      <c r="Q767" s="49">
        <v>12747</v>
      </c>
    </row>
    <row r="768" spans="1:17" x14ac:dyDescent="0.3">
      <c r="A768" s="34">
        <f>IF($B768='Lookup (hidden)'!$F$12,IF($E768='Lookup (hidden)'!$F$13,IF($D768='Lookup (hidden)'!$F$14,IF($F768='Lookup (hidden)'!$F$15,IF($G768='Lookup (hidden)'!$F$16,IF($H768='Lookup (hidden)'!$F$17,1,0),0),0),0),0),0)</f>
        <v>0</v>
      </c>
      <c r="B768" s="47" t="s">
        <v>73</v>
      </c>
      <c r="C768" s="59"/>
      <c r="D768" s="47" t="s">
        <v>37</v>
      </c>
      <c r="E768" s="47" t="s">
        <v>37</v>
      </c>
      <c r="F768" s="151">
        <v>1</v>
      </c>
      <c r="G768" s="47" t="s">
        <v>37</v>
      </c>
      <c r="H768" s="47" t="s">
        <v>76</v>
      </c>
      <c r="I768" s="47" t="s">
        <v>96</v>
      </c>
      <c r="J768" s="49">
        <v>20198</v>
      </c>
      <c r="K768" s="49">
        <v>19016</v>
      </c>
      <c r="L768" s="49">
        <v>20657</v>
      </c>
      <c r="M768" s="49">
        <v>16874</v>
      </c>
      <c r="N768" s="49">
        <v>7668</v>
      </c>
      <c r="O768" s="49">
        <v>9541</v>
      </c>
      <c r="P768" s="49">
        <v>9129</v>
      </c>
      <c r="Q768" s="49">
        <v>9245</v>
      </c>
    </row>
    <row r="769" spans="1:17" x14ac:dyDescent="0.3">
      <c r="A769" s="34">
        <f>IF($B769='Lookup (hidden)'!$F$12,IF($E769='Lookup (hidden)'!$F$13,IF($D769='Lookup (hidden)'!$F$14,IF($F769='Lookup (hidden)'!$F$15,IF($G769='Lookup (hidden)'!$F$16,IF($H769='Lookup (hidden)'!$F$17,1,0),0),0),0),0),0)</f>
        <v>0</v>
      </c>
      <c r="B769" s="47" t="s">
        <v>73</v>
      </c>
      <c r="C769" s="59"/>
      <c r="D769" s="47" t="s">
        <v>37</v>
      </c>
      <c r="E769" s="47" t="s">
        <v>37</v>
      </c>
      <c r="F769" s="151">
        <v>1</v>
      </c>
      <c r="G769" s="47" t="s">
        <v>37</v>
      </c>
      <c r="H769" s="47" t="s">
        <v>76</v>
      </c>
      <c r="I769" s="47" t="s">
        <v>97</v>
      </c>
      <c r="J769" s="49">
        <v>23</v>
      </c>
      <c r="K769" s="49">
        <v>33</v>
      </c>
      <c r="L769" s="49">
        <v>18</v>
      </c>
      <c r="M769" s="49">
        <v>1544</v>
      </c>
      <c r="N769" s="49">
        <v>10285</v>
      </c>
      <c r="O769" s="49">
        <v>8232</v>
      </c>
      <c r="P769" s="49">
        <v>10126</v>
      </c>
      <c r="Q769" s="49">
        <v>10830</v>
      </c>
    </row>
    <row r="770" spans="1:17" x14ac:dyDescent="0.3">
      <c r="A770" s="34">
        <f>IF($B770='Lookup (hidden)'!$F$12,IF($E770='Lookup (hidden)'!$F$13,IF($D770='Lookup (hidden)'!$F$14,IF($F770='Lookup (hidden)'!$F$15,IF($G770='Lookup (hidden)'!$F$16,IF($H770='Lookup (hidden)'!$F$17,1,0),0),0),0),0),0)</f>
        <v>0</v>
      </c>
      <c r="B770" s="47" t="s">
        <v>73</v>
      </c>
      <c r="C770" s="59"/>
      <c r="D770" s="47" t="s">
        <v>37</v>
      </c>
      <c r="E770" s="47" t="s">
        <v>37</v>
      </c>
      <c r="F770" s="151">
        <v>2</v>
      </c>
      <c r="G770" s="47" t="s">
        <v>37</v>
      </c>
      <c r="H770" s="47" t="s">
        <v>76</v>
      </c>
      <c r="I770" s="47" t="s">
        <v>96</v>
      </c>
      <c r="J770" s="49">
        <v>19379</v>
      </c>
      <c r="K770" s="49">
        <v>19234</v>
      </c>
      <c r="L770" s="49">
        <v>19368</v>
      </c>
      <c r="M770" s="49">
        <v>16852</v>
      </c>
      <c r="N770" s="49">
        <v>6877</v>
      </c>
      <c r="O770" s="49">
        <v>8837</v>
      </c>
      <c r="P770" s="49">
        <v>7691</v>
      </c>
      <c r="Q770" s="49">
        <v>7728</v>
      </c>
    </row>
    <row r="771" spans="1:17" x14ac:dyDescent="0.3">
      <c r="A771" s="34">
        <f>IF($B771='Lookup (hidden)'!$F$12,IF($E771='Lookup (hidden)'!$F$13,IF($D771='Lookup (hidden)'!$F$14,IF($F771='Lookup (hidden)'!$F$15,IF($G771='Lookup (hidden)'!$F$16,IF($H771='Lookup (hidden)'!$F$17,1,0),0),0),0),0),0)</f>
        <v>0</v>
      </c>
      <c r="B771" s="47" t="s">
        <v>73</v>
      </c>
      <c r="C771" s="59"/>
      <c r="D771" s="47" t="s">
        <v>37</v>
      </c>
      <c r="E771" s="47" t="s">
        <v>37</v>
      </c>
      <c r="F771" s="151">
        <v>2</v>
      </c>
      <c r="G771" s="47" t="s">
        <v>37</v>
      </c>
      <c r="H771" s="47" t="s">
        <v>76</v>
      </c>
      <c r="I771" s="47" t="s">
        <v>97</v>
      </c>
      <c r="J771" s="49">
        <v>37</v>
      </c>
      <c r="K771" s="49">
        <v>25</v>
      </c>
      <c r="L771" s="49">
        <v>15</v>
      </c>
      <c r="M771" s="49">
        <v>1723</v>
      </c>
      <c r="N771" s="49">
        <v>11768</v>
      </c>
      <c r="O771" s="49">
        <v>9575</v>
      </c>
      <c r="P771" s="49">
        <v>12543</v>
      </c>
      <c r="Q771" s="49">
        <v>12715</v>
      </c>
    </row>
    <row r="772" spans="1:17" x14ac:dyDescent="0.3">
      <c r="A772" s="34">
        <f>IF($B772='Lookup (hidden)'!$F$12,IF($E772='Lookup (hidden)'!$F$13,IF($D772='Lookup (hidden)'!$F$14,IF($F772='Lookup (hidden)'!$F$15,IF($G772='Lookup (hidden)'!$F$16,IF($H772='Lookup (hidden)'!$F$17,1,0),0),0),0),0),0)</f>
        <v>0</v>
      </c>
      <c r="B772" s="47" t="s">
        <v>73</v>
      </c>
      <c r="C772" s="59"/>
      <c r="D772" s="47" t="s">
        <v>37</v>
      </c>
      <c r="E772" s="47" t="s">
        <v>37</v>
      </c>
      <c r="F772" s="151">
        <v>3</v>
      </c>
      <c r="G772" s="47" t="s">
        <v>37</v>
      </c>
      <c r="H772" s="47" t="s">
        <v>76</v>
      </c>
      <c r="I772" s="47" t="s">
        <v>96</v>
      </c>
      <c r="J772" s="49">
        <v>20183</v>
      </c>
      <c r="K772" s="49">
        <v>19603</v>
      </c>
      <c r="L772" s="49">
        <v>20649</v>
      </c>
      <c r="M772" s="49">
        <v>16974</v>
      </c>
      <c r="N772" s="49">
        <v>6206</v>
      </c>
      <c r="O772" s="49">
        <v>8315</v>
      </c>
      <c r="P772" s="49">
        <v>7061</v>
      </c>
      <c r="Q772" s="49">
        <v>6608</v>
      </c>
    </row>
    <row r="773" spans="1:17" x14ac:dyDescent="0.3">
      <c r="A773" s="34">
        <f>IF($B773='Lookup (hidden)'!$F$12,IF($E773='Lookup (hidden)'!$F$13,IF($D773='Lookup (hidden)'!$F$14,IF($F773='Lookup (hidden)'!$F$15,IF($G773='Lookup (hidden)'!$F$16,IF($H773='Lookup (hidden)'!$F$17,1,0),0),0),0),0),0)</f>
        <v>0</v>
      </c>
      <c r="B773" s="47" t="s">
        <v>73</v>
      </c>
      <c r="C773" s="59"/>
      <c r="D773" s="47" t="s">
        <v>37</v>
      </c>
      <c r="E773" s="47" t="s">
        <v>37</v>
      </c>
      <c r="F773" s="151">
        <v>3</v>
      </c>
      <c r="G773" s="47" t="s">
        <v>37</v>
      </c>
      <c r="H773" s="47" t="s">
        <v>76</v>
      </c>
      <c r="I773" s="47" t="s">
        <v>97</v>
      </c>
      <c r="J773" s="49">
        <v>48</v>
      </c>
      <c r="K773" s="49">
        <v>16</v>
      </c>
      <c r="L773" s="49">
        <v>22</v>
      </c>
      <c r="M773" s="49">
        <v>1930</v>
      </c>
      <c r="N773" s="49">
        <v>12672</v>
      </c>
      <c r="O773" s="49">
        <v>10264</v>
      </c>
      <c r="P773" s="49">
        <v>12675</v>
      </c>
      <c r="Q773" s="49">
        <v>13448</v>
      </c>
    </row>
    <row r="774" spans="1:17" x14ac:dyDescent="0.3">
      <c r="A774" s="34">
        <f>IF($B774='Lookup (hidden)'!$F$12,IF($E774='Lookup (hidden)'!$F$13,IF($D774='Lookup (hidden)'!$F$14,IF($F774='Lookup (hidden)'!$F$15,IF($G774='Lookup (hidden)'!$F$16,IF($H774='Lookup (hidden)'!$F$17,1,0),0),0),0),0),0)</f>
        <v>0</v>
      </c>
      <c r="B774" s="47" t="s">
        <v>73</v>
      </c>
      <c r="C774" s="59"/>
      <c r="D774" s="47" t="s">
        <v>37</v>
      </c>
      <c r="E774" s="47" t="s">
        <v>37</v>
      </c>
      <c r="F774" s="151">
        <v>4</v>
      </c>
      <c r="G774" s="47" t="s">
        <v>37</v>
      </c>
      <c r="H774" s="47" t="s">
        <v>76</v>
      </c>
      <c r="I774" s="47" t="s">
        <v>96</v>
      </c>
      <c r="J774" s="49">
        <v>19092</v>
      </c>
      <c r="K774" s="49">
        <v>17852</v>
      </c>
      <c r="L774" s="49">
        <v>17209</v>
      </c>
      <c r="M774" s="49">
        <v>15929</v>
      </c>
      <c r="N774" s="49">
        <v>4892</v>
      </c>
      <c r="O774" s="49">
        <v>7138</v>
      </c>
      <c r="P774" s="49">
        <v>5899</v>
      </c>
      <c r="Q774" s="49">
        <v>5658</v>
      </c>
    </row>
    <row r="775" spans="1:17" x14ac:dyDescent="0.3">
      <c r="A775" s="34">
        <f>IF($B775='Lookup (hidden)'!$F$12,IF($E775='Lookup (hidden)'!$F$13,IF($D775='Lookup (hidden)'!$F$14,IF($F775='Lookup (hidden)'!$F$15,IF($G775='Lookup (hidden)'!$F$16,IF($H775='Lookup (hidden)'!$F$17,1,0),0),0),0),0),0)</f>
        <v>0</v>
      </c>
      <c r="B775" s="47" t="s">
        <v>73</v>
      </c>
      <c r="C775" s="59"/>
      <c r="D775" s="47" t="s">
        <v>37</v>
      </c>
      <c r="E775" s="47" t="s">
        <v>37</v>
      </c>
      <c r="F775" s="151">
        <v>4</v>
      </c>
      <c r="G775" s="47" t="s">
        <v>37</v>
      </c>
      <c r="H775" s="47" t="s">
        <v>76</v>
      </c>
      <c r="I775" s="47" t="s">
        <v>97</v>
      </c>
      <c r="J775" s="49">
        <v>14</v>
      </c>
      <c r="K775" s="49">
        <v>9</v>
      </c>
      <c r="L775" s="49">
        <v>13</v>
      </c>
      <c r="M775" s="49">
        <v>1801</v>
      </c>
      <c r="N775" s="49">
        <v>11994</v>
      </c>
      <c r="O775" s="49">
        <v>9677</v>
      </c>
      <c r="P775" s="49">
        <v>12577</v>
      </c>
      <c r="Q775" s="49">
        <v>12847</v>
      </c>
    </row>
    <row r="776" spans="1:17" x14ac:dyDescent="0.3">
      <c r="A776" s="34">
        <f>IF($B776='Lookup (hidden)'!$F$12,IF($E776='Lookup (hidden)'!$F$13,IF($D776='Lookup (hidden)'!$F$14,IF($F776='Lookup (hidden)'!$F$15,IF($G776='Lookup (hidden)'!$F$16,IF($H776='Lookup (hidden)'!$F$17,1,0),0),0),0),0),0)</f>
        <v>0</v>
      </c>
      <c r="B776" s="47" t="s">
        <v>73</v>
      </c>
      <c r="C776" s="59"/>
      <c r="D776" s="47" t="s">
        <v>37</v>
      </c>
      <c r="E776" s="47" t="s">
        <v>37</v>
      </c>
      <c r="F776" s="151">
        <v>5</v>
      </c>
      <c r="G776" s="47" t="s">
        <v>37</v>
      </c>
      <c r="H776" s="47" t="s">
        <v>76</v>
      </c>
      <c r="I776" s="47" t="s">
        <v>96</v>
      </c>
      <c r="J776" s="49">
        <v>22940</v>
      </c>
      <c r="K776" s="49">
        <v>21877</v>
      </c>
      <c r="L776" s="49">
        <v>22657</v>
      </c>
      <c r="M776" s="49">
        <v>19130</v>
      </c>
      <c r="N776" s="49">
        <v>5620</v>
      </c>
      <c r="O776" s="49">
        <v>8682</v>
      </c>
      <c r="P776" s="49">
        <v>6648</v>
      </c>
      <c r="Q776" s="49">
        <v>6011</v>
      </c>
    </row>
    <row r="777" spans="1:17" x14ac:dyDescent="0.3">
      <c r="A777" s="34">
        <f>IF($B777='Lookup (hidden)'!$F$12,IF($E777='Lookup (hidden)'!$F$13,IF($D777='Lookup (hidden)'!$F$14,IF($F777='Lookup (hidden)'!$F$15,IF($G777='Lookup (hidden)'!$F$16,IF($H777='Lookup (hidden)'!$F$17,1,0),0),0),0),0),0)</f>
        <v>0</v>
      </c>
      <c r="B777" s="47" t="s">
        <v>73</v>
      </c>
      <c r="C777" s="59"/>
      <c r="D777" s="47" t="s">
        <v>37</v>
      </c>
      <c r="E777" s="47" t="s">
        <v>37</v>
      </c>
      <c r="F777" s="151">
        <v>5</v>
      </c>
      <c r="G777" s="47" t="s">
        <v>37</v>
      </c>
      <c r="H777" s="47" t="s">
        <v>76</v>
      </c>
      <c r="I777" s="47" t="s">
        <v>97</v>
      </c>
      <c r="J777" s="49">
        <v>11</v>
      </c>
      <c r="K777" s="49">
        <v>9</v>
      </c>
      <c r="L777" s="49">
        <v>26</v>
      </c>
      <c r="M777" s="49">
        <v>2425</v>
      </c>
      <c r="N777" s="49">
        <v>16284</v>
      </c>
      <c r="O777" s="49">
        <v>12209</v>
      </c>
      <c r="P777" s="49">
        <v>15088</v>
      </c>
      <c r="Q777" s="49">
        <v>15373</v>
      </c>
    </row>
    <row r="778" spans="1:17" x14ac:dyDescent="0.3">
      <c r="A778" s="34">
        <f>IF($B778='Lookup (hidden)'!$F$12,IF($E778='Lookup (hidden)'!$F$13,IF($D778='Lookup (hidden)'!$F$14,IF($F778='Lookup (hidden)'!$F$15,IF($G778='Lookup (hidden)'!$F$16,IF($H778='Lookup (hidden)'!$F$17,1,0),0),0),0),0),0)</f>
        <v>0</v>
      </c>
      <c r="B778" s="47" t="s">
        <v>73</v>
      </c>
      <c r="C778" s="59"/>
      <c r="D778" s="47" t="s">
        <v>37</v>
      </c>
      <c r="E778" s="47" t="s">
        <v>37</v>
      </c>
      <c r="F778" s="151">
        <v>1</v>
      </c>
      <c r="G778" s="47" t="s">
        <v>37</v>
      </c>
      <c r="H778" s="47" t="s">
        <v>79</v>
      </c>
      <c r="I778" s="47" t="s">
        <v>96</v>
      </c>
      <c r="J778" s="49">
        <v>536</v>
      </c>
      <c r="K778" s="49">
        <v>404</v>
      </c>
      <c r="L778" s="49">
        <v>392</v>
      </c>
      <c r="M778" s="49">
        <v>386</v>
      </c>
      <c r="N778" s="49">
        <v>176</v>
      </c>
      <c r="O778" s="49">
        <v>272</v>
      </c>
      <c r="P778" s="49">
        <v>290</v>
      </c>
      <c r="Q778" s="49">
        <v>350</v>
      </c>
    </row>
    <row r="779" spans="1:17" x14ac:dyDescent="0.3">
      <c r="A779" s="34">
        <f>IF($B779='Lookup (hidden)'!$F$12,IF($E779='Lookup (hidden)'!$F$13,IF($D779='Lookup (hidden)'!$F$14,IF($F779='Lookup (hidden)'!$F$15,IF($G779='Lookup (hidden)'!$F$16,IF($H779='Lookup (hidden)'!$F$17,1,0),0),0),0),0),0)</f>
        <v>0</v>
      </c>
      <c r="B779" s="47" t="s">
        <v>73</v>
      </c>
      <c r="C779" s="59"/>
      <c r="D779" s="47" t="s">
        <v>37</v>
      </c>
      <c r="E779" s="47" t="s">
        <v>37</v>
      </c>
      <c r="F779" s="151">
        <v>1</v>
      </c>
      <c r="G779" s="47" t="s">
        <v>37</v>
      </c>
      <c r="H779" s="47" t="s">
        <v>79</v>
      </c>
      <c r="I779" s="47" t="s">
        <v>97</v>
      </c>
      <c r="J779" s="49">
        <v>0</v>
      </c>
      <c r="K779" s="49">
        <v>0</v>
      </c>
      <c r="L779" s="49">
        <v>0</v>
      </c>
      <c r="M779" s="49">
        <v>52</v>
      </c>
      <c r="N779" s="49">
        <v>352</v>
      </c>
      <c r="O779" s="49">
        <v>226</v>
      </c>
      <c r="P779" s="49">
        <v>369</v>
      </c>
      <c r="Q779" s="49">
        <v>375</v>
      </c>
    </row>
    <row r="780" spans="1:17" x14ac:dyDescent="0.3">
      <c r="A780" s="34">
        <f>IF($B780='Lookup (hidden)'!$F$12,IF($E780='Lookup (hidden)'!$F$13,IF($D780='Lookup (hidden)'!$F$14,IF($F780='Lookup (hidden)'!$F$15,IF($G780='Lookup (hidden)'!$F$16,IF($H780='Lookup (hidden)'!$F$17,1,0),0),0),0),0),0)</f>
        <v>0</v>
      </c>
      <c r="B780" s="47" t="s">
        <v>73</v>
      </c>
      <c r="C780" s="59"/>
      <c r="D780" s="47" t="s">
        <v>37</v>
      </c>
      <c r="E780" s="47" t="s">
        <v>37</v>
      </c>
      <c r="F780" s="151">
        <v>2</v>
      </c>
      <c r="G780" s="47" t="s">
        <v>37</v>
      </c>
      <c r="H780" s="47" t="s">
        <v>79</v>
      </c>
      <c r="I780" s="47" t="s">
        <v>96</v>
      </c>
      <c r="J780" s="49">
        <v>317</v>
      </c>
      <c r="K780" s="49">
        <v>243</v>
      </c>
      <c r="L780" s="49">
        <v>281</v>
      </c>
      <c r="M780" s="49">
        <v>269</v>
      </c>
      <c r="N780" s="49">
        <v>112</v>
      </c>
      <c r="O780" s="49">
        <v>237</v>
      </c>
      <c r="P780" s="49">
        <v>206</v>
      </c>
      <c r="Q780" s="49">
        <v>233</v>
      </c>
    </row>
    <row r="781" spans="1:17" x14ac:dyDescent="0.3">
      <c r="A781" s="34">
        <f>IF($B781='Lookup (hidden)'!$F$12,IF($E781='Lookup (hidden)'!$F$13,IF($D781='Lookup (hidden)'!$F$14,IF($F781='Lookup (hidden)'!$F$15,IF($G781='Lookup (hidden)'!$F$16,IF($H781='Lookup (hidden)'!$F$17,1,0),0),0),0),0),0)</f>
        <v>0</v>
      </c>
      <c r="B781" s="47" t="s">
        <v>73</v>
      </c>
      <c r="C781" s="59"/>
      <c r="D781" s="47" t="s">
        <v>37</v>
      </c>
      <c r="E781" s="47" t="s">
        <v>37</v>
      </c>
      <c r="F781" s="151">
        <v>2</v>
      </c>
      <c r="G781" s="47" t="s">
        <v>37</v>
      </c>
      <c r="H781" s="47" t="s">
        <v>79</v>
      </c>
      <c r="I781" s="47" t="s">
        <v>97</v>
      </c>
      <c r="J781" s="49">
        <v>0</v>
      </c>
      <c r="K781" s="49">
        <v>0</v>
      </c>
      <c r="L781" s="49">
        <v>0</v>
      </c>
      <c r="M781" s="49">
        <v>34</v>
      </c>
      <c r="N781" s="49">
        <v>273</v>
      </c>
      <c r="O781" s="49">
        <v>196</v>
      </c>
      <c r="P781" s="49">
        <v>293</v>
      </c>
      <c r="Q781" s="49">
        <v>308</v>
      </c>
    </row>
    <row r="782" spans="1:17" x14ac:dyDescent="0.3">
      <c r="A782" s="34">
        <f>IF($B782='Lookup (hidden)'!$F$12,IF($E782='Lookup (hidden)'!$F$13,IF($D782='Lookup (hidden)'!$F$14,IF($F782='Lookup (hidden)'!$F$15,IF($G782='Lookup (hidden)'!$F$16,IF($H782='Lookup (hidden)'!$F$17,1,0),0),0),0),0),0)</f>
        <v>0</v>
      </c>
      <c r="B782" s="47" t="s">
        <v>73</v>
      </c>
      <c r="C782" s="59"/>
      <c r="D782" s="47" t="s">
        <v>37</v>
      </c>
      <c r="E782" s="47" t="s">
        <v>37</v>
      </c>
      <c r="F782" s="151">
        <v>3</v>
      </c>
      <c r="G782" s="47" t="s">
        <v>37</v>
      </c>
      <c r="H782" s="47" t="s">
        <v>79</v>
      </c>
      <c r="I782" s="47" t="s">
        <v>96</v>
      </c>
      <c r="J782" s="49">
        <v>313</v>
      </c>
      <c r="K782" s="49">
        <v>271</v>
      </c>
      <c r="L782" s="49">
        <v>314</v>
      </c>
      <c r="M782" s="49">
        <v>282</v>
      </c>
      <c r="N782" s="49">
        <v>95</v>
      </c>
      <c r="O782" s="49">
        <v>161</v>
      </c>
      <c r="P782" s="49">
        <v>192</v>
      </c>
      <c r="Q782" s="49">
        <v>233</v>
      </c>
    </row>
    <row r="783" spans="1:17" x14ac:dyDescent="0.3">
      <c r="A783" s="34">
        <f>IF($B783='Lookup (hidden)'!$F$12,IF($E783='Lookup (hidden)'!$F$13,IF($D783='Lookup (hidden)'!$F$14,IF($F783='Lookup (hidden)'!$F$15,IF($G783='Lookup (hidden)'!$F$16,IF($H783='Lookup (hidden)'!$F$17,1,0),0),0),0),0),0)</f>
        <v>0</v>
      </c>
      <c r="B783" s="47" t="s">
        <v>73</v>
      </c>
      <c r="C783" s="59"/>
      <c r="D783" s="47" t="s">
        <v>37</v>
      </c>
      <c r="E783" s="47" t="s">
        <v>37</v>
      </c>
      <c r="F783" s="151">
        <v>3</v>
      </c>
      <c r="G783" s="47" t="s">
        <v>37</v>
      </c>
      <c r="H783" s="47" t="s">
        <v>79</v>
      </c>
      <c r="I783" s="47" t="s">
        <v>97</v>
      </c>
      <c r="J783" s="49">
        <v>0</v>
      </c>
      <c r="K783" s="49">
        <v>0</v>
      </c>
      <c r="L783" s="49">
        <v>0</v>
      </c>
      <c r="M783" s="49">
        <v>32</v>
      </c>
      <c r="N783" s="49">
        <v>288</v>
      </c>
      <c r="O783" s="49">
        <v>187</v>
      </c>
      <c r="P783" s="49">
        <v>253</v>
      </c>
      <c r="Q783" s="49">
        <v>292</v>
      </c>
    </row>
    <row r="784" spans="1:17" x14ac:dyDescent="0.3">
      <c r="A784" s="34">
        <f>IF($B784='Lookup (hidden)'!$F$12,IF($E784='Lookup (hidden)'!$F$13,IF($D784='Lookup (hidden)'!$F$14,IF($F784='Lookup (hidden)'!$F$15,IF($G784='Lookup (hidden)'!$F$16,IF($H784='Lookup (hidden)'!$F$17,1,0),0),0),0),0),0)</f>
        <v>0</v>
      </c>
      <c r="B784" s="47" t="s">
        <v>73</v>
      </c>
      <c r="C784" s="59"/>
      <c r="D784" s="47" t="s">
        <v>37</v>
      </c>
      <c r="E784" s="47" t="s">
        <v>37</v>
      </c>
      <c r="F784" s="151">
        <v>4</v>
      </c>
      <c r="G784" s="47" t="s">
        <v>37</v>
      </c>
      <c r="H784" s="47" t="s">
        <v>79</v>
      </c>
      <c r="I784" s="47" t="s">
        <v>96</v>
      </c>
      <c r="J784" s="49">
        <v>389</v>
      </c>
      <c r="K784" s="49">
        <v>306</v>
      </c>
      <c r="L784" s="49">
        <v>311</v>
      </c>
      <c r="M784" s="49">
        <v>308</v>
      </c>
      <c r="N784" s="49">
        <v>117</v>
      </c>
      <c r="O784" s="49">
        <v>204</v>
      </c>
      <c r="P784" s="49">
        <v>204</v>
      </c>
      <c r="Q784" s="49">
        <v>227</v>
      </c>
    </row>
    <row r="785" spans="1:17" x14ac:dyDescent="0.3">
      <c r="A785" s="34">
        <f>IF($B785='Lookup (hidden)'!$F$12,IF($E785='Lookup (hidden)'!$F$13,IF($D785='Lookup (hidden)'!$F$14,IF($F785='Lookup (hidden)'!$F$15,IF($G785='Lookup (hidden)'!$F$16,IF($H785='Lookup (hidden)'!$F$17,1,0),0),0),0),0),0)</f>
        <v>0</v>
      </c>
      <c r="B785" s="47" t="s">
        <v>73</v>
      </c>
      <c r="C785" s="59"/>
      <c r="D785" s="47" t="s">
        <v>37</v>
      </c>
      <c r="E785" s="47" t="s">
        <v>37</v>
      </c>
      <c r="F785" s="151">
        <v>4</v>
      </c>
      <c r="G785" s="47" t="s">
        <v>37</v>
      </c>
      <c r="H785" s="47" t="s">
        <v>79</v>
      </c>
      <c r="I785" s="47" t="s">
        <v>97</v>
      </c>
      <c r="J785" s="49">
        <v>0</v>
      </c>
      <c r="K785" s="49">
        <v>0</v>
      </c>
      <c r="L785" s="49">
        <v>0</v>
      </c>
      <c r="M785" s="49">
        <v>52</v>
      </c>
      <c r="N785" s="49">
        <v>279</v>
      </c>
      <c r="O785" s="49">
        <v>261</v>
      </c>
      <c r="P785" s="49">
        <v>291</v>
      </c>
      <c r="Q785" s="49">
        <v>346</v>
      </c>
    </row>
    <row r="786" spans="1:17" x14ac:dyDescent="0.3">
      <c r="A786" s="34">
        <f>IF($B786='Lookup (hidden)'!$F$12,IF($E786='Lookup (hidden)'!$F$13,IF($D786='Lookup (hidden)'!$F$14,IF($F786='Lookup (hidden)'!$F$15,IF($G786='Lookup (hidden)'!$F$16,IF($H786='Lookup (hidden)'!$F$17,1,0),0),0),0),0),0)</f>
        <v>0</v>
      </c>
      <c r="B786" s="47" t="s">
        <v>73</v>
      </c>
      <c r="C786" s="59"/>
      <c r="D786" s="47" t="s">
        <v>37</v>
      </c>
      <c r="E786" s="47" t="s">
        <v>37</v>
      </c>
      <c r="F786" s="151">
        <v>5</v>
      </c>
      <c r="G786" s="47" t="s">
        <v>37</v>
      </c>
      <c r="H786" s="47" t="s">
        <v>79</v>
      </c>
      <c r="I786" s="47" t="s">
        <v>96</v>
      </c>
      <c r="J786" s="49">
        <v>443</v>
      </c>
      <c r="K786" s="49">
        <v>341</v>
      </c>
      <c r="L786" s="49">
        <v>394</v>
      </c>
      <c r="M786" s="49">
        <v>373</v>
      </c>
      <c r="N786" s="49">
        <v>163</v>
      </c>
      <c r="O786" s="49">
        <v>215</v>
      </c>
      <c r="P786" s="49">
        <v>254</v>
      </c>
      <c r="Q786" s="49">
        <v>303</v>
      </c>
    </row>
    <row r="787" spans="1:17" x14ac:dyDescent="0.3">
      <c r="A787" s="34">
        <f>IF($B787='Lookup (hidden)'!$F$12,IF($E787='Lookup (hidden)'!$F$13,IF($D787='Lookup (hidden)'!$F$14,IF($F787='Lookup (hidden)'!$F$15,IF($G787='Lookup (hidden)'!$F$16,IF($H787='Lookup (hidden)'!$F$17,1,0),0),0),0),0),0)</f>
        <v>0</v>
      </c>
      <c r="B787" s="47" t="s">
        <v>73</v>
      </c>
      <c r="C787" s="59"/>
      <c r="D787" s="47" t="s">
        <v>37</v>
      </c>
      <c r="E787" s="47" t="s">
        <v>37</v>
      </c>
      <c r="F787" s="151">
        <v>5</v>
      </c>
      <c r="G787" s="47" t="s">
        <v>37</v>
      </c>
      <c r="H787" s="47" t="s">
        <v>79</v>
      </c>
      <c r="I787" s="47" t="s">
        <v>97</v>
      </c>
      <c r="J787" s="49">
        <v>0</v>
      </c>
      <c r="K787" s="49">
        <v>0</v>
      </c>
      <c r="L787" s="49">
        <v>0</v>
      </c>
      <c r="M787" s="49">
        <v>49</v>
      </c>
      <c r="N787" s="49">
        <v>414</v>
      </c>
      <c r="O787" s="49">
        <v>310</v>
      </c>
      <c r="P787" s="49">
        <v>402</v>
      </c>
      <c r="Q787" s="49">
        <v>394</v>
      </c>
    </row>
    <row r="788" spans="1:17" x14ac:dyDescent="0.3">
      <c r="A788" s="34">
        <f>IF($B788='Lookup (hidden)'!$F$12,IF($E788='Lookup (hidden)'!$F$13,IF($D788='Lookup (hidden)'!$F$14,IF($F788='Lookup (hidden)'!$F$15,IF($G788='Lookup (hidden)'!$F$16,IF($H788='Lookup (hidden)'!$F$17,1,0),0),0),0),0),0)</f>
        <v>0</v>
      </c>
      <c r="B788" s="47" t="s">
        <v>69</v>
      </c>
      <c r="C788" s="59"/>
      <c r="D788" s="47" t="s">
        <v>37</v>
      </c>
      <c r="E788" s="47" t="s">
        <v>37</v>
      </c>
      <c r="F788" s="151">
        <v>1</v>
      </c>
      <c r="G788" s="47" t="s">
        <v>37</v>
      </c>
      <c r="H788" s="47" t="s">
        <v>72</v>
      </c>
      <c r="I788" s="47" t="s">
        <v>96</v>
      </c>
      <c r="J788" s="49">
        <v>207060</v>
      </c>
      <c r="K788" s="49">
        <v>200064</v>
      </c>
      <c r="L788" s="49">
        <v>202585</v>
      </c>
      <c r="M788" s="49">
        <v>183490</v>
      </c>
      <c r="N788" s="49">
        <v>64220</v>
      </c>
      <c r="O788" s="49">
        <v>93681</v>
      </c>
      <c r="P788" s="49">
        <v>95750</v>
      </c>
      <c r="Q788" s="49">
        <v>90422</v>
      </c>
    </row>
    <row r="789" spans="1:17" x14ac:dyDescent="0.3">
      <c r="A789" s="34">
        <f>IF($B789='Lookup (hidden)'!$F$12,IF($E789='Lookup (hidden)'!$F$13,IF($D789='Lookup (hidden)'!$F$14,IF($F789='Lookup (hidden)'!$F$15,IF($G789='Lookup (hidden)'!$F$16,IF($H789='Lookup (hidden)'!$F$17,1,0),0),0),0),0),0)</f>
        <v>0</v>
      </c>
      <c r="B789" s="47" t="s">
        <v>69</v>
      </c>
      <c r="C789" s="59"/>
      <c r="D789" s="47" t="s">
        <v>37</v>
      </c>
      <c r="E789" s="47" t="s">
        <v>37</v>
      </c>
      <c r="F789" s="151">
        <v>1</v>
      </c>
      <c r="G789" s="47" t="s">
        <v>37</v>
      </c>
      <c r="H789" s="47" t="s">
        <v>72</v>
      </c>
      <c r="I789" s="47" t="s">
        <v>97</v>
      </c>
      <c r="J789" s="49">
        <v>2086</v>
      </c>
      <c r="K789" s="49">
        <v>2307</v>
      </c>
      <c r="L789" s="49">
        <v>2571</v>
      </c>
      <c r="M789" s="49">
        <v>26449</v>
      </c>
      <c r="N789" s="49">
        <v>154060</v>
      </c>
      <c r="O789" s="49">
        <v>132487</v>
      </c>
      <c r="P789" s="49">
        <v>139207</v>
      </c>
      <c r="Q789" s="49">
        <v>159619</v>
      </c>
    </row>
    <row r="790" spans="1:17" x14ac:dyDescent="0.3">
      <c r="A790" s="34">
        <f>IF($B790='Lookup (hidden)'!$F$12,IF($E790='Lookup (hidden)'!$F$13,IF($D790='Lookup (hidden)'!$F$14,IF($F790='Lookup (hidden)'!$F$15,IF($G790='Lookup (hidden)'!$F$16,IF($H790='Lookup (hidden)'!$F$17,1,0),0),0),0),0),0)</f>
        <v>0</v>
      </c>
      <c r="B790" s="47" t="s">
        <v>69</v>
      </c>
      <c r="C790" s="59"/>
      <c r="D790" s="47" t="s">
        <v>37</v>
      </c>
      <c r="E790" s="47" t="s">
        <v>37</v>
      </c>
      <c r="F790" s="151">
        <v>2</v>
      </c>
      <c r="G790" s="47" t="s">
        <v>37</v>
      </c>
      <c r="H790" s="47" t="s">
        <v>72</v>
      </c>
      <c r="I790" s="47" t="s">
        <v>96</v>
      </c>
      <c r="J790" s="49">
        <v>197528</v>
      </c>
      <c r="K790" s="49">
        <v>187806</v>
      </c>
      <c r="L790" s="49">
        <v>194438</v>
      </c>
      <c r="M790" s="49">
        <v>172802</v>
      </c>
      <c r="N790" s="49">
        <v>51841</v>
      </c>
      <c r="O790" s="49">
        <v>78629</v>
      </c>
      <c r="P790" s="49">
        <v>83177</v>
      </c>
      <c r="Q790" s="49">
        <v>77254</v>
      </c>
    </row>
    <row r="791" spans="1:17" x14ac:dyDescent="0.3">
      <c r="A791" s="34">
        <f>IF($B791='Lookup (hidden)'!$F$12,IF($E791='Lookup (hidden)'!$F$13,IF($D791='Lookup (hidden)'!$F$14,IF($F791='Lookup (hidden)'!$F$15,IF($G791='Lookup (hidden)'!$F$16,IF($H791='Lookup (hidden)'!$F$17,1,0),0),0),0),0),0)</f>
        <v>0</v>
      </c>
      <c r="B791" s="47" t="s">
        <v>69</v>
      </c>
      <c r="C791" s="59"/>
      <c r="D791" s="47" t="s">
        <v>37</v>
      </c>
      <c r="E791" s="47" t="s">
        <v>37</v>
      </c>
      <c r="F791" s="151">
        <v>2</v>
      </c>
      <c r="G791" s="47" t="s">
        <v>37</v>
      </c>
      <c r="H791" s="47" t="s">
        <v>72</v>
      </c>
      <c r="I791" s="47" t="s">
        <v>97</v>
      </c>
      <c r="J791" s="49">
        <v>1869</v>
      </c>
      <c r="K791" s="49">
        <v>1837</v>
      </c>
      <c r="L791" s="49">
        <v>2026</v>
      </c>
      <c r="M791" s="49">
        <v>27223</v>
      </c>
      <c r="N791" s="49">
        <v>155132</v>
      </c>
      <c r="O791" s="49">
        <v>137061</v>
      </c>
      <c r="P791" s="49">
        <v>143746</v>
      </c>
      <c r="Q791" s="49">
        <v>165527</v>
      </c>
    </row>
    <row r="792" spans="1:17" x14ac:dyDescent="0.3">
      <c r="A792" s="34">
        <f>IF($B792='Lookup (hidden)'!$F$12,IF($E792='Lookup (hidden)'!$F$13,IF($D792='Lookup (hidden)'!$F$14,IF($F792='Lookup (hidden)'!$F$15,IF($G792='Lookup (hidden)'!$F$16,IF($H792='Lookup (hidden)'!$F$17,1,0),0),0),0),0),0)</f>
        <v>0</v>
      </c>
      <c r="B792" s="47" t="s">
        <v>69</v>
      </c>
      <c r="C792" s="59"/>
      <c r="D792" s="47" t="s">
        <v>37</v>
      </c>
      <c r="E792" s="47" t="s">
        <v>37</v>
      </c>
      <c r="F792" s="151">
        <v>3</v>
      </c>
      <c r="G792" s="47" t="s">
        <v>37</v>
      </c>
      <c r="H792" s="47" t="s">
        <v>72</v>
      </c>
      <c r="I792" s="47" t="s">
        <v>96</v>
      </c>
      <c r="J792" s="49">
        <v>192093</v>
      </c>
      <c r="K792" s="49">
        <v>183314</v>
      </c>
      <c r="L792" s="49">
        <v>192044</v>
      </c>
      <c r="M792" s="49">
        <v>170257</v>
      </c>
      <c r="N792" s="49">
        <v>49472</v>
      </c>
      <c r="O792" s="49">
        <v>74880</v>
      </c>
      <c r="P792" s="49">
        <v>81081</v>
      </c>
      <c r="Q792" s="49">
        <v>75055</v>
      </c>
    </row>
    <row r="793" spans="1:17" x14ac:dyDescent="0.3">
      <c r="A793" s="34">
        <f>IF($B793='Lookup (hidden)'!$F$12,IF($E793='Lookup (hidden)'!$F$13,IF($D793='Lookup (hidden)'!$F$14,IF($F793='Lookup (hidden)'!$F$15,IF($G793='Lookup (hidden)'!$F$16,IF($H793='Lookup (hidden)'!$F$17,1,0),0),0),0),0),0)</f>
        <v>0</v>
      </c>
      <c r="B793" s="47" t="s">
        <v>69</v>
      </c>
      <c r="C793" s="59"/>
      <c r="D793" s="47" t="s">
        <v>37</v>
      </c>
      <c r="E793" s="47" t="s">
        <v>37</v>
      </c>
      <c r="F793" s="151">
        <v>3</v>
      </c>
      <c r="G793" s="47" t="s">
        <v>37</v>
      </c>
      <c r="H793" s="47" t="s">
        <v>72</v>
      </c>
      <c r="I793" s="47" t="s">
        <v>97</v>
      </c>
      <c r="J793" s="49">
        <v>1665</v>
      </c>
      <c r="K793" s="49">
        <v>1598</v>
      </c>
      <c r="L793" s="49">
        <v>1876</v>
      </c>
      <c r="M793" s="49">
        <v>26652</v>
      </c>
      <c r="N793" s="49">
        <v>154191</v>
      </c>
      <c r="O793" s="49">
        <v>136079</v>
      </c>
      <c r="P793" s="49">
        <v>144944</v>
      </c>
      <c r="Q793" s="49">
        <v>166349</v>
      </c>
    </row>
    <row r="794" spans="1:17" x14ac:dyDescent="0.3">
      <c r="A794" s="34">
        <f>IF($B794='Lookup (hidden)'!$F$12,IF($E794='Lookup (hidden)'!$F$13,IF($D794='Lookup (hidden)'!$F$14,IF($F794='Lookup (hidden)'!$F$15,IF($G794='Lookup (hidden)'!$F$16,IF($H794='Lookup (hidden)'!$F$17,1,0),0),0),0),0),0)</f>
        <v>0</v>
      </c>
      <c r="B794" s="47" t="s">
        <v>69</v>
      </c>
      <c r="C794" s="59"/>
      <c r="D794" s="47" t="s">
        <v>37</v>
      </c>
      <c r="E794" s="47" t="s">
        <v>37</v>
      </c>
      <c r="F794" s="151">
        <v>4</v>
      </c>
      <c r="G794" s="47" t="s">
        <v>37</v>
      </c>
      <c r="H794" s="47" t="s">
        <v>72</v>
      </c>
      <c r="I794" s="47" t="s">
        <v>96</v>
      </c>
      <c r="J794" s="49">
        <v>187885</v>
      </c>
      <c r="K794" s="49">
        <v>177992</v>
      </c>
      <c r="L794" s="49">
        <v>187998</v>
      </c>
      <c r="M794" s="49">
        <v>166865</v>
      </c>
      <c r="N794" s="49">
        <v>45318</v>
      </c>
      <c r="O794" s="49">
        <v>69337</v>
      </c>
      <c r="P794" s="49">
        <v>75131</v>
      </c>
      <c r="Q794" s="49">
        <v>69419</v>
      </c>
    </row>
    <row r="795" spans="1:17" x14ac:dyDescent="0.3">
      <c r="A795" s="34">
        <f>IF($B795='Lookup (hidden)'!$F$12,IF($E795='Lookup (hidden)'!$F$13,IF($D795='Lookup (hidden)'!$F$14,IF($F795='Lookup (hidden)'!$F$15,IF($G795='Lookup (hidden)'!$F$16,IF($H795='Lookup (hidden)'!$F$17,1,0),0),0),0),0),0)</f>
        <v>0</v>
      </c>
      <c r="B795" s="47" t="s">
        <v>69</v>
      </c>
      <c r="C795" s="59"/>
      <c r="D795" s="47" t="s">
        <v>37</v>
      </c>
      <c r="E795" s="47" t="s">
        <v>37</v>
      </c>
      <c r="F795" s="151">
        <v>4</v>
      </c>
      <c r="G795" s="47" t="s">
        <v>37</v>
      </c>
      <c r="H795" s="47" t="s">
        <v>72</v>
      </c>
      <c r="I795" s="47" t="s">
        <v>97</v>
      </c>
      <c r="J795" s="49">
        <v>1749</v>
      </c>
      <c r="K795" s="49">
        <v>1728</v>
      </c>
      <c r="L795" s="49">
        <v>1760</v>
      </c>
      <c r="M795" s="49">
        <v>27156</v>
      </c>
      <c r="N795" s="49">
        <v>153906</v>
      </c>
      <c r="O795" s="49">
        <v>138822</v>
      </c>
      <c r="P795" s="49">
        <v>147838</v>
      </c>
      <c r="Q795" s="49">
        <v>170646</v>
      </c>
    </row>
    <row r="796" spans="1:17" x14ac:dyDescent="0.3">
      <c r="A796" s="34">
        <f>IF($B796='Lookup (hidden)'!$F$12,IF($E796='Lookup (hidden)'!$F$13,IF($D796='Lookup (hidden)'!$F$14,IF($F796='Lookup (hidden)'!$F$15,IF($G796='Lookup (hidden)'!$F$16,IF($H796='Lookup (hidden)'!$F$17,1,0),0),0),0),0),0)</f>
        <v>0</v>
      </c>
      <c r="B796" s="47" t="s">
        <v>69</v>
      </c>
      <c r="C796" s="59"/>
      <c r="D796" s="47" t="s">
        <v>37</v>
      </c>
      <c r="E796" s="47" t="s">
        <v>37</v>
      </c>
      <c r="F796" s="151">
        <v>5</v>
      </c>
      <c r="G796" s="47" t="s">
        <v>37</v>
      </c>
      <c r="H796" s="47" t="s">
        <v>72</v>
      </c>
      <c r="I796" s="47" t="s">
        <v>96</v>
      </c>
      <c r="J796" s="49">
        <v>191705</v>
      </c>
      <c r="K796" s="49">
        <v>178555</v>
      </c>
      <c r="L796" s="49">
        <v>190102</v>
      </c>
      <c r="M796" s="49">
        <v>168102</v>
      </c>
      <c r="N796" s="49">
        <v>41720</v>
      </c>
      <c r="O796" s="49">
        <v>64183</v>
      </c>
      <c r="P796" s="49">
        <v>71454</v>
      </c>
      <c r="Q796" s="49">
        <v>65881</v>
      </c>
    </row>
    <row r="797" spans="1:17" x14ac:dyDescent="0.3">
      <c r="A797" s="34">
        <f>IF($B797='Lookup (hidden)'!$F$12,IF($E797='Lookup (hidden)'!$F$13,IF($D797='Lookup (hidden)'!$F$14,IF($F797='Lookup (hidden)'!$F$15,IF($G797='Lookup (hidden)'!$F$16,IF($H797='Lookup (hidden)'!$F$17,1,0),0),0),0),0),0)</f>
        <v>0</v>
      </c>
      <c r="B797" s="47" t="s">
        <v>69</v>
      </c>
      <c r="C797" s="59"/>
      <c r="D797" s="47" t="s">
        <v>37</v>
      </c>
      <c r="E797" s="47" t="s">
        <v>37</v>
      </c>
      <c r="F797" s="151">
        <v>5</v>
      </c>
      <c r="G797" s="47" t="s">
        <v>37</v>
      </c>
      <c r="H797" s="47" t="s">
        <v>72</v>
      </c>
      <c r="I797" s="47" t="s">
        <v>97</v>
      </c>
      <c r="J797" s="49">
        <v>1680</v>
      </c>
      <c r="K797" s="49">
        <v>1548</v>
      </c>
      <c r="L797" s="49">
        <v>1766</v>
      </c>
      <c r="M797" s="49">
        <v>28215</v>
      </c>
      <c r="N797" s="49">
        <v>158789</v>
      </c>
      <c r="O797" s="49">
        <v>145375</v>
      </c>
      <c r="P797" s="49">
        <v>157572</v>
      </c>
      <c r="Q797" s="49">
        <v>178526</v>
      </c>
    </row>
    <row r="798" spans="1:17" x14ac:dyDescent="0.3">
      <c r="A798" s="34">
        <f>IF($B798='Lookup (hidden)'!$F$12,IF($E798='Lookup (hidden)'!$F$13,IF($D798='Lookup (hidden)'!$F$14,IF($F798='Lookup (hidden)'!$F$15,IF($G798='Lookup (hidden)'!$F$16,IF($H798='Lookup (hidden)'!$F$17,1,0),0),0),0),0),0)</f>
        <v>0</v>
      </c>
      <c r="B798" s="47" t="s">
        <v>69</v>
      </c>
      <c r="C798" s="59"/>
      <c r="D798" s="47" t="s">
        <v>37</v>
      </c>
      <c r="E798" s="47" t="s">
        <v>37</v>
      </c>
      <c r="F798" s="151">
        <v>1</v>
      </c>
      <c r="G798" s="47" t="s">
        <v>37</v>
      </c>
      <c r="H798" s="47" t="s">
        <v>76</v>
      </c>
      <c r="I798" s="47" t="s">
        <v>96</v>
      </c>
      <c r="J798" s="49">
        <v>138982</v>
      </c>
      <c r="K798" s="49">
        <v>133356</v>
      </c>
      <c r="L798" s="49">
        <v>136885</v>
      </c>
      <c r="M798" s="49">
        <v>123744</v>
      </c>
      <c r="N798" s="49">
        <v>50165</v>
      </c>
      <c r="O798" s="49">
        <v>62280</v>
      </c>
      <c r="P798" s="49">
        <v>63847</v>
      </c>
      <c r="Q798" s="49">
        <v>63850</v>
      </c>
    </row>
    <row r="799" spans="1:17" x14ac:dyDescent="0.3">
      <c r="A799" s="34">
        <f>IF($B799='Lookup (hidden)'!$F$12,IF($E799='Lookup (hidden)'!$F$13,IF($D799='Lookup (hidden)'!$F$14,IF($F799='Lookup (hidden)'!$F$15,IF($G799='Lookup (hidden)'!$F$16,IF($H799='Lookup (hidden)'!$F$17,1,0),0),0),0),0),0)</f>
        <v>0</v>
      </c>
      <c r="B799" s="47" t="s">
        <v>69</v>
      </c>
      <c r="C799" s="59"/>
      <c r="D799" s="47" t="s">
        <v>37</v>
      </c>
      <c r="E799" s="47" t="s">
        <v>37</v>
      </c>
      <c r="F799" s="151">
        <v>1</v>
      </c>
      <c r="G799" s="47" t="s">
        <v>37</v>
      </c>
      <c r="H799" s="47" t="s">
        <v>76</v>
      </c>
      <c r="I799" s="47" t="s">
        <v>97</v>
      </c>
      <c r="J799" s="49">
        <v>2068</v>
      </c>
      <c r="K799" s="49">
        <v>2034</v>
      </c>
      <c r="L799" s="49">
        <v>2120</v>
      </c>
      <c r="M799" s="49">
        <v>12102</v>
      </c>
      <c r="N799" s="49">
        <v>81659</v>
      </c>
      <c r="O799" s="49">
        <v>71705</v>
      </c>
      <c r="P799" s="49">
        <v>73207</v>
      </c>
      <c r="Q799" s="49">
        <v>78051</v>
      </c>
    </row>
    <row r="800" spans="1:17" x14ac:dyDescent="0.3">
      <c r="A800" s="34">
        <f>IF($B800='Lookup (hidden)'!$F$12,IF($E800='Lookup (hidden)'!$F$13,IF($D800='Lookup (hidden)'!$F$14,IF($F800='Lookup (hidden)'!$F$15,IF($G800='Lookup (hidden)'!$F$16,IF($H800='Lookup (hidden)'!$F$17,1,0),0),0),0),0),0)</f>
        <v>0</v>
      </c>
      <c r="B800" s="47" t="s">
        <v>69</v>
      </c>
      <c r="C800" s="59"/>
      <c r="D800" s="47" t="s">
        <v>37</v>
      </c>
      <c r="E800" s="47" t="s">
        <v>37</v>
      </c>
      <c r="F800" s="151">
        <v>2</v>
      </c>
      <c r="G800" s="47" t="s">
        <v>37</v>
      </c>
      <c r="H800" s="47" t="s">
        <v>76</v>
      </c>
      <c r="I800" s="47" t="s">
        <v>96</v>
      </c>
      <c r="J800" s="49">
        <v>120657</v>
      </c>
      <c r="K800" s="49">
        <v>112260</v>
      </c>
      <c r="L800" s="49">
        <v>115353</v>
      </c>
      <c r="M800" s="49">
        <v>102746</v>
      </c>
      <c r="N800" s="49">
        <v>39410</v>
      </c>
      <c r="O800" s="49">
        <v>47847</v>
      </c>
      <c r="P800" s="49">
        <v>50224</v>
      </c>
      <c r="Q800" s="49">
        <v>50108</v>
      </c>
    </row>
    <row r="801" spans="1:17" x14ac:dyDescent="0.3">
      <c r="A801" s="34">
        <f>IF($B801='Lookup (hidden)'!$F$12,IF($E801='Lookup (hidden)'!$F$13,IF($D801='Lookup (hidden)'!$F$14,IF($F801='Lookup (hidden)'!$F$15,IF($G801='Lookup (hidden)'!$F$16,IF($H801='Lookup (hidden)'!$F$17,1,0),0),0),0),0),0)</f>
        <v>0</v>
      </c>
      <c r="B801" s="47" t="s">
        <v>69</v>
      </c>
      <c r="C801" s="59"/>
      <c r="D801" s="47" t="s">
        <v>37</v>
      </c>
      <c r="E801" s="47" t="s">
        <v>37</v>
      </c>
      <c r="F801" s="151">
        <v>2</v>
      </c>
      <c r="G801" s="47" t="s">
        <v>37</v>
      </c>
      <c r="H801" s="47" t="s">
        <v>76</v>
      </c>
      <c r="I801" s="47" t="s">
        <v>97</v>
      </c>
      <c r="J801" s="49">
        <v>1622</v>
      </c>
      <c r="K801" s="49">
        <v>1489</v>
      </c>
      <c r="L801" s="49">
        <v>1841</v>
      </c>
      <c r="M801" s="49">
        <v>11311</v>
      </c>
      <c r="N801" s="49">
        <v>74766</v>
      </c>
      <c r="O801" s="49">
        <v>65595</v>
      </c>
      <c r="P801" s="49">
        <v>68483</v>
      </c>
      <c r="Q801" s="49">
        <v>72763</v>
      </c>
    </row>
    <row r="802" spans="1:17" x14ac:dyDescent="0.3">
      <c r="A802" s="34">
        <f>IF($B802='Lookup (hidden)'!$F$12,IF($E802='Lookup (hidden)'!$F$13,IF($D802='Lookup (hidden)'!$F$14,IF($F802='Lookup (hidden)'!$F$15,IF($G802='Lookup (hidden)'!$F$16,IF($H802='Lookup (hidden)'!$F$17,1,0),0),0),0),0),0)</f>
        <v>0</v>
      </c>
      <c r="B802" s="47" t="s">
        <v>69</v>
      </c>
      <c r="C802" s="59"/>
      <c r="D802" s="47" t="s">
        <v>37</v>
      </c>
      <c r="E802" s="47" t="s">
        <v>37</v>
      </c>
      <c r="F802" s="151">
        <v>3</v>
      </c>
      <c r="G802" s="47" t="s">
        <v>37</v>
      </c>
      <c r="H802" s="47" t="s">
        <v>76</v>
      </c>
      <c r="I802" s="47" t="s">
        <v>96</v>
      </c>
      <c r="J802" s="49">
        <v>107649</v>
      </c>
      <c r="K802" s="49">
        <v>100981</v>
      </c>
      <c r="L802" s="49">
        <v>105366</v>
      </c>
      <c r="M802" s="49">
        <v>94656</v>
      </c>
      <c r="N802" s="49">
        <v>35263</v>
      </c>
      <c r="O802" s="49">
        <v>43107</v>
      </c>
      <c r="P802" s="49">
        <v>45646</v>
      </c>
      <c r="Q802" s="49">
        <v>45454</v>
      </c>
    </row>
    <row r="803" spans="1:17" x14ac:dyDescent="0.3">
      <c r="A803" s="34">
        <f>IF($B803='Lookup (hidden)'!$F$12,IF($E803='Lookup (hidden)'!$F$13,IF($D803='Lookup (hidden)'!$F$14,IF($F803='Lookup (hidden)'!$F$15,IF($G803='Lookup (hidden)'!$F$16,IF($H803='Lookup (hidden)'!$F$17,1,0),0),0),0),0),0)</f>
        <v>0</v>
      </c>
      <c r="B803" s="47" t="s">
        <v>69</v>
      </c>
      <c r="C803" s="59"/>
      <c r="D803" s="47" t="s">
        <v>37</v>
      </c>
      <c r="E803" s="47" t="s">
        <v>37</v>
      </c>
      <c r="F803" s="151">
        <v>3</v>
      </c>
      <c r="G803" s="47" t="s">
        <v>37</v>
      </c>
      <c r="H803" s="47" t="s">
        <v>76</v>
      </c>
      <c r="I803" s="47" t="s">
        <v>97</v>
      </c>
      <c r="J803" s="49">
        <v>1657</v>
      </c>
      <c r="K803" s="49">
        <v>1525</v>
      </c>
      <c r="L803" s="49">
        <v>1882</v>
      </c>
      <c r="M803" s="49">
        <v>10640</v>
      </c>
      <c r="N803" s="49">
        <v>71044</v>
      </c>
      <c r="O803" s="49">
        <v>62221</v>
      </c>
      <c r="P803" s="49">
        <v>64806</v>
      </c>
      <c r="Q803" s="49">
        <v>69350</v>
      </c>
    </row>
    <row r="804" spans="1:17" x14ac:dyDescent="0.3">
      <c r="A804" s="34">
        <f>IF($B804='Lookup (hidden)'!$F$12,IF($E804='Lookup (hidden)'!$F$13,IF($D804='Lookup (hidden)'!$F$14,IF($F804='Lookup (hidden)'!$F$15,IF($G804='Lookup (hidden)'!$F$16,IF($H804='Lookup (hidden)'!$F$17,1,0),0),0),0),0),0)</f>
        <v>0</v>
      </c>
      <c r="B804" s="47" t="s">
        <v>69</v>
      </c>
      <c r="C804" s="59"/>
      <c r="D804" s="47" t="s">
        <v>37</v>
      </c>
      <c r="E804" s="47" t="s">
        <v>37</v>
      </c>
      <c r="F804" s="151">
        <v>4</v>
      </c>
      <c r="G804" s="47" t="s">
        <v>37</v>
      </c>
      <c r="H804" s="47" t="s">
        <v>76</v>
      </c>
      <c r="I804" s="47" t="s">
        <v>96</v>
      </c>
      <c r="J804" s="49">
        <v>97721</v>
      </c>
      <c r="K804" s="49">
        <v>90748</v>
      </c>
      <c r="L804" s="49">
        <v>95698</v>
      </c>
      <c r="M804" s="49">
        <v>86578</v>
      </c>
      <c r="N804" s="49">
        <v>29709</v>
      </c>
      <c r="O804" s="49">
        <v>35920</v>
      </c>
      <c r="P804" s="49">
        <v>38563</v>
      </c>
      <c r="Q804" s="49">
        <v>37718</v>
      </c>
    </row>
    <row r="805" spans="1:17" x14ac:dyDescent="0.3">
      <c r="A805" s="34">
        <f>IF($B805='Lookup (hidden)'!$F$12,IF($E805='Lookup (hidden)'!$F$13,IF($D805='Lookup (hidden)'!$F$14,IF($F805='Lookup (hidden)'!$F$15,IF($G805='Lookup (hidden)'!$F$16,IF($H805='Lookup (hidden)'!$F$17,1,0),0),0),0),0),0)</f>
        <v>0</v>
      </c>
      <c r="B805" s="47" t="s">
        <v>69</v>
      </c>
      <c r="C805" s="59"/>
      <c r="D805" s="47" t="s">
        <v>37</v>
      </c>
      <c r="E805" s="47" t="s">
        <v>37</v>
      </c>
      <c r="F805" s="151">
        <v>4</v>
      </c>
      <c r="G805" s="47" t="s">
        <v>37</v>
      </c>
      <c r="H805" s="47" t="s">
        <v>76</v>
      </c>
      <c r="I805" s="47" t="s">
        <v>97</v>
      </c>
      <c r="J805" s="49">
        <v>1483</v>
      </c>
      <c r="K805" s="49">
        <v>1341</v>
      </c>
      <c r="L805" s="49">
        <v>1683</v>
      </c>
      <c r="M805" s="49">
        <v>10125</v>
      </c>
      <c r="N805" s="49">
        <v>68350</v>
      </c>
      <c r="O805" s="49">
        <v>59990</v>
      </c>
      <c r="P805" s="49">
        <v>63400</v>
      </c>
      <c r="Q805" s="49">
        <v>67804</v>
      </c>
    </row>
    <row r="806" spans="1:17" x14ac:dyDescent="0.3">
      <c r="A806" s="34">
        <f>IF($B806='Lookup (hidden)'!$F$12,IF($E806='Lookup (hidden)'!$F$13,IF($D806='Lookup (hidden)'!$F$14,IF($F806='Lookup (hidden)'!$F$15,IF($G806='Lookup (hidden)'!$F$16,IF($H806='Lookup (hidden)'!$F$17,1,0),0),0),0),0),0)</f>
        <v>0</v>
      </c>
      <c r="B806" s="47" t="s">
        <v>69</v>
      </c>
      <c r="C806" s="59"/>
      <c r="D806" s="47" t="s">
        <v>37</v>
      </c>
      <c r="E806" s="47" t="s">
        <v>37</v>
      </c>
      <c r="F806" s="151">
        <v>5</v>
      </c>
      <c r="G806" s="47" t="s">
        <v>37</v>
      </c>
      <c r="H806" s="47" t="s">
        <v>76</v>
      </c>
      <c r="I806" s="47" t="s">
        <v>96</v>
      </c>
      <c r="J806" s="49">
        <v>118854</v>
      </c>
      <c r="K806" s="49">
        <v>108244</v>
      </c>
      <c r="L806" s="49">
        <v>115442</v>
      </c>
      <c r="M806" s="49">
        <v>101546</v>
      </c>
      <c r="N806" s="49">
        <v>30991</v>
      </c>
      <c r="O806" s="49">
        <v>37486</v>
      </c>
      <c r="P806" s="49">
        <v>42211</v>
      </c>
      <c r="Q806" s="49">
        <v>41392</v>
      </c>
    </row>
    <row r="807" spans="1:17" x14ac:dyDescent="0.3">
      <c r="A807" s="34">
        <f>IF($B807='Lookup (hidden)'!$F$12,IF($E807='Lookup (hidden)'!$F$13,IF($D807='Lookup (hidden)'!$F$14,IF($F807='Lookup (hidden)'!$F$15,IF($G807='Lookup (hidden)'!$F$16,IF($H807='Lookup (hidden)'!$F$17,1,0),0),0),0),0),0)</f>
        <v>0</v>
      </c>
      <c r="B807" s="47" t="s">
        <v>69</v>
      </c>
      <c r="C807" s="59"/>
      <c r="D807" s="47" t="s">
        <v>37</v>
      </c>
      <c r="E807" s="47" t="s">
        <v>37</v>
      </c>
      <c r="F807" s="151">
        <v>5</v>
      </c>
      <c r="G807" s="47" t="s">
        <v>37</v>
      </c>
      <c r="H807" s="47" t="s">
        <v>76</v>
      </c>
      <c r="I807" s="47" t="s">
        <v>97</v>
      </c>
      <c r="J807" s="49">
        <v>1719</v>
      </c>
      <c r="K807" s="49">
        <v>1754</v>
      </c>
      <c r="L807" s="49">
        <v>2169</v>
      </c>
      <c r="M807" s="49">
        <v>13248</v>
      </c>
      <c r="N807" s="49">
        <v>87317</v>
      </c>
      <c r="O807" s="49">
        <v>76488</v>
      </c>
      <c r="P807" s="49">
        <v>80578</v>
      </c>
      <c r="Q807" s="49">
        <v>85409</v>
      </c>
    </row>
    <row r="808" spans="1:17" x14ac:dyDescent="0.3">
      <c r="A808" s="34">
        <f>IF($B808='Lookup (hidden)'!$F$12,IF($E808='Lookup (hidden)'!$F$13,IF($D808='Lookup (hidden)'!$F$14,IF($F808='Lookup (hidden)'!$F$15,IF($G808='Lookup (hidden)'!$F$16,IF($H808='Lookup (hidden)'!$F$17,1,0),0),0),0),0),0)</f>
        <v>0</v>
      </c>
      <c r="B808" s="47" t="s">
        <v>69</v>
      </c>
      <c r="C808" s="59"/>
      <c r="D808" s="47" t="s">
        <v>37</v>
      </c>
      <c r="E808" s="47" t="s">
        <v>37</v>
      </c>
      <c r="F808" s="151">
        <v>1</v>
      </c>
      <c r="G808" s="47" t="s">
        <v>37</v>
      </c>
      <c r="H808" s="47" t="s">
        <v>79</v>
      </c>
      <c r="I808" s="47" t="s">
        <v>96</v>
      </c>
      <c r="J808" s="49">
        <v>2398</v>
      </c>
      <c r="K808" s="49">
        <v>2142</v>
      </c>
      <c r="L808" s="49">
        <v>2296</v>
      </c>
      <c r="M808" s="49">
        <v>2175</v>
      </c>
      <c r="N808" s="49">
        <v>773</v>
      </c>
      <c r="O808" s="49">
        <v>1138</v>
      </c>
      <c r="P808" s="49">
        <v>1368</v>
      </c>
      <c r="Q808" s="49">
        <v>1293</v>
      </c>
    </row>
    <row r="809" spans="1:17" x14ac:dyDescent="0.3">
      <c r="A809" s="34">
        <f>IF($B809='Lookup (hidden)'!$F$12,IF($E809='Lookup (hidden)'!$F$13,IF($D809='Lookup (hidden)'!$F$14,IF($F809='Lookup (hidden)'!$F$15,IF($G809='Lookup (hidden)'!$F$16,IF($H809='Lookup (hidden)'!$F$17,1,0),0),0),0),0),0)</f>
        <v>0</v>
      </c>
      <c r="B809" s="47" t="s">
        <v>69</v>
      </c>
      <c r="C809" s="59"/>
      <c r="D809" s="47" t="s">
        <v>37</v>
      </c>
      <c r="E809" s="47" t="s">
        <v>37</v>
      </c>
      <c r="F809" s="151">
        <v>1</v>
      </c>
      <c r="G809" s="47" t="s">
        <v>37</v>
      </c>
      <c r="H809" s="47" t="s">
        <v>79</v>
      </c>
      <c r="I809" s="47" t="s">
        <v>97</v>
      </c>
      <c r="J809" s="49">
        <v>11</v>
      </c>
      <c r="K809" s="49" t="s">
        <v>100</v>
      </c>
      <c r="L809" s="49">
        <v>9</v>
      </c>
      <c r="M809" s="49">
        <v>178</v>
      </c>
      <c r="N809" s="49">
        <v>1419</v>
      </c>
      <c r="O809" s="49">
        <v>1144</v>
      </c>
      <c r="P809" s="49">
        <v>1136</v>
      </c>
      <c r="Q809" s="49">
        <v>1349</v>
      </c>
    </row>
    <row r="810" spans="1:17" x14ac:dyDescent="0.3">
      <c r="A810" s="34">
        <f>IF($B810='Lookup (hidden)'!$F$12,IF($E810='Lookup (hidden)'!$F$13,IF($D810='Lookup (hidden)'!$F$14,IF($F810='Lookup (hidden)'!$F$15,IF($G810='Lookup (hidden)'!$F$16,IF($H810='Lookup (hidden)'!$F$17,1,0),0),0),0),0),0)</f>
        <v>0</v>
      </c>
      <c r="B810" s="47" t="s">
        <v>69</v>
      </c>
      <c r="C810" s="59"/>
      <c r="D810" s="47" t="s">
        <v>37</v>
      </c>
      <c r="E810" s="47" t="s">
        <v>37</v>
      </c>
      <c r="F810" s="151">
        <v>2</v>
      </c>
      <c r="G810" s="47" t="s">
        <v>37</v>
      </c>
      <c r="H810" s="47" t="s">
        <v>79</v>
      </c>
      <c r="I810" s="47" t="s">
        <v>96</v>
      </c>
      <c r="J810" s="49">
        <v>2321</v>
      </c>
      <c r="K810" s="49">
        <v>2052</v>
      </c>
      <c r="L810" s="49">
        <v>2303</v>
      </c>
      <c r="M810" s="49">
        <v>2188</v>
      </c>
      <c r="N810" s="49">
        <v>795</v>
      </c>
      <c r="O810" s="49">
        <v>1019</v>
      </c>
      <c r="P810" s="49">
        <v>1283</v>
      </c>
      <c r="Q810" s="49">
        <v>1318</v>
      </c>
    </row>
    <row r="811" spans="1:17" x14ac:dyDescent="0.3">
      <c r="A811" s="34">
        <f>IF($B811='Lookup (hidden)'!$F$12,IF($E811='Lookup (hidden)'!$F$13,IF($D811='Lookup (hidden)'!$F$14,IF($F811='Lookup (hidden)'!$F$15,IF($G811='Lookup (hidden)'!$F$16,IF($H811='Lookup (hidden)'!$F$17,1,0),0),0),0),0),0)</f>
        <v>0</v>
      </c>
      <c r="B811" s="47" t="s">
        <v>69</v>
      </c>
      <c r="C811" s="59"/>
      <c r="D811" s="47" t="s">
        <v>37</v>
      </c>
      <c r="E811" s="47" t="s">
        <v>37</v>
      </c>
      <c r="F811" s="151">
        <v>2</v>
      </c>
      <c r="G811" s="47" t="s">
        <v>37</v>
      </c>
      <c r="H811" s="47" t="s">
        <v>79</v>
      </c>
      <c r="I811" s="47" t="s">
        <v>97</v>
      </c>
      <c r="J811" s="49">
        <v>9</v>
      </c>
      <c r="K811" s="49">
        <v>12</v>
      </c>
      <c r="L811" s="49">
        <v>12</v>
      </c>
      <c r="M811" s="49">
        <v>216</v>
      </c>
      <c r="N811" s="49">
        <v>1692</v>
      </c>
      <c r="O811" s="49">
        <v>1303</v>
      </c>
      <c r="P811" s="49">
        <v>1366</v>
      </c>
      <c r="Q811" s="49">
        <v>1747</v>
      </c>
    </row>
    <row r="812" spans="1:17" x14ac:dyDescent="0.3">
      <c r="A812" s="34">
        <f>IF($B812='Lookup (hidden)'!$F$12,IF($E812='Lookup (hidden)'!$F$13,IF($D812='Lookup (hidden)'!$F$14,IF($F812='Lookup (hidden)'!$F$15,IF($G812='Lookup (hidden)'!$F$16,IF($H812='Lookup (hidden)'!$F$17,1,0),0),0),0),0),0)</f>
        <v>0</v>
      </c>
      <c r="B812" s="47" t="s">
        <v>69</v>
      </c>
      <c r="C812" s="59"/>
      <c r="D812" s="47" t="s">
        <v>37</v>
      </c>
      <c r="E812" s="47" t="s">
        <v>37</v>
      </c>
      <c r="F812" s="151">
        <v>3</v>
      </c>
      <c r="G812" s="47" t="s">
        <v>37</v>
      </c>
      <c r="H812" s="47" t="s">
        <v>79</v>
      </c>
      <c r="I812" s="47" t="s">
        <v>96</v>
      </c>
      <c r="J812" s="49">
        <v>2464</v>
      </c>
      <c r="K812" s="49">
        <v>2009</v>
      </c>
      <c r="L812" s="49">
        <v>2396</v>
      </c>
      <c r="M812" s="49">
        <v>2079</v>
      </c>
      <c r="N812" s="49">
        <v>721</v>
      </c>
      <c r="O812" s="49">
        <v>1006</v>
      </c>
      <c r="P812" s="49">
        <v>1344</v>
      </c>
      <c r="Q812" s="49">
        <v>1426</v>
      </c>
    </row>
    <row r="813" spans="1:17" x14ac:dyDescent="0.3">
      <c r="A813" s="34">
        <f>IF($B813='Lookup (hidden)'!$F$12,IF($E813='Lookup (hidden)'!$F$13,IF($D813='Lookup (hidden)'!$F$14,IF($F813='Lookup (hidden)'!$F$15,IF($G813='Lookup (hidden)'!$F$16,IF($H813='Lookup (hidden)'!$F$17,1,0),0),0),0),0),0)</f>
        <v>0</v>
      </c>
      <c r="B813" s="47" t="s">
        <v>69</v>
      </c>
      <c r="C813" s="59"/>
      <c r="D813" s="47" t="s">
        <v>37</v>
      </c>
      <c r="E813" s="47" t="s">
        <v>37</v>
      </c>
      <c r="F813" s="151">
        <v>3</v>
      </c>
      <c r="G813" s="47" t="s">
        <v>37</v>
      </c>
      <c r="H813" s="47" t="s">
        <v>79</v>
      </c>
      <c r="I813" s="47" t="s">
        <v>97</v>
      </c>
      <c r="J813" s="49" t="s">
        <v>99</v>
      </c>
      <c r="K813" s="49" t="s">
        <v>99</v>
      </c>
      <c r="L813" s="49">
        <v>10</v>
      </c>
      <c r="M813" s="49">
        <v>241</v>
      </c>
      <c r="N813" s="49">
        <v>1731</v>
      </c>
      <c r="O813" s="49">
        <v>1406</v>
      </c>
      <c r="P813" s="49">
        <v>1539</v>
      </c>
      <c r="Q813" s="49">
        <v>1666</v>
      </c>
    </row>
    <row r="814" spans="1:17" x14ac:dyDescent="0.3">
      <c r="A814" s="34">
        <f>IF($B814='Lookup (hidden)'!$F$12,IF($E814='Lookup (hidden)'!$F$13,IF($D814='Lookup (hidden)'!$F$14,IF($F814='Lookup (hidden)'!$F$15,IF($G814='Lookup (hidden)'!$F$16,IF($H814='Lookup (hidden)'!$F$17,1,0),0),0),0),0),0)</f>
        <v>0</v>
      </c>
      <c r="B814" s="47" t="s">
        <v>69</v>
      </c>
      <c r="C814" s="59"/>
      <c r="D814" s="47" t="s">
        <v>37</v>
      </c>
      <c r="E814" s="47" t="s">
        <v>37</v>
      </c>
      <c r="F814" s="151">
        <v>4</v>
      </c>
      <c r="G814" s="47" t="s">
        <v>37</v>
      </c>
      <c r="H814" s="47" t="s">
        <v>79</v>
      </c>
      <c r="I814" s="47" t="s">
        <v>96</v>
      </c>
      <c r="J814" s="49">
        <v>2528</v>
      </c>
      <c r="K814" s="49">
        <v>2314</v>
      </c>
      <c r="L814" s="49">
        <v>2682</v>
      </c>
      <c r="M814" s="49">
        <v>2408</v>
      </c>
      <c r="N814" s="49">
        <v>684</v>
      </c>
      <c r="O814" s="49">
        <v>1143</v>
      </c>
      <c r="P814" s="49">
        <v>1467</v>
      </c>
      <c r="Q814" s="49">
        <v>1556</v>
      </c>
    </row>
    <row r="815" spans="1:17" x14ac:dyDescent="0.3">
      <c r="A815" s="34">
        <f>IF($B815='Lookup (hidden)'!$F$12,IF($E815='Lookup (hidden)'!$F$13,IF($D815='Lookup (hidden)'!$F$14,IF($F815='Lookup (hidden)'!$F$15,IF($G815='Lookup (hidden)'!$F$16,IF($H815='Lookup (hidden)'!$F$17,1,0),0),0),0),0),0)</f>
        <v>0</v>
      </c>
      <c r="B815" s="47" t="s">
        <v>69</v>
      </c>
      <c r="C815" s="59"/>
      <c r="D815" s="47" t="s">
        <v>37</v>
      </c>
      <c r="E815" s="47" t="s">
        <v>37</v>
      </c>
      <c r="F815" s="151">
        <v>4</v>
      </c>
      <c r="G815" s="47" t="s">
        <v>37</v>
      </c>
      <c r="H815" s="47" t="s">
        <v>79</v>
      </c>
      <c r="I815" s="47" t="s">
        <v>97</v>
      </c>
      <c r="J815" s="49" t="s">
        <v>100</v>
      </c>
      <c r="K815" s="49">
        <v>18</v>
      </c>
      <c r="L815" s="49">
        <v>17</v>
      </c>
      <c r="M815" s="49">
        <v>281</v>
      </c>
      <c r="N815" s="49">
        <v>2112</v>
      </c>
      <c r="O815" s="49">
        <v>1754</v>
      </c>
      <c r="P815" s="49">
        <v>1956</v>
      </c>
      <c r="Q815" s="49">
        <v>2289</v>
      </c>
    </row>
    <row r="816" spans="1:17" x14ac:dyDescent="0.3">
      <c r="A816" s="34">
        <f>IF($B816='Lookup (hidden)'!$F$12,IF($E816='Lookup (hidden)'!$F$13,IF($D816='Lookup (hidden)'!$F$14,IF($F816='Lookup (hidden)'!$F$15,IF($G816='Lookup (hidden)'!$F$16,IF($H816='Lookup (hidden)'!$F$17,1,0),0),0),0),0),0)</f>
        <v>0</v>
      </c>
      <c r="B816" s="47" t="s">
        <v>69</v>
      </c>
      <c r="C816" s="59"/>
      <c r="D816" s="47" t="s">
        <v>37</v>
      </c>
      <c r="E816" s="47" t="s">
        <v>37</v>
      </c>
      <c r="F816" s="151">
        <v>5</v>
      </c>
      <c r="G816" s="47" t="s">
        <v>37</v>
      </c>
      <c r="H816" s="47" t="s">
        <v>79</v>
      </c>
      <c r="I816" s="47" t="s">
        <v>96</v>
      </c>
      <c r="J816" s="49">
        <v>3155</v>
      </c>
      <c r="K816" s="49">
        <v>2776</v>
      </c>
      <c r="L816" s="49">
        <v>3355</v>
      </c>
      <c r="M816" s="49">
        <v>2975</v>
      </c>
      <c r="N816" s="49">
        <v>808</v>
      </c>
      <c r="O816" s="49">
        <v>1262</v>
      </c>
      <c r="P816" s="49">
        <v>1677</v>
      </c>
      <c r="Q816" s="49">
        <v>1667</v>
      </c>
    </row>
    <row r="817" spans="1:17" x14ac:dyDescent="0.3">
      <c r="A817" s="34">
        <f>IF($B817='Lookup (hidden)'!$F$12,IF($E817='Lookup (hidden)'!$F$13,IF($D817='Lookup (hidden)'!$F$14,IF($F817='Lookup (hidden)'!$F$15,IF($G817='Lookup (hidden)'!$F$16,IF($H817='Lookup (hidden)'!$F$17,1,0),0),0),0),0),0)</f>
        <v>0</v>
      </c>
      <c r="B817" s="47" t="s">
        <v>69</v>
      </c>
      <c r="C817" s="59"/>
      <c r="D817" s="47" t="s">
        <v>37</v>
      </c>
      <c r="E817" s="47" t="s">
        <v>37</v>
      </c>
      <c r="F817" s="151">
        <v>5</v>
      </c>
      <c r="G817" s="47" t="s">
        <v>37</v>
      </c>
      <c r="H817" s="47" t="s">
        <v>79</v>
      </c>
      <c r="I817" s="47" t="s">
        <v>97</v>
      </c>
      <c r="J817" s="49">
        <v>9</v>
      </c>
      <c r="K817" s="49">
        <v>10</v>
      </c>
      <c r="L817" s="49">
        <v>15</v>
      </c>
      <c r="M817" s="49">
        <v>399</v>
      </c>
      <c r="N817" s="49">
        <v>2795</v>
      </c>
      <c r="O817" s="49">
        <v>2332</v>
      </c>
      <c r="P817" s="49">
        <v>2607</v>
      </c>
      <c r="Q817" s="49">
        <v>3076</v>
      </c>
    </row>
    <row r="818" spans="1:17" x14ac:dyDescent="0.3">
      <c r="A818" s="34">
        <f>IF($B818='Lookup (hidden)'!$F$12,IF($E818='Lookup (hidden)'!$F$13,IF($D818='Lookup (hidden)'!$F$14,IF($F818='Lookup (hidden)'!$F$15,IF($G818='Lookup (hidden)'!$F$16,IF($H818='Lookup (hidden)'!$F$17,1,0),0),0),0),0),0)</f>
        <v>0</v>
      </c>
      <c r="B818" s="47" t="s">
        <v>80</v>
      </c>
      <c r="C818" s="59"/>
      <c r="D818" s="47" t="s">
        <v>37</v>
      </c>
      <c r="E818" s="47" t="s">
        <v>37</v>
      </c>
      <c r="F818" s="47" t="s">
        <v>37</v>
      </c>
      <c r="G818" s="47" t="s">
        <v>63</v>
      </c>
      <c r="H818" s="47" t="s">
        <v>72</v>
      </c>
      <c r="I818" s="47" t="s">
        <v>96</v>
      </c>
      <c r="J818" s="49">
        <v>66898</v>
      </c>
      <c r="K818" s="49">
        <v>64113</v>
      </c>
      <c r="L818" s="49">
        <v>66752</v>
      </c>
      <c r="M818" s="49">
        <v>65595</v>
      </c>
      <c r="N818" s="49">
        <v>40374</v>
      </c>
      <c r="O818" s="49">
        <v>51007</v>
      </c>
      <c r="P818" s="49">
        <v>50351</v>
      </c>
      <c r="Q818" s="49">
        <v>53265</v>
      </c>
    </row>
    <row r="819" spans="1:17" x14ac:dyDescent="0.3">
      <c r="A819" s="34">
        <f>IF($B819='Lookup (hidden)'!$F$12,IF($E819='Lookup (hidden)'!$F$13,IF($D819='Lookup (hidden)'!$F$14,IF($F819='Lookup (hidden)'!$F$15,IF($G819='Lookup (hidden)'!$F$16,IF($H819='Lookup (hidden)'!$F$17,1,0),0),0),0),0),0)</f>
        <v>0</v>
      </c>
      <c r="B819" s="47" t="s">
        <v>80</v>
      </c>
      <c r="C819" s="59"/>
      <c r="D819" s="47" t="s">
        <v>37</v>
      </c>
      <c r="E819" s="47" t="s">
        <v>37</v>
      </c>
      <c r="F819" s="47" t="s">
        <v>37</v>
      </c>
      <c r="G819" s="47" t="s">
        <v>63</v>
      </c>
      <c r="H819" s="47" t="s">
        <v>72</v>
      </c>
      <c r="I819" s="47" t="s">
        <v>97</v>
      </c>
      <c r="J819" s="49">
        <v>2325</v>
      </c>
      <c r="K819" s="49">
        <v>2317</v>
      </c>
      <c r="L819" s="49">
        <v>2402</v>
      </c>
      <c r="M819" s="49">
        <v>5290</v>
      </c>
      <c r="N819" s="49">
        <v>29826</v>
      </c>
      <c r="O819" s="49">
        <v>19459</v>
      </c>
      <c r="P819" s="49">
        <v>22713</v>
      </c>
      <c r="Q819" s="49">
        <v>24875</v>
      </c>
    </row>
    <row r="820" spans="1:17" x14ac:dyDescent="0.3">
      <c r="A820" s="34">
        <f>IF($B820='Lookup (hidden)'!$F$12,IF($E820='Lookup (hidden)'!$F$13,IF($D820='Lookup (hidden)'!$F$14,IF($F820='Lookup (hidden)'!$F$15,IF($G820='Lookup (hidden)'!$F$16,IF($H820='Lookup (hidden)'!$F$17,1,0),0),0),0),0),0)</f>
        <v>0</v>
      </c>
      <c r="B820" s="47" t="s">
        <v>80</v>
      </c>
      <c r="C820" s="59"/>
      <c r="D820" s="47" t="s">
        <v>37</v>
      </c>
      <c r="E820" s="47" t="s">
        <v>37</v>
      </c>
      <c r="F820" s="47" t="s">
        <v>37</v>
      </c>
      <c r="G820" s="47" t="s">
        <v>64</v>
      </c>
      <c r="H820" s="47" t="s">
        <v>72</v>
      </c>
      <c r="I820" s="47" t="s">
        <v>96</v>
      </c>
      <c r="J820" s="49">
        <v>385345</v>
      </c>
      <c r="K820" s="49">
        <v>378786</v>
      </c>
      <c r="L820" s="49">
        <v>386324</v>
      </c>
      <c r="M820" s="49">
        <v>376772</v>
      </c>
      <c r="N820" s="49">
        <v>208632</v>
      </c>
      <c r="O820" s="49">
        <v>286671</v>
      </c>
      <c r="P820" s="49">
        <v>280565</v>
      </c>
      <c r="Q820" s="49">
        <v>296820</v>
      </c>
    </row>
    <row r="821" spans="1:17" x14ac:dyDescent="0.3">
      <c r="A821" s="34">
        <f>IF($B821='Lookup (hidden)'!$F$12,IF($E821='Lookup (hidden)'!$F$13,IF($D821='Lookup (hidden)'!$F$14,IF($F821='Lookup (hidden)'!$F$15,IF($G821='Lookup (hidden)'!$F$16,IF($H821='Lookup (hidden)'!$F$17,1,0),0),0),0),0),0)</f>
        <v>0</v>
      </c>
      <c r="B821" s="47" t="s">
        <v>80</v>
      </c>
      <c r="C821" s="59"/>
      <c r="D821" s="47" t="s">
        <v>37</v>
      </c>
      <c r="E821" s="47" t="s">
        <v>37</v>
      </c>
      <c r="F821" s="47" t="s">
        <v>37</v>
      </c>
      <c r="G821" s="47" t="s">
        <v>64</v>
      </c>
      <c r="H821" s="47" t="s">
        <v>72</v>
      </c>
      <c r="I821" s="47" t="s">
        <v>97</v>
      </c>
      <c r="J821" s="49">
        <v>14697</v>
      </c>
      <c r="K821" s="49">
        <v>17433</v>
      </c>
      <c r="L821" s="49">
        <v>17158</v>
      </c>
      <c r="M821" s="49">
        <v>37834</v>
      </c>
      <c r="N821" s="49">
        <v>230521</v>
      </c>
      <c r="O821" s="49">
        <v>157399</v>
      </c>
      <c r="P821" s="49">
        <v>181158</v>
      </c>
      <c r="Q821" s="49">
        <v>200182</v>
      </c>
    </row>
    <row r="822" spans="1:17" x14ac:dyDescent="0.3">
      <c r="A822" s="34">
        <f>IF($B822='Lookup (hidden)'!$F$12,IF($E822='Lookup (hidden)'!$F$13,IF($D822='Lookup (hidden)'!$F$14,IF($F822='Lookup (hidden)'!$F$15,IF($G822='Lookup (hidden)'!$F$16,IF($H822='Lookup (hidden)'!$F$17,1,0),0),0),0),0),0)</f>
        <v>0</v>
      </c>
      <c r="B822" s="47" t="s">
        <v>80</v>
      </c>
      <c r="C822" s="59"/>
      <c r="D822" s="47" t="s">
        <v>37</v>
      </c>
      <c r="E822" s="47" t="s">
        <v>37</v>
      </c>
      <c r="F822" s="47" t="s">
        <v>37</v>
      </c>
      <c r="G822" s="47" t="s">
        <v>63</v>
      </c>
      <c r="H822" s="47" t="s">
        <v>76</v>
      </c>
      <c r="I822" s="47" t="s">
        <v>96</v>
      </c>
      <c r="J822" s="49">
        <v>35508</v>
      </c>
      <c r="K822" s="49">
        <v>36808</v>
      </c>
      <c r="L822" s="49">
        <v>34524</v>
      </c>
      <c r="M822" s="49">
        <v>34138</v>
      </c>
      <c r="N822" s="49">
        <v>25748</v>
      </c>
      <c r="O822" s="49">
        <v>27778</v>
      </c>
      <c r="P822" s="49">
        <v>26954</v>
      </c>
      <c r="Q822" s="49">
        <v>26634</v>
      </c>
    </row>
    <row r="823" spans="1:17" x14ac:dyDescent="0.3">
      <c r="A823" s="34">
        <f>IF($B823='Lookup (hidden)'!$F$12,IF($E823='Lookup (hidden)'!$F$13,IF($D823='Lookup (hidden)'!$F$14,IF($F823='Lookup (hidden)'!$F$15,IF($G823='Lookup (hidden)'!$F$16,IF($H823='Lookup (hidden)'!$F$17,1,0),0),0),0),0),0)</f>
        <v>0</v>
      </c>
      <c r="B823" s="47" t="s">
        <v>80</v>
      </c>
      <c r="C823" s="59"/>
      <c r="D823" s="47" t="s">
        <v>37</v>
      </c>
      <c r="E823" s="47" t="s">
        <v>37</v>
      </c>
      <c r="F823" s="47" t="s">
        <v>37</v>
      </c>
      <c r="G823" s="47" t="s">
        <v>63</v>
      </c>
      <c r="H823" s="47" t="s">
        <v>76</v>
      </c>
      <c r="I823" s="47" t="s">
        <v>97</v>
      </c>
      <c r="J823" s="49">
        <v>1837</v>
      </c>
      <c r="K823" s="49">
        <v>1923</v>
      </c>
      <c r="L823" s="49">
        <v>1991</v>
      </c>
      <c r="M823" s="49">
        <v>2870</v>
      </c>
      <c r="N823" s="49">
        <v>10757</v>
      </c>
      <c r="O823" s="49">
        <v>9197</v>
      </c>
      <c r="P823" s="49">
        <v>9185</v>
      </c>
      <c r="Q823" s="49">
        <v>9885</v>
      </c>
    </row>
    <row r="824" spans="1:17" x14ac:dyDescent="0.3">
      <c r="A824" s="34">
        <f>IF($B824='Lookup (hidden)'!$F$12,IF($E824='Lookup (hidden)'!$F$13,IF($D824='Lookup (hidden)'!$F$14,IF($F824='Lookup (hidden)'!$F$15,IF($G824='Lookup (hidden)'!$F$16,IF($H824='Lookup (hidden)'!$F$17,1,0),0),0),0),0),0)</f>
        <v>0</v>
      </c>
      <c r="B824" s="47" t="s">
        <v>80</v>
      </c>
      <c r="C824" s="59"/>
      <c r="D824" s="47" t="s">
        <v>37</v>
      </c>
      <c r="E824" s="47" t="s">
        <v>37</v>
      </c>
      <c r="F824" s="47" t="s">
        <v>37</v>
      </c>
      <c r="G824" s="47" t="s">
        <v>64</v>
      </c>
      <c r="H824" s="47" t="s">
        <v>76</v>
      </c>
      <c r="I824" s="47" t="s">
        <v>96</v>
      </c>
      <c r="J824" s="49">
        <v>254073</v>
      </c>
      <c r="K824" s="49">
        <v>237796</v>
      </c>
      <c r="L824" s="49">
        <v>245821</v>
      </c>
      <c r="M824" s="49">
        <v>243779</v>
      </c>
      <c r="N824" s="49">
        <v>174664</v>
      </c>
      <c r="O824" s="49">
        <v>187959</v>
      </c>
      <c r="P824" s="49">
        <v>195350</v>
      </c>
      <c r="Q824" s="49">
        <v>199012</v>
      </c>
    </row>
    <row r="825" spans="1:17" x14ac:dyDescent="0.3">
      <c r="A825" s="34">
        <f>IF($B825='Lookup (hidden)'!$F$12,IF($E825='Lookup (hidden)'!$F$13,IF($D825='Lookup (hidden)'!$F$14,IF($F825='Lookup (hidden)'!$F$15,IF($G825='Lookup (hidden)'!$F$16,IF($H825='Lookup (hidden)'!$F$17,1,0),0),0),0),0),0)</f>
        <v>0</v>
      </c>
      <c r="B825" s="47" t="s">
        <v>80</v>
      </c>
      <c r="C825" s="59"/>
      <c r="D825" s="47" t="s">
        <v>37</v>
      </c>
      <c r="E825" s="47" t="s">
        <v>37</v>
      </c>
      <c r="F825" s="47" t="s">
        <v>37</v>
      </c>
      <c r="G825" s="47" t="s">
        <v>64</v>
      </c>
      <c r="H825" s="47" t="s">
        <v>76</v>
      </c>
      <c r="I825" s="47" t="s">
        <v>97</v>
      </c>
      <c r="J825" s="49">
        <v>6293</v>
      </c>
      <c r="K825" s="49">
        <v>6238</v>
      </c>
      <c r="L825" s="49">
        <v>6285</v>
      </c>
      <c r="M825" s="49">
        <v>12499</v>
      </c>
      <c r="N825" s="49">
        <v>75718</v>
      </c>
      <c r="O825" s="49">
        <v>62125</v>
      </c>
      <c r="P825" s="49">
        <v>66404</v>
      </c>
      <c r="Q825" s="49">
        <v>75319</v>
      </c>
    </row>
    <row r="826" spans="1:17" x14ac:dyDescent="0.3">
      <c r="A826" s="34">
        <f>IF($B826='Lookup (hidden)'!$F$12,IF($E826='Lookup (hidden)'!$F$13,IF($D826='Lookup (hidden)'!$F$14,IF($F826='Lookup (hidden)'!$F$15,IF($G826='Lookup (hidden)'!$F$16,IF($H826='Lookup (hidden)'!$F$17,1,0),0),0),0),0),0)</f>
        <v>0</v>
      </c>
      <c r="B826" s="47" t="s">
        <v>80</v>
      </c>
      <c r="C826" s="59"/>
      <c r="D826" s="47" t="s">
        <v>37</v>
      </c>
      <c r="E826" s="47" t="s">
        <v>37</v>
      </c>
      <c r="F826" s="47" t="s">
        <v>37</v>
      </c>
      <c r="G826" s="47" t="s">
        <v>63</v>
      </c>
      <c r="H826" s="47" t="s">
        <v>79</v>
      </c>
      <c r="I826" s="47" t="s">
        <v>96</v>
      </c>
      <c r="J826" s="49">
        <v>782</v>
      </c>
      <c r="K826" s="49">
        <v>665</v>
      </c>
      <c r="L826" s="49">
        <v>813</v>
      </c>
      <c r="M826" s="49">
        <v>723</v>
      </c>
      <c r="N826" s="49">
        <v>340</v>
      </c>
      <c r="O826" s="49">
        <v>573</v>
      </c>
      <c r="P826" s="49">
        <v>544</v>
      </c>
      <c r="Q826" s="49">
        <v>622</v>
      </c>
    </row>
    <row r="827" spans="1:17" x14ac:dyDescent="0.3">
      <c r="A827" s="34">
        <f>IF($B827='Lookup (hidden)'!$F$12,IF($E827='Lookup (hidden)'!$F$13,IF($D827='Lookup (hidden)'!$F$14,IF($F827='Lookup (hidden)'!$F$15,IF($G827='Lookup (hidden)'!$F$16,IF($H827='Lookup (hidden)'!$F$17,1,0),0),0),0),0),0)</f>
        <v>0</v>
      </c>
      <c r="B827" s="47" t="s">
        <v>80</v>
      </c>
      <c r="C827" s="59"/>
      <c r="D827" s="47" t="s">
        <v>37</v>
      </c>
      <c r="E827" s="47" t="s">
        <v>37</v>
      </c>
      <c r="F827" s="47" t="s">
        <v>37</v>
      </c>
      <c r="G827" s="47" t="s">
        <v>63</v>
      </c>
      <c r="H827" s="47" t="s">
        <v>79</v>
      </c>
      <c r="I827" s="47" t="s">
        <v>97</v>
      </c>
      <c r="J827" s="49">
        <v>43</v>
      </c>
      <c r="K827" s="49">
        <v>50</v>
      </c>
      <c r="L827" s="49">
        <v>63</v>
      </c>
      <c r="M827" s="49">
        <v>118</v>
      </c>
      <c r="N827" s="49">
        <v>489</v>
      </c>
      <c r="O827" s="49">
        <v>269</v>
      </c>
      <c r="P827" s="49">
        <v>336</v>
      </c>
      <c r="Q827" s="49">
        <v>319</v>
      </c>
    </row>
    <row r="828" spans="1:17" x14ac:dyDescent="0.3">
      <c r="A828" s="34">
        <f>IF($B828='Lookup (hidden)'!$F$12,IF($E828='Lookup (hidden)'!$F$13,IF($D828='Lookup (hidden)'!$F$14,IF($F828='Lookup (hidden)'!$F$15,IF($G828='Lookup (hidden)'!$F$16,IF($H828='Lookup (hidden)'!$F$17,1,0),0),0),0),0),0)</f>
        <v>0</v>
      </c>
      <c r="B828" s="47" t="s">
        <v>80</v>
      </c>
      <c r="C828" s="59"/>
      <c r="D828" s="47" t="s">
        <v>37</v>
      </c>
      <c r="E828" s="47" t="s">
        <v>37</v>
      </c>
      <c r="F828" s="47" t="s">
        <v>37</v>
      </c>
      <c r="G828" s="47" t="s">
        <v>64</v>
      </c>
      <c r="H828" s="47" t="s">
        <v>79</v>
      </c>
      <c r="I828" s="47" t="s">
        <v>96</v>
      </c>
      <c r="J828" s="49">
        <v>7616</v>
      </c>
      <c r="K828" s="49">
        <v>6273</v>
      </c>
      <c r="L828" s="49">
        <v>7375</v>
      </c>
      <c r="M828" s="49">
        <v>6877</v>
      </c>
      <c r="N828" s="49">
        <v>2746</v>
      </c>
      <c r="O828" s="49">
        <v>4792</v>
      </c>
      <c r="P828" s="49">
        <v>5631</v>
      </c>
      <c r="Q828" s="49">
        <v>6969</v>
      </c>
    </row>
    <row r="829" spans="1:17" x14ac:dyDescent="0.3">
      <c r="A829" s="34">
        <f>IF($B829='Lookup (hidden)'!$F$12,IF($E829='Lookup (hidden)'!$F$13,IF($D829='Lookup (hidden)'!$F$14,IF($F829='Lookup (hidden)'!$F$15,IF($G829='Lookup (hidden)'!$F$16,IF($H829='Lookup (hidden)'!$F$17,1,0),0),0),0),0),0)</f>
        <v>0</v>
      </c>
      <c r="B829" s="47" t="s">
        <v>80</v>
      </c>
      <c r="C829" s="59"/>
      <c r="D829" s="47" t="s">
        <v>37</v>
      </c>
      <c r="E829" s="47" t="s">
        <v>37</v>
      </c>
      <c r="F829" s="47" t="s">
        <v>37</v>
      </c>
      <c r="G829" s="47" t="s">
        <v>64</v>
      </c>
      <c r="H829" s="47" t="s">
        <v>79</v>
      </c>
      <c r="I829" s="47" t="s">
        <v>97</v>
      </c>
      <c r="J829" s="49">
        <v>218</v>
      </c>
      <c r="K829" s="49">
        <v>196</v>
      </c>
      <c r="L829" s="49">
        <v>243</v>
      </c>
      <c r="M829" s="49">
        <v>770</v>
      </c>
      <c r="N829" s="49">
        <v>3964</v>
      </c>
      <c r="O829" s="49">
        <v>2483</v>
      </c>
      <c r="P829" s="49">
        <v>3026</v>
      </c>
      <c r="Q829" s="49">
        <v>3357</v>
      </c>
    </row>
    <row r="830" spans="1:17" x14ac:dyDescent="0.3">
      <c r="A830" s="34">
        <f>IF($B830='Lookup (hidden)'!$F$12,IF($E830='Lookup (hidden)'!$F$13,IF($D830='Lookup (hidden)'!$F$14,IF($F830='Lookup (hidden)'!$F$15,IF($G830='Lookup (hidden)'!$F$16,IF($H830='Lookup (hidden)'!$F$17,1,0),0),0),0),0),0)</f>
        <v>0</v>
      </c>
      <c r="B830" s="47" t="s">
        <v>82</v>
      </c>
      <c r="C830" s="59"/>
      <c r="D830" s="47" t="s">
        <v>37</v>
      </c>
      <c r="E830" s="47" t="s">
        <v>37</v>
      </c>
      <c r="F830" s="47" t="s">
        <v>37</v>
      </c>
      <c r="G830" s="47" t="s">
        <v>63</v>
      </c>
      <c r="H830" s="47" t="s">
        <v>72</v>
      </c>
      <c r="I830" s="47" t="s">
        <v>96</v>
      </c>
      <c r="J830" s="49">
        <v>42971</v>
      </c>
      <c r="K830" s="49">
        <v>41687</v>
      </c>
      <c r="L830" s="49">
        <v>42923</v>
      </c>
      <c r="M830" s="49">
        <v>39285</v>
      </c>
      <c r="N830" s="49">
        <v>12763</v>
      </c>
      <c r="O830" s="49">
        <v>15828</v>
      </c>
      <c r="P830" s="49">
        <v>16902</v>
      </c>
      <c r="Q830" s="49">
        <v>18438</v>
      </c>
    </row>
    <row r="831" spans="1:17" x14ac:dyDescent="0.3">
      <c r="A831" s="34">
        <f>IF($B831='Lookup (hidden)'!$F$12,IF($E831='Lookup (hidden)'!$F$13,IF($D831='Lookup (hidden)'!$F$14,IF($F831='Lookup (hidden)'!$F$15,IF($G831='Lookup (hidden)'!$F$16,IF($H831='Lookup (hidden)'!$F$17,1,0),0),0),0),0),0)</f>
        <v>0</v>
      </c>
      <c r="B831" s="47" t="s">
        <v>82</v>
      </c>
      <c r="C831" s="59"/>
      <c r="D831" s="47" t="s">
        <v>37</v>
      </c>
      <c r="E831" s="47" t="s">
        <v>37</v>
      </c>
      <c r="F831" s="47" t="s">
        <v>37</v>
      </c>
      <c r="G831" s="47" t="s">
        <v>63</v>
      </c>
      <c r="H831" s="47" t="s">
        <v>72</v>
      </c>
      <c r="I831" s="47" t="s">
        <v>97</v>
      </c>
      <c r="J831" s="49">
        <v>244</v>
      </c>
      <c r="K831" s="49">
        <v>298</v>
      </c>
      <c r="L831" s="49">
        <v>323</v>
      </c>
      <c r="M831" s="49">
        <v>6534</v>
      </c>
      <c r="N831" s="49">
        <v>35473</v>
      </c>
      <c r="O831" s="49">
        <v>31580</v>
      </c>
      <c r="P831" s="49">
        <v>33806</v>
      </c>
      <c r="Q831" s="49">
        <v>35557</v>
      </c>
    </row>
    <row r="832" spans="1:17" x14ac:dyDescent="0.3">
      <c r="A832" s="34">
        <f>IF($B832='Lookup (hidden)'!$F$12,IF($E832='Lookup (hidden)'!$F$13,IF($D832='Lookup (hidden)'!$F$14,IF($F832='Lookup (hidden)'!$F$15,IF($G832='Lookup (hidden)'!$F$16,IF($H832='Lookup (hidden)'!$F$17,1,0),0),0),0),0),0)</f>
        <v>0</v>
      </c>
      <c r="B832" s="47" t="s">
        <v>82</v>
      </c>
      <c r="C832" s="59"/>
      <c r="D832" s="47" t="s">
        <v>37</v>
      </c>
      <c r="E832" s="47" t="s">
        <v>37</v>
      </c>
      <c r="F832" s="47" t="s">
        <v>37</v>
      </c>
      <c r="G832" s="47" t="s">
        <v>64</v>
      </c>
      <c r="H832" s="47" t="s">
        <v>72</v>
      </c>
      <c r="I832" s="47" t="s">
        <v>96</v>
      </c>
      <c r="J832" s="49">
        <v>320410</v>
      </c>
      <c r="K832" s="49">
        <v>313987</v>
      </c>
      <c r="L832" s="49">
        <v>320128</v>
      </c>
      <c r="M832" s="49">
        <v>298228</v>
      </c>
      <c r="N832" s="49">
        <v>85406</v>
      </c>
      <c r="O832" s="49">
        <v>109505</v>
      </c>
      <c r="P832" s="49">
        <v>112089</v>
      </c>
      <c r="Q832" s="49">
        <v>121771</v>
      </c>
    </row>
    <row r="833" spans="1:17" x14ac:dyDescent="0.3">
      <c r="A833" s="34">
        <f>IF($B833='Lookup (hidden)'!$F$12,IF($E833='Lookup (hidden)'!$F$13,IF($D833='Lookup (hidden)'!$F$14,IF($F833='Lookup (hidden)'!$F$15,IF($G833='Lookup (hidden)'!$F$16,IF($H833='Lookup (hidden)'!$F$17,1,0),0),0),0),0),0)</f>
        <v>0</v>
      </c>
      <c r="B833" s="47" t="s">
        <v>82</v>
      </c>
      <c r="C833" s="59"/>
      <c r="D833" s="47" t="s">
        <v>37</v>
      </c>
      <c r="E833" s="47" t="s">
        <v>37</v>
      </c>
      <c r="F833" s="47" t="s">
        <v>37</v>
      </c>
      <c r="G833" s="47" t="s">
        <v>64</v>
      </c>
      <c r="H833" s="47" t="s">
        <v>72</v>
      </c>
      <c r="I833" s="47" t="s">
        <v>97</v>
      </c>
      <c r="J833" s="49">
        <v>2482</v>
      </c>
      <c r="K833" s="49">
        <v>3081</v>
      </c>
      <c r="L833" s="49">
        <v>3932</v>
      </c>
      <c r="M833" s="49">
        <v>50128</v>
      </c>
      <c r="N833" s="49">
        <v>297432</v>
      </c>
      <c r="O833" s="49">
        <v>267707</v>
      </c>
      <c r="P833" s="49">
        <v>287199</v>
      </c>
      <c r="Q833" s="49">
        <v>303927</v>
      </c>
    </row>
    <row r="834" spans="1:17" x14ac:dyDescent="0.3">
      <c r="A834" s="34">
        <f>IF($B834='Lookup (hidden)'!$F$12,IF($E834='Lookup (hidden)'!$F$13,IF($D834='Lookup (hidden)'!$F$14,IF($F834='Lookup (hidden)'!$F$15,IF($G834='Lookup (hidden)'!$F$16,IF($H834='Lookup (hidden)'!$F$17,1,0),0),0),0),0),0)</f>
        <v>0</v>
      </c>
      <c r="B834" s="47" t="s">
        <v>82</v>
      </c>
      <c r="C834" s="59"/>
      <c r="D834" s="47" t="s">
        <v>37</v>
      </c>
      <c r="E834" s="47" t="s">
        <v>37</v>
      </c>
      <c r="F834" s="47" t="s">
        <v>37</v>
      </c>
      <c r="G834" s="47" t="s">
        <v>63</v>
      </c>
      <c r="H834" s="47" t="s">
        <v>76</v>
      </c>
      <c r="I834" s="47" t="s">
        <v>96</v>
      </c>
      <c r="J834" s="49">
        <v>14300</v>
      </c>
      <c r="K834" s="49">
        <v>12361</v>
      </c>
      <c r="L834" s="49">
        <v>12828</v>
      </c>
      <c r="M834" s="49">
        <v>11885</v>
      </c>
      <c r="N834" s="49">
        <v>6542</v>
      </c>
      <c r="O834" s="49">
        <v>7067</v>
      </c>
      <c r="P834" s="49">
        <v>7819</v>
      </c>
      <c r="Q834" s="49">
        <v>8309</v>
      </c>
    </row>
    <row r="835" spans="1:17" x14ac:dyDescent="0.3">
      <c r="A835" s="34">
        <f>IF($B835='Lookup (hidden)'!$F$12,IF($E835='Lookup (hidden)'!$F$13,IF($D835='Lookup (hidden)'!$F$14,IF($F835='Lookup (hidden)'!$F$15,IF($G835='Lookup (hidden)'!$F$16,IF($H835='Lookup (hidden)'!$F$17,1,0),0),0),0),0),0)</f>
        <v>0</v>
      </c>
      <c r="B835" s="47" t="s">
        <v>82</v>
      </c>
      <c r="C835" s="59"/>
      <c r="D835" s="47" t="s">
        <v>37</v>
      </c>
      <c r="E835" s="47" t="s">
        <v>37</v>
      </c>
      <c r="F835" s="47" t="s">
        <v>37</v>
      </c>
      <c r="G835" s="47" t="s">
        <v>63</v>
      </c>
      <c r="H835" s="47" t="s">
        <v>76</v>
      </c>
      <c r="I835" s="47" t="s">
        <v>97</v>
      </c>
      <c r="J835" s="49">
        <v>441</v>
      </c>
      <c r="K835" s="49">
        <v>369</v>
      </c>
      <c r="L835" s="49">
        <v>495</v>
      </c>
      <c r="M835" s="49">
        <v>1262</v>
      </c>
      <c r="N835" s="49">
        <v>7672</v>
      </c>
      <c r="O835" s="49">
        <v>6106</v>
      </c>
      <c r="P835" s="49">
        <v>6607</v>
      </c>
      <c r="Q835" s="49">
        <v>7305</v>
      </c>
    </row>
    <row r="836" spans="1:17" x14ac:dyDescent="0.3">
      <c r="A836" s="34">
        <f>IF($B836='Lookup (hidden)'!$F$12,IF($E836='Lookup (hidden)'!$F$13,IF($D836='Lookup (hidden)'!$F$14,IF($F836='Lookup (hidden)'!$F$15,IF($G836='Lookup (hidden)'!$F$16,IF($H836='Lookup (hidden)'!$F$17,1,0),0),0),0),0),0)</f>
        <v>0</v>
      </c>
      <c r="B836" s="47" t="s">
        <v>82</v>
      </c>
      <c r="C836" s="59"/>
      <c r="D836" s="47" t="s">
        <v>37</v>
      </c>
      <c r="E836" s="47" t="s">
        <v>37</v>
      </c>
      <c r="F836" s="47" t="s">
        <v>37</v>
      </c>
      <c r="G836" s="47" t="s">
        <v>64</v>
      </c>
      <c r="H836" s="47" t="s">
        <v>76</v>
      </c>
      <c r="I836" s="47" t="s">
        <v>96</v>
      </c>
      <c r="J836" s="49">
        <v>153391</v>
      </c>
      <c r="K836" s="49">
        <v>142008</v>
      </c>
      <c r="L836" s="49">
        <v>149190</v>
      </c>
      <c r="M836" s="49">
        <v>136947</v>
      </c>
      <c r="N836" s="49">
        <v>72367</v>
      </c>
      <c r="O836" s="49">
        <v>85180</v>
      </c>
      <c r="P836" s="49">
        <v>87751</v>
      </c>
      <c r="Q836" s="49">
        <v>92979</v>
      </c>
    </row>
    <row r="837" spans="1:17" x14ac:dyDescent="0.3">
      <c r="A837" s="34">
        <f>IF($B837='Lookup (hidden)'!$F$12,IF($E837='Lookup (hidden)'!$F$13,IF($D837='Lookup (hidden)'!$F$14,IF($F837='Lookup (hidden)'!$F$15,IF($G837='Lookup (hidden)'!$F$16,IF($H837='Lookup (hidden)'!$F$17,1,0),0),0),0),0),0)</f>
        <v>0</v>
      </c>
      <c r="B837" s="47" t="s">
        <v>82</v>
      </c>
      <c r="C837" s="59"/>
      <c r="D837" s="47" t="s">
        <v>37</v>
      </c>
      <c r="E837" s="47" t="s">
        <v>37</v>
      </c>
      <c r="F837" s="47" t="s">
        <v>37</v>
      </c>
      <c r="G837" s="47" t="s">
        <v>64</v>
      </c>
      <c r="H837" s="47" t="s">
        <v>76</v>
      </c>
      <c r="I837" s="47" t="s">
        <v>97</v>
      </c>
      <c r="J837" s="49">
        <v>2263</v>
      </c>
      <c r="K837" s="49">
        <v>2139</v>
      </c>
      <c r="L837" s="49">
        <v>2434</v>
      </c>
      <c r="M837" s="49">
        <v>13117</v>
      </c>
      <c r="N837" s="49">
        <v>91242</v>
      </c>
      <c r="O837" s="49">
        <v>74403</v>
      </c>
      <c r="P837" s="49">
        <v>78425</v>
      </c>
      <c r="Q837" s="49">
        <v>81628</v>
      </c>
    </row>
    <row r="838" spans="1:17" x14ac:dyDescent="0.3">
      <c r="A838" s="34">
        <f>IF($B838='Lookup (hidden)'!$F$12,IF($E838='Lookup (hidden)'!$F$13,IF($D838='Lookup (hidden)'!$F$14,IF($F838='Lookup (hidden)'!$F$15,IF($G838='Lookup (hidden)'!$F$16,IF($H838='Lookup (hidden)'!$F$17,1,0),0),0),0),0),0)</f>
        <v>0</v>
      </c>
      <c r="B838" s="47" t="s">
        <v>82</v>
      </c>
      <c r="C838" s="59"/>
      <c r="D838" s="47" t="s">
        <v>37</v>
      </c>
      <c r="E838" s="47" t="s">
        <v>37</v>
      </c>
      <c r="F838" s="47" t="s">
        <v>37</v>
      </c>
      <c r="G838" s="47" t="s">
        <v>63</v>
      </c>
      <c r="H838" s="47" t="s">
        <v>79</v>
      </c>
      <c r="I838" s="47" t="s">
        <v>96</v>
      </c>
      <c r="J838" s="49">
        <v>430</v>
      </c>
      <c r="K838" s="49">
        <v>291</v>
      </c>
      <c r="L838" s="49">
        <v>365</v>
      </c>
      <c r="M838" s="49">
        <v>344</v>
      </c>
      <c r="N838" s="49">
        <v>101</v>
      </c>
      <c r="O838" s="49">
        <v>169</v>
      </c>
      <c r="P838" s="49">
        <v>264</v>
      </c>
      <c r="Q838" s="49">
        <v>288</v>
      </c>
    </row>
    <row r="839" spans="1:17" x14ac:dyDescent="0.3">
      <c r="A839" s="34">
        <f>IF($B839='Lookup (hidden)'!$F$12,IF($E839='Lookup (hidden)'!$F$13,IF($D839='Lookup (hidden)'!$F$14,IF($F839='Lookup (hidden)'!$F$15,IF($G839='Lookup (hidden)'!$F$16,IF($H839='Lookup (hidden)'!$F$17,1,0),0),0),0),0),0)</f>
        <v>0</v>
      </c>
      <c r="B839" s="47" t="s">
        <v>82</v>
      </c>
      <c r="C839" s="59"/>
      <c r="D839" s="47" t="s">
        <v>37</v>
      </c>
      <c r="E839" s="47" t="s">
        <v>37</v>
      </c>
      <c r="F839" s="47" t="s">
        <v>37</v>
      </c>
      <c r="G839" s="47" t="s">
        <v>63</v>
      </c>
      <c r="H839" s="47" t="s">
        <v>79</v>
      </c>
      <c r="I839" s="47" t="s">
        <v>97</v>
      </c>
      <c r="J839" s="49" t="s">
        <v>99</v>
      </c>
      <c r="K839" s="49">
        <v>0</v>
      </c>
      <c r="L839" s="49">
        <v>0</v>
      </c>
      <c r="M839" s="49">
        <v>29</v>
      </c>
      <c r="N839" s="49">
        <v>324</v>
      </c>
      <c r="O839" s="49">
        <v>258</v>
      </c>
      <c r="P839" s="49">
        <v>324</v>
      </c>
      <c r="Q839" s="49">
        <v>381</v>
      </c>
    </row>
    <row r="840" spans="1:17" x14ac:dyDescent="0.3">
      <c r="A840" s="34">
        <f>IF($B840='Lookup (hidden)'!$F$12,IF($E840='Lookup (hidden)'!$F$13,IF($D840='Lookup (hidden)'!$F$14,IF($F840='Lookup (hidden)'!$F$15,IF($G840='Lookup (hidden)'!$F$16,IF($H840='Lookup (hidden)'!$F$17,1,0),0),0),0),0),0)</f>
        <v>0</v>
      </c>
      <c r="B840" s="47" t="s">
        <v>82</v>
      </c>
      <c r="C840" s="59"/>
      <c r="D840" s="47" t="s">
        <v>37</v>
      </c>
      <c r="E840" s="47" t="s">
        <v>37</v>
      </c>
      <c r="F840" s="47" t="s">
        <v>37</v>
      </c>
      <c r="G840" s="47" t="s">
        <v>64</v>
      </c>
      <c r="H840" s="47" t="s">
        <v>79</v>
      </c>
      <c r="I840" s="47" t="s">
        <v>96</v>
      </c>
      <c r="J840" s="49">
        <v>3735</v>
      </c>
      <c r="K840" s="49">
        <v>3125</v>
      </c>
      <c r="L840" s="49">
        <v>3827</v>
      </c>
      <c r="M840" s="49">
        <v>3445</v>
      </c>
      <c r="N840" s="49">
        <v>1046</v>
      </c>
      <c r="O840" s="49">
        <v>1723</v>
      </c>
      <c r="P840" s="49">
        <v>1839</v>
      </c>
      <c r="Q840" s="49">
        <v>2480</v>
      </c>
    </row>
    <row r="841" spans="1:17" x14ac:dyDescent="0.3">
      <c r="A841" s="34">
        <f>IF($B841='Lookup (hidden)'!$F$12,IF($E841='Lookup (hidden)'!$F$13,IF($D841='Lookup (hidden)'!$F$14,IF($F841='Lookup (hidden)'!$F$15,IF($G841='Lookup (hidden)'!$F$16,IF($H841='Lookup (hidden)'!$F$17,1,0),0),0),0),0),0)</f>
        <v>0</v>
      </c>
      <c r="B841" s="47" t="s">
        <v>82</v>
      </c>
      <c r="C841" s="59"/>
      <c r="D841" s="47" t="s">
        <v>37</v>
      </c>
      <c r="E841" s="47" t="s">
        <v>37</v>
      </c>
      <c r="F841" s="47" t="s">
        <v>37</v>
      </c>
      <c r="G841" s="47" t="s">
        <v>64</v>
      </c>
      <c r="H841" s="47" t="s">
        <v>79</v>
      </c>
      <c r="I841" s="47" t="s">
        <v>97</v>
      </c>
      <c r="J841" s="49" t="s">
        <v>99</v>
      </c>
      <c r="K841" s="49" t="s">
        <v>99</v>
      </c>
      <c r="L841" s="49" t="s">
        <v>99</v>
      </c>
      <c r="M841" s="49">
        <v>340</v>
      </c>
      <c r="N841" s="49">
        <v>2964</v>
      </c>
      <c r="O841" s="49">
        <v>2271</v>
      </c>
      <c r="P841" s="49">
        <v>3008</v>
      </c>
      <c r="Q841" s="49">
        <v>3206</v>
      </c>
    </row>
    <row r="842" spans="1:17" x14ac:dyDescent="0.3">
      <c r="A842" s="34">
        <f>IF($B842='Lookup (hidden)'!$F$12,IF($E842='Lookup (hidden)'!$F$13,IF($D842='Lookup (hidden)'!$F$14,IF($F842='Lookup (hidden)'!$F$15,IF($G842='Lookup (hidden)'!$F$16,IF($H842='Lookup (hidden)'!$F$17,1,0),0),0),0),0),0)</f>
        <v>0</v>
      </c>
      <c r="B842" s="47" t="s">
        <v>73</v>
      </c>
      <c r="C842" s="59"/>
      <c r="D842" s="47" t="s">
        <v>37</v>
      </c>
      <c r="E842" s="47" t="s">
        <v>37</v>
      </c>
      <c r="F842" s="47" t="s">
        <v>37</v>
      </c>
      <c r="G842" s="47" t="s">
        <v>63</v>
      </c>
      <c r="H842" s="47" t="s">
        <v>72</v>
      </c>
      <c r="I842" s="47" t="s">
        <v>96</v>
      </c>
      <c r="J842" s="49">
        <v>22589</v>
      </c>
      <c r="K842" s="49">
        <v>21531</v>
      </c>
      <c r="L842" s="49">
        <v>22698</v>
      </c>
      <c r="M842" s="49">
        <v>20640</v>
      </c>
      <c r="N842" s="49">
        <v>9881</v>
      </c>
      <c r="O842" s="49">
        <v>13556</v>
      </c>
      <c r="P842" s="49">
        <v>11755</v>
      </c>
      <c r="Q842" s="49">
        <v>12127</v>
      </c>
    </row>
    <row r="843" spans="1:17" x14ac:dyDescent="0.3">
      <c r="A843" s="34">
        <f>IF($B843='Lookup (hidden)'!$F$12,IF($E843='Lookup (hidden)'!$F$13,IF($D843='Lookup (hidden)'!$F$14,IF($F843='Lookup (hidden)'!$F$15,IF($G843='Lookup (hidden)'!$F$16,IF($H843='Lookup (hidden)'!$F$17,1,0),0),0),0),0),0)</f>
        <v>0</v>
      </c>
      <c r="B843" s="47" t="s">
        <v>73</v>
      </c>
      <c r="C843" s="59"/>
      <c r="D843" s="47" t="s">
        <v>37</v>
      </c>
      <c r="E843" s="47" t="s">
        <v>37</v>
      </c>
      <c r="F843" s="47" t="s">
        <v>37</v>
      </c>
      <c r="G843" s="47" t="s">
        <v>63</v>
      </c>
      <c r="H843" s="47" t="s">
        <v>72</v>
      </c>
      <c r="I843" s="47" t="s">
        <v>97</v>
      </c>
      <c r="J843" s="49">
        <v>0</v>
      </c>
      <c r="K843" s="49">
        <v>0</v>
      </c>
      <c r="L843" s="49">
        <v>0</v>
      </c>
      <c r="M843" s="49">
        <v>1916</v>
      </c>
      <c r="N843" s="49">
        <v>13095</v>
      </c>
      <c r="O843" s="49">
        <v>9078</v>
      </c>
      <c r="P843" s="49">
        <v>13366</v>
      </c>
      <c r="Q843" s="49">
        <v>13246</v>
      </c>
    </row>
    <row r="844" spans="1:17" x14ac:dyDescent="0.3">
      <c r="A844" s="34">
        <f>IF($B844='Lookup (hidden)'!$F$12,IF($E844='Lookup (hidden)'!$F$13,IF($D844='Lookup (hidden)'!$F$14,IF($F844='Lookup (hidden)'!$F$15,IF($G844='Lookup (hidden)'!$F$16,IF($H844='Lookup (hidden)'!$F$17,1,0),0),0),0),0),0)</f>
        <v>0</v>
      </c>
      <c r="B844" s="47" t="s">
        <v>73</v>
      </c>
      <c r="C844" s="59"/>
      <c r="D844" s="47" t="s">
        <v>37</v>
      </c>
      <c r="E844" s="47" t="s">
        <v>37</v>
      </c>
      <c r="F844" s="47" t="s">
        <v>37</v>
      </c>
      <c r="G844" s="47" t="s">
        <v>64</v>
      </c>
      <c r="H844" s="47" t="s">
        <v>72</v>
      </c>
      <c r="I844" s="47" t="s">
        <v>96</v>
      </c>
      <c r="J844" s="49">
        <v>79355</v>
      </c>
      <c r="K844" s="49">
        <v>74726</v>
      </c>
      <c r="L844" s="49">
        <v>78868</v>
      </c>
      <c r="M844" s="49">
        <v>72161</v>
      </c>
      <c r="N844" s="49">
        <v>34652</v>
      </c>
      <c r="O844" s="49">
        <v>49891</v>
      </c>
      <c r="P844" s="49">
        <v>44935</v>
      </c>
      <c r="Q844" s="49">
        <v>43551</v>
      </c>
    </row>
    <row r="845" spans="1:17" x14ac:dyDescent="0.3">
      <c r="A845" s="34">
        <f>IF($B845='Lookup (hidden)'!$F$12,IF($E845='Lookup (hidden)'!$F$13,IF($D845='Lookup (hidden)'!$F$14,IF($F845='Lookup (hidden)'!$F$15,IF($G845='Lookup (hidden)'!$F$16,IF($H845='Lookup (hidden)'!$F$17,1,0),0),0),0),0),0)</f>
        <v>0</v>
      </c>
      <c r="B845" s="47" t="s">
        <v>73</v>
      </c>
      <c r="C845" s="59"/>
      <c r="D845" s="47" t="s">
        <v>37</v>
      </c>
      <c r="E845" s="47" t="s">
        <v>37</v>
      </c>
      <c r="F845" s="47" t="s">
        <v>37</v>
      </c>
      <c r="G845" s="47" t="s">
        <v>64</v>
      </c>
      <c r="H845" s="47" t="s">
        <v>72</v>
      </c>
      <c r="I845" s="47" t="s">
        <v>97</v>
      </c>
      <c r="J845" s="49">
        <v>0</v>
      </c>
      <c r="K845" s="49">
        <v>0</v>
      </c>
      <c r="L845" s="49">
        <v>0</v>
      </c>
      <c r="M845" s="49">
        <v>6732</v>
      </c>
      <c r="N845" s="49">
        <v>46814</v>
      </c>
      <c r="O845" s="49">
        <v>35110</v>
      </c>
      <c r="P845" s="49">
        <v>50194</v>
      </c>
      <c r="Q845" s="49">
        <v>51184</v>
      </c>
    </row>
    <row r="846" spans="1:17" x14ac:dyDescent="0.3">
      <c r="A846" s="34">
        <f>IF($B846='Lookup (hidden)'!$F$12,IF($E846='Lookup (hidden)'!$F$13,IF($D846='Lookup (hidden)'!$F$14,IF($F846='Lookup (hidden)'!$F$15,IF($G846='Lookup (hidden)'!$F$16,IF($H846='Lookup (hidden)'!$F$17,1,0),0),0),0),0),0)</f>
        <v>0</v>
      </c>
      <c r="B846" s="47" t="s">
        <v>73</v>
      </c>
      <c r="C846" s="59"/>
      <c r="D846" s="47" t="s">
        <v>37</v>
      </c>
      <c r="E846" s="47" t="s">
        <v>37</v>
      </c>
      <c r="F846" s="47" t="s">
        <v>37</v>
      </c>
      <c r="G846" s="47" t="s">
        <v>63</v>
      </c>
      <c r="H846" s="47" t="s">
        <v>76</v>
      </c>
      <c r="I846" s="47" t="s">
        <v>96</v>
      </c>
      <c r="J846" s="49">
        <v>11294</v>
      </c>
      <c r="K846" s="49">
        <v>9838</v>
      </c>
      <c r="L846" s="49">
        <v>10703</v>
      </c>
      <c r="M846" s="49">
        <v>10060</v>
      </c>
      <c r="N846" s="49">
        <v>4040</v>
      </c>
      <c r="O846" s="49">
        <v>5487</v>
      </c>
      <c r="P846" s="49">
        <v>4727</v>
      </c>
      <c r="Q846" s="49">
        <v>5103</v>
      </c>
    </row>
    <row r="847" spans="1:17" x14ac:dyDescent="0.3">
      <c r="A847" s="34">
        <f>IF($B847='Lookup (hidden)'!$F$12,IF($E847='Lookup (hidden)'!$F$13,IF($D847='Lookup (hidden)'!$F$14,IF($F847='Lookup (hidden)'!$F$15,IF($G847='Lookup (hidden)'!$F$16,IF($H847='Lookup (hidden)'!$F$17,1,0),0),0),0),0),0)</f>
        <v>0</v>
      </c>
      <c r="B847" s="47" t="s">
        <v>73</v>
      </c>
      <c r="C847" s="59"/>
      <c r="D847" s="47" t="s">
        <v>37</v>
      </c>
      <c r="E847" s="47" t="s">
        <v>37</v>
      </c>
      <c r="F847" s="47" t="s">
        <v>37</v>
      </c>
      <c r="G847" s="47" t="s">
        <v>63</v>
      </c>
      <c r="H847" s="47" t="s">
        <v>76</v>
      </c>
      <c r="I847" s="47" t="s">
        <v>97</v>
      </c>
      <c r="J847" s="49">
        <v>96</v>
      </c>
      <c r="K847" s="49">
        <v>40</v>
      </c>
      <c r="L847" s="49">
        <v>43</v>
      </c>
      <c r="M847" s="49">
        <v>795</v>
      </c>
      <c r="N847" s="49">
        <v>6048</v>
      </c>
      <c r="O847" s="49">
        <v>4827</v>
      </c>
      <c r="P847" s="49">
        <v>6027</v>
      </c>
      <c r="Q847" s="49">
        <v>6088</v>
      </c>
    </row>
    <row r="848" spans="1:17" x14ac:dyDescent="0.3">
      <c r="A848" s="34">
        <f>IF($B848='Lookup (hidden)'!$F$12,IF($E848='Lookup (hidden)'!$F$13,IF($D848='Lookup (hidden)'!$F$14,IF($F848='Lookup (hidden)'!$F$15,IF($G848='Lookup (hidden)'!$F$16,IF($H848='Lookup (hidden)'!$F$17,1,0),0),0),0),0),0)</f>
        <v>0</v>
      </c>
      <c r="B848" s="47" t="s">
        <v>73</v>
      </c>
      <c r="C848" s="59"/>
      <c r="D848" s="47" t="s">
        <v>37</v>
      </c>
      <c r="E848" s="47" t="s">
        <v>37</v>
      </c>
      <c r="F848" s="47" t="s">
        <v>37</v>
      </c>
      <c r="G848" s="47" t="s">
        <v>64</v>
      </c>
      <c r="H848" s="47" t="s">
        <v>76</v>
      </c>
      <c r="I848" s="47" t="s">
        <v>96</v>
      </c>
      <c r="J848" s="49">
        <v>90810</v>
      </c>
      <c r="K848" s="49">
        <v>88100</v>
      </c>
      <c r="L848" s="49">
        <v>90265</v>
      </c>
      <c r="M848" s="49">
        <v>76172</v>
      </c>
      <c r="N848" s="49">
        <v>27409</v>
      </c>
      <c r="O848" s="49">
        <v>37183</v>
      </c>
      <c r="P848" s="49">
        <v>31740</v>
      </c>
      <c r="Q848" s="49">
        <v>30445</v>
      </c>
    </row>
    <row r="849" spans="1:17" x14ac:dyDescent="0.3">
      <c r="A849" s="34">
        <f>IF($B849='Lookup (hidden)'!$F$12,IF($E849='Lookup (hidden)'!$F$13,IF($D849='Lookup (hidden)'!$F$14,IF($F849='Lookup (hidden)'!$F$15,IF($G849='Lookup (hidden)'!$F$16,IF($H849='Lookup (hidden)'!$F$17,1,0),0),0),0),0),0)</f>
        <v>0</v>
      </c>
      <c r="B849" s="47" t="s">
        <v>73</v>
      </c>
      <c r="C849" s="59"/>
      <c r="D849" s="47" t="s">
        <v>37</v>
      </c>
      <c r="E849" s="47" t="s">
        <v>37</v>
      </c>
      <c r="F849" s="47" t="s">
        <v>37</v>
      </c>
      <c r="G849" s="47" t="s">
        <v>64</v>
      </c>
      <c r="H849" s="47" t="s">
        <v>76</v>
      </c>
      <c r="I849" s="47" t="s">
        <v>97</v>
      </c>
      <c r="J849" s="49">
        <v>37</v>
      </c>
      <c r="K849" s="49">
        <v>53</v>
      </c>
      <c r="L849" s="49">
        <v>52</v>
      </c>
      <c r="M849" s="49">
        <v>8683</v>
      </c>
      <c r="N849" s="49">
        <v>57203</v>
      </c>
      <c r="O849" s="49">
        <v>45204</v>
      </c>
      <c r="P849" s="49">
        <v>57082</v>
      </c>
      <c r="Q849" s="49">
        <v>59365</v>
      </c>
    </row>
    <row r="850" spans="1:17" x14ac:dyDescent="0.3">
      <c r="A850" s="34">
        <f>IF($B850='Lookup (hidden)'!$F$12,IF($E850='Lookup (hidden)'!$F$13,IF($D850='Lookup (hidden)'!$F$14,IF($F850='Lookup (hidden)'!$F$15,IF($G850='Lookup (hidden)'!$F$16,IF($H850='Lookup (hidden)'!$F$17,1,0),0),0),0),0),0)</f>
        <v>0</v>
      </c>
      <c r="B850" s="47" t="s">
        <v>73</v>
      </c>
      <c r="C850" s="59"/>
      <c r="D850" s="47" t="s">
        <v>37</v>
      </c>
      <c r="E850" s="47" t="s">
        <v>37</v>
      </c>
      <c r="F850" s="47" t="s">
        <v>37</v>
      </c>
      <c r="G850" s="47" t="s">
        <v>63</v>
      </c>
      <c r="H850" s="47" t="s">
        <v>79</v>
      </c>
      <c r="I850" s="47" t="s">
        <v>96</v>
      </c>
      <c r="J850" s="49">
        <v>181</v>
      </c>
      <c r="K850" s="49">
        <v>184</v>
      </c>
      <c r="L850" s="49">
        <v>198</v>
      </c>
      <c r="M850" s="49">
        <v>186</v>
      </c>
      <c r="N850" s="49">
        <v>73</v>
      </c>
      <c r="O850" s="49">
        <v>131</v>
      </c>
      <c r="P850" s="49">
        <v>150</v>
      </c>
      <c r="Q850" s="49">
        <v>159</v>
      </c>
    </row>
    <row r="851" spans="1:17" x14ac:dyDescent="0.3">
      <c r="A851" s="34">
        <f>IF($B851='Lookup (hidden)'!$F$12,IF($E851='Lookup (hidden)'!$F$13,IF($D851='Lookup (hidden)'!$F$14,IF($F851='Lookup (hidden)'!$F$15,IF($G851='Lookup (hidden)'!$F$16,IF($H851='Lookup (hidden)'!$F$17,1,0),0),0),0),0),0)</f>
        <v>0</v>
      </c>
      <c r="B851" s="47" t="s">
        <v>73</v>
      </c>
      <c r="C851" s="59"/>
      <c r="D851" s="47" t="s">
        <v>37</v>
      </c>
      <c r="E851" s="47" t="s">
        <v>37</v>
      </c>
      <c r="F851" s="47" t="s">
        <v>37</v>
      </c>
      <c r="G851" s="47" t="s">
        <v>63</v>
      </c>
      <c r="H851" s="47" t="s">
        <v>79</v>
      </c>
      <c r="I851" s="47" t="s">
        <v>97</v>
      </c>
      <c r="J851" s="49">
        <v>0</v>
      </c>
      <c r="K851" s="49">
        <v>0</v>
      </c>
      <c r="L851" s="49">
        <v>0</v>
      </c>
      <c r="M851" s="49">
        <v>22</v>
      </c>
      <c r="N851" s="49">
        <v>186</v>
      </c>
      <c r="O851" s="49">
        <v>175</v>
      </c>
      <c r="P851" s="49">
        <v>212</v>
      </c>
      <c r="Q851" s="49">
        <v>216</v>
      </c>
    </row>
    <row r="852" spans="1:17" x14ac:dyDescent="0.3">
      <c r="A852" s="34">
        <f>IF($B852='Lookup (hidden)'!$F$12,IF($E852='Lookup (hidden)'!$F$13,IF($D852='Lookup (hidden)'!$F$14,IF($F852='Lookup (hidden)'!$F$15,IF($G852='Lookup (hidden)'!$F$16,IF($H852='Lookup (hidden)'!$F$17,1,0),0),0),0),0),0)</f>
        <v>0</v>
      </c>
      <c r="B852" s="47" t="s">
        <v>73</v>
      </c>
      <c r="C852" s="59"/>
      <c r="D852" s="47" t="s">
        <v>37</v>
      </c>
      <c r="E852" s="47" t="s">
        <v>37</v>
      </c>
      <c r="F852" s="47" t="s">
        <v>37</v>
      </c>
      <c r="G852" s="47" t="s">
        <v>64</v>
      </c>
      <c r="H852" s="47" t="s">
        <v>79</v>
      </c>
      <c r="I852" s="47" t="s">
        <v>96</v>
      </c>
      <c r="J852" s="49">
        <v>1826</v>
      </c>
      <c r="K852" s="49">
        <v>1391</v>
      </c>
      <c r="L852" s="49">
        <v>1508</v>
      </c>
      <c r="M852" s="49">
        <v>1443</v>
      </c>
      <c r="N852" s="49">
        <v>592</v>
      </c>
      <c r="O852" s="49">
        <v>959</v>
      </c>
      <c r="P852" s="49">
        <v>1003</v>
      </c>
      <c r="Q852" s="49">
        <v>1194</v>
      </c>
    </row>
    <row r="853" spans="1:17" x14ac:dyDescent="0.3">
      <c r="A853" s="34">
        <f>IF($B853='Lookup (hidden)'!$F$12,IF($E853='Lookup (hidden)'!$F$13,IF($D853='Lookup (hidden)'!$F$14,IF($F853='Lookup (hidden)'!$F$15,IF($G853='Lookup (hidden)'!$F$16,IF($H853='Lookup (hidden)'!$F$17,1,0),0),0),0),0),0)</f>
        <v>0</v>
      </c>
      <c r="B853" s="47" t="s">
        <v>73</v>
      </c>
      <c r="C853" s="59"/>
      <c r="D853" s="47" t="s">
        <v>37</v>
      </c>
      <c r="E853" s="47" t="s">
        <v>37</v>
      </c>
      <c r="F853" s="47" t="s">
        <v>37</v>
      </c>
      <c r="G853" s="47" t="s">
        <v>64</v>
      </c>
      <c r="H853" s="47" t="s">
        <v>79</v>
      </c>
      <c r="I853" s="47" t="s">
        <v>97</v>
      </c>
      <c r="J853" s="49">
        <v>0</v>
      </c>
      <c r="K853" s="49">
        <v>0</v>
      </c>
      <c r="L853" s="49">
        <v>0</v>
      </c>
      <c r="M853" s="49">
        <v>197</v>
      </c>
      <c r="N853" s="49">
        <v>1439</v>
      </c>
      <c r="O853" s="49">
        <v>1011</v>
      </c>
      <c r="P853" s="49">
        <v>1407</v>
      </c>
      <c r="Q853" s="49">
        <v>1508</v>
      </c>
    </row>
    <row r="854" spans="1:17" x14ac:dyDescent="0.3">
      <c r="A854" s="34">
        <f>IF($B854='Lookup (hidden)'!$F$12,IF($E854='Lookup (hidden)'!$F$13,IF($D854='Lookup (hidden)'!$F$14,IF($F854='Lookup (hidden)'!$F$15,IF($G854='Lookup (hidden)'!$F$16,IF($H854='Lookup (hidden)'!$F$17,1,0),0),0),0),0),0)</f>
        <v>0</v>
      </c>
      <c r="B854" s="47" t="s">
        <v>69</v>
      </c>
      <c r="C854" s="59"/>
      <c r="D854" s="47" t="s">
        <v>37</v>
      </c>
      <c r="E854" s="47" t="s">
        <v>37</v>
      </c>
      <c r="F854" s="47" t="s">
        <v>37</v>
      </c>
      <c r="G854" s="47" t="s">
        <v>63</v>
      </c>
      <c r="H854" s="47" t="s">
        <v>72</v>
      </c>
      <c r="I854" s="47" t="s">
        <v>96</v>
      </c>
      <c r="J854" s="49">
        <v>81824</v>
      </c>
      <c r="K854" s="49">
        <v>76473</v>
      </c>
      <c r="L854" s="49">
        <v>81636</v>
      </c>
      <c r="M854" s="49">
        <v>72150</v>
      </c>
      <c r="N854" s="49">
        <v>20355</v>
      </c>
      <c r="O854" s="49">
        <v>33135</v>
      </c>
      <c r="P854" s="49">
        <v>36236</v>
      </c>
      <c r="Q854" s="49">
        <v>33887</v>
      </c>
    </row>
    <row r="855" spans="1:17" x14ac:dyDescent="0.3">
      <c r="A855" s="34">
        <f>IF($B855='Lookup (hidden)'!$F$12,IF($E855='Lookup (hidden)'!$F$13,IF($D855='Lookup (hidden)'!$F$14,IF($F855='Lookup (hidden)'!$F$15,IF($G855='Lookup (hidden)'!$F$16,IF($H855='Lookup (hidden)'!$F$17,1,0),0),0),0),0),0)</f>
        <v>0</v>
      </c>
      <c r="B855" s="47" t="s">
        <v>69</v>
      </c>
      <c r="C855" s="59"/>
      <c r="D855" s="47" t="s">
        <v>37</v>
      </c>
      <c r="E855" s="47" t="s">
        <v>37</v>
      </c>
      <c r="F855" s="47" t="s">
        <v>37</v>
      </c>
      <c r="G855" s="47" t="s">
        <v>63</v>
      </c>
      <c r="H855" s="47" t="s">
        <v>72</v>
      </c>
      <c r="I855" s="47" t="s">
        <v>97</v>
      </c>
      <c r="J855" s="49">
        <v>1008</v>
      </c>
      <c r="K855" s="49">
        <v>967</v>
      </c>
      <c r="L855" s="49">
        <v>986</v>
      </c>
      <c r="M855" s="49">
        <v>10900</v>
      </c>
      <c r="N855" s="49">
        <v>57316</v>
      </c>
      <c r="O855" s="49">
        <v>50024</v>
      </c>
      <c r="P855" s="49">
        <v>54984</v>
      </c>
      <c r="Q855" s="49">
        <v>65326</v>
      </c>
    </row>
    <row r="856" spans="1:17" x14ac:dyDescent="0.3">
      <c r="A856" s="34">
        <f>IF($B856='Lookup (hidden)'!$F$12,IF($E856='Lookup (hidden)'!$F$13,IF($D856='Lookup (hidden)'!$F$14,IF($F856='Lookup (hidden)'!$F$15,IF($G856='Lookup (hidden)'!$F$16,IF($H856='Lookup (hidden)'!$F$17,1,0),0),0),0),0),0)</f>
        <v>0</v>
      </c>
      <c r="B856" s="47" t="s">
        <v>69</v>
      </c>
      <c r="C856" s="59"/>
      <c r="D856" s="47" t="s">
        <v>37</v>
      </c>
      <c r="E856" s="47" t="s">
        <v>37</v>
      </c>
      <c r="F856" s="47" t="s">
        <v>37</v>
      </c>
      <c r="G856" s="47" t="s">
        <v>64</v>
      </c>
      <c r="H856" s="47" t="s">
        <v>72</v>
      </c>
      <c r="I856" s="47" t="s">
        <v>96</v>
      </c>
      <c r="J856" s="49">
        <v>895995</v>
      </c>
      <c r="K856" s="49">
        <v>852915</v>
      </c>
      <c r="L856" s="49">
        <v>887534</v>
      </c>
      <c r="M856" s="49">
        <v>791550</v>
      </c>
      <c r="N856" s="49">
        <v>232891</v>
      </c>
      <c r="O856" s="49">
        <v>349867</v>
      </c>
      <c r="P856" s="49">
        <v>373860</v>
      </c>
      <c r="Q856" s="49">
        <v>347593</v>
      </c>
    </row>
    <row r="857" spans="1:17" x14ac:dyDescent="0.3">
      <c r="A857" s="34">
        <f>IF($B857='Lookup (hidden)'!$F$12,IF($E857='Lookup (hidden)'!$F$13,IF($D857='Lookup (hidden)'!$F$14,IF($F857='Lookup (hidden)'!$F$15,IF($G857='Lookup (hidden)'!$F$16,IF($H857='Lookup (hidden)'!$F$17,1,0),0),0),0),0),0)</f>
        <v>0</v>
      </c>
      <c r="B857" s="47" t="s">
        <v>69</v>
      </c>
      <c r="C857" s="59"/>
      <c r="D857" s="47" t="s">
        <v>37</v>
      </c>
      <c r="E857" s="47" t="s">
        <v>37</v>
      </c>
      <c r="F857" s="47" t="s">
        <v>37</v>
      </c>
      <c r="G857" s="47" t="s">
        <v>64</v>
      </c>
      <c r="H857" s="47" t="s">
        <v>72</v>
      </c>
      <c r="I857" s="47" t="s">
        <v>97</v>
      </c>
      <c r="J857" s="49">
        <v>8059</v>
      </c>
      <c r="K857" s="49">
        <v>8080</v>
      </c>
      <c r="L857" s="49">
        <v>9043</v>
      </c>
      <c r="M857" s="49">
        <v>125168</v>
      </c>
      <c r="N857" s="49">
        <v>721084</v>
      </c>
      <c r="O857" s="49">
        <v>644392</v>
      </c>
      <c r="P857" s="49">
        <v>685289</v>
      </c>
      <c r="Q857" s="49">
        <v>783601</v>
      </c>
    </row>
    <row r="858" spans="1:17" x14ac:dyDescent="0.3">
      <c r="A858" s="34">
        <f>IF($B858='Lookup (hidden)'!$F$12,IF($E858='Lookup (hidden)'!$F$13,IF($D858='Lookup (hidden)'!$F$14,IF($F858='Lookup (hidden)'!$F$15,IF($G858='Lookup (hidden)'!$F$16,IF($H858='Lookup (hidden)'!$F$17,1,0),0),0),0),0),0)</f>
        <v>0</v>
      </c>
      <c r="B858" s="47" t="s">
        <v>69</v>
      </c>
      <c r="C858" s="59"/>
      <c r="D858" s="47" t="s">
        <v>37</v>
      </c>
      <c r="E858" s="47" t="s">
        <v>37</v>
      </c>
      <c r="F858" s="47" t="s">
        <v>37</v>
      </c>
      <c r="G858" s="47" t="s">
        <v>63</v>
      </c>
      <c r="H858" s="47" t="s">
        <v>76</v>
      </c>
      <c r="I858" s="47" t="s">
        <v>96</v>
      </c>
      <c r="J858" s="49">
        <v>32445</v>
      </c>
      <c r="K858" s="49">
        <v>30679</v>
      </c>
      <c r="L858" s="49">
        <v>32246</v>
      </c>
      <c r="M858" s="49">
        <v>29366</v>
      </c>
      <c r="N858" s="49">
        <v>12534</v>
      </c>
      <c r="O858" s="49">
        <v>16733</v>
      </c>
      <c r="P858" s="49">
        <v>17121</v>
      </c>
      <c r="Q858" s="49">
        <v>17022</v>
      </c>
    </row>
    <row r="859" spans="1:17" x14ac:dyDescent="0.3">
      <c r="A859" s="34">
        <f>IF($B859='Lookup (hidden)'!$F$12,IF($E859='Lookup (hidden)'!$F$13,IF($D859='Lookup (hidden)'!$F$14,IF($F859='Lookup (hidden)'!$F$15,IF($G859='Lookup (hidden)'!$F$16,IF($H859='Lookup (hidden)'!$F$17,1,0),0),0),0),0),0)</f>
        <v>0</v>
      </c>
      <c r="B859" s="47" t="s">
        <v>69</v>
      </c>
      <c r="C859" s="59"/>
      <c r="D859" s="47" t="s">
        <v>37</v>
      </c>
      <c r="E859" s="47" t="s">
        <v>37</v>
      </c>
      <c r="F859" s="47" t="s">
        <v>37</v>
      </c>
      <c r="G859" s="47" t="s">
        <v>63</v>
      </c>
      <c r="H859" s="47" t="s">
        <v>76</v>
      </c>
      <c r="I859" s="47" t="s">
        <v>97</v>
      </c>
      <c r="J859" s="49">
        <v>1143</v>
      </c>
      <c r="K859" s="49">
        <v>1141</v>
      </c>
      <c r="L859" s="49">
        <v>1479</v>
      </c>
      <c r="M859" s="49">
        <v>3488</v>
      </c>
      <c r="N859" s="49">
        <v>18380</v>
      </c>
      <c r="O859" s="49">
        <v>16396</v>
      </c>
      <c r="P859" s="49">
        <v>17386</v>
      </c>
      <c r="Q859" s="49">
        <v>18671</v>
      </c>
    </row>
    <row r="860" spans="1:17" x14ac:dyDescent="0.3">
      <c r="A860" s="34">
        <f>IF($B860='Lookup (hidden)'!$F$12,IF($E860='Lookup (hidden)'!$F$13,IF($D860='Lookup (hidden)'!$F$14,IF($F860='Lookup (hidden)'!$F$15,IF($G860='Lookup (hidden)'!$F$16,IF($H860='Lookup (hidden)'!$F$17,1,0),0),0),0),0),0)</f>
        <v>0</v>
      </c>
      <c r="B860" s="47" t="s">
        <v>69</v>
      </c>
      <c r="C860" s="59"/>
      <c r="D860" s="47" t="s">
        <v>37</v>
      </c>
      <c r="E860" s="47" t="s">
        <v>37</v>
      </c>
      <c r="F860" s="47" t="s">
        <v>37</v>
      </c>
      <c r="G860" s="47" t="s">
        <v>64</v>
      </c>
      <c r="H860" s="47" t="s">
        <v>76</v>
      </c>
      <c r="I860" s="47" t="s">
        <v>96</v>
      </c>
      <c r="J860" s="49">
        <v>552147</v>
      </c>
      <c r="K860" s="49">
        <v>515614</v>
      </c>
      <c r="L860" s="49">
        <v>537418</v>
      </c>
      <c r="M860" s="49">
        <v>480870</v>
      </c>
      <c r="N860" s="49">
        <v>173455</v>
      </c>
      <c r="O860" s="49">
        <v>210973</v>
      </c>
      <c r="P860" s="49">
        <v>224766</v>
      </c>
      <c r="Q860" s="49">
        <v>223050</v>
      </c>
    </row>
    <row r="861" spans="1:17" x14ac:dyDescent="0.3">
      <c r="A861" s="34">
        <f>IF($B861='Lookup (hidden)'!$F$12,IF($E861='Lookup (hidden)'!$F$13,IF($D861='Lookup (hidden)'!$F$14,IF($F861='Lookup (hidden)'!$F$15,IF($G861='Lookup (hidden)'!$F$16,IF($H861='Lookup (hidden)'!$F$17,1,0),0),0),0),0),0)</f>
        <v>0</v>
      </c>
      <c r="B861" s="47" t="s">
        <v>69</v>
      </c>
      <c r="C861" s="59"/>
      <c r="D861" s="47" t="s">
        <v>37</v>
      </c>
      <c r="E861" s="47" t="s">
        <v>37</v>
      </c>
      <c r="F861" s="47" t="s">
        <v>37</v>
      </c>
      <c r="G861" s="47" t="s">
        <v>64</v>
      </c>
      <c r="H861" s="47" t="s">
        <v>76</v>
      </c>
      <c r="I861" s="47" t="s">
        <v>97</v>
      </c>
      <c r="J861" s="49">
        <v>7412</v>
      </c>
      <c r="K861" s="49">
        <v>7015</v>
      </c>
      <c r="L861" s="49">
        <v>8235</v>
      </c>
      <c r="M861" s="49">
        <v>54051</v>
      </c>
      <c r="N861" s="49">
        <v>365638</v>
      </c>
      <c r="O861" s="49">
        <v>321226</v>
      </c>
      <c r="P861" s="49">
        <v>335367</v>
      </c>
      <c r="Q861" s="49">
        <v>357388</v>
      </c>
    </row>
    <row r="862" spans="1:17" x14ac:dyDescent="0.3">
      <c r="A862" s="34">
        <f>IF($B862='Lookup (hidden)'!$F$12,IF($E862='Lookup (hidden)'!$F$13,IF($D862='Lookup (hidden)'!$F$14,IF($F862='Lookup (hidden)'!$F$15,IF($G862='Lookup (hidden)'!$F$16,IF($H862='Lookup (hidden)'!$F$17,1,0),0),0),0),0),0)</f>
        <v>0</v>
      </c>
      <c r="B862" s="47" t="s">
        <v>69</v>
      </c>
      <c r="C862" s="59"/>
      <c r="D862" s="47" t="s">
        <v>37</v>
      </c>
      <c r="E862" s="47" t="s">
        <v>37</v>
      </c>
      <c r="F862" s="47" t="s">
        <v>37</v>
      </c>
      <c r="G862" s="47" t="s">
        <v>63</v>
      </c>
      <c r="H862" s="47" t="s">
        <v>79</v>
      </c>
      <c r="I862" s="47" t="s">
        <v>96</v>
      </c>
      <c r="J862" s="49">
        <v>1109</v>
      </c>
      <c r="K862" s="49">
        <v>1042</v>
      </c>
      <c r="L862" s="49">
        <v>1092</v>
      </c>
      <c r="M862" s="49">
        <v>916</v>
      </c>
      <c r="N862" s="49">
        <v>300</v>
      </c>
      <c r="O862" s="49">
        <v>486</v>
      </c>
      <c r="P862" s="49">
        <v>668</v>
      </c>
      <c r="Q862" s="49">
        <v>613</v>
      </c>
    </row>
    <row r="863" spans="1:17" x14ac:dyDescent="0.3">
      <c r="A863" s="34">
        <f>IF($B863='Lookup (hidden)'!$F$12,IF($E863='Lookup (hidden)'!$F$13,IF($D863='Lookup (hidden)'!$F$14,IF($F863='Lookup (hidden)'!$F$15,IF($G863='Lookup (hidden)'!$F$16,IF($H863='Lookup (hidden)'!$F$17,1,0),0),0),0),0),0)</f>
        <v>0</v>
      </c>
      <c r="B863" s="47" t="s">
        <v>69</v>
      </c>
      <c r="C863" s="59"/>
      <c r="D863" s="47" t="s">
        <v>37</v>
      </c>
      <c r="E863" s="47" t="s">
        <v>37</v>
      </c>
      <c r="F863" s="47" t="s">
        <v>37</v>
      </c>
      <c r="G863" s="47" t="s">
        <v>63</v>
      </c>
      <c r="H863" s="47" t="s">
        <v>79</v>
      </c>
      <c r="I863" s="47" t="s">
        <v>97</v>
      </c>
      <c r="J863" s="49" t="s">
        <v>99</v>
      </c>
      <c r="K863" s="49">
        <v>5</v>
      </c>
      <c r="L863" s="49">
        <v>12</v>
      </c>
      <c r="M863" s="49">
        <v>114</v>
      </c>
      <c r="N863" s="49">
        <v>672</v>
      </c>
      <c r="O863" s="49">
        <v>517</v>
      </c>
      <c r="P863" s="49">
        <v>610</v>
      </c>
      <c r="Q863" s="49">
        <v>621</v>
      </c>
    </row>
    <row r="864" spans="1:17" x14ac:dyDescent="0.3">
      <c r="A864" s="34">
        <f>IF($B864='Lookup (hidden)'!$F$12,IF($E864='Lookup (hidden)'!$F$13,IF($D864='Lookup (hidden)'!$F$14,IF($F864='Lookup (hidden)'!$F$15,IF($G864='Lookup (hidden)'!$F$16,IF($H864='Lookup (hidden)'!$F$17,1,0),0),0),0),0),0)</f>
        <v>0</v>
      </c>
      <c r="B864" s="47" t="s">
        <v>69</v>
      </c>
      <c r="C864" s="59"/>
      <c r="D864" s="47" t="s">
        <v>37</v>
      </c>
      <c r="E864" s="47" t="s">
        <v>37</v>
      </c>
      <c r="F864" s="47" t="s">
        <v>37</v>
      </c>
      <c r="G864" s="47" t="s">
        <v>64</v>
      </c>
      <c r="H864" s="47" t="s">
        <v>79</v>
      </c>
      <c r="I864" s="47" t="s">
        <v>96</v>
      </c>
      <c r="J864" s="49">
        <v>11775</v>
      </c>
      <c r="K864" s="49">
        <v>10268</v>
      </c>
      <c r="L864" s="49">
        <v>11961</v>
      </c>
      <c r="M864" s="49">
        <v>10927</v>
      </c>
      <c r="N864" s="49">
        <v>3493</v>
      </c>
      <c r="O864" s="49">
        <v>5114</v>
      </c>
      <c r="P864" s="49">
        <v>6524</v>
      </c>
      <c r="Q864" s="49">
        <v>6718</v>
      </c>
    </row>
    <row r="865" spans="1:17" x14ac:dyDescent="0.3">
      <c r="A865" s="34">
        <f>IF($B865='Lookup (hidden)'!$F$12,IF($E865='Lookup (hidden)'!$F$13,IF($D865='Lookup (hidden)'!$F$14,IF($F865='Lookup (hidden)'!$F$15,IF($G865='Lookup (hidden)'!$F$16,IF($H865='Lookup (hidden)'!$F$17,1,0),0),0),0),0),0)</f>
        <v>0</v>
      </c>
      <c r="B865" s="47" t="s">
        <v>69</v>
      </c>
      <c r="C865" s="59"/>
      <c r="D865" s="47" t="s">
        <v>37</v>
      </c>
      <c r="E865" s="47" t="s">
        <v>37</v>
      </c>
      <c r="F865" s="47" t="s">
        <v>37</v>
      </c>
      <c r="G865" s="47" t="s">
        <v>64</v>
      </c>
      <c r="H865" s="47" t="s">
        <v>79</v>
      </c>
      <c r="I865" s="47" t="s">
        <v>97</v>
      </c>
      <c r="J865" s="49" t="s">
        <v>100</v>
      </c>
      <c r="K865" s="49">
        <v>46</v>
      </c>
      <c r="L865" s="49">
        <v>51</v>
      </c>
      <c r="M865" s="49">
        <v>1204</v>
      </c>
      <c r="N865" s="49">
        <v>9086</v>
      </c>
      <c r="O865" s="49">
        <v>7449</v>
      </c>
      <c r="P865" s="49">
        <v>8043</v>
      </c>
      <c r="Q865" s="49">
        <v>9566</v>
      </c>
    </row>
  </sheetData>
  <autoFilter ref="A1:Q865" xr:uid="{F610A26B-0DFB-4101-9336-9CE4FF0DA1D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11"/>
  <sheetViews>
    <sheetView showGridLines="0" zoomScaleNormal="100" workbookViewId="0"/>
  </sheetViews>
  <sheetFormatPr defaultColWidth="0" defaultRowHeight="13.8" zeroHeight="1" x14ac:dyDescent="0.25"/>
  <cols>
    <col min="1" max="1" width="85.59765625" customWidth="1"/>
    <col min="2" max="10" width="0" hidden="1" customWidth="1"/>
    <col min="11" max="16384" width="9.09765625" hidden="1"/>
  </cols>
  <sheetData>
    <row r="1" spans="1:16384" ht="50.1" customHeight="1" x14ac:dyDescent="0.25">
      <c r="A1" s="15" t="s">
        <v>16</v>
      </c>
    </row>
    <row r="2" spans="1:16384" ht="39.9" customHeight="1" x14ac:dyDescent="0.25">
      <c r="A2" s="19" t="s">
        <v>17</v>
      </c>
      <c r="B2" s="21"/>
      <c r="C2" s="21"/>
      <c r="D2" s="21"/>
      <c r="E2" s="21"/>
      <c r="F2" s="21"/>
      <c r="G2" s="21"/>
      <c r="H2" s="21"/>
      <c r="I2" s="21"/>
      <c r="J2" s="21"/>
    </row>
    <row r="3" spans="1:16384" ht="45" customHeight="1" x14ac:dyDescent="0.25">
      <c r="A3" s="73" t="s">
        <v>18</v>
      </c>
    </row>
    <row r="4" spans="1:16384" s="14" customFormat="1" ht="45" customHeight="1" x14ac:dyDescent="0.25">
      <c r="A4" s="73" t="s">
        <v>19</v>
      </c>
    </row>
    <row r="5" spans="1:16384" s="14" customFormat="1" ht="45" customHeight="1" x14ac:dyDescent="0.25">
      <c r="A5" s="74" t="s">
        <v>133</v>
      </c>
    </row>
    <row r="6" spans="1:16384" s="52" customFormat="1" ht="39.75" customHeight="1" x14ac:dyDescent="0.25">
      <c r="A6" s="51" t="s">
        <v>20</v>
      </c>
    </row>
    <row r="7" spans="1:16384" s="53" customFormat="1" ht="45" customHeight="1" x14ac:dyDescent="0.25">
      <c r="A7" s="53" t="s">
        <v>21</v>
      </c>
      <c r="B7" s="53" t="s">
        <v>22</v>
      </c>
      <c r="C7" s="53" t="s">
        <v>22</v>
      </c>
      <c r="D7" s="53" t="s">
        <v>22</v>
      </c>
      <c r="E7" s="53" t="s">
        <v>22</v>
      </c>
      <c r="F7" s="53" t="s">
        <v>22</v>
      </c>
      <c r="G7" s="53" t="s">
        <v>22</v>
      </c>
      <c r="H7" s="53" t="s">
        <v>22</v>
      </c>
      <c r="I7" s="53" t="s">
        <v>22</v>
      </c>
      <c r="J7" s="53" t="s">
        <v>22</v>
      </c>
      <c r="K7" s="53" t="s">
        <v>22</v>
      </c>
      <c r="L7" s="53" t="s">
        <v>22</v>
      </c>
      <c r="M7" s="53" t="s">
        <v>22</v>
      </c>
      <c r="N7" s="53" t="s">
        <v>22</v>
      </c>
      <c r="O7" s="53" t="s">
        <v>22</v>
      </c>
      <c r="P7" s="53" t="s">
        <v>22</v>
      </c>
      <c r="Q7" s="53" t="s">
        <v>22</v>
      </c>
      <c r="R7" s="53" t="s">
        <v>22</v>
      </c>
      <c r="S7" s="53" t="s">
        <v>22</v>
      </c>
      <c r="T7" s="53" t="s">
        <v>22</v>
      </c>
      <c r="U7" s="53" t="s">
        <v>22</v>
      </c>
      <c r="V7" s="53" t="s">
        <v>22</v>
      </c>
      <c r="W7" s="53" t="s">
        <v>22</v>
      </c>
      <c r="X7" s="53" t="s">
        <v>22</v>
      </c>
      <c r="Y7" s="53" t="s">
        <v>22</v>
      </c>
      <c r="Z7" s="53" t="s">
        <v>22</v>
      </c>
      <c r="AA7" s="53" t="s">
        <v>22</v>
      </c>
      <c r="AB7" s="53" t="s">
        <v>22</v>
      </c>
      <c r="AC7" s="53" t="s">
        <v>22</v>
      </c>
      <c r="AD7" s="53" t="s">
        <v>22</v>
      </c>
      <c r="AE7" s="53" t="s">
        <v>22</v>
      </c>
      <c r="AF7" s="53" t="s">
        <v>22</v>
      </c>
      <c r="AG7" s="53" t="s">
        <v>22</v>
      </c>
      <c r="AH7" s="53" t="s">
        <v>22</v>
      </c>
      <c r="AI7" s="53" t="s">
        <v>22</v>
      </c>
      <c r="AJ7" s="53" t="s">
        <v>22</v>
      </c>
      <c r="AK7" s="53" t="s">
        <v>22</v>
      </c>
      <c r="AL7" s="53" t="s">
        <v>22</v>
      </c>
      <c r="AM7" s="53" t="s">
        <v>22</v>
      </c>
      <c r="AN7" s="53" t="s">
        <v>22</v>
      </c>
      <c r="AO7" s="53" t="s">
        <v>22</v>
      </c>
      <c r="AP7" s="53" t="s">
        <v>22</v>
      </c>
      <c r="AQ7" s="53" t="s">
        <v>22</v>
      </c>
      <c r="AR7" s="53" t="s">
        <v>22</v>
      </c>
      <c r="AS7" s="53" t="s">
        <v>22</v>
      </c>
      <c r="AT7" s="53" t="s">
        <v>22</v>
      </c>
      <c r="AU7" s="53" t="s">
        <v>22</v>
      </c>
      <c r="AV7" s="53" t="s">
        <v>22</v>
      </c>
      <c r="AW7" s="53" t="s">
        <v>22</v>
      </c>
      <c r="AX7" s="53" t="s">
        <v>22</v>
      </c>
      <c r="AY7" s="53" t="s">
        <v>22</v>
      </c>
      <c r="AZ7" s="53" t="s">
        <v>22</v>
      </c>
      <c r="BA7" s="53" t="s">
        <v>22</v>
      </c>
      <c r="BB7" s="53" t="s">
        <v>22</v>
      </c>
      <c r="BC7" s="53" t="s">
        <v>22</v>
      </c>
      <c r="BD7" s="53" t="s">
        <v>22</v>
      </c>
      <c r="BE7" s="53" t="s">
        <v>22</v>
      </c>
      <c r="BF7" s="53" t="s">
        <v>22</v>
      </c>
      <c r="BG7" s="53" t="s">
        <v>22</v>
      </c>
      <c r="BH7" s="53" t="s">
        <v>22</v>
      </c>
      <c r="BI7" s="53" t="s">
        <v>22</v>
      </c>
      <c r="BJ7" s="53" t="s">
        <v>22</v>
      </c>
      <c r="BK7" s="53" t="s">
        <v>22</v>
      </c>
      <c r="BL7" s="53" t="s">
        <v>22</v>
      </c>
      <c r="BM7" s="53" t="s">
        <v>22</v>
      </c>
      <c r="BN7" s="53" t="s">
        <v>22</v>
      </c>
      <c r="BO7" s="53" t="s">
        <v>22</v>
      </c>
      <c r="BP7" s="53" t="s">
        <v>22</v>
      </c>
      <c r="BQ7" s="53" t="s">
        <v>22</v>
      </c>
      <c r="BR7" s="53" t="s">
        <v>22</v>
      </c>
      <c r="BS7" s="53" t="s">
        <v>22</v>
      </c>
      <c r="BT7" s="53" t="s">
        <v>22</v>
      </c>
      <c r="BU7" s="53" t="s">
        <v>22</v>
      </c>
      <c r="BV7" s="53" t="s">
        <v>22</v>
      </c>
      <c r="BW7" s="53" t="s">
        <v>22</v>
      </c>
      <c r="BX7" s="53" t="s">
        <v>22</v>
      </c>
      <c r="BY7" s="53" t="s">
        <v>22</v>
      </c>
      <c r="BZ7" s="53" t="s">
        <v>22</v>
      </c>
      <c r="CA7" s="53" t="s">
        <v>22</v>
      </c>
      <c r="CB7" s="53" t="s">
        <v>22</v>
      </c>
      <c r="CC7" s="53" t="s">
        <v>22</v>
      </c>
      <c r="CD7" s="53" t="s">
        <v>22</v>
      </c>
      <c r="CE7" s="53" t="s">
        <v>22</v>
      </c>
      <c r="CF7" s="53" t="s">
        <v>22</v>
      </c>
      <c r="CG7" s="53" t="s">
        <v>22</v>
      </c>
      <c r="CH7" s="53" t="s">
        <v>22</v>
      </c>
      <c r="CI7" s="53" t="s">
        <v>22</v>
      </c>
      <c r="CJ7" s="53" t="s">
        <v>22</v>
      </c>
      <c r="CK7" s="53" t="s">
        <v>22</v>
      </c>
      <c r="CL7" s="53" t="s">
        <v>22</v>
      </c>
      <c r="CM7" s="53" t="s">
        <v>22</v>
      </c>
      <c r="CN7" s="53" t="s">
        <v>22</v>
      </c>
      <c r="CO7" s="53" t="s">
        <v>22</v>
      </c>
      <c r="CP7" s="53" t="s">
        <v>22</v>
      </c>
      <c r="CQ7" s="53" t="s">
        <v>22</v>
      </c>
      <c r="CR7" s="53" t="s">
        <v>22</v>
      </c>
      <c r="CS7" s="53" t="s">
        <v>22</v>
      </c>
      <c r="CT7" s="53" t="s">
        <v>22</v>
      </c>
      <c r="CU7" s="53" t="s">
        <v>22</v>
      </c>
      <c r="CV7" s="53" t="s">
        <v>22</v>
      </c>
      <c r="CW7" s="53" t="s">
        <v>22</v>
      </c>
      <c r="CX7" s="53" t="s">
        <v>22</v>
      </c>
      <c r="CY7" s="53" t="s">
        <v>22</v>
      </c>
      <c r="CZ7" s="53" t="s">
        <v>22</v>
      </c>
      <c r="DA7" s="53" t="s">
        <v>22</v>
      </c>
      <c r="DB7" s="53" t="s">
        <v>22</v>
      </c>
      <c r="DC7" s="53" t="s">
        <v>22</v>
      </c>
      <c r="DD7" s="53" t="s">
        <v>22</v>
      </c>
      <c r="DE7" s="53" t="s">
        <v>22</v>
      </c>
      <c r="DF7" s="53" t="s">
        <v>22</v>
      </c>
      <c r="DG7" s="53" t="s">
        <v>22</v>
      </c>
      <c r="DH7" s="53" t="s">
        <v>22</v>
      </c>
      <c r="DI7" s="53" t="s">
        <v>22</v>
      </c>
      <c r="DJ7" s="53" t="s">
        <v>22</v>
      </c>
      <c r="DK7" s="53" t="s">
        <v>22</v>
      </c>
      <c r="DL7" s="53" t="s">
        <v>22</v>
      </c>
      <c r="DM7" s="53" t="s">
        <v>22</v>
      </c>
      <c r="DN7" s="53" t="s">
        <v>22</v>
      </c>
      <c r="DO7" s="53" t="s">
        <v>22</v>
      </c>
      <c r="DP7" s="53" t="s">
        <v>22</v>
      </c>
      <c r="DQ7" s="53" t="s">
        <v>22</v>
      </c>
      <c r="DR7" s="53" t="s">
        <v>22</v>
      </c>
      <c r="DS7" s="53" t="s">
        <v>22</v>
      </c>
      <c r="DT7" s="53" t="s">
        <v>22</v>
      </c>
      <c r="DU7" s="53" t="s">
        <v>22</v>
      </c>
      <c r="DV7" s="53" t="s">
        <v>22</v>
      </c>
      <c r="DW7" s="53" t="s">
        <v>22</v>
      </c>
      <c r="DX7" s="53" t="s">
        <v>22</v>
      </c>
      <c r="DY7" s="53" t="s">
        <v>22</v>
      </c>
      <c r="DZ7" s="53" t="s">
        <v>22</v>
      </c>
      <c r="EA7" s="53" t="s">
        <v>22</v>
      </c>
      <c r="EB7" s="53" t="s">
        <v>22</v>
      </c>
      <c r="EC7" s="53" t="s">
        <v>22</v>
      </c>
      <c r="ED7" s="53" t="s">
        <v>22</v>
      </c>
      <c r="EE7" s="53" t="s">
        <v>22</v>
      </c>
      <c r="EF7" s="53" t="s">
        <v>22</v>
      </c>
      <c r="EG7" s="53" t="s">
        <v>22</v>
      </c>
      <c r="EH7" s="53" t="s">
        <v>22</v>
      </c>
      <c r="EI7" s="53" t="s">
        <v>22</v>
      </c>
      <c r="EJ7" s="53" t="s">
        <v>22</v>
      </c>
      <c r="EK7" s="53" t="s">
        <v>22</v>
      </c>
      <c r="EL7" s="53" t="s">
        <v>22</v>
      </c>
      <c r="EM7" s="53" t="s">
        <v>22</v>
      </c>
      <c r="EN7" s="53" t="s">
        <v>22</v>
      </c>
      <c r="EO7" s="53" t="s">
        <v>22</v>
      </c>
      <c r="EP7" s="53" t="s">
        <v>22</v>
      </c>
      <c r="EQ7" s="53" t="s">
        <v>22</v>
      </c>
      <c r="ER7" s="53" t="s">
        <v>22</v>
      </c>
      <c r="ES7" s="53" t="s">
        <v>22</v>
      </c>
      <c r="ET7" s="53" t="s">
        <v>22</v>
      </c>
      <c r="EU7" s="53" t="s">
        <v>22</v>
      </c>
      <c r="EV7" s="53" t="s">
        <v>22</v>
      </c>
      <c r="EW7" s="53" t="s">
        <v>22</v>
      </c>
      <c r="EX7" s="53" t="s">
        <v>22</v>
      </c>
      <c r="EY7" s="53" t="s">
        <v>22</v>
      </c>
      <c r="EZ7" s="53" t="s">
        <v>22</v>
      </c>
      <c r="FA7" s="53" t="s">
        <v>22</v>
      </c>
      <c r="FB7" s="53" t="s">
        <v>22</v>
      </c>
      <c r="FC7" s="53" t="s">
        <v>22</v>
      </c>
      <c r="FD7" s="53" t="s">
        <v>22</v>
      </c>
      <c r="FE7" s="53" t="s">
        <v>22</v>
      </c>
      <c r="FF7" s="53" t="s">
        <v>22</v>
      </c>
      <c r="FG7" s="53" t="s">
        <v>22</v>
      </c>
      <c r="FH7" s="53" t="s">
        <v>22</v>
      </c>
      <c r="FI7" s="53" t="s">
        <v>22</v>
      </c>
      <c r="FJ7" s="53" t="s">
        <v>22</v>
      </c>
      <c r="FK7" s="53" t="s">
        <v>22</v>
      </c>
      <c r="FL7" s="53" t="s">
        <v>22</v>
      </c>
      <c r="FM7" s="53" t="s">
        <v>22</v>
      </c>
      <c r="FN7" s="53" t="s">
        <v>22</v>
      </c>
      <c r="FO7" s="53" t="s">
        <v>22</v>
      </c>
      <c r="FP7" s="53" t="s">
        <v>22</v>
      </c>
      <c r="FQ7" s="53" t="s">
        <v>22</v>
      </c>
      <c r="FR7" s="53" t="s">
        <v>22</v>
      </c>
      <c r="FS7" s="53" t="s">
        <v>22</v>
      </c>
      <c r="FT7" s="53" t="s">
        <v>22</v>
      </c>
      <c r="FU7" s="53" t="s">
        <v>22</v>
      </c>
      <c r="FV7" s="53" t="s">
        <v>22</v>
      </c>
      <c r="FW7" s="53" t="s">
        <v>22</v>
      </c>
      <c r="FX7" s="53" t="s">
        <v>22</v>
      </c>
      <c r="FY7" s="53" t="s">
        <v>22</v>
      </c>
      <c r="FZ7" s="53" t="s">
        <v>22</v>
      </c>
      <c r="GA7" s="53" t="s">
        <v>22</v>
      </c>
      <c r="GB7" s="53" t="s">
        <v>22</v>
      </c>
      <c r="GC7" s="53" t="s">
        <v>22</v>
      </c>
      <c r="GD7" s="53" t="s">
        <v>22</v>
      </c>
      <c r="GE7" s="53" t="s">
        <v>22</v>
      </c>
      <c r="GF7" s="53" t="s">
        <v>22</v>
      </c>
      <c r="GG7" s="53" t="s">
        <v>22</v>
      </c>
      <c r="GH7" s="53" t="s">
        <v>22</v>
      </c>
      <c r="GI7" s="53" t="s">
        <v>22</v>
      </c>
      <c r="GJ7" s="53" t="s">
        <v>22</v>
      </c>
      <c r="GK7" s="53" t="s">
        <v>22</v>
      </c>
      <c r="GL7" s="53" t="s">
        <v>22</v>
      </c>
      <c r="GM7" s="53" t="s">
        <v>22</v>
      </c>
      <c r="GN7" s="53" t="s">
        <v>22</v>
      </c>
      <c r="GO7" s="53" t="s">
        <v>22</v>
      </c>
      <c r="GP7" s="53" t="s">
        <v>22</v>
      </c>
      <c r="GQ7" s="53" t="s">
        <v>22</v>
      </c>
      <c r="GR7" s="53" t="s">
        <v>22</v>
      </c>
      <c r="GS7" s="53" t="s">
        <v>22</v>
      </c>
      <c r="GT7" s="53" t="s">
        <v>22</v>
      </c>
      <c r="GU7" s="53" t="s">
        <v>22</v>
      </c>
      <c r="GV7" s="53" t="s">
        <v>22</v>
      </c>
      <c r="GW7" s="53" t="s">
        <v>22</v>
      </c>
      <c r="GX7" s="53" t="s">
        <v>22</v>
      </c>
      <c r="GY7" s="53" t="s">
        <v>22</v>
      </c>
      <c r="GZ7" s="53" t="s">
        <v>22</v>
      </c>
      <c r="HA7" s="53" t="s">
        <v>22</v>
      </c>
      <c r="HB7" s="53" t="s">
        <v>22</v>
      </c>
      <c r="HC7" s="53" t="s">
        <v>22</v>
      </c>
      <c r="HD7" s="53" t="s">
        <v>22</v>
      </c>
      <c r="HE7" s="53" t="s">
        <v>22</v>
      </c>
      <c r="HF7" s="53" t="s">
        <v>22</v>
      </c>
      <c r="HG7" s="53" t="s">
        <v>22</v>
      </c>
      <c r="HH7" s="53" t="s">
        <v>22</v>
      </c>
      <c r="HI7" s="53" t="s">
        <v>22</v>
      </c>
      <c r="HJ7" s="53" t="s">
        <v>22</v>
      </c>
      <c r="HK7" s="53" t="s">
        <v>22</v>
      </c>
      <c r="HL7" s="53" t="s">
        <v>22</v>
      </c>
      <c r="HM7" s="53" t="s">
        <v>22</v>
      </c>
      <c r="HN7" s="53" t="s">
        <v>22</v>
      </c>
      <c r="HO7" s="53" t="s">
        <v>22</v>
      </c>
      <c r="HP7" s="53" t="s">
        <v>22</v>
      </c>
      <c r="HQ7" s="53" t="s">
        <v>22</v>
      </c>
      <c r="HR7" s="53" t="s">
        <v>22</v>
      </c>
      <c r="HS7" s="53" t="s">
        <v>22</v>
      </c>
      <c r="HT7" s="53" t="s">
        <v>22</v>
      </c>
      <c r="HU7" s="53" t="s">
        <v>22</v>
      </c>
      <c r="HV7" s="53" t="s">
        <v>22</v>
      </c>
      <c r="HW7" s="53" t="s">
        <v>22</v>
      </c>
      <c r="HX7" s="53" t="s">
        <v>22</v>
      </c>
      <c r="HY7" s="53" t="s">
        <v>22</v>
      </c>
      <c r="HZ7" s="53" t="s">
        <v>22</v>
      </c>
      <c r="IA7" s="53" t="s">
        <v>22</v>
      </c>
      <c r="IB7" s="53" t="s">
        <v>22</v>
      </c>
      <c r="IC7" s="53" t="s">
        <v>22</v>
      </c>
      <c r="ID7" s="53" t="s">
        <v>22</v>
      </c>
      <c r="IE7" s="53" t="s">
        <v>22</v>
      </c>
      <c r="IF7" s="53" t="s">
        <v>22</v>
      </c>
      <c r="IG7" s="53" t="s">
        <v>22</v>
      </c>
      <c r="IH7" s="53" t="s">
        <v>22</v>
      </c>
      <c r="II7" s="53" t="s">
        <v>22</v>
      </c>
      <c r="IJ7" s="53" t="s">
        <v>22</v>
      </c>
      <c r="IK7" s="53" t="s">
        <v>22</v>
      </c>
      <c r="IL7" s="53" t="s">
        <v>22</v>
      </c>
      <c r="IM7" s="53" t="s">
        <v>22</v>
      </c>
      <c r="IN7" s="53" t="s">
        <v>22</v>
      </c>
      <c r="IO7" s="53" t="s">
        <v>22</v>
      </c>
      <c r="IP7" s="53" t="s">
        <v>22</v>
      </c>
      <c r="IQ7" s="53" t="s">
        <v>22</v>
      </c>
      <c r="IR7" s="53" t="s">
        <v>22</v>
      </c>
      <c r="IS7" s="53" t="s">
        <v>22</v>
      </c>
      <c r="IT7" s="53" t="s">
        <v>22</v>
      </c>
      <c r="IU7" s="53" t="s">
        <v>22</v>
      </c>
      <c r="IV7" s="53" t="s">
        <v>22</v>
      </c>
      <c r="IW7" s="53" t="s">
        <v>22</v>
      </c>
      <c r="IX7" s="53" t="s">
        <v>22</v>
      </c>
      <c r="IY7" s="53" t="s">
        <v>22</v>
      </c>
      <c r="IZ7" s="53" t="s">
        <v>22</v>
      </c>
      <c r="JA7" s="53" t="s">
        <v>22</v>
      </c>
      <c r="JB7" s="53" t="s">
        <v>22</v>
      </c>
      <c r="JC7" s="53" t="s">
        <v>22</v>
      </c>
      <c r="JD7" s="53" t="s">
        <v>22</v>
      </c>
      <c r="JE7" s="53" t="s">
        <v>22</v>
      </c>
      <c r="JF7" s="53" t="s">
        <v>22</v>
      </c>
      <c r="JG7" s="53" t="s">
        <v>22</v>
      </c>
      <c r="JH7" s="53" t="s">
        <v>22</v>
      </c>
      <c r="JI7" s="53" t="s">
        <v>22</v>
      </c>
      <c r="JJ7" s="53" t="s">
        <v>22</v>
      </c>
      <c r="JK7" s="53" t="s">
        <v>22</v>
      </c>
      <c r="JL7" s="53" t="s">
        <v>22</v>
      </c>
      <c r="JM7" s="53" t="s">
        <v>22</v>
      </c>
      <c r="JN7" s="53" t="s">
        <v>22</v>
      </c>
      <c r="JO7" s="53" t="s">
        <v>22</v>
      </c>
      <c r="JP7" s="53" t="s">
        <v>22</v>
      </c>
      <c r="JQ7" s="53" t="s">
        <v>22</v>
      </c>
      <c r="JR7" s="53" t="s">
        <v>22</v>
      </c>
      <c r="JS7" s="53" t="s">
        <v>22</v>
      </c>
      <c r="JT7" s="53" t="s">
        <v>22</v>
      </c>
      <c r="JU7" s="53" t="s">
        <v>22</v>
      </c>
      <c r="JV7" s="53" t="s">
        <v>22</v>
      </c>
      <c r="JW7" s="53" t="s">
        <v>22</v>
      </c>
      <c r="JX7" s="53" t="s">
        <v>22</v>
      </c>
      <c r="JY7" s="53" t="s">
        <v>22</v>
      </c>
      <c r="JZ7" s="53" t="s">
        <v>22</v>
      </c>
      <c r="KA7" s="53" t="s">
        <v>22</v>
      </c>
      <c r="KB7" s="53" t="s">
        <v>22</v>
      </c>
      <c r="KC7" s="53" t="s">
        <v>22</v>
      </c>
      <c r="KD7" s="53" t="s">
        <v>22</v>
      </c>
      <c r="KE7" s="53" t="s">
        <v>22</v>
      </c>
      <c r="KF7" s="53" t="s">
        <v>22</v>
      </c>
      <c r="KG7" s="53" t="s">
        <v>22</v>
      </c>
      <c r="KH7" s="53" t="s">
        <v>22</v>
      </c>
      <c r="KI7" s="53" t="s">
        <v>22</v>
      </c>
      <c r="KJ7" s="53" t="s">
        <v>22</v>
      </c>
      <c r="KK7" s="53" t="s">
        <v>22</v>
      </c>
      <c r="KL7" s="53" t="s">
        <v>22</v>
      </c>
      <c r="KM7" s="53" t="s">
        <v>22</v>
      </c>
      <c r="KN7" s="53" t="s">
        <v>22</v>
      </c>
      <c r="KO7" s="53" t="s">
        <v>22</v>
      </c>
      <c r="KP7" s="53" t="s">
        <v>22</v>
      </c>
      <c r="KQ7" s="53" t="s">
        <v>22</v>
      </c>
      <c r="KR7" s="53" t="s">
        <v>22</v>
      </c>
      <c r="KS7" s="53" t="s">
        <v>22</v>
      </c>
      <c r="KT7" s="53" t="s">
        <v>22</v>
      </c>
      <c r="KU7" s="53" t="s">
        <v>22</v>
      </c>
      <c r="KV7" s="53" t="s">
        <v>22</v>
      </c>
      <c r="KW7" s="53" t="s">
        <v>22</v>
      </c>
      <c r="KX7" s="53" t="s">
        <v>22</v>
      </c>
      <c r="KY7" s="53" t="s">
        <v>22</v>
      </c>
      <c r="KZ7" s="53" t="s">
        <v>22</v>
      </c>
      <c r="LA7" s="53" t="s">
        <v>22</v>
      </c>
      <c r="LB7" s="53" t="s">
        <v>22</v>
      </c>
      <c r="LC7" s="53" t="s">
        <v>22</v>
      </c>
      <c r="LD7" s="53" t="s">
        <v>22</v>
      </c>
      <c r="LE7" s="53" t="s">
        <v>22</v>
      </c>
      <c r="LF7" s="53" t="s">
        <v>22</v>
      </c>
      <c r="LG7" s="53" t="s">
        <v>22</v>
      </c>
      <c r="LH7" s="53" t="s">
        <v>22</v>
      </c>
      <c r="LI7" s="53" t="s">
        <v>22</v>
      </c>
      <c r="LJ7" s="53" t="s">
        <v>22</v>
      </c>
      <c r="LK7" s="53" t="s">
        <v>22</v>
      </c>
      <c r="LL7" s="53" t="s">
        <v>22</v>
      </c>
      <c r="LM7" s="53" t="s">
        <v>22</v>
      </c>
      <c r="LN7" s="53" t="s">
        <v>22</v>
      </c>
      <c r="LO7" s="53" t="s">
        <v>22</v>
      </c>
      <c r="LP7" s="53" t="s">
        <v>22</v>
      </c>
      <c r="LQ7" s="53" t="s">
        <v>22</v>
      </c>
      <c r="LR7" s="53" t="s">
        <v>22</v>
      </c>
      <c r="LS7" s="53" t="s">
        <v>22</v>
      </c>
      <c r="LT7" s="53" t="s">
        <v>22</v>
      </c>
      <c r="LU7" s="53" t="s">
        <v>22</v>
      </c>
      <c r="LV7" s="53" t="s">
        <v>22</v>
      </c>
      <c r="LW7" s="53" t="s">
        <v>22</v>
      </c>
      <c r="LX7" s="53" t="s">
        <v>22</v>
      </c>
      <c r="LY7" s="53" t="s">
        <v>22</v>
      </c>
      <c r="LZ7" s="53" t="s">
        <v>22</v>
      </c>
      <c r="MA7" s="53" t="s">
        <v>22</v>
      </c>
      <c r="MB7" s="53" t="s">
        <v>22</v>
      </c>
      <c r="MC7" s="53" t="s">
        <v>22</v>
      </c>
      <c r="MD7" s="53" t="s">
        <v>22</v>
      </c>
      <c r="ME7" s="53" t="s">
        <v>22</v>
      </c>
      <c r="MF7" s="53" t="s">
        <v>22</v>
      </c>
      <c r="MG7" s="53" t="s">
        <v>22</v>
      </c>
      <c r="MH7" s="53" t="s">
        <v>22</v>
      </c>
      <c r="MI7" s="53" t="s">
        <v>22</v>
      </c>
      <c r="MJ7" s="53" t="s">
        <v>22</v>
      </c>
      <c r="MK7" s="53" t="s">
        <v>22</v>
      </c>
      <c r="ML7" s="53" t="s">
        <v>22</v>
      </c>
      <c r="MM7" s="53" t="s">
        <v>22</v>
      </c>
      <c r="MN7" s="53" t="s">
        <v>22</v>
      </c>
      <c r="MO7" s="53" t="s">
        <v>22</v>
      </c>
      <c r="MP7" s="53" t="s">
        <v>22</v>
      </c>
      <c r="MQ7" s="53" t="s">
        <v>22</v>
      </c>
      <c r="MR7" s="53" t="s">
        <v>22</v>
      </c>
      <c r="MS7" s="53" t="s">
        <v>22</v>
      </c>
      <c r="MT7" s="53" t="s">
        <v>22</v>
      </c>
      <c r="MU7" s="53" t="s">
        <v>22</v>
      </c>
      <c r="MV7" s="53" t="s">
        <v>22</v>
      </c>
      <c r="MW7" s="53" t="s">
        <v>22</v>
      </c>
      <c r="MX7" s="53" t="s">
        <v>22</v>
      </c>
      <c r="MY7" s="53" t="s">
        <v>22</v>
      </c>
      <c r="MZ7" s="53" t="s">
        <v>22</v>
      </c>
      <c r="NA7" s="53" t="s">
        <v>22</v>
      </c>
      <c r="NB7" s="53" t="s">
        <v>22</v>
      </c>
      <c r="NC7" s="53" t="s">
        <v>22</v>
      </c>
      <c r="ND7" s="53" t="s">
        <v>22</v>
      </c>
      <c r="NE7" s="53" t="s">
        <v>22</v>
      </c>
      <c r="NF7" s="53" t="s">
        <v>22</v>
      </c>
      <c r="NG7" s="53" t="s">
        <v>22</v>
      </c>
      <c r="NH7" s="53" t="s">
        <v>22</v>
      </c>
      <c r="NI7" s="53" t="s">
        <v>22</v>
      </c>
      <c r="NJ7" s="53" t="s">
        <v>22</v>
      </c>
      <c r="NK7" s="53" t="s">
        <v>22</v>
      </c>
      <c r="NL7" s="53" t="s">
        <v>22</v>
      </c>
      <c r="NM7" s="53" t="s">
        <v>22</v>
      </c>
      <c r="NN7" s="53" t="s">
        <v>22</v>
      </c>
      <c r="NO7" s="53" t="s">
        <v>22</v>
      </c>
      <c r="NP7" s="53" t="s">
        <v>22</v>
      </c>
      <c r="NQ7" s="53" t="s">
        <v>22</v>
      </c>
      <c r="NR7" s="53" t="s">
        <v>22</v>
      </c>
      <c r="NS7" s="53" t="s">
        <v>22</v>
      </c>
      <c r="NT7" s="53" t="s">
        <v>22</v>
      </c>
      <c r="NU7" s="53" t="s">
        <v>22</v>
      </c>
      <c r="NV7" s="53" t="s">
        <v>22</v>
      </c>
      <c r="NW7" s="53" t="s">
        <v>22</v>
      </c>
      <c r="NX7" s="53" t="s">
        <v>22</v>
      </c>
      <c r="NY7" s="53" t="s">
        <v>22</v>
      </c>
      <c r="NZ7" s="53" t="s">
        <v>22</v>
      </c>
      <c r="OA7" s="53" t="s">
        <v>22</v>
      </c>
      <c r="OB7" s="53" t="s">
        <v>22</v>
      </c>
      <c r="OC7" s="53" t="s">
        <v>22</v>
      </c>
      <c r="OD7" s="53" t="s">
        <v>22</v>
      </c>
      <c r="OE7" s="53" t="s">
        <v>22</v>
      </c>
      <c r="OF7" s="53" t="s">
        <v>22</v>
      </c>
      <c r="OG7" s="53" t="s">
        <v>22</v>
      </c>
      <c r="OH7" s="53" t="s">
        <v>22</v>
      </c>
      <c r="OI7" s="53" t="s">
        <v>22</v>
      </c>
      <c r="OJ7" s="53" t="s">
        <v>22</v>
      </c>
      <c r="OK7" s="53" t="s">
        <v>22</v>
      </c>
      <c r="OL7" s="53" t="s">
        <v>22</v>
      </c>
      <c r="OM7" s="53" t="s">
        <v>22</v>
      </c>
      <c r="ON7" s="53" t="s">
        <v>22</v>
      </c>
      <c r="OO7" s="53" t="s">
        <v>22</v>
      </c>
      <c r="OP7" s="53" t="s">
        <v>22</v>
      </c>
      <c r="OQ7" s="53" t="s">
        <v>22</v>
      </c>
      <c r="OR7" s="53" t="s">
        <v>22</v>
      </c>
      <c r="OS7" s="53" t="s">
        <v>22</v>
      </c>
      <c r="OT7" s="53" t="s">
        <v>22</v>
      </c>
      <c r="OU7" s="53" t="s">
        <v>22</v>
      </c>
      <c r="OV7" s="53" t="s">
        <v>22</v>
      </c>
      <c r="OW7" s="53" t="s">
        <v>22</v>
      </c>
      <c r="OX7" s="53" t="s">
        <v>22</v>
      </c>
      <c r="OY7" s="53" t="s">
        <v>22</v>
      </c>
      <c r="OZ7" s="53" t="s">
        <v>22</v>
      </c>
      <c r="PA7" s="53" t="s">
        <v>22</v>
      </c>
      <c r="PB7" s="53" t="s">
        <v>22</v>
      </c>
      <c r="PC7" s="53" t="s">
        <v>22</v>
      </c>
      <c r="PD7" s="53" t="s">
        <v>22</v>
      </c>
      <c r="PE7" s="53" t="s">
        <v>22</v>
      </c>
      <c r="PF7" s="53" t="s">
        <v>22</v>
      </c>
      <c r="PG7" s="53" t="s">
        <v>22</v>
      </c>
      <c r="PH7" s="53" t="s">
        <v>22</v>
      </c>
      <c r="PI7" s="53" t="s">
        <v>22</v>
      </c>
      <c r="PJ7" s="53" t="s">
        <v>22</v>
      </c>
      <c r="PK7" s="53" t="s">
        <v>22</v>
      </c>
      <c r="PL7" s="53" t="s">
        <v>22</v>
      </c>
      <c r="PM7" s="53" t="s">
        <v>22</v>
      </c>
      <c r="PN7" s="53" t="s">
        <v>22</v>
      </c>
      <c r="PO7" s="53" t="s">
        <v>22</v>
      </c>
      <c r="PP7" s="53" t="s">
        <v>22</v>
      </c>
      <c r="PQ7" s="53" t="s">
        <v>22</v>
      </c>
      <c r="PR7" s="53" t="s">
        <v>22</v>
      </c>
      <c r="PS7" s="53" t="s">
        <v>22</v>
      </c>
      <c r="PT7" s="53" t="s">
        <v>22</v>
      </c>
      <c r="PU7" s="53" t="s">
        <v>22</v>
      </c>
      <c r="PV7" s="53" t="s">
        <v>22</v>
      </c>
      <c r="PW7" s="53" t="s">
        <v>22</v>
      </c>
      <c r="PX7" s="53" t="s">
        <v>22</v>
      </c>
      <c r="PY7" s="53" t="s">
        <v>22</v>
      </c>
      <c r="PZ7" s="53" t="s">
        <v>22</v>
      </c>
      <c r="QA7" s="53" t="s">
        <v>22</v>
      </c>
      <c r="QB7" s="53" t="s">
        <v>22</v>
      </c>
      <c r="QC7" s="53" t="s">
        <v>22</v>
      </c>
      <c r="QD7" s="53" t="s">
        <v>22</v>
      </c>
      <c r="QE7" s="53" t="s">
        <v>22</v>
      </c>
      <c r="QF7" s="53" t="s">
        <v>22</v>
      </c>
      <c r="QG7" s="53" t="s">
        <v>22</v>
      </c>
      <c r="QH7" s="53" t="s">
        <v>22</v>
      </c>
      <c r="QI7" s="53" t="s">
        <v>22</v>
      </c>
      <c r="QJ7" s="53" t="s">
        <v>22</v>
      </c>
      <c r="QK7" s="53" t="s">
        <v>22</v>
      </c>
      <c r="QL7" s="53" t="s">
        <v>22</v>
      </c>
      <c r="QM7" s="53" t="s">
        <v>22</v>
      </c>
      <c r="QN7" s="53" t="s">
        <v>22</v>
      </c>
      <c r="QO7" s="53" t="s">
        <v>22</v>
      </c>
      <c r="QP7" s="53" t="s">
        <v>22</v>
      </c>
      <c r="QQ7" s="53" t="s">
        <v>22</v>
      </c>
      <c r="QR7" s="53" t="s">
        <v>22</v>
      </c>
      <c r="QS7" s="53" t="s">
        <v>22</v>
      </c>
      <c r="QT7" s="53" t="s">
        <v>22</v>
      </c>
      <c r="QU7" s="53" t="s">
        <v>22</v>
      </c>
      <c r="QV7" s="53" t="s">
        <v>22</v>
      </c>
      <c r="QW7" s="53" t="s">
        <v>22</v>
      </c>
      <c r="QX7" s="53" t="s">
        <v>22</v>
      </c>
      <c r="QY7" s="53" t="s">
        <v>22</v>
      </c>
      <c r="QZ7" s="53" t="s">
        <v>22</v>
      </c>
      <c r="RA7" s="53" t="s">
        <v>22</v>
      </c>
      <c r="RB7" s="53" t="s">
        <v>22</v>
      </c>
      <c r="RC7" s="53" t="s">
        <v>22</v>
      </c>
      <c r="RD7" s="53" t="s">
        <v>22</v>
      </c>
      <c r="RE7" s="53" t="s">
        <v>22</v>
      </c>
      <c r="RF7" s="53" t="s">
        <v>22</v>
      </c>
      <c r="RG7" s="53" t="s">
        <v>22</v>
      </c>
      <c r="RH7" s="53" t="s">
        <v>22</v>
      </c>
      <c r="RI7" s="53" t="s">
        <v>22</v>
      </c>
      <c r="RJ7" s="53" t="s">
        <v>22</v>
      </c>
      <c r="RK7" s="53" t="s">
        <v>22</v>
      </c>
      <c r="RL7" s="53" t="s">
        <v>22</v>
      </c>
      <c r="RM7" s="53" t="s">
        <v>22</v>
      </c>
      <c r="RN7" s="53" t="s">
        <v>22</v>
      </c>
      <c r="RO7" s="53" t="s">
        <v>22</v>
      </c>
      <c r="RP7" s="53" t="s">
        <v>22</v>
      </c>
      <c r="RQ7" s="53" t="s">
        <v>22</v>
      </c>
      <c r="RR7" s="53" t="s">
        <v>22</v>
      </c>
      <c r="RS7" s="53" t="s">
        <v>22</v>
      </c>
      <c r="RT7" s="53" t="s">
        <v>22</v>
      </c>
      <c r="RU7" s="53" t="s">
        <v>22</v>
      </c>
      <c r="RV7" s="53" t="s">
        <v>22</v>
      </c>
      <c r="RW7" s="53" t="s">
        <v>22</v>
      </c>
      <c r="RX7" s="53" t="s">
        <v>22</v>
      </c>
      <c r="RY7" s="53" t="s">
        <v>22</v>
      </c>
      <c r="RZ7" s="53" t="s">
        <v>22</v>
      </c>
      <c r="SA7" s="53" t="s">
        <v>22</v>
      </c>
      <c r="SB7" s="53" t="s">
        <v>22</v>
      </c>
      <c r="SC7" s="53" t="s">
        <v>22</v>
      </c>
      <c r="SD7" s="53" t="s">
        <v>22</v>
      </c>
      <c r="SE7" s="53" t="s">
        <v>22</v>
      </c>
      <c r="SF7" s="53" t="s">
        <v>22</v>
      </c>
      <c r="SG7" s="53" t="s">
        <v>22</v>
      </c>
      <c r="SH7" s="53" t="s">
        <v>22</v>
      </c>
      <c r="SI7" s="53" t="s">
        <v>22</v>
      </c>
      <c r="SJ7" s="53" t="s">
        <v>22</v>
      </c>
      <c r="SK7" s="53" t="s">
        <v>22</v>
      </c>
      <c r="SL7" s="53" t="s">
        <v>22</v>
      </c>
      <c r="SM7" s="53" t="s">
        <v>22</v>
      </c>
      <c r="SN7" s="53" t="s">
        <v>22</v>
      </c>
      <c r="SO7" s="53" t="s">
        <v>22</v>
      </c>
      <c r="SP7" s="53" t="s">
        <v>22</v>
      </c>
      <c r="SQ7" s="53" t="s">
        <v>22</v>
      </c>
      <c r="SR7" s="53" t="s">
        <v>22</v>
      </c>
      <c r="SS7" s="53" t="s">
        <v>22</v>
      </c>
      <c r="ST7" s="53" t="s">
        <v>22</v>
      </c>
      <c r="SU7" s="53" t="s">
        <v>22</v>
      </c>
      <c r="SV7" s="53" t="s">
        <v>22</v>
      </c>
      <c r="SW7" s="53" t="s">
        <v>22</v>
      </c>
      <c r="SX7" s="53" t="s">
        <v>22</v>
      </c>
      <c r="SY7" s="53" t="s">
        <v>22</v>
      </c>
      <c r="SZ7" s="53" t="s">
        <v>22</v>
      </c>
      <c r="TA7" s="53" t="s">
        <v>22</v>
      </c>
      <c r="TB7" s="53" t="s">
        <v>22</v>
      </c>
      <c r="TC7" s="53" t="s">
        <v>22</v>
      </c>
      <c r="TD7" s="53" t="s">
        <v>22</v>
      </c>
      <c r="TE7" s="53" t="s">
        <v>22</v>
      </c>
      <c r="TF7" s="53" t="s">
        <v>22</v>
      </c>
      <c r="TG7" s="53" t="s">
        <v>22</v>
      </c>
      <c r="TH7" s="53" t="s">
        <v>22</v>
      </c>
      <c r="TI7" s="53" t="s">
        <v>22</v>
      </c>
      <c r="TJ7" s="53" t="s">
        <v>22</v>
      </c>
      <c r="TK7" s="53" t="s">
        <v>22</v>
      </c>
      <c r="TL7" s="53" t="s">
        <v>22</v>
      </c>
      <c r="TM7" s="53" t="s">
        <v>22</v>
      </c>
      <c r="TN7" s="53" t="s">
        <v>22</v>
      </c>
      <c r="TO7" s="53" t="s">
        <v>22</v>
      </c>
      <c r="TP7" s="53" t="s">
        <v>22</v>
      </c>
      <c r="TQ7" s="53" t="s">
        <v>22</v>
      </c>
      <c r="TR7" s="53" t="s">
        <v>22</v>
      </c>
      <c r="TS7" s="53" t="s">
        <v>22</v>
      </c>
      <c r="TT7" s="53" t="s">
        <v>22</v>
      </c>
      <c r="TU7" s="53" t="s">
        <v>22</v>
      </c>
      <c r="TV7" s="53" t="s">
        <v>22</v>
      </c>
      <c r="TW7" s="53" t="s">
        <v>22</v>
      </c>
      <c r="TX7" s="53" t="s">
        <v>22</v>
      </c>
      <c r="TY7" s="53" t="s">
        <v>22</v>
      </c>
      <c r="TZ7" s="53" t="s">
        <v>22</v>
      </c>
      <c r="UA7" s="53" t="s">
        <v>22</v>
      </c>
      <c r="UB7" s="53" t="s">
        <v>22</v>
      </c>
      <c r="UC7" s="53" t="s">
        <v>22</v>
      </c>
      <c r="UD7" s="53" t="s">
        <v>22</v>
      </c>
      <c r="UE7" s="53" t="s">
        <v>22</v>
      </c>
      <c r="UF7" s="53" t="s">
        <v>22</v>
      </c>
      <c r="UG7" s="53" t="s">
        <v>22</v>
      </c>
      <c r="UH7" s="53" t="s">
        <v>22</v>
      </c>
      <c r="UI7" s="53" t="s">
        <v>22</v>
      </c>
      <c r="UJ7" s="53" t="s">
        <v>22</v>
      </c>
      <c r="UK7" s="53" t="s">
        <v>22</v>
      </c>
      <c r="UL7" s="53" t="s">
        <v>22</v>
      </c>
      <c r="UM7" s="53" t="s">
        <v>22</v>
      </c>
      <c r="UN7" s="53" t="s">
        <v>22</v>
      </c>
      <c r="UO7" s="53" t="s">
        <v>22</v>
      </c>
      <c r="UP7" s="53" t="s">
        <v>22</v>
      </c>
      <c r="UQ7" s="53" t="s">
        <v>22</v>
      </c>
      <c r="UR7" s="53" t="s">
        <v>22</v>
      </c>
      <c r="US7" s="53" t="s">
        <v>22</v>
      </c>
      <c r="UT7" s="53" t="s">
        <v>22</v>
      </c>
      <c r="UU7" s="53" t="s">
        <v>22</v>
      </c>
      <c r="UV7" s="53" t="s">
        <v>22</v>
      </c>
      <c r="UW7" s="53" t="s">
        <v>22</v>
      </c>
      <c r="UX7" s="53" t="s">
        <v>22</v>
      </c>
      <c r="UY7" s="53" t="s">
        <v>22</v>
      </c>
      <c r="UZ7" s="53" t="s">
        <v>22</v>
      </c>
      <c r="VA7" s="53" t="s">
        <v>22</v>
      </c>
      <c r="VB7" s="53" t="s">
        <v>22</v>
      </c>
      <c r="VC7" s="53" t="s">
        <v>22</v>
      </c>
      <c r="VD7" s="53" t="s">
        <v>22</v>
      </c>
      <c r="VE7" s="53" t="s">
        <v>22</v>
      </c>
      <c r="VF7" s="53" t="s">
        <v>22</v>
      </c>
      <c r="VG7" s="53" t="s">
        <v>22</v>
      </c>
      <c r="VH7" s="53" t="s">
        <v>22</v>
      </c>
      <c r="VI7" s="53" t="s">
        <v>22</v>
      </c>
      <c r="VJ7" s="53" t="s">
        <v>22</v>
      </c>
      <c r="VK7" s="53" t="s">
        <v>22</v>
      </c>
      <c r="VL7" s="53" t="s">
        <v>22</v>
      </c>
      <c r="VM7" s="53" t="s">
        <v>22</v>
      </c>
      <c r="VN7" s="53" t="s">
        <v>22</v>
      </c>
      <c r="VO7" s="53" t="s">
        <v>22</v>
      </c>
      <c r="VP7" s="53" t="s">
        <v>22</v>
      </c>
      <c r="VQ7" s="53" t="s">
        <v>22</v>
      </c>
      <c r="VR7" s="53" t="s">
        <v>22</v>
      </c>
      <c r="VS7" s="53" t="s">
        <v>22</v>
      </c>
      <c r="VT7" s="53" t="s">
        <v>22</v>
      </c>
      <c r="VU7" s="53" t="s">
        <v>22</v>
      </c>
      <c r="VV7" s="53" t="s">
        <v>22</v>
      </c>
      <c r="VW7" s="53" t="s">
        <v>22</v>
      </c>
      <c r="VX7" s="53" t="s">
        <v>22</v>
      </c>
      <c r="VY7" s="53" t="s">
        <v>22</v>
      </c>
      <c r="VZ7" s="53" t="s">
        <v>22</v>
      </c>
      <c r="WA7" s="53" t="s">
        <v>22</v>
      </c>
      <c r="WB7" s="53" t="s">
        <v>22</v>
      </c>
      <c r="WC7" s="53" t="s">
        <v>22</v>
      </c>
      <c r="WD7" s="53" t="s">
        <v>22</v>
      </c>
      <c r="WE7" s="53" t="s">
        <v>22</v>
      </c>
      <c r="WF7" s="53" t="s">
        <v>22</v>
      </c>
      <c r="WG7" s="53" t="s">
        <v>22</v>
      </c>
      <c r="WH7" s="53" t="s">
        <v>22</v>
      </c>
      <c r="WI7" s="53" t="s">
        <v>22</v>
      </c>
      <c r="WJ7" s="53" t="s">
        <v>22</v>
      </c>
      <c r="WK7" s="53" t="s">
        <v>22</v>
      </c>
      <c r="WL7" s="53" t="s">
        <v>22</v>
      </c>
      <c r="WM7" s="53" t="s">
        <v>22</v>
      </c>
      <c r="WN7" s="53" t="s">
        <v>22</v>
      </c>
      <c r="WO7" s="53" t="s">
        <v>22</v>
      </c>
      <c r="WP7" s="53" t="s">
        <v>22</v>
      </c>
      <c r="WQ7" s="53" t="s">
        <v>22</v>
      </c>
      <c r="WR7" s="53" t="s">
        <v>22</v>
      </c>
      <c r="WS7" s="53" t="s">
        <v>22</v>
      </c>
      <c r="WT7" s="53" t="s">
        <v>22</v>
      </c>
      <c r="WU7" s="53" t="s">
        <v>22</v>
      </c>
      <c r="WV7" s="53" t="s">
        <v>22</v>
      </c>
      <c r="WW7" s="53" t="s">
        <v>22</v>
      </c>
      <c r="WX7" s="53" t="s">
        <v>22</v>
      </c>
      <c r="WY7" s="53" t="s">
        <v>22</v>
      </c>
      <c r="WZ7" s="53" t="s">
        <v>22</v>
      </c>
      <c r="XA7" s="53" t="s">
        <v>22</v>
      </c>
      <c r="XB7" s="53" t="s">
        <v>22</v>
      </c>
      <c r="XC7" s="53" t="s">
        <v>22</v>
      </c>
      <c r="XD7" s="53" t="s">
        <v>22</v>
      </c>
      <c r="XE7" s="53" t="s">
        <v>22</v>
      </c>
      <c r="XF7" s="53" t="s">
        <v>22</v>
      </c>
      <c r="XG7" s="53" t="s">
        <v>22</v>
      </c>
      <c r="XH7" s="53" t="s">
        <v>22</v>
      </c>
      <c r="XI7" s="53" t="s">
        <v>22</v>
      </c>
      <c r="XJ7" s="53" t="s">
        <v>22</v>
      </c>
      <c r="XK7" s="53" t="s">
        <v>22</v>
      </c>
      <c r="XL7" s="53" t="s">
        <v>22</v>
      </c>
      <c r="XM7" s="53" t="s">
        <v>22</v>
      </c>
      <c r="XN7" s="53" t="s">
        <v>22</v>
      </c>
      <c r="XO7" s="53" t="s">
        <v>22</v>
      </c>
      <c r="XP7" s="53" t="s">
        <v>22</v>
      </c>
      <c r="XQ7" s="53" t="s">
        <v>22</v>
      </c>
      <c r="XR7" s="53" t="s">
        <v>22</v>
      </c>
      <c r="XS7" s="53" t="s">
        <v>22</v>
      </c>
      <c r="XT7" s="53" t="s">
        <v>22</v>
      </c>
      <c r="XU7" s="53" t="s">
        <v>22</v>
      </c>
      <c r="XV7" s="53" t="s">
        <v>22</v>
      </c>
      <c r="XW7" s="53" t="s">
        <v>22</v>
      </c>
      <c r="XX7" s="53" t="s">
        <v>22</v>
      </c>
      <c r="XY7" s="53" t="s">
        <v>22</v>
      </c>
      <c r="XZ7" s="53" t="s">
        <v>22</v>
      </c>
      <c r="YA7" s="53" t="s">
        <v>22</v>
      </c>
      <c r="YB7" s="53" t="s">
        <v>22</v>
      </c>
      <c r="YC7" s="53" t="s">
        <v>22</v>
      </c>
      <c r="YD7" s="53" t="s">
        <v>22</v>
      </c>
      <c r="YE7" s="53" t="s">
        <v>22</v>
      </c>
      <c r="YF7" s="53" t="s">
        <v>22</v>
      </c>
      <c r="YG7" s="53" t="s">
        <v>22</v>
      </c>
      <c r="YH7" s="53" t="s">
        <v>22</v>
      </c>
      <c r="YI7" s="53" t="s">
        <v>22</v>
      </c>
      <c r="YJ7" s="53" t="s">
        <v>22</v>
      </c>
      <c r="YK7" s="53" t="s">
        <v>22</v>
      </c>
      <c r="YL7" s="53" t="s">
        <v>22</v>
      </c>
      <c r="YM7" s="53" t="s">
        <v>22</v>
      </c>
      <c r="YN7" s="53" t="s">
        <v>22</v>
      </c>
      <c r="YO7" s="53" t="s">
        <v>22</v>
      </c>
      <c r="YP7" s="53" t="s">
        <v>22</v>
      </c>
      <c r="YQ7" s="53" t="s">
        <v>22</v>
      </c>
      <c r="YR7" s="53" t="s">
        <v>22</v>
      </c>
      <c r="YS7" s="53" t="s">
        <v>22</v>
      </c>
      <c r="YT7" s="53" t="s">
        <v>22</v>
      </c>
      <c r="YU7" s="53" t="s">
        <v>22</v>
      </c>
      <c r="YV7" s="53" t="s">
        <v>22</v>
      </c>
      <c r="YW7" s="53" t="s">
        <v>22</v>
      </c>
      <c r="YX7" s="53" t="s">
        <v>22</v>
      </c>
      <c r="YY7" s="53" t="s">
        <v>22</v>
      </c>
      <c r="YZ7" s="53" t="s">
        <v>22</v>
      </c>
      <c r="ZA7" s="53" t="s">
        <v>22</v>
      </c>
      <c r="ZB7" s="53" t="s">
        <v>22</v>
      </c>
      <c r="ZC7" s="53" t="s">
        <v>22</v>
      </c>
      <c r="ZD7" s="53" t="s">
        <v>22</v>
      </c>
      <c r="ZE7" s="53" t="s">
        <v>22</v>
      </c>
      <c r="ZF7" s="53" t="s">
        <v>22</v>
      </c>
      <c r="ZG7" s="53" t="s">
        <v>22</v>
      </c>
      <c r="ZH7" s="53" t="s">
        <v>22</v>
      </c>
      <c r="ZI7" s="53" t="s">
        <v>22</v>
      </c>
      <c r="ZJ7" s="53" t="s">
        <v>22</v>
      </c>
      <c r="ZK7" s="53" t="s">
        <v>22</v>
      </c>
      <c r="ZL7" s="53" t="s">
        <v>22</v>
      </c>
      <c r="ZM7" s="53" t="s">
        <v>22</v>
      </c>
      <c r="ZN7" s="53" t="s">
        <v>22</v>
      </c>
      <c r="ZO7" s="53" t="s">
        <v>22</v>
      </c>
      <c r="ZP7" s="53" t="s">
        <v>22</v>
      </c>
      <c r="ZQ7" s="53" t="s">
        <v>22</v>
      </c>
      <c r="ZR7" s="53" t="s">
        <v>22</v>
      </c>
      <c r="ZS7" s="53" t="s">
        <v>22</v>
      </c>
      <c r="ZT7" s="53" t="s">
        <v>22</v>
      </c>
      <c r="ZU7" s="53" t="s">
        <v>22</v>
      </c>
      <c r="ZV7" s="53" t="s">
        <v>22</v>
      </c>
      <c r="ZW7" s="53" t="s">
        <v>22</v>
      </c>
      <c r="ZX7" s="53" t="s">
        <v>22</v>
      </c>
      <c r="ZY7" s="53" t="s">
        <v>22</v>
      </c>
      <c r="ZZ7" s="53" t="s">
        <v>22</v>
      </c>
      <c r="AAA7" s="53" t="s">
        <v>22</v>
      </c>
      <c r="AAB7" s="53" t="s">
        <v>22</v>
      </c>
      <c r="AAC7" s="53" t="s">
        <v>22</v>
      </c>
      <c r="AAD7" s="53" t="s">
        <v>22</v>
      </c>
      <c r="AAE7" s="53" t="s">
        <v>22</v>
      </c>
      <c r="AAF7" s="53" t="s">
        <v>22</v>
      </c>
      <c r="AAG7" s="53" t="s">
        <v>22</v>
      </c>
      <c r="AAH7" s="53" t="s">
        <v>22</v>
      </c>
      <c r="AAI7" s="53" t="s">
        <v>22</v>
      </c>
      <c r="AAJ7" s="53" t="s">
        <v>22</v>
      </c>
      <c r="AAK7" s="53" t="s">
        <v>22</v>
      </c>
      <c r="AAL7" s="53" t="s">
        <v>22</v>
      </c>
      <c r="AAM7" s="53" t="s">
        <v>22</v>
      </c>
      <c r="AAN7" s="53" t="s">
        <v>22</v>
      </c>
      <c r="AAO7" s="53" t="s">
        <v>22</v>
      </c>
      <c r="AAP7" s="53" t="s">
        <v>22</v>
      </c>
      <c r="AAQ7" s="53" t="s">
        <v>22</v>
      </c>
      <c r="AAR7" s="53" t="s">
        <v>22</v>
      </c>
      <c r="AAS7" s="53" t="s">
        <v>22</v>
      </c>
      <c r="AAT7" s="53" t="s">
        <v>22</v>
      </c>
      <c r="AAU7" s="53" t="s">
        <v>22</v>
      </c>
      <c r="AAV7" s="53" t="s">
        <v>22</v>
      </c>
      <c r="AAW7" s="53" t="s">
        <v>22</v>
      </c>
      <c r="AAX7" s="53" t="s">
        <v>22</v>
      </c>
      <c r="AAY7" s="53" t="s">
        <v>22</v>
      </c>
      <c r="AAZ7" s="53" t="s">
        <v>22</v>
      </c>
      <c r="ABA7" s="53" t="s">
        <v>22</v>
      </c>
      <c r="ABB7" s="53" t="s">
        <v>22</v>
      </c>
      <c r="ABC7" s="53" t="s">
        <v>22</v>
      </c>
      <c r="ABD7" s="53" t="s">
        <v>22</v>
      </c>
      <c r="ABE7" s="53" t="s">
        <v>22</v>
      </c>
      <c r="ABF7" s="53" t="s">
        <v>22</v>
      </c>
      <c r="ABG7" s="53" t="s">
        <v>22</v>
      </c>
      <c r="ABH7" s="53" t="s">
        <v>22</v>
      </c>
      <c r="ABI7" s="53" t="s">
        <v>22</v>
      </c>
      <c r="ABJ7" s="53" t="s">
        <v>22</v>
      </c>
      <c r="ABK7" s="53" t="s">
        <v>22</v>
      </c>
      <c r="ABL7" s="53" t="s">
        <v>22</v>
      </c>
      <c r="ABM7" s="53" t="s">
        <v>22</v>
      </c>
      <c r="ABN7" s="53" t="s">
        <v>22</v>
      </c>
      <c r="ABO7" s="53" t="s">
        <v>22</v>
      </c>
      <c r="ABP7" s="53" t="s">
        <v>22</v>
      </c>
      <c r="ABQ7" s="53" t="s">
        <v>22</v>
      </c>
      <c r="ABR7" s="53" t="s">
        <v>22</v>
      </c>
      <c r="ABS7" s="53" t="s">
        <v>22</v>
      </c>
      <c r="ABT7" s="53" t="s">
        <v>22</v>
      </c>
      <c r="ABU7" s="53" t="s">
        <v>22</v>
      </c>
      <c r="ABV7" s="53" t="s">
        <v>22</v>
      </c>
      <c r="ABW7" s="53" t="s">
        <v>22</v>
      </c>
      <c r="ABX7" s="53" t="s">
        <v>22</v>
      </c>
      <c r="ABY7" s="53" t="s">
        <v>22</v>
      </c>
      <c r="ABZ7" s="53" t="s">
        <v>22</v>
      </c>
      <c r="ACA7" s="53" t="s">
        <v>22</v>
      </c>
      <c r="ACB7" s="53" t="s">
        <v>22</v>
      </c>
      <c r="ACC7" s="53" t="s">
        <v>22</v>
      </c>
      <c r="ACD7" s="53" t="s">
        <v>22</v>
      </c>
      <c r="ACE7" s="53" t="s">
        <v>22</v>
      </c>
      <c r="ACF7" s="53" t="s">
        <v>22</v>
      </c>
      <c r="ACG7" s="53" t="s">
        <v>22</v>
      </c>
      <c r="ACH7" s="53" t="s">
        <v>22</v>
      </c>
      <c r="ACI7" s="53" t="s">
        <v>22</v>
      </c>
      <c r="ACJ7" s="53" t="s">
        <v>22</v>
      </c>
      <c r="ACK7" s="53" t="s">
        <v>22</v>
      </c>
      <c r="ACL7" s="53" t="s">
        <v>22</v>
      </c>
      <c r="ACM7" s="53" t="s">
        <v>22</v>
      </c>
      <c r="ACN7" s="53" t="s">
        <v>22</v>
      </c>
      <c r="ACO7" s="53" t="s">
        <v>22</v>
      </c>
      <c r="ACP7" s="53" t="s">
        <v>22</v>
      </c>
      <c r="ACQ7" s="53" t="s">
        <v>22</v>
      </c>
      <c r="ACR7" s="53" t="s">
        <v>22</v>
      </c>
      <c r="ACS7" s="53" t="s">
        <v>22</v>
      </c>
      <c r="ACT7" s="53" t="s">
        <v>22</v>
      </c>
      <c r="ACU7" s="53" t="s">
        <v>22</v>
      </c>
      <c r="ACV7" s="53" t="s">
        <v>22</v>
      </c>
      <c r="ACW7" s="53" t="s">
        <v>22</v>
      </c>
      <c r="ACX7" s="53" t="s">
        <v>22</v>
      </c>
      <c r="ACY7" s="53" t="s">
        <v>22</v>
      </c>
      <c r="ACZ7" s="53" t="s">
        <v>22</v>
      </c>
      <c r="ADA7" s="53" t="s">
        <v>22</v>
      </c>
      <c r="ADB7" s="53" t="s">
        <v>22</v>
      </c>
      <c r="ADC7" s="53" t="s">
        <v>22</v>
      </c>
      <c r="ADD7" s="53" t="s">
        <v>22</v>
      </c>
      <c r="ADE7" s="53" t="s">
        <v>22</v>
      </c>
      <c r="ADF7" s="53" t="s">
        <v>22</v>
      </c>
      <c r="ADG7" s="53" t="s">
        <v>22</v>
      </c>
      <c r="ADH7" s="53" t="s">
        <v>22</v>
      </c>
      <c r="ADI7" s="53" t="s">
        <v>22</v>
      </c>
      <c r="ADJ7" s="53" t="s">
        <v>22</v>
      </c>
      <c r="ADK7" s="53" t="s">
        <v>22</v>
      </c>
      <c r="ADL7" s="53" t="s">
        <v>22</v>
      </c>
      <c r="ADM7" s="53" t="s">
        <v>22</v>
      </c>
      <c r="ADN7" s="53" t="s">
        <v>22</v>
      </c>
      <c r="ADO7" s="53" t="s">
        <v>22</v>
      </c>
      <c r="ADP7" s="53" t="s">
        <v>22</v>
      </c>
      <c r="ADQ7" s="53" t="s">
        <v>22</v>
      </c>
      <c r="ADR7" s="53" t="s">
        <v>22</v>
      </c>
      <c r="ADS7" s="53" t="s">
        <v>22</v>
      </c>
      <c r="ADT7" s="53" t="s">
        <v>22</v>
      </c>
      <c r="ADU7" s="53" t="s">
        <v>22</v>
      </c>
      <c r="ADV7" s="53" t="s">
        <v>22</v>
      </c>
      <c r="ADW7" s="53" t="s">
        <v>22</v>
      </c>
      <c r="ADX7" s="53" t="s">
        <v>22</v>
      </c>
      <c r="ADY7" s="53" t="s">
        <v>22</v>
      </c>
      <c r="ADZ7" s="53" t="s">
        <v>22</v>
      </c>
      <c r="AEA7" s="53" t="s">
        <v>22</v>
      </c>
      <c r="AEB7" s="53" t="s">
        <v>22</v>
      </c>
      <c r="AEC7" s="53" t="s">
        <v>22</v>
      </c>
      <c r="AED7" s="53" t="s">
        <v>22</v>
      </c>
      <c r="AEE7" s="53" t="s">
        <v>22</v>
      </c>
      <c r="AEF7" s="53" t="s">
        <v>22</v>
      </c>
      <c r="AEG7" s="53" t="s">
        <v>22</v>
      </c>
      <c r="AEH7" s="53" t="s">
        <v>22</v>
      </c>
      <c r="AEI7" s="53" t="s">
        <v>22</v>
      </c>
      <c r="AEJ7" s="53" t="s">
        <v>22</v>
      </c>
      <c r="AEK7" s="53" t="s">
        <v>22</v>
      </c>
      <c r="AEL7" s="53" t="s">
        <v>22</v>
      </c>
      <c r="AEM7" s="53" t="s">
        <v>22</v>
      </c>
      <c r="AEN7" s="53" t="s">
        <v>22</v>
      </c>
      <c r="AEO7" s="53" t="s">
        <v>22</v>
      </c>
      <c r="AEP7" s="53" t="s">
        <v>22</v>
      </c>
      <c r="AEQ7" s="53" t="s">
        <v>22</v>
      </c>
      <c r="AER7" s="53" t="s">
        <v>22</v>
      </c>
      <c r="AES7" s="53" t="s">
        <v>22</v>
      </c>
      <c r="AET7" s="53" t="s">
        <v>22</v>
      </c>
      <c r="AEU7" s="53" t="s">
        <v>22</v>
      </c>
      <c r="AEV7" s="53" t="s">
        <v>22</v>
      </c>
      <c r="AEW7" s="53" t="s">
        <v>22</v>
      </c>
      <c r="AEX7" s="53" t="s">
        <v>22</v>
      </c>
      <c r="AEY7" s="53" t="s">
        <v>22</v>
      </c>
      <c r="AEZ7" s="53" t="s">
        <v>22</v>
      </c>
      <c r="AFA7" s="53" t="s">
        <v>22</v>
      </c>
      <c r="AFB7" s="53" t="s">
        <v>22</v>
      </c>
      <c r="AFC7" s="53" t="s">
        <v>22</v>
      </c>
      <c r="AFD7" s="53" t="s">
        <v>22</v>
      </c>
      <c r="AFE7" s="53" t="s">
        <v>22</v>
      </c>
      <c r="AFF7" s="53" t="s">
        <v>22</v>
      </c>
      <c r="AFG7" s="53" t="s">
        <v>22</v>
      </c>
      <c r="AFH7" s="53" t="s">
        <v>22</v>
      </c>
      <c r="AFI7" s="53" t="s">
        <v>22</v>
      </c>
      <c r="AFJ7" s="53" t="s">
        <v>22</v>
      </c>
      <c r="AFK7" s="53" t="s">
        <v>22</v>
      </c>
      <c r="AFL7" s="53" t="s">
        <v>22</v>
      </c>
      <c r="AFM7" s="53" t="s">
        <v>22</v>
      </c>
      <c r="AFN7" s="53" t="s">
        <v>22</v>
      </c>
      <c r="AFO7" s="53" t="s">
        <v>22</v>
      </c>
      <c r="AFP7" s="53" t="s">
        <v>22</v>
      </c>
      <c r="AFQ7" s="53" t="s">
        <v>22</v>
      </c>
      <c r="AFR7" s="53" t="s">
        <v>22</v>
      </c>
      <c r="AFS7" s="53" t="s">
        <v>22</v>
      </c>
      <c r="AFT7" s="53" t="s">
        <v>22</v>
      </c>
      <c r="AFU7" s="53" t="s">
        <v>22</v>
      </c>
      <c r="AFV7" s="53" t="s">
        <v>22</v>
      </c>
      <c r="AFW7" s="53" t="s">
        <v>22</v>
      </c>
      <c r="AFX7" s="53" t="s">
        <v>22</v>
      </c>
      <c r="AFY7" s="53" t="s">
        <v>22</v>
      </c>
      <c r="AFZ7" s="53" t="s">
        <v>22</v>
      </c>
      <c r="AGA7" s="53" t="s">
        <v>22</v>
      </c>
      <c r="AGB7" s="53" t="s">
        <v>22</v>
      </c>
      <c r="AGC7" s="53" t="s">
        <v>22</v>
      </c>
      <c r="AGD7" s="53" t="s">
        <v>22</v>
      </c>
      <c r="AGE7" s="53" t="s">
        <v>22</v>
      </c>
      <c r="AGF7" s="53" t="s">
        <v>22</v>
      </c>
      <c r="AGG7" s="53" t="s">
        <v>22</v>
      </c>
      <c r="AGH7" s="53" t="s">
        <v>22</v>
      </c>
      <c r="AGI7" s="53" t="s">
        <v>22</v>
      </c>
      <c r="AGJ7" s="53" t="s">
        <v>22</v>
      </c>
      <c r="AGK7" s="53" t="s">
        <v>22</v>
      </c>
      <c r="AGL7" s="53" t="s">
        <v>22</v>
      </c>
      <c r="AGM7" s="53" t="s">
        <v>22</v>
      </c>
      <c r="AGN7" s="53" t="s">
        <v>22</v>
      </c>
      <c r="AGO7" s="53" t="s">
        <v>22</v>
      </c>
      <c r="AGP7" s="53" t="s">
        <v>22</v>
      </c>
      <c r="AGQ7" s="53" t="s">
        <v>22</v>
      </c>
      <c r="AGR7" s="53" t="s">
        <v>22</v>
      </c>
      <c r="AGS7" s="53" t="s">
        <v>22</v>
      </c>
      <c r="AGT7" s="53" t="s">
        <v>22</v>
      </c>
      <c r="AGU7" s="53" t="s">
        <v>22</v>
      </c>
      <c r="AGV7" s="53" t="s">
        <v>22</v>
      </c>
      <c r="AGW7" s="53" t="s">
        <v>22</v>
      </c>
      <c r="AGX7" s="53" t="s">
        <v>22</v>
      </c>
      <c r="AGY7" s="53" t="s">
        <v>22</v>
      </c>
      <c r="AGZ7" s="53" t="s">
        <v>22</v>
      </c>
      <c r="AHA7" s="53" t="s">
        <v>22</v>
      </c>
      <c r="AHB7" s="53" t="s">
        <v>22</v>
      </c>
      <c r="AHC7" s="53" t="s">
        <v>22</v>
      </c>
      <c r="AHD7" s="53" t="s">
        <v>22</v>
      </c>
      <c r="AHE7" s="53" t="s">
        <v>22</v>
      </c>
      <c r="AHF7" s="53" t="s">
        <v>22</v>
      </c>
      <c r="AHG7" s="53" t="s">
        <v>22</v>
      </c>
      <c r="AHH7" s="53" t="s">
        <v>22</v>
      </c>
      <c r="AHI7" s="53" t="s">
        <v>22</v>
      </c>
      <c r="AHJ7" s="53" t="s">
        <v>22</v>
      </c>
      <c r="AHK7" s="53" t="s">
        <v>22</v>
      </c>
      <c r="AHL7" s="53" t="s">
        <v>22</v>
      </c>
      <c r="AHM7" s="53" t="s">
        <v>22</v>
      </c>
      <c r="AHN7" s="53" t="s">
        <v>22</v>
      </c>
      <c r="AHO7" s="53" t="s">
        <v>22</v>
      </c>
      <c r="AHP7" s="53" t="s">
        <v>22</v>
      </c>
      <c r="AHQ7" s="53" t="s">
        <v>22</v>
      </c>
      <c r="AHR7" s="53" t="s">
        <v>22</v>
      </c>
      <c r="AHS7" s="53" t="s">
        <v>22</v>
      </c>
      <c r="AHT7" s="53" t="s">
        <v>22</v>
      </c>
      <c r="AHU7" s="53" t="s">
        <v>22</v>
      </c>
      <c r="AHV7" s="53" t="s">
        <v>22</v>
      </c>
      <c r="AHW7" s="53" t="s">
        <v>22</v>
      </c>
      <c r="AHX7" s="53" t="s">
        <v>22</v>
      </c>
      <c r="AHY7" s="53" t="s">
        <v>22</v>
      </c>
      <c r="AHZ7" s="53" t="s">
        <v>22</v>
      </c>
      <c r="AIA7" s="53" t="s">
        <v>22</v>
      </c>
      <c r="AIB7" s="53" t="s">
        <v>22</v>
      </c>
      <c r="AIC7" s="53" t="s">
        <v>22</v>
      </c>
      <c r="AID7" s="53" t="s">
        <v>22</v>
      </c>
      <c r="AIE7" s="53" t="s">
        <v>22</v>
      </c>
      <c r="AIF7" s="53" t="s">
        <v>22</v>
      </c>
      <c r="AIG7" s="53" t="s">
        <v>22</v>
      </c>
      <c r="AIH7" s="53" t="s">
        <v>22</v>
      </c>
      <c r="AII7" s="53" t="s">
        <v>22</v>
      </c>
      <c r="AIJ7" s="53" t="s">
        <v>22</v>
      </c>
      <c r="AIK7" s="53" t="s">
        <v>22</v>
      </c>
      <c r="AIL7" s="53" t="s">
        <v>22</v>
      </c>
      <c r="AIM7" s="53" t="s">
        <v>22</v>
      </c>
      <c r="AIN7" s="53" t="s">
        <v>22</v>
      </c>
      <c r="AIO7" s="53" t="s">
        <v>22</v>
      </c>
      <c r="AIP7" s="53" t="s">
        <v>22</v>
      </c>
      <c r="AIQ7" s="53" t="s">
        <v>22</v>
      </c>
      <c r="AIR7" s="53" t="s">
        <v>22</v>
      </c>
      <c r="AIS7" s="53" t="s">
        <v>22</v>
      </c>
      <c r="AIT7" s="53" t="s">
        <v>22</v>
      </c>
      <c r="AIU7" s="53" t="s">
        <v>22</v>
      </c>
      <c r="AIV7" s="53" t="s">
        <v>22</v>
      </c>
      <c r="AIW7" s="53" t="s">
        <v>22</v>
      </c>
      <c r="AIX7" s="53" t="s">
        <v>22</v>
      </c>
      <c r="AIY7" s="53" t="s">
        <v>22</v>
      </c>
      <c r="AIZ7" s="53" t="s">
        <v>22</v>
      </c>
      <c r="AJA7" s="53" t="s">
        <v>22</v>
      </c>
      <c r="AJB7" s="53" t="s">
        <v>22</v>
      </c>
      <c r="AJC7" s="53" t="s">
        <v>22</v>
      </c>
      <c r="AJD7" s="53" t="s">
        <v>22</v>
      </c>
      <c r="AJE7" s="53" t="s">
        <v>22</v>
      </c>
      <c r="AJF7" s="53" t="s">
        <v>22</v>
      </c>
      <c r="AJG7" s="53" t="s">
        <v>22</v>
      </c>
      <c r="AJH7" s="53" t="s">
        <v>22</v>
      </c>
      <c r="AJI7" s="53" t="s">
        <v>22</v>
      </c>
      <c r="AJJ7" s="53" t="s">
        <v>22</v>
      </c>
      <c r="AJK7" s="53" t="s">
        <v>22</v>
      </c>
      <c r="AJL7" s="53" t="s">
        <v>22</v>
      </c>
      <c r="AJM7" s="53" t="s">
        <v>22</v>
      </c>
      <c r="AJN7" s="53" t="s">
        <v>22</v>
      </c>
      <c r="AJO7" s="53" t="s">
        <v>22</v>
      </c>
      <c r="AJP7" s="53" t="s">
        <v>22</v>
      </c>
      <c r="AJQ7" s="53" t="s">
        <v>22</v>
      </c>
      <c r="AJR7" s="53" t="s">
        <v>22</v>
      </c>
      <c r="AJS7" s="53" t="s">
        <v>22</v>
      </c>
      <c r="AJT7" s="53" t="s">
        <v>22</v>
      </c>
      <c r="AJU7" s="53" t="s">
        <v>22</v>
      </c>
      <c r="AJV7" s="53" t="s">
        <v>22</v>
      </c>
      <c r="AJW7" s="53" t="s">
        <v>22</v>
      </c>
      <c r="AJX7" s="53" t="s">
        <v>22</v>
      </c>
      <c r="AJY7" s="53" t="s">
        <v>22</v>
      </c>
      <c r="AJZ7" s="53" t="s">
        <v>22</v>
      </c>
      <c r="AKA7" s="53" t="s">
        <v>22</v>
      </c>
      <c r="AKB7" s="53" t="s">
        <v>22</v>
      </c>
      <c r="AKC7" s="53" t="s">
        <v>22</v>
      </c>
      <c r="AKD7" s="53" t="s">
        <v>22</v>
      </c>
      <c r="AKE7" s="53" t="s">
        <v>22</v>
      </c>
      <c r="AKF7" s="53" t="s">
        <v>22</v>
      </c>
      <c r="AKG7" s="53" t="s">
        <v>22</v>
      </c>
      <c r="AKH7" s="53" t="s">
        <v>22</v>
      </c>
      <c r="AKI7" s="53" t="s">
        <v>22</v>
      </c>
      <c r="AKJ7" s="53" t="s">
        <v>22</v>
      </c>
      <c r="AKK7" s="53" t="s">
        <v>22</v>
      </c>
      <c r="AKL7" s="53" t="s">
        <v>22</v>
      </c>
      <c r="AKM7" s="53" t="s">
        <v>22</v>
      </c>
      <c r="AKN7" s="53" t="s">
        <v>22</v>
      </c>
      <c r="AKO7" s="53" t="s">
        <v>22</v>
      </c>
      <c r="AKP7" s="53" t="s">
        <v>22</v>
      </c>
      <c r="AKQ7" s="53" t="s">
        <v>22</v>
      </c>
      <c r="AKR7" s="53" t="s">
        <v>22</v>
      </c>
      <c r="AKS7" s="53" t="s">
        <v>22</v>
      </c>
      <c r="AKT7" s="53" t="s">
        <v>22</v>
      </c>
      <c r="AKU7" s="53" t="s">
        <v>22</v>
      </c>
      <c r="AKV7" s="53" t="s">
        <v>22</v>
      </c>
      <c r="AKW7" s="53" t="s">
        <v>22</v>
      </c>
      <c r="AKX7" s="53" t="s">
        <v>22</v>
      </c>
      <c r="AKY7" s="53" t="s">
        <v>22</v>
      </c>
      <c r="AKZ7" s="53" t="s">
        <v>22</v>
      </c>
      <c r="ALA7" s="53" t="s">
        <v>22</v>
      </c>
      <c r="ALB7" s="53" t="s">
        <v>22</v>
      </c>
      <c r="ALC7" s="53" t="s">
        <v>22</v>
      </c>
      <c r="ALD7" s="53" t="s">
        <v>22</v>
      </c>
      <c r="ALE7" s="53" t="s">
        <v>22</v>
      </c>
      <c r="ALF7" s="53" t="s">
        <v>22</v>
      </c>
      <c r="ALG7" s="53" t="s">
        <v>22</v>
      </c>
      <c r="ALH7" s="53" t="s">
        <v>22</v>
      </c>
      <c r="ALI7" s="53" t="s">
        <v>22</v>
      </c>
      <c r="ALJ7" s="53" t="s">
        <v>22</v>
      </c>
      <c r="ALK7" s="53" t="s">
        <v>22</v>
      </c>
      <c r="ALL7" s="53" t="s">
        <v>22</v>
      </c>
      <c r="ALM7" s="53" t="s">
        <v>22</v>
      </c>
      <c r="ALN7" s="53" t="s">
        <v>22</v>
      </c>
      <c r="ALO7" s="53" t="s">
        <v>22</v>
      </c>
      <c r="ALP7" s="53" t="s">
        <v>22</v>
      </c>
      <c r="ALQ7" s="53" t="s">
        <v>22</v>
      </c>
      <c r="ALR7" s="53" t="s">
        <v>22</v>
      </c>
      <c r="ALS7" s="53" t="s">
        <v>22</v>
      </c>
      <c r="ALT7" s="53" t="s">
        <v>22</v>
      </c>
      <c r="ALU7" s="53" t="s">
        <v>22</v>
      </c>
      <c r="ALV7" s="53" t="s">
        <v>22</v>
      </c>
      <c r="ALW7" s="53" t="s">
        <v>22</v>
      </c>
      <c r="ALX7" s="53" t="s">
        <v>22</v>
      </c>
      <c r="ALY7" s="53" t="s">
        <v>22</v>
      </c>
      <c r="ALZ7" s="53" t="s">
        <v>22</v>
      </c>
      <c r="AMA7" s="53" t="s">
        <v>22</v>
      </c>
      <c r="AMB7" s="53" t="s">
        <v>22</v>
      </c>
      <c r="AMC7" s="53" t="s">
        <v>22</v>
      </c>
      <c r="AMD7" s="53" t="s">
        <v>22</v>
      </c>
      <c r="AME7" s="53" t="s">
        <v>22</v>
      </c>
      <c r="AMF7" s="53" t="s">
        <v>22</v>
      </c>
      <c r="AMG7" s="53" t="s">
        <v>22</v>
      </c>
      <c r="AMH7" s="53" t="s">
        <v>22</v>
      </c>
      <c r="AMI7" s="53" t="s">
        <v>22</v>
      </c>
      <c r="AMJ7" s="53" t="s">
        <v>22</v>
      </c>
      <c r="AMK7" s="53" t="s">
        <v>22</v>
      </c>
      <c r="AML7" s="53" t="s">
        <v>22</v>
      </c>
      <c r="AMM7" s="53" t="s">
        <v>22</v>
      </c>
      <c r="AMN7" s="53" t="s">
        <v>22</v>
      </c>
      <c r="AMO7" s="53" t="s">
        <v>22</v>
      </c>
      <c r="AMP7" s="53" t="s">
        <v>22</v>
      </c>
      <c r="AMQ7" s="53" t="s">
        <v>22</v>
      </c>
      <c r="AMR7" s="53" t="s">
        <v>22</v>
      </c>
      <c r="AMS7" s="53" t="s">
        <v>22</v>
      </c>
      <c r="AMT7" s="53" t="s">
        <v>22</v>
      </c>
      <c r="AMU7" s="53" t="s">
        <v>22</v>
      </c>
      <c r="AMV7" s="53" t="s">
        <v>22</v>
      </c>
      <c r="AMW7" s="53" t="s">
        <v>22</v>
      </c>
      <c r="AMX7" s="53" t="s">
        <v>22</v>
      </c>
      <c r="AMY7" s="53" t="s">
        <v>22</v>
      </c>
      <c r="AMZ7" s="53" t="s">
        <v>22</v>
      </c>
      <c r="ANA7" s="53" t="s">
        <v>22</v>
      </c>
      <c r="ANB7" s="53" t="s">
        <v>22</v>
      </c>
      <c r="ANC7" s="53" t="s">
        <v>22</v>
      </c>
      <c r="AND7" s="53" t="s">
        <v>22</v>
      </c>
      <c r="ANE7" s="53" t="s">
        <v>22</v>
      </c>
      <c r="ANF7" s="53" t="s">
        <v>22</v>
      </c>
      <c r="ANG7" s="53" t="s">
        <v>22</v>
      </c>
      <c r="ANH7" s="53" t="s">
        <v>22</v>
      </c>
      <c r="ANI7" s="53" t="s">
        <v>22</v>
      </c>
      <c r="ANJ7" s="53" t="s">
        <v>22</v>
      </c>
      <c r="ANK7" s="53" t="s">
        <v>22</v>
      </c>
      <c r="ANL7" s="53" t="s">
        <v>22</v>
      </c>
      <c r="ANM7" s="53" t="s">
        <v>22</v>
      </c>
      <c r="ANN7" s="53" t="s">
        <v>22</v>
      </c>
      <c r="ANO7" s="53" t="s">
        <v>22</v>
      </c>
      <c r="ANP7" s="53" t="s">
        <v>22</v>
      </c>
      <c r="ANQ7" s="53" t="s">
        <v>22</v>
      </c>
      <c r="ANR7" s="53" t="s">
        <v>22</v>
      </c>
      <c r="ANS7" s="53" t="s">
        <v>22</v>
      </c>
      <c r="ANT7" s="53" t="s">
        <v>22</v>
      </c>
      <c r="ANU7" s="53" t="s">
        <v>22</v>
      </c>
      <c r="ANV7" s="53" t="s">
        <v>22</v>
      </c>
      <c r="ANW7" s="53" t="s">
        <v>22</v>
      </c>
      <c r="ANX7" s="53" t="s">
        <v>22</v>
      </c>
      <c r="ANY7" s="53" t="s">
        <v>22</v>
      </c>
      <c r="ANZ7" s="53" t="s">
        <v>22</v>
      </c>
      <c r="AOA7" s="53" t="s">
        <v>22</v>
      </c>
      <c r="AOB7" s="53" t="s">
        <v>22</v>
      </c>
      <c r="AOC7" s="53" t="s">
        <v>22</v>
      </c>
      <c r="AOD7" s="53" t="s">
        <v>22</v>
      </c>
      <c r="AOE7" s="53" t="s">
        <v>22</v>
      </c>
      <c r="AOF7" s="53" t="s">
        <v>22</v>
      </c>
      <c r="AOG7" s="53" t="s">
        <v>22</v>
      </c>
      <c r="AOH7" s="53" t="s">
        <v>22</v>
      </c>
      <c r="AOI7" s="53" t="s">
        <v>22</v>
      </c>
      <c r="AOJ7" s="53" t="s">
        <v>22</v>
      </c>
      <c r="AOK7" s="53" t="s">
        <v>22</v>
      </c>
      <c r="AOL7" s="53" t="s">
        <v>22</v>
      </c>
      <c r="AOM7" s="53" t="s">
        <v>22</v>
      </c>
      <c r="AON7" s="53" t="s">
        <v>22</v>
      </c>
      <c r="AOO7" s="53" t="s">
        <v>22</v>
      </c>
      <c r="AOP7" s="53" t="s">
        <v>22</v>
      </c>
      <c r="AOQ7" s="53" t="s">
        <v>22</v>
      </c>
      <c r="AOR7" s="53" t="s">
        <v>22</v>
      </c>
      <c r="AOS7" s="53" t="s">
        <v>22</v>
      </c>
      <c r="AOT7" s="53" t="s">
        <v>22</v>
      </c>
      <c r="AOU7" s="53" t="s">
        <v>22</v>
      </c>
      <c r="AOV7" s="53" t="s">
        <v>22</v>
      </c>
      <c r="AOW7" s="53" t="s">
        <v>22</v>
      </c>
      <c r="AOX7" s="53" t="s">
        <v>22</v>
      </c>
      <c r="AOY7" s="53" t="s">
        <v>22</v>
      </c>
      <c r="AOZ7" s="53" t="s">
        <v>22</v>
      </c>
      <c r="APA7" s="53" t="s">
        <v>22</v>
      </c>
      <c r="APB7" s="53" t="s">
        <v>22</v>
      </c>
      <c r="APC7" s="53" t="s">
        <v>22</v>
      </c>
      <c r="APD7" s="53" t="s">
        <v>22</v>
      </c>
      <c r="APE7" s="53" t="s">
        <v>22</v>
      </c>
      <c r="APF7" s="53" t="s">
        <v>22</v>
      </c>
      <c r="APG7" s="53" t="s">
        <v>22</v>
      </c>
      <c r="APH7" s="53" t="s">
        <v>22</v>
      </c>
      <c r="API7" s="53" t="s">
        <v>22</v>
      </c>
      <c r="APJ7" s="53" t="s">
        <v>22</v>
      </c>
      <c r="APK7" s="53" t="s">
        <v>22</v>
      </c>
      <c r="APL7" s="53" t="s">
        <v>22</v>
      </c>
      <c r="APM7" s="53" t="s">
        <v>22</v>
      </c>
      <c r="APN7" s="53" t="s">
        <v>22</v>
      </c>
      <c r="APO7" s="53" t="s">
        <v>22</v>
      </c>
      <c r="APP7" s="53" t="s">
        <v>22</v>
      </c>
      <c r="APQ7" s="53" t="s">
        <v>22</v>
      </c>
      <c r="APR7" s="53" t="s">
        <v>22</v>
      </c>
      <c r="APS7" s="53" t="s">
        <v>22</v>
      </c>
      <c r="APT7" s="53" t="s">
        <v>22</v>
      </c>
      <c r="APU7" s="53" t="s">
        <v>22</v>
      </c>
      <c r="APV7" s="53" t="s">
        <v>22</v>
      </c>
      <c r="APW7" s="53" t="s">
        <v>22</v>
      </c>
      <c r="APX7" s="53" t="s">
        <v>22</v>
      </c>
      <c r="APY7" s="53" t="s">
        <v>22</v>
      </c>
      <c r="APZ7" s="53" t="s">
        <v>22</v>
      </c>
      <c r="AQA7" s="53" t="s">
        <v>22</v>
      </c>
      <c r="AQB7" s="53" t="s">
        <v>22</v>
      </c>
      <c r="AQC7" s="53" t="s">
        <v>22</v>
      </c>
      <c r="AQD7" s="53" t="s">
        <v>22</v>
      </c>
      <c r="AQE7" s="53" t="s">
        <v>22</v>
      </c>
      <c r="AQF7" s="53" t="s">
        <v>22</v>
      </c>
      <c r="AQG7" s="53" t="s">
        <v>22</v>
      </c>
      <c r="AQH7" s="53" t="s">
        <v>22</v>
      </c>
      <c r="AQI7" s="53" t="s">
        <v>22</v>
      </c>
      <c r="AQJ7" s="53" t="s">
        <v>22</v>
      </c>
      <c r="AQK7" s="53" t="s">
        <v>22</v>
      </c>
      <c r="AQL7" s="53" t="s">
        <v>22</v>
      </c>
      <c r="AQM7" s="53" t="s">
        <v>22</v>
      </c>
      <c r="AQN7" s="53" t="s">
        <v>22</v>
      </c>
      <c r="AQO7" s="53" t="s">
        <v>22</v>
      </c>
      <c r="AQP7" s="53" t="s">
        <v>22</v>
      </c>
      <c r="AQQ7" s="53" t="s">
        <v>22</v>
      </c>
      <c r="AQR7" s="53" t="s">
        <v>22</v>
      </c>
      <c r="AQS7" s="53" t="s">
        <v>22</v>
      </c>
      <c r="AQT7" s="53" t="s">
        <v>22</v>
      </c>
      <c r="AQU7" s="53" t="s">
        <v>22</v>
      </c>
      <c r="AQV7" s="53" t="s">
        <v>22</v>
      </c>
      <c r="AQW7" s="53" t="s">
        <v>22</v>
      </c>
      <c r="AQX7" s="53" t="s">
        <v>22</v>
      </c>
      <c r="AQY7" s="53" t="s">
        <v>22</v>
      </c>
      <c r="AQZ7" s="53" t="s">
        <v>22</v>
      </c>
      <c r="ARA7" s="53" t="s">
        <v>22</v>
      </c>
      <c r="ARB7" s="53" t="s">
        <v>22</v>
      </c>
      <c r="ARC7" s="53" t="s">
        <v>22</v>
      </c>
      <c r="ARD7" s="53" t="s">
        <v>22</v>
      </c>
      <c r="ARE7" s="53" t="s">
        <v>22</v>
      </c>
      <c r="ARF7" s="53" t="s">
        <v>22</v>
      </c>
      <c r="ARG7" s="53" t="s">
        <v>22</v>
      </c>
      <c r="ARH7" s="53" t="s">
        <v>22</v>
      </c>
      <c r="ARI7" s="53" t="s">
        <v>22</v>
      </c>
      <c r="ARJ7" s="53" t="s">
        <v>22</v>
      </c>
      <c r="ARK7" s="53" t="s">
        <v>22</v>
      </c>
      <c r="ARL7" s="53" t="s">
        <v>22</v>
      </c>
      <c r="ARM7" s="53" t="s">
        <v>22</v>
      </c>
      <c r="ARN7" s="53" t="s">
        <v>22</v>
      </c>
      <c r="ARO7" s="53" t="s">
        <v>22</v>
      </c>
      <c r="ARP7" s="53" t="s">
        <v>22</v>
      </c>
      <c r="ARQ7" s="53" t="s">
        <v>22</v>
      </c>
      <c r="ARR7" s="53" t="s">
        <v>22</v>
      </c>
      <c r="ARS7" s="53" t="s">
        <v>22</v>
      </c>
      <c r="ART7" s="53" t="s">
        <v>22</v>
      </c>
      <c r="ARU7" s="53" t="s">
        <v>22</v>
      </c>
      <c r="ARV7" s="53" t="s">
        <v>22</v>
      </c>
      <c r="ARW7" s="53" t="s">
        <v>22</v>
      </c>
      <c r="ARX7" s="53" t="s">
        <v>22</v>
      </c>
      <c r="ARY7" s="53" t="s">
        <v>22</v>
      </c>
      <c r="ARZ7" s="53" t="s">
        <v>22</v>
      </c>
      <c r="ASA7" s="53" t="s">
        <v>22</v>
      </c>
      <c r="ASB7" s="53" t="s">
        <v>22</v>
      </c>
      <c r="ASC7" s="53" t="s">
        <v>22</v>
      </c>
      <c r="ASD7" s="53" t="s">
        <v>22</v>
      </c>
      <c r="ASE7" s="53" t="s">
        <v>22</v>
      </c>
      <c r="ASF7" s="53" t="s">
        <v>22</v>
      </c>
      <c r="ASG7" s="53" t="s">
        <v>22</v>
      </c>
      <c r="ASH7" s="53" t="s">
        <v>22</v>
      </c>
      <c r="ASI7" s="53" t="s">
        <v>22</v>
      </c>
      <c r="ASJ7" s="53" t="s">
        <v>22</v>
      </c>
      <c r="ASK7" s="53" t="s">
        <v>22</v>
      </c>
      <c r="ASL7" s="53" t="s">
        <v>22</v>
      </c>
      <c r="ASM7" s="53" t="s">
        <v>22</v>
      </c>
      <c r="ASN7" s="53" t="s">
        <v>22</v>
      </c>
      <c r="ASO7" s="53" t="s">
        <v>22</v>
      </c>
      <c r="ASP7" s="53" t="s">
        <v>22</v>
      </c>
      <c r="ASQ7" s="53" t="s">
        <v>22</v>
      </c>
      <c r="ASR7" s="53" t="s">
        <v>22</v>
      </c>
      <c r="ASS7" s="53" t="s">
        <v>22</v>
      </c>
      <c r="AST7" s="53" t="s">
        <v>22</v>
      </c>
      <c r="ASU7" s="53" t="s">
        <v>22</v>
      </c>
      <c r="ASV7" s="53" t="s">
        <v>22</v>
      </c>
      <c r="ASW7" s="53" t="s">
        <v>22</v>
      </c>
      <c r="ASX7" s="53" t="s">
        <v>22</v>
      </c>
      <c r="ASY7" s="53" t="s">
        <v>22</v>
      </c>
      <c r="ASZ7" s="53" t="s">
        <v>22</v>
      </c>
      <c r="ATA7" s="53" t="s">
        <v>22</v>
      </c>
      <c r="ATB7" s="53" t="s">
        <v>22</v>
      </c>
      <c r="ATC7" s="53" t="s">
        <v>22</v>
      </c>
      <c r="ATD7" s="53" t="s">
        <v>22</v>
      </c>
      <c r="ATE7" s="53" t="s">
        <v>22</v>
      </c>
      <c r="ATF7" s="53" t="s">
        <v>22</v>
      </c>
      <c r="ATG7" s="53" t="s">
        <v>22</v>
      </c>
      <c r="ATH7" s="53" t="s">
        <v>22</v>
      </c>
      <c r="ATI7" s="53" t="s">
        <v>22</v>
      </c>
      <c r="ATJ7" s="53" t="s">
        <v>22</v>
      </c>
      <c r="ATK7" s="53" t="s">
        <v>22</v>
      </c>
      <c r="ATL7" s="53" t="s">
        <v>22</v>
      </c>
      <c r="ATM7" s="53" t="s">
        <v>22</v>
      </c>
      <c r="ATN7" s="53" t="s">
        <v>22</v>
      </c>
      <c r="ATO7" s="53" t="s">
        <v>22</v>
      </c>
      <c r="ATP7" s="53" t="s">
        <v>22</v>
      </c>
      <c r="ATQ7" s="53" t="s">
        <v>22</v>
      </c>
      <c r="ATR7" s="53" t="s">
        <v>22</v>
      </c>
      <c r="ATS7" s="53" t="s">
        <v>22</v>
      </c>
      <c r="ATT7" s="53" t="s">
        <v>22</v>
      </c>
      <c r="ATU7" s="53" t="s">
        <v>22</v>
      </c>
      <c r="ATV7" s="53" t="s">
        <v>22</v>
      </c>
      <c r="ATW7" s="53" t="s">
        <v>22</v>
      </c>
      <c r="ATX7" s="53" t="s">
        <v>22</v>
      </c>
      <c r="ATY7" s="53" t="s">
        <v>22</v>
      </c>
      <c r="ATZ7" s="53" t="s">
        <v>22</v>
      </c>
      <c r="AUA7" s="53" t="s">
        <v>22</v>
      </c>
      <c r="AUB7" s="53" t="s">
        <v>22</v>
      </c>
      <c r="AUC7" s="53" t="s">
        <v>22</v>
      </c>
      <c r="AUD7" s="53" t="s">
        <v>22</v>
      </c>
      <c r="AUE7" s="53" t="s">
        <v>22</v>
      </c>
      <c r="AUF7" s="53" t="s">
        <v>22</v>
      </c>
      <c r="AUG7" s="53" t="s">
        <v>22</v>
      </c>
      <c r="AUH7" s="53" t="s">
        <v>22</v>
      </c>
      <c r="AUI7" s="53" t="s">
        <v>22</v>
      </c>
      <c r="AUJ7" s="53" t="s">
        <v>22</v>
      </c>
      <c r="AUK7" s="53" t="s">
        <v>22</v>
      </c>
      <c r="AUL7" s="53" t="s">
        <v>22</v>
      </c>
      <c r="AUM7" s="53" t="s">
        <v>22</v>
      </c>
      <c r="AUN7" s="53" t="s">
        <v>22</v>
      </c>
      <c r="AUO7" s="53" t="s">
        <v>22</v>
      </c>
      <c r="AUP7" s="53" t="s">
        <v>22</v>
      </c>
      <c r="AUQ7" s="53" t="s">
        <v>22</v>
      </c>
      <c r="AUR7" s="53" t="s">
        <v>22</v>
      </c>
      <c r="AUS7" s="53" t="s">
        <v>22</v>
      </c>
      <c r="AUT7" s="53" t="s">
        <v>22</v>
      </c>
      <c r="AUU7" s="53" t="s">
        <v>22</v>
      </c>
      <c r="AUV7" s="53" t="s">
        <v>22</v>
      </c>
      <c r="AUW7" s="53" t="s">
        <v>22</v>
      </c>
      <c r="AUX7" s="53" t="s">
        <v>22</v>
      </c>
      <c r="AUY7" s="53" t="s">
        <v>22</v>
      </c>
      <c r="AUZ7" s="53" t="s">
        <v>22</v>
      </c>
      <c r="AVA7" s="53" t="s">
        <v>22</v>
      </c>
      <c r="AVB7" s="53" t="s">
        <v>22</v>
      </c>
      <c r="AVC7" s="53" t="s">
        <v>22</v>
      </c>
      <c r="AVD7" s="53" t="s">
        <v>22</v>
      </c>
      <c r="AVE7" s="53" t="s">
        <v>22</v>
      </c>
      <c r="AVF7" s="53" t="s">
        <v>22</v>
      </c>
      <c r="AVG7" s="53" t="s">
        <v>22</v>
      </c>
      <c r="AVH7" s="53" t="s">
        <v>22</v>
      </c>
      <c r="AVI7" s="53" t="s">
        <v>22</v>
      </c>
      <c r="AVJ7" s="53" t="s">
        <v>22</v>
      </c>
      <c r="AVK7" s="53" t="s">
        <v>22</v>
      </c>
      <c r="AVL7" s="53" t="s">
        <v>22</v>
      </c>
      <c r="AVM7" s="53" t="s">
        <v>22</v>
      </c>
      <c r="AVN7" s="53" t="s">
        <v>22</v>
      </c>
      <c r="AVO7" s="53" t="s">
        <v>22</v>
      </c>
      <c r="AVP7" s="53" t="s">
        <v>22</v>
      </c>
      <c r="AVQ7" s="53" t="s">
        <v>22</v>
      </c>
      <c r="AVR7" s="53" t="s">
        <v>22</v>
      </c>
      <c r="AVS7" s="53" t="s">
        <v>22</v>
      </c>
      <c r="AVT7" s="53" t="s">
        <v>22</v>
      </c>
      <c r="AVU7" s="53" t="s">
        <v>22</v>
      </c>
      <c r="AVV7" s="53" t="s">
        <v>22</v>
      </c>
      <c r="AVW7" s="53" t="s">
        <v>22</v>
      </c>
      <c r="AVX7" s="53" t="s">
        <v>22</v>
      </c>
      <c r="AVY7" s="53" t="s">
        <v>22</v>
      </c>
      <c r="AVZ7" s="53" t="s">
        <v>22</v>
      </c>
      <c r="AWA7" s="53" t="s">
        <v>22</v>
      </c>
      <c r="AWB7" s="53" t="s">
        <v>22</v>
      </c>
      <c r="AWC7" s="53" t="s">
        <v>22</v>
      </c>
      <c r="AWD7" s="53" t="s">
        <v>22</v>
      </c>
      <c r="AWE7" s="53" t="s">
        <v>22</v>
      </c>
      <c r="AWF7" s="53" t="s">
        <v>22</v>
      </c>
      <c r="AWG7" s="53" t="s">
        <v>22</v>
      </c>
      <c r="AWH7" s="53" t="s">
        <v>22</v>
      </c>
      <c r="AWI7" s="53" t="s">
        <v>22</v>
      </c>
      <c r="AWJ7" s="53" t="s">
        <v>22</v>
      </c>
      <c r="AWK7" s="53" t="s">
        <v>22</v>
      </c>
      <c r="AWL7" s="53" t="s">
        <v>22</v>
      </c>
      <c r="AWM7" s="53" t="s">
        <v>22</v>
      </c>
      <c r="AWN7" s="53" t="s">
        <v>22</v>
      </c>
      <c r="AWO7" s="53" t="s">
        <v>22</v>
      </c>
      <c r="AWP7" s="53" t="s">
        <v>22</v>
      </c>
      <c r="AWQ7" s="53" t="s">
        <v>22</v>
      </c>
      <c r="AWR7" s="53" t="s">
        <v>22</v>
      </c>
      <c r="AWS7" s="53" t="s">
        <v>22</v>
      </c>
      <c r="AWT7" s="53" t="s">
        <v>22</v>
      </c>
      <c r="AWU7" s="53" t="s">
        <v>22</v>
      </c>
      <c r="AWV7" s="53" t="s">
        <v>22</v>
      </c>
      <c r="AWW7" s="53" t="s">
        <v>22</v>
      </c>
      <c r="AWX7" s="53" t="s">
        <v>22</v>
      </c>
      <c r="AWY7" s="53" t="s">
        <v>22</v>
      </c>
      <c r="AWZ7" s="53" t="s">
        <v>22</v>
      </c>
      <c r="AXA7" s="53" t="s">
        <v>22</v>
      </c>
      <c r="AXB7" s="53" t="s">
        <v>22</v>
      </c>
      <c r="AXC7" s="53" t="s">
        <v>22</v>
      </c>
      <c r="AXD7" s="53" t="s">
        <v>22</v>
      </c>
      <c r="AXE7" s="53" t="s">
        <v>22</v>
      </c>
      <c r="AXF7" s="53" t="s">
        <v>22</v>
      </c>
      <c r="AXG7" s="53" t="s">
        <v>22</v>
      </c>
      <c r="AXH7" s="53" t="s">
        <v>22</v>
      </c>
      <c r="AXI7" s="53" t="s">
        <v>22</v>
      </c>
      <c r="AXJ7" s="53" t="s">
        <v>22</v>
      </c>
      <c r="AXK7" s="53" t="s">
        <v>22</v>
      </c>
      <c r="AXL7" s="53" t="s">
        <v>22</v>
      </c>
      <c r="AXM7" s="53" t="s">
        <v>22</v>
      </c>
      <c r="AXN7" s="53" t="s">
        <v>22</v>
      </c>
      <c r="AXO7" s="53" t="s">
        <v>22</v>
      </c>
      <c r="AXP7" s="53" t="s">
        <v>22</v>
      </c>
      <c r="AXQ7" s="53" t="s">
        <v>22</v>
      </c>
      <c r="AXR7" s="53" t="s">
        <v>22</v>
      </c>
      <c r="AXS7" s="53" t="s">
        <v>22</v>
      </c>
      <c r="AXT7" s="53" t="s">
        <v>22</v>
      </c>
      <c r="AXU7" s="53" t="s">
        <v>22</v>
      </c>
      <c r="AXV7" s="53" t="s">
        <v>22</v>
      </c>
      <c r="AXW7" s="53" t="s">
        <v>22</v>
      </c>
      <c r="AXX7" s="53" t="s">
        <v>22</v>
      </c>
      <c r="AXY7" s="53" t="s">
        <v>22</v>
      </c>
      <c r="AXZ7" s="53" t="s">
        <v>22</v>
      </c>
      <c r="AYA7" s="53" t="s">
        <v>22</v>
      </c>
      <c r="AYB7" s="53" t="s">
        <v>22</v>
      </c>
      <c r="AYC7" s="53" t="s">
        <v>22</v>
      </c>
      <c r="AYD7" s="53" t="s">
        <v>22</v>
      </c>
      <c r="AYE7" s="53" t="s">
        <v>22</v>
      </c>
      <c r="AYF7" s="53" t="s">
        <v>22</v>
      </c>
      <c r="AYG7" s="53" t="s">
        <v>22</v>
      </c>
      <c r="AYH7" s="53" t="s">
        <v>22</v>
      </c>
      <c r="AYI7" s="53" t="s">
        <v>22</v>
      </c>
      <c r="AYJ7" s="53" t="s">
        <v>22</v>
      </c>
      <c r="AYK7" s="53" t="s">
        <v>22</v>
      </c>
      <c r="AYL7" s="53" t="s">
        <v>22</v>
      </c>
      <c r="AYM7" s="53" t="s">
        <v>22</v>
      </c>
      <c r="AYN7" s="53" t="s">
        <v>22</v>
      </c>
      <c r="AYO7" s="53" t="s">
        <v>22</v>
      </c>
      <c r="AYP7" s="53" t="s">
        <v>22</v>
      </c>
      <c r="AYQ7" s="53" t="s">
        <v>22</v>
      </c>
      <c r="AYR7" s="53" t="s">
        <v>22</v>
      </c>
      <c r="AYS7" s="53" t="s">
        <v>22</v>
      </c>
      <c r="AYT7" s="53" t="s">
        <v>22</v>
      </c>
      <c r="AYU7" s="53" t="s">
        <v>22</v>
      </c>
      <c r="AYV7" s="53" t="s">
        <v>22</v>
      </c>
      <c r="AYW7" s="53" t="s">
        <v>22</v>
      </c>
      <c r="AYX7" s="53" t="s">
        <v>22</v>
      </c>
      <c r="AYY7" s="53" t="s">
        <v>22</v>
      </c>
      <c r="AYZ7" s="53" t="s">
        <v>22</v>
      </c>
      <c r="AZA7" s="53" t="s">
        <v>22</v>
      </c>
      <c r="AZB7" s="53" t="s">
        <v>22</v>
      </c>
      <c r="AZC7" s="53" t="s">
        <v>22</v>
      </c>
      <c r="AZD7" s="53" t="s">
        <v>22</v>
      </c>
      <c r="AZE7" s="53" t="s">
        <v>22</v>
      </c>
      <c r="AZF7" s="53" t="s">
        <v>22</v>
      </c>
      <c r="AZG7" s="53" t="s">
        <v>22</v>
      </c>
      <c r="AZH7" s="53" t="s">
        <v>22</v>
      </c>
      <c r="AZI7" s="53" t="s">
        <v>22</v>
      </c>
      <c r="AZJ7" s="53" t="s">
        <v>22</v>
      </c>
      <c r="AZK7" s="53" t="s">
        <v>22</v>
      </c>
      <c r="AZL7" s="53" t="s">
        <v>22</v>
      </c>
      <c r="AZM7" s="53" t="s">
        <v>22</v>
      </c>
      <c r="AZN7" s="53" t="s">
        <v>22</v>
      </c>
      <c r="AZO7" s="53" t="s">
        <v>22</v>
      </c>
      <c r="AZP7" s="53" t="s">
        <v>22</v>
      </c>
      <c r="AZQ7" s="53" t="s">
        <v>22</v>
      </c>
      <c r="AZR7" s="53" t="s">
        <v>22</v>
      </c>
      <c r="AZS7" s="53" t="s">
        <v>22</v>
      </c>
      <c r="AZT7" s="53" t="s">
        <v>22</v>
      </c>
      <c r="AZU7" s="53" t="s">
        <v>22</v>
      </c>
      <c r="AZV7" s="53" t="s">
        <v>22</v>
      </c>
      <c r="AZW7" s="53" t="s">
        <v>22</v>
      </c>
      <c r="AZX7" s="53" t="s">
        <v>22</v>
      </c>
      <c r="AZY7" s="53" t="s">
        <v>22</v>
      </c>
      <c r="AZZ7" s="53" t="s">
        <v>22</v>
      </c>
      <c r="BAA7" s="53" t="s">
        <v>22</v>
      </c>
      <c r="BAB7" s="53" t="s">
        <v>22</v>
      </c>
      <c r="BAC7" s="53" t="s">
        <v>22</v>
      </c>
      <c r="BAD7" s="53" t="s">
        <v>22</v>
      </c>
      <c r="BAE7" s="53" t="s">
        <v>22</v>
      </c>
      <c r="BAF7" s="53" t="s">
        <v>22</v>
      </c>
      <c r="BAG7" s="53" t="s">
        <v>22</v>
      </c>
      <c r="BAH7" s="53" t="s">
        <v>22</v>
      </c>
      <c r="BAI7" s="53" t="s">
        <v>22</v>
      </c>
      <c r="BAJ7" s="53" t="s">
        <v>22</v>
      </c>
      <c r="BAK7" s="53" t="s">
        <v>22</v>
      </c>
      <c r="BAL7" s="53" t="s">
        <v>22</v>
      </c>
      <c r="BAM7" s="53" t="s">
        <v>22</v>
      </c>
      <c r="BAN7" s="53" t="s">
        <v>22</v>
      </c>
      <c r="BAO7" s="53" t="s">
        <v>22</v>
      </c>
      <c r="BAP7" s="53" t="s">
        <v>22</v>
      </c>
      <c r="BAQ7" s="53" t="s">
        <v>22</v>
      </c>
      <c r="BAR7" s="53" t="s">
        <v>22</v>
      </c>
      <c r="BAS7" s="53" t="s">
        <v>22</v>
      </c>
      <c r="BAT7" s="53" t="s">
        <v>22</v>
      </c>
      <c r="BAU7" s="53" t="s">
        <v>22</v>
      </c>
      <c r="BAV7" s="53" t="s">
        <v>22</v>
      </c>
      <c r="BAW7" s="53" t="s">
        <v>22</v>
      </c>
      <c r="BAX7" s="53" t="s">
        <v>22</v>
      </c>
      <c r="BAY7" s="53" t="s">
        <v>22</v>
      </c>
      <c r="BAZ7" s="53" t="s">
        <v>22</v>
      </c>
      <c r="BBA7" s="53" t="s">
        <v>22</v>
      </c>
      <c r="BBB7" s="53" t="s">
        <v>22</v>
      </c>
      <c r="BBC7" s="53" t="s">
        <v>22</v>
      </c>
      <c r="BBD7" s="53" t="s">
        <v>22</v>
      </c>
      <c r="BBE7" s="53" t="s">
        <v>22</v>
      </c>
      <c r="BBF7" s="53" t="s">
        <v>22</v>
      </c>
      <c r="BBG7" s="53" t="s">
        <v>22</v>
      </c>
      <c r="BBH7" s="53" t="s">
        <v>22</v>
      </c>
      <c r="BBI7" s="53" t="s">
        <v>22</v>
      </c>
      <c r="BBJ7" s="53" t="s">
        <v>22</v>
      </c>
      <c r="BBK7" s="53" t="s">
        <v>22</v>
      </c>
      <c r="BBL7" s="53" t="s">
        <v>22</v>
      </c>
      <c r="BBM7" s="53" t="s">
        <v>22</v>
      </c>
      <c r="BBN7" s="53" t="s">
        <v>22</v>
      </c>
      <c r="BBO7" s="53" t="s">
        <v>22</v>
      </c>
      <c r="BBP7" s="53" t="s">
        <v>22</v>
      </c>
      <c r="BBQ7" s="53" t="s">
        <v>22</v>
      </c>
      <c r="BBR7" s="53" t="s">
        <v>22</v>
      </c>
      <c r="BBS7" s="53" t="s">
        <v>22</v>
      </c>
      <c r="BBT7" s="53" t="s">
        <v>22</v>
      </c>
      <c r="BBU7" s="53" t="s">
        <v>22</v>
      </c>
      <c r="BBV7" s="53" t="s">
        <v>22</v>
      </c>
      <c r="BBW7" s="53" t="s">
        <v>22</v>
      </c>
      <c r="BBX7" s="53" t="s">
        <v>22</v>
      </c>
      <c r="BBY7" s="53" t="s">
        <v>22</v>
      </c>
      <c r="BBZ7" s="53" t="s">
        <v>22</v>
      </c>
      <c r="BCA7" s="53" t="s">
        <v>22</v>
      </c>
      <c r="BCB7" s="53" t="s">
        <v>22</v>
      </c>
      <c r="BCC7" s="53" t="s">
        <v>22</v>
      </c>
      <c r="BCD7" s="53" t="s">
        <v>22</v>
      </c>
      <c r="BCE7" s="53" t="s">
        <v>22</v>
      </c>
      <c r="BCF7" s="53" t="s">
        <v>22</v>
      </c>
      <c r="BCG7" s="53" t="s">
        <v>22</v>
      </c>
      <c r="BCH7" s="53" t="s">
        <v>22</v>
      </c>
      <c r="BCI7" s="53" t="s">
        <v>22</v>
      </c>
      <c r="BCJ7" s="53" t="s">
        <v>22</v>
      </c>
      <c r="BCK7" s="53" t="s">
        <v>22</v>
      </c>
      <c r="BCL7" s="53" t="s">
        <v>22</v>
      </c>
      <c r="BCM7" s="53" t="s">
        <v>22</v>
      </c>
      <c r="BCN7" s="53" t="s">
        <v>22</v>
      </c>
      <c r="BCO7" s="53" t="s">
        <v>22</v>
      </c>
      <c r="BCP7" s="53" t="s">
        <v>22</v>
      </c>
      <c r="BCQ7" s="53" t="s">
        <v>22</v>
      </c>
      <c r="BCR7" s="53" t="s">
        <v>22</v>
      </c>
      <c r="BCS7" s="53" t="s">
        <v>22</v>
      </c>
      <c r="BCT7" s="53" t="s">
        <v>22</v>
      </c>
      <c r="BCU7" s="53" t="s">
        <v>22</v>
      </c>
      <c r="BCV7" s="53" t="s">
        <v>22</v>
      </c>
      <c r="BCW7" s="53" t="s">
        <v>22</v>
      </c>
      <c r="BCX7" s="53" t="s">
        <v>22</v>
      </c>
      <c r="BCY7" s="53" t="s">
        <v>22</v>
      </c>
      <c r="BCZ7" s="53" t="s">
        <v>22</v>
      </c>
      <c r="BDA7" s="53" t="s">
        <v>22</v>
      </c>
      <c r="BDB7" s="53" t="s">
        <v>22</v>
      </c>
      <c r="BDC7" s="53" t="s">
        <v>22</v>
      </c>
      <c r="BDD7" s="53" t="s">
        <v>22</v>
      </c>
      <c r="BDE7" s="53" t="s">
        <v>22</v>
      </c>
      <c r="BDF7" s="53" t="s">
        <v>22</v>
      </c>
      <c r="BDG7" s="53" t="s">
        <v>22</v>
      </c>
      <c r="BDH7" s="53" t="s">
        <v>22</v>
      </c>
      <c r="BDI7" s="53" t="s">
        <v>22</v>
      </c>
      <c r="BDJ7" s="53" t="s">
        <v>22</v>
      </c>
      <c r="BDK7" s="53" t="s">
        <v>22</v>
      </c>
      <c r="BDL7" s="53" t="s">
        <v>22</v>
      </c>
      <c r="BDM7" s="53" t="s">
        <v>22</v>
      </c>
      <c r="BDN7" s="53" t="s">
        <v>22</v>
      </c>
      <c r="BDO7" s="53" t="s">
        <v>22</v>
      </c>
      <c r="BDP7" s="53" t="s">
        <v>22</v>
      </c>
      <c r="BDQ7" s="53" t="s">
        <v>22</v>
      </c>
      <c r="BDR7" s="53" t="s">
        <v>22</v>
      </c>
      <c r="BDS7" s="53" t="s">
        <v>22</v>
      </c>
      <c r="BDT7" s="53" t="s">
        <v>22</v>
      </c>
      <c r="BDU7" s="53" t="s">
        <v>22</v>
      </c>
      <c r="BDV7" s="53" t="s">
        <v>22</v>
      </c>
      <c r="BDW7" s="53" t="s">
        <v>22</v>
      </c>
      <c r="BDX7" s="53" t="s">
        <v>22</v>
      </c>
      <c r="BDY7" s="53" t="s">
        <v>22</v>
      </c>
      <c r="BDZ7" s="53" t="s">
        <v>22</v>
      </c>
      <c r="BEA7" s="53" t="s">
        <v>22</v>
      </c>
      <c r="BEB7" s="53" t="s">
        <v>22</v>
      </c>
      <c r="BEC7" s="53" t="s">
        <v>22</v>
      </c>
      <c r="BED7" s="53" t="s">
        <v>22</v>
      </c>
      <c r="BEE7" s="53" t="s">
        <v>22</v>
      </c>
      <c r="BEF7" s="53" t="s">
        <v>22</v>
      </c>
      <c r="BEG7" s="53" t="s">
        <v>22</v>
      </c>
      <c r="BEH7" s="53" t="s">
        <v>22</v>
      </c>
      <c r="BEI7" s="53" t="s">
        <v>22</v>
      </c>
      <c r="BEJ7" s="53" t="s">
        <v>22</v>
      </c>
      <c r="BEK7" s="53" t="s">
        <v>22</v>
      </c>
      <c r="BEL7" s="53" t="s">
        <v>22</v>
      </c>
      <c r="BEM7" s="53" t="s">
        <v>22</v>
      </c>
      <c r="BEN7" s="53" t="s">
        <v>22</v>
      </c>
      <c r="BEO7" s="53" t="s">
        <v>22</v>
      </c>
      <c r="BEP7" s="53" t="s">
        <v>22</v>
      </c>
      <c r="BEQ7" s="53" t="s">
        <v>22</v>
      </c>
      <c r="BER7" s="53" t="s">
        <v>22</v>
      </c>
      <c r="BES7" s="53" t="s">
        <v>22</v>
      </c>
      <c r="BET7" s="53" t="s">
        <v>22</v>
      </c>
      <c r="BEU7" s="53" t="s">
        <v>22</v>
      </c>
      <c r="BEV7" s="53" t="s">
        <v>22</v>
      </c>
      <c r="BEW7" s="53" t="s">
        <v>22</v>
      </c>
      <c r="BEX7" s="53" t="s">
        <v>22</v>
      </c>
      <c r="BEY7" s="53" t="s">
        <v>22</v>
      </c>
      <c r="BEZ7" s="53" t="s">
        <v>22</v>
      </c>
      <c r="BFA7" s="53" t="s">
        <v>22</v>
      </c>
      <c r="BFB7" s="53" t="s">
        <v>22</v>
      </c>
      <c r="BFC7" s="53" t="s">
        <v>22</v>
      </c>
      <c r="BFD7" s="53" t="s">
        <v>22</v>
      </c>
      <c r="BFE7" s="53" t="s">
        <v>22</v>
      </c>
      <c r="BFF7" s="53" t="s">
        <v>22</v>
      </c>
      <c r="BFG7" s="53" t="s">
        <v>22</v>
      </c>
      <c r="BFH7" s="53" t="s">
        <v>22</v>
      </c>
      <c r="BFI7" s="53" t="s">
        <v>22</v>
      </c>
      <c r="BFJ7" s="53" t="s">
        <v>22</v>
      </c>
      <c r="BFK7" s="53" t="s">
        <v>22</v>
      </c>
      <c r="BFL7" s="53" t="s">
        <v>22</v>
      </c>
      <c r="BFM7" s="53" t="s">
        <v>22</v>
      </c>
      <c r="BFN7" s="53" t="s">
        <v>22</v>
      </c>
      <c r="BFO7" s="53" t="s">
        <v>22</v>
      </c>
      <c r="BFP7" s="53" t="s">
        <v>22</v>
      </c>
      <c r="BFQ7" s="53" t="s">
        <v>22</v>
      </c>
      <c r="BFR7" s="53" t="s">
        <v>22</v>
      </c>
      <c r="BFS7" s="53" t="s">
        <v>22</v>
      </c>
      <c r="BFT7" s="53" t="s">
        <v>22</v>
      </c>
      <c r="BFU7" s="53" t="s">
        <v>22</v>
      </c>
      <c r="BFV7" s="53" t="s">
        <v>22</v>
      </c>
      <c r="BFW7" s="53" t="s">
        <v>22</v>
      </c>
      <c r="BFX7" s="53" t="s">
        <v>22</v>
      </c>
      <c r="BFY7" s="53" t="s">
        <v>22</v>
      </c>
      <c r="BFZ7" s="53" t="s">
        <v>22</v>
      </c>
      <c r="BGA7" s="53" t="s">
        <v>22</v>
      </c>
      <c r="BGB7" s="53" t="s">
        <v>22</v>
      </c>
      <c r="BGC7" s="53" t="s">
        <v>22</v>
      </c>
      <c r="BGD7" s="53" t="s">
        <v>22</v>
      </c>
      <c r="BGE7" s="53" t="s">
        <v>22</v>
      </c>
      <c r="BGF7" s="53" t="s">
        <v>22</v>
      </c>
      <c r="BGG7" s="53" t="s">
        <v>22</v>
      </c>
      <c r="BGH7" s="53" t="s">
        <v>22</v>
      </c>
      <c r="BGI7" s="53" t="s">
        <v>22</v>
      </c>
      <c r="BGJ7" s="53" t="s">
        <v>22</v>
      </c>
      <c r="BGK7" s="53" t="s">
        <v>22</v>
      </c>
      <c r="BGL7" s="53" t="s">
        <v>22</v>
      </c>
      <c r="BGM7" s="53" t="s">
        <v>22</v>
      </c>
      <c r="BGN7" s="53" t="s">
        <v>22</v>
      </c>
      <c r="BGO7" s="53" t="s">
        <v>22</v>
      </c>
      <c r="BGP7" s="53" t="s">
        <v>22</v>
      </c>
      <c r="BGQ7" s="53" t="s">
        <v>22</v>
      </c>
      <c r="BGR7" s="53" t="s">
        <v>22</v>
      </c>
      <c r="BGS7" s="53" t="s">
        <v>22</v>
      </c>
      <c r="BGT7" s="53" t="s">
        <v>22</v>
      </c>
      <c r="BGU7" s="53" t="s">
        <v>22</v>
      </c>
      <c r="BGV7" s="53" t="s">
        <v>22</v>
      </c>
      <c r="BGW7" s="53" t="s">
        <v>22</v>
      </c>
      <c r="BGX7" s="53" t="s">
        <v>22</v>
      </c>
      <c r="BGY7" s="53" t="s">
        <v>22</v>
      </c>
      <c r="BGZ7" s="53" t="s">
        <v>22</v>
      </c>
      <c r="BHA7" s="53" t="s">
        <v>22</v>
      </c>
      <c r="BHB7" s="53" t="s">
        <v>22</v>
      </c>
      <c r="BHC7" s="53" t="s">
        <v>22</v>
      </c>
      <c r="BHD7" s="53" t="s">
        <v>22</v>
      </c>
      <c r="BHE7" s="53" t="s">
        <v>22</v>
      </c>
      <c r="BHF7" s="53" t="s">
        <v>22</v>
      </c>
      <c r="BHG7" s="53" t="s">
        <v>22</v>
      </c>
      <c r="BHH7" s="53" t="s">
        <v>22</v>
      </c>
      <c r="BHI7" s="53" t="s">
        <v>22</v>
      </c>
      <c r="BHJ7" s="53" t="s">
        <v>22</v>
      </c>
      <c r="BHK7" s="53" t="s">
        <v>22</v>
      </c>
      <c r="BHL7" s="53" t="s">
        <v>22</v>
      </c>
      <c r="BHM7" s="53" t="s">
        <v>22</v>
      </c>
      <c r="BHN7" s="53" t="s">
        <v>22</v>
      </c>
      <c r="BHO7" s="53" t="s">
        <v>22</v>
      </c>
      <c r="BHP7" s="53" t="s">
        <v>22</v>
      </c>
      <c r="BHQ7" s="53" t="s">
        <v>22</v>
      </c>
      <c r="BHR7" s="53" t="s">
        <v>22</v>
      </c>
      <c r="BHS7" s="53" t="s">
        <v>22</v>
      </c>
      <c r="BHT7" s="53" t="s">
        <v>22</v>
      </c>
      <c r="BHU7" s="53" t="s">
        <v>22</v>
      </c>
      <c r="BHV7" s="53" t="s">
        <v>22</v>
      </c>
      <c r="BHW7" s="53" t="s">
        <v>22</v>
      </c>
      <c r="BHX7" s="53" t="s">
        <v>22</v>
      </c>
      <c r="BHY7" s="53" t="s">
        <v>22</v>
      </c>
      <c r="BHZ7" s="53" t="s">
        <v>22</v>
      </c>
      <c r="BIA7" s="53" t="s">
        <v>22</v>
      </c>
      <c r="BIB7" s="53" t="s">
        <v>22</v>
      </c>
      <c r="BIC7" s="53" t="s">
        <v>22</v>
      </c>
      <c r="BID7" s="53" t="s">
        <v>22</v>
      </c>
      <c r="BIE7" s="53" t="s">
        <v>22</v>
      </c>
      <c r="BIF7" s="53" t="s">
        <v>22</v>
      </c>
      <c r="BIG7" s="53" t="s">
        <v>22</v>
      </c>
      <c r="BIH7" s="53" t="s">
        <v>22</v>
      </c>
      <c r="BII7" s="53" t="s">
        <v>22</v>
      </c>
      <c r="BIJ7" s="53" t="s">
        <v>22</v>
      </c>
      <c r="BIK7" s="53" t="s">
        <v>22</v>
      </c>
      <c r="BIL7" s="53" t="s">
        <v>22</v>
      </c>
      <c r="BIM7" s="53" t="s">
        <v>22</v>
      </c>
      <c r="BIN7" s="53" t="s">
        <v>22</v>
      </c>
      <c r="BIO7" s="53" t="s">
        <v>22</v>
      </c>
      <c r="BIP7" s="53" t="s">
        <v>22</v>
      </c>
      <c r="BIQ7" s="53" t="s">
        <v>22</v>
      </c>
      <c r="BIR7" s="53" t="s">
        <v>22</v>
      </c>
      <c r="BIS7" s="53" t="s">
        <v>22</v>
      </c>
      <c r="BIT7" s="53" t="s">
        <v>22</v>
      </c>
      <c r="BIU7" s="53" t="s">
        <v>22</v>
      </c>
      <c r="BIV7" s="53" t="s">
        <v>22</v>
      </c>
      <c r="BIW7" s="53" t="s">
        <v>22</v>
      </c>
      <c r="BIX7" s="53" t="s">
        <v>22</v>
      </c>
      <c r="BIY7" s="53" t="s">
        <v>22</v>
      </c>
      <c r="BIZ7" s="53" t="s">
        <v>22</v>
      </c>
      <c r="BJA7" s="53" t="s">
        <v>22</v>
      </c>
      <c r="BJB7" s="53" t="s">
        <v>22</v>
      </c>
      <c r="BJC7" s="53" t="s">
        <v>22</v>
      </c>
      <c r="BJD7" s="53" t="s">
        <v>22</v>
      </c>
      <c r="BJE7" s="53" t="s">
        <v>22</v>
      </c>
      <c r="BJF7" s="53" t="s">
        <v>22</v>
      </c>
      <c r="BJG7" s="53" t="s">
        <v>22</v>
      </c>
      <c r="BJH7" s="53" t="s">
        <v>22</v>
      </c>
      <c r="BJI7" s="53" t="s">
        <v>22</v>
      </c>
      <c r="BJJ7" s="53" t="s">
        <v>22</v>
      </c>
      <c r="BJK7" s="53" t="s">
        <v>22</v>
      </c>
      <c r="BJL7" s="53" t="s">
        <v>22</v>
      </c>
      <c r="BJM7" s="53" t="s">
        <v>22</v>
      </c>
      <c r="BJN7" s="53" t="s">
        <v>22</v>
      </c>
      <c r="BJO7" s="53" t="s">
        <v>22</v>
      </c>
      <c r="BJP7" s="53" t="s">
        <v>22</v>
      </c>
      <c r="BJQ7" s="53" t="s">
        <v>22</v>
      </c>
      <c r="BJR7" s="53" t="s">
        <v>22</v>
      </c>
      <c r="BJS7" s="53" t="s">
        <v>22</v>
      </c>
      <c r="BJT7" s="53" t="s">
        <v>22</v>
      </c>
      <c r="BJU7" s="53" t="s">
        <v>22</v>
      </c>
      <c r="BJV7" s="53" t="s">
        <v>22</v>
      </c>
      <c r="BJW7" s="53" t="s">
        <v>22</v>
      </c>
      <c r="BJX7" s="53" t="s">
        <v>22</v>
      </c>
      <c r="BJY7" s="53" t="s">
        <v>22</v>
      </c>
      <c r="BJZ7" s="53" t="s">
        <v>22</v>
      </c>
      <c r="BKA7" s="53" t="s">
        <v>22</v>
      </c>
      <c r="BKB7" s="53" t="s">
        <v>22</v>
      </c>
      <c r="BKC7" s="53" t="s">
        <v>22</v>
      </c>
      <c r="BKD7" s="53" t="s">
        <v>22</v>
      </c>
      <c r="BKE7" s="53" t="s">
        <v>22</v>
      </c>
      <c r="BKF7" s="53" t="s">
        <v>22</v>
      </c>
      <c r="BKG7" s="53" t="s">
        <v>22</v>
      </c>
      <c r="BKH7" s="53" t="s">
        <v>22</v>
      </c>
      <c r="BKI7" s="53" t="s">
        <v>22</v>
      </c>
      <c r="BKJ7" s="53" t="s">
        <v>22</v>
      </c>
      <c r="BKK7" s="53" t="s">
        <v>22</v>
      </c>
      <c r="BKL7" s="53" t="s">
        <v>22</v>
      </c>
      <c r="BKM7" s="53" t="s">
        <v>22</v>
      </c>
      <c r="BKN7" s="53" t="s">
        <v>22</v>
      </c>
      <c r="BKO7" s="53" t="s">
        <v>22</v>
      </c>
      <c r="BKP7" s="53" t="s">
        <v>22</v>
      </c>
      <c r="BKQ7" s="53" t="s">
        <v>22</v>
      </c>
      <c r="BKR7" s="53" t="s">
        <v>22</v>
      </c>
      <c r="BKS7" s="53" t="s">
        <v>22</v>
      </c>
      <c r="BKT7" s="53" t="s">
        <v>22</v>
      </c>
      <c r="BKU7" s="53" t="s">
        <v>22</v>
      </c>
      <c r="BKV7" s="53" t="s">
        <v>22</v>
      </c>
      <c r="BKW7" s="53" t="s">
        <v>22</v>
      </c>
      <c r="BKX7" s="53" t="s">
        <v>22</v>
      </c>
      <c r="BKY7" s="53" t="s">
        <v>22</v>
      </c>
      <c r="BKZ7" s="53" t="s">
        <v>22</v>
      </c>
      <c r="BLA7" s="53" t="s">
        <v>22</v>
      </c>
      <c r="BLB7" s="53" t="s">
        <v>22</v>
      </c>
      <c r="BLC7" s="53" t="s">
        <v>22</v>
      </c>
      <c r="BLD7" s="53" t="s">
        <v>22</v>
      </c>
      <c r="BLE7" s="53" t="s">
        <v>22</v>
      </c>
      <c r="BLF7" s="53" t="s">
        <v>22</v>
      </c>
      <c r="BLG7" s="53" t="s">
        <v>22</v>
      </c>
      <c r="BLH7" s="53" t="s">
        <v>22</v>
      </c>
      <c r="BLI7" s="53" t="s">
        <v>22</v>
      </c>
      <c r="BLJ7" s="53" t="s">
        <v>22</v>
      </c>
      <c r="BLK7" s="53" t="s">
        <v>22</v>
      </c>
      <c r="BLL7" s="53" t="s">
        <v>22</v>
      </c>
      <c r="BLM7" s="53" t="s">
        <v>22</v>
      </c>
      <c r="BLN7" s="53" t="s">
        <v>22</v>
      </c>
      <c r="BLO7" s="53" t="s">
        <v>22</v>
      </c>
      <c r="BLP7" s="53" t="s">
        <v>22</v>
      </c>
      <c r="BLQ7" s="53" t="s">
        <v>22</v>
      </c>
      <c r="BLR7" s="53" t="s">
        <v>22</v>
      </c>
      <c r="BLS7" s="53" t="s">
        <v>22</v>
      </c>
      <c r="BLT7" s="53" t="s">
        <v>22</v>
      </c>
      <c r="BLU7" s="53" t="s">
        <v>22</v>
      </c>
      <c r="BLV7" s="53" t="s">
        <v>22</v>
      </c>
      <c r="BLW7" s="53" t="s">
        <v>22</v>
      </c>
      <c r="BLX7" s="53" t="s">
        <v>22</v>
      </c>
      <c r="BLY7" s="53" t="s">
        <v>22</v>
      </c>
      <c r="BLZ7" s="53" t="s">
        <v>22</v>
      </c>
      <c r="BMA7" s="53" t="s">
        <v>22</v>
      </c>
      <c r="BMB7" s="53" t="s">
        <v>22</v>
      </c>
      <c r="BMC7" s="53" t="s">
        <v>22</v>
      </c>
      <c r="BMD7" s="53" t="s">
        <v>22</v>
      </c>
      <c r="BME7" s="53" t="s">
        <v>22</v>
      </c>
      <c r="BMF7" s="53" t="s">
        <v>22</v>
      </c>
      <c r="BMG7" s="53" t="s">
        <v>22</v>
      </c>
      <c r="BMH7" s="53" t="s">
        <v>22</v>
      </c>
      <c r="BMI7" s="53" t="s">
        <v>22</v>
      </c>
      <c r="BMJ7" s="53" t="s">
        <v>22</v>
      </c>
      <c r="BMK7" s="53" t="s">
        <v>22</v>
      </c>
      <c r="BML7" s="53" t="s">
        <v>22</v>
      </c>
      <c r="BMM7" s="53" t="s">
        <v>22</v>
      </c>
      <c r="BMN7" s="53" t="s">
        <v>22</v>
      </c>
      <c r="BMO7" s="53" t="s">
        <v>22</v>
      </c>
      <c r="BMP7" s="53" t="s">
        <v>22</v>
      </c>
      <c r="BMQ7" s="53" t="s">
        <v>22</v>
      </c>
      <c r="BMR7" s="53" t="s">
        <v>22</v>
      </c>
      <c r="BMS7" s="53" t="s">
        <v>22</v>
      </c>
      <c r="BMT7" s="53" t="s">
        <v>22</v>
      </c>
      <c r="BMU7" s="53" t="s">
        <v>22</v>
      </c>
      <c r="BMV7" s="53" t="s">
        <v>22</v>
      </c>
      <c r="BMW7" s="53" t="s">
        <v>22</v>
      </c>
      <c r="BMX7" s="53" t="s">
        <v>22</v>
      </c>
      <c r="BMY7" s="53" t="s">
        <v>22</v>
      </c>
      <c r="BMZ7" s="53" t="s">
        <v>22</v>
      </c>
      <c r="BNA7" s="53" t="s">
        <v>22</v>
      </c>
      <c r="BNB7" s="53" t="s">
        <v>22</v>
      </c>
      <c r="BNC7" s="53" t="s">
        <v>22</v>
      </c>
      <c r="BND7" s="53" t="s">
        <v>22</v>
      </c>
      <c r="BNE7" s="53" t="s">
        <v>22</v>
      </c>
      <c r="BNF7" s="53" t="s">
        <v>22</v>
      </c>
      <c r="BNG7" s="53" t="s">
        <v>22</v>
      </c>
      <c r="BNH7" s="53" t="s">
        <v>22</v>
      </c>
      <c r="BNI7" s="53" t="s">
        <v>22</v>
      </c>
      <c r="BNJ7" s="53" t="s">
        <v>22</v>
      </c>
      <c r="BNK7" s="53" t="s">
        <v>22</v>
      </c>
      <c r="BNL7" s="53" t="s">
        <v>22</v>
      </c>
      <c r="BNM7" s="53" t="s">
        <v>22</v>
      </c>
      <c r="BNN7" s="53" t="s">
        <v>22</v>
      </c>
      <c r="BNO7" s="53" t="s">
        <v>22</v>
      </c>
      <c r="BNP7" s="53" t="s">
        <v>22</v>
      </c>
      <c r="BNQ7" s="53" t="s">
        <v>22</v>
      </c>
      <c r="BNR7" s="53" t="s">
        <v>22</v>
      </c>
      <c r="BNS7" s="53" t="s">
        <v>22</v>
      </c>
      <c r="BNT7" s="53" t="s">
        <v>22</v>
      </c>
      <c r="BNU7" s="53" t="s">
        <v>22</v>
      </c>
      <c r="BNV7" s="53" t="s">
        <v>22</v>
      </c>
      <c r="BNW7" s="53" t="s">
        <v>22</v>
      </c>
      <c r="BNX7" s="53" t="s">
        <v>22</v>
      </c>
      <c r="BNY7" s="53" t="s">
        <v>22</v>
      </c>
      <c r="BNZ7" s="53" t="s">
        <v>22</v>
      </c>
      <c r="BOA7" s="53" t="s">
        <v>22</v>
      </c>
      <c r="BOB7" s="53" t="s">
        <v>22</v>
      </c>
      <c r="BOC7" s="53" t="s">
        <v>22</v>
      </c>
      <c r="BOD7" s="53" t="s">
        <v>22</v>
      </c>
      <c r="BOE7" s="53" t="s">
        <v>22</v>
      </c>
      <c r="BOF7" s="53" t="s">
        <v>22</v>
      </c>
      <c r="BOG7" s="53" t="s">
        <v>22</v>
      </c>
      <c r="BOH7" s="53" t="s">
        <v>22</v>
      </c>
      <c r="BOI7" s="53" t="s">
        <v>22</v>
      </c>
      <c r="BOJ7" s="53" t="s">
        <v>22</v>
      </c>
      <c r="BOK7" s="53" t="s">
        <v>22</v>
      </c>
      <c r="BOL7" s="53" t="s">
        <v>22</v>
      </c>
      <c r="BOM7" s="53" t="s">
        <v>22</v>
      </c>
      <c r="BON7" s="53" t="s">
        <v>22</v>
      </c>
      <c r="BOO7" s="53" t="s">
        <v>22</v>
      </c>
      <c r="BOP7" s="53" t="s">
        <v>22</v>
      </c>
      <c r="BOQ7" s="53" t="s">
        <v>22</v>
      </c>
      <c r="BOR7" s="53" t="s">
        <v>22</v>
      </c>
      <c r="BOS7" s="53" t="s">
        <v>22</v>
      </c>
      <c r="BOT7" s="53" t="s">
        <v>22</v>
      </c>
      <c r="BOU7" s="53" t="s">
        <v>22</v>
      </c>
      <c r="BOV7" s="53" t="s">
        <v>22</v>
      </c>
      <c r="BOW7" s="53" t="s">
        <v>22</v>
      </c>
      <c r="BOX7" s="53" t="s">
        <v>22</v>
      </c>
      <c r="BOY7" s="53" t="s">
        <v>22</v>
      </c>
      <c r="BOZ7" s="53" t="s">
        <v>22</v>
      </c>
      <c r="BPA7" s="53" t="s">
        <v>22</v>
      </c>
      <c r="BPB7" s="53" t="s">
        <v>22</v>
      </c>
      <c r="BPC7" s="53" t="s">
        <v>22</v>
      </c>
      <c r="BPD7" s="53" t="s">
        <v>22</v>
      </c>
      <c r="BPE7" s="53" t="s">
        <v>22</v>
      </c>
      <c r="BPF7" s="53" t="s">
        <v>22</v>
      </c>
      <c r="BPG7" s="53" t="s">
        <v>22</v>
      </c>
      <c r="BPH7" s="53" t="s">
        <v>22</v>
      </c>
      <c r="BPI7" s="53" t="s">
        <v>22</v>
      </c>
      <c r="BPJ7" s="53" t="s">
        <v>22</v>
      </c>
      <c r="BPK7" s="53" t="s">
        <v>22</v>
      </c>
      <c r="BPL7" s="53" t="s">
        <v>22</v>
      </c>
      <c r="BPM7" s="53" t="s">
        <v>22</v>
      </c>
      <c r="BPN7" s="53" t="s">
        <v>22</v>
      </c>
      <c r="BPO7" s="53" t="s">
        <v>22</v>
      </c>
      <c r="BPP7" s="53" t="s">
        <v>22</v>
      </c>
      <c r="BPQ7" s="53" t="s">
        <v>22</v>
      </c>
      <c r="BPR7" s="53" t="s">
        <v>22</v>
      </c>
      <c r="BPS7" s="53" t="s">
        <v>22</v>
      </c>
      <c r="BPT7" s="53" t="s">
        <v>22</v>
      </c>
      <c r="BPU7" s="53" t="s">
        <v>22</v>
      </c>
      <c r="BPV7" s="53" t="s">
        <v>22</v>
      </c>
      <c r="BPW7" s="53" t="s">
        <v>22</v>
      </c>
      <c r="BPX7" s="53" t="s">
        <v>22</v>
      </c>
      <c r="BPY7" s="53" t="s">
        <v>22</v>
      </c>
      <c r="BPZ7" s="53" t="s">
        <v>22</v>
      </c>
      <c r="BQA7" s="53" t="s">
        <v>22</v>
      </c>
      <c r="BQB7" s="53" t="s">
        <v>22</v>
      </c>
      <c r="BQC7" s="53" t="s">
        <v>22</v>
      </c>
      <c r="BQD7" s="53" t="s">
        <v>22</v>
      </c>
      <c r="BQE7" s="53" t="s">
        <v>22</v>
      </c>
      <c r="BQF7" s="53" t="s">
        <v>22</v>
      </c>
      <c r="BQG7" s="53" t="s">
        <v>22</v>
      </c>
      <c r="BQH7" s="53" t="s">
        <v>22</v>
      </c>
      <c r="BQI7" s="53" t="s">
        <v>22</v>
      </c>
      <c r="BQJ7" s="53" t="s">
        <v>22</v>
      </c>
      <c r="BQK7" s="53" t="s">
        <v>22</v>
      </c>
      <c r="BQL7" s="53" t="s">
        <v>22</v>
      </c>
      <c r="BQM7" s="53" t="s">
        <v>22</v>
      </c>
      <c r="BQN7" s="53" t="s">
        <v>22</v>
      </c>
      <c r="BQO7" s="53" t="s">
        <v>22</v>
      </c>
      <c r="BQP7" s="53" t="s">
        <v>22</v>
      </c>
      <c r="BQQ7" s="53" t="s">
        <v>22</v>
      </c>
      <c r="BQR7" s="53" t="s">
        <v>22</v>
      </c>
      <c r="BQS7" s="53" t="s">
        <v>22</v>
      </c>
      <c r="BQT7" s="53" t="s">
        <v>22</v>
      </c>
      <c r="BQU7" s="53" t="s">
        <v>22</v>
      </c>
      <c r="BQV7" s="53" t="s">
        <v>22</v>
      </c>
      <c r="BQW7" s="53" t="s">
        <v>22</v>
      </c>
      <c r="BQX7" s="53" t="s">
        <v>22</v>
      </c>
      <c r="BQY7" s="53" t="s">
        <v>22</v>
      </c>
      <c r="BQZ7" s="53" t="s">
        <v>22</v>
      </c>
      <c r="BRA7" s="53" t="s">
        <v>22</v>
      </c>
      <c r="BRB7" s="53" t="s">
        <v>22</v>
      </c>
      <c r="BRC7" s="53" t="s">
        <v>22</v>
      </c>
      <c r="BRD7" s="53" t="s">
        <v>22</v>
      </c>
      <c r="BRE7" s="53" t="s">
        <v>22</v>
      </c>
      <c r="BRF7" s="53" t="s">
        <v>22</v>
      </c>
      <c r="BRG7" s="53" t="s">
        <v>22</v>
      </c>
      <c r="BRH7" s="53" t="s">
        <v>22</v>
      </c>
      <c r="BRI7" s="53" t="s">
        <v>22</v>
      </c>
      <c r="BRJ7" s="53" t="s">
        <v>22</v>
      </c>
      <c r="BRK7" s="53" t="s">
        <v>22</v>
      </c>
      <c r="BRL7" s="53" t="s">
        <v>22</v>
      </c>
      <c r="BRM7" s="53" t="s">
        <v>22</v>
      </c>
      <c r="BRN7" s="53" t="s">
        <v>22</v>
      </c>
      <c r="BRO7" s="53" t="s">
        <v>22</v>
      </c>
      <c r="BRP7" s="53" t="s">
        <v>22</v>
      </c>
      <c r="BRQ7" s="53" t="s">
        <v>22</v>
      </c>
      <c r="BRR7" s="53" t="s">
        <v>22</v>
      </c>
      <c r="BRS7" s="53" t="s">
        <v>22</v>
      </c>
      <c r="BRT7" s="53" t="s">
        <v>22</v>
      </c>
      <c r="BRU7" s="53" t="s">
        <v>22</v>
      </c>
      <c r="BRV7" s="53" t="s">
        <v>22</v>
      </c>
      <c r="BRW7" s="53" t="s">
        <v>22</v>
      </c>
      <c r="BRX7" s="53" t="s">
        <v>22</v>
      </c>
      <c r="BRY7" s="53" t="s">
        <v>22</v>
      </c>
      <c r="BRZ7" s="53" t="s">
        <v>22</v>
      </c>
      <c r="BSA7" s="53" t="s">
        <v>22</v>
      </c>
      <c r="BSB7" s="53" t="s">
        <v>22</v>
      </c>
      <c r="BSC7" s="53" t="s">
        <v>22</v>
      </c>
      <c r="BSD7" s="53" t="s">
        <v>22</v>
      </c>
      <c r="BSE7" s="53" t="s">
        <v>22</v>
      </c>
      <c r="BSF7" s="53" t="s">
        <v>22</v>
      </c>
      <c r="BSG7" s="53" t="s">
        <v>22</v>
      </c>
      <c r="BSH7" s="53" t="s">
        <v>22</v>
      </c>
      <c r="BSI7" s="53" t="s">
        <v>22</v>
      </c>
      <c r="BSJ7" s="53" t="s">
        <v>22</v>
      </c>
      <c r="BSK7" s="53" t="s">
        <v>22</v>
      </c>
      <c r="BSL7" s="53" t="s">
        <v>22</v>
      </c>
      <c r="BSM7" s="53" t="s">
        <v>22</v>
      </c>
      <c r="BSN7" s="53" t="s">
        <v>22</v>
      </c>
      <c r="BSO7" s="53" t="s">
        <v>22</v>
      </c>
      <c r="BSP7" s="53" t="s">
        <v>22</v>
      </c>
      <c r="BSQ7" s="53" t="s">
        <v>22</v>
      </c>
      <c r="BSR7" s="53" t="s">
        <v>22</v>
      </c>
      <c r="BSS7" s="53" t="s">
        <v>22</v>
      </c>
      <c r="BST7" s="53" t="s">
        <v>22</v>
      </c>
      <c r="BSU7" s="53" t="s">
        <v>22</v>
      </c>
      <c r="BSV7" s="53" t="s">
        <v>22</v>
      </c>
      <c r="BSW7" s="53" t="s">
        <v>22</v>
      </c>
      <c r="BSX7" s="53" t="s">
        <v>22</v>
      </c>
      <c r="BSY7" s="53" t="s">
        <v>22</v>
      </c>
      <c r="BSZ7" s="53" t="s">
        <v>22</v>
      </c>
      <c r="BTA7" s="53" t="s">
        <v>22</v>
      </c>
      <c r="BTB7" s="53" t="s">
        <v>22</v>
      </c>
      <c r="BTC7" s="53" t="s">
        <v>22</v>
      </c>
      <c r="BTD7" s="53" t="s">
        <v>22</v>
      </c>
      <c r="BTE7" s="53" t="s">
        <v>22</v>
      </c>
      <c r="BTF7" s="53" t="s">
        <v>22</v>
      </c>
      <c r="BTG7" s="53" t="s">
        <v>22</v>
      </c>
      <c r="BTH7" s="53" t="s">
        <v>22</v>
      </c>
      <c r="BTI7" s="53" t="s">
        <v>22</v>
      </c>
      <c r="BTJ7" s="53" t="s">
        <v>22</v>
      </c>
      <c r="BTK7" s="53" t="s">
        <v>22</v>
      </c>
      <c r="BTL7" s="53" t="s">
        <v>22</v>
      </c>
      <c r="BTM7" s="53" t="s">
        <v>22</v>
      </c>
      <c r="BTN7" s="53" t="s">
        <v>22</v>
      </c>
      <c r="BTO7" s="53" t="s">
        <v>22</v>
      </c>
      <c r="BTP7" s="53" t="s">
        <v>22</v>
      </c>
      <c r="BTQ7" s="53" t="s">
        <v>22</v>
      </c>
      <c r="BTR7" s="53" t="s">
        <v>22</v>
      </c>
      <c r="BTS7" s="53" t="s">
        <v>22</v>
      </c>
      <c r="BTT7" s="53" t="s">
        <v>22</v>
      </c>
      <c r="BTU7" s="53" t="s">
        <v>22</v>
      </c>
      <c r="BTV7" s="53" t="s">
        <v>22</v>
      </c>
      <c r="BTW7" s="53" t="s">
        <v>22</v>
      </c>
      <c r="BTX7" s="53" t="s">
        <v>22</v>
      </c>
      <c r="BTY7" s="53" t="s">
        <v>22</v>
      </c>
      <c r="BTZ7" s="53" t="s">
        <v>22</v>
      </c>
      <c r="BUA7" s="53" t="s">
        <v>22</v>
      </c>
      <c r="BUB7" s="53" t="s">
        <v>22</v>
      </c>
      <c r="BUC7" s="53" t="s">
        <v>22</v>
      </c>
      <c r="BUD7" s="53" t="s">
        <v>22</v>
      </c>
      <c r="BUE7" s="53" t="s">
        <v>22</v>
      </c>
      <c r="BUF7" s="53" t="s">
        <v>22</v>
      </c>
      <c r="BUG7" s="53" t="s">
        <v>22</v>
      </c>
      <c r="BUH7" s="53" t="s">
        <v>22</v>
      </c>
      <c r="BUI7" s="53" t="s">
        <v>22</v>
      </c>
      <c r="BUJ7" s="53" t="s">
        <v>22</v>
      </c>
      <c r="BUK7" s="53" t="s">
        <v>22</v>
      </c>
      <c r="BUL7" s="53" t="s">
        <v>22</v>
      </c>
      <c r="BUM7" s="53" t="s">
        <v>22</v>
      </c>
      <c r="BUN7" s="53" t="s">
        <v>22</v>
      </c>
      <c r="BUO7" s="53" t="s">
        <v>22</v>
      </c>
      <c r="BUP7" s="53" t="s">
        <v>22</v>
      </c>
      <c r="BUQ7" s="53" t="s">
        <v>22</v>
      </c>
      <c r="BUR7" s="53" t="s">
        <v>22</v>
      </c>
      <c r="BUS7" s="53" t="s">
        <v>22</v>
      </c>
      <c r="BUT7" s="53" t="s">
        <v>22</v>
      </c>
      <c r="BUU7" s="53" t="s">
        <v>22</v>
      </c>
      <c r="BUV7" s="53" t="s">
        <v>22</v>
      </c>
      <c r="BUW7" s="53" t="s">
        <v>22</v>
      </c>
      <c r="BUX7" s="53" t="s">
        <v>22</v>
      </c>
      <c r="BUY7" s="53" t="s">
        <v>22</v>
      </c>
      <c r="BUZ7" s="53" t="s">
        <v>22</v>
      </c>
      <c r="BVA7" s="53" t="s">
        <v>22</v>
      </c>
      <c r="BVB7" s="53" t="s">
        <v>22</v>
      </c>
      <c r="BVC7" s="53" t="s">
        <v>22</v>
      </c>
      <c r="BVD7" s="53" t="s">
        <v>22</v>
      </c>
      <c r="BVE7" s="53" t="s">
        <v>22</v>
      </c>
      <c r="BVF7" s="53" t="s">
        <v>22</v>
      </c>
      <c r="BVG7" s="53" t="s">
        <v>22</v>
      </c>
      <c r="BVH7" s="53" t="s">
        <v>22</v>
      </c>
      <c r="BVI7" s="53" t="s">
        <v>22</v>
      </c>
      <c r="BVJ7" s="53" t="s">
        <v>22</v>
      </c>
      <c r="BVK7" s="53" t="s">
        <v>22</v>
      </c>
      <c r="BVL7" s="53" t="s">
        <v>22</v>
      </c>
      <c r="BVM7" s="53" t="s">
        <v>22</v>
      </c>
      <c r="BVN7" s="53" t="s">
        <v>22</v>
      </c>
      <c r="BVO7" s="53" t="s">
        <v>22</v>
      </c>
      <c r="BVP7" s="53" t="s">
        <v>22</v>
      </c>
      <c r="BVQ7" s="53" t="s">
        <v>22</v>
      </c>
      <c r="BVR7" s="53" t="s">
        <v>22</v>
      </c>
      <c r="BVS7" s="53" t="s">
        <v>22</v>
      </c>
      <c r="BVT7" s="53" t="s">
        <v>22</v>
      </c>
      <c r="BVU7" s="53" t="s">
        <v>22</v>
      </c>
      <c r="BVV7" s="53" t="s">
        <v>22</v>
      </c>
      <c r="BVW7" s="53" t="s">
        <v>22</v>
      </c>
      <c r="BVX7" s="53" t="s">
        <v>22</v>
      </c>
      <c r="BVY7" s="53" t="s">
        <v>22</v>
      </c>
      <c r="BVZ7" s="53" t="s">
        <v>22</v>
      </c>
      <c r="BWA7" s="53" t="s">
        <v>22</v>
      </c>
      <c r="BWB7" s="53" t="s">
        <v>22</v>
      </c>
      <c r="BWC7" s="53" t="s">
        <v>22</v>
      </c>
      <c r="BWD7" s="53" t="s">
        <v>22</v>
      </c>
      <c r="BWE7" s="53" t="s">
        <v>22</v>
      </c>
      <c r="BWF7" s="53" t="s">
        <v>22</v>
      </c>
      <c r="BWG7" s="53" t="s">
        <v>22</v>
      </c>
      <c r="BWH7" s="53" t="s">
        <v>22</v>
      </c>
      <c r="BWI7" s="53" t="s">
        <v>22</v>
      </c>
      <c r="BWJ7" s="53" t="s">
        <v>22</v>
      </c>
      <c r="BWK7" s="53" t="s">
        <v>22</v>
      </c>
      <c r="BWL7" s="53" t="s">
        <v>22</v>
      </c>
      <c r="BWM7" s="53" t="s">
        <v>22</v>
      </c>
      <c r="BWN7" s="53" t="s">
        <v>22</v>
      </c>
      <c r="BWO7" s="53" t="s">
        <v>22</v>
      </c>
      <c r="BWP7" s="53" t="s">
        <v>22</v>
      </c>
      <c r="BWQ7" s="53" t="s">
        <v>22</v>
      </c>
      <c r="BWR7" s="53" t="s">
        <v>22</v>
      </c>
      <c r="BWS7" s="53" t="s">
        <v>22</v>
      </c>
      <c r="BWT7" s="53" t="s">
        <v>22</v>
      </c>
      <c r="BWU7" s="53" t="s">
        <v>22</v>
      </c>
      <c r="BWV7" s="53" t="s">
        <v>22</v>
      </c>
      <c r="BWW7" s="53" t="s">
        <v>22</v>
      </c>
      <c r="BWX7" s="53" t="s">
        <v>22</v>
      </c>
      <c r="BWY7" s="53" t="s">
        <v>22</v>
      </c>
      <c r="BWZ7" s="53" t="s">
        <v>22</v>
      </c>
      <c r="BXA7" s="53" t="s">
        <v>22</v>
      </c>
      <c r="BXB7" s="53" t="s">
        <v>22</v>
      </c>
      <c r="BXC7" s="53" t="s">
        <v>22</v>
      </c>
      <c r="BXD7" s="53" t="s">
        <v>22</v>
      </c>
      <c r="BXE7" s="53" t="s">
        <v>22</v>
      </c>
      <c r="BXF7" s="53" t="s">
        <v>22</v>
      </c>
      <c r="BXG7" s="53" t="s">
        <v>22</v>
      </c>
      <c r="BXH7" s="53" t="s">
        <v>22</v>
      </c>
      <c r="BXI7" s="53" t="s">
        <v>22</v>
      </c>
      <c r="BXJ7" s="53" t="s">
        <v>22</v>
      </c>
      <c r="BXK7" s="53" t="s">
        <v>22</v>
      </c>
      <c r="BXL7" s="53" t="s">
        <v>22</v>
      </c>
      <c r="BXM7" s="53" t="s">
        <v>22</v>
      </c>
      <c r="BXN7" s="53" t="s">
        <v>22</v>
      </c>
      <c r="BXO7" s="53" t="s">
        <v>22</v>
      </c>
      <c r="BXP7" s="53" t="s">
        <v>22</v>
      </c>
      <c r="BXQ7" s="53" t="s">
        <v>22</v>
      </c>
      <c r="BXR7" s="53" t="s">
        <v>22</v>
      </c>
      <c r="BXS7" s="53" t="s">
        <v>22</v>
      </c>
      <c r="BXT7" s="53" t="s">
        <v>22</v>
      </c>
      <c r="BXU7" s="53" t="s">
        <v>22</v>
      </c>
      <c r="BXV7" s="53" t="s">
        <v>22</v>
      </c>
      <c r="BXW7" s="53" t="s">
        <v>22</v>
      </c>
      <c r="BXX7" s="53" t="s">
        <v>22</v>
      </c>
      <c r="BXY7" s="53" t="s">
        <v>22</v>
      </c>
      <c r="BXZ7" s="53" t="s">
        <v>22</v>
      </c>
      <c r="BYA7" s="53" t="s">
        <v>22</v>
      </c>
      <c r="BYB7" s="53" t="s">
        <v>22</v>
      </c>
      <c r="BYC7" s="53" t="s">
        <v>22</v>
      </c>
      <c r="BYD7" s="53" t="s">
        <v>22</v>
      </c>
      <c r="BYE7" s="53" t="s">
        <v>22</v>
      </c>
      <c r="BYF7" s="53" t="s">
        <v>22</v>
      </c>
      <c r="BYG7" s="53" t="s">
        <v>22</v>
      </c>
      <c r="BYH7" s="53" t="s">
        <v>22</v>
      </c>
      <c r="BYI7" s="53" t="s">
        <v>22</v>
      </c>
      <c r="BYJ7" s="53" t="s">
        <v>22</v>
      </c>
      <c r="BYK7" s="53" t="s">
        <v>22</v>
      </c>
      <c r="BYL7" s="53" t="s">
        <v>22</v>
      </c>
      <c r="BYM7" s="53" t="s">
        <v>22</v>
      </c>
      <c r="BYN7" s="53" t="s">
        <v>22</v>
      </c>
      <c r="BYO7" s="53" t="s">
        <v>22</v>
      </c>
      <c r="BYP7" s="53" t="s">
        <v>22</v>
      </c>
      <c r="BYQ7" s="53" t="s">
        <v>22</v>
      </c>
      <c r="BYR7" s="53" t="s">
        <v>22</v>
      </c>
      <c r="BYS7" s="53" t="s">
        <v>22</v>
      </c>
      <c r="BYT7" s="53" t="s">
        <v>22</v>
      </c>
      <c r="BYU7" s="53" t="s">
        <v>22</v>
      </c>
      <c r="BYV7" s="53" t="s">
        <v>22</v>
      </c>
      <c r="BYW7" s="53" t="s">
        <v>22</v>
      </c>
      <c r="BYX7" s="53" t="s">
        <v>22</v>
      </c>
      <c r="BYY7" s="53" t="s">
        <v>22</v>
      </c>
      <c r="BYZ7" s="53" t="s">
        <v>22</v>
      </c>
      <c r="BZA7" s="53" t="s">
        <v>22</v>
      </c>
      <c r="BZB7" s="53" t="s">
        <v>22</v>
      </c>
      <c r="BZC7" s="53" t="s">
        <v>22</v>
      </c>
      <c r="BZD7" s="53" t="s">
        <v>22</v>
      </c>
      <c r="BZE7" s="53" t="s">
        <v>22</v>
      </c>
      <c r="BZF7" s="53" t="s">
        <v>22</v>
      </c>
      <c r="BZG7" s="53" t="s">
        <v>22</v>
      </c>
      <c r="BZH7" s="53" t="s">
        <v>22</v>
      </c>
      <c r="BZI7" s="53" t="s">
        <v>22</v>
      </c>
      <c r="BZJ7" s="53" t="s">
        <v>22</v>
      </c>
      <c r="BZK7" s="53" t="s">
        <v>22</v>
      </c>
      <c r="BZL7" s="53" t="s">
        <v>22</v>
      </c>
      <c r="BZM7" s="53" t="s">
        <v>22</v>
      </c>
      <c r="BZN7" s="53" t="s">
        <v>22</v>
      </c>
      <c r="BZO7" s="53" t="s">
        <v>22</v>
      </c>
      <c r="BZP7" s="53" t="s">
        <v>22</v>
      </c>
      <c r="BZQ7" s="53" t="s">
        <v>22</v>
      </c>
      <c r="BZR7" s="53" t="s">
        <v>22</v>
      </c>
      <c r="BZS7" s="53" t="s">
        <v>22</v>
      </c>
      <c r="BZT7" s="53" t="s">
        <v>22</v>
      </c>
      <c r="BZU7" s="53" t="s">
        <v>22</v>
      </c>
      <c r="BZV7" s="53" t="s">
        <v>22</v>
      </c>
      <c r="BZW7" s="53" t="s">
        <v>22</v>
      </c>
      <c r="BZX7" s="53" t="s">
        <v>22</v>
      </c>
      <c r="BZY7" s="53" t="s">
        <v>22</v>
      </c>
      <c r="BZZ7" s="53" t="s">
        <v>22</v>
      </c>
      <c r="CAA7" s="53" t="s">
        <v>22</v>
      </c>
      <c r="CAB7" s="53" t="s">
        <v>22</v>
      </c>
      <c r="CAC7" s="53" t="s">
        <v>22</v>
      </c>
      <c r="CAD7" s="53" t="s">
        <v>22</v>
      </c>
      <c r="CAE7" s="53" t="s">
        <v>22</v>
      </c>
      <c r="CAF7" s="53" t="s">
        <v>22</v>
      </c>
      <c r="CAG7" s="53" t="s">
        <v>22</v>
      </c>
      <c r="CAH7" s="53" t="s">
        <v>22</v>
      </c>
      <c r="CAI7" s="53" t="s">
        <v>22</v>
      </c>
      <c r="CAJ7" s="53" t="s">
        <v>22</v>
      </c>
      <c r="CAK7" s="53" t="s">
        <v>22</v>
      </c>
      <c r="CAL7" s="53" t="s">
        <v>22</v>
      </c>
      <c r="CAM7" s="53" t="s">
        <v>22</v>
      </c>
      <c r="CAN7" s="53" t="s">
        <v>22</v>
      </c>
      <c r="CAO7" s="53" t="s">
        <v>22</v>
      </c>
      <c r="CAP7" s="53" t="s">
        <v>22</v>
      </c>
      <c r="CAQ7" s="53" t="s">
        <v>22</v>
      </c>
      <c r="CAR7" s="53" t="s">
        <v>22</v>
      </c>
      <c r="CAS7" s="53" t="s">
        <v>22</v>
      </c>
      <c r="CAT7" s="53" t="s">
        <v>22</v>
      </c>
      <c r="CAU7" s="53" t="s">
        <v>22</v>
      </c>
      <c r="CAV7" s="53" t="s">
        <v>22</v>
      </c>
      <c r="CAW7" s="53" t="s">
        <v>22</v>
      </c>
      <c r="CAX7" s="53" t="s">
        <v>22</v>
      </c>
      <c r="CAY7" s="53" t="s">
        <v>22</v>
      </c>
      <c r="CAZ7" s="53" t="s">
        <v>22</v>
      </c>
      <c r="CBA7" s="53" t="s">
        <v>22</v>
      </c>
      <c r="CBB7" s="53" t="s">
        <v>22</v>
      </c>
      <c r="CBC7" s="53" t="s">
        <v>22</v>
      </c>
      <c r="CBD7" s="53" t="s">
        <v>22</v>
      </c>
      <c r="CBE7" s="53" t="s">
        <v>22</v>
      </c>
      <c r="CBF7" s="53" t="s">
        <v>22</v>
      </c>
      <c r="CBG7" s="53" t="s">
        <v>22</v>
      </c>
      <c r="CBH7" s="53" t="s">
        <v>22</v>
      </c>
      <c r="CBI7" s="53" t="s">
        <v>22</v>
      </c>
      <c r="CBJ7" s="53" t="s">
        <v>22</v>
      </c>
      <c r="CBK7" s="53" t="s">
        <v>22</v>
      </c>
      <c r="CBL7" s="53" t="s">
        <v>22</v>
      </c>
      <c r="CBM7" s="53" t="s">
        <v>22</v>
      </c>
      <c r="CBN7" s="53" t="s">
        <v>22</v>
      </c>
      <c r="CBO7" s="53" t="s">
        <v>22</v>
      </c>
      <c r="CBP7" s="53" t="s">
        <v>22</v>
      </c>
      <c r="CBQ7" s="53" t="s">
        <v>22</v>
      </c>
      <c r="CBR7" s="53" t="s">
        <v>22</v>
      </c>
      <c r="CBS7" s="53" t="s">
        <v>22</v>
      </c>
      <c r="CBT7" s="53" t="s">
        <v>22</v>
      </c>
      <c r="CBU7" s="53" t="s">
        <v>22</v>
      </c>
      <c r="CBV7" s="53" t="s">
        <v>22</v>
      </c>
      <c r="CBW7" s="53" t="s">
        <v>22</v>
      </c>
      <c r="CBX7" s="53" t="s">
        <v>22</v>
      </c>
      <c r="CBY7" s="53" t="s">
        <v>22</v>
      </c>
      <c r="CBZ7" s="53" t="s">
        <v>22</v>
      </c>
      <c r="CCA7" s="53" t="s">
        <v>22</v>
      </c>
      <c r="CCB7" s="53" t="s">
        <v>22</v>
      </c>
      <c r="CCC7" s="53" t="s">
        <v>22</v>
      </c>
      <c r="CCD7" s="53" t="s">
        <v>22</v>
      </c>
      <c r="CCE7" s="53" t="s">
        <v>22</v>
      </c>
      <c r="CCF7" s="53" t="s">
        <v>22</v>
      </c>
      <c r="CCG7" s="53" t="s">
        <v>22</v>
      </c>
      <c r="CCH7" s="53" t="s">
        <v>22</v>
      </c>
      <c r="CCI7" s="53" t="s">
        <v>22</v>
      </c>
      <c r="CCJ7" s="53" t="s">
        <v>22</v>
      </c>
      <c r="CCK7" s="53" t="s">
        <v>22</v>
      </c>
      <c r="CCL7" s="53" t="s">
        <v>22</v>
      </c>
      <c r="CCM7" s="53" t="s">
        <v>22</v>
      </c>
      <c r="CCN7" s="53" t="s">
        <v>22</v>
      </c>
      <c r="CCO7" s="53" t="s">
        <v>22</v>
      </c>
      <c r="CCP7" s="53" t="s">
        <v>22</v>
      </c>
      <c r="CCQ7" s="53" t="s">
        <v>22</v>
      </c>
      <c r="CCR7" s="53" t="s">
        <v>22</v>
      </c>
      <c r="CCS7" s="53" t="s">
        <v>22</v>
      </c>
      <c r="CCT7" s="53" t="s">
        <v>22</v>
      </c>
      <c r="CCU7" s="53" t="s">
        <v>22</v>
      </c>
      <c r="CCV7" s="53" t="s">
        <v>22</v>
      </c>
      <c r="CCW7" s="53" t="s">
        <v>22</v>
      </c>
      <c r="CCX7" s="53" t="s">
        <v>22</v>
      </c>
      <c r="CCY7" s="53" t="s">
        <v>22</v>
      </c>
      <c r="CCZ7" s="53" t="s">
        <v>22</v>
      </c>
      <c r="CDA7" s="53" t="s">
        <v>22</v>
      </c>
      <c r="CDB7" s="53" t="s">
        <v>22</v>
      </c>
      <c r="CDC7" s="53" t="s">
        <v>22</v>
      </c>
      <c r="CDD7" s="53" t="s">
        <v>22</v>
      </c>
      <c r="CDE7" s="53" t="s">
        <v>22</v>
      </c>
      <c r="CDF7" s="53" t="s">
        <v>22</v>
      </c>
      <c r="CDG7" s="53" t="s">
        <v>22</v>
      </c>
      <c r="CDH7" s="53" t="s">
        <v>22</v>
      </c>
      <c r="CDI7" s="53" t="s">
        <v>22</v>
      </c>
      <c r="CDJ7" s="53" t="s">
        <v>22</v>
      </c>
      <c r="CDK7" s="53" t="s">
        <v>22</v>
      </c>
      <c r="CDL7" s="53" t="s">
        <v>22</v>
      </c>
      <c r="CDM7" s="53" t="s">
        <v>22</v>
      </c>
      <c r="CDN7" s="53" t="s">
        <v>22</v>
      </c>
      <c r="CDO7" s="53" t="s">
        <v>22</v>
      </c>
      <c r="CDP7" s="53" t="s">
        <v>22</v>
      </c>
      <c r="CDQ7" s="53" t="s">
        <v>22</v>
      </c>
      <c r="CDR7" s="53" t="s">
        <v>22</v>
      </c>
      <c r="CDS7" s="53" t="s">
        <v>22</v>
      </c>
      <c r="CDT7" s="53" t="s">
        <v>22</v>
      </c>
      <c r="CDU7" s="53" t="s">
        <v>22</v>
      </c>
      <c r="CDV7" s="53" t="s">
        <v>22</v>
      </c>
      <c r="CDW7" s="53" t="s">
        <v>22</v>
      </c>
      <c r="CDX7" s="53" t="s">
        <v>22</v>
      </c>
      <c r="CDY7" s="53" t="s">
        <v>22</v>
      </c>
      <c r="CDZ7" s="53" t="s">
        <v>22</v>
      </c>
      <c r="CEA7" s="53" t="s">
        <v>22</v>
      </c>
      <c r="CEB7" s="53" t="s">
        <v>22</v>
      </c>
      <c r="CEC7" s="53" t="s">
        <v>22</v>
      </c>
      <c r="CED7" s="53" t="s">
        <v>22</v>
      </c>
      <c r="CEE7" s="53" t="s">
        <v>22</v>
      </c>
      <c r="CEF7" s="53" t="s">
        <v>22</v>
      </c>
      <c r="CEG7" s="53" t="s">
        <v>22</v>
      </c>
      <c r="CEH7" s="53" t="s">
        <v>22</v>
      </c>
      <c r="CEI7" s="53" t="s">
        <v>22</v>
      </c>
      <c r="CEJ7" s="53" t="s">
        <v>22</v>
      </c>
      <c r="CEK7" s="53" t="s">
        <v>22</v>
      </c>
      <c r="CEL7" s="53" t="s">
        <v>22</v>
      </c>
      <c r="CEM7" s="53" t="s">
        <v>22</v>
      </c>
      <c r="CEN7" s="53" t="s">
        <v>22</v>
      </c>
      <c r="CEO7" s="53" t="s">
        <v>22</v>
      </c>
      <c r="CEP7" s="53" t="s">
        <v>22</v>
      </c>
      <c r="CEQ7" s="53" t="s">
        <v>22</v>
      </c>
      <c r="CER7" s="53" t="s">
        <v>22</v>
      </c>
      <c r="CES7" s="53" t="s">
        <v>22</v>
      </c>
      <c r="CET7" s="53" t="s">
        <v>22</v>
      </c>
      <c r="CEU7" s="53" t="s">
        <v>22</v>
      </c>
      <c r="CEV7" s="53" t="s">
        <v>22</v>
      </c>
      <c r="CEW7" s="53" t="s">
        <v>22</v>
      </c>
      <c r="CEX7" s="53" t="s">
        <v>22</v>
      </c>
      <c r="CEY7" s="53" t="s">
        <v>22</v>
      </c>
      <c r="CEZ7" s="53" t="s">
        <v>22</v>
      </c>
      <c r="CFA7" s="53" t="s">
        <v>22</v>
      </c>
      <c r="CFB7" s="53" t="s">
        <v>22</v>
      </c>
      <c r="CFC7" s="53" t="s">
        <v>22</v>
      </c>
      <c r="CFD7" s="53" t="s">
        <v>22</v>
      </c>
      <c r="CFE7" s="53" t="s">
        <v>22</v>
      </c>
      <c r="CFF7" s="53" t="s">
        <v>22</v>
      </c>
      <c r="CFG7" s="53" t="s">
        <v>22</v>
      </c>
      <c r="CFH7" s="53" t="s">
        <v>22</v>
      </c>
      <c r="CFI7" s="53" t="s">
        <v>22</v>
      </c>
      <c r="CFJ7" s="53" t="s">
        <v>22</v>
      </c>
      <c r="CFK7" s="53" t="s">
        <v>22</v>
      </c>
      <c r="CFL7" s="53" t="s">
        <v>22</v>
      </c>
      <c r="CFM7" s="53" t="s">
        <v>22</v>
      </c>
      <c r="CFN7" s="53" t="s">
        <v>22</v>
      </c>
      <c r="CFO7" s="53" t="s">
        <v>22</v>
      </c>
      <c r="CFP7" s="53" t="s">
        <v>22</v>
      </c>
      <c r="CFQ7" s="53" t="s">
        <v>22</v>
      </c>
      <c r="CFR7" s="53" t="s">
        <v>22</v>
      </c>
      <c r="CFS7" s="53" t="s">
        <v>22</v>
      </c>
      <c r="CFT7" s="53" t="s">
        <v>22</v>
      </c>
      <c r="CFU7" s="53" t="s">
        <v>22</v>
      </c>
      <c r="CFV7" s="53" t="s">
        <v>22</v>
      </c>
      <c r="CFW7" s="53" t="s">
        <v>22</v>
      </c>
      <c r="CFX7" s="53" t="s">
        <v>22</v>
      </c>
      <c r="CFY7" s="53" t="s">
        <v>22</v>
      </c>
      <c r="CFZ7" s="53" t="s">
        <v>22</v>
      </c>
      <c r="CGA7" s="53" t="s">
        <v>22</v>
      </c>
      <c r="CGB7" s="53" t="s">
        <v>22</v>
      </c>
      <c r="CGC7" s="53" t="s">
        <v>22</v>
      </c>
      <c r="CGD7" s="53" t="s">
        <v>22</v>
      </c>
      <c r="CGE7" s="53" t="s">
        <v>22</v>
      </c>
      <c r="CGF7" s="53" t="s">
        <v>22</v>
      </c>
      <c r="CGG7" s="53" t="s">
        <v>22</v>
      </c>
      <c r="CGH7" s="53" t="s">
        <v>22</v>
      </c>
      <c r="CGI7" s="53" t="s">
        <v>22</v>
      </c>
      <c r="CGJ7" s="53" t="s">
        <v>22</v>
      </c>
      <c r="CGK7" s="53" t="s">
        <v>22</v>
      </c>
      <c r="CGL7" s="53" t="s">
        <v>22</v>
      </c>
      <c r="CGM7" s="53" t="s">
        <v>22</v>
      </c>
      <c r="CGN7" s="53" t="s">
        <v>22</v>
      </c>
      <c r="CGO7" s="53" t="s">
        <v>22</v>
      </c>
      <c r="CGP7" s="53" t="s">
        <v>22</v>
      </c>
      <c r="CGQ7" s="53" t="s">
        <v>22</v>
      </c>
      <c r="CGR7" s="53" t="s">
        <v>22</v>
      </c>
      <c r="CGS7" s="53" t="s">
        <v>22</v>
      </c>
      <c r="CGT7" s="53" t="s">
        <v>22</v>
      </c>
      <c r="CGU7" s="53" t="s">
        <v>22</v>
      </c>
      <c r="CGV7" s="53" t="s">
        <v>22</v>
      </c>
      <c r="CGW7" s="53" t="s">
        <v>22</v>
      </c>
      <c r="CGX7" s="53" t="s">
        <v>22</v>
      </c>
      <c r="CGY7" s="53" t="s">
        <v>22</v>
      </c>
      <c r="CGZ7" s="53" t="s">
        <v>22</v>
      </c>
      <c r="CHA7" s="53" t="s">
        <v>22</v>
      </c>
      <c r="CHB7" s="53" t="s">
        <v>22</v>
      </c>
      <c r="CHC7" s="53" t="s">
        <v>22</v>
      </c>
      <c r="CHD7" s="53" t="s">
        <v>22</v>
      </c>
      <c r="CHE7" s="53" t="s">
        <v>22</v>
      </c>
      <c r="CHF7" s="53" t="s">
        <v>22</v>
      </c>
      <c r="CHG7" s="53" t="s">
        <v>22</v>
      </c>
      <c r="CHH7" s="53" t="s">
        <v>22</v>
      </c>
      <c r="CHI7" s="53" t="s">
        <v>22</v>
      </c>
      <c r="CHJ7" s="53" t="s">
        <v>22</v>
      </c>
      <c r="CHK7" s="53" t="s">
        <v>22</v>
      </c>
      <c r="CHL7" s="53" t="s">
        <v>22</v>
      </c>
      <c r="CHM7" s="53" t="s">
        <v>22</v>
      </c>
      <c r="CHN7" s="53" t="s">
        <v>22</v>
      </c>
      <c r="CHO7" s="53" t="s">
        <v>22</v>
      </c>
      <c r="CHP7" s="53" t="s">
        <v>22</v>
      </c>
      <c r="CHQ7" s="53" t="s">
        <v>22</v>
      </c>
      <c r="CHR7" s="53" t="s">
        <v>22</v>
      </c>
      <c r="CHS7" s="53" t="s">
        <v>22</v>
      </c>
      <c r="CHT7" s="53" t="s">
        <v>22</v>
      </c>
      <c r="CHU7" s="53" t="s">
        <v>22</v>
      </c>
      <c r="CHV7" s="53" t="s">
        <v>22</v>
      </c>
      <c r="CHW7" s="53" t="s">
        <v>22</v>
      </c>
      <c r="CHX7" s="53" t="s">
        <v>22</v>
      </c>
      <c r="CHY7" s="53" t="s">
        <v>22</v>
      </c>
      <c r="CHZ7" s="53" t="s">
        <v>22</v>
      </c>
      <c r="CIA7" s="53" t="s">
        <v>22</v>
      </c>
      <c r="CIB7" s="53" t="s">
        <v>22</v>
      </c>
      <c r="CIC7" s="53" t="s">
        <v>22</v>
      </c>
      <c r="CID7" s="53" t="s">
        <v>22</v>
      </c>
      <c r="CIE7" s="53" t="s">
        <v>22</v>
      </c>
      <c r="CIF7" s="53" t="s">
        <v>22</v>
      </c>
      <c r="CIG7" s="53" t="s">
        <v>22</v>
      </c>
      <c r="CIH7" s="53" t="s">
        <v>22</v>
      </c>
      <c r="CII7" s="53" t="s">
        <v>22</v>
      </c>
      <c r="CIJ7" s="53" t="s">
        <v>22</v>
      </c>
      <c r="CIK7" s="53" t="s">
        <v>22</v>
      </c>
      <c r="CIL7" s="53" t="s">
        <v>22</v>
      </c>
      <c r="CIM7" s="53" t="s">
        <v>22</v>
      </c>
      <c r="CIN7" s="53" t="s">
        <v>22</v>
      </c>
      <c r="CIO7" s="53" t="s">
        <v>22</v>
      </c>
      <c r="CIP7" s="53" t="s">
        <v>22</v>
      </c>
      <c r="CIQ7" s="53" t="s">
        <v>22</v>
      </c>
      <c r="CIR7" s="53" t="s">
        <v>22</v>
      </c>
      <c r="CIS7" s="53" t="s">
        <v>22</v>
      </c>
      <c r="CIT7" s="53" t="s">
        <v>22</v>
      </c>
      <c r="CIU7" s="53" t="s">
        <v>22</v>
      </c>
      <c r="CIV7" s="53" t="s">
        <v>22</v>
      </c>
      <c r="CIW7" s="53" t="s">
        <v>22</v>
      </c>
      <c r="CIX7" s="53" t="s">
        <v>22</v>
      </c>
      <c r="CIY7" s="53" t="s">
        <v>22</v>
      </c>
      <c r="CIZ7" s="53" t="s">
        <v>22</v>
      </c>
      <c r="CJA7" s="53" t="s">
        <v>22</v>
      </c>
      <c r="CJB7" s="53" t="s">
        <v>22</v>
      </c>
      <c r="CJC7" s="53" t="s">
        <v>22</v>
      </c>
      <c r="CJD7" s="53" t="s">
        <v>22</v>
      </c>
      <c r="CJE7" s="53" t="s">
        <v>22</v>
      </c>
      <c r="CJF7" s="53" t="s">
        <v>22</v>
      </c>
      <c r="CJG7" s="53" t="s">
        <v>22</v>
      </c>
      <c r="CJH7" s="53" t="s">
        <v>22</v>
      </c>
      <c r="CJI7" s="53" t="s">
        <v>22</v>
      </c>
      <c r="CJJ7" s="53" t="s">
        <v>22</v>
      </c>
      <c r="CJK7" s="53" t="s">
        <v>22</v>
      </c>
      <c r="CJL7" s="53" t="s">
        <v>22</v>
      </c>
      <c r="CJM7" s="53" t="s">
        <v>22</v>
      </c>
      <c r="CJN7" s="53" t="s">
        <v>22</v>
      </c>
      <c r="CJO7" s="53" t="s">
        <v>22</v>
      </c>
      <c r="CJP7" s="53" t="s">
        <v>22</v>
      </c>
      <c r="CJQ7" s="53" t="s">
        <v>22</v>
      </c>
      <c r="CJR7" s="53" t="s">
        <v>22</v>
      </c>
      <c r="CJS7" s="53" t="s">
        <v>22</v>
      </c>
      <c r="CJT7" s="53" t="s">
        <v>22</v>
      </c>
      <c r="CJU7" s="53" t="s">
        <v>22</v>
      </c>
      <c r="CJV7" s="53" t="s">
        <v>22</v>
      </c>
      <c r="CJW7" s="53" t="s">
        <v>22</v>
      </c>
      <c r="CJX7" s="53" t="s">
        <v>22</v>
      </c>
      <c r="CJY7" s="53" t="s">
        <v>22</v>
      </c>
      <c r="CJZ7" s="53" t="s">
        <v>22</v>
      </c>
      <c r="CKA7" s="53" t="s">
        <v>22</v>
      </c>
      <c r="CKB7" s="53" t="s">
        <v>22</v>
      </c>
      <c r="CKC7" s="53" t="s">
        <v>22</v>
      </c>
      <c r="CKD7" s="53" t="s">
        <v>22</v>
      </c>
      <c r="CKE7" s="53" t="s">
        <v>22</v>
      </c>
      <c r="CKF7" s="53" t="s">
        <v>22</v>
      </c>
      <c r="CKG7" s="53" t="s">
        <v>22</v>
      </c>
      <c r="CKH7" s="53" t="s">
        <v>22</v>
      </c>
      <c r="CKI7" s="53" t="s">
        <v>22</v>
      </c>
      <c r="CKJ7" s="53" t="s">
        <v>22</v>
      </c>
      <c r="CKK7" s="53" t="s">
        <v>22</v>
      </c>
      <c r="CKL7" s="53" t="s">
        <v>22</v>
      </c>
      <c r="CKM7" s="53" t="s">
        <v>22</v>
      </c>
      <c r="CKN7" s="53" t="s">
        <v>22</v>
      </c>
      <c r="CKO7" s="53" t="s">
        <v>22</v>
      </c>
      <c r="CKP7" s="53" t="s">
        <v>22</v>
      </c>
      <c r="CKQ7" s="53" t="s">
        <v>22</v>
      </c>
      <c r="CKR7" s="53" t="s">
        <v>22</v>
      </c>
      <c r="CKS7" s="53" t="s">
        <v>22</v>
      </c>
      <c r="CKT7" s="53" t="s">
        <v>22</v>
      </c>
      <c r="CKU7" s="53" t="s">
        <v>22</v>
      </c>
      <c r="CKV7" s="53" t="s">
        <v>22</v>
      </c>
      <c r="CKW7" s="53" t="s">
        <v>22</v>
      </c>
      <c r="CKX7" s="53" t="s">
        <v>22</v>
      </c>
      <c r="CKY7" s="53" t="s">
        <v>22</v>
      </c>
      <c r="CKZ7" s="53" t="s">
        <v>22</v>
      </c>
      <c r="CLA7" s="53" t="s">
        <v>22</v>
      </c>
      <c r="CLB7" s="53" t="s">
        <v>22</v>
      </c>
      <c r="CLC7" s="53" t="s">
        <v>22</v>
      </c>
      <c r="CLD7" s="53" t="s">
        <v>22</v>
      </c>
      <c r="CLE7" s="53" t="s">
        <v>22</v>
      </c>
      <c r="CLF7" s="53" t="s">
        <v>22</v>
      </c>
      <c r="CLG7" s="53" t="s">
        <v>22</v>
      </c>
      <c r="CLH7" s="53" t="s">
        <v>22</v>
      </c>
      <c r="CLI7" s="53" t="s">
        <v>22</v>
      </c>
      <c r="CLJ7" s="53" t="s">
        <v>22</v>
      </c>
      <c r="CLK7" s="53" t="s">
        <v>22</v>
      </c>
      <c r="CLL7" s="53" t="s">
        <v>22</v>
      </c>
      <c r="CLM7" s="53" t="s">
        <v>22</v>
      </c>
      <c r="CLN7" s="53" t="s">
        <v>22</v>
      </c>
      <c r="CLO7" s="53" t="s">
        <v>22</v>
      </c>
      <c r="CLP7" s="53" t="s">
        <v>22</v>
      </c>
      <c r="CLQ7" s="53" t="s">
        <v>22</v>
      </c>
      <c r="CLR7" s="53" t="s">
        <v>22</v>
      </c>
      <c r="CLS7" s="53" t="s">
        <v>22</v>
      </c>
      <c r="CLT7" s="53" t="s">
        <v>22</v>
      </c>
      <c r="CLU7" s="53" t="s">
        <v>22</v>
      </c>
      <c r="CLV7" s="53" t="s">
        <v>22</v>
      </c>
      <c r="CLW7" s="53" t="s">
        <v>22</v>
      </c>
      <c r="CLX7" s="53" t="s">
        <v>22</v>
      </c>
      <c r="CLY7" s="53" t="s">
        <v>22</v>
      </c>
      <c r="CLZ7" s="53" t="s">
        <v>22</v>
      </c>
      <c r="CMA7" s="53" t="s">
        <v>22</v>
      </c>
      <c r="CMB7" s="53" t="s">
        <v>22</v>
      </c>
      <c r="CMC7" s="53" t="s">
        <v>22</v>
      </c>
      <c r="CMD7" s="53" t="s">
        <v>22</v>
      </c>
      <c r="CME7" s="53" t="s">
        <v>22</v>
      </c>
      <c r="CMF7" s="53" t="s">
        <v>22</v>
      </c>
      <c r="CMG7" s="53" t="s">
        <v>22</v>
      </c>
      <c r="CMH7" s="53" t="s">
        <v>22</v>
      </c>
      <c r="CMI7" s="53" t="s">
        <v>22</v>
      </c>
      <c r="CMJ7" s="53" t="s">
        <v>22</v>
      </c>
      <c r="CMK7" s="53" t="s">
        <v>22</v>
      </c>
      <c r="CML7" s="53" t="s">
        <v>22</v>
      </c>
      <c r="CMM7" s="53" t="s">
        <v>22</v>
      </c>
      <c r="CMN7" s="53" t="s">
        <v>22</v>
      </c>
      <c r="CMO7" s="53" t="s">
        <v>22</v>
      </c>
      <c r="CMP7" s="53" t="s">
        <v>22</v>
      </c>
      <c r="CMQ7" s="53" t="s">
        <v>22</v>
      </c>
      <c r="CMR7" s="53" t="s">
        <v>22</v>
      </c>
      <c r="CMS7" s="53" t="s">
        <v>22</v>
      </c>
      <c r="CMT7" s="53" t="s">
        <v>22</v>
      </c>
      <c r="CMU7" s="53" t="s">
        <v>22</v>
      </c>
      <c r="CMV7" s="53" t="s">
        <v>22</v>
      </c>
      <c r="CMW7" s="53" t="s">
        <v>22</v>
      </c>
      <c r="CMX7" s="53" t="s">
        <v>22</v>
      </c>
      <c r="CMY7" s="53" t="s">
        <v>22</v>
      </c>
      <c r="CMZ7" s="53" t="s">
        <v>22</v>
      </c>
      <c r="CNA7" s="53" t="s">
        <v>22</v>
      </c>
      <c r="CNB7" s="53" t="s">
        <v>22</v>
      </c>
      <c r="CNC7" s="53" t="s">
        <v>22</v>
      </c>
      <c r="CND7" s="53" t="s">
        <v>22</v>
      </c>
      <c r="CNE7" s="53" t="s">
        <v>22</v>
      </c>
      <c r="CNF7" s="53" t="s">
        <v>22</v>
      </c>
      <c r="CNG7" s="53" t="s">
        <v>22</v>
      </c>
      <c r="CNH7" s="53" t="s">
        <v>22</v>
      </c>
      <c r="CNI7" s="53" t="s">
        <v>22</v>
      </c>
      <c r="CNJ7" s="53" t="s">
        <v>22</v>
      </c>
      <c r="CNK7" s="53" t="s">
        <v>22</v>
      </c>
      <c r="CNL7" s="53" t="s">
        <v>22</v>
      </c>
      <c r="CNM7" s="53" t="s">
        <v>22</v>
      </c>
      <c r="CNN7" s="53" t="s">
        <v>22</v>
      </c>
      <c r="CNO7" s="53" t="s">
        <v>22</v>
      </c>
      <c r="CNP7" s="53" t="s">
        <v>22</v>
      </c>
      <c r="CNQ7" s="53" t="s">
        <v>22</v>
      </c>
      <c r="CNR7" s="53" t="s">
        <v>22</v>
      </c>
      <c r="CNS7" s="53" t="s">
        <v>22</v>
      </c>
      <c r="CNT7" s="53" t="s">
        <v>22</v>
      </c>
      <c r="CNU7" s="53" t="s">
        <v>22</v>
      </c>
      <c r="CNV7" s="53" t="s">
        <v>22</v>
      </c>
      <c r="CNW7" s="53" t="s">
        <v>22</v>
      </c>
      <c r="CNX7" s="53" t="s">
        <v>22</v>
      </c>
      <c r="CNY7" s="53" t="s">
        <v>22</v>
      </c>
      <c r="CNZ7" s="53" t="s">
        <v>22</v>
      </c>
      <c r="COA7" s="53" t="s">
        <v>22</v>
      </c>
      <c r="COB7" s="53" t="s">
        <v>22</v>
      </c>
      <c r="COC7" s="53" t="s">
        <v>22</v>
      </c>
      <c r="COD7" s="53" t="s">
        <v>22</v>
      </c>
      <c r="COE7" s="53" t="s">
        <v>22</v>
      </c>
      <c r="COF7" s="53" t="s">
        <v>22</v>
      </c>
      <c r="COG7" s="53" t="s">
        <v>22</v>
      </c>
      <c r="COH7" s="53" t="s">
        <v>22</v>
      </c>
      <c r="COI7" s="53" t="s">
        <v>22</v>
      </c>
      <c r="COJ7" s="53" t="s">
        <v>22</v>
      </c>
      <c r="COK7" s="53" t="s">
        <v>22</v>
      </c>
      <c r="COL7" s="53" t="s">
        <v>22</v>
      </c>
      <c r="COM7" s="53" t="s">
        <v>22</v>
      </c>
      <c r="CON7" s="53" t="s">
        <v>22</v>
      </c>
      <c r="COO7" s="53" t="s">
        <v>22</v>
      </c>
      <c r="COP7" s="53" t="s">
        <v>22</v>
      </c>
      <c r="COQ7" s="53" t="s">
        <v>22</v>
      </c>
      <c r="COR7" s="53" t="s">
        <v>22</v>
      </c>
      <c r="COS7" s="53" t="s">
        <v>22</v>
      </c>
      <c r="COT7" s="53" t="s">
        <v>22</v>
      </c>
      <c r="COU7" s="53" t="s">
        <v>22</v>
      </c>
      <c r="COV7" s="53" t="s">
        <v>22</v>
      </c>
      <c r="COW7" s="53" t="s">
        <v>22</v>
      </c>
      <c r="COX7" s="53" t="s">
        <v>22</v>
      </c>
      <c r="COY7" s="53" t="s">
        <v>22</v>
      </c>
      <c r="COZ7" s="53" t="s">
        <v>22</v>
      </c>
      <c r="CPA7" s="53" t="s">
        <v>22</v>
      </c>
      <c r="CPB7" s="53" t="s">
        <v>22</v>
      </c>
      <c r="CPC7" s="53" t="s">
        <v>22</v>
      </c>
      <c r="CPD7" s="53" t="s">
        <v>22</v>
      </c>
      <c r="CPE7" s="53" t="s">
        <v>22</v>
      </c>
      <c r="CPF7" s="53" t="s">
        <v>22</v>
      </c>
      <c r="CPG7" s="53" t="s">
        <v>22</v>
      </c>
      <c r="CPH7" s="53" t="s">
        <v>22</v>
      </c>
      <c r="CPI7" s="53" t="s">
        <v>22</v>
      </c>
      <c r="CPJ7" s="53" t="s">
        <v>22</v>
      </c>
      <c r="CPK7" s="53" t="s">
        <v>22</v>
      </c>
      <c r="CPL7" s="53" t="s">
        <v>22</v>
      </c>
      <c r="CPM7" s="53" t="s">
        <v>22</v>
      </c>
      <c r="CPN7" s="53" t="s">
        <v>22</v>
      </c>
      <c r="CPO7" s="53" t="s">
        <v>22</v>
      </c>
      <c r="CPP7" s="53" t="s">
        <v>22</v>
      </c>
      <c r="CPQ7" s="53" t="s">
        <v>22</v>
      </c>
      <c r="CPR7" s="53" t="s">
        <v>22</v>
      </c>
      <c r="CPS7" s="53" t="s">
        <v>22</v>
      </c>
      <c r="CPT7" s="53" t="s">
        <v>22</v>
      </c>
      <c r="CPU7" s="53" t="s">
        <v>22</v>
      </c>
      <c r="CPV7" s="53" t="s">
        <v>22</v>
      </c>
      <c r="CPW7" s="53" t="s">
        <v>22</v>
      </c>
      <c r="CPX7" s="53" t="s">
        <v>22</v>
      </c>
      <c r="CPY7" s="53" t="s">
        <v>22</v>
      </c>
      <c r="CPZ7" s="53" t="s">
        <v>22</v>
      </c>
      <c r="CQA7" s="53" t="s">
        <v>22</v>
      </c>
      <c r="CQB7" s="53" t="s">
        <v>22</v>
      </c>
      <c r="CQC7" s="53" t="s">
        <v>22</v>
      </c>
      <c r="CQD7" s="53" t="s">
        <v>22</v>
      </c>
      <c r="CQE7" s="53" t="s">
        <v>22</v>
      </c>
      <c r="CQF7" s="53" t="s">
        <v>22</v>
      </c>
      <c r="CQG7" s="53" t="s">
        <v>22</v>
      </c>
      <c r="CQH7" s="53" t="s">
        <v>22</v>
      </c>
      <c r="CQI7" s="53" t="s">
        <v>22</v>
      </c>
      <c r="CQJ7" s="53" t="s">
        <v>22</v>
      </c>
      <c r="CQK7" s="53" t="s">
        <v>22</v>
      </c>
      <c r="CQL7" s="53" t="s">
        <v>22</v>
      </c>
      <c r="CQM7" s="53" t="s">
        <v>22</v>
      </c>
      <c r="CQN7" s="53" t="s">
        <v>22</v>
      </c>
      <c r="CQO7" s="53" t="s">
        <v>22</v>
      </c>
      <c r="CQP7" s="53" t="s">
        <v>22</v>
      </c>
      <c r="CQQ7" s="53" t="s">
        <v>22</v>
      </c>
      <c r="CQR7" s="53" t="s">
        <v>22</v>
      </c>
      <c r="CQS7" s="53" t="s">
        <v>22</v>
      </c>
      <c r="CQT7" s="53" t="s">
        <v>22</v>
      </c>
      <c r="CQU7" s="53" t="s">
        <v>22</v>
      </c>
      <c r="CQV7" s="53" t="s">
        <v>22</v>
      </c>
      <c r="CQW7" s="53" t="s">
        <v>22</v>
      </c>
      <c r="CQX7" s="53" t="s">
        <v>22</v>
      </c>
      <c r="CQY7" s="53" t="s">
        <v>22</v>
      </c>
      <c r="CQZ7" s="53" t="s">
        <v>22</v>
      </c>
      <c r="CRA7" s="53" t="s">
        <v>22</v>
      </c>
      <c r="CRB7" s="53" t="s">
        <v>22</v>
      </c>
      <c r="CRC7" s="53" t="s">
        <v>22</v>
      </c>
      <c r="CRD7" s="53" t="s">
        <v>22</v>
      </c>
      <c r="CRE7" s="53" t="s">
        <v>22</v>
      </c>
      <c r="CRF7" s="53" t="s">
        <v>22</v>
      </c>
      <c r="CRG7" s="53" t="s">
        <v>22</v>
      </c>
      <c r="CRH7" s="53" t="s">
        <v>22</v>
      </c>
      <c r="CRI7" s="53" t="s">
        <v>22</v>
      </c>
      <c r="CRJ7" s="53" t="s">
        <v>22</v>
      </c>
      <c r="CRK7" s="53" t="s">
        <v>22</v>
      </c>
      <c r="CRL7" s="53" t="s">
        <v>22</v>
      </c>
      <c r="CRM7" s="53" t="s">
        <v>22</v>
      </c>
      <c r="CRN7" s="53" t="s">
        <v>22</v>
      </c>
      <c r="CRO7" s="53" t="s">
        <v>22</v>
      </c>
      <c r="CRP7" s="53" t="s">
        <v>22</v>
      </c>
      <c r="CRQ7" s="53" t="s">
        <v>22</v>
      </c>
      <c r="CRR7" s="53" t="s">
        <v>22</v>
      </c>
      <c r="CRS7" s="53" t="s">
        <v>22</v>
      </c>
      <c r="CRT7" s="53" t="s">
        <v>22</v>
      </c>
      <c r="CRU7" s="53" t="s">
        <v>22</v>
      </c>
      <c r="CRV7" s="53" t="s">
        <v>22</v>
      </c>
      <c r="CRW7" s="53" t="s">
        <v>22</v>
      </c>
      <c r="CRX7" s="53" t="s">
        <v>22</v>
      </c>
      <c r="CRY7" s="53" t="s">
        <v>22</v>
      </c>
      <c r="CRZ7" s="53" t="s">
        <v>22</v>
      </c>
      <c r="CSA7" s="53" t="s">
        <v>22</v>
      </c>
      <c r="CSB7" s="53" t="s">
        <v>22</v>
      </c>
      <c r="CSC7" s="53" t="s">
        <v>22</v>
      </c>
      <c r="CSD7" s="53" t="s">
        <v>22</v>
      </c>
      <c r="CSE7" s="53" t="s">
        <v>22</v>
      </c>
      <c r="CSF7" s="53" t="s">
        <v>22</v>
      </c>
      <c r="CSG7" s="53" t="s">
        <v>22</v>
      </c>
      <c r="CSH7" s="53" t="s">
        <v>22</v>
      </c>
      <c r="CSI7" s="53" t="s">
        <v>22</v>
      </c>
      <c r="CSJ7" s="53" t="s">
        <v>22</v>
      </c>
      <c r="CSK7" s="53" t="s">
        <v>22</v>
      </c>
      <c r="CSL7" s="53" t="s">
        <v>22</v>
      </c>
      <c r="CSM7" s="53" t="s">
        <v>22</v>
      </c>
      <c r="CSN7" s="53" t="s">
        <v>22</v>
      </c>
      <c r="CSO7" s="53" t="s">
        <v>22</v>
      </c>
      <c r="CSP7" s="53" t="s">
        <v>22</v>
      </c>
      <c r="CSQ7" s="53" t="s">
        <v>22</v>
      </c>
      <c r="CSR7" s="53" t="s">
        <v>22</v>
      </c>
      <c r="CSS7" s="53" t="s">
        <v>22</v>
      </c>
      <c r="CST7" s="53" t="s">
        <v>22</v>
      </c>
      <c r="CSU7" s="53" t="s">
        <v>22</v>
      </c>
      <c r="CSV7" s="53" t="s">
        <v>22</v>
      </c>
      <c r="CSW7" s="53" t="s">
        <v>22</v>
      </c>
      <c r="CSX7" s="53" t="s">
        <v>22</v>
      </c>
      <c r="CSY7" s="53" t="s">
        <v>22</v>
      </c>
      <c r="CSZ7" s="53" t="s">
        <v>22</v>
      </c>
      <c r="CTA7" s="53" t="s">
        <v>22</v>
      </c>
      <c r="CTB7" s="53" t="s">
        <v>22</v>
      </c>
      <c r="CTC7" s="53" t="s">
        <v>22</v>
      </c>
      <c r="CTD7" s="53" t="s">
        <v>22</v>
      </c>
      <c r="CTE7" s="53" t="s">
        <v>22</v>
      </c>
      <c r="CTF7" s="53" t="s">
        <v>22</v>
      </c>
      <c r="CTG7" s="53" t="s">
        <v>22</v>
      </c>
      <c r="CTH7" s="53" t="s">
        <v>22</v>
      </c>
      <c r="CTI7" s="53" t="s">
        <v>22</v>
      </c>
      <c r="CTJ7" s="53" t="s">
        <v>22</v>
      </c>
      <c r="CTK7" s="53" t="s">
        <v>22</v>
      </c>
      <c r="CTL7" s="53" t="s">
        <v>22</v>
      </c>
      <c r="CTM7" s="53" t="s">
        <v>22</v>
      </c>
      <c r="CTN7" s="53" t="s">
        <v>22</v>
      </c>
      <c r="CTO7" s="53" t="s">
        <v>22</v>
      </c>
      <c r="CTP7" s="53" t="s">
        <v>22</v>
      </c>
      <c r="CTQ7" s="53" t="s">
        <v>22</v>
      </c>
      <c r="CTR7" s="53" t="s">
        <v>22</v>
      </c>
      <c r="CTS7" s="53" t="s">
        <v>22</v>
      </c>
      <c r="CTT7" s="53" t="s">
        <v>22</v>
      </c>
      <c r="CTU7" s="53" t="s">
        <v>22</v>
      </c>
      <c r="CTV7" s="53" t="s">
        <v>22</v>
      </c>
      <c r="CTW7" s="53" t="s">
        <v>22</v>
      </c>
      <c r="CTX7" s="53" t="s">
        <v>22</v>
      </c>
      <c r="CTY7" s="53" t="s">
        <v>22</v>
      </c>
      <c r="CTZ7" s="53" t="s">
        <v>22</v>
      </c>
      <c r="CUA7" s="53" t="s">
        <v>22</v>
      </c>
      <c r="CUB7" s="53" t="s">
        <v>22</v>
      </c>
      <c r="CUC7" s="53" t="s">
        <v>22</v>
      </c>
      <c r="CUD7" s="53" t="s">
        <v>22</v>
      </c>
      <c r="CUE7" s="53" t="s">
        <v>22</v>
      </c>
      <c r="CUF7" s="53" t="s">
        <v>22</v>
      </c>
      <c r="CUG7" s="53" t="s">
        <v>22</v>
      </c>
      <c r="CUH7" s="53" t="s">
        <v>22</v>
      </c>
      <c r="CUI7" s="53" t="s">
        <v>22</v>
      </c>
      <c r="CUJ7" s="53" t="s">
        <v>22</v>
      </c>
      <c r="CUK7" s="53" t="s">
        <v>22</v>
      </c>
      <c r="CUL7" s="53" t="s">
        <v>22</v>
      </c>
      <c r="CUM7" s="53" t="s">
        <v>22</v>
      </c>
      <c r="CUN7" s="53" t="s">
        <v>22</v>
      </c>
      <c r="CUO7" s="53" t="s">
        <v>22</v>
      </c>
      <c r="CUP7" s="53" t="s">
        <v>22</v>
      </c>
      <c r="CUQ7" s="53" t="s">
        <v>22</v>
      </c>
      <c r="CUR7" s="53" t="s">
        <v>22</v>
      </c>
      <c r="CUS7" s="53" t="s">
        <v>22</v>
      </c>
      <c r="CUT7" s="53" t="s">
        <v>22</v>
      </c>
      <c r="CUU7" s="53" t="s">
        <v>22</v>
      </c>
      <c r="CUV7" s="53" t="s">
        <v>22</v>
      </c>
      <c r="CUW7" s="53" t="s">
        <v>22</v>
      </c>
      <c r="CUX7" s="53" t="s">
        <v>22</v>
      </c>
      <c r="CUY7" s="53" t="s">
        <v>22</v>
      </c>
      <c r="CUZ7" s="53" t="s">
        <v>22</v>
      </c>
      <c r="CVA7" s="53" t="s">
        <v>22</v>
      </c>
      <c r="CVB7" s="53" t="s">
        <v>22</v>
      </c>
      <c r="CVC7" s="53" t="s">
        <v>22</v>
      </c>
      <c r="CVD7" s="53" t="s">
        <v>22</v>
      </c>
      <c r="CVE7" s="53" t="s">
        <v>22</v>
      </c>
      <c r="CVF7" s="53" t="s">
        <v>22</v>
      </c>
      <c r="CVG7" s="53" t="s">
        <v>22</v>
      </c>
      <c r="CVH7" s="53" t="s">
        <v>22</v>
      </c>
      <c r="CVI7" s="53" t="s">
        <v>22</v>
      </c>
      <c r="CVJ7" s="53" t="s">
        <v>22</v>
      </c>
      <c r="CVK7" s="53" t="s">
        <v>22</v>
      </c>
      <c r="CVL7" s="53" t="s">
        <v>22</v>
      </c>
      <c r="CVM7" s="53" t="s">
        <v>22</v>
      </c>
      <c r="CVN7" s="53" t="s">
        <v>22</v>
      </c>
      <c r="CVO7" s="53" t="s">
        <v>22</v>
      </c>
      <c r="CVP7" s="53" t="s">
        <v>22</v>
      </c>
      <c r="CVQ7" s="53" t="s">
        <v>22</v>
      </c>
      <c r="CVR7" s="53" t="s">
        <v>22</v>
      </c>
      <c r="CVS7" s="53" t="s">
        <v>22</v>
      </c>
      <c r="CVT7" s="53" t="s">
        <v>22</v>
      </c>
      <c r="CVU7" s="53" t="s">
        <v>22</v>
      </c>
      <c r="CVV7" s="53" t="s">
        <v>22</v>
      </c>
      <c r="CVW7" s="53" t="s">
        <v>22</v>
      </c>
      <c r="CVX7" s="53" t="s">
        <v>22</v>
      </c>
      <c r="CVY7" s="53" t="s">
        <v>22</v>
      </c>
      <c r="CVZ7" s="53" t="s">
        <v>22</v>
      </c>
      <c r="CWA7" s="53" t="s">
        <v>22</v>
      </c>
      <c r="CWB7" s="53" t="s">
        <v>22</v>
      </c>
      <c r="CWC7" s="53" t="s">
        <v>22</v>
      </c>
      <c r="CWD7" s="53" t="s">
        <v>22</v>
      </c>
      <c r="CWE7" s="53" t="s">
        <v>22</v>
      </c>
      <c r="CWF7" s="53" t="s">
        <v>22</v>
      </c>
      <c r="CWG7" s="53" t="s">
        <v>22</v>
      </c>
      <c r="CWH7" s="53" t="s">
        <v>22</v>
      </c>
      <c r="CWI7" s="53" t="s">
        <v>22</v>
      </c>
      <c r="CWJ7" s="53" t="s">
        <v>22</v>
      </c>
      <c r="CWK7" s="53" t="s">
        <v>22</v>
      </c>
      <c r="CWL7" s="53" t="s">
        <v>22</v>
      </c>
      <c r="CWM7" s="53" t="s">
        <v>22</v>
      </c>
      <c r="CWN7" s="53" t="s">
        <v>22</v>
      </c>
      <c r="CWO7" s="53" t="s">
        <v>22</v>
      </c>
      <c r="CWP7" s="53" t="s">
        <v>22</v>
      </c>
      <c r="CWQ7" s="53" t="s">
        <v>22</v>
      </c>
      <c r="CWR7" s="53" t="s">
        <v>22</v>
      </c>
      <c r="CWS7" s="53" t="s">
        <v>22</v>
      </c>
      <c r="CWT7" s="53" t="s">
        <v>22</v>
      </c>
      <c r="CWU7" s="53" t="s">
        <v>22</v>
      </c>
      <c r="CWV7" s="53" t="s">
        <v>22</v>
      </c>
      <c r="CWW7" s="53" t="s">
        <v>22</v>
      </c>
      <c r="CWX7" s="53" t="s">
        <v>22</v>
      </c>
      <c r="CWY7" s="53" t="s">
        <v>22</v>
      </c>
      <c r="CWZ7" s="53" t="s">
        <v>22</v>
      </c>
      <c r="CXA7" s="53" t="s">
        <v>22</v>
      </c>
      <c r="CXB7" s="53" t="s">
        <v>22</v>
      </c>
      <c r="CXC7" s="53" t="s">
        <v>22</v>
      </c>
      <c r="CXD7" s="53" t="s">
        <v>22</v>
      </c>
      <c r="CXE7" s="53" t="s">
        <v>22</v>
      </c>
      <c r="CXF7" s="53" t="s">
        <v>22</v>
      </c>
      <c r="CXG7" s="53" t="s">
        <v>22</v>
      </c>
      <c r="CXH7" s="53" t="s">
        <v>22</v>
      </c>
      <c r="CXI7" s="53" t="s">
        <v>22</v>
      </c>
      <c r="CXJ7" s="53" t="s">
        <v>22</v>
      </c>
      <c r="CXK7" s="53" t="s">
        <v>22</v>
      </c>
      <c r="CXL7" s="53" t="s">
        <v>22</v>
      </c>
      <c r="CXM7" s="53" t="s">
        <v>22</v>
      </c>
      <c r="CXN7" s="53" t="s">
        <v>22</v>
      </c>
      <c r="CXO7" s="53" t="s">
        <v>22</v>
      </c>
      <c r="CXP7" s="53" t="s">
        <v>22</v>
      </c>
      <c r="CXQ7" s="53" t="s">
        <v>22</v>
      </c>
      <c r="CXR7" s="53" t="s">
        <v>22</v>
      </c>
      <c r="CXS7" s="53" t="s">
        <v>22</v>
      </c>
      <c r="CXT7" s="53" t="s">
        <v>22</v>
      </c>
      <c r="CXU7" s="53" t="s">
        <v>22</v>
      </c>
      <c r="CXV7" s="53" t="s">
        <v>22</v>
      </c>
      <c r="CXW7" s="53" t="s">
        <v>22</v>
      </c>
      <c r="CXX7" s="53" t="s">
        <v>22</v>
      </c>
      <c r="CXY7" s="53" t="s">
        <v>22</v>
      </c>
      <c r="CXZ7" s="53" t="s">
        <v>22</v>
      </c>
      <c r="CYA7" s="53" t="s">
        <v>22</v>
      </c>
      <c r="CYB7" s="53" t="s">
        <v>22</v>
      </c>
      <c r="CYC7" s="53" t="s">
        <v>22</v>
      </c>
      <c r="CYD7" s="53" t="s">
        <v>22</v>
      </c>
      <c r="CYE7" s="53" t="s">
        <v>22</v>
      </c>
      <c r="CYF7" s="53" t="s">
        <v>22</v>
      </c>
      <c r="CYG7" s="53" t="s">
        <v>22</v>
      </c>
      <c r="CYH7" s="53" t="s">
        <v>22</v>
      </c>
      <c r="CYI7" s="53" t="s">
        <v>22</v>
      </c>
      <c r="CYJ7" s="53" t="s">
        <v>22</v>
      </c>
      <c r="CYK7" s="53" t="s">
        <v>22</v>
      </c>
      <c r="CYL7" s="53" t="s">
        <v>22</v>
      </c>
      <c r="CYM7" s="53" t="s">
        <v>22</v>
      </c>
      <c r="CYN7" s="53" t="s">
        <v>22</v>
      </c>
      <c r="CYO7" s="53" t="s">
        <v>22</v>
      </c>
      <c r="CYP7" s="53" t="s">
        <v>22</v>
      </c>
      <c r="CYQ7" s="53" t="s">
        <v>22</v>
      </c>
      <c r="CYR7" s="53" t="s">
        <v>22</v>
      </c>
      <c r="CYS7" s="53" t="s">
        <v>22</v>
      </c>
      <c r="CYT7" s="53" t="s">
        <v>22</v>
      </c>
      <c r="CYU7" s="53" t="s">
        <v>22</v>
      </c>
      <c r="CYV7" s="53" t="s">
        <v>22</v>
      </c>
      <c r="CYW7" s="53" t="s">
        <v>22</v>
      </c>
      <c r="CYX7" s="53" t="s">
        <v>22</v>
      </c>
      <c r="CYY7" s="53" t="s">
        <v>22</v>
      </c>
      <c r="CYZ7" s="53" t="s">
        <v>22</v>
      </c>
      <c r="CZA7" s="53" t="s">
        <v>22</v>
      </c>
      <c r="CZB7" s="53" t="s">
        <v>22</v>
      </c>
      <c r="CZC7" s="53" t="s">
        <v>22</v>
      </c>
      <c r="CZD7" s="53" t="s">
        <v>22</v>
      </c>
      <c r="CZE7" s="53" t="s">
        <v>22</v>
      </c>
      <c r="CZF7" s="53" t="s">
        <v>22</v>
      </c>
      <c r="CZG7" s="53" t="s">
        <v>22</v>
      </c>
      <c r="CZH7" s="53" t="s">
        <v>22</v>
      </c>
      <c r="CZI7" s="53" t="s">
        <v>22</v>
      </c>
      <c r="CZJ7" s="53" t="s">
        <v>22</v>
      </c>
      <c r="CZK7" s="53" t="s">
        <v>22</v>
      </c>
      <c r="CZL7" s="53" t="s">
        <v>22</v>
      </c>
      <c r="CZM7" s="53" t="s">
        <v>22</v>
      </c>
      <c r="CZN7" s="53" t="s">
        <v>22</v>
      </c>
      <c r="CZO7" s="53" t="s">
        <v>22</v>
      </c>
      <c r="CZP7" s="53" t="s">
        <v>22</v>
      </c>
      <c r="CZQ7" s="53" t="s">
        <v>22</v>
      </c>
      <c r="CZR7" s="53" t="s">
        <v>22</v>
      </c>
      <c r="CZS7" s="53" t="s">
        <v>22</v>
      </c>
      <c r="CZT7" s="53" t="s">
        <v>22</v>
      </c>
      <c r="CZU7" s="53" t="s">
        <v>22</v>
      </c>
      <c r="CZV7" s="53" t="s">
        <v>22</v>
      </c>
      <c r="CZW7" s="53" t="s">
        <v>22</v>
      </c>
      <c r="CZX7" s="53" t="s">
        <v>22</v>
      </c>
      <c r="CZY7" s="53" t="s">
        <v>22</v>
      </c>
      <c r="CZZ7" s="53" t="s">
        <v>22</v>
      </c>
      <c r="DAA7" s="53" t="s">
        <v>22</v>
      </c>
      <c r="DAB7" s="53" t="s">
        <v>22</v>
      </c>
      <c r="DAC7" s="53" t="s">
        <v>22</v>
      </c>
      <c r="DAD7" s="53" t="s">
        <v>22</v>
      </c>
      <c r="DAE7" s="53" t="s">
        <v>22</v>
      </c>
      <c r="DAF7" s="53" t="s">
        <v>22</v>
      </c>
      <c r="DAG7" s="53" t="s">
        <v>22</v>
      </c>
      <c r="DAH7" s="53" t="s">
        <v>22</v>
      </c>
      <c r="DAI7" s="53" t="s">
        <v>22</v>
      </c>
      <c r="DAJ7" s="53" t="s">
        <v>22</v>
      </c>
      <c r="DAK7" s="53" t="s">
        <v>22</v>
      </c>
      <c r="DAL7" s="53" t="s">
        <v>22</v>
      </c>
      <c r="DAM7" s="53" t="s">
        <v>22</v>
      </c>
      <c r="DAN7" s="53" t="s">
        <v>22</v>
      </c>
      <c r="DAO7" s="53" t="s">
        <v>22</v>
      </c>
      <c r="DAP7" s="53" t="s">
        <v>22</v>
      </c>
      <c r="DAQ7" s="53" t="s">
        <v>22</v>
      </c>
      <c r="DAR7" s="53" t="s">
        <v>22</v>
      </c>
      <c r="DAS7" s="53" t="s">
        <v>22</v>
      </c>
      <c r="DAT7" s="53" t="s">
        <v>22</v>
      </c>
      <c r="DAU7" s="53" t="s">
        <v>22</v>
      </c>
      <c r="DAV7" s="53" t="s">
        <v>22</v>
      </c>
      <c r="DAW7" s="53" t="s">
        <v>22</v>
      </c>
      <c r="DAX7" s="53" t="s">
        <v>22</v>
      </c>
      <c r="DAY7" s="53" t="s">
        <v>22</v>
      </c>
      <c r="DAZ7" s="53" t="s">
        <v>22</v>
      </c>
      <c r="DBA7" s="53" t="s">
        <v>22</v>
      </c>
      <c r="DBB7" s="53" t="s">
        <v>22</v>
      </c>
      <c r="DBC7" s="53" t="s">
        <v>22</v>
      </c>
      <c r="DBD7" s="53" t="s">
        <v>22</v>
      </c>
      <c r="DBE7" s="53" t="s">
        <v>22</v>
      </c>
      <c r="DBF7" s="53" t="s">
        <v>22</v>
      </c>
      <c r="DBG7" s="53" t="s">
        <v>22</v>
      </c>
      <c r="DBH7" s="53" t="s">
        <v>22</v>
      </c>
      <c r="DBI7" s="53" t="s">
        <v>22</v>
      </c>
      <c r="DBJ7" s="53" t="s">
        <v>22</v>
      </c>
      <c r="DBK7" s="53" t="s">
        <v>22</v>
      </c>
      <c r="DBL7" s="53" t="s">
        <v>22</v>
      </c>
      <c r="DBM7" s="53" t="s">
        <v>22</v>
      </c>
      <c r="DBN7" s="53" t="s">
        <v>22</v>
      </c>
      <c r="DBO7" s="53" t="s">
        <v>22</v>
      </c>
      <c r="DBP7" s="53" t="s">
        <v>22</v>
      </c>
      <c r="DBQ7" s="53" t="s">
        <v>22</v>
      </c>
      <c r="DBR7" s="53" t="s">
        <v>22</v>
      </c>
      <c r="DBS7" s="53" t="s">
        <v>22</v>
      </c>
      <c r="DBT7" s="53" t="s">
        <v>22</v>
      </c>
      <c r="DBU7" s="53" t="s">
        <v>22</v>
      </c>
      <c r="DBV7" s="53" t="s">
        <v>22</v>
      </c>
      <c r="DBW7" s="53" t="s">
        <v>22</v>
      </c>
      <c r="DBX7" s="53" t="s">
        <v>22</v>
      </c>
      <c r="DBY7" s="53" t="s">
        <v>22</v>
      </c>
      <c r="DBZ7" s="53" t="s">
        <v>22</v>
      </c>
      <c r="DCA7" s="53" t="s">
        <v>22</v>
      </c>
      <c r="DCB7" s="53" t="s">
        <v>22</v>
      </c>
      <c r="DCC7" s="53" t="s">
        <v>22</v>
      </c>
      <c r="DCD7" s="53" t="s">
        <v>22</v>
      </c>
      <c r="DCE7" s="53" t="s">
        <v>22</v>
      </c>
      <c r="DCF7" s="53" t="s">
        <v>22</v>
      </c>
      <c r="DCG7" s="53" t="s">
        <v>22</v>
      </c>
      <c r="DCH7" s="53" t="s">
        <v>22</v>
      </c>
      <c r="DCI7" s="53" t="s">
        <v>22</v>
      </c>
      <c r="DCJ7" s="53" t="s">
        <v>22</v>
      </c>
      <c r="DCK7" s="53" t="s">
        <v>22</v>
      </c>
      <c r="DCL7" s="53" t="s">
        <v>22</v>
      </c>
      <c r="DCM7" s="53" t="s">
        <v>22</v>
      </c>
      <c r="DCN7" s="53" t="s">
        <v>22</v>
      </c>
      <c r="DCO7" s="53" t="s">
        <v>22</v>
      </c>
      <c r="DCP7" s="53" t="s">
        <v>22</v>
      </c>
      <c r="DCQ7" s="53" t="s">
        <v>22</v>
      </c>
      <c r="DCR7" s="53" t="s">
        <v>22</v>
      </c>
      <c r="DCS7" s="53" t="s">
        <v>22</v>
      </c>
      <c r="DCT7" s="53" t="s">
        <v>22</v>
      </c>
      <c r="DCU7" s="53" t="s">
        <v>22</v>
      </c>
      <c r="DCV7" s="53" t="s">
        <v>22</v>
      </c>
      <c r="DCW7" s="53" t="s">
        <v>22</v>
      </c>
      <c r="DCX7" s="53" t="s">
        <v>22</v>
      </c>
      <c r="DCY7" s="53" t="s">
        <v>22</v>
      </c>
      <c r="DCZ7" s="53" t="s">
        <v>22</v>
      </c>
      <c r="DDA7" s="53" t="s">
        <v>22</v>
      </c>
      <c r="DDB7" s="53" t="s">
        <v>22</v>
      </c>
      <c r="DDC7" s="53" t="s">
        <v>22</v>
      </c>
      <c r="DDD7" s="53" t="s">
        <v>22</v>
      </c>
      <c r="DDE7" s="53" t="s">
        <v>22</v>
      </c>
      <c r="DDF7" s="53" t="s">
        <v>22</v>
      </c>
      <c r="DDG7" s="53" t="s">
        <v>22</v>
      </c>
      <c r="DDH7" s="53" t="s">
        <v>22</v>
      </c>
      <c r="DDI7" s="53" t="s">
        <v>22</v>
      </c>
      <c r="DDJ7" s="53" t="s">
        <v>22</v>
      </c>
      <c r="DDK7" s="53" t="s">
        <v>22</v>
      </c>
      <c r="DDL7" s="53" t="s">
        <v>22</v>
      </c>
      <c r="DDM7" s="53" t="s">
        <v>22</v>
      </c>
      <c r="DDN7" s="53" t="s">
        <v>22</v>
      </c>
      <c r="DDO7" s="53" t="s">
        <v>22</v>
      </c>
      <c r="DDP7" s="53" t="s">
        <v>22</v>
      </c>
      <c r="DDQ7" s="53" t="s">
        <v>22</v>
      </c>
      <c r="DDR7" s="53" t="s">
        <v>22</v>
      </c>
      <c r="DDS7" s="53" t="s">
        <v>22</v>
      </c>
      <c r="DDT7" s="53" t="s">
        <v>22</v>
      </c>
      <c r="DDU7" s="53" t="s">
        <v>22</v>
      </c>
      <c r="DDV7" s="53" t="s">
        <v>22</v>
      </c>
      <c r="DDW7" s="53" t="s">
        <v>22</v>
      </c>
      <c r="DDX7" s="53" t="s">
        <v>22</v>
      </c>
      <c r="DDY7" s="53" t="s">
        <v>22</v>
      </c>
      <c r="DDZ7" s="53" t="s">
        <v>22</v>
      </c>
      <c r="DEA7" s="53" t="s">
        <v>22</v>
      </c>
      <c r="DEB7" s="53" t="s">
        <v>22</v>
      </c>
      <c r="DEC7" s="53" t="s">
        <v>22</v>
      </c>
      <c r="DED7" s="53" t="s">
        <v>22</v>
      </c>
      <c r="DEE7" s="53" t="s">
        <v>22</v>
      </c>
      <c r="DEF7" s="53" t="s">
        <v>22</v>
      </c>
      <c r="DEG7" s="53" t="s">
        <v>22</v>
      </c>
      <c r="DEH7" s="53" t="s">
        <v>22</v>
      </c>
      <c r="DEI7" s="53" t="s">
        <v>22</v>
      </c>
      <c r="DEJ7" s="53" t="s">
        <v>22</v>
      </c>
      <c r="DEK7" s="53" t="s">
        <v>22</v>
      </c>
      <c r="DEL7" s="53" t="s">
        <v>22</v>
      </c>
      <c r="DEM7" s="53" t="s">
        <v>22</v>
      </c>
      <c r="DEN7" s="53" t="s">
        <v>22</v>
      </c>
      <c r="DEO7" s="53" t="s">
        <v>22</v>
      </c>
      <c r="DEP7" s="53" t="s">
        <v>22</v>
      </c>
      <c r="DEQ7" s="53" t="s">
        <v>22</v>
      </c>
      <c r="DER7" s="53" t="s">
        <v>22</v>
      </c>
      <c r="DES7" s="53" t="s">
        <v>22</v>
      </c>
      <c r="DET7" s="53" t="s">
        <v>22</v>
      </c>
      <c r="DEU7" s="53" t="s">
        <v>22</v>
      </c>
      <c r="DEV7" s="53" t="s">
        <v>22</v>
      </c>
      <c r="DEW7" s="53" t="s">
        <v>22</v>
      </c>
      <c r="DEX7" s="53" t="s">
        <v>22</v>
      </c>
      <c r="DEY7" s="53" t="s">
        <v>22</v>
      </c>
      <c r="DEZ7" s="53" t="s">
        <v>22</v>
      </c>
      <c r="DFA7" s="53" t="s">
        <v>22</v>
      </c>
      <c r="DFB7" s="53" t="s">
        <v>22</v>
      </c>
      <c r="DFC7" s="53" t="s">
        <v>22</v>
      </c>
      <c r="DFD7" s="53" t="s">
        <v>22</v>
      </c>
      <c r="DFE7" s="53" t="s">
        <v>22</v>
      </c>
      <c r="DFF7" s="53" t="s">
        <v>22</v>
      </c>
      <c r="DFG7" s="53" t="s">
        <v>22</v>
      </c>
      <c r="DFH7" s="53" t="s">
        <v>22</v>
      </c>
      <c r="DFI7" s="53" t="s">
        <v>22</v>
      </c>
      <c r="DFJ7" s="53" t="s">
        <v>22</v>
      </c>
      <c r="DFK7" s="53" t="s">
        <v>22</v>
      </c>
      <c r="DFL7" s="53" t="s">
        <v>22</v>
      </c>
      <c r="DFM7" s="53" t="s">
        <v>22</v>
      </c>
      <c r="DFN7" s="53" t="s">
        <v>22</v>
      </c>
      <c r="DFO7" s="53" t="s">
        <v>22</v>
      </c>
      <c r="DFP7" s="53" t="s">
        <v>22</v>
      </c>
      <c r="DFQ7" s="53" t="s">
        <v>22</v>
      </c>
      <c r="DFR7" s="53" t="s">
        <v>22</v>
      </c>
      <c r="DFS7" s="53" t="s">
        <v>22</v>
      </c>
      <c r="DFT7" s="53" t="s">
        <v>22</v>
      </c>
      <c r="DFU7" s="53" t="s">
        <v>22</v>
      </c>
      <c r="DFV7" s="53" t="s">
        <v>22</v>
      </c>
      <c r="DFW7" s="53" t="s">
        <v>22</v>
      </c>
      <c r="DFX7" s="53" t="s">
        <v>22</v>
      </c>
      <c r="DFY7" s="53" t="s">
        <v>22</v>
      </c>
      <c r="DFZ7" s="53" t="s">
        <v>22</v>
      </c>
      <c r="DGA7" s="53" t="s">
        <v>22</v>
      </c>
      <c r="DGB7" s="53" t="s">
        <v>22</v>
      </c>
      <c r="DGC7" s="53" t="s">
        <v>22</v>
      </c>
      <c r="DGD7" s="53" t="s">
        <v>22</v>
      </c>
      <c r="DGE7" s="53" t="s">
        <v>22</v>
      </c>
      <c r="DGF7" s="53" t="s">
        <v>22</v>
      </c>
      <c r="DGG7" s="53" t="s">
        <v>22</v>
      </c>
      <c r="DGH7" s="53" t="s">
        <v>22</v>
      </c>
      <c r="DGI7" s="53" t="s">
        <v>22</v>
      </c>
      <c r="DGJ7" s="53" t="s">
        <v>22</v>
      </c>
      <c r="DGK7" s="53" t="s">
        <v>22</v>
      </c>
      <c r="DGL7" s="53" t="s">
        <v>22</v>
      </c>
      <c r="DGM7" s="53" t="s">
        <v>22</v>
      </c>
      <c r="DGN7" s="53" t="s">
        <v>22</v>
      </c>
      <c r="DGO7" s="53" t="s">
        <v>22</v>
      </c>
      <c r="DGP7" s="53" t="s">
        <v>22</v>
      </c>
      <c r="DGQ7" s="53" t="s">
        <v>22</v>
      </c>
      <c r="DGR7" s="53" t="s">
        <v>22</v>
      </c>
      <c r="DGS7" s="53" t="s">
        <v>22</v>
      </c>
      <c r="DGT7" s="53" t="s">
        <v>22</v>
      </c>
      <c r="DGU7" s="53" t="s">
        <v>22</v>
      </c>
      <c r="DGV7" s="53" t="s">
        <v>22</v>
      </c>
      <c r="DGW7" s="53" t="s">
        <v>22</v>
      </c>
      <c r="DGX7" s="53" t="s">
        <v>22</v>
      </c>
      <c r="DGY7" s="53" t="s">
        <v>22</v>
      </c>
      <c r="DGZ7" s="53" t="s">
        <v>22</v>
      </c>
      <c r="DHA7" s="53" t="s">
        <v>22</v>
      </c>
      <c r="DHB7" s="53" t="s">
        <v>22</v>
      </c>
      <c r="DHC7" s="53" t="s">
        <v>22</v>
      </c>
      <c r="DHD7" s="53" t="s">
        <v>22</v>
      </c>
      <c r="DHE7" s="53" t="s">
        <v>22</v>
      </c>
      <c r="DHF7" s="53" t="s">
        <v>22</v>
      </c>
      <c r="DHG7" s="53" t="s">
        <v>22</v>
      </c>
      <c r="DHH7" s="53" t="s">
        <v>22</v>
      </c>
      <c r="DHI7" s="53" t="s">
        <v>22</v>
      </c>
      <c r="DHJ7" s="53" t="s">
        <v>22</v>
      </c>
      <c r="DHK7" s="53" t="s">
        <v>22</v>
      </c>
      <c r="DHL7" s="53" t="s">
        <v>22</v>
      </c>
      <c r="DHM7" s="53" t="s">
        <v>22</v>
      </c>
      <c r="DHN7" s="53" t="s">
        <v>22</v>
      </c>
      <c r="DHO7" s="53" t="s">
        <v>22</v>
      </c>
      <c r="DHP7" s="53" t="s">
        <v>22</v>
      </c>
      <c r="DHQ7" s="53" t="s">
        <v>22</v>
      </c>
      <c r="DHR7" s="53" t="s">
        <v>22</v>
      </c>
      <c r="DHS7" s="53" t="s">
        <v>22</v>
      </c>
      <c r="DHT7" s="53" t="s">
        <v>22</v>
      </c>
      <c r="DHU7" s="53" t="s">
        <v>22</v>
      </c>
      <c r="DHV7" s="53" t="s">
        <v>22</v>
      </c>
      <c r="DHW7" s="53" t="s">
        <v>22</v>
      </c>
      <c r="DHX7" s="53" t="s">
        <v>22</v>
      </c>
      <c r="DHY7" s="53" t="s">
        <v>22</v>
      </c>
      <c r="DHZ7" s="53" t="s">
        <v>22</v>
      </c>
      <c r="DIA7" s="53" t="s">
        <v>22</v>
      </c>
      <c r="DIB7" s="53" t="s">
        <v>22</v>
      </c>
      <c r="DIC7" s="53" t="s">
        <v>22</v>
      </c>
      <c r="DID7" s="53" t="s">
        <v>22</v>
      </c>
      <c r="DIE7" s="53" t="s">
        <v>22</v>
      </c>
      <c r="DIF7" s="53" t="s">
        <v>22</v>
      </c>
      <c r="DIG7" s="53" t="s">
        <v>22</v>
      </c>
      <c r="DIH7" s="53" t="s">
        <v>22</v>
      </c>
      <c r="DII7" s="53" t="s">
        <v>22</v>
      </c>
      <c r="DIJ7" s="53" t="s">
        <v>22</v>
      </c>
      <c r="DIK7" s="53" t="s">
        <v>22</v>
      </c>
      <c r="DIL7" s="53" t="s">
        <v>22</v>
      </c>
      <c r="DIM7" s="53" t="s">
        <v>22</v>
      </c>
      <c r="DIN7" s="53" t="s">
        <v>22</v>
      </c>
      <c r="DIO7" s="53" t="s">
        <v>22</v>
      </c>
      <c r="DIP7" s="53" t="s">
        <v>22</v>
      </c>
      <c r="DIQ7" s="53" t="s">
        <v>22</v>
      </c>
      <c r="DIR7" s="53" t="s">
        <v>22</v>
      </c>
      <c r="DIS7" s="53" t="s">
        <v>22</v>
      </c>
      <c r="DIT7" s="53" t="s">
        <v>22</v>
      </c>
      <c r="DIU7" s="53" t="s">
        <v>22</v>
      </c>
      <c r="DIV7" s="53" t="s">
        <v>22</v>
      </c>
      <c r="DIW7" s="53" t="s">
        <v>22</v>
      </c>
      <c r="DIX7" s="53" t="s">
        <v>22</v>
      </c>
      <c r="DIY7" s="53" t="s">
        <v>22</v>
      </c>
      <c r="DIZ7" s="53" t="s">
        <v>22</v>
      </c>
      <c r="DJA7" s="53" t="s">
        <v>22</v>
      </c>
      <c r="DJB7" s="53" t="s">
        <v>22</v>
      </c>
      <c r="DJC7" s="53" t="s">
        <v>22</v>
      </c>
      <c r="DJD7" s="53" t="s">
        <v>22</v>
      </c>
      <c r="DJE7" s="53" t="s">
        <v>22</v>
      </c>
      <c r="DJF7" s="53" t="s">
        <v>22</v>
      </c>
      <c r="DJG7" s="53" t="s">
        <v>22</v>
      </c>
      <c r="DJH7" s="53" t="s">
        <v>22</v>
      </c>
      <c r="DJI7" s="53" t="s">
        <v>22</v>
      </c>
      <c r="DJJ7" s="53" t="s">
        <v>22</v>
      </c>
      <c r="DJK7" s="53" t="s">
        <v>22</v>
      </c>
      <c r="DJL7" s="53" t="s">
        <v>22</v>
      </c>
      <c r="DJM7" s="53" t="s">
        <v>22</v>
      </c>
      <c r="DJN7" s="53" t="s">
        <v>22</v>
      </c>
      <c r="DJO7" s="53" t="s">
        <v>22</v>
      </c>
      <c r="DJP7" s="53" t="s">
        <v>22</v>
      </c>
      <c r="DJQ7" s="53" t="s">
        <v>22</v>
      </c>
      <c r="DJR7" s="53" t="s">
        <v>22</v>
      </c>
      <c r="DJS7" s="53" t="s">
        <v>22</v>
      </c>
      <c r="DJT7" s="53" t="s">
        <v>22</v>
      </c>
      <c r="DJU7" s="53" t="s">
        <v>22</v>
      </c>
      <c r="DJV7" s="53" t="s">
        <v>22</v>
      </c>
      <c r="DJW7" s="53" t="s">
        <v>22</v>
      </c>
      <c r="DJX7" s="53" t="s">
        <v>22</v>
      </c>
      <c r="DJY7" s="53" t="s">
        <v>22</v>
      </c>
      <c r="DJZ7" s="53" t="s">
        <v>22</v>
      </c>
      <c r="DKA7" s="53" t="s">
        <v>22</v>
      </c>
      <c r="DKB7" s="53" t="s">
        <v>22</v>
      </c>
      <c r="DKC7" s="53" t="s">
        <v>22</v>
      </c>
      <c r="DKD7" s="53" t="s">
        <v>22</v>
      </c>
      <c r="DKE7" s="53" t="s">
        <v>22</v>
      </c>
      <c r="DKF7" s="53" t="s">
        <v>22</v>
      </c>
      <c r="DKG7" s="53" t="s">
        <v>22</v>
      </c>
      <c r="DKH7" s="53" t="s">
        <v>22</v>
      </c>
      <c r="DKI7" s="53" t="s">
        <v>22</v>
      </c>
      <c r="DKJ7" s="53" t="s">
        <v>22</v>
      </c>
      <c r="DKK7" s="53" t="s">
        <v>22</v>
      </c>
      <c r="DKL7" s="53" t="s">
        <v>22</v>
      </c>
      <c r="DKM7" s="53" t="s">
        <v>22</v>
      </c>
      <c r="DKN7" s="53" t="s">
        <v>22</v>
      </c>
      <c r="DKO7" s="53" t="s">
        <v>22</v>
      </c>
      <c r="DKP7" s="53" t="s">
        <v>22</v>
      </c>
      <c r="DKQ7" s="53" t="s">
        <v>22</v>
      </c>
      <c r="DKR7" s="53" t="s">
        <v>22</v>
      </c>
      <c r="DKS7" s="53" t="s">
        <v>22</v>
      </c>
      <c r="DKT7" s="53" t="s">
        <v>22</v>
      </c>
      <c r="DKU7" s="53" t="s">
        <v>22</v>
      </c>
      <c r="DKV7" s="53" t="s">
        <v>22</v>
      </c>
      <c r="DKW7" s="53" t="s">
        <v>22</v>
      </c>
      <c r="DKX7" s="53" t="s">
        <v>22</v>
      </c>
      <c r="DKY7" s="53" t="s">
        <v>22</v>
      </c>
      <c r="DKZ7" s="53" t="s">
        <v>22</v>
      </c>
      <c r="DLA7" s="53" t="s">
        <v>22</v>
      </c>
      <c r="DLB7" s="53" t="s">
        <v>22</v>
      </c>
      <c r="DLC7" s="53" t="s">
        <v>22</v>
      </c>
      <c r="DLD7" s="53" t="s">
        <v>22</v>
      </c>
      <c r="DLE7" s="53" t="s">
        <v>22</v>
      </c>
      <c r="DLF7" s="53" t="s">
        <v>22</v>
      </c>
      <c r="DLG7" s="53" t="s">
        <v>22</v>
      </c>
      <c r="DLH7" s="53" t="s">
        <v>22</v>
      </c>
      <c r="DLI7" s="53" t="s">
        <v>22</v>
      </c>
      <c r="DLJ7" s="53" t="s">
        <v>22</v>
      </c>
      <c r="DLK7" s="53" t="s">
        <v>22</v>
      </c>
      <c r="DLL7" s="53" t="s">
        <v>22</v>
      </c>
      <c r="DLM7" s="53" t="s">
        <v>22</v>
      </c>
      <c r="DLN7" s="53" t="s">
        <v>22</v>
      </c>
      <c r="DLO7" s="53" t="s">
        <v>22</v>
      </c>
      <c r="DLP7" s="53" t="s">
        <v>22</v>
      </c>
      <c r="DLQ7" s="53" t="s">
        <v>22</v>
      </c>
      <c r="DLR7" s="53" t="s">
        <v>22</v>
      </c>
      <c r="DLS7" s="53" t="s">
        <v>22</v>
      </c>
      <c r="DLT7" s="53" t="s">
        <v>22</v>
      </c>
      <c r="DLU7" s="53" t="s">
        <v>22</v>
      </c>
      <c r="DLV7" s="53" t="s">
        <v>22</v>
      </c>
      <c r="DLW7" s="53" t="s">
        <v>22</v>
      </c>
      <c r="DLX7" s="53" t="s">
        <v>22</v>
      </c>
      <c r="DLY7" s="53" t="s">
        <v>22</v>
      </c>
      <c r="DLZ7" s="53" t="s">
        <v>22</v>
      </c>
      <c r="DMA7" s="53" t="s">
        <v>22</v>
      </c>
      <c r="DMB7" s="53" t="s">
        <v>22</v>
      </c>
      <c r="DMC7" s="53" t="s">
        <v>22</v>
      </c>
      <c r="DMD7" s="53" t="s">
        <v>22</v>
      </c>
      <c r="DME7" s="53" t="s">
        <v>22</v>
      </c>
      <c r="DMF7" s="53" t="s">
        <v>22</v>
      </c>
      <c r="DMG7" s="53" t="s">
        <v>22</v>
      </c>
      <c r="DMH7" s="53" t="s">
        <v>22</v>
      </c>
      <c r="DMI7" s="53" t="s">
        <v>22</v>
      </c>
      <c r="DMJ7" s="53" t="s">
        <v>22</v>
      </c>
      <c r="DMK7" s="53" t="s">
        <v>22</v>
      </c>
      <c r="DML7" s="53" t="s">
        <v>22</v>
      </c>
      <c r="DMM7" s="53" t="s">
        <v>22</v>
      </c>
      <c r="DMN7" s="53" t="s">
        <v>22</v>
      </c>
      <c r="DMO7" s="53" t="s">
        <v>22</v>
      </c>
      <c r="DMP7" s="53" t="s">
        <v>22</v>
      </c>
      <c r="DMQ7" s="53" t="s">
        <v>22</v>
      </c>
      <c r="DMR7" s="53" t="s">
        <v>22</v>
      </c>
      <c r="DMS7" s="53" t="s">
        <v>22</v>
      </c>
      <c r="DMT7" s="53" t="s">
        <v>22</v>
      </c>
      <c r="DMU7" s="53" t="s">
        <v>22</v>
      </c>
      <c r="DMV7" s="53" t="s">
        <v>22</v>
      </c>
      <c r="DMW7" s="53" t="s">
        <v>22</v>
      </c>
      <c r="DMX7" s="53" t="s">
        <v>22</v>
      </c>
      <c r="DMY7" s="53" t="s">
        <v>22</v>
      </c>
      <c r="DMZ7" s="53" t="s">
        <v>22</v>
      </c>
      <c r="DNA7" s="53" t="s">
        <v>22</v>
      </c>
      <c r="DNB7" s="53" t="s">
        <v>22</v>
      </c>
      <c r="DNC7" s="53" t="s">
        <v>22</v>
      </c>
      <c r="DND7" s="53" t="s">
        <v>22</v>
      </c>
      <c r="DNE7" s="53" t="s">
        <v>22</v>
      </c>
      <c r="DNF7" s="53" t="s">
        <v>22</v>
      </c>
      <c r="DNG7" s="53" t="s">
        <v>22</v>
      </c>
      <c r="DNH7" s="53" t="s">
        <v>22</v>
      </c>
      <c r="DNI7" s="53" t="s">
        <v>22</v>
      </c>
      <c r="DNJ7" s="53" t="s">
        <v>22</v>
      </c>
      <c r="DNK7" s="53" t="s">
        <v>22</v>
      </c>
      <c r="DNL7" s="53" t="s">
        <v>22</v>
      </c>
      <c r="DNM7" s="53" t="s">
        <v>22</v>
      </c>
      <c r="DNN7" s="53" t="s">
        <v>22</v>
      </c>
      <c r="DNO7" s="53" t="s">
        <v>22</v>
      </c>
      <c r="DNP7" s="53" t="s">
        <v>22</v>
      </c>
      <c r="DNQ7" s="53" t="s">
        <v>22</v>
      </c>
      <c r="DNR7" s="53" t="s">
        <v>22</v>
      </c>
      <c r="DNS7" s="53" t="s">
        <v>22</v>
      </c>
      <c r="DNT7" s="53" t="s">
        <v>22</v>
      </c>
      <c r="DNU7" s="53" t="s">
        <v>22</v>
      </c>
      <c r="DNV7" s="53" t="s">
        <v>22</v>
      </c>
      <c r="DNW7" s="53" t="s">
        <v>22</v>
      </c>
      <c r="DNX7" s="53" t="s">
        <v>22</v>
      </c>
      <c r="DNY7" s="53" t="s">
        <v>22</v>
      </c>
      <c r="DNZ7" s="53" t="s">
        <v>22</v>
      </c>
      <c r="DOA7" s="53" t="s">
        <v>22</v>
      </c>
      <c r="DOB7" s="53" t="s">
        <v>22</v>
      </c>
      <c r="DOC7" s="53" t="s">
        <v>22</v>
      </c>
      <c r="DOD7" s="53" t="s">
        <v>22</v>
      </c>
      <c r="DOE7" s="53" t="s">
        <v>22</v>
      </c>
      <c r="DOF7" s="53" t="s">
        <v>22</v>
      </c>
      <c r="DOG7" s="53" t="s">
        <v>22</v>
      </c>
      <c r="DOH7" s="53" t="s">
        <v>22</v>
      </c>
      <c r="DOI7" s="53" t="s">
        <v>22</v>
      </c>
      <c r="DOJ7" s="53" t="s">
        <v>22</v>
      </c>
      <c r="DOK7" s="53" t="s">
        <v>22</v>
      </c>
      <c r="DOL7" s="53" t="s">
        <v>22</v>
      </c>
      <c r="DOM7" s="53" t="s">
        <v>22</v>
      </c>
      <c r="DON7" s="53" t="s">
        <v>22</v>
      </c>
      <c r="DOO7" s="53" t="s">
        <v>22</v>
      </c>
      <c r="DOP7" s="53" t="s">
        <v>22</v>
      </c>
      <c r="DOQ7" s="53" t="s">
        <v>22</v>
      </c>
      <c r="DOR7" s="53" t="s">
        <v>22</v>
      </c>
      <c r="DOS7" s="53" t="s">
        <v>22</v>
      </c>
      <c r="DOT7" s="53" t="s">
        <v>22</v>
      </c>
      <c r="DOU7" s="53" t="s">
        <v>22</v>
      </c>
      <c r="DOV7" s="53" t="s">
        <v>22</v>
      </c>
      <c r="DOW7" s="53" t="s">
        <v>22</v>
      </c>
      <c r="DOX7" s="53" t="s">
        <v>22</v>
      </c>
      <c r="DOY7" s="53" t="s">
        <v>22</v>
      </c>
      <c r="DOZ7" s="53" t="s">
        <v>22</v>
      </c>
      <c r="DPA7" s="53" t="s">
        <v>22</v>
      </c>
      <c r="DPB7" s="53" t="s">
        <v>22</v>
      </c>
      <c r="DPC7" s="53" t="s">
        <v>22</v>
      </c>
      <c r="DPD7" s="53" t="s">
        <v>22</v>
      </c>
      <c r="DPE7" s="53" t="s">
        <v>22</v>
      </c>
      <c r="DPF7" s="53" t="s">
        <v>22</v>
      </c>
      <c r="DPG7" s="53" t="s">
        <v>22</v>
      </c>
      <c r="DPH7" s="53" t="s">
        <v>22</v>
      </c>
      <c r="DPI7" s="53" t="s">
        <v>22</v>
      </c>
      <c r="DPJ7" s="53" t="s">
        <v>22</v>
      </c>
      <c r="DPK7" s="53" t="s">
        <v>22</v>
      </c>
      <c r="DPL7" s="53" t="s">
        <v>22</v>
      </c>
      <c r="DPM7" s="53" t="s">
        <v>22</v>
      </c>
      <c r="DPN7" s="53" t="s">
        <v>22</v>
      </c>
      <c r="DPO7" s="53" t="s">
        <v>22</v>
      </c>
      <c r="DPP7" s="53" t="s">
        <v>22</v>
      </c>
      <c r="DPQ7" s="53" t="s">
        <v>22</v>
      </c>
      <c r="DPR7" s="53" t="s">
        <v>22</v>
      </c>
      <c r="DPS7" s="53" t="s">
        <v>22</v>
      </c>
      <c r="DPT7" s="53" t="s">
        <v>22</v>
      </c>
      <c r="DPU7" s="53" t="s">
        <v>22</v>
      </c>
      <c r="DPV7" s="53" t="s">
        <v>22</v>
      </c>
      <c r="DPW7" s="53" t="s">
        <v>22</v>
      </c>
      <c r="DPX7" s="53" t="s">
        <v>22</v>
      </c>
      <c r="DPY7" s="53" t="s">
        <v>22</v>
      </c>
      <c r="DPZ7" s="53" t="s">
        <v>22</v>
      </c>
      <c r="DQA7" s="53" t="s">
        <v>22</v>
      </c>
      <c r="DQB7" s="53" t="s">
        <v>22</v>
      </c>
      <c r="DQC7" s="53" t="s">
        <v>22</v>
      </c>
      <c r="DQD7" s="53" t="s">
        <v>22</v>
      </c>
      <c r="DQE7" s="53" t="s">
        <v>22</v>
      </c>
      <c r="DQF7" s="53" t="s">
        <v>22</v>
      </c>
      <c r="DQG7" s="53" t="s">
        <v>22</v>
      </c>
      <c r="DQH7" s="53" t="s">
        <v>22</v>
      </c>
      <c r="DQI7" s="53" t="s">
        <v>22</v>
      </c>
      <c r="DQJ7" s="53" t="s">
        <v>22</v>
      </c>
      <c r="DQK7" s="53" t="s">
        <v>22</v>
      </c>
      <c r="DQL7" s="53" t="s">
        <v>22</v>
      </c>
      <c r="DQM7" s="53" t="s">
        <v>22</v>
      </c>
      <c r="DQN7" s="53" t="s">
        <v>22</v>
      </c>
      <c r="DQO7" s="53" t="s">
        <v>22</v>
      </c>
      <c r="DQP7" s="53" t="s">
        <v>22</v>
      </c>
      <c r="DQQ7" s="53" t="s">
        <v>22</v>
      </c>
      <c r="DQR7" s="53" t="s">
        <v>22</v>
      </c>
      <c r="DQS7" s="53" t="s">
        <v>22</v>
      </c>
      <c r="DQT7" s="53" t="s">
        <v>22</v>
      </c>
      <c r="DQU7" s="53" t="s">
        <v>22</v>
      </c>
      <c r="DQV7" s="53" t="s">
        <v>22</v>
      </c>
      <c r="DQW7" s="53" t="s">
        <v>22</v>
      </c>
      <c r="DQX7" s="53" t="s">
        <v>22</v>
      </c>
      <c r="DQY7" s="53" t="s">
        <v>22</v>
      </c>
      <c r="DQZ7" s="53" t="s">
        <v>22</v>
      </c>
      <c r="DRA7" s="53" t="s">
        <v>22</v>
      </c>
      <c r="DRB7" s="53" t="s">
        <v>22</v>
      </c>
      <c r="DRC7" s="53" t="s">
        <v>22</v>
      </c>
      <c r="DRD7" s="53" t="s">
        <v>22</v>
      </c>
      <c r="DRE7" s="53" t="s">
        <v>22</v>
      </c>
      <c r="DRF7" s="53" t="s">
        <v>22</v>
      </c>
      <c r="DRG7" s="53" t="s">
        <v>22</v>
      </c>
      <c r="DRH7" s="53" t="s">
        <v>22</v>
      </c>
      <c r="DRI7" s="53" t="s">
        <v>22</v>
      </c>
      <c r="DRJ7" s="53" t="s">
        <v>22</v>
      </c>
      <c r="DRK7" s="53" t="s">
        <v>22</v>
      </c>
      <c r="DRL7" s="53" t="s">
        <v>22</v>
      </c>
      <c r="DRM7" s="53" t="s">
        <v>22</v>
      </c>
      <c r="DRN7" s="53" t="s">
        <v>22</v>
      </c>
      <c r="DRO7" s="53" t="s">
        <v>22</v>
      </c>
      <c r="DRP7" s="53" t="s">
        <v>22</v>
      </c>
      <c r="DRQ7" s="53" t="s">
        <v>22</v>
      </c>
      <c r="DRR7" s="53" t="s">
        <v>22</v>
      </c>
      <c r="DRS7" s="53" t="s">
        <v>22</v>
      </c>
      <c r="DRT7" s="53" t="s">
        <v>22</v>
      </c>
      <c r="DRU7" s="53" t="s">
        <v>22</v>
      </c>
      <c r="DRV7" s="53" t="s">
        <v>22</v>
      </c>
      <c r="DRW7" s="53" t="s">
        <v>22</v>
      </c>
      <c r="DRX7" s="53" t="s">
        <v>22</v>
      </c>
      <c r="DRY7" s="53" t="s">
        <v>22</v>
      </c>
      <c r="DRZ7" s="53" t="s">
        <v>22</v>
      </c>
      <c r="DSA7" s="53" t="s">
        <v>22</v>
      </c>
      <c r="DSB7" s="53" t="s">
        <v>22</v>
      </c>
      <c r="DSC7" s="53" t="s">
        <v>22</v>
      </c>
      <c r="DSD7" s="53" t="s">
        <v>22</v>
      </c>
      <c r="DSE7" s="53" t="s">
        <v>22</v>
      </c>
      <c r="DSF7" s="53" t="s">
        <v>22</v>
      </c>
      <c r="DSG7" s="53" t="s">
        <v>22</v>
      </c>
      <c r="DSH7" s="53" t="s">
        <v>22</v>
      </c>
      <c r="DSI7" s="53" t="s">
        <v>22</v>
      </c>
      <c r="DSJ7" s="53" t="s">
        <v>22</v>
      </c>
      <c r="DSK7" s="53" t="s">
        <v>22</v>
      </c>
      <c r="DSL7" s="53" t="s">
        <v>22</v>
      </c>
      <c r="DSM7" s="53" t="s">
        <v>22</v>
      </c>
      <c r="DSN7" s="53" t="s">
        <v>22</v>
      </c>
      <c r="DSO7" s="53" t="s">
        <v>22</v>
      </c>
      <c r="DSP7" s="53" t="s">
        <v>22</v>
      </c>
      <c r="DSQ7" s="53" t="s">
        <v>22</v>
      </c>
      <c r="DSR7" s="53" t="s">
        <v>22</v>
      </c>
      <c r="DSS7" s="53" t="s">
        <v>22</v>
      </c>
      <c r="DST7" s="53" t="s">
        <v>22</v>
      </c>
      <c r="DSU7" s="53" t="s">
        <v>22</v>
      </c>
      <c r="DSV7" s="53" t="s">
        <v>22</v>
      </c>
      <c r="DSW7" s="53" t="s">
        <v>22</v>
      </c>
      <c r="DSX7" s="53" t="s">
        <v>22</v>
      </c>
      <c r="DSY7" s="53" t="s">
        <v>22</v>
      </c>
      <c r="DSZ7" s="53" t="s">
        <v>22</v>
      </c>
      <c r="DTA7" s="53" t="s">
        <v>22</v>
      </c>
      <c r="DTB7" s="53" t="s">
        <v>22</v>
      </c>
      <c r="DTC7" s="53" t="s">
        <v>22</v>
      </c>
      <c r="DTD7" s="53" t="s">
        <v>22</v>
      </c>
      <c r="DTE7" s="53" t="s">
        <v>22</v>
      </c>
      <c r="DTF7" s="53" t="s">
        <v>22</v>
      </c>
      <c r="DTG7" s="53" t="s">
        <v>22</v>
      </c>
      <c r="DTH7" s="53" t="s">
        <v>22</v>
      </c>
      <c r="DTI7" s="53" t="s">
        <v>22</v>
      </c>
      <c r="DTJ7" s="53" t="s">
        <v>22</v>
      </c>
      <c r="DTK7" s="53" t="s">
        <v>22</v>
      </c>
      <c r="DTL7" s="53" t="s">
        <v>22</v>
      </c>
      <c r="DTM7" s="53" t="s">
        <v>22</v>
      </c>
      <c r="DTN7" s="53" t="s">
        <v>22</v>
      </c>
      <c r="DTO7" s="53" t="s">
        <v>22</v>
      </c>
      <c r="DTP7" s="53" t="s">
        <v>22</v>
      </c>
      <c r="DTQ7" s="53" t="s">
        <v>22</v>
      </c>
      <c r="DTR7" s="53" t="s">
        <v>22</v>
      </c>
      <c r="DTS7" s="53" t="s">
        <v>22</v>
      </c>
      <c r="DTT7" s="53" t="s">
        <v>22</v>
      </c>
      <c r="DTU7" s="53" t="s">
        <v>22</v>
      </c>
      <c r="DTV7" s="53" t="s">
        <v>22</v>
      </c>
      <c r="DTW7" s="53" t="s">
        <v>22</v>
      </c>
      <c r="DTX7" s="53" t="s">
        <v>22</v>
      </c>
      <c r="DTY7" s="53" t="s">
        <v>22</v>
      </c>
      <c r="DTZ7" s="53" t="s">
        <v>22</v>
      </c>
      <c r="DUA7" s="53" t="s">
        <v>22</v>
      </c>
      <c r="DUB7" s="53" t="s">
        <v>22</v>
      </c>
      <c r="DUC7" s="53" t="s">
        <v>22</v>
      </c>
      <c r="DUD7" s="53" t="s">
        <v>22</v>
      </c>
      <c r="DUE7" s="53" t="s">
        <v>22</v>
      </c>
      <c r="DUF7" s="53" t="s">
        <v>22</v>
      </c>
      <c r="DUG7" s="53" t="s">
        <v>22</v>
      </c>
      <c r="DUH7" s="53" t="s">
        <v>22</v>
      </c>
      <c r="DUI7" s="53" t="s">
        <v>22</v>
      </c>
      <c r="DUJ7" s="53" t="s">
        <v>22</v>
      </c>
      <c r="DUK7" s="53" t="s">
        <v>22</v>
      </c>
      <c r="DUL7" s="53" t="s">
        <v>22</v>
      </c>
      <c r="DUM7" s="53" t="s">
        <v>22</v>
      </c>
      <c r="DUN7" s="53" t="s">
        <v>22</v>
      </c>
      <c r="DUO7" s="53" t="s">
        <v>22</v>
      </c>
      <c r="DUP7" s="53" t="s">
        <v>22</v>
      </c>
      <c r="DUQ7" s="53" t="s">
        <v>22</v>
      </c>
      <c r="DUR7" s="53" t="s">
        <v>22</v>
      </c>
      <c r="DUS7" s="53" t="s">
        <v>22</v>
      </c>
      <c r="DUT7" s="53" t="s">
        <v>22</v>
      </c>
      <c r="DUU7" s="53" t="s">
        <v>22</v>
      </c>
      <c r="DUV7" s="53" t="s">
        <v>22</v>
      </c>
      <c r="DUW7" s="53" t="s">
        <v>22</v>
      </c>
      <c r="DUX7" s="53" t="s">
        <v>22</v>
      </c>
      <c r="DUY7" s="53" t="s">
        <v>22</v>
      </c>
      <c r="DUZ7" s="53" t="s">
        <v>22</v>
      </c>
      <c r="DVA7" s="53" t="s">
        <v>22</v>
      </c>
      <c r="DVB7" s="53" t="s">
        <v>22</v>
      </c>
      <c r="DVC7" s="53" t="s">
        <v>22</v>
      </c>
      <c r="DVD7" s="53" t="s">
        <v>22</v>
      </c>
      <c r="DVE7" s="53" t="s">
        <v>22</v>
      </c>
      <c r="DVF7" s="53" t="s">
        <v>22</v>
      </c>
      <c r="DVG7" s="53" t="s">
        <v>22</v>
      </c>
      <c r="DVH7" s="53" t="s">
        <v>22</v>
      </c>
      <c r="DVI7" s="53" t="s">
        <v>22</v>
      </c>
      <c r="DVJ7" s="53" t="s">
        <v>22</v>
      </c>
      <c r="DVK7" s="53" t="s">
        <v>22</v>
      </c>
      <c r="DVL7" s="53" t="s">
        <v>22</v>
      </c>
      <c r="DVM7" s="53" t="s">
        <v>22</v>
      </c>
      <c r="DVN7" s="53" t="s">
        <v>22</v>
      </c>
      <c r="DVO7" s="53" t="s">
        <v>22</v>
      </c>
      <c r="DVP7" s="53" t="s">
        <v>22</v>
      </c>
      <c r="DVQ7" s="53" t="s">
        <v>22</v>
      </c>
      <c r="DVR7" s="53" t="s">
        <v>22</v>
      </c>
      <c r="DVS7" s="53" t="s">
        <v>22</v>
      </c>
      <c r="DVT7" s="53" t="s">
        <v>22</v>
      </c>
      <c r="DVU7" s="53" t="s">
        <v>22</v>
      </c>
      <c r="DVV7" s="53" t="s">
        <v>22</v>
      </c>
      <c r="DVW7" s="53" t="s">
        <v>22</v>
      </c>
      <c r="DVX7" s="53" t="s">
        <v>22</v>
      </c>
      <c r="DVY7" s="53" t="s">
        <v>22</v>
      </c>
      <c r="DVZ7" s="53" t="s">
        <v>22</v>
      </c>
      <c r="DWA7" s="53" t="s">
        <v>22</v>
      </c>
      <c r="DWB7" s="53" t="s">
        <v>22</v>
      </c>
      <c r="DWC7" s="53" t="s">
        <v>22</v>
      </c>
      <c r="DWD7" s="53" t="s">
        <v>22</v>
      </c>
      <c r="DWE7" s="53" t="s">
        <v>22</v>
      </c>
      <c r="DWF7" s="53" t="s">
        <v>22</v>
      </c>
      <c r="DWG7" s="53" t="s">
        <v>22</v>
      </c>
      <c r="DWH7" s="53" t="s">
        <v>22</v>
      </c>
      <c r="DWI7" s="53" t="s">
        <v>22</v>
      </c>
      <c r="DWJ7" s="53" t="s">
        <v>22</v>
      </c>
      <c r="DWK7" s="53" t="s">
        <v>22</v>
      </c>
      <c r="DWL7" s="53" t="s">
        <v>22</v>
      </c>
      <c r="DWM7" s="53" t="s">
        <v>22</v>
      </c>
      <c r="DWN7" s="53" t="s">
        <v>22</v>
      </c>
      <c r="DWO7" s="53" t="s">
        <v>22</v>
      </c>
      <c r="DWP7" s="53" t="s">
        <v>22</v>
      </c>
      <c r="DWQ7" s="53" t="s">
        <v>22</v>
      </c>
      <c r="DWR7" s="53" t="s">
        <v>22</v>
      </c>
      <c r="DWS7" s="53" t="s">
        <v>22</v>
      </c>
      <c r="DWT7" s="53" t="s">
        <v>22</v>
      </c>
      <c r="DWU7" s="53" t="s">
        <v>22</v>
      </c>
      <c r="DWV7" s="53" t="s">
        <v>22</v>
      </c>
      <c r="DWW7" s="53" t="s">
        <v>22</v>
      </c>
      <c r="DWX7" s="53" t="s">
        <v>22</v>
      </c>
      <c r="DWY7" s="53" t="s">
        <v>22</v>
      </c>
      <c r="DWZ7" s="53" t="s">
        <v>22</v>
      </c>
      <c r="DXA7" s="53" t="s">
        <v>22</v>
      </c>
      <c r="DXB7" s="53" t="s">
        <v>22</v>
      </c>
      <c r="DXC7" s="53" t="s">
        <v>22</v>
      </c>
      <c r="DXD7" s="53" t="s">
        <v>22</v>
      </c>
      <c r="DXE7" s="53" t="s">
        <v>22</v>
      </c>
      <c r="DXF7" s="53" t="s">
        <v>22</v>
      </c>
      <c r="DXG7" s="53" t="s">
        <v>22</v>
      </c>
      <c r="DXH7" s="53" t="s">
        <v>22</v>
      </c>
      <c r="DXI7" s="53" t="s">
        <v>22</v>
      </c>
      <c r="DXJ7" s="53" t="s">
        <v>22</v>
      </c>
      <c r="DXK7" s="53" t="s">
        <v>22</v>
      </c>
      <c r="DXL7" s="53" t="s">
        <v>22</v>
      </c>
      <c r="DXM7" s="53" t="s">
        <v>22</v>
      </c>
      <c r="DXN7" s="53" t="s">
        <v>22</v>
      </c>
      <c r="DXO7" s="53" t="s">
        <v>22</v>
      </c>
      <c r="DXP7" s="53" t="s">
        <v>22</v>
      </c>
      <c r="DXQ7" s="53" t="s">
        <v>22</v>
      </c>
      <c r="DXR7" s="53" t="s">
        <v>22</v>
      </c>
      <c r="DXS7" s="53" t="s">
        <v>22</v>
      </c>
      <c r="DXT7" s="53" t="s">
        <v>22</v>
      </c>
      <c r="DXU7" s="53" t="s">
        <v>22</v>
      </c>
      <c r="DXV7" s="53" t="s">
        <v>22</v>
      </c>
      <c r="DXW7" s="53" t="s">
        <v>22</v>
      </c>
      <c r="DXX7" s="53" t="s">
        <v>22</v>
      </c>
      <c r="DXY7" s="53" t="s">
        <v>22</v>
      </c>
      <c r="DXZ7" s="53" t="s">
        <v>22</v>
      </c>
      <c r="DYA7" s="53" t="s">
        <v>22</v>
      </c>
      <c r="DYB7" s="53" t="s">
        <v>22</v>
      </c>
      <c r="DYC7" s="53" t="s">
        <v>22</v>
      </c>
      <c r="DYD7" s="53" t="s">
        <v>22</v>
      </c>
      <c r="DYE7" s="53" t="s">
        <v>22</v>
      </c>
      <c r="DYF7" s="53" t="s">
        <v>22</v>
      </c>
      <c r="DYG7" s="53" t="s">
        <v>22</v>
      </c>
      <c r="DYH7" s="53" t="s">
        <v>22</v>
      </c>
      <c r="DYI7" s="53" t="s">
        <v>22</v>
      </c>
      <c r="DYJ7" s="53" t="s">
        <v>22</v>
      </c>
      <c r="DYK7" s="53" t="s">
        <v>22</v>
      </c>
      <c r="DYL7" s="53" t="s">
        <v>22</v>
      </c>
      <c r="DYM7" s="53" t="s">
        <v>22</v>
      </c>
      <c r="DYN7" s="53" t="s">
        <v>22</v>
      </c>
      <c r="DYO7" s="53" t="s">
        <v>22</v>
      </c>
      <c r="DYP7" s="53" t="s">
        <v>22</v>
      </c>
      <c r="DYQ7" s="53" t="s">
        <v>22</v>
      </c>
      <c r="DYR7" s="53" t="s">
        <v>22</v>
      </c>
      <c r="DYS7" s="53" t="s">
        <v>22</v>
      </c>
      <c r="DYT7" s="53" t="s">
        <v>22</v>
      </c>
      <c r="DYU7" s="53" t="s">
        <v>22</v>
      </c>
      <c r="DYV7" s="53" t="s">
        <v>22</v>
      </c>
      <c r="DYW7" s="53" t="s">
        <v>22</v>
      </c>
      <c r="DYX7" s="53" t="s">
        <v>22</v>
      </c>
      <c r="DYY7" s="53" t="s">
        <v>22</v>
      </c>
      <c r="DYZ7" s="53" t="s">
        <v>22</v>
      </c>
      <c r="DZA7" s="53" t="s">
        <v>22</v>
      </c>
      <c r="DZB7" s="53" t="s">
        <v>22</v>
      </c>
      <c r="DZC7" s="53" t="s">
        <v>22</v>
      </c>
      <c r="DZD7" s="53" t="s">
        <v>22</v>
      </c>
      <c r="DZE7" s="53" t="s">
        <v>22</v>
      </c>
      <c r="DZF7" s="53" t="s">
        <v>22</v>
      </c>
      <c r="DZG7" s="53" t="s">
        <v>22</v>
      </c>
      <c r="DZH7" s="53" t="s">
        <v>22</v>
      </c>
      <c r="DZI7" s="53" t="s">
        <v>22</v>
      </c>
      <c r="DZJ7" s="53" t="s">
        <v>22</v>
      </c>
      <c r="DZK7" s="53" t="s">
        <v>22</v>
      </c>
      <c r="DZL7" s="53" t="s">
        <v>22</v>
      </c>
      <c r="DZM7" s="53" t="s">
        <v>22</v>
      </c>
      <c r="DZN7" s="53" t="s">
        <v>22</v>
      </c>
      <c r="DZO7" s="53" t="s">
        <v>22</v>
      </c>
      <c r="DZP7" s="53" t="s">
        <v>22</v>
      </c>
      <c r="DZQ7" s="53" t="s">
        <v>22</v>
      </c>
      <c r="DZR7" s="53" t="s">
        <v>22</v>
      </c>
      <c r="DZS7" s="53" t="s">
        <v>22</v>
      </c>
      <c r="DZT7" s="53" t="s">
        <v>22</v>
      </c>
      <c r="DZU7" s="53" t="s">
        <v>22</v>
      </c>
      <c r="DZV7" s="53" t="s">
        <v>22</v>
      </c>
      <c r="DZW7" s="53" t="s">
        <v>22</v>
      </c>
      <c r="DZX7" s="53" t="s">
        <v>22</v>
      </c>
      <c r="DZY7" s="53" t="s">
        <v>22</v>
      </c>
      <c r="DZZ7" s="53" t="s">
        <v>22</v>
      </c>
      <c r="EAA7" s="53" t="s">
        <v>22</v>
      </c>
      <c r="EAB7" s="53" t="s">
        <v>22</v>
      </c>
      <c r="EAC7" s="53" t="s">
        <v>22</v>
      </c>
      <c r="EAD7" s="53" t="s">
        <v>22</v>
      </c>
      <c r="EAE7" s="53" t="s">
        <v>22</v>
      </c>
      <c r="EAF7" s="53" t="s">
        <v>22</v>
      </c>
      <c r="EAG7" s="53" t="s">
        <v>22</v>
      </c>
      <c r="EAH7" s="53" t="s">
        <v>22</v>
      </c>
      <c r="EAI7" s="53" t="s">
        <v>22</v>
      </c>
      <c r="EAJ7" s="53" t="s">
        <v>22</v>
      </c>
      <c r="EAK7" s="53" t="s">
        <v>22</v>
      </c>
      <c r="EAL7" s="53" t="s">
        <v>22</v>
      </c>
      <c r="EAM7" s="53" t="s">
        <v>22</v>
      </c>
      <c r="EAN7" s="53" t="s">
        <v>22</v>
      </c>
      <c r="EAO7" s="53" t="s">
        <v>22</v>
      </c>
      <c r="EAP7" s="53" t="s">
        <v>22</v>
      </c>
      <c r="EAQ7" s="53" t="s">
        <v>22</v>
      </c>
      <c r="EAR7" s="53" t="s">
        <v>22</v>
      </c>
      <c r="EAS7" s="53" t="s">
        <v>22</v>
      </c>
      <c r="EAT7" s="53" t="s">
        <v>22</v>
      </c>
      <c r="EAU7" s="53" t="s">
        <v>22</v>
      </c>
      <c r="EAV7" s="53" t="s">
        <v>22</v>
      </c>
      <c r="EAW7" s="53" t="s">
        <v>22</v>
      </c>
      <c r="EAX7" s="53" t="s">
        <v>22</v>
      </c>
      <c r="EAY7" s="53" t="s">
        <v>22</v>
      </c>
      <c r="EAZ7" s="53" t="s">
        <v>22</v>
      </c>
      <c r="EBA7" s="53" t="s">
        <v>22</v>
      </c>
      <c r="EBB7" s="53" t="s">
        <v>22</v>
      </c>
      <c r="EBC7" s="53" t="s">
        <v>22</v>
      </c>
      <c r="EBD7" s="53" t="s">
        <v>22</v>
      </c>
      <c r="EBE7" s="53" t="s">
        <v>22</v>
      </c>
      <c r="EBF7" s="53" t="s">
        <v>22</v>
      </c>
      <c r="EBG7" s="53" t="s">
        <v>22</v>
      </c>
      <c r="EBH7" s="53" t="s">
        <v>22</v>
      </c>
      <c r="EBI7" s="53" t="s">
        <v>22</v>
      </c>
      <c r="EBJ7" s="53" t="s">
        <v>22</v>
      </c>
      <c r="EBK7" s="53" t="s">
        <v>22</v>
      </c>
      <c r="EBL7" s="53" t="s">
        <v>22</v>
      </c>
      <c r="EBM7" s="53" t="s">
        <v>22</v>
      </c>
      <c r="EBN7" s="53" t="s">
        <v>22</v>
      </c>
      <c r="EBO7" s="53" t="s">
        <v>22</v>
      </c>
      <c r="EBP7" s="53" t="s">
        <v>22</v>
      </c>
      <c r="EBQ7" s="53" t="s">
        <v>22</v>
      </c>
      <c r="EBR7" s="53" t="s">
        <v>22</v>
      </c>
      <c r="EBS7" s="53" t="s">
        <v>22</v>
      </c>
      <c r="EBT7" s="53" t="s">
        <v>22</v>
      </c>
      <c r="EBU7" s="53" t="s">
        <v>22</v>
      </c>
      <c r="EBV7" s="53" t="s">
        <v>22</v>
      </c>
      <c r="EBW7" s="53" t="s">
        <v>22</v>
      </c>
      <c r="EBX7" s="53" t="s">
        <v>22</v>
      </c>
      <c r="EBY7" s="53" t="s">
        <v>22</v>
      </c>
      <c r="EBZ7" s="53" t="s">
        <v>22</v>
      </c>
      <c r="ECA7" s="53" t="s">
        <v>22</v>
      </c>
      <c r="ECB7" s="53" t="s">
        <v>22</v>
      </c>
      <c r="ECC7" s="53" t="s">
        <v>22</v>
      </c>
      <c r="ECD7" s="53" t="s">
        <v>22</v>
      </c>
      <c r="ECE7" s="53" t="s">
        <v>22</v>
      </c>
      <c r="ECF7" s="53" t="s">
        <v>22</v>
      </c>
      <c r="ECG7" s="53" t="s">
        <v>22</v>
      </c>
      <c r="ECH7" s="53" t="s">
        <v>22</v>
      </c>
      <c r="ECI7" s="53" t="s">
        <v>22</v>
      </c>
      <c r="ECJ7" s="53" t="s">
        <v>22</v>
      </c>
      <c r="ECK7" s="53" t="s">
        <v>22</v>
      </c>
      <c r="ECL7" s="53" t="s">
        <v>22</v>
      </c>
      <c r="ECM7" s="53" t="s">
        <v>22</v>
      </c>
      <c r="ECN7" s="53" t="s">
        <v>22</v>
      </c>
      <c r="ECO7" s="53" t="s">
        <v>22</v>
      </c>
      <c r="ECP7" s="53" t="s">
        <v>22</v>
      </c>
      <c r="ECQ7" s="53" t="s">
        <v>22</v>
      </c>
      <c r="ECR7" s="53" t="s">
        <v>22</v>
      </c>
      <c r="ECS7" s="53" t="s">
        <v>22</v>
      </c>
      <c r="ECT7" s="53" t="s">
        <v>22</v>
      </c>
      <c r="ECU7" s="53" t="s">
        <v>22</v>
      </c>
      <c r="ECV7" s="53" t="s">
        <v>22</v>
      </c>
      <c r="ECW7" s="53" t="s">
        <v>22</v>
      </c>
      <c r="ECX7" s="53" t="s">
        <v>22</v>
      </c>
      <c r="ECY7" s="53" t="s">
        <v>22</v>
      </c>
      <c r="ECZ7" s="53" t="s">
        <v>22</v>
      </c>
      <c r="EDA7" s="53" t="s">
        <v>22</v>
      </c>
      <c r="EDB7" s="53" t="s">
        <v>22</v>
      </c>
      <c r="EDC7" s="53" t="s">
        <v>22</v>
      </c>
      <c r="EDD7" s="53" t="s">
        <v>22</v>
      </c>
      <c r="EDE7" s="53" t="s">
        <v>22</v>
      </c>
      <c r="EDF7" s="53" t="s">
        <v>22</v>
      </c>
      <c r="EDG7" s="53" t="s">
        <v>22</v>
      </c>
      <c r="EDH7" s="53" t="s">
        <v>22</v>
      </c>
      <c r="EDI7" s="53" t="s">
        <v>22</v>
      </c>
      <c r="EDJ7" s="53" t="s">
        <v>22</v>
      </c>
      <c r="EDK7" s="53" t="s">
        <v>22</v>
      </c>
      <c r="EDL7" s="53" t="s">
        <v>22</v>
      </c>
      <c r="EDM7" s="53" t="s">
        <v>22</v>
      </c>
      <c r="EDN7" s="53" t="s">
        <v>22</v>
      </c>
      <c r="EDO7" s="53" t="s">
        <v>22</v>
      </c>
      <c r="EDP7" s="53" t="s">
        <v>22</v>
      </c>
      <c r="EDQ7" s="53" t="s">
        <v>22</v>
      </c>
      <c r="EDR7" s="53" t="s">
        <v>22</v>
      </c>
      <c r="EDS7" s="53" t="s">
        <v>22</v>
      </c>
      <c r="EDT7" s="53" t="s">
        <v>22</v>
      </c>
      <c r="EDU7" s="53" t="s">
        <v>22</v>
      </c>
      <c r="EDV7" s="53" t="s">
        <v>22</v>
      </c>
      <c r="EDW7" s="53" t="s">
        <v>22</v>
      </c>
      <c r="EDX7" s="53" t="s">
        <v>22</v>
      </c>
      <c r="EDY7" s="53" t="s">
        <v>22</v>
      </c>
      <c r="EDZ7" s="53" t="s">
        <v>22</v>
      </c>
      <c r="EEA7" s="53" t="s">
        <v>22</v>
      </c>
      <c r="EEB7" s="53" t="s">
        <v>22</v>
      </c>
      <c r="EEC7" s="53" t="s">
        <v>22</v>
      </c>
      <c r="EED7" s="53" t="s">
        <v>22</v>
      </c>
      <c r="EEE7" s="53" t="s">
        <v>22</v>
      </c>
      <c r="EEF7" s="53" t="s">
        <v>22</v>
      </c>
      <c r="EEG7" s="53" t="s">
        <v>22</v>
      </c>
      <c r="EEH7" s="53" t="s">
        <v>22</v>
      </c>
      <c r="EEI7" s="53" t="s">
        <v>22</v>
      </c>
      <c r="EEJ7" s="53" t="s">
        <v>22</v>
      </c>
      <c r="EEK7" s="53" t="s">
        <v>22</v>
      </c>
      <c r="EEL7" s="53" t="s">
        <v>22</v>
      </c>
      <c r="EEM7" s="53" t="s">
        <v>22</v>
      </c>
      <c r="EEN7" s="53" t="s">
        <v>22</v>
      </c>
      <c r="EEO7" s="53" t="s">
        <v>22</v>
      </c>
      <c r="EEP7" s="53" t="s">
        <v>22</v>
      </c>
      <c r="EEQ7" s="53" t="s">
        <v>22</v>
      </c>
      <c r="EER7" s="53" t="s">
        <v>22</v>
      </c>
      <c r="EES7" s="53" t="s">
        <v>22</v>
      </c>
      <c r="EET7" s="53" t="s">
        <v>22</v>
      </c>
      <c r="EEU7" s="53" t="s">
        <v>22</v>
      </c>
      <c r="EEV7" s="53" t="s">
        <v>22</v>
      </c>
      <c r="EEW7" s="53" t="s">
        <v>22</v>
      </c>
      <c r="EEX7" s="53" t="s">
        <v>22</v>
      </c>
      <c r="EEY7" s="53" t="s">
        <v>22</v>
      </c>
      <c r="EEZ7" s="53" t="s">
        <v>22</v>
      </c>
      <c r="EFA7" s="53" t="s">
        <v>22</v>
      </c>
      <c r="EFB7" s="53" t="s">
        <v>22</v>
      </c>
      <c r="EFC7" s="53" t="s">
        <v>22</v>
      </c>
      <c r="EFD7" s="53" t="s">
        <v>22</v>
      </c>
      <c r="EFE7" s="53" t="s">
        <v>22</v>
      </c>
      <c r="EFF7" s="53" t="s">
        <v>22</v>
      </c>
      <c r="EFG7" s="53" t="s">
        <v>22</v>
      </c>
      <c r="EFH7" s="53" t="s">
        <v>22</v>
      </c>
      <c r="EFI7" s="53" t="s">
        <v>22</v>
      </c>
      <c r="EFJ7" s="53" t="s">
        <v>22</v>
      </c>
      <c r="EFK7" s="53" t="s">
        <v>22</v>
      </c>
      <c r="EFL7" s="53" t="s">
        <v>22</v>
      </c>
      <c r="EFM7" s="53" t="s">
        <v>22</v>
      </c>
      <c r="EFN7" s="53" t="s">
        <v>22</v>
      </c>
      <c r="EFO7" s="53" t="s">
        <v>22</v>
      </c>
      <c r="EFP7" s="53" t="s">
        <v>22</v>
      </c>
      <c r="EFQ7" s="53" t="s">
        <v>22</v>
      </c>
      <c r="EFR7" s="53" t="s">
        <v>22</v>
      </c>
      <c r="EFS7" s="53" t="s">
        <v>22</v>
      </c>
      <c r="EFT7" s="53" t="s">
        <v>22</v>
      </c>
      <c r="EFU7" s="53" t="s">
        <v>22</v>
      </c>
      <c r="EFV7" s="53" t="s">
        <v>22</v>
      </c>
      <c r="EFW7" s="53" t="s">
        <v>22</v>
      </c>
      <c r="EFX7" s="53" t="s">
        <v>22</v>
      </c>
      <c r="EFY7" s="53" t="s">
        <v>22</v>
      </c>
      <c r="EFZ7" s="53" t="s">
        <v>22</v>
      </c>
      <c r="EGA7" s="53" t="s">
        <v>22</v>
      </c>
      <c r="EGB7" s="53" t="s">
        <v>22</v>
      </c>
      <c r="EGC7" s="53" t="s">
        <v>22</v>
      </c>
      <c r="EGD7" s="53" t="s">
        <v>22</v>
      </c>
      <c r="EGE7" s="53" t="s">
        <v>22</v>
      </c>
      <c r="EGF7" s="53" t="s">
        <v>22</v>
      </c>
      <c r="EGG7" s="53" t="s">
        <v>22</v>
      </c>
      <c r="EGH7" s="53" t="s">
        <v>22</v>
      </c>
      <c r="EGI7" s="53" t="s">
        <v>22</v>
      </c>
      <c r="EGJ7" s="53" t="s">
        <v>22</v>
      </c>
      <c r="EGK7" s="53" t="s">
        <v>22</v>
      </c>
      <c r="EGL7" s="53" t="s">
        <v>22</v>
      </c>
      <c r="EGM7" s="53" t="s">
        <v>22</v>
      </c>
      <c r="EGN7" s="53" t="s">
        <v>22</v>
      </c>
      <c r="EGO7" s="53" t="s">
        <v>22</v>
      </c>
      <c r="EGP7" s="53" t="s">
        <v>22</v>
      </c>
      <c r="EGQ7" s="53" t="s">
        <v>22</v>
      </c>
      <c r="EGR7" s="53" t="s">
        <v>22</v>
      </c>
      <c r="EGS7" s="53" t="s">
        <v>22</v>
      </c>
      <c r="EGT7" s="53" t="s">
        <v>22</v>
      </c>
      <c r="EGU7" s="53" t="s">
        <v>22</v>
      </c>
      <c r="EGV7" s="53" t="s">
        <v>22</v>
      </c>
      <c r="EGW7" s="53" t="s">
        <v>22</v>
      </c>
      <c r="EGX7" s="53" t="s">
        <v>22</v>
      </c>
      <c r="EGY7" s="53" t="s">
        <v>22</v>
      </c>
      <c r="EGZ7" s="53" t="s">
        <v>22</v>
      </c>
      <c r="EHA7" s="53" t="s">
        <v>22</v>
      </c>
      <c r="EHB7" s="53" t="s">
        <v>22</v>
      </c>
      <c r="EHC7" s="53" t="s">
        <v>22</v>
      </c>
      <c r="EHD7" s="53" t="s">
        <v>22</v>
      </c>
      <c r="EHE7" s="53" t="s">
        <v>22</v>
      </c>
      <c r="EHF7" s="53" t="s">
        <v>22</v>
      </c>
      <c r="EHG7" s="53" t="s">
        <v>22</v>
      </c>
      <c r="EHH7" s="53" t="s">
        <v>22</v>
      </c>
      <c r="EHI7" s="53" t="s">
        <v>22</v>
      </c>
      <c r="EHJ7" s="53" t="s">
        <v>22</v>
      </c>
      <c r="EHK7" s="53" t="s">
        <v>22</v>
      </c>
      <c r="EHL7" s="53" t="s">
        <v>22</v>
      </c>
      <c r="EHM7" s="53" t="s">
        <v>22</v>
      </c>
      <c r="EHN7" s="53" t="s">
        <v>22</v>
      </c>
      <c r="EHO7" s="53" t="s">
        <v>22</v>
      </c>
      <c r="EHP7" s="53" t="s">
        <v>22</v>
      </c>
      <c r="EHQ7" s="53" t="s">
        <v>22</v>
      </c>
      <c r="EHR7" s="53" t="s">
        <v>22</v>
      </c>
      <c r="EHS7" s="53" t="s">
        <v>22</v>
      </c>
      <c r="EHT7" s="53" t="s">
        <v>22</v>
      </c>
      <c r="EHU7" s="53" t="s">
        <v>22</v>
      </c>
      <c r="EHV7" s="53" t="s">
        <v>22</v>
      </c>
      <c r="EHW7" s="53" t="s">
        <v>22</v>
      </c>
      <c r="EHX7" s="53" t="s">
        <v>22</v>
      </c>
      <c r="EHY7" s="53" t="s">
        <v>22</v>
      </c>
      <c r="EHZ7" s="53" t="s">
        <v>22</v>
      </c>
      <c r="EIA7" s="53" t="s">
        <v>22</v>
      </c>
      <c r="EIB7" s="53" t="s">
        <v>22</v>
      </c>
      <c r="EIC7" s="53" t="s">
        <v>22</v>
      </c>
      <c r="EID7" s="53" t="s">
        <v>22</v>
      </c>
      <c r="EIE7" s="53" t="s">
        <v>22</v>
      </c>
      <c r="EIF7" s="53" t="s">
        <v>22</v>
      </c>
      <c r="EIG7" s="53" t="s">
        <v>22</v>
      </c>
      <c r="EIH7" s="53" t="s">
        <v>22</v>
      </c>
      <c r="EII7" s="53" t="s">
        <v>22</v>
      </c>
      <c r="EIJ7" s="53" t="s">
        <v>22</v>
      </c>
      <c r="EIK7" s="53" t="s">
        <v>22</v>
      </c>
      <c r="EIL7" s="53" t="s">
        <v>22</v>
      </c>
      <c r="EIM7" s="53" t="s">
        <v>22</v>
      </c>
      <c r="EIN7" s="53" t="s">
        <v>22</v>
      </c>
      <c r="EIO7" s="53" t="s">
        <v>22</v>
      </c>
      <c r="EIP7" s="53" t="s">
        <v>22</v>
      </c>
      <c r="EIQ7" s="53" t="s">
        <v>22</v>
      </c>
      <c r="EIR7" s="53" t="s">
        <v>22</v>
      </c>
      <c r="EIS7" s="53" t="s">
        <v>22</v>
      </c>
      <c r="EIT7" s="53" t="s">
        <v>22</v>
      </c>
      <c r="EIU7" s="53" t="s">
        <v>22</v>
      </c>
      <c r="EIV7" s="53" t="s">
        <v>22</v>
      </c>
      <c r="EIW7" s="53" t="s">
        <v>22</v>
      </c>
      <c r="EIX7" s="53" t="s">
        <v>22</v>
      </c>
      <c r="EIY7" s="53" t="s">
        <v>22</v>
      </c>
      <c r="EIZ7" s="53" t="s">
        <v>22</v>
      </c>
      <c r="EJA7" s="53" t="s">
        <v>22</v>
      </c>
      <c r="EJB7" s="53" t="s">
        <v>22</v>
      </c>
      <c r="EJC7" s="53" t="s">
        <v>22</v>
      </c>
      <c r="EJD7" s="53" t="s">
        <v>22</v>
      </c>
      <c r="EJE7" s="53" t="s">
        <v>22</v>
      </c>
      <c r="EJF7" s="53" t="s">
        <v>22</v>
      </c>
      <c r="EJG7" s="53" t="s">
        <v>22</v>
      </c>
      <c r="EJH7" s="53" t="s">
        <v>22</v>
      </c>
      <c r="EJI7" s="53" t="s">
        <v>22</v>
      </c>
      <c r="EJJ7" s="53" t="s">
        <v>22</v>
      </c>
      <c r="EJK7" s="53" t="s">
        <v>22</v>
      </c>
      <c r="EJL7" s="53" t="s">
        <v>22</v>
      </c>
      <c r="EJM7" s="53" t="s">
        <v>22</v>
      </c>
      <c r="EJN7" s="53" t="s">
        <v>22</v>
      </c>
      <c r="EJO7" s="53" t="s">
        <v>22</v>
      </c>
      <c r="EJP7" s="53" t="s">
        <v>22</v>
      </c>
      <c r="EJQ7" s="53" t="s">
        <v>22</v>
      </c>
      <c r="EJR7" s="53" t="s">
        <v>22</v>
      </c>
      <c r="EJS7" s="53" t="s">
        <v>22</v>
      </c>
      <c r="EJT7" s="53" t="s">
        <v>22</v>
      </c>
      <c r="EJU7" s="53" t="s">
        <v>22</v>
      </c>
      <c r="EJV7" s="53" t="s">
        <v>22</v>
      </c>
      <c r="EJW7" s="53" t="s">
        <v>22</v>
      </c>
      <c r="EJX7" s="53" t="s">
        <v>22</v>
      </c>
      <c r="EJY7" s="53" t="s">
        <v>22</v>
      </c>
      <c r="EJZ7" s="53" t="s">
        <v>22</v>
      </c>
      <c r="EKA7" s="53" t="s">
        <v>22</v>
      </c>
      <c r="EKB7" s="53" t="s">
        <v>22</v>
      </c>
      <c r="EKC7" s="53" t="s">
        <v>22</v>
      </c>
      <c r="EKD7" s="53" t="s">
        <v>22</v>
      </c>
      <c r="EKE7" s="53" t="s">
        <v>22</v>
      </c>
      <c r="EKF7" s="53" t="s">
        <v>22</v>
      </c>
      <c r="EKG7" s="53" t="s">
        <v>22</v>
      </c>
      <c r="EKH7" s="53" t="s">
        <v>22</v>
      </c>
      <c r="EKI7" s="53" t="s">
        <v>22</v>
      </c>
      <c r="EKJ7" s="53" t="s">
        <v>22</v>
      </c>
      <c r="EKK7" s="53" t="s">
        <v>22</v>
      </c>
      <c r="EKL7" s="53" t="s">
        <v>22</v>
      </c>
      <c r="EKM7" s="53" t="s">
        <v>22</v>
      </c>
      <c r="EKN7" s="53" t="s">
        <v>22</v>
      </c>
      <c r="EKO7" s="53" t="s">
        <v>22</v>
      </c>
      <c r="EKP7" s="53" t="s">
        <v>22</v>
      </c>
      <c r="EKQ7" s="53" t="s">
        <v>22</v>
      </c>
      <c r="EKR7" s="53" t="s">
        <v>22</v>
      </c>
      <c r="EKS7" s="53" t="s">
        <v>22</v>
      </c>
      <c r="EKT7" s="53" t="s">
        <v>22</v>
      </c>
      <c r="EKU7" s="53" t="s">
        <v>22</v>
      </c>
      <c r="EKV7" s="53" t="s">
        <v>22</v>
      </c>
      <c r="EKW7" s="53" t="s">
        <v>22</v>
      </c>
      <c r="EKX7" s="53" t="s">
        <v>22</v>
      </c>
      <c r="EKY7" s="53" t="s">
        <v>22</v>
      </c>
      <c r="EKZ7" s="53" t="s">
        <v>22</v>
      </c>
      <c r="ELA7" s="53" t="s">
        <v>22</v>
      </c>
      <c r="ELB7" s="53" t="s">
        <v>22</v>
      </c>
      <c r="ELC7" s="53" t="s">
        <v>22</v>
      </c>
      <c r="ELD7" s="53" t="s">
        <v>22</v>
      </c>
      <c r="ELE7" s="53" t="s">
        <v>22</v>
      </c>
      <c r="ELF7" s="53" t="s">
        <v>22</v>
      </c>
      <c r="ELG7" s="53" t="s">
        <v>22</v>
      </c>
      <c r="ELH7" s="53" t="s">
        <v>22</v>
      </c>
      <c r="ELI7" s="53" t="s">
        <v>22</v>
      </c>
      <c r="ELJ7" s="53" t="s">
        <v>22</v>
      </c>
      <c r="ELK7" s="53" t="s">
        <v>22</v>
      </c>
      <c r="ELL7" s="53" t="s">
        <v>22</v>
      </c>
      <c r="ELM7" s="53" t="s">
        <v>22</v>
      </c>
      <c r="ELN7" s="53" t="s">
        <v>22</v>
      </c>
      <c r="ELO7" s="53" t="s">
        <v>22</v>
      </c>
      <c r="ELP7" s="53" t="s">
        <v>22</v>
      </c>
      <c r="ELQ7" s="53" t="s">
        <v>22</v>
      </c>
      <c r="ELR7" s="53" t="s">
        <v>22</v>
      </c>
      <c r="ELS7" s="53" t="s">
        <v>22</v>
      </c>
      <c r="ELT7" s="53" t="s">
        <v>22</v>
      </c>
      <c r="ELU7" s="53" t="s">
        <v>22</v>
      </c>
      <c r="ELV7" s="53" t="s">
        <v>22</v>
      </c>
      <c r="ELW7" s="53" t="s">
        <v>22</v>
      </c>
      <c r="ELX7" s="53" t="s">
        <v>22</v>
      </c>
      <c r="ELY7" s="53" t="s">
        <v>22</v>
      </c>
      <c r="ELZ7" s="53" t="s">
        <v>22</v>
      </c>
      <c r="EMA7" s="53" t="s">
        <v>22</v>
      </c>
      <c r="EMB7" s="53" t="s">
        <v>22</v>
      </c>
      <c r="EMC7" s="53" t="s">
        <v>22</v>
      </c>
      <c r="EMD7" s="53" t="s">
        <v>22</v>
      </c>
      <c r="EME7" s="53" t="s">
        <v>22</v>
      </c>
      <c r="EMF7" s="53" t="s">
        <v>22</v>
      </c>
      <c r="EMG7" s="53" t="s">
        <v>22</v>
      </c>
      <c r="EMH7" s="53" t="s">
        <v>22</v>
      </c>
      <c r="EMI7" s="53" t="s">
        <v>22</v>
      </c>
      <c r="EMJ7" s="53" t="s">
        <v>22</v>
      </c>
      <c r="EMK7" s="53" t="s">
        <v>22</v>
      </c>
      <c r="EML7" s="53" t="s">
        <v>22</v>
      </c>
      <c r="EMM7" s="53" t="s">
        <v>22</v>
      </c>
      <c r="EMN7" s="53" t="s">
        <v>22</v>
      </c>
      <c r="EMO7" s="53" t="s">
        <v>22</v>
      </c>
      <c r="EMP7" s="53" t="s">
        <v>22</v>
      </c>
      <c r="EMQ7" s="53" t="s">
        <v>22</v>
      </c>
      <c r="EMR7" s="53" t="s">
        <v>22</v>
      </c>
      <c r="EMS7" s="53" t="s">
        <v>22</v>
      </c>
      <c r="EMT7" s="53" t="s">
        <v>22</v>
      </c>
      <c r="EMU7" s="53" t="s">
        <v>22</v>
      </c>
      <c r="EMV7" s="53" t="s">
        <v>22</v>
      </c>
      <c r="EMW7" s="53" t="s">
        <v>22</v>
      </c>
      <c r="EMX7" s="53" t="s">
        <v>22</v>
      </c>
      <c r="EMY7" s="53" t="s">
        <v>22</v>
      </c>
      <c r="EMZ7" s="53" t="s">
        <v>22</v>
      </c>
      <c r="ENA7" s="53" t="s">
        <v>22</v>
      </c>
      <c r="ENB7" s="53" t="s">
        <v>22</v>
      </c>
      <c r="ENC7" s="53" t="s">
        <v>22</v>
      </c>
      <c r="END7" s="53" t="s">
        <v>22</v>
      </c>
      <c r="ENE7" s="53" t="s">
        <v>22</v>
      </c>
      <c r="ENF7" s="53" t="s">
        <v>22</v>
      </c>
      <c r="ENG7" s="53" t="s">
        <v>22</v>
      </c>
      <c r="ENH7" s="53" t="s">
        <v>22</v>
      </c>
      <c r="ENI7" s="53" t="s">
        <v>22</v>
      </c>
      <c r="ENJ7" s="53" t="s">
        <v>22</v>
      </c>
      <c r="ENK7" s="53" t="s">
        <v>22</v>
      </c>
      <c r="ENL7" s="53" t="s">
        <v>22</v>
      </c>
      <c r="ENM7" s="53" t="s">
        <v>22</v>
      </c>
      <c r="ENN7" s="53" t="s">
        <v>22</v>
      </c>
      <c r="ENO7" s="53" t="s">
        <v>22</v>
      </c>
      <c r="ENP7" s="53" t="s">
        <v>22</v>
      </c>
      <c r="ENQ7" s="53" t="s">
        <v>22</v>
      </c>
      <c r="ENR7" s="53" t="s">
        <v>22</v>
      </c>
      <c r="ENS7" s="53" t="s">
        <v>22</v>
      </c>
      <c r="ENT7" s="53" t="s">
        <v>22</v>
      </c>
      <c r="ENU7" s="53" t="s">
        <v>22</v>
      </c>
      <c r="ENV7" s="53" t="s">
        <v>22</v>
      </c>
      <c r="ENW7" s="53" t="s">
        <v>22</v>
      </c>
      <c r="ENX7" s="53" t="s">
        <v>22</v>
      </c>
      <c r="ENY7" s="53" t="s">
        <v>22</v>
      </c>
      <c r="ENZ7" s="53" t="s">
        <v>22</v>
      </c>
      <c r="EOA7" s="53" t="s">
        <v>22</v>
      </c>
      <c r="EOB7" s="53" t="s">
        <v>22</v>
      </c>
      <c r="EOC7" s="53" t="s">
        <v>22</v>
      </c>
      <c r="EOD7" s="53" t="s">
        <v>22</v>
      </c>
      <c r="EOE7" s="53" t="s">
        <v>22</v>
      </c>
      <c r="EOF7" s="53" t="s">
        <v>22</v>
      </c>
      <c r="EOG7" s="53" t="s">
        <v>22</v>
      </c>
      <c r="EOH7" s="53" t="s">
        <v>22</v>
      </c>
      <c r="EOI7" s="53" t="s">
        <v>22</v>
      </c>
      <c r="EOJ7" s="53" t="s">
        <v>22</v>
      </c>
      <c r="EOK7" s="53" t="s">
        <v>22</v>
      </c>
      <c r="EOL7" s="53" t="s">
        <v>22</v>
      </c>
      <c r="EOM7" s="53" t="s">
        <v>22</v>
      </c>
      <c r="EON7" s="53" t="s">
        <v>22</v>
      </c>
      <c r="EOO7" s="53" t="s">
        <v>22</v>
      </c>
      <c r="EOP7" s="53" t="s">
        <v>22</v>
      </c>
      <c r="EOQ7" s="53" t="s">
        <v>22</v>
      </c>
      <c r="EOR7" s="53" t="s">
        <v>22</v>
      </c>
      <c r="EOS7" s="53" t="s">
        <v>22</v>
      </c>
      <c r="EOT7" s="53" t="s">
        <v>22</v>
      </c>
      <c r="EOU7" s="53" t="s">
        <v>22</v>
      </c>
      <c r="EOV7" s="53" t="s">
        <v>22</v>
      </c>
      <c r="EOW7" s="53" t="s">
        <v>22</v>
      </c>
      <c r="EOX7" s="53" t="s">
        <v>22</v>
      </c>
      <c r="EOY7" s="53" t="s">
        <v>22</v>
      </c>
      <c r="EOZ7" s="53" t="s">
        <v>22</v>
      </c>
      <c r="EPA7" s="53" t="s">
        <v>22</v>
      </c>
      <c r="EPB7" s="53" t="s">
        <v>22</v>
      </c>
      <c r="EPC7" s="53" t="s">
        <v>22</v>
      </c>
      <c r="EPD7" s="53" t="s">
        <v>22</v>
      </c>
      <c r="EPE7" s="53" t="s">
        <v>22</v>
      </c>
      <c r="EPF7" s="53" t="s">
        <v>22</v>
      </c>
      <c r="EPG7" s="53" t="s">
        <v>22</v>
      </c>
      <c r="EPH7" s="53" t="s">
        <v>22</v>
      </c>
      <c r="EPI7" s="53" t="s">
        <v>22</v>
      </c>
      <c r="EPJ7" s="53" t="s">
        <v>22</v>
      </c>
      <c r="EPK7" s="53" t="s">
        <v>22</v>
      </c>
      <c r="EPL7" s="53" t="s">
        <v>22</v>
      </c>
      <c r="EPM7" s="53" t="s">
        <v>22</v>
      </c>
      <c r="EPN7" s="53" t="s">
        <v>22</v>
      </c>
      <c r="EPO7" s="53" t="s">
        <v>22</v>
      </c>
      <c r="EPP7" s="53" t="s">
        <v>22</v>
      </c>
      <c r="EPQ7" s="53" t="s">
        <v>22</v>
      </c>
      <c r="EPR7" s="53" t="s">
        <v>22</v>
      </c>
      <c r="EPS7" s="53" t="s">
        <v>22</v>
      </c>
      <c r="EPT7" s="53" t="s">
        <v>22</v>
      </c>
      <c r="EPU7" s="53" t="s">
        <v>22</v>
      </c>
      <c r="EPV7" s="53" t="s">
        <v>22</v>
      </c>
      <c r="EPW7" s="53" t="s">
        <v>22</v>
      </c>
      <c r="EPX7" s="53" t="s">
        <v>22</v>
      </c>
      <c r="EPY7" s="53" t="s">
        <v>22</v>
      </c>
      <c r="EPZ7" s="53" t="s">
        <v>22</v>
      </c>
      <c r="EQA7" s="53" t="s">
        <v>22</v>
      </c>
      <c r="EQB7" s="53" t="s">
        <v>22</v>
      </c>
      <c r="EQC7" s="53" t="s">
        <v>22</v>
      </c>
      <c r="EQD7" s="53" t="s">
        <v>22</v>
      </c>
      <c r="EQE7" s="53" t="s">
        <v>22</v>
      </c>
      <c r="EQF7" s="53" t="s">
        <v>22</v>
      </c>
      <c r="EQG7" s="53" t="s">
        <v>22</v>
      </c>
      <c r="EQH7" s="53" t="s">
        <v>22</v>
      </c>
      <c r="EQI7" s="53" t="s">
        <v>22</v>
      </c>
      <c r="EQJ7" s="53" t="s">
        <v>22</v>
      </c>
      <c r="EQK7" s="53" t="s">
        <v>22</v>
      </c>
      <c r="EQL7" s="53" t="s">
        <v>22</v>
      </c>
      <c r="EQM7" s="53" t="s">
        <v>22</v>
      </c>
      <c r="EQN7" s="53" t="s">
        <v>22</v>
      </c>
      <c r="EQO7" s="53" t="s">
        <v>22</v>
      </c>
      <c r="EQP7" s="53" t="s">
        <v>22</v>
      </c>
      <c r="EQQ7" s="53" t="s">
        <v>22</v>
      </c>
      <c r="EQR7" s="53" t="s">
        <v>22</v>
      </c>
      <c r="EQS7" s="53" t="s">
        <v>22</v>
      </c>
      <c r="EQT7" s="53" t="s">
        <v>22</v>
      </c>
      <c r="EQU7" s="53" t="s">
        <v>22</v>
      </c>
      <c r="EQV7" s="53" t="s">
        <v>22</v>
      </c>
      <c r="EQW7" s="53" t="s">
        <v>22</v>
      </c>
      <c r="EQX7" s="53" t="s">
        <v>22</v>
      </c>
      <c r="EQY7" s="53" t="s">
        <v>22</v>
      </c>
      <c r="EQZ7" s="53" t="s">
        <v>22</v>
      </c>
      <c r="ERA7" s="53" t="s">
        <v>22</v>
      </c>
      <c r="ERB7" s="53" t="s">
        <v>22</v>
      </c>
      <c r="ERC7" s="53" t="s">
        <v>22</v>
      </c>
      <c r="ERD7" s="53" t="s">
        <v>22</v>
      </c>
      <c r="ERE7" s="53" t="s">
        <v>22</v>
      </c>
      <c r="ERF7" s="53" t="s">
        <v>22</v>
      </c>
      <c r="ERG7" s="53" t="s">
        <v>22</v>
      </c>
      <c r="ERH7" s="53" t="s">
        <v>22</v>
      </c>
      <c r="ERI7" s="53" t="s">
        <v>22</v>
      </c>
      <c r="ERJ7" s="53" t="s">
        <v>22</v>
      </c>
      <c r="ERK7" s="53" t="s">
        <v>22</v>
      </c>
      <c r="ERL7" s="53" t="s">
        <v>22</v>
      </c>
      <c r="ERM7" s="53" t="s">
        <v>22</v>
      </c>
      <c r="ERN7" s="53" t="s">
        <v>22</v>
      </c>
      <c r="ERO7" s="53" t="s">
        <v>22</v>
      </c>
      <c r="ERP7" s="53" t="s">
        <v>22</v>
      </c>
      <c r="ERQ7" s="53" t="s">
        <v>22</v>
      </c>
      <c r="ERR7" s="53" t="s">
        <v>22</v>
      </c>
      <c r="ERS7" s="53" t="s">
        <v>22</v>
      </c>
      <c r="ERT7" s="53" t="s">
        <v>22</v>
      </c>
      <c r="ERU7" s="53" t="s">
        <v>22</v>
      </c>
      <c r="ERV7" s="53" t="s">
        <v>22</v>
      </c>
      <c r="ERW7" s="53" t="s">
        <v>22</v>
      </c>
      <c r="ERX7" s="53" t="s">
        <v>22</v>
      </c>
      <c r="ERY7" s="53" t="s">
        <v>22</v>
      </c>
      <c r="ERZ7" s="53" t="s">
        <v>22</v>
      </c>
      <c r="ESA7" s="53" t="s">
        <v>22</v>
      </c>
      <c r="ESB7" s="53" t="s">
        <v>22</v>
      </c>
      <c r="ESC7" s="53" t="s">
        <v>22</v>
      </c>
      <c r="ESD7" s="53" t="s">
        <v>22</v>
      </c>
      <c r="ESE7" s="53" t="s">
        <v>22</v>
      </c>
      <c r="ESF7" s="53" t="s">
        <v>22</v>
      </c>
      <c r="ESG7" s="53" t="s">
        <v>22</v>
      </c>
      <c r="ESH7" s="53" t="s">
        <v>22</v>
      </c>
      <c r="ESI7" s="53" t="s">
        <v>22</v>
      </c>
      <c r="ESJ7" s="53" t="s">
        <v>22</v>
      </c>
      <c r="ESK7" s="53" t="s">
        <v>22</v>
      </c>
      <c r="ESL7" s="53" t="s">
        <v>22</v>
      </c>
      <c r="ESM7" s="53" t="s">
        <v>22</v>
      </c>
      <c r="ESN7" s="53" t="s">
        <v>22</v>
      </c>
      <c r="ESO7" s="53" t="s">
        <v>22</v>
      </c>
      <c r="ESP7" s="53" t="s">
        <v>22</v>
      </c>
      <c r="ESQ7" s="53" t="s">
        <v>22</v>
      </c>
      <c r="ESR7" s="53" t="s">
        <v>22</v>
      </c>
      <c r="ESS7" s="53" t="s">
        <v>22</v>
      </c>
      <c r="EST7" s="53" t="s">
        <v>22</v>
      </c>
      <c r="ESU7" s="53" t="s">
        <v>22</v>
      </c>
      <c r="ESV7" s="53" t="s">
        <v>22</v>
      </c>
      <c r="ESW7" s="53" t="s">
        <v>22</v>
      </c>
      <c r="ESX7" s="53" t="s">
        <v>22</v>
      </c>
      <c r="ESY7" s="53" t="s">
        <v>22</v>
      </c>
      <c r="ESZ7" s="53" t="s">
        <v>22</v>
      </c>
      <c r="ETA7" s="53" t="s">
        <v>22</v>
      </c>
      <c r="ETB7" s="53" t="s">
        <v>22</v>
      </c>
      <c r="ETC7" s="53" t="s">
        <v>22</v>
      </c>
      <c r="ETD7" s="53" t="s">
        <v>22</v>
      </c>
      <c r="ETE7" s="53" t="s">
        <v>22</v>
      </c>
      <c r="ETF7" s="53" t="s">
        <v>22</v>
      </c>
      <c r="ETG7" s="53" t="s">
        <v>22</v>
      </c>
      <c r="ETH7" s="53" t="s">
        <v>22</v>
      </c>
      <c r="ETI7" s="53" t="s">
        <v>22</v>
      </c>
      <c r="ETJ7" s="53" t="s">
        <v>22</v>
      </c>
      <c r="ETK7" s="53" t="s">
        <v>22</v>
      </c>
      <c r="ETL7" s="53" t="s">
        <v>22</v>
      </c>
      <c r="ETM7" s="53" t="s">
        <v>22</v>
      </c>
      <c r="ETN7" s="53" t="s">
        <v>22</v>
      </c>
      <c r="ETO7" s="53" t="s">
        <v>22</v>
      </c>
      <c r="ETP7" s="53" t="s">
        <v>22</v>
      </c>
      <c r="ETQ7" s="53" t="s">
        <v>22</v>
      </c>
      <c r="ETR7" s="53" t="s">
        <v>22</v>
      </c>
      <c r="ETS7" s="53" t="s">
        <v>22</v>
      </c>
      <c r="ETT7" s="53" t="s">
        <v>22</v>
      </c>
      <c r="ETU7" s="53" t="s">
        <v>22</v>
      </c>
      <c r="ETV7" s="53" t="s">
        <v>22</v>
      </c>
      <c r="ETW7" s="53" t="s">
        <v>22</v>
      </c>
      <c r="ETX7" s="53" t="s">
        <v>22</v>
      </c>
      <c r="ETY7" s="53" t="s">
        <v>22</v>
      </c>
      <c r="ETZ7" s="53" t="s">
        <v>22</v>
      </c>
      <c r="EUA7" s="53" t="s">
        <v>22</v>
      </c>
      <c r="EUB7" s="53" t="s">
        <v>22</v>
      </c>
      <c r="EUC7" s="53" t="s">
        <v>22</v>
      </c>
      <c r="EUD7" s="53" t="s">
        <v>22</v>
      </c>
      <c r="EUE7" s="53" t="s">
        <v>22</v>
      </c>
      <c r="EUF7" s="53" t="s">
        <v>22</v>
      </c>
      <c r="EUG7" s="53" t="s">
        <v>22</v>
      </c>
      <c r="EUH7" s="53" t="s">
        <v>22</v>
      </c>
      <c r="EUI7" s="53" t="s">
        <v>22</v>
      </c>
      <c r="EUJ7" s="53" t="s">
        <v>22</v>
      </c>
      <c r="EUK7" s="53" t="s">
        <v>22</v>
      </c>
      <c r="EUL7" s="53" t="s">
        <v>22</v>
      </c>
      <c r="EUM7" s="53" t="s">
        <v>22</v>
      </c>
      <c r="EUN7" s="53" t="s">
        <v>22</v>
      </c>
      <c r="EUO7" s="53" t="s">
        <v>22</v>
      </c>
      <c r="EUP7" s="53" t="s">
        <v>22</v>
      </c>
      <c r="EUQ7" s="53" t="s">
        <v>22</v>
      </c>
      <c r="EUR7" s="53" t="s">
        <v>22</v>
      </c>
      <c r="EUS7" s="53" t="s">
        <v>22</v>
      </c>
      <c r="EUT7" s="53" t="s">
        <v>22</v>
      </c>
      <c r="EUU7" s="53" t="s">
        <v>22</v>
      </c>
      <c r="EUV7" s="53" t="s">
        <v>22</v>
      </c>
      <c r="EUW7" s="53" t="s">
        <v>22</v>
      </c>
      <c r="EUX7" s="53" t="s">
        <v>22</v>
      </c>
      <c r="EUY7" s="53" t="s">
        <v>22</v>
      </c>
      <c r="EUZ7" s="53" t="s">
        <v>22</v>
      </c>
      <c r="EVA7" s="53" t="s">
        <v>22</v>
      </c>
      <c r="EVB7" s="53" t="s">
        <v>22</v>
      </c>
      <c r="EVC7" s="53" t="s">
        <v>22</v>
      </c>
      <c r="EVD7" s="53" t="s">
        <v>22</v>
      </c>
      <c r="EVE7" s="53" t="s">
        <v>22</v>
      </c>
      <c r="EVF7" s="53" t="s">
        <v>22</v>
      </c>
      <c r="EVG7" s="53" t="s">
        <v>22</v>
      </c>
      <c r="EVH7" s="53" t="s">
        <v>22</v>
      </c>
      <c r="EVI7" s="53" t="s">
        <v>22</v>
      </c>
      <c r="EVJ7" s="53" t="s">
        <v>22</v>
      </c>
      <c r="EVK7" s="53" t="s">
        <v>22</v>
      </c>
      <c r="EVL7" s="53" t="s">
        <v>22</v>
      </c>
      <c r="EVM7" s="53" t="s">
        <v>22</v>
      </c>
      <c r="EVN7" s="53" t="s">
        <v>22</v>
      </c>
      <c r="EVO7" s="53" t="s">
        <v>22</v>
      </c>
      <c r="EVP7" s="53" t="s">
        <v>22</v>
      </c>
      <c r="EVQ7" s="53" t="s">
        <v>22</v>
      </c>
      <c r="EVR7" s="53" t="s">
        <v>22</v>
      </c>
      <c r="EVS7" s="53" t="s">
        <v>22</v>
      </c>
      <c r="EVT7" s="53" t="s">
        <v>22</v>
      </c>
      <c r="EVU7" s="53" t="s">
        <v>22</v>
      </c>
      <c r="EVV7" s="53" t="s">
        <v>22</v>
      </c>
      <c r="EVW7" s="53" t="s">
        <v>22</v>
      </c>
      <c r="EVX7" s="53" t="s">
        <v>22</v>
      </c>
      <c r="EVY7" s="53" t="s">
        <v>22</v>
      </c>
      <c r="EVZ7" s="53" t="s">
        <v>22</v>
      </c>
      <c r="EWA7" s="53" t="s">
        <v>22</v>
      </c>
      <c r="EWB7" s="53" t="s">
        <v>22</v>
      </c>
      <c r="EWC7" s="53" t="s">
        <v>22</v>
      </c>
      <c r="EWD7" s="53" t="s">
        <v>22</v>
      </c>
      <c r="EWE7" s="53" t="s">
        <v>22</v>
      </c>
      <c r="EWF7" s="53" t="s">
        <v>22</v>
      </c>
      <c r="EWG7" s="53" t="s">
        <v>22</v>
      </c>
      <c r="EWH7" s="53" t="s">
        <v>22</v>
      </c>
      <c r="EWI7" s="53" t="s">
        <v>22</v>
      </c>
      <c r="EWJ7" s="53" t="s">
        <v>22</v>
      </c>
      <c r="EWK7" s="53" t="s">
        <v>22</v>
      </c>
      <c r="EWL7" s="53" t="s">
        <v>22</v>
      </c>
      <c r="EWM7" s="53" t="s">
        <v>22</v>
      </c>
      <c r="EWN7" s="53" t="s">
        <v>22</v>
      </c>
      <c r="EWO7" s="53" t="s">
        <v>22</v>
      </c>
      <c r="EWP7" s="53" t="s">
        <v>22</v>
      </c>
      <c r="EWQ7" s="53" t="s">
        <v>22</v>
      </c>
      <c r="EWR7" s="53" t="s">
        <v>22</v>
      </c>
      <c r="EWS7" s="53" t="s">
        <v>22</v>
      </c>
      <c r="EWT7" s="53" t="s">
        <v>22</v>
      </c>
      <c r="EWU7" s="53" t="s">
        <v>22</v>
      </c>
      <c r="EWV7" s="53" t="s">
        <v>22</v>
      </c>
      <c r="EWW7" s="53" t="s">
        <v>22</v>
      </c>
      <c r="EWX7" s="53" t="s">
        <v>22</v>
      </c>
      <c r="EWY7" s="53" t="s">
        <v>22</v>
      </c>
      <c r="EWZ7" s="53" t="s">
        <v>22</v>
      </c>
      <c r="EXA7" s="53" t="s">
        <v>22</v>
      </c>
      <c r="EXB7" s="53" t="s">
        <v>22</v>
      </c>
      <c r="EXC7" s="53" t="s">
        <v>22</v>
      </c>
      <c r="EXD7" s="53" t="s">
        <v>22</v>
      </c>
      <c r="EXE7" s="53" t="s">
        <v>22</v>
      </c>
      <c r="EXF7" s="53" t="s">
        <v>22</v>
      </c>
      <c r="EXG7" s="53" t="s">
        <v>22</v>
      </c>
      <c r="EXH7" s="53" t="s">
        <v>22</v>
      </c>
      <c r="EXI7" s="53" t="s">
        <v>22</v>
      </c>
      <c r="EXJ7" s="53" t="s">
        <v>22</v>
      </c>
      <c r="EXK7" s="53" t="s">
        <v>22</v>
      </c>
      <c r="EXL7" s="53" t="s">
        <v>22</v>
      </c>
      <c r="EXM7" s="53" t="s">
        <v>22</v>
      </c>
      <c r="EXN7" s="53" t="s">
        <v>22</v>
      </c>
      <c r="EXO7" s="53" t="s">
        <v>22</v>
      </c>
      <c r="EXP7" s="53" t="s">
        <v>22</v>
      </c>
      <c r="EXQ7" s="53" t="s">
        <v>22</v>
      </c>
      <c r="EXR7" s="53" t="s">
        <v>22</v>
      </c>
      <c r="EXS7" s="53" t="s">
        <v>22</v>
      </c>
      <c r="EXT7" s="53" t="s">
        <v>22</v>
      </c>
      <c r="EXU7" s="53" t="s">
        <v>22</v>
      </c>
      <c r="EXV7" s="53" t="s">
        <v>22</v>
      </c>
      <c r="EXW7" s="53" t="s">
        <v>22</v>
      </c>
      <c r="EXX7" s="53" t="s">
        <v>22</v>
      </c>
      <c r="EXY7" s="53" t="s">
        <v>22</v>
      </c>
      <c r="EXZ7" s="53" t="s">
        <v>22</v>
      </c>
      <c r="EYA7" s="53" t="s">
        <v>22</v>
      </c>
      <c r="EYB7" s="53" t="s">
        <v>22</v>
      </c>
      <c r="EYC7" s="53" t="s">
        <v>22</v>
      </c>
      <c r="EYD7" s="53" t="s">
        <v>22</v>
      </c>
      <c r="EYE7" s="53" t="s">
        <v>22</v>
      </c>
      <c r="EYF7" s="53" t="s">
        <v>22</v>
      </c>
      <c r="EYG7" s="53" t="s">
        <v>22</v>
      </c>
      <c r="EYH7" s="53" t="s">
        <v>22</v>
      </c>
      <c r="EYI7" s="53" t="s">
        <v>22</v>
      </c>
      <c r="EYJ7" s="53" t="s">
        <v>22</v>
      </c>
      <c r="EYK7" s="53" t="s">
        <v>22</v>
      </c>
      <c r="EYL7" s="53" t="s">
        <v>22</v>
      </c>
      <c r="EYM7" s="53" t="s">
        <v>22</v>
      </c>
      <c r="EYN7" s="53" t="s">
        <v>22</v>
      </c>
      <c r="EYO7" s="53" t="s">
        <v>22</v>
      </c>
      <c r="EYP7" s="53" t="s">
        <v>22</v>
      </c>
      <c r="EYQ7" s="53" t="s">
        <v>22</v>
      </c>
      <c r="EYR7" s="53" t="s">
        <v>22</v>
      </c>
      <c r="EYS7" s="53" t="s">
        <v>22</v>
      </c>
      <c r="EYT7" s="53" t="s">
        <v>22</v>
      </c>
      <c r="EYU7" s="53" t="s">
        <v>22</v>
      </c>
      <c r="EYV7" s="53" t="s">
        <v>22</v>
      </c>
      <c r="EYW7" s="53" t="s">
        <v>22</v>
      </c>
      <c r="EYX7" s="53" t="s">
        <v>22</v>
      </c>
      <c r="EYY7" s="53" t="s">
        <v>22</v>
      </c>
      <c r="EYZ7" s="53" t="s">
        <v>22</v>
      </c>
      <c r="EZA7" s="53" t="s">
        <v>22</v>
      </c>
      <c r="EZB7" s="53" t="s">
        <v>22</v>
      </c>
      <c r="EZC7" s="53" t="s">
        <v>22</v>
      </c>
      <c r="EZD7" s="53" t="s">
        <v>22</v>
      </c>
      <c r="EZE7" s="53" t="s">
        <v>22</v>
      </c>
      <c r="EZF7" s="53" t="s">
        <v>22</v>
      </c>
      <c r="EZG7" s="53" t="s">
        <v>22</v>
      </c>
      <c r="EZH7" s="53" t="s">
        <v>22</v>
      </c>
      <c r="EZI7" s="53" t="s">
        <v>22</v>
      </c>
      <c r="EZJ7" s="53" t="s">
        <v>22</v>
      </c>
      <c r="EZK7" s="53" t="s">
        <v>22</v>
      </c>
      <c r="EZL7" s="53" t="s">
        <v>22</v>
      </c>
      <c r="EZM7" s="53" t="s">
        <v>22</v>
      </c>
      <c r="EZN7" s="53" t="s">
        <v>22</v>
      </c>
      <c r="EZO7" s="53" t="s">
        <v>22</v>
      </c>
      <c r="EZP7" s="53" t="s">
        <v>22</v>
      </c>
      <c r="EZQ7" s="53" t="s">
        <v>22</v>
      </c>
      <c r="EZR7" s="53" t="s">
        <v>22</v>
      </c>
      <c r="EZS7" s="53" t="s">
        <v>22</v>
      </c>
      <c r="EZT7" s="53" t="s">
        <v>22</v>
      </c>
      <c r="EZU7" s="53" t="s">
        <v>22</v>
      </c>
      <c r="EZV7" s="53" t="s">
        <v>22</v>
      </c>
      <c r="EZW7" s="53" t="s">
        <v>22</v>
      </c>
      <c r="EZX7" s="53" t="s">
        <v>22</v>
      </c>
      <c r="EZY7" s="53" t="s">
        <v>22</v>
      </c>
      <c r="EZZ7" s="53" t="s">
        <v>22</v>
      </c>
      <c r="FAA7" s="53" t="s">
        <v>22</v>
      </c>
      <c r="FAB7" s="53" t="s">
        <v>22</v>
      </c>
      <c r="FAC7" s="53" t="s">
        <v>22</v>
      </c>
      <c r="FAD7" s="53" t="s">
        <v>22</v>
      </c>
      <c r="FAE7" s="53" t="s">
        <v>22</v>
      </c>
      <c r="FAF7" s="53" t="s">
        <v>22</v>
      </c>
      <c r="FAG7" s="53" t="s">
        <v>22</v>
      </c>
      <c r="FAH7" s="53" t="s">
        <v>22</v>
      </c>
      <c r="FAI7" s="53" t="s">
        <v>22</v>
      </c>
      <c r="FAJ7" s="53" t="s">
        <v>22</v>
      </c>
      <c r="FAK7" s="53" t="s">
        <v>22</v>
      </c>
      <c r="FAL7" s="53" t="s">
        <v>22</v>
      </c>
      <c r="FAM7" s="53" t="s">
        <v>22</v>
      </c>
      <c r="FAN7" s="53" t="s">
        <v>22</v>
      </c>
      <c r="FAO7" s="53" t="s">
        <v>22</v>
      </c>
      <c r="FAP7" s="53" t="s">
        <v>22</v>
      </c>
      <c r="FAQ7" s="53" t="s">
        <v>22</v>
      </c>
      <c r="FAR7" s="53" t="s">
        <v>22</v>
      </c>
      <c r="FAS7" s="53" t="s">
        <v>22</v>
      </c>
      <c r="FAT7" s="53" t="s">
        <v>22</v>
      </c>
      <c r="FAU7" s="53" t="s">
        <v>22</v>
      </c>
      <c r="FAV7" s="53" t="s">
        <v>22</v>
      </c>
      <c r="FAW7" s="53" t="s">
        <v>22</v>
      </c>
      <c r="FAX7" s="53" t="s">
        <v>22</v>
      </c>
      <c r="FAY7" s="53" t="s">
        <v>22</v>
      </c>
      <c r="FAZ7" s="53" t="s">
        <v>22</v>
      </c>
      <c r="FBA7" s="53" t="s">
        <v>22</v>
      </c>
      <c r="FBB7" s="53" t="s">
        <v>22</v>
      </c>
      <c r="FBC7" s="53" t="s">
        <v>22</v>
      </c>
      <c r="FBD7" s="53" t="s">
        <v>22</v>
      </c>
      <c r="FBE7" s="53" t="s">
        <v>22</v>
      </c>
      <c r="FBF7" s="53" t="s">
        <v>22</v>
      </c>
      <c r="FBG7" s="53" t="s">
        <v>22</v>
      </c>
      <c r="FBH7" s="53" t="s">
        <v>22</v>
      </c>
      <c r="FBI7" s="53" t="s">
        <v>22</v>
      </c>
      <c r="FBJ7" s="53" t="s">
        <v>22</v>
      </c>
      <c r="FBK7" s="53" t="s">
        <v>22</v>
      </c>
      <c r="FBL7" s="53" t="s">
        <v>22</v>
      </c>
      <c r="FBM7" s="53" t="s">
        <v>22</v>
      </c>
      <c r="FBN7" s="53" t="s">
        <v>22</v>
      </c>
      <c r="FBO7" s="53" t="s">
        <v>22</v>
      </c>
      <c r="FBP7" s="53" t="s">
        <v>22</v>
      </c>
      <c r="FBQ7" s="53" t="s">
        <v>22</v>
      </c>
      <c r="FBR7" s="53" t="s">
        <v>22</v>
      </c>
      <c r="FBS7" s="53" t="s">
        <v>22</v>
      </c>
      <c r="FBT7" s="53" t="s">
        <v>22</v>
      </c>
      <c r="FBU7" s="53" t="s">
        <v>22</v>
      </c>
      <c r="FBV7" s="53" t="s">
        <v>22</v>
      </c>
      <c r="FBW7" s="53" t="s">
        <v>22</v>
      </c>
      <c r="FBX7" s="53" t="s">
        <v>22</v>
      </c>
      <c r="FBY7" s="53" t="s">
        <v>22</v>
      </c>
      <c r="FBZ7" s="53" t="s">
        <v>22</v>
      </c>
      <c r="FCA7" s="53" t="s">
        <v>22</v>
      </c>
      <c r="FCB7" s="53" t="s">
        <v>22</v>
      </c>
      <c r="FCC7" s="53" t="s">
        <v>22</v>
      </c>
      <c r="FCD7" s="53" t="s">
        <v>22</v>
      </c>
      <c r="FCE7" s="53" t="s">
        <v>22</v>
      </c>
      <c r="FCF7" s="53" t="s">
        <v>22</v>
      </c>
      <c r="FCG7" s="53" t="s">
        <v>22</v>
      </c>
      <c r="FCH7" s="53" t="s">
        <v>22</v>
      </c>
      <c r="FCI7" s="53" t="s">
        <v>22</v>
      </c>
      <c r="FCJ7" s="53" t="s">
        <v>22</v>
      </c>
      <c r="FCK7" s="53" t="s">
        <v>22</v>
      </c>
      <c r="FCL7" s="53" t="s">
        <v>22</v>
      </c>
      <c r="FCM7" s="53" t="s">
        <v>22</v>
      </c>
      <c r="FCN7" s="53" t="s">
        <v>22</v>
      </c>
      <c r="FCO7" s="53" t="s">
        <v>22</v>
      </c>
      <c r="FCP7" s="53" t="s">
        <v>22</v>
      </c>
      <c r="FCQ7" s="53" t="s">
        <v>22</v>
      </c>
      <c r="FCR7" s="53" t="s">
        <v>22</v>
      </c>
      <c r="FCS7" s="53" t="s">
        <v>22</v>
      </c>
      <c r="FCT7" s="53" t="s">
        <v>22</v>
      </c>
      <c r="FCU7" s="53" t="s">
        <v>22</v>
      </c>
      <c r="FCV7" s="53" t="s">
        <v>22</v>
      </c>
      <c r="FCW7" s="53" t="s">
        <v>22</v>
      </c>
      <c r="FCX7" s="53" t="s">
        <v>22</v>
      </c>
      <c r="FCY7" s="53" t="s">
        <v>22</v>
      </c>
      <c r="FCZ7" s="53" t="s">
        <v>22</v>
      </c>
      <c r="FDA7" s="53" t="s">
        <v>22</v>
      </c>
      <c r="FDB7" s="53" t="s">
        <v>22</v>
      </c>
      <c r="FDC7" s="53" t="s">
        <v>22</v>
      </c>
      <c r="FDD7" s="53" t="s">
        <v>22</v>
      </c>
      <c r="FDE7" s="53" t="s">
        <v>22</v>
      </c>
      <c r="FDF7" s="53" t="s">
        <v>22</v>
      </c>
      <c r="FDG7" s="53" t="s">
        <v>22</v>
      </c>
      <c r="FDH7" s="53" t="s">
        <v>22</v>
      </c>
      <c r="FDI7" s="53" t="s">
        <v>22</v>
      </c>
      <c r="FDJ7" s="53" t="s">
        <v>22</v>
      </c>
      <c r="FDK7" s="53" t="s">
        <v>22</v>
      </c>
      <c r="FDL7" s="53" t="s">
        <v>22</v>
      </c>
      <c r="FDM7" s="53" t="s">
        <v>22</v>
      </c>
      <c r="FDN7" s="53" t="s">
        <v>22</v>
      </c>
      <c r="FDO7" s="53" t="s">
        <v>22</v>
      </c>
      <c r="FDP7" s="53" t="s">
        <v>22</v>
      </c>
      <c r="FDQ7" s="53" t="s">
        <v>22</v>
      </c>
      <c r="FDR7" s="53" t="s">
        <v>22</v>
      </c>
      <c r="FDS7" s="53" t="s">
        <v>22</v>
      </c>
      <c r="FDT7" s="53" t="s">
        <v>22</v>
      </c>
      <c r="FDU7" s="53" t="s">
        <v>22</v>
      </c>
      <c r="FDV7" s="53" t="s">
        <v>22</v>
      </c>
      <c r="FDW7" s="53" t="s">
        <v>22</v>
      </c>
      <c r="FDX7" s="53" t="s">
        <v>22</v>
      </c>
      <c r="FDY7" s="53" t="s">
        <v>22</v>
      </c>
      <c r="FDZ7" s="53" t="s">
        <v>22</v>
      </c>
      <c r="FEA7" s="53" t="s">
        <v>22</v>
      </c>
      <c r="FEB7" s="53" t="s">
        <v>22</v>
      </c>
      <c r="FEC7" s="53" t="s">
        <v>22</v>
      </c>
      <c r="FED7" s="53" t="s">
        <v>22</v>
      </c>
      <c r="FEE7" s="53" t="s">
        <v>22</v>
      </c>
      <c r="FEF7" s="53" t="s">
        <v>22</v>
      </c>
      <c r="FEG7" s="53" t="s">
        <v>22</v>
      </c>
      <c r="FEH7" s="53" t="s">
        <v>22</v>
      </c>
      <c r="FEI7" s="53" t="s">
        <v>22</v>
      </c>
      <c r="FEJ7" s="53" t="s">
        <v>22</v>
      </c>
      <c r="FEK7" s="53" t="s">
        <v>22</v>
      </c>
      <c r="FEL7" s="53" t="s">
        <v>22</v>
      </c>
      <c r="FEM7" s="53" t="s">
        <v>22</v>
      </c>
      <c r="FEN7" s="53" t="s">
        <v>22</v>
      </c>
      <c r="FEO7" s="53" t="s">
        <v>22</v>
      </c>
      <c r="FEP7" s="53" t="s">
        <v>22</v>
      </c>
      <c r="FEQ7" s="53" t="s">
        <v>22</v>
      </c>
      <c r="FER7" s="53" t="s">
        <v>22</v>
      </c>
      <c r="FES7" s="53" t="s">
        <v>22</v>
      </c>
      <c r="FET7" s="53" t="s">
        <v>22</v>
      </c>
      <c r="FEU7" s="53" t="s">
        <v>22</v>
      </c>
      <c r="FEV7" s="53" t="s">
        <v>22</v>
      </c>
      <c r="FEW7" s="53" t="s">
        <v>22</v>
      </c>
      <c r="FEX7" s="53" t="s">
        <v>22</v>
      </c>
      <c r="FEY7" s="53" t="s">
        <v>22</v>
      </c>
      <c r="FEZ7" s="53" t="s">
        <v>22</v>
      </c>
      <c r="FFA7" s="53" t="s">
        <v>22</v>
      </c>
      <c r="FFB7" s="53" t="s">
        <v>22</v>
      </c>
      <c r="FFC7" s="53" t="s">
        <v>22</v>
      </c>
      <c r="FFD7" s="53" t="s">
        <v>22</v>
      </c>
      <c r="FFE7" s="53" t="s">
        <v>22</v>
      </c>
      <c r="FFF7" s="53" t="s">
        <v>22</v>
      </c>
      <c r="FFG7" s="53" t="s">
        <v>22</v>
      </c>
      <c r="FFH7" s="53" t="s">
        <v>22</v>
      </c>
      <c r="FFI7" s="53" t="s">
        <v>22</v>
      </c>
      <c r="FFJ7" s="53" t="s">
        <v>22</v>
      </c>
      <c r="FFK7" s="53" t="s">
        <v>22</v>
      </c>
      <c r="FFL7" s="53" t="s">
        <v>22</v>
      </c>
      <c r="FFM7" s="53" t="s">
        <v>22</v>
      </c>
      <c r="FFN7" s="53" t="s">
        <v>22</v>
      </c>
      <c r="FFO7" s="53" t="s">
        <v>22</v>
      </c>
      <c r="FFP7" s="53" t="s">
        <v>22</v>
      </c>
      <c r="FFQ7" s="53" t="s">
        <v>22</v>
      </c>
      <c r="FFR7" s="53" t="s">
        <v>22</v>
      </c>
      <c r="FFS7" s="53" t="s">
        <v>22</v>
      </c>
      <c r="FFT7" s="53" t="s">
        <v>22</v>
      </c>
      <c r="FFU7" s="53" t="s">
        <v>22</v>
      </c>
      <c r="FFV7" s="53" t="s">
        <v>22</v>
      </c>
      <c r="FFW7" s="53" t="s">
        <v>22</v>
      </c>
      <c r="FFX7" s="53" t="s">
        <v>22</v>
      </c>
      <c r="FFY7" s="53" t="s">
        <v>22</v>
      </c>
      <c r="FFZ7" s="53" t="s">
        <v>22</v>
      </c>
      <c r="FGA7" s="53" t="s">
        <v>22</v>
      </c>
      <c r="FGB7" s="53" t="s">
        <v>22</v>
      </c>
      <c r="FGC7" s="53" t="s">
        <v>22</v>
      </c>
      <c r="FGD7" s="53" t="s">
        <v>22</v>
      </c>
      <c r="FGE7" s="53" t="s">
        <v>22</v>
      </c>
      <c r="FGF7" s="53" t="s">
        <v>22</v>
      </c>
      <c r="FGG7" s="53" t="s">
        <v>22</v>
      </c>
      <c r="FGH7" s="53" t="s">
        <v>22</v>
      </c>
      <c r="FGI7" s="53" t="s">
        <v>22</v>
      </c>
      <c r="FGJ7" s="53" t="s">
        <v>22</v>
      </c>
      <c r="FGK7" s="53" t="s">
        <v>22</v>
      </c>
      <c r="FGL7" s="53" t="s">
        <v>22</v>
      </c>
      <c r="FGM7" s="53" t="s">
        <v>22</v>
      </c>
      <c r="FGN7" s="53" t="s">
        <v>22</v>
      </c>
      <c r="FGO7" s="53" t="s">
        <v>22</v>
      </c>
      <c r="FGP7" s="53" t="s">
        <v>22</v>
      </c>
      <c r="FGQ7" s="53" t="s">
        <v>22</v>
      </c>
      <c r="FGR7" s="53" t="s">
        <v>22</v>
      </c>
      <c r="FGS7" s="53" t="s">
        <v>22</v>
      </c>
      <c r="FGT7" s="53" t="s">
        <v>22</v>
      </c>
      <c r="FGU7" s="53" t="s">
        <v>22</v>
      </c>
      <c r="FGV7" s="53" t="s">
        <v>22</v>
      </c>
      <c r="FGW7" s="53" t="s">
        <v>22</v>
      </c>
      <c r="FGX7" s="53" t="s">
        <v>22</v>
      </c>
      <c r="FGY7" s="53" t="s">
        <v>22</v>
      </c>
      <c r="FGZ7" s="53" t="s">
        <v>22</v>
      </c>
      <c r="FHA7" s="53" t="s">
        <v>22</v>
      </c>
      <c r="FHB7" s="53" t="s">
        <v>22</v>
      </c>
      <c r="FHC7" s="53" t="s">
        <v>22</v>
      </c>
      <c r="FHD7" s="53" t="s">
        <v>22</v>
      </c>
      <c r="FHE7" s="53" t="s">
        <v>22</v>
      </c>
      <c r="FHF7" s="53" t="s">
        <v>22</v>
      </c>
      <c r="FHG7" s="53" t="s">
        <v>22</v>
      </c>
      <c r="FHH7" s="53" t="s">
        <v>22</v>
      </c>
      <c r="FHI7" s="53" t="s">
        <v>22</v>
      </c>
      <c r="FHJ7" s="53" t="s">
        <v>22</v>
      </c>
      <c r="FHK7" s="53" t="s">
        <v>22</v>
      </c>
      <c r="FHL7" s="53" t="s">
        <v>22</v>
      </c>
      <c r="FHM7" s="53" t="s">
        <v>22</v>
      </c>
      <c r="FHN7" s="53" t="s">
        <v>22</v>
      </c>
      <c r="FHO7" s="53" t="s">
        <v>22</v>
      </c>
      <c r="FHP7" s="53" t="s">
        <v>22</v>
      </c>
      <c r="FHQ7" s="53" t="s">
        <v>22</v>
      </c>
      <c r="FHR7" s="53" t="s">
        <v>22</v>
      </c>
      <c r="FHS7" s="53" t="s">
        <v>22</v>
      </c>
      <c r="FHT7" s="53" t="s">
        <v>22</v>
      </c>
      <c r="FHU7" s="53" t="s">
        <v>22</v>
      </c>
      <c r="FHV7" s="53" t="s">
        <v>22</v>
      </c>
      <c r="FHW7" s="53" t="s">
        <v>22</v>
      </c>
      <c r="FHX7" s="53" t="s">
        <v>22</v>
      </c>
      <c r="FHY7" s="53" t="s">
        <v>22</v>
      </c>
      <c r="FHZ7" s="53" t="s">
        <v>22</v>
      </c>
      <c r="FIA7" s="53" t="s">
        <v>22</v>
      </c>
      <c r="FIB7" s="53" t="s">
        <v>22</v>
      </c>
      <c r="FIC7" s="53" t="s">
        <v>22</v>
      </c>
      <c r="FID7" s="53" t="s">
        <v>22</v>
      </c>
      <c r="FIE7" s="53" t="s">
        <v>22</v>
      </c>
      <c r="FIF7" s="53" t="s">
        <v>22</v>
      </c>
      <c r="FIG7" s="53" t="s">
        <v>22</v>
      </c>
      <c r="FIH7" s="53" t="s">
        <v>22</v>
      </c>
      <c r="FII7" s="53" t="s">
        <v>22</v>
      </c>
      <c r="FIJ7" s="53" t="s">
        <v>22</v>
      </c>
      <c r="FIK7" s="53" t="s">
        <v>22</v>
      </c>
      <c r="FIL7" s="53" t="s">
        <v>22</v>
      </c>
      <c r="FIM7" s="53" t="s">
        <v>22</v>
      </c>
      <c r="FIN7" s="53" t="s">
        <v>22</v>
      </c>
      <c r="FIO7" s="53" t="s">
        <v>22</v>
      </c>
      <c r="FIP7" s="53" t="s">
        <v>22</v>
      </c>
      <c r="FIQ7" s="53" t="s">
        <v>22</v>
      </c>
      <c r="FIR7" s="53" t="s">
        <v>22</v>
      </c>
      <c r="FIS7" s="53" t="s">
        <v>22</v>
      </c>
      <c r="FIT7" s="53" t="s">
        <v>22</v>
      </c>
      <c r="FIU7" s="53" t="s">
        <v>22</v>
      </c>
      <c r="FIV7" s="53" t="s">
        <v>22</v>
      </c>
      <c r="FIW7" s="53" t="s">
        <v>22</v>
      </c>
      <c r="FIX7" s="53" t="s">
        <v>22</v>
      </c>
      <c r="FIY7" s="53" t="s">
        <v>22</v>
      </c>
      <c r="FIZ7" s="53" t="s">
        <v>22</v>
      </c>
      <c r="FJA7" s="53" t="s">
        <v>22</v>
      </c>
      <c r="FJB7" s="53" t="s">
        <v>22</v>
      </c>
      <c r="FJC7" s="53" t="s">
        <v>22</v>
      </c>
      <c r="FJD7" s="53" t="s">
        <v>22</v>
      </c>
      <c r="FJE7" s="53" t="s">
        <v>22</v>
      </c>
      <c r="FJF7" s="53" t="s">
        <v>22</v>
      </c>
      <c r="FJG7" s="53" t="s">
        <v>22</v>
      </c>
      <c r="FJH7" s="53" t="s">
        <v>22</v>
      </c>
      <c r="FJI7" s="53" t="s">
        <v>22</v>
      </c>
      <c r="FJJ7" s="53" t="s">
        <v>22</v>
      </c>
      <c r="FJK7" s="53" t="s">
        <v>22</v>
      </c>
      <c r="FJL7" s="53" t="s">
        <v>22</v>
      </c>
      <c r="FJM7" s="53" t="s">
        <v>22</v>
      </c>
      <c r="FJN7" s="53" t="s">
        <v>22</v>
      </c>
      <c r="FJO7" s="53" t="s">
        <v>22</v>
      </c>
      <c r="FJP7" s="53" t="s">
        <v>22</v>
      </c>
      <c r="FJQ7" s="53" t="s">
        <v>22</v>
      </c>
      <c r="FJR7" s="53" t="s">
        <v>22</v>
      </c>
      <c r="FJS7" s="53" t="s">
        <v>22</v>
      </c>
      <c r="FJT7" s="53" t="s">
        <v>22</v>
      </c>
      <c r="FJU7" s="53" t="s">
        <v>22</v>
      </c>
      <c r="FJV7" s="53" t="s">
        <v>22</v>
      </c>
      <c r="FJW7" s="53" t="s">
        <v>22</v>
      </c>
      <c r="FJX7" s="53" t="s">
        <v>22</v>
      </c>
      <c r="FJY7" s="53" t="s">
        <v>22</v>
      </c>
      <c r="FJZ7" s="53" t="s">
        <v>22</v>
      </c>
      <c r="FKA7" s="53" t="s">
        <v>22</v>
      </c>
      <c r="FKB7" s="53" t="s">
        <v>22</v>
      </c>
      <c r="FKC7" s="53" t="s">
        <v>22</v>
      </c>
      <c r="FKD7" s="53" t="s">
        <v>22</v>
      </c>
      <c r="FKE7" s="53" t="s">
        <v>22</v>
      </c>
      <c r="FKF7" s="53" t="s">
        <v>22</v>
      </c>
      <c r="FKG7" s="53" t="s">
        <v>22</v>
      </c>
      <c r="FKH7" s="53" t="s">
        <v>22</v>
      </c>
      <c r="FKI7" s="53" t="s">
        <v>22</v>
      </c>
      <c r="FKJ7" s="53" t="s">
        <v>22</v>
      </c>
      <c r="FKK7" s="53" t="s">
        <v>22</v>
      </c>
      <c r="FKL7" s="53" t="s">
        <v>22</v>
      </c>
      <c r="FKM7" s="53" t="s">
        <v>22</v>
      </c>
      <c r="FKN7" s="53" t="s">
        <v>22</v>
      </c>
      <c r="FKO7" s="53" t="s">
        <v>22</v>
      </c>
      <c r="FKP7" s="53" t="s">
        <v>22</v>
      </c>
      <c r="FKQ7" s="53" t="s">
        <v>22</v>
      </c>
      <c r="FKR7" s="53" t="s">
        <v>22</v>
      </c>
      <c r="FKS7" s="53" t="s">
        <v>22</v>
      </c>
      <c r="FKT7" s="53" t="s">
        <v>22</v>
      </c>
      <c r="FKU7" s="53" t="s">
        <v>22</v>
      </c>
      <c r="FKV7" s="53" t="s">
        <v>22</v>
      </c>
      <c r="FKW7" s="53" t="s">
        <v>22</v>
      </c>
      <c r="FKX7" s="53" t="s">
        <v>22</v>
      </c>
      <c r="FKY7" s="53" t="s">
        <v>22</v>
      </c>
      <c r="FKZ7" s="53" t="s">
        <v>22</v>
      </c>
      <c r="FLA7" s="53" t="s">
        <v>22</v>
      </c>
      <c r="FLB7" s="53" t="s">
        <v>22</v>
      </c>
      <c r="FLC7" s="53" t="s">
        <v>22</v>
      </c>
      <c r="FLD7" s="53" t="s">
        <v>22</v>
      </c>
      <c r="FLE7" s="53" t="s">
        <v>22</v>
      </c>
      <c r="FLF7" s="53" t="s">
        <v>22</v>
      </c>
      <c r="FLG7" s="53" t="s">
        <v>22</v>
      </c>
      <c r="FLH7" s="53" t="s">
        <v>22</v>
      </c>
      <c r="FLI7" s="53" t="s">
        <v>22</v>
      </c>
      <c r="FLJ7" s="53" t="s">
        <v>22</v>
      </c>
      <c r="FLK7" s="53" t="s">
        <v>22</v>
      </c>
      <c r="FLL7" s="53" t="s">
        <v>22</v>
      </c>
      <c r="FLM7" s="53" t="s">
        <v>22</v>
      </c>
      <c r="FLN7" s="53" t="s">
        <v>22</v>
      </c>
      <c r="FLO7" s="53" t="s">
        <v>22</v>
      </c>
      <c r="FLP7" s="53" t="s">
        <v>22</v>
      </c>
      <c r="FLQ7" s="53" t="s">
        <v>22</v>
      </c>
      <c r="FLR7" s="53" t="s">
        <v>22</v>
      </c>
      <c r="FLS7" s="53" t="s">
        <v>22</v>
      </c>
      <c r="FLT7" s="53" t="s">
        <v>22</v>
      </c>
      <c r="FLU7" s="53" t="s">
        <v>22</v>
      </c>
      <c r="FLV7" s="53" t="s">
        <v>22</v>
      </c>
      <c r="FLW7" s="53" t="s">
        <v>22</v>
      </c>
      <c r="FLX7" s="53" t="s">
        <v>22</v>
      </c>
      <c r="FLY7" s="53" t="s">
        <v>22</v>
      </c>
      <c r="FLZ7" s="53" t="s">
        <v>22</v>
      </c>
      <c r="FMA7" s="53" t="s">
        <v>22</v>
      </c>
      <c r="FMB7" s="53" t="s">
        <v>22</v>
      </c>
      <c r="FMC7" s="53" t="s">
        <v>22</v>
      </c>
      <c r="FMD7" s="53" t="s">
        <v>22</v>
      </c>
      <c r="FME7" s="53" t="s">
        <v>22</v>
      </c>
      <c r="FMF7" s="53" t="s">
        <v>22</v>
      </c>
      <c r="FMG7" s="53" t="s">
        <v>22</v>
      </c>
      <c r="FMH7" s="53" t="s">
        <v>22</v>
      </c>
      <c r="FMI7" s="53" t="s">
        <v>22</v>
      </c>
      <c r="FMJ7" s="53" t="s">
        <v>22</v>
      </c>
      <c r="FMK7" s="53" t="s">
        <v>22</v>
      </c>
      <c r="FML7" s="53" t="s">
        <v>22</v>
      </c>
      <c r="FMM7" s="53" t="s">
        <v>22</v>
      </c>
      <c r="FMN7" s="53" t="s">
        <v>22</v>
      </c>
      <c r="FMO7" s="53" t="s">
        <v>22</v>
      </c>
      <c r="FMP7" s="53" t="s">
        <v>22</v>
      </c>
      <c r="FMQ7" s="53" t="s">
        <v>22</v>
      </c>
      <c r="FMR7" s="53" t="s">
        <v>22</v>
      </c>
      <c r="FMS7" s="53" t="s">
        <v>22</v>
      </c>
      <c r="FMT7" s="53" t="s">
        <v>22</v>
      </c>
      <c r="FMU7" s="53" t="s">
        <v>22</v>
      </c>
      <c r="FMV7" s="53" t="s">
        <v>22</v>
      </c>
      <c r="FMW7" s="53" t="s">
        <v>22</v>
      </c>
      <c r="FMX7" s="53" t="s">
        <v>22</v>
      </c>
      <c r="FMY7" s="53" t="s">
        <v>22</v>
      </c>
      <c r="FMZ7" s="53" t="s">
        <v>22</v>
      </c>
      <c r="FNA7" s="53" t="s">
        <v>22</v>
      </c>
      <c r="FNB7" s="53" t="s">
        <v>22</v>
      </c>
      <c r="FNC7" s="53" t="s">
        <v>22</v>
      </c>
      <c r="FND7" s="53" t="s">
        <v>22</v>
      </c>
      <c r="FNE7" s="53" t="s">
        <v>22</v>
      </c>
      <c r="FNF7" s="53" t="s">
        <v>22</v>
      </c>
      <c r="FNG7" s="53" t="s">
        <v>22</v>
      </c>
      <c r="FNH7" s="53" t="s">
        <v>22</v>
      </c>
      <c r="FNI7" s="53" t="s">
        <v>22</v>
      </c>
      <c r="FNJ7" s="53" t="s">
        <v>22</v>
      </c>
      <c r="FNK7" s="53" t="s">
        <v>22</v>
      </c>
      <c r="FNL7" s="53" t="s">
        <v>22</v>
      </c>
      <c r="FNM7" s="53" t="s">
        <v>22</v>
      </c>
      <c r="FNN7" s="53" t="s">
        <v>22</v>
      </c>
      <c r="FNO7" s="53" t="s">
        <v>22</v>
      </c>
      <c r="FNP7" s="53" t="s">
        <v>22</v>
      </c>
      <c r="FNQ7" s="53" t="s">
        <v>22</v>
      </c>
      <c r="FNR7" s="53" t="s">
        <v>22</v>
      </c>
      <c r="FNS7" s="53" t="s">
        <v>22</v>
      </c>
      <c r="FNT7" s="53" t="s">
        <v>22</v>
      </c>
      <c r="FNU7" s="53" t="s">
        <v>22</v>
      </c>
      <c r="FNV7" s="53" t="s">
        <v>22</v>
      </c>
      <c r="FNW7" s="53" t="s">
        <v>22</v>
      </c>
      <c r="FNX7" s="53" t="s">
        <v>22</v>
      </c>
      <c r="FNY7" s="53" t="s">
        <v>22</v>
      </c>
      <c r="FNZ7" s="53" t="s">
        <v>22</v>
      </c>
      <c r="FOA7" s="53" t="s">
        <v>22</v>
      </c>
      <c r="FOB7" s="53" t="s">
        <v>22</v>
      </c>
      <c r="FOC7" s="53" t="s">
        <v>22</v>
      </c>
      <c r="FOD7" s="53" t="s">
        <v>22</v>
      </c>
      <c r="FOE7" s="53" t="s">
        <v>22</v>
      </c>
      <c r="FOF7" s="53" t="s">
        <v>22</v>
      </c>
      <c r="FOG7" s="53" t="s">
        <v>22</v>
      </c>
      <c r="FOH7" s="53" t="s">
        <v>22</v>
      </c>
      <c r="FOI7" s="53" t="s">
        <v>22</v>
      </c>
      <c r="FOJ7" s="53" t="s">
        <v>22</v>
      </c>
      <c r="FOK7" s="53" t="s">
        <v>22</v>
      </c>
      <c r="FOL7" s="53" t="s">
        <v>22</v>
      </c>
      <c r="FOM7" s="53" t="s">
        <v>22</v>
      </c>
      <c r="FON7" s="53" t="s">
        <v>22</v>
      </c>
      <c r="FOO7" s="53" t="s">
        <v>22</v>
      </c>
      <c r="FOP7" s="53" t="s">
        <v>22</v>
      </c>
      <c r="FOQ7" s="53" t="s">
        <v>22</v>
      </c>
      <c r="FOR7" s="53" t="s">
        <v>22</v>
      </c>
      <c r="FOS7" s="53" t="s">
        <v>22</v>
      </c>
      <c r="FOT7" s="53" t="s">
        <v>22</v>
      </c>
      <c r="FOU7" s="53" t="s">
        <v>22</v>
      </c>
      <c r="FOV7" s="53" t="s">
        <v>22</v>
      </c>
      <c r="FOW7" s="53" t="s">
        <v>22</v>
      </c>
      <c r="FOX7" s="53" t="s">
        <v>22</v>
      </c>
      <c r="FOY7" s="53" t="s">
        <v>22</v>
      </c>
      <c r="FOZ7" s="53" t="s">
        <v>22</v>
      </c>
      <c r="FPA7" s="53" t="s">
        <v>22</v>
      </c>
      <c r="FPB7" s="53" t="s">
        <v>22</v>
      </c>
      <c r="FPC7" s="53" t="s">
        <v>22</v>
      </c>
      <c r="FPD7" s="53" t="s">
        <v>22</v>
      </c>
      <c r="FPE7" s="53" t="s">
        <v>22</v>
      </c>
      <c r="FPF7" s="53" t="s">
        <v>22</v>
      </c>
      <c r="FPG7" s="53" t="s">
        <v>22</v>
      </c>
      <c r="FPH7" s="53" t="s">
        <v>22</v>
      </c>
      <c r="FPI7" s="53" t="s">
        <v>22</v>
      </c>
      <c r="FPJ7" s="53" t="s">
        <v>22</v>
      </c>
      <c r="FPK7" s="53" t="s">
        <v>22</v>
      </c>
      <c r="FPL7" s="53" t="s">
        <v>22</v>
      </c>
      <c r="FPM7" s="53" t="s">
        <v>22</v>
      </c>
      <c r="FPN7" s="53" t="s">
        <v>22</v>
      </c>
      <c r="FPO7" s="53" t="s">
        <v>22</v>
      </c>
      <c r="FPP7" s="53" t="s">
        <v>22</v>
      </c>
      <c r="FPQ7" s="53" t="s">
        <v>22</v>
      </c>
      <c r="FPR7" s="53" t="s">
        <v>22</v>
      </c>
      <c r="FPS7" s="53" t="s">
        <v>22</v>
      </c>
      <c r="FPT7" s="53" t="s">
        <v>22</v>
      </c>
      <c r="FPU7" s="53" t="s">
        <v>22</v>
      </c>
      <c r="FPV7" s="53" t="s">
        <v>22</v>
      </c>
      <c r="FPW7" s="53" t="s">
        <v>22</v>
      </c>
      <c r="FPX7" s="53" t="s">
        <v>22</v>
      </c>
      <c r="FPY7" s="53" t="s">
        <v>22</v>
      </c>
      <c r="FPZ7" s="53" t="s">
        <v>22</v>
      </c>
      <c r="FQA7" s="53" t="s">
        <v>22</v>
      </c>
      <c r="FQB7" s="53" t="s">
        <v>22</v>
      </c>
      <c r="FQC7" s="53" t="s">
        <v>22</v>
      </c>
      <c r="FQD7" s="53" t="s">
        <v>22</v>
      </c>
      <c r="FQE7" s="53" t="s">
        <v>22</v>
      </c>
      <c r="FQF7" s="53" t="s">
        <v>22</v>
      </c>
      <c r="FQG7" s="53" t="s">
        <v>22</v>
      </c>
      <c r="FQH7" s="53" t="s">
        <v>22</v>
      </c>
      <c r="FQI7" s="53" t="s">
        <v>22</v>
      </c>
      <c r="FQJ7" s="53" t="s">
        <v>22</v>
      </c>
      <c r="FQK7" s="53" t="s">
        <v>22</v>
      </c>
      <c r="FQL7" s="53" t="s">
        <v>22</v>
      </c>
      <c r="FQM7" s="53" t="s">
        <v>22</v>
      </c>
      <c r="FQN7" s="53" t="s">
        <v>22</v>
      </c>
      <c r="FQO7" s="53" t="s">
        <v>22</v>
      </c>
      <c r="FQP7" s="53" t="s">
        <v>22</v>
      </c>
      <c r="FQQ7" s="53" t="s">
        <v>22</v>
      </c>
      <c r="FQR7" s="53" t="s">
        <v>22</v>
      </c>
      <c r="FQS7" s="53" t="s">
        <v>22</v>
      </c>
      <c r="FQT7" s="53" t="s">
        <v>22</v>
      </c>
      <c r="FQU7" s="53" t="s">
        <v>22</v>
      </c>
      <c r="FQV7" s="53" t="s">
        <v>22</v>
      </c>
      <c r="FQW7" s="53" t="s">
        <v>22</v>
      </c>
      <c r="FQX7" s="53" t="s">
        <v>22</v>
      </c>
      <c r="FQY7" s="53" t="s">
        <v>22</v>
      </c>
      <c r="FQZ7" s="53" t="s">
        <v>22</v>
      </c>
      <c r="FRA7" s="53" t="s">
        <v>22</v>
      </c>
      <c r="FRB7" s="53" t="s">
        <v>22</v>
      </c>
      <c r="FRC7" s="53" t="s">
        <v>22</v>
      </c>
      <c r="FRD7" s="53" t="s">
        <v>22</v>
      </c>
      <c r="FRE7" s="53" t="s">
        <v>22</v>
      </c>
      <c r="FRF7" s="53" t="s">
        <v>22</v>
      </c>
      <c r="FRG7" s="53" t="s">
        <v>22</v>
      </c>
      <c r="FRH7" s="53" t="s">
        <v>22</v>
      </c>
      <c r="FRI7" s="53" t="s">
        <v>22</v>
      </c>
      <c r="FRJ7" s="53" t="s">
        <v>22</v>
      </c>
      <c r="FRK7" s="53" t="s">
        <v>22</v>
      </c>
      <c r="FRL7" s="53" t="s">
        <v>22</v>
      </c>
      <c r="FRM7" s="53" t="s">
        <v>22</v>
      </c>
      <c r="FRN7" s="53" t="s">
        <v>22</v>
      </c>
      <c r="FRO7" s="53" t="s">
        <v>22</v>
      </c>
      <c r="FRP7" s="53" t="s">
        <v>22</v>
      </c>
      <c r="FRQ7" s="53" t="s">
        <v>22</v>
      </c>
      <c r="FRR7" s="53" t="s">
        <v>22</v>
      </c>
      <c r="FRS7" s="53" t="s">
        <v>22</v>
      </c>
      <c r="FRT7" s="53" t="s">
        <v>22</v>
      </c>
      <c r="FRU7" s="53" t="s">
        <v>22</v>
      </c>
      <c r="FRV7" s="53" t="s">
        <v>22</v>
      </c>
      <c r="FRW7" s="53" t="s">
        <v>22</v>
      </c>
      <c r="FRX7" s="53" t="s">
        <v>22</v>
      </c>
      <c r="FRY7" s="53" t="s">
        <v>22</v>
      </c>
      <c r="FRZ7" s="53" t="s">
        <v>22</v>
      </c>
      <c r="FSA7" s="53" t="s">
        <v>22</v>
      </c>
      <c r="FSB7" s="53" t="s">
        <v>22</v>
      </c>
      <c r="FSC7" s="53" t="s">
        <v>22</v>
      </c>
      <c r="FSD7" s="53" t="s">
        <v>22</v>
      </c>
      <c r="FSE7" s="53" t="s">
        <v>22</v>
      </c>
      <c r="FSF7" s="53" t="s">
        <v>22</v>
      </c>
      <c r="FSG7" s="53" t="s">
        <v>22</v>
      </c>
      <c r="FSH7" s="53" t="s">
        <v>22</v>
      </c>
      <c r="FSI7" s="53" t="s">
        <v>22</v>
      </c>
      <c r="FSJ7" s="53" t="s">
        <v>22</v>
      </c>
      <c r="FSK7" s="53" t="s">
        <v>22</v>
      </c>
      <c r="FSL7" s="53" t="s">
        <v>22</v>
      </c>
      <c r="FSM7" s="53" t="s">
        <v>22</v>
      </c>
      <c r="FSN7" s="53" t="s">
        <v>22</v>
      </c>
      <c r="FSO7" s="53" t="s">
        <v>22</v>
      </c>
      <c r="FSP7" s="53" t="s">
        <v>22</v>
      </c>
      <c r="FSQ7" s="53" t="s">
        <v>22</v>
      </c>
      <c r="FSR7" s="53" t="s">
        <v>22</v>
      </c>
      <c r="FSS7" s="53" t="s">
        <v>22</v>
      </c>
      <c r="FST7" s="53" t="s">
        <v>22</v>
      </c>
      <c r="FSU7" s="53" t="s">
        <v>22</v>
      </c>
      <c r="FSV7" s="53" t="s">
        <v>22</v>
      </c>
      <c r="FSW7" s="53" t="s">
        <v>22</v>
      </c>
      <c r="FSX7" s="53" t="s">
        <v>22</v>
      </c>
      <c r="FSY7" s="53" t="s">
        <v>22</v>
      </c>
      <c r="FSZ7" s="53" t="s">
        <v>22</v>
      </c>
      <c r="FTA7" s="53" t="s">
        <v>22</v>
      </c>
      <c r="FTB7" s="53" t="s">
        <v>22</v>
      </c>
      <c r="FTC7" s="53" t="s">
        <v>22</v>
      </c>
      <c r="FTD7" s="53" t="s">
        <v>22</v>
      </c>
      <c r="FTE7" s="53" t="s">
        <v>22</v>
      </c>
      <c r="FTF7" s="53" t="s">
        <v>22</v>
      </c>
      <c r="FTG7" s="53" t="s">
        <v>22</v>
      </c>
      <c r="FTH7" s="53" t="s">
        <v>22</v>
      </c>
      <c r="FTI7" s="53" t="s">
        <v>22</v>
      </c>
      <c r="FTJ7" s="53" t="s">
        <v>22</v>
      </c>
      <c r="FTK7" s="53" t="s">
        <v>22</v>
      </c>
      <c r="FTL7" s="53" t="s">
        <v>22</v>
      </c>
      <c r="FTM7" s="53" t="s">
        <v>22</v>
      </c>
      <c r="FTN7" s="53" t="s">
        <v>22</v>
      </c>
      <c r="FTO7" s="53" t="s">
        <v>22</v>
      </c>
      <c r="FTP7" s="53" t="s">
        <v>22</v>
      </c>
      <c r="FTQ7" s="53" t="s">
        <v>22</v>
      </c>
      <c r="FTR7" s="53" t="s">
        <v>22</v>
      </c>
      <c r="FTS7" s="53" t="s">
        <v>22</v>
      </c>
      <c r="FTT7" s="53" t="s">
        <v>22</v>
      </c>
      <c r="FTU7" s="53" t="s">
        <v>22</v>
      </c>
      <c r="FTV7" s="53" t="s">
        <v>22</v>
      </c>
      <c r="FTW7" s="53" t="s">
        <v>22</v>
      </c>
      <c r="FTX7" s="53" t="s">
        <v>22</v>
      </c>
      <c r="FTY7" s="53" t="s">
        <v>22</v>
      </c>
      <c r="FTZ7" s="53" t="s">
        <v>22</v>
      </c>
      <c r="FUA7" s="53" t="s">
        <v>22</v>
      </c>
      <c r="FUB7" s="53" t="s">
        <v>22</v>
      </c>
      <c r="FUC7" s="53" t="s">
        <v>22</v>
      </c>
      <c r="FUD7" s="53" t="s">
        <v>22</v>
      </c>
      <c r="FUE7" s="53" t="s">
        <v>22</v>
      </c>
      <c r="FUF7" s="53" t="s">
        <v>22</v>
      </c>
      <c r="FUG7" s="53" t="s">
        <v>22</v>
      </c>
      <c r="FUH7" s="53" t="s">
        <v>22</v>
      </c>
      <c r="FUI7" s="53" t="s">
        <v>22</v>
      </c>
      <c r="FUJ7" s="53" t="s">
        <v>22</v>
      </c>
      <c r="FUK7" s="53" t="s">
        <v>22</v>
      </c>
      <c r="FUL7" s="53" t="s">
        <v>22</v>
      </c>
      <c r="FUM7" s="53" t="s">
        <v>22</v>
      </c>
      <c r="FUN7" s="53" t="s">
        <v>22</v>
      </c>
      <c r="FUO7" s="53" t="s">
        <v>22</v>
      </c>
      <c r="FUP7" s="53" t="s">
        <v>22</v>
      </c>
      <c r="FUQ7" s="53" t="s">
        <v>22</v>
      </c>
      <c r="FUR7" s="53" t="s">
        <v>22</v>
      </c>
      <c r="FUS7" s="53" t="s">
        <v>22</v>
      </c>
      <c r="FUT7" s="53" t="s">
        <v>22</v>
      </c>
      <c r="FUU7" s="53" t="s">
        <v>22</v>
      </c>
      <c r="FUV7" s="53" t="s">
        <v>22</v>
      </c>
      <c r="FUW7" s="53" t="s">
        <v>22</v>
      </c>
      <c r="FUX7" s="53" t="s">
        <v>22</v>
      </c>
      <c r="FUY7" s="53" t="s">
        <v>22</v>
      </c>
      <c r="FUZ7" s="53" t="s">
        <v>22</v>
      </c>
      <c r="FVA7" s="53" t="s">
        <v>22</v>
      </c>
      <c r="FVB7" s="53" t="s">
        <v>22</v>
      </c>
      <c r="FVC7" s="53" t="s">
        <v>22</v>
      </c>
      <c r="FVD7" s="53" t="s">
        <v>22</v>
      </c>
      <c r="FVE7" s="53" t="s">
        <v>22</v>
      </c>
      <c r="FVF7" s="53" t="s">
        <v>22</v>
      </c>
      <c r="FVG7" s="53" t="s">
        <v>22</v>
      </c>
      <c r="FVH7" s="53" t="s">
        <v>22</v>
      </c>
      <c r="FVI7" s="53" t="s">
        <v>22</v>
      </c>
      <c r="FVJ7" s="53" t="s">
        <v>22</v>
      </c>
      <c r="FVK7" s="53" t="s">
        <v>22</v>
      </c>
      <c r="FVL7" s="53" t="s">
        <v>22</v>
      </c>
      <c r="FVM7" s="53" t="s">
        <v>22</v>
      </c>
      <c r="FVN7" s="53" t="s">
        <v>22</v>
      </c>
      <c r="FVO7" s="53" t="s">
        <v>22</v>
      </c>
      <c r="FVP7" s="53" t="s">
        <v>22</v>
      </c>
      <c r="FVQ7" s="53" t="s">
        <v>22</v>
      </c>
      <c r="FVR7" s="53" t="s">
        <v>22</v>
      </c>
      <c r="FVS7" s="53" t="s">
        <v>22</v>
      </c>
      <c r="FVT7" s="53" t="s">
        <v>22</v>
      </c>
      <c r="FVU7" s="53" t="s">
        <v>22</v>
      </c>
      <c r="FVV7" s="53" t="s">
        <v>22</v>
      </c>
      <c r="FVW7" s="53" t="s">
        <v>22</v>
      </c>
      <c r="FVX7" s="53" t="s">
        <v>22</v>
      </c>
      <c r="FVY7" s="53" t="s">
        <v>22</v>
      </c>
      <c r="FVZ7" s="53" t="s">
        <v>22</v>
      </c>
      <c r="FWA7" s="53" t="s">
        <v>22</v>
      </c>
      <c r="FWB7" s="53" t="s">
        <v>22</v>
      </c>
      <c r="FWC7" s="53" t="s">
        <v>22</v>
      </c>
      <c r="FWD7" s="53" t="s">
        <v>22</v>
      </c>
      <c r="FWE7" s="53" t="s">
        <v>22</v>
      </c>
      <c r="FWF7" s="53" t="s">
        <v>22</v>
      </c>
      <c r="FWG7" s="53" t="s">
        <v>22</v>
      </c>
      <c r="FWH7" s="53" t="s">
        <v>22</v>
      </c>
      <c r="FWI7" s="53" t="s">
        <v>22</v>
      </c>
      <c r="FWJ7" s="53" t="s">
        <v>22</v>
      </c>
      <c r="FWK7" s="53" t="s">
        <v>22</v>
      </c>
      <c r="FWL7" s="53" t="s">
        <v>22</v>
      </c>
      <c r="FWM7" s="53" t="s">
        <v>22</v>
      </c>
      <c r="FWN7" s="53" t="s">
        <v>22</v>
      </c>
      <c r="FWO7" s="53" t="s">
        <v>22</v>
      </c>
      <c r="FWP7" s="53" t="s">
        <v>22</v>
      </c>
      <c r="FWQ7" s="53" t="s">
        <v>22</v>
      </c>
      <c r="FWR7" s="53" t="s">
        <v>22</v>
      </c>
      <c r="FWS7" s="53" t="s">
        <v>22</v>
      </c>
      <c r="FWT7" s="53" t="s">
        <v>22</v>
      </c>
      <c r="FWU7" s="53" t="s">
        <v>22</v>
      </c>
      <c r="FWV7" s="53" t="s">
        <v>22</v>
      </c>
      <c r="FWW7" s="53" t="s">
        <v>22</v>
      </c>
      <c r="FWX7" s="53" t="s">
        <v>22</v>
      </c>
      <c r="FWY7" s="53" t="s">
        <v>22</v>
      </c>
      <c r="FWZ7" s="53" t="s">
        <v>22</v>
      </c>
      <c r="FXA7" s="53" t="s">
        <v>22</v>
      </c>
      <c r="FXB7" s="53" t="s">
        <v>22</v>
      </c>
      <c r="FXC7" s="53" t="s">
        <v>22</v>
      </c>
      <c r="FXD7" s="53" t="s">
        <v>22</v>
      </c>
      <c r="FXE7" s="53" t="s">
        <v>22</v>
      </c>
      <c r="FXF7" s="53" t="s">
        <v>22</v>
      </c>
      <c r="FXG7" s="53" t="s">
        <v>22</v>
      </c>
      <c r="FXH7" s="53" t="s">
        <v>22</v>
      </c>
      <c r="FXI7" s="53" t="s">
        <v>22</v>
      </c>
      <c r="FXJ7" s="53" t="s">
        <v>22</v>
      </c>
      <c r="FXK7" s="53" t="s">
        <v>22</v>
      </c>
      <c r="FXL7" s="53" t="s">
        <v>22</v>
      </c>
      <c r="FXM7" s="53" t="s">
        <v>22</v>
      </c>
      <c r="FXN7" s="53" t="s">
        <v>22</v>
      </c>
      <c r="FXO7" s="53" t="s">
        <v>22</v>
      </c>
      <c r="FXP7" s="53" t="s">
        <v>22</v>
      </c>
      <c r="FXQ7" s="53" t="s">
        <v>22</v>
      </c>
      <c r="FXR7" s="53" t="s">
        <v>22</v>
      </c>
      <c r="FXS7" s="53" t="s">
        <v>22</v>
      </c>
      <c r="FXT7" s="53" t="s">
        <v>22</v>
      </c>
      <c r="FXU7" s="53" t="s">
        <v>22</v>
      </c>
      <c r="FXV7" s="53" t="s">
        <v>22</v>
      </c>
      <c r="FXW7" s="53" t="s">
        <v>22</v>
      </c>
      <c r="FXX7" s="53" t="s">
        <v>22</v>
      </c>
      <c r="FXY7" s="53" t="s">
        <v>22</v>
      </c>
      <c r="FXZ7" s="53" t="s">
        <v>22</v>
      </c>
      <c r="FYA7" s="53" t="s">
        <v>22</v>
      </c>
      <c r="FYB7" s="53" t="s">
        <v>22</v>
      </c>
      <c r="FYC7" s="53" t="s">
        <v>22</v>
      </c>
      <c r="FYD7" s="53" t="s">
        <v>22</v>
      </c>
      <c r="FYE7" s="53" t="s">
        <v>22</v>
      </c>
      <c r="FYF7" s="53" t="s">
        <v>22</v>
      </c>
      <c r="FYG7" s="53" t="s">
        <v>22</v>
      </c>
      <c r="FYH7" s="53" t="s">
        <v>22</v>
      </c>
      <c r="FYI7" s="53" t="s">
        <v>22</v>
      </c>
      <c r="FYJ7" s="53" t="s">
        <v>22</v>
      </c>
      <c r="FYK7" s="53" t="s">
        <v>22</v>
      </c>
      <c r="FYL7" s="53" t="s">
        <v>22</v>
      </c>
      <c r="FYM7" s="53" t="s">
        <v>22</v>
      </c>
      <c r="FYN7" s="53" t="s">
        <v>22</v>
      </c>
      <c r="FYO7" s="53" t="s">
        <v>22</v>
      </c>
      <c r="FYP7" s="53" t="s">
        <v>22</v>
      </c>
      <c r="FYQ7" s="53" t="s">
        <v>22</v>
      </c>
      <c r="FYR7" s="53" t="s">
        <v>22</v>
      </c>
      <c r="FYS7" s="53" t="s">
        <v>22</v>
      </c>
      <c r="FYT7" s="53" t="s">
        <v>22</v>
      </c>
      <c r="FYU7" s="53" t="s">
        <v>22</v>
      </c>
      <c r="FYV7" s="53" t="s">
        <v>22</v>
      </c>
      <c r="FYW7" s="53" t="s">
        <v>22</v>
      </c>
      <c r="FYX7" s="53" t="s">
        <v>22</v>
      </c>
      <c r="FYY7" s="53" t="s">
        <v>22</v>
      </c>
      <c r="FYZ7" s="53" t="s">
        <v>22</v>
      </c>
      <c r="FZA7" s="53" t="s">
        <v>22</v>
      </c>
      <c r="FZB7" s="53" t="s">
        <v>22</v>
      </c>
      <c r="FZC7" s="53" t="s">
        <v>22</v>
      </c>
      <c r="FZD7" s="53" t="s">
        <v>22</v>
      </c>
      <c r="FZE7" s="53" t="s">
        <v>22</v>
      </c>
      <c r="FZF7" s="53" t="s">
        <v>22</v>
      </c>
      <c r="FZG7" s="53" t="s">
        <v>22</v>
      </c>
      <c r="FZH7" s="53" t="s">
        <v>22</v>
      </c>
      <c r="FZI7" s="53" t="s">
        <v>22</v>
      </c>
      <c r="FZJ7" s="53" t="s">
        <v>22</v>
      </c>
      <c r="FZK7" s="53" t="s">
        <v>22</v>
      </c>
      <c r="FZL7" s="53" t="s">
        <v>22</v>
      </c>
      <c r="FZM7" s="53" t="s">
        <v>22</v>
      </c>
      <c r="FZN7" s="53" t="s">
        <v>22</v>
      </c>
      <c r="FZO7" s="53" t="s">
        <v>22</v>
      </c>
      <c r="FZP7" s="53" t="s">
        <v>22</v>
      </c>
      <c r="FZQ7" s="53" t="s">
        <v>22</v>
      </c>
      <c r="FZR7" s="53" t="s">
        <v>22</v>
      </c>
      <c r="FZS7" s="53" t="s">
        <v>22</v>
      </c>
      <c r="FZT7" s="53" t="s">
        <v>22</v>
      </c>
      <c r="FZU7" s="53" t="s">
        <v>22</v>
      </c>
      <c r="FZV7" s="53" t="s">
        <v>22</v>
      </c>
      <c r="FZW7" s="53" t="s">
        <v>22</v>
      </c>
      <c r="FZX7" s="53" t="s">
        <v>22</v>
      </c>
      <c r="FZY7" s="53" t="s">
        <v>22</v>
      </c>
      <c r="FZZ7" s="53" t="s">
        <v>22</v>
      </c>
      <c r="GAA7" s="53" t="s">
        <v>22</v>
      </c>
      <c r="GAB7" s="53" t="s">
        <v>22</v>
      </c>
      <c r="GAC7" s="53" t="s">
        <v>22</v>
      </c>
      <c r="GAD7" s="53" t="s">
        <v>22</v>
      </c>
      <c r="GAE7" s="53" t="s">
        <v>22</v>
      </c>
      <c r="GAF7" s="53" t="s">
        <v>22</v>
      </c>
      <c r="GAG7" s="53" t="s">
        <v>22</v>
      </c>
      <c r="GAH7" s="53" t="s">
        <v>22</v>
      </c>
      <c r="GAI7" s="53" t="s">
        <v>22</v>
      </c>
      <c r="GAJ7" s="53" t="s">
        <v>22</v>
      </c>
      <c r="GAK7" s="53" t="s">
        <v>22</v>
      </c>
      <c r="GAL7" s="53" t="s">
        <v>22</v>
      </c>
      <c r="GAM7" s="53" t="s">
        <v>22</v>
      </c>
      <c r="GAN7" s="53" t="s">
        <v>22</v>
      </c>
      <c r="GAO7" s="53" t="s">
        <v>22</v>
      </c>
      <c r="GAP7" s="53" t="s">
        <v>22</v>
      </c>
      <c r="GAQ7" s="53" t="s">
        <v>22</v>
      </c>
      <c r="GAR7" s="53" t="s">
        <v>22</v>
      </c>
      <c r="GAS7" s="53" t="s">
        <v>22</v>
      </c>
      <c r="GAT7" s="53" t="s">
        <v>22</v>
      </c>
      <c r="GAU7" s="53" t="s">
        <v>22</v>
      </c>
      <c r="GAV7" s="53" t="s">
        <v>22</v>
      </c>
      <c r="GAW7" s="53" t="s">
        <v>22</v>
      </c>
      <c r="GAX7" s="53" t="s">
        <v>22</v>
      </c>
      <c r="GAY7" s="53" t="s">
        <v>22</v>
      </c>
      <c r="GAZ7" s="53" t="s">
        <v>22</v>
      </c>
      <c r="GBA7" s="53" t="s">
        <v>22</v>
      </c>
      <c r="GBB7" s="53" t="s">
        <v>22</v>
      </c>
      <c r="GBC7" s="53" t="s">
        <v>22</v>
      </c>
      <c r="GBD7" s="53" t="s">
        <v>22</v>
      </c>
      <c r="GBE7" s="53" t="s">
        <v>22</v>
      </c>
      <c r="GBF7" s="53" t="s">
        <v>22</v>
      </c>
      <c r="GBG7" s="53" t="s">
        <v>22</v>
      </c>
      <c r="GBH7" s="53" t="s">
        <v>22</v>
      </c>
      <c r="GBI7" s="53" t="s">
        <v>22</v>
      </c>
      <c r="GBJ7" s="53" t="s">
        <v>22</v>
      </c>
      <c r="GBK7" s="53" t="s">
        <v>22</v>
      </c>
      <c r="GBL7" s="53" t="s">
        <v>22</v>
      </c>
      <c r="GBM7" s="53" t="s">
        <v>22</v>
      </c>
      <c r="GBN7" s="53" t="s">
        <v>22</v>
      </c>
      <c r="GBO7" s="53" t="s">
        <v>22</v>
      </c>
      <c r="GBP7" s="53" t="s">
        <v>22</v>
      </c>
      <c r="GBQ7" s="53" t="s">
        <v>22</v>
      </c>
      <c r="GBR7" s="53" t="s">
        <v>22</v>
      </c>
      <c r="GBS7" s="53" t="s">
        <v>22</v>
      </c>
      <c r="GBT7" s="53" t="s">
        <v>22</v>
      </c>
      <c r="GBU7" s="53" t="s">
        <v>22</v>
      </c>
      <c r="GBV7" s="53" t="s">
        <v>22</v>
      </c>
      <c r="GBW7" s="53" t="s">
        <v>22</v>
      </c>
      <c r="GBX7" s="53" t="s">
        <v>22</v>
      </c>
      <c r="GBY7" s="53" t="s">
        <v>22</v>
      </c>
      <c r="GBZ7" s="53" t="s">
        <v>22</v>
      </c>
      <c r="GCA7" s="53" t="s">
        <v>22</v>
      </c>
      <c r="GCB7" s="53" t="s">
        <v>22</v>
      </c>
      <c r="GCC7" s="53" t="s">
        <v>22</v>
      </c>
      <c r="GCD7" s="53" t="s">
        <v>22</v>
      </c>
      <c r="GCE7" s="53" t="s">
        <v>22</v>
      </c>
      <c r="GCF7" s="53" t="s">
        <v>22</v>
      </c>
      <c r="GCG7" s="53" t="s">
        <v>22</v>
      </c>
      <c r="GCH7" s="53" t="s">
        <v>22</v>
      </c>
      <c r="GCI7" s="53" t="s">
        <v>22</v>
      </c>
      <c r="GCJ7" s="53" t="s">
        <v>22</v>
      </c>
      <c r="GCK7" s="53" t="s">
        <v>22</v>
      </c>
      <c r="GCL7" s="53" t="s">
        <v>22</v>
      </c>
      <c r="GCM7" s="53" t="s">
        <v>22</v>
      </c>
      <c r="GCN7" s="53" t="s">
        <v>22</v>
      </c>
      <c r="GCO7" s="53" t="s">
        <v>22</v>
      </c>
      <c r="GCP7" s="53" t="s">
        <v>22</v>
      </c>
      <c r="GCQ7" s="53" t="s">
        <v>22</v>
      </c>
      <c r="GCR7" s="53" t="s">
        <v>22</v>
      </c>
      <c r="GCS7" s="53" t="s">
        <v>22</v>
      </c>
      <c r="GCT7" s="53" t="s">
        <v>22</v>
      </c>
      <c r="GCU7" s="53" t="s">
        <v>22</v>
      </c>
      <c r="GCV7" s="53" t="s">
        <v>22</v>
      </c>
      <c r="GCW7" s="53" t="s">
        <v>22</v>
      </c>
      <c r="GCX7" s="53" t="s">
        <v>22</v>
      </c>
      <c r="GCY7" s="53" t="s">
        <v>22</v>
      </c>
      <c r="GCZ7" s="53" t="s">
        <v>22</v>
      </c>
      <c r="GDA7" s="53" t="s">
        <v>22</v>
      </c>
      <c r="GDB7" s="53" t="s">
        <v>22</v>
      </c>
      <c r="GDC7" s="53" t="s">
        <v>22</v>
      </c>
      <c r="GDD7" s="53" t="s">
        <v>22</v>
      </c>
      <c r="GDE7" s="53" t="s">
        <v>22</v>
      </c>
      <c r="GDF7" s="53" t="s">
        <v>22</v>
      </c>
      <c r="GDG7" s="53" t="s">
        <v>22</v>
      </c>
      <c r="GDH7" s="53" t="s">
        <v>22</v>
      </c>
      <c r="GDI7" s="53" t="s">
        <v>22</v>
      </c>
      <c r="GDJ7" s="53" t="s">
        <v>22</v>
      </c>
      <c r="GDK7" s="53" t="s">
        <v>22</v>
      </c>
      <c r="GDL7" s="53" t="s">
        <v>22</v>
      </c>
      <c r="GDM7" s="53" t="s">
        <v>22</v>
      </c>
      <c r="GDN7" s="53" t="s">
        <v>22</v>
      </c>
      <c r="GDO7" s="53" t="s">
        <v>22</v>
      </c>
      <c r="GDP7" s="53" t="s">
        <v>22</v>
      </c>
      <c r="GDQ7" s="53" t="s">
        <v>22</v>
      </c>
      <c r="GDR7" s="53" t="s">
        <v>22</v>
      </c>
      <c r="GDS7" s="53" t="s">
        <v>22</v>
      </c>
      <c r="GDT7" s="53" t="s">
        <v>22</v>
      </c>
      <c r="GDU7" s="53" t="s">
        <v>22</v>
      </c>
      <c r="GDV7" s="53" t="s">
        <v>22</v>
      </c>
      <c r="GDW7" s="53" t="s">
        <v>22</v>
      </c>
      <c r="GDX7" s="53" t="s">
        <v>22</v>
      </c>
      <c r="GDY7" s="53" t="s">
        <v>22</v>
      </c>
      <c r="GDZ7" s="53" t="s">
        <v>22</v>
      </c>
      <c r="GEA7" s="53" t="s">
        <v>22</v>
      </c>
      <c r="GEB7" s="53" t="s">
        <v>22</v>
      </c>
      <c r="GEC7" s="53" t="s">
        <v>22</v>
      </c>
      <c r="GED7" s="53" t="s">
        <v>22</v>
      </c>
      <c r="GEE7" s="53" t="s">
        <v>22</v>
      </c>
      <c r="GEF7" s="53" t="s">
        <v>22</v>
      </c>
      <c r="GEG7" s="53" t="s">
        <v>22</v>
      </c>
      <c r="GEH7" s="53" t="s">
        <v>22</v>
      </c>
      <c r="GEI7" s="53" t="s">
        <v>22</v>
      </c>
      <c r="GEJ7" s="53" t="s">
        <v>22</v>
      </c>
      <c r="GEK7" s="53" t="s">
        <v>22</v>
      </c>
      <c r="GEL7" s="53" t="s">
        <v>22</v>
      </c>
      <c r="GEM7" s="53" t="s">
        <v>22</v>
      </c>
      <c r="GEN7" s="53" t="s">
        <v>22</v>
      </c>
      <c r="GEO7" s="53" t="s">
        <v>22</v>
      </c>
      <c r="GEP7" s="53" t="s">
        <v>22</v>
      </c>
      <c r="GEQ7" s="53" t="s">
        <v>22</v>
      </c>
      <c r="GER7" s="53" t="s">
        <v>22</v>
      </c>
      <c r="GES7" s="53" t="s">
        <v>22</v>
      </c>
      <c r="GET7" s="53" t="s">
        <v>22</v>
      </c>
      <c r="GEU7" s="53" t="s">
        <v>22</v>
      </c>
      <c r="GEV7" s="53" t="s">
        <v>22</v>
      </c>
      <c r="GEW7" s="53" t="s">
        <v>22</v>
      </c>
      <c r="GEX7" s="53" t="s">
        <v>22</v>
      </c>
      <c r="GEY7" s="53" t="s">
        <v>22</v>
      </c>
      <c r="GEZ7" s="53" t="s">
        <v>22</v>
      </c>
      <c r="GFA7" s="53" t="s">
        <v>22</v>
      </c>
      <c r="GFB7" s="53" t="s">
        <v>22</v>
      </c>
      <c r="GFC7" s="53" t="s">
        <v>22</v>
      </c>
      <c r="GFD7" s="53" t="s">
        <v>22</v>
      </c>
      <c r="GFE7" s="53" t="s">
        <v>22</v>
      </c>
      <c r="GFF7" s="53" t="s">
        <v>22</v>
      </c>
      <c r="GFG7" s="53" t="s">
        <v>22</v>
      </c>
      <c r="GFH7" s="53" t="s">
        <v>22</v>
      </c>
      <c r="GFI7" s="53" t="s">
        <v>22</v>
      </c>
      <c r="GFJ7" s="53" t="s">
        <v>22</v>
      </c>
      <c r="GFK7" s="53" t="s">
        <v>22</v>
      </c>
      <c r="GFL7" s="53" t="s">
        <v>22</v>
      </c>
      <c r="GFM7" s="53" t="s">
        <v>22</v>
      </c>
      <c r="GFN7" s="53" t="s">
        <v>22</v>
      </c>
      <c r="GFO7" s="53" t="s">
        <v>22</v>
      </c>
      <c r="GFP7" s="53" t="s">
        <v>22</v>
      </c>
      <c r="GFQ7" s="53" t="s">
        <v>22</v>
      </c>
      <c r="GFR7" s="53" t="s">
        <v>22</v>
      </c>
      <c r="GFS7" s="53" t="s">
        <v>22</v>
      </c>
      <c r="GFT7" s="53" t="s">
        <v>22</v>
      </c>
      <c r="GFU7" s="53" t="s">
        <v>22</v>
      </c>
      <c r="GFV7" s="53" t="s">
        <v>22</v>
      </c>
      <c r="GFW7" s="53" t="s">
        <v>22</v>
      </c>
      <c r="GFX7" s="53" t="s">
        <v>22</v>
      </c>
      <c r="GFY7" s="53" t="s">
        <v>22</v>
      </c>
      <c r="GFZ7" s="53" t="s">
        <v>22</v>
      </c>
      <c r="GGA7" s="53" t="s">
        <v>22</v>
      </c>
      <c r="GGB7" s="53" t="s">
        <v>22</v>
      </c>
      <c r="GGC7" s="53" t="s">
        <v>22</v>
      </c>
      <c r="GGD7" s="53" t="s">
        <v>22</v>
      </c>
      <c r="GGE7" s="53" t="s">
        <v>22</v>
      </c>
      <c r="GGF7" s="53" t="s">
        <v>22</v>
      </c>
      <c r="GGG7" s="53" t="s">
        <v>22</v>
      </c>
      <c r="GGH7" s="53" t="s">
        <v>22</v>
      </c>
      <c r="GGI7" s="53" t="s">
        <v>22</v>
      </c>
      <c r="GGJ7" s="53" t="s">
        <v>22</v>
      </c>
      <c r="GGK7" s="53" t="s">
        <v>22</v>
      </c>
      <c r="GGL7" s="53" t="s">
        <v>22</v>
      </c>
      <c r="GGM7" s="53" t="s">
        <v>22</v>
      </c>
      <c r="GGN7" s="53" t="s">
        <v>22</v>
      </c>
      <c r="GGO7" s="53" t="s">
        <v>22</v>
      </c>
      <c r="GGP7" s="53" t="s">
        <v>22</v>
      </c>
      <c r="GGQ7" s="53" t="s">
        <v>22</v>
      </c>
      <c r="GGR7" s="53" t="s">
        <v>22</v>
      </c>
      <c r="GGS7" s="53" t="s">
        <v>22</v>
      </c>
      <c r="GGT7" s="53" t="s">
        <v>22</v>
      </c>
      <c r="GGU7" s="53" t="s">
        <v>22</v>
      </c>
      <c r="GGV7" s="53" t="s">
        <v>22</v>
      </c>
      <c r="GGW7" s="53" t="s">
        <v>22</v>
      </c>
      <c r="GGX7" s="53" t="s">
        <v>22</v>
      </c>
      <c r="GGY7" s="53" t="s">
        <v>22</v>
      </c>
      <c r="GGZ7" s="53" t="s">
        <v>22</v>
      </c>
      <c r="GHA7" s="53" t="s">
        <v>22</v>
      </c>
      <c r="GHB7" s="53" t="s">
        <v>22</v>
      </c>
      <c r="GHC7" s="53" t="s">
        <v>22</v>
      </c>
      <c r="GHD7" s="53" t="s">
        <v>22</v>
      </c>
      <c r="GHE7" s="53" t="s">
        <v>22</v>
      </c>
      <c r="GHF7" s="53" t="s">
        <v>22</v>
      </c>
      <c r="GHG7" s="53" t="s">
        <v>22</v>
      </c>
      <c r="GHH7" s="53" t="s">
        <v>22</v>
      </c>
      <c r="GHI7" s="53" t="s">
        <v>22</v>
      </c>
      <c r="GHJ7" s="53" t="s">
        <v>22</v>
      </c>
      <c r="GHK7" s="53" t="s">
        <v>22</v>
      </c>
      <c r="GHL7" s="53" t="s">
        <v>22</v>
      </c>
      <c r="GHM7" s="53" t="s">
        <v>22</v>
      </c>
      <c r="GHN7" s="53" t="s">
        <v>22</v>
      </c>
      <c r="GHO7" s="53" t="s">
        <v>22</v>
      </c>
      <c r="GHP7" s="53" t="s">
        <v>22</v>
      </c>
      <c r="GHQ7" s="53" t="s">
        <v>22</v>
      </c>
      <c r="GHR7" s="53" t="s">
        <v>22</v>
      </c>
      <c r="GHS7" s="53" t="s">
        <v>22</v>
      </c>
      <c r="GHT7" s="53" t="s">
        <v>22</v>
      </c>
      <c r="GHU7" s="53" t="s">
        <v>22</v>
      </c>
      <c r="GHV7" s="53" t="s">
        <v>22</v>
      </c>
      <c r="GHW7" s="53" t="s">
        <v>22</v>
      </c>
      <c r="GHX7" s="53" t="s">
        <v>22</v>
      </c>
      <c r="GHY7" s="53" t="s">
        <v>22</v>
      </c>
      <c r="GHZ7" s="53" t="s">
        <v>22</v>
      </c>
      <c r="GIA7" s="53" t="s">
        <v>22</v>
      </c>
      <c r="GIB7" s="53" t="s">
        <v>22</v>
      </c>
      <c r="GIC7" s="53" t="s">
        <v>22</v>
      </c>
      <c r="GID7" s="53" t="s">
        <v>22</v>
      </c>
      <c r="GIE7" s="53" t="s">
        <v>22</v>
      </c>
      <c r="GIF7" s="53" t="s">
        <v>22</v>
      </c>
      <c r="GIG7" s="53" t="s">
        <v>22</v>
      </c>
      <c r="GIH7" s="53" t="s">
        <v>22</v>
      </c>
      <c r="GII7" s="53" t="s">
        <v>22</v>
      </c>
      <c r="GIJ7" s="53" t="s">
        <v>22</v>
      </c>
      <c r="GIK7" s="53" t="s">
        <v>22</v>
      </c>
      <c r="GIL7" s="53" t="s">
        <v>22</v>
      </c>
      <c r="GIM7" s="53" t="s">
        <v>22</v>
      </c>
      <c r="GIN7" s="53" t="s">
        <v>22</v>
      </c>
      <c r="GIO7" s="53" t="s">
        <v>22</v>
      </c>
      <c r="GIP7" s="53" t="s">
        <v>22</v>
      </c>
      <c r="GIQ7" s="53" t="s">
        <v>22</v>
      </c>
      <c r="GIR7" s="53" t="s">
        <v>22</v>
      </c>
      <c r="GIS7" s="53" t="s">
        <v>22</v>
      </c>
      <c r="GIT7" s="53" t="s">
        <v>22</v>
      </c>
      <c r="GIU7" s="53" t="s">
        <v>22</v>
      </c>
      <c r="GIV7" s="53" t="s">
        <v>22</v>
      </c>
      <c r="GIW7" s="53" t="s">
        <v>22</v>
      </c>
      <c r="GIX7" s="53" t="s">
        <v>22</v>
      </c>
      <c r="GIY7" s="53" t="s">
        <v>22</v>
      </c>
      <c r="GIZ7" s="53" t="s">
        <v>22</v>
      </c>
      <c r="GJA7" s="53" t="s">
        <v>22</v>
      </c>
      <c r="GJB7" s="53" t="s">
        <v>22</v>
      </c>
      <c r="GJC7" s="53" t="s">
        <v>22</v>
      </c>
      <c r="GJD7" s="53" t="s">
        <v>22</v>
      </c>
      <c r="GJE7" s="53" t="s">
        <v>22</v>
      </c>
      <c r="GJF7" s="53" t="s">
        <v>22</v>
      </c>
      <c r="GJG7" s="53" t="s">
        <v>22</v>
      </c>
      <c r="GJH7" s="53" t="s">
        <v>22</v>
      </c>
      <c r="GJI7" s="53" t="s">
        <v>22</v>
      </c>
      <c r="GJJ7" s="53" t="s">
        <v>22</v>
      </c>
      <c r="GJK7" s="53" t="s">
        <v>22</v>
      </c>
      <c r="GJL7" s="53" t="s">
        <v>22</v>
      </c>
      <c r="GJM7" s="53" t="s">
        <v>22</v>
      </c>
      <c r="GJN7" s="53" t="s">
        <v>22</v>
      </c>
      <c r="GJO7" s="53" t="s">
        <v>22</v>
      </c>
      <c r="GJP7" s="53" t="s">
        <v>22</v>
      </c>
      <c r="GJQ7" s="53" t="s">
        <v>22</v>
      </c>
      <c r="GJR7" s="53" t="s">
        <v>22</v>
      </c>
      <c r="GJS7" s="53" t="s">
        <v>22</v>
      </c>
      <c r="GJT7" s="53" t="s">
        <v>22</v>
      </c>
      <c r="GJU7" s="53" t="s">
        <v>22</v>
      </c>
      <c r="GJV7" s="53" t="s">
        <v>22</v>
      </c>
      <c r="GJW7" s="53" t="s">
        <v>22</v>
      </c>
      <c r="GJX7" s="53" t="s">
        <v>22</v>
      </c>
      <c r="GJY7" s="53" t="s">
        <v>22</v>
      </c>
      <c r="GJZ7" s="53" t="s">
        <v>22</v>
      </c>
      <c r="GKA7" s="53" t="s">
        <v>22</v>
      </c>
      <c r="GKB7" s="53" t="s">
        <v>22</v>
      </c>
      <c r="GKC7" s="53" t="s">
        <v>22</v>
      </c>
      <c r="GKD7" s="53" t="s">
        <v>22</v>
      </c>
      <c r="GKE7" s="53" t="s">
        <v>22</v>
      </c>
      <c r="GKF7" s="53" t="s">
        <v>22</v>
      </c>
      <c r="GKG7" s="53" t="s">
        <v>22</v>
      </c>
      <c r="GKH7" s="53" t="s">
        <v>22</v>
      </c>
      <c r="GKI7" s="53" t="s">
        <v>22</v>
      </c>
      <c r="GKJ7" s="53" t="s">
        <v>22</v>
      </c>
      <c r="GKK7" s="53" t="s">
        <v>22</v>
      </c>
      <c r="GKL7" s="53" t="s">
        <v>22</v>
      </c>
      <c r="GKM7" s="53" t="s">
        <v>22</v>
      </c>
      <c r="GKN7" s="53" t="s">
        <v>22</v>
      </c>
      <c r="GKO7" s="53" t="s">
        <v>22</v>
      </c>
      <c r="GKP7" s="53" t="s">
        <v>22</v>
      </c>
      <c r="GKQ7" s="53" t="s">
        <v>22</v>
      </c>
      <c r="GKR7" s="53" t="s">
        <v>22</v>
      </c>
      <c r="GKS7" s="53" t="s">
        <v>22</v>
      </c>
      <c r="GKT7" s="53" t="s">
        <v>22</v>
      </c>
      <c r="GKU7" s="53" t="s">
        <v>22</v>
      </c>
      <c r="GKV7" s="53" t="s">
        <v>22</v>
      </c>
      <c r="GKW7" s="53" t="s">
        <v>22</v>
      </c>
      <c r="GKX7" s="53" t="s">
        <v>22</v>
      </c>
      <c r="GKY7" s="53" t="s">
        <v>22</v>
      </c>
      <c r="GKZ7" s="53" t="s">
        <v>22</v>
      </c>
      <c r="GLA7" s="53" t="s">
        <v>22</v>
      </c>
      <c r="GLB7" s="53" t="s">
        <v>22</v>
      </c>
      <c r="GLC7" s="53" t="s">
        <v>22</v>
      </c>
      <c r="GLD7" s="53" t="s">
        <v>22</v>
      </c>
      <c r="GLE7" s="53" t="s">
        <v>22</v>
      </c>
      <c r="GLF7" s="53" t="s">
        <v>22</v>
      </c>
      <c r="GLG7" s="53" t="s">
        <v>22</v>
      </c>
      <c r="GLH7" s="53" t="s">
        <v>22</v>
      </c>
      <c r="GLI7" s="53" t="s">
        <v>22</v>
      </c>
      <c r="GLJ7" s="53" t="s">
        <v>22</v>
      </c>
      <c r="GLK7" s="53" t="s">
        <v>22</v>
      </c>
      <c r="GLL7" s="53" t="s">
        <v>22</v>
      </c>
      <c r="GLM7" s="53" t="s">
        <v>22</v>
      </c>
      <c r="GLN7" s="53" t="s">
        <v>22</v>
      </c>
      <c r="GLO7" s="53" t="s">
        <v>22</v>
      </c>
      <c r="GLP7" s="53" t="s">
        <v>22</v>
      </c>
      <c r="GLQ7" s="53" t="s">
        <v>22</v>
      </c>
      <c r="GLR7" s="53" t="s">
        <v>22</v>
      </c>
      <c r="GLS7" s="53" t="s">
        <v>22</v>
      </c>
      <c r="GLT7" s="53" t="s">
        <v>22</v>
      </c>
      <c r="GLU7" s="53" t="s">
        <v>22</v>
      </c>
      <c r="GLV7" s="53" t="s">
        <v>22</v>
      </c>
      <c r="GLW7" s="53" t="s">
        <v>22</v>
      </c>
      <c r="GLX7" s="53" t="s">
        <v>22</v>
      </c>
      <c r="GLY7" s="53" t="s">
        <v>22</v>
      </c>
      <c r="GLZ7" s="53" t="s">
        <v>22</v>
      </c>
      <c r="GMA7" s="53" t="s">
        <v>22</v>
      </c>
      <c r="GMB7" s="53" t="s">
        <v>22</v>
      </c>
      <c r="GMC7" s="53" t="s">
        <v>22</v>
      </c>
      <c r="GMD7" s="53" t="s">
        <v>22</v>
      </c>
      <c r="GME7" s="53" t="s">
        <v>22</v>
      </c>
      <c r="GMF7" s="53" t="s">
        <v>22</v>
      </c>
      <c r="GMG7" s="53" t="s">
        <v>22</v>
      </c>
      <c r="GMH7" s="53" t="s">
        <v>22</v>
      </c>
      <c r="GMI7" s="53" t="s">
        <v>22</v>
      </c>
      <c r="GMJ7" s="53" t="s">
        <v>22</v>
      </c>
      <c r="GMK7" s="53" t="s">
        <v>22</v>
      </c>
      <c r="GML7" s="53" t="s">
        <v>22</v>
      </c>
      <c r="GMM7" s="53" t="s">
        <v>22</v>
      </c>
      <c r="GMN7" s="53" t="s">
        <v>22</v>
      </c>
      <c r="GMO7" s="53" t="s">
        <v>22</v>
      </c>
      <c r="GMP7" s="53" t="s">
        <v>22</v>
      </c>
      <c r="GMQ7" s="53" t="s">
        <v>22</v>
      </c>
      <c r="GMR7" s="53" t="s">
        <v>22</v>
      </c>
      <c r="GMS7" s="53" t="s">
        <v>22</v>
      </c>
      <c r="GMT7" s="53" t="s">
        <v>22</v>
      </c>
      <c r="GMU7" s="53" t="s">
        <v>22</v>
      </c>
      <c r="GMV7" s="53" t="s">
        <v>22</v>
      </c>
      <c r="GMW7" s="53" t="s">
        <v>22</v>
      </c>
      <c r="GMX7" s="53" t="s">
        <v>22</v>
      </c>
      <c r="GMY7" s="53" t="s">
        <v>22</v>
      </c>
      <c r="GMZ7" s="53" t="s">
        <v>22</v>
      </c>
      <c r="GNA7" s="53" t="s">
        <v>22</v>
      </c>
      <c r="GNB7" s="53" t="s">
        <v>22</v>
      </c>
      <c r="GNC7" s="53" t="s">
        <v>22</v>
      </c>
      <c r="GND7" s="53" t="s">
        <v>22</v>
      </c>
      <c r="GNE7" s="53" t="s">
        <v>22</v>
      </c>
      <c r="GNF7" s="53" t="s">
        <v>22</v>
      </c>
      <c r="GNG7" s="53" t="s">
        <v>22</v>
      </c>
      <c r="GNH7" s="53" t="s">
        <v>22</v>
      </c>
      <c r="GNI7" s="53" t="s">
        <v>22</v>
      </c>
      <c r="GNJ7" s="53" t="s">
        <v>22</v>
      </c>
      <c r="GNK7" s="53" t="s">
        <v>22</v>
      </c>
      <c r="GNL7" s="53" t="s">
        <v>22</v>
      </c>
      <c r="GNM7" s="53" t="s">
        <v>22</v>
      </c>
      <c r="GNN7" s="53" t="s">
        <v>22</v>
      </c>
      <c r="GNO7" s="53" t="s">
        <v>22</v>
      </c>
      <c r="GNP7" s="53" t="s">
        <v>22</v>
      </c>
      <c r="GNQ7" s="53" t="s">
        <v>22</v>
      </c>
      <c r="GNR7" s="53" t="s">
        <v>22</v>
      </c>
      <c r="GNS7" s="53" t="s">
        <v>22</v>
      </c>
      <c r="GNT7" s="53" t="s">
        <v>22</v>
      </c>
      <c r="GNU7" s="53" t="s">
        <v>22</v>
      </c>
      <c r="GNV7" s="53" t="s">
        <v>22</v>
      </c>
      <c r="GNW7" s="53" t="s">
        <v>22</v>
      </c>
      <c r="GNX7" s="53" t="s">
        <v>22</v>
      </c>
      <c r="GNY7" s="53" t="s">
        <v>22</v>
      </c>
      <c r="GNZ7" s="53" t="s">
        <v>22</v>
      </c>
      <c r="GOA7" s="53" t="s">
        <v>22</v>
      </c>
      <c r="GOB7" s="53" t="s">
        <v>22</v>
      </c>
      <c r="GOC7" s="53" t="s">
        <v>22</v>
      </c>
      <c r="GOD7" s="53" t="s">
        <v>22</v>
      </c>
      <c r="GOE7" s="53" t="s">
        <v>22</v>
      </c>
      <c r="GOF7" s="53" t="s">
        <v>22</v>
      </c>
      <c r="GOG7" s="53" t="s">
        <v>22</v>
      </c>
      <c r="GOH7" s="53" t="s">
        <v>22</v>
      </c>
      <c r="GOI7" s="53" t="s">
        <v>22</v>
      </c>
      <c r="GOJ7" s="53" t="s">
        <v>22</v>
      </c>
      <c r="GOK7" s="53" t="s">
        <v>22</v>
      </c>
      <c r="GOL7" s="53" t="s">
        <v>22</v>
      </c>
      <c r="GOM7" s="53" t="s">
        <v>22</v>
      </c>
      <c r="GON7" s="53" t="s">
        <v>22</v>
      </c>
      <c r="GOO7" s="53" t="s">
        <v>22</v>
      </c>
      <c r="GOP7" s="53" t="s">
        <v>22</v>
      </c>
      <c r="GOQ7" s="53" t="s">
        <v>22</v>
      </c>
      <c r="GOR7" s="53" t="s">
        <v>22</v>
      </c>
      <c r="GOS7" s="53" t="s">
        <v>22</v>
      </c>
      <c r="GOT7" s="53" t="s">
        <v>22</v>
      </c>
      <c r="GOU7" s="53" t="s">
        <v>22</v>
      </c>
      <c r="GOV7" s="53" t="s">
        <v>22</v>
      </c>
      <c r="GOW7" s="53" t="s">
        <v>22</v>
      </c>
      <c r="GOX7" s="53" t="s">
        <v>22</v>
      </c>
      <c r="GOY7" s="53" t="s">
        <v>22</v>
      </c>
      <c r="GOZ7" s="53" t="s">
        <v>22</v>
      </c>
      <c r="GPA7" s="53" t="s">
        <v>22</v>
      </c>
      <c r="GPB7" s="53" t="s">
        <v>22</v>
      </c>
      <c r="GPC7" s="53" t="s">
        <v>22</v>
      </c>
      <c r="GPD7" s="53" t="s">
        <v>22</v>
      </c>
      <c r="GPE7" s="53" t="s">
        <v>22</v>
      </c>
      <c r="GPF7" s="53" t="s">
        <v>22</v>
      </c>
      <c r="GPG7" s="53" t="s">
        <v>22</v>
      </c>
      <c r="GPH7" s="53" t="s">
        <v>22</v>
      </c>
      <c r="GPI7" s="53" t="s">
        <v>22</v>
      </c>
      <c r="GPJ7" s="53" t="s">
        <v>22</v>
      </c>
      <c r="GPK7" s="53" t="s">
        <v>22</v>
      </c>
      <c r="GPL7" s="53" t="s">
        <v>22</v>
      </c>
      <c r="GPM7" s="53" t="s">
        <v>22</v>
      </c>
      <c r="GPN7" s="53" t="s">
        <v>22</v>
      </c>
      <c r="GPO7" s="53" t="s">
        <v>22</v>
      </c>
      <c r="GPP7" s="53" t="s">
        <v>22</v>
      </c>
      <c r="GPQ7" s="53" t="s">
        <v>22</v>
      </c>
      <c r="GPR7" s="53" t="s">
        <v>22</v>
      </c>
      <c r="GPS7" s="53" t="s">
        <v>22</v>
      </c>
      <c r="GPT7" s="53" t="s">
        <v>22</v>
      </c>
      <c r="GPU7" s="53" t="s">
        <v>22</v>
      </c>
      <c r="GPV7" s="53" t="s">
        <v>22</v>
      </c>
      <c r="GPW7" s="53" t="s">
        <v>22</v>
      </c>
      <c r="GPX7" s="53" t="s">
        <v>22</v>
      </c>
      <c r="GPY7" s="53" t="s">
        <v>22</v>
      </c>
      <c r="GPZ7" s="53" t="s">
        <v>22</v>
      </c>
      <c r="GQA7" s="53" t="s">
        <v>22</v>
      </c>
      <c r="GQB7" s="53" t="s">
        <v>22</v>
      </c>
      <c r="GQC7" s="53" t="s">
        <v>22</v>
      </c>
      <c r="GQD7" s="53" t="s">
        <v>22</v>
      </c>
      <c r="GQE7" s="53" t="s">
        <v>22</v>
      </c>
      <c r="GQF7" s="53" t="s">
        <v>22</v>
      </c>
      <c r="GQG7" s="53" t="s">
        <v>22</v>
      </c>
      <c r="GQH7" s="53" t="s">
        <v>22</v>
      </c>
      <c r="GQI7" s="53" t="s">
        <v>22</v>
      </c>
      <c r="GQJ7" s="53" t="s">
        <v>22</v>
      </c>
      <c r="GQK7" s="53" t="s">
        <v>22</v>
      </c>
      <c r="GQL7" s="53" t="s">
        <v>22</v>
      </c>
      <c r="GQM7" s="53" t="s">
        <v>22</v>
      </c>
      <c r="GQN7" s="53" t="s">
        <v>22</v>
      </c>
      <c r="GQO7" s="53" t="s">
        <v>22</v>
      </c>
      <c r="GQP7" s="53" t="s">
        <v>22</v>
      </c>
      <c r="GQQ7" s="53" t="s">
        <v>22</v>
      </c>
      <c r="GQR7" s="53" t="s">
        <v>22</v>
      </c>
      <c r="GQS7" s="53" t="s">
        <v>22</v>
      </c>
      <c r="GQT7" s="53" t="s">
        <v>22</v>
      </c>
      <c r="GQU7" s="53" t="s">
        <v>22</v>
      </c>
      <c r="GQV7" s="53" t="s">
        <v>22</v>
      </c>
      <c r="GQW7" s="53" t="s">
        <v>22</v>
      </c>
      <c r="GQX7" s="53" t="s">
        <v>22</v>
      </c>
      <c r="GQY7" s="53" t="s">
        <v>22</v>
      </c>
      <c r="GQZ7" s="53" t="s">
        <v>22</v>
      </c>
      <c r="GRA7" s="53" t="s">
        <v>22</v>
      </c>
      <c r="GRB7" s="53" t="s">
        <v>22</v>
      </c>
      <c r="GRC7" s="53" t="s">
        <v>22</v>
      </c>
      <c r="GRD7" s="53" t="s">
        <v>22</v>
      </c>
      <c r="GRE7" s="53" t="s">
        <v>22</v>
      </c>
      <c r="GRF7" s="53" t="s">
        <v>22</v>
      </c>
      <c r="GRG7" s="53" t="s">
        <v>22</v>
      </c>
      <c r="GRH7" s="53" t="s">
        <v>22</v>
      </c>
      <c r="GRI7" s="53" t="s">
        <v>22</v>
      </c>
      <c r="GRJ7" s="53" t="s">
        <v>22</v>
      </c>
      <c r="GRK7" s="53" t="s">
        <v>22</v>
      </c>
      <c r="GRL7" s="53" t="s">
        <v>22</v>
      </c>
      <c r="GRM7" s="53" t="s">
        <v>22</v>
      </c>
      <c r="GRN7" s="53" t="s">
        <v>22</v>
      </c>
      <c r="GRO7" s="53" t="s">
        <v>22</v>
      </c>
      <c r="GRP7" s="53" t="s">
        <v>22</v>
      </c>
      <c r="GRQ7" s="53" t="s">
        <v>22</v>
      </c>
      <c r="GRR7" s="53" t="s">
        <v>22</v>
      </c>
      <c r="GRS7" s="53" t="s">
        <v>22</v>
      </c>
      <c r="GRT7" s="53" t="s">
        <v>22</v>
      </c>
      <c r="GRU7" s="53" t="s">
        <v>22</v>
      </c>
      <c r="GRV7" s="53" t="s">
        <v>22</v>
      </c>
      <c r="GRW7" s="53" t="s">
        <v>22</v>
      </c>
      <c r="GRX7" s="53" t="s">
        <v>22</v>
      </c>
      <c r="GRY7" s="53" t="s">
        <v>22</v>
      </c>
      <c r="GRZ7" s="53" t="s">
        <v>22</v>
      </c>
      <c r="GSA7" s="53" t="s">
        <v>22</v>
      </c>
      <c r="GSB7" s="53" t="s">
        <v>22</v>
      </c>
      <c r="GSC7" s="53" t="s">
        <v>22</v>
      </c>
      <c r="GSD7" s="53" t="s">
        <v>22</v>
      </c>
      <c r="GSE7" s="53" t="s">
        <v>22</v>
      </c>
      <c r="GSF7" s="53" t="s">
        <v>22</v>
      </c>
      <c r="GSG7" s="53" t="s">
        <v>22</v>
      </c>
      <c r="GSH7" s="53" t="s">
        <v>22</v>
      </c>
      <c r="GSI7" s="53" t="s">
        <v>22</v>
      </c>
      <c r="GSJ7" s="53" t="s">
        <v>22</v>
      </c>
      <c r="GSK7" s="53" t="s">
        <v>22</v>
      </c>
      <c r="GSL7" s="53" t="s">
        <v>22</v>
      </c>
      <c r="GSM7" s="53" t="s">
        <v>22</v>
      </c>
      <c r="GSN7" s="53" t="s">
        <v>22</v>
      </c>
      <c r="GSO7" s="53" t="s">
        <v>22</v>
      </c>
      <c r="GSP7" s="53" t="s">
        <v>22</v>
      </c>
      <c r="GSQ7" s="53" t="s">
        <v>22</v>
      </c>
      <c r="GSR7" s="53" t="s">
        <v>22</v>
      </c>
      <c r="GSS7" s="53" t="s">
        <v>22</v>
      </c>
      <c r="GST7" s="53" t="s">
        <v>22</v>
      </c>
      <c r="GSU7" s="53" t="s">
        <v>22</v>
      </c>
      <c r="GSV7" s="53" t="s">
        <v>22</v>
      </c>
      <c r="GSW7" s="53" t="s">
        <v>22</v>
      </c>
      <c r="GSX7" s="53" t="s">
        <v>22</v>
      </c>
      <c r="GSY7" s="53" t="s">
        <v>22</v>
      </c>
      <c r="GSZ7" s="53" t="s">
        <v>22</v>
      </c>
      <c r="GTA7" s="53" t="s">
        <v>22</v>
      </c>
      <c r="GTB7" s="53" t="s">
        <v>22</v>
      </c>
      <c r="GTC7" s="53" t="s">
        <v>22</v>
      </c>
      <c r="GTD7" s="53" t="s">
        <v>22</v>
      </c>
      <c r="GTE7" s="53" t="s">
        <v>22</v>
      </c>
      <c r="GTF7" s="53" t="s">
        <v>22</v>
      </c>
      <c r="GTG7" s="53" t="s">
        <v>22</v>
      </c>
      <c r="GTH7" s="53" t="s">
        <v>22</v>
      </c>
      <c r="GTI7" s="53" t="s">
        <v>22</v>
      </c>
      <c r="GTJ7" s="53" t="s">
        <v>22</v>
      </c>
      <c r="GTK7" s="53" t="s">
        <v>22</v>
      </c>
      <c r="GTL7" s="53" t="s">
        <v>22</v>
      </c>
      <c r="GTM7" s="53" t="s">
        <v>22</v>
      </c>
      <c r="GTN7" s="53" t="s">
        <v>22</v>
      </c>
      <c r="GTO7" s="53" t="s">
        <v>22</v>
      </c>
      <c r="GTP7" s="53" t="s">
        <v>22</v>
      </c>
      <c r="GTQ7" s="53" t="s">
        <v>22</v>
      </c>
      <c r="GTR7" s="53" t="s">
        <v>22</v>
      </c>
      <c r="GTS7" s="53" t="s">
        <v>22</v>
      </c>
      <c r="GTT7" s="53" t="s">
        <v>22</v>
      </c>
      <c r="GTU7" s="53" t="s">
        <v>22</v>
      </c>
      <c r="GTV7" s="53" t="s">
        <v>22</v>
      </c>
      <c r="GTW7" s="53" t="s">
        <v>22</v>
      </c>
      <c r="GTX7" s="53" t="s">
        <v>22</v>
      </c>
      <c r="GTY7" s="53" t="s">
        <v>22</v>
      </c>
      <c r="GTZ7" s="53" t="s">
        <v>22</v>
      </c>
      <c r="GUA7" s="53" t="s">
        <v>22</v>
      </c>
      <c r="GUB7" s="53" t="s">
        <v>22</v>
      </c>
      <c r="GUC7" s="53" t="s">
        <v>22</v>
      </c>
      <c r="GUD7" s="53" t="s">
        <v>22</v>
      </c>
      <c r="GUE7" s="53" t="s">
        <v>22</v>
      </c>
      <c r="GUF7" s="53" t="s">
        <v>22</v>
      </c>
      <c r="GUG7" s="53" t="s">
        <v>22</v>
      </c>
      <c r="GUH7" s="53" t="s">
        <v>22</v>
      </c>
      <c r="GUI7" s="53" t="s">
        <v>22</v>
      </c>
      <c r="GUJ7" s="53" t="s">
        <v>22</v>
      </c>
      <c r="GUK7" s="53" t="s">
        <v>22</v>
      </c>
      <c r="GUL7" s="53" t="s">
        <v>22</v>
      </c>
      <c r="GUM7" s="53" t="s">
        <v>22</v>
      </c>
      <c r="GUN7" s="53" t="s">
        <v>22</v>
      </c>
      <c r="GUO7" s="53" t="s">
        <v>22</v>
      </c>
      <c r="GUP7" s="53" t="s">
        <v>22</v>
      </c>
      <c r="GUQ7" s="53" t="s">
        <v>22</v>
      </c>
      <c r="GUR7" s="53" t="s">
        <v>22</v>
      </c>
      <c r="GUS7" s="53" t="s">
        <v>22</v>
      </c>
      <c r="GUT7" s="53" t="s">
        <v>22</v>
      </c>
      <c r="GUU7" s="53" t="s">
        <v>22</v>
      </c>
      <c r="GUV7" s="53" t="s">
        <v>22</v>
      </c>
      <c r="GUW7" s="53" t="s">
        <v>22</v>
      </c>
      <c r="GUX7" s="53" t="s">
        <v>22</v>
      </c>
      <c r="GUY7" s="53" t="s">
        <v>22</v>
      </c>
      <c r="GUZ7" s="53" t="s">
        <v>22</v>
      </c>
      <c r="GVA7" s="53" t="s">
        <v>22</v>
      </c>
      <c r="GVB7" s="53" t="s">
        <v>22</v>
      </c>
      <c r="GVC7" s="53" t="s">
        <v>22</v>
      </c>
      <c r="GVD7" s="53" t="s">
        <v>22</v>
      </c>
      <c r="GVE7" s="53" t="s">
        <v>22</v>
      </c>
      <c r="GVF7" s="53" t="s">
        <v>22</v>
      </c>
      <c r="GVG7" s="53" t="s">
        <v>22</v>
      </c>
      <c r="GVH7" s="53" t="s">
        <v>22</v>
      </c>
      <c r="GVI7" s="53" t="s">
        <v>22</v>
      </c>
      <c r="GVJ7" s="53" t="s">
        <v>22</v>
      </c>
      <c r="GVK7" s="53" t="s">
        <v>22</v>
      </c>
      <c r="GVL7" s="53" t="s">
        <v>22</v>
      </c>
      <c r="GVM7" s="53" t="s">
        <v>22</v>
      </c>
      <c r="GVN7" s="53" t="s">
        <v>22</v>
      </c>
      <c r="GVO7" s="53" t="s">
        <v>22</v>
      </c>
      <c r="GVP7" s="53" t="s">
        <v>22</v>
      </c>
      <c r="GVQ7" s="53" t="s">
        <v>22</v>
      </c>
      <c r="GVR7" s="53" t="s">
        <v>22</v>
      </c>
      <c r="GVS7" s="53" t="s">
        <v>22</v>
      </c>
      <c r="GVT7" s="53" t="s">
        <v>22</v>
      </c>
      <c r="GVU7" s="53" t="s">
        <v>22</v>
      </c>
      <c r="GVV7" s="53" t="s">
        <v>22</v>
      </c>
      <c r="GVW7" s="53" t="s">
        <v>22</v>
      </c>
      <c r="GVX7" s="53" t="s">
        <v>22</v>
      </c>
      <c r="GVY7" s="53" t="s">
        <v>22</v>
      </c>
      <c r="GVZ7" s="53" t="s">
        <v>22</v>
      </c>
      <c r="GWA7" s="53" t="s">
        <v>22</v>
      </c>
      <c r="GWB7" s="53" t="s">
        <v>22</v>
      </c>
      <c r="GWC7" s="53" t="s">
        <v>22</v>
      </c>
      <c r="GWD7" s="53" t="s">
        <v>22</v>
      </c>
      <c r="GWE7" s="53" t="s">
        <v>22</v>
      </c>
      <c r="GWF7" s="53" t="s">
        <v>22</v>
      </c>
      <c r="GWG7" s="53" t="s">
        <v>22</v>
      </c>
      <c r="GWH7" s="53" t="s">
        <v>22</v>
      </c>
      <c r="GWI7" s="53" t="s">
        <v>22</v>
      </c>
      <c r="GWJ7" s="53" t="s">
        <v>22</v>
      </c>
      <c r="GWK7" s="53" t="s">
        <v>22</v>
      </c>
      <c r="GWL7" s="53" t="s">
        <v>22</v>
      </c>
      <c r="GWM7" s="53" t="s">
        <v>22</v>
      </c>
      <c r="GWN7" s="53" t="s">
        <v>22</v>
      </c>
      <c r="GWO7" s="53" t="s">
        <v>22</v>
      </c>
      <c r="GWP7" s="53" t="s">
        <v>22</v>
      </c>
      <c r="GWQ7" s="53" t="s">
        <v>22</v>
      </c>
      <c r="GWR7" s="53" t="s">
        <v>22</v>
      </c>
      <c r="GWS7" s="53" t="s">
        <v>22</v>
      </c>
      <c r="GWT7" s="53" t="s">
        <v>22</v>
      </c>
      <c r="GWU7" s="53" t="s">
        <v>22</v>
      </c>
      <c r="GWV7" s="53" t="s">
        <v>22</v>
      </c>
      <c r="GWW7" s="53" t="s">
        <v>22</v>
      </c>
      <c r="GWX7" s="53" t="s">
        <v>22</v>
      </c>
      <c r="GWY7" s="53" t="s">
        <v>22</v>
      </c>
      <c r="GWZ7" s="53" t="s">
        <v>22</v>
      </c>
      <c r="GXA7" s="53" t="s">
        <v>22</v>
      </c>
      <c r="GXB7" s="53" t="s">
        <v>22</v>
      </c>
      <c r="GXC7" s="53" t="s">
        <v>22</v>
      </c>
      <c r="GXD7" s="53" t="s">
        <v>22</v>
      </c>
      <c r="GXE7" s="53" t="s">
        <v>22</v>
      </c>
      <c r="GXF7" s="53" t="s">
        <v>22</v>
      </c>
      <c r="GXG7" s="53" t="s">
        <v>22</v>
      </c>
      <c r="GXH7" s="53" t="s">
        <v>22</v>
      </c>
      <c r="GXI7" s="53" t="s">
        <v>22</v>
      </c>
      <c r="GXJ7" s="53" t="s">
        <v>22</v>
      </c>
      <c r="GXK7" s="53" t="s">
        <v>22</v>
      </c>
      <c r="GXL7" s="53" t="s">
        <v>22</v>
      </c>
      <c r="GXM7" s="53" t="s">
        <v>22</v>
      </c>
      <c r="GXN7" s="53" t="s">
        <v>22</v>
      </c>
      <c r="GXO7" s="53" t="s">
        <v>22</v>
      </c>
      <c r="GXP7" s="53" t="s">
        <v>22</v>
      </c>
      <c r="GXQ7" s="53" t="s">
        <v>22</v>
      </c>
      <c r="GXR7" s="53" t="s">
        <v>22</v>
      </c>
      <c r="GXS7" s="53" t="s">
        <v>22</v>
      </c>
      <c r="GXT7" s="53" t="s">
        <v>22</v>
      </c>
      <c r="GXU7" s="53" t="s">
        <v>22</v>
      </c>
      <c r="GXV7" s="53" t="s">
        <v>22</v>
      </c>
      <c r="GXW7" s="53" t="s">
        <v>22</v>
      </c>
      <c r="GXX7" s="53" t="s">
        <v>22</v>
      </c>
      <c r="GXY7" s="53" t="s">
        <v>22</v>
      </c>
      <c r="GXZ7" s="53" t="s">
        <v>22</v>
      </c>
      <c r="GYA7" s="53" t="s">
        <v>22</v>
      </c>
      <c r="GYB7" s="53" t="s">
        <v>22</v>
      </c>
      <c r="GYC7" s="53" t="s">
        <v>22</v>
      </c>
      <c r="GYD7" s="53" t="s">
        <v>22</v>
      </c>
      <c r="GYE7" s="53" t="s">
        <v>22</v>
      </c>
      <c r="GYF7" s="53" t="s">
        <v>22</v>
      </c>
      <c r="GYG7" s="53" t="s">
        <v>22</v>
      </c>
      <c r="GYH7" s="53" t="s">
        <v>22</v>
      </c>
      <c r="GYI7" s="53" t="s">
        <v>22</v>
      </c>
      <c r="GYJ7" s="53" t="s">
        <v>22</v>
      </c>
      <c r="GYK7" s="53" t="s">
        <v>22</v>
      </c>
      <c r="GYL7" s="53" t="s">
        <v>22</v>
      </c>
      <c r="GYM7" s="53" t="s">
        <v>22</v>
      </c>
      <c r="GYN7" s="53" t="s">
        <v>22</v>
      </c>
      <c r="GYO7" s="53" t="s">
        <v>22</v>
      </c>
      <c r="GYP7" s="53" t="s">
        <v>22</v>
      </c>
      <c r="GYQ7" s="53" t="s">
        <v>22</v>
      </c>
      <c r="GYR7" s="53" t="s">
        <v>22</v>
      </c>
      <c r="GYS7" s="53" t="s">
        <v>22</v>
      </c>
      <c r="GYT7" s="53" t="s">
        <v>22</v>
      </c>
      <c r="GYU7" s="53" t="s">
        <v>22</v>
      </c>
      <c r="GYV7" s="53" t="s">
        <v>22</v>
      </c>
      <c r="GYW7" s="53" t="s">
        <v>22</v>
      </c>
      <c r="GYX7" s="53" t="s">
        <v>22</v>
      </c>
      <c r="GYY7" s="53" t="s">
        <v>22</v>
      </c>
      <c r="GYZ7" s="53" t="s">
        <v>22</v>
      </c>
      <c r="GZA7" s="53" t="s">
        <v>22</v>
      </c>
      <c r="GZB7" s="53" t="s">
        <v>22</v>
      </c>
      <c r="GZC7" s="53" t="s">
        <v>22</v>
      </c>
      <c r="GZD7" s="53" t="s">
        <v>22</v>
      </c>
      <c r="GZE7" s="53" t="s">
        <v>22</v>
      </c>
      <c r="GZF7" s="53" t="s">
        <v>22</v>
      </c>
      <c r="GZG7" s="53" t="s">
        <v>22</v>
      </c>
      <c r="GZH7" s="53" t="s">
        <v>22</v>
      </c>
      <c r="GZI7" s="53" t="s">
        <v>22</v>
      </c>
      <c r="GZJ7" s="53" t="s">
        <v>22</v>
      </c>
      <c r="GZK7" s="53" t="s">
        <v>22</v>
      </c>
      <c r="GZL7" s="53" t="s">
        <v>22</v>
      </c>
      <c r="GZM7" s="53" t="s">
        <v>22</v>
      </c>
      <c r="GZN7" s="53" t="s">
        <v>22</v>
      </c>
      <c r="GZO7" s="53" t="s">
        <v>22</v>
      </c>
      <c r="GZP7" s="53" t="s">
        <v>22</v>
      </c>
      <c r="GZQ7" s="53" t="s">
        <v>22</v>
      </c>
      <c r="GZR7" s="53" t="s">
        <v>22</v>
      </c>
      <c r="GZS7" s="53" t="s">
        <v>22</v>
      </c>
      <c r="GZT7" s="53" t="s">
        <v>22</v>
      </c>
      <c r="GZU7" s="53" t="s">
        <v>22</v>
      </c>
      <c r="GZV7" s="53" t="s">
        <v>22</v>
      </c>
      <c r="GZW7" s="53" t="s">
        <v>22</v>
      </c>
      <c r="GZX7" s="53" t="s">
        <v>22</v>
      </c>
      <c r="GZY7" s="53" t="s">
        <v>22</v>
      </c>
      <c r="GZZ7" s="53" t="s">
        <v>22</v>
      </c>
      <c r="HAA7" s="53" t="s">
        <v>22</v>
      </c>
      <c r="HAB7" s="53" t="s">
        <v>22</v>
      </c>
      <c r="HAC7" s="53" t="s">
        <v>22</v>
      </c>
      <c r="HAD7" s="53" t="s">
        <v>22</v>
      </c>
      <c r="HAE7" s="53" t="s">
        <v>22</v>
      </c>
      <c r="HAF7" s="53" t="s">
        <v>22</v>
      </c>
      <c r="HAG7" s="53" t="s">
        <v>22</v>
      </c>
      <c r="HAH7" s="53" t="s">
        <v>22</v>
      </c>
      <c r="HAI7" s="53" t="s">
        <v>22</v>
      </c>
      <c r="HAJ7" s="53" t="s">
        <v>22</v>
      </c>
      <c r="HAK7" s="53" t="s">
        <v>22</v>
      </c>
      <c r="HAL7" s="53" t="s">
        <v>22</v>
      </c>
      <c r="HAM7" s="53" t="s">
        <v>22</v>
      </c>
      <c r="HAN7" s="53" t="s">
        <v>22</v>
      </c>
      <c r="HAO7" s="53" t="s">
        <v>22</v>
      </c>
      <c r="HAP7" s="53" t="s">
        <v>22</v>
      </c>
      <c r="HAQ7" s="53" t="s">
        <v>22</v>
      </c>
      <c r="HAR7" s="53" t="s">
        <v>22</v>
      </c>
      <c r="HAS7" s="53" t="s">
        <v>22</v>
      </c>
      <c r="HAT7" s="53" t="s">
        <v>22</v>
      </c>
      <c r="HAU7" s="53" t="s">
        <v>22</v>
      </c>
      <c r="HAV7" s="53" t="s">
        <v>22</v>
      </c>
      <c r="HAW7" s="53" t="s">
        <v>22</v>
      </c>
      <c r="HAX7" s="53" t="s">
        <v>22</v>
      </c>
      <c r="HAY7" s="53" t="s">
        <v>22</v>
      </c>
      <c r="HAZ7" s="53" t="s">
        <v>22</v>
      </c>
      <c r="HBA7" s="53" t="s">
        <v>22</v>
      </c>
      <c r="HBB7" s="53" t="s">
        <v>22</v>
      </c>
      <c r="HBC7" s="53" t="s">
        <v>22</v>
      </c>
      <c r="HBD7" s="53" t="s">
        <v>22</v>
      </c>
      <c r="HBE7" s="53" t="s">
        <v>22</v>
      </c>
      <c r="HBF7" s="53" t="s">
        <v>22</v>
      </c>
      <c r="HBG7" s="53" t="s">
        <v>22</v>
      </c>
      <c r="HBH7" s="53" t="s">
        <v>22</v>
      </c>
      <c r="HBI7" s="53" t="s">
        <v>22</v>
      </c>
      <c r="HBJ7" s="53" t="s">
        <v>22</v>
      </c>
      <c r="HBK7" s="53" t="s">
        <v>22</v>
      </c>
      <c r="HBL7" s="53" t="s">
        <v>22</v>
      </c>
      <c r="HBM7" s="53" t="s">
        <v>22</v>
      </c>
      <c r="HBN7" s="53" t="s">
        <v>22</v>
      </c>
      <c r="HBO7" s="53" t="s">
        <v>22</v>
      </c>
      <c r="HBP7" s="53" t="s">
        <v>22</v>
      </c>
      <c r="HBQ7" s="53" t="s">
        <v>22</v>
      </c>
      <c r="HBR7" s="53" t="s">
        <v>22</v>
      </c>
      <c r="HBS7" s="53" t="s">
        <v>22</v>
      </c>
      <c r="HBT7" s="53" t="s">
        <v>22</v>
      </c>
      <c r="HBU7" s="53" t="s">
        <v>22</v>
      </c>
      <c r="HBV7" s="53" t="s">
        <v>22</v>
      </c>
      <c r="HBW7" s="53" t="s">
        <v>22</v>
      </c>
      <c r="HBX7" s="53" t="s">
        <v>22</v>
      </c>
      <c r="HBY7" s="53" t="s">
        <v>22</v>
      </c>
      <c r="HBZ7" s="53" t="s">
        <v>22</v>
      </c>
      <c r="HCA7" s="53" t="s">
        <v>22</v>
      </c>
      <c r="HCB7" s="53" t="s">
        <v>22</v>
      </c>
      <c r="HCC7" s="53" t="s">
        <v>22</v>
      </c>
      <c r="HCD7" s="53" t="s">
        <v>22</v>
      </c>
      <c r="HCE7" s="53" t="s">
        <v>22</v>
      </c>
      <c r="HCF7" s="53" t="s">
        <v>22</v>
      </c>
      <c r="HCG7" s="53" t="s">
        <v>22</v>
      </c>
      <c r="HCH7" s="53" t="s">
        <v>22</v>
      </c>
      <c r="HCI7" s="53" t="s">
        <v>22</v>
      </c>
      <c r="HCJ7" s="53" t="s">
        <v>22</v>
      </c>
      <c r="HCK7" s="53" t="s">
        <v>22</v>
      </c>
      <c r="HCL7" s="53" t="s">
        <v>22</v>
      </c>
      <c r="HCM7" s="53" t="s">
        <v>22</v>
      </c>
      <c r="HCN7" s="53" t="s">
        <v>22</v>
      </c>
      <c r="HCO7" s="53" t="s">
        <v>22</v>
      </c>
      <c r="HCP7" s="53" t="s">
        <v>22</v>
      </c>
      <c r="HCQ7" s="53" t="s">
        <v>22</v>
      </c>
      <c r="HCR7" s="53" t="s">
        <v>22</v>
      </c>
      <c r="HCS7" s="53" t="s">
        <v>22</v>
      </c>
      <c r="HCT7" s="53" t="s">
        <v>22</v>
      </c>
      <c r="HCU7" s="53" t="s">
        <v>22</v>
      </c>
      <c r="HCV7" s="53" t="s">
        <v>22</v>
      </c>
      <c r="HCW7" s="53" t="s">
        <v>22</v>
      </c>
      <c r="HCX7" s="53" t="s">
        <v>22</v>
      </c>
      <c r="HCY7" s="53" t="s">
        <v>22</v>
      </c>
      <c r="HCZ7" s="53" t="s">
        <v>22</v>
      </c>
      <c r="HDA7" s="53" t="s">
        <v>22</v>
      </c>
      <c r="HDB7" s="53" t="s">
        <v>22</v>
      </c>
      <c r="HDC7" s="53" t="s">
        <v>22</v>
      </c>
      <c r="HDD7" s="53" t="s">
        <v>22</v>
      </c>
      <c r="HDE7" s="53" t="s">
        <v>22</v>
      </c>
      <c r="HDF7" s="53" t="s">
        <v>22</v>
      </c>
      <c r="HDG7" s="53" t="s">
        <v>22</v>
      </c>
      <c r="HDH7" s="53" t="s">
        <v>22</v>
      </c>
      <c r="HDI7" s="53" t="s">
        <v>22</v>
      </c>
      <c r="HDJ7" s="53" t="s">
        <v>22</v>
      </c>
      <c r="HDK7" s="53" t="s">
        <v>22</v>
      </c>
      <c r="HDL7" s="53" t="s">
        <v>22</v>
      </c>
      <c r="HDM7" s="53" t="s">
        <v>22</v>
      </c>
      <c r="HDN7" s="53" t="s">
        <v>22</v>
      </c>
      <c r="HDO7" s="53" t="s">
        <v>22</v>
      </c>
      <c r="HDP7" s="53" t="s">
        <v>22</v>
      </c>
      <c r="HDQ7" s="53" t="s">
        <v>22</v>
      </c>
      <c r="HDR7" s="53" t="s">
        <v>22</v>
      </c>
      <c r="HDS7" s="53" t="s">
        <v>22</v>
      </c>
      <c r="HDT7" s="53" t="s">
        <v>22</v>
      </c>
      <c r="HDU7" s="53" t="s">
        <v>22</v>
      </c>
      <c r="HDV7" s="53" t="s">
        <v>22</v>
      </c>
      <c r="HDW7" s="53" t="s">
        <v>22</v>
      </c>
      <c r="HDX7" s="53" t="s">
        <v>22</v>
      </c>
      <c r="HDY7" s="53" t="s">
        <v>22</v>
      </c>
      <c r="HDZ7" s="53" t="s">
        <v>22</v>
      </c>
      <c r="HEA7" s="53" t="s">
        <v>22</v>
      </c>
      <c r="HEB7" s="53" t="s">
        <v>22</v>
      </c>
      <c r="HEC7" s="53" t="s">
        <v>22</v>
      </c>
      <c r="HED7" s="53" t="s">
        <v>22</v>
      </c>
      <c r="HEE7" s="53" t="s">
        <v>22</v>
      </c>
      <c r="HEF7" s="53" t="s">
        <v>22</v>
      </c>
      <c r="HEG7" s="53" t="s">
        <v>22</v>
      </c>
      <c r="HEH7" s="53" t="s">
        <v>22</v>
      </c>
      <c r="HEI7" s="53" t="s">
        <v>22</v>
      </c>
      <c r="HEJ7" s="53" t="s">
        <v>22</v>
      </c>
      <c r="HEK7" s="53" t="s">
        <v>22</v>
      </c>
      <c r="HEL7" s="53" t="s">
        <v>22</v>
      </c>
      <c r="HEM7" s="53" t="s">
        <v>22</v>
      </c>
      <c r="HEN7" s="53" t="s">
        <v>22</v>
      </c>
      <c r="HEO7" s="53" t="s">
        <v>22</v>
      </c>
      <c r="HEP7" s="53" t="s">
        <v>22</v>
      </c>
      <c r="HEQ7" s="53" t="s">
        <v>22</v>
      </c>
      <c r="HER7" s="53" t="s">
        <v>22</v>
      </c>
      <c r="HES7" s="53" t="s">
        <v>22</v>
      </c>
      <c r="HET7" s="53" t="s">
        <v>22</v>
      </c>
      <c r="HEU7" s="53" t="s">
        <v>22</v>
      </c>
      <c r="HEV7" s="53" t="s">
        <v>22</v>
      </c>
      <c r="HEW7" s="53" t="s">
        <v>22</v>
      </c>
      <c r="HEX7" s="53" t="s">
        <v>22</v>
      </c>
      <c r="HEY7" s="53" t="s">
        <v>22</v>
      </c>
      <c r="HEZ7" s="53" t="s">
        <v>22</v>
      </c>
      <c r="HFA7" s="53" t="s">
        <v>22</v>
      </c>
      <c r="HFB7" s="53" t="s">
        <v>22</v>
      </c>
      <c r="HFC7" s="53" t="s">
        <v>22</v>
      </c>
      <c r="HFD7" s="53" t="s">
        <v>22</v>
      </c>
      <c r="HFE7" s="53" t="s">
        <v>22</v>
      </c>
      <c r="HFF7" s="53" t="s">
        <v>22</v>
      </c>
      <c r="HFG7" s="53" t="s">
        <v>22</v>
      </c>
      <c r="HFH7" s="53" t="s">
        <v>22</v>
      </c>
      <c r="HFI7" s="53" t="s">
        <v>22</v>
      </c>
      <c r="HFJ7" s="53" t="s">
        <v>22</v>
      </c>
      <c r="HFK7" s="53" t="s">
        <v>22</v>
      </c>
      <c r="HFL7" s="53" t="s">
        <v>22</v>
      </c>
      <c r="HFM7" s="53" t="s">
        <v>22</v>
      </c>
      <c r="HFN7" s="53" t="s">
        <v>22</v>
      </c>
      <c r="HFO7" s="53" t="s">
        <v>22</v>
      </c>
      <c r="HFP7" s="53" t="s">
        <v>22</v>
      </c>
      <c r="HFQ7" s="53" t="s">
        <v>22</v>
      </c>
      <c r="HFR7" s="53" t="s">
        <v>22</v>
      </c>
      <c r="HFS7" s="53" t="s">
        <v>22</v>
      </c>
      <c r="HFT7" s="53" t="s">
        <v>22</v>
      </c>
      <c r="HFU7" s="53" t="s">
        <v>22</v>
      </c>
      <c r="HFV7" s="53" t="s">
        <v>22</v>
      </c>
      <c r="HFW7" s="53" t="s">
        <v>22</v>
      </c>
      <c r="HFX7" s="53" t="s">
        <v>22</v>
      </c>
      <c r="HFY7" s="53" t="s">
        <v>22</v>
      </c>
      <c r="HFZ7" s="53" t="s">
        <v>22</v>
      </c>
      <c r="HGA7" s="53" t="s">
        <v>22</v>
      </c>
      <c r="HGB7" s="53" t="s">
        <v>22</v>
      </c>
      <c r="HGC7" s="53" t="s">
        <v>22</v>
      </c>
      <c r="HGD7" s="53" t="s">
        <v>22</v>
      </c>
      <c r="HGE7" s="53" t="s">
        <v>22</v>
      </c>
      <c r="HGF7" s="53" t="s">
        <v>22</v>
      </c>
      <c r="HGG7" s="53" t="s">
        <v>22</v>
      </c>
      <c r="HGH7" s="53" t="s">
        <v>22</v>
      </c>
      <c r="HGI7" s="53" t="s">
        <v>22</v>
      </c>
      <c r="HGJ7" s="53" t="s">
        <v>22</v>
      </c>
      <c r="HGK7" s="53" t="s">
        <v>22</v>
      </c>
      <c r="HGL7" s="53" t="s">
        <v>22</v>
      </c>
      <c r="HGM7" s="53" t="s">
        <v>22</v>
      </c>
      <c r="HGN7" s="53" t="s">
        <v>22</v>
      </c>
      <c r="HGO7" s="53" t="s">
        <v>22</v>
      </c>
      <c r="HGP7" s="53" t="s">
        <v>22</v>
      </c>
      <c r="HGQ7" s="53" t="s">
        <v>22</v>
      </c>
      <c r="HGR7" s="53" t="s">
        <v>22</v>
      </c>
      <c r="HGS7" s="53" t="s">
        <v>22</v>
      </c>
      <c r="HGT7" s="53" t="s">
        <v>22</v>
      </c>
      <c r="HGU7" s="53" t="s">
        <v>22</v>
      </c>
      <c r="HGV7" s="53" t="s">
        <v>22</v>
      </c>
      <c r="HGW7" s="53" t="s">
        <v>22</v>
      </c>
      <c r="HGX7" s="53" t="s">
        <v>22</v>
      </c>
      <c r="HGY7" s="53" t="s">
        <v>22</v>
      </c>
      <c r="HGZ7" s="53" t="s">
        <v>22</v>
      </c>
      <c r="HHA7" s="53" t="s">
        <v>22</v>
      </c>
      <c r="HHB7" s="53" t="s">
        <v>22</v>
      </c>
      <c r="HHC7" s="53" t="s">
        <v>22</v>
      </c>
      <c r="HHD7" s="53" t="s">
        <v>22</v>
      </c>
      <c r="HHE7" s="53" t="s">
        <v>22</v>
      </c>
      <c r="HHF7" s="53" t="s">
        <v>22</v>
      </c>
      <c r="HHG7" s="53" t="s">
        <v>22</v>
      </c>
      <c r="HHH7" s="53" t="s">
        <v>22</v>
      </c>
      <c r="HHI7" s="53" t="s">
        <v>22</v>
      </c>
      <c r="HHJ7" s="53" t="s">
        <v>22</v>
      </c>
      <c r="HHK7" s="53" t="s">
        <v>22</v>
      </c>
      <c r="HHL7" s="53" t="s">
        <v>22</v>
      </c>
      <c r="HHM7" s="53" t="s">
        <v>22</v>
      </c>
      <c r="HHN7" s="53" t="s">
        <v>22</v>
      </c>
      <c r="HHO7" s="53" t="s">
        <v>22</v>
      </c>
      <c r="HHP7" s="53" t="s">
        <v>22</v>
      </c>
      <c r="HHQ7" s="53" t="s">
        <v>22</v>
      </c>
      <c r="HHR7" s="53" t="s">
        <v>22</v>
      </c>
      <c r="HHS7" s="53" t="s">
        <v>22</v>
      </c>
      <c r="HHT7" s="53" t="s">
        <v>22</v>
      </c>
      <c r="HHU7" s="53" t="s">
        <v>22</v>
      </c>
      <c r="HHV7" s="53" t="s">
        <v>22</v>
      </c>
      <c r="HHW7" s="53" t="s">
        <v>22</v>
      </c>
      <c r="HHX7" s="53" t="s">
        <v>22</v>
      </c>
      <c r="HHY7" s="53" t="s">
        <v>22</v>
      </c>
      <c r="HHZ7" s="53" t="s">
        <v>22</v>
      </c>
      <c r="HIA7" s="53" t="s">
        <v>22</v>
      </c>
      <c r="HIB7" s="53" t="s">
        <v>22</v>
      </c>
      <c r="HIC7" s="53" t="s">
        <v>22</v>
      </c>
      <c r="HID7" s="53" t="s">
        <v>22</v>
      </c>
      <c r="HIE7" s="53" t="s">
        <v>22</v>
      </c>
      <c r="HIF7" s="53" t="s">
        <v>22</v>
      </c>
      <c r="HIG7" s="53" t="s">
        <v>22</v>
      </c>
      <c r="HIH7" s="53" t="s">
        <v>22</v>
      </c>
      <c r="HII7" s="53" t="s">
        <v>22</v>
      </c>
      <c r="HIJ7" s="53" t="s">
        <v>22</v>
      </c>
      <c r="HIK7" s="53" t="s">
        <v>22</v>
      </c>
      <c r="HIL7" s="53" t="s">
        <v>22</v>
      </c>
      <c r="HIM7" s="53" t="s">
        <v>22</v>
      </c>
      <c r="HIN7" s="53" t="s">
        <v>22</v>
      </c>
      <c r="HIO7" s="53" t="s">
        <v>22</v>
      </c>
      <c r="HIP7" s="53" t="s">
        <v>22</v>
      </c>
      <c r="HIQ7" s="53" t="s">
        <v>22</v>
      </c>
      <c r="HIR7" s="53" t="s">
        <v>22</v>
      </c>
      <c r="HIS7" s="53" t="s">
        <v>22</v>
      </c>
      <c r="HIT7" s="53" t="s">
        <v>22</v>
      </c>
      <c r="HIU7" s="53" t="s">
        <v>22</v>
      </c>
      <c r="HIV7" s="53" t="s">
        <v>22</v>
      </c>
      <c r="HIW7" s="53" t="s">
        <v>22</v>
      </c>
      <c r="HIX7" s="53" t="s">
        <v>22</v>
      </c>
      <c r="HIY7" s="53" t="s">
        <v>22</v>
      </c>
      <c r="HIZ7" s="53" t="s">
        <v>22</v>
      </c>
      <c r="HJA7" s="53" t="s">
        <v>22</v>
      </c>
      <c r="HJB7" s="53" t="s">
        <v>22</v>
      </c>
      <c r="HJC7" s="53" t="s">
        <v>22</v>
      </c>
      <c r="HJD7" s="53" t="s">
        <v>22</v>
      </c>
      <c r="HJE7" s="53" t="s">
        <v>22</v>
      </c>
      <c r="HJF7" s="53" t="s">
        <v>22</v>
      </c>
      <c r="HJG7" s="53" t="s">
        <v>22</v>
      </c>
      <c r="HJH7" s="53" t="s">
        <v>22</v>
      </c>
      <c r="HJI7" s="53" t="s">
        <v>22</v>
      </c>
      <c r="HJJ7" s="53" t="s">
        <v>22</v>
      </c>
      <c r="HJK7" s="53" t="s">
        <v>22</v>
      </c>
      <c r="HJL7" s="53" t="s">
        <v>22</v>
      </c>
      <c r="HJM7" s="53" t="s">
        <v>22</v>
      </c>
      <c r="HJN7" s="53" t="s">
        <v>22</v>
      </c>
      <c r="HJO7" s="53" t="s">
        <v>22</v>
      </c>
      <c r="HJP7" s="53" t="s">
        <v>22</v>
      </c>
      <c r="HJQ7" s="53" t="s">
        <v>22</v>
      </c>
      <c r="HJR7" s="53" t="s">
        <v>22</v>
      </c>
      <c r="HJS7" s="53" t="s">
        <v>22</v>
      </c>
      <c r="HJT7" s="53" t="s">
        <v>22</v>
      </c>
      <c r="HJU7" s="53" t="s">
        <v>22</v>
      </c>
      <c r="HJV7" s="53" t="s">
        <v>22</v>
      </c>
      <c r="HJW7" s="53" t="s">
        <v>22</v>
      </c>
      <c r="HJX7" s="53" t="s">
        <v>22</v>
      </c>
      <c r="HJY7" s="53" t="s">
        <v>22</v>
      </c>
      <c r="HJZ7" s="53" t="s">
        <v>22</v>
      </c>
      <c r="HKA7" s="53" t="s">
        <v>22</v>
      </c>
      <c r="HKB7" s="53" t="s">
        <v>22</v>
      </c>
      <c r="HKC7" s="53" t="s">
        <v>22</v>
      </c>
      <c r="HKD7" s="53" t="s">
        <v>22</v>
      </c>
      <c r="HKE7" s="53" t="s">
        <v>22</v>
      </c>
      <c r="HKF7" s="53" t="s">
        <v>22</v>
      </c>
      <c r="HKG7" s="53" t="s">
        <v>22</v>
      </c>
      <c r="HKH7" s="53" t="s">
        <v>22</v>
      </c>
      <c r="HKI7" s="53" t="s">
        <v>22</v>
      </c>
      <c r="HKJ7" s="53" t="s">
        <v>22</v>
      </c>
      <c r="HKK7" s="53" t="s">
        <v>22</v>
      </c>
      <c r="HKL7" s="53" t="s">
        <v>22</v>
      </c>
      <c r="HKM7" s="53" t="s">
        <v>22</v>
      </c>
      <c r="HKN7" s="53" t="s">
        <v>22</v>
      </c>
      <c r="HKO7" s="53" t="s">
        <v>22</v>
      </c>
      <c r="HKP7" s="53" t="s">
        <v>22</v>
      </c>
      <c r="HKQ7" s="53" t="s">
        <v>22</v>
      </c>
      <c r="HKR7" s="53" t="s">
        <v>22</v>
      </c>
      <c r="HKS7" s="53" t="s">
        <v>22</v>
      </c>
      <c r="HKT7" s="53" t="s">
        <v>22</v>
      </c>
      <c r="HKU7" s="53" t="s">
        <v>22</v>
      </c>
      <c r="HKV7" s="53" t="s">
        <v>22</v>
      </c>
      <c r="HKW7" s="53" t="s">
        <v>22</v>
      </c>
      <c r="HKX7" s="53" t="s">
        <v>22</v>
      </c>
      <c r="HKY7" s="53" t="s">
        <v>22</v>
      </c>
      <c r="HKZ7" s="53" t="s">
        <v>22</v>
      </c>
      <c r="HLA7" s="53" t="s">
        <v>22</v>
      </c>
      <c r="HLB7" s="53" t="s">
        <v>22</v>
      </c>
      <c r="HLC7" s="53" t="s">
        <v>22</v>
      </c>
      <c r="HLD7" s="53" t="s">
        <v>22</v>
      </c>
      <c r="HLE7" s="53" t="s">
        <v>22</v>
      </c>
      <c r="HLF7" s="53" t="s">
        <v>22</v>
      </c>
      <c r="HLG7" s="53" t="s">
        <v>22</v>
      </c>
      <c r="HLH7" s="53" t="s">
        <v>22</v>
      </c>
      <c r="HLI7" s="53" t="s">
        <v>22</v>
      </c>
      <c r="HLJ7" s="53" t="s">
        <v>22</v>
      </c>
      <c r="HLK7" s="53" t="s">
        <v>22</v>
      </c>
      <c r="HLL7" s="53" t="s">
        <v>22</v>
      </c>
      <c r="HLM7" s="53" t="s">
        <v>22</v>
      </c>
      <c r="HLN7" s="53" t="s">
        <v>22</v>
      </c>
      <c r="HLO7" s="53" t="s">
        <v>22</v>
      </c>
      <c r="HLP7" s="53" t="s">
        <v>22</v>
      </c>
      <c r="HLQ7" s="53" t="s">
        <v>22</v>
      </c>
      <c r="HLR7" s="53" t="s">
        <v>22</v>
      </c>
      <c r="HLS7" s="53" t="s">
        <v>22</v>
      </c>
      <c r="HLT7" s="53" t="s">
        <v>22</v>
      </c>
      <c r="HLU7" s="53" t="s">
        <v>22</v>
      </c>
      <c r="HLV7" s="53" t="s">
        <v>22</v>
      </c>
      <c r="HLW7" s="53" t="s">
        <v>22</v>
      </c>
      <c r="HLX7" s="53" t="s">
        <v>22</v>
      </c>
      <c r="HLY7" s="53" t="s">
        <v>22</v>
      </c>
      <c r="HLZ7" s="53" t="s">
        <v>22</v>
      </c>
      <c r="HMA7" s="53" t="s">
        <v>22</v>
      </c>
      <c r="HMB7" s="53" t="s">
        <v>22</v>
      </c>
      <c r="HMC7" s="53" t="s">
        <v>22</v>
      </c>
      <c r="HMD7" s="53" t="s">
        <v>22</v>
      </c>
      <c r="HME7" s="53" t="s">
        <v>22</v>
      </c>
      <c r="HMF7" s="53" t="s">
        <v>22</v>
      </c>
      <c r="HMG7" s="53" t="s">
        <v>22</v>
      </c>
      <c r="HMH7" s="53" t="s">
        <v>22</v>
      </c>
      <c r="HMI7" s="53" t="s">
        <v>22</v>
      </c>
      <c r="HMJ7" s="53" t="s">
        <v>22</v>
      </c>
      <c r="HMK7" s="53" t="s">
        <v>22</v>
      </c>
      <c r="HML7" s="53" t="s">
        <v>22</v>
      </c>
      <c r="HMM7" s="53" t="s">
        <v>22</v>
      </c>
      <c r="HMN7" s="53" t="s">
        <v>22</v>
      </c>
      <c r="HMO7" s="53" t="s">
        <v>22</v>
      </c>
      <c r="HMP7" s="53" t="s">
        <v>22</v>
      </c>
      <c r="HMQ7" s="53" t="s">
        <v>22</v>
      </c>
      <c r="HMR7" s="53" t="s">
        <v>22</v>
      </c>
      <c r="HMS7" s="53" t="s">
        <v>22</v>
      </c>
      <c r="HMT7" s="53" t="s">
        <v>22</v>
      </c>
      <c r="HMU7" s="53" t="s">
        <v>22</v>
      </c>
      <c r="HMV7" s="53" t="s">
        <v>22</v>
      </c>
      <c r="HMW7" s="53" t="s">
        <v>22</v>
      </c>
      <c r="HMX7" s="53" t="s">
        <v>22</v>
      </c>
      <c r="HMY7" s="53" t="s">
        <v>22</v>
      </c>
      <c r="HMZ7" s="53" t="s">
        <v>22</v>
      </c>
      <c r="HNA7" s="53" t="s">
        <v>22</v>
      </c>
      <c r="HNB7" s="53" t="s">
        <v>22</v>
      </c>
      <c r="HNC7" s="53" t="s">
        <v>22</v>
      </c>
      <c r="HND7" s="53" t="s">
        <v>22</v>
      </c>
      <c r="HNE7" s="53" t="s">
        <v>22</v>
      </c>
      <c r="HNF7" s="53" t="s">
        <v>22</v>
      </c>
      <c r="HNG7" s="53" t="s">
        <v>22</v>
      </c>
      <c r="HNH7" s="53" t="s">
        <v>22</v>
      </c>
      <c r="HNI7" s="53" t="s">
        <v>22</v>
      </c>
      <c r="HNJ7" s="53" t="s">
        <v>22</v>
      </c>
      <c r="HNK7" s="53" t="s">
        <v>22</v>
      </c>
      <c r="HNL7" s="53" t="s">
        <v>22</v>
      </c>
      <c r="HNM7" s="53" t="s">
        <v>22</v>
      </c>
      <c r="HNN7" s="53" t="s">
        <v>22</v>
      </c>
      <c r="HNO7" s="53" t="s">
        <v>22</v>
      </c>
      <c r="HNP7" s="53" t="s">
        <v>22</v>
      </c>
      <c r="HNQ7" s="53" t="s">
        <v>22</v>
      </c>
      <c r="HNR7" s="53" t="s">
        <v>22</v>
      </c>
      <c r="HNS7" s="53" t="s">
        <v>22</v>
      </c>
      <c r="HNT7" s="53" t="s">
        <v>22</v>
      </c>
      <c r="HNU7" s="53" t="s">
        <v>22</v>
      </c>
      <c r="HNV7" s="53" t="s">
        <v>22</v>
      </c>
      <c r="HNW7" s="53" t="s">
        <v>22</v>
      </c>
      <c r="HNX7" s="53" t="s">
        <v>22</v>
      </c>
      <c r="HNY7" s="53" t="s">
        <v>22</v>
      </c>
      <c r="HNZ7" s="53" t="s">
        <v>22</v>
      </c>
      <c r="HOA7" s="53" t="s">
        <v>22</v>
      </c>
      <c r="HOB7" s="53" t="s">
        <v>22</v>
      </c>
      <c r="HOC7" s="53" t="s">
        <v>22</v>
      </c>
      <c r="HOD7" s="53" t="s">
        <v>22</v>
      </c>
      <c r="HOE7" s="53" t="s">
        <v>22</v>
      </c>
      <c r="HOF7" s="53" t="s">
        <v>22</v>
      </c>
      <c r="HOG7" s="53" t="s">
        <v>22</v>
      </c>
      <c r="HOH7" s="53" t="s">
        <v>22</v>
      </c>
      <c r="HOI7" s="53" t="s">
        <v>22</v>
      </c>
      <c r="HOJ7" s="53" t="s">
        <v>22</v>
      </c>
      <c r="HOK7" s="53" t="s">
        <v>22</v>
      </c>
      <c r="HOL7" s="53" t="s">
        <v>22</v>
      </c>
      <c r="HOM7" s="53" t="s">
        <v>22</v>
      </c>
      <c r="HON7" s="53" t="s">
        <v>22</v>
      </c>
      <c r="HOO7" s="53" t="s">
        <v>22</v>
      </c>
      <c r="HOP7" s="53" t="s">
        <v>22</v>
      </c>
      <c r="HOQ7" s="53" t="s">
        <v>22</v>
      </c>
      <c r="HOR7" s="53" t="s">
        <v>22</v>
      </c>
      <c r="HOS7" s="53" t="s">
        <v>22</v>
      </c>
      <c r="HOT7" s="53" t="s">
        <v>22</v>
      </c>
      <c r="HOU7" s="53" t="s">
        <v>22</v>
      </c>
      <c r="HOV7" s="53" t="s">
        <v>22</v>
      </c>
      <c r="HOW7" s="53" t="s">
        <v>22</v>
      </c>
      <c r="HOX7" s="53" t="s">
        <v>22</v>
      </c>
      <c r="HOY7" s="53" t="s">
        <v>22</v>
      </c>
      <c r="HOZ7" s="53" t="s">
        <v>22</v>
      </c>
      <c r="HPA7" s="53" t="s">
        <v>22</v>
      </c>
      <c r="HPB7" s="53" t="s">
        <v>22</v>
      </c>
      <c r="HPC7" s="53" t="s">
        <v>22</v>
      </c>
      <c r="HPD7" s="53" t="s">
        <v>22</v>
      </c>
      <c r="HPE7" s="53" t="s">
        <v>22</v>
      </c>
      <c r="HPF7" s="53" t="s">
        <v>22</v>
      </c>
      <c r="HPG7" s="53" t="s">
        <v>22</v>
      </c>
      <c r="HPH7" s="53" t="s">
        <v>22</v>
      </c>
      <c r="HPI7" s="53" t="s">
        <v>22</v>
      </c>
      <c r="HPJ7" s="53" t="s">
        <v>22</v>
      </c>
      <c r="HPK7" s="53" t="s">
        <v>22</v>
      </c>
      <c r="HPL7" s="53" t="s">
        <v>22</v>
      </c>
      <c r="HPM7" s="53" t="s">
        <v>22</v>
      </c>
      <c r="HPN7" s="53" t="s">
        <v>22</v>
      </c>
      <c r="HPO7" s="53" t="s">
        <v>22</v>
      </c>
      <c r="HPP7" s="53" t="s">
        <v>22</v>
      </c>
      <c r="HPQ7" s="53" t="s">
        <v>22</v>
      </c>
      <c r="HPR7" s="53" t="s">
        <v>22</v>
      </c>
      <c r="HPS7" s="53" t="s">
        <v>22</v>
      </c>
      <c r="HPT7" s="53" t="s">
        <v>22</v>
      </c>
      <c r="HPU7" s="53" t="s">
        <v>22</v>
      </c>
      <c r="HPV7" s="53" t="s">
        <v>22</v>
      </c>
      <c r="HPW7" s="53" t="s">
        <v>22</v>
      </c>
      <c r="HPX7" s="53" t="s">
        <v>22</v>
      </c>
      <c r="HPY7" s="53" t="s">
        <v>22</v>
      </c>
      <c r="HPZ7" s="53" t="s">
        <v>22</v>
      </c>
      <c r="HQA7" s="53" t="s">
        <v>22</v>
      </c>
      <c r="HQB7" s="53" t="s">
        <v>22</v>
      </c>
      <c r="HQC7" s="53" t="s">
        <v>22</v>
      </c>
      <c r="HQD7" s="53" t="s">
        <v>22</v>
      </c>
      <c r="HQE7" s="53" t="s">
        <v>22</v>
      </c>
      <c r="HQF7" s="53" t="s">
        <v>22</v>
      </c>
      <c r="HQG7" s="53" t="s">
        <v>22</v>
      </c>
      <c r="HQH7" s="53" t="s">
        <v>22</v>
      </c>
      <c r="HQI7" s="53" t="s">
        <v>22</v>
      </c>
      <c r="HQJ7" s="53" t="s">
        <v>22</v>
      </c>
      <c r="HQK7" s="53" t="s">
        <v>22</v>
      </c>
      <c r="HQL7" s="53" t="s">
        <v>22</v>
      </c>
      <c r="HQM7" s="53" t="s">
        <v>22</v>
      </c>
      <c r="HQN7" s="53" t="s">
        <v>22</v>
      </c>
      <c r="HQO7" s="53" t="s">
        <v>22</v>
      </c>
      <c r="HQP7" s="53" t="s">
        <v>22</v>
      </c>
      <c r="HQQ7" s="53" t="s">
        <v>22</v>
      </c>
      <c r="HQR7" s="53" t="s">
        <v>22</v>
      </c>
      <c r="HQS7" s="53" t="s">
        <v>22</v>
      </c>
      <c r="HQT7" s="53" t="s">
        <v>22</v>
      </c>
      <c r="HQU7" s="53" t="s">
        <v>22</v>
      </c>
      <c r="HQV7" s="53" t="s">
        <v>22</v>
      </c>
      <c r="HQW7" s="53" t="s">
        <v>22</v>
      </c>
      <c r="HQX7" s="53" t="s">
        <v>22</v>
      </c>
      <c r="HQY7" s="53" t="s">
        <v>22</v>
      </c>
      <c r="HQZ7" s="53" t="s">
        <v>22</v>
      </c>
      <c r="HRA7" s="53" t="s">
        <v>22</v>
      </c>
      <c r="HRB7" s="53" t="s">
        <v>22</v>
      </c>
      <c r="HRC7" s="53" t="s">
        <v>22</v>
      </c>
      <c r="HRD7" s="53" t="s">
        <v>22</v>
      </c>
      <c r="HRE7" s="53" t="s">
        <v>22</v>
      </c>
      <c r="HRF7" s="53" t="s">
        <v>22</v>
      </c>
      <c r="HRG7" s="53" t="s">
        <v>22</v>
      </c>
      <c r="HRH7" s="53" t="s">
        <v>22</v>
      </c>
      <c r="HRI7" s="53" t="s">
        <v>22</v>
      </c>
      <c r="HRJ7" s="53" t="s">
        <v>22</v>
      </c>
      <c r="HRK7" s="53" t="s">
        <v>22</v>
      </c>
      <c r="HRL7" s="53" t="s">
        <v>22</v>
      </c>
      <c r="HRM7" s="53" t="s">
        <v>22</v>
      </c>
      <c r="HRN7" s="53" t="s">
        <v>22</v>
      </c>
      <c r="HRO7" s="53" t="s">
        <v>22</v>
      </c>
      <c r="HRP7" s="53" t="s">
        <v>22</v>
      </c>
      <c r="HRQ7" s="53" t="s">
        <v>22</v>
      </c>
      <c r="HRR7" s="53" t="s">
        <v>22</v>
      </c>
      <c r="HRS7" s="53" t="s">
        <v>22</v>
      </c>
      <c r="HRT7" s="53" t="s">
        <v>22</v>
      </c>
      <c r="HRU7" s="53" t="s">
        <v>22</v>
      </c>
      <c r="HRV7" s="53" t="s">
        <v>22</v>
      </c>
      <c r="HRW7" s="53" t="s">
        <v>22</v>
      </c>
      <c r="HRX7" s="53" t="s">
        <v>22</v>
      </c>
      <c r="HRY7" s="53" t="s">
        <v>22</v>
      </c>
      <c r="HRZ7" s="53" t="s">
        <v>22</v>
      </c>
      <c r="HSA7" s="53" t="s">
        <v>22</v>
      </c>
      <c r="HSB7" s="53" t="s">
        <v>22</v>
      </c>
      <c r="HSC7" s="53" t="s">
        <v>22</v>
      </c>
      <c r="HSD7" s="53" t="s">
        <v>22</v>
      </c>
      <c r="HSE7" s="53" t="s">
        <v>22</v>
      </c>
      <c r="HSF7" s="53" t="s">
        <v>22</v>
      </c>
      <c r="HSG7" s="53" t="s">
        <v>22</v>
      </c>
      <c r="HSH7" s="53" t="s">
        <v>22</v>
      </c>
      <c r="HSI7" s="53" t="s">
        <v>22</v>
      </c>
      <c r="HSJ7" s="53" t="s">
        <v>22</v>
      </c>
      <c r="HSK7" s="53" t="s">
        <v>22</v>
      </c>
      <c r="HSL7" s="53" t="s">
        <v>22</v>
      </c>
      <c r="HSM7" s="53" t="s">
        <v>22</v>
      </c>
      <c r="HSN7" s="53" t="s">
        <v>22</v>
      </c>
      <c r="HSO7" s="53" t="s">
        <v>22</v>
      </c>
      <c r="HSP7" s="53" t="s">
        <v>22</v>
      </c>
      <c r="HSQ7" s="53" t="s">
        <v>22</v>
      </c>
      <c r="HSR7" s="53" t="s">
        <v>22</v>
      </c>
      <c r="HSS7" s="53" t="s">
        <v>22</v>
      </c>
      <c r="HST7" s="53" t="s">
        <v>22</v>
      </c>
      <c r="HSU7" s="53" t="s">
        <v>22</v>
      </c>
      <c r="HSV7" s="53" t="s">
        <v>22</v>
      </c>
      <c r="HSW7" s="53" t="s">
        <v>22</v>
      </c>
      <c r="HSX7" s="53" t="s">
        <v>22</v>
      </c>
      <c r="HSY7" s="53" t="s">
        <v>22</v>
      </c>
      <c r="HSZ7" s="53" t="s">
        <v>22</v>
      </c>
      <c r="HTA7" s="53" t="s">
        <v>22</v>
      </c>
      <c r="HTB7" s="53" t="s">
        <v>22</v>
      </c>
      <c r="HTC7" s="53" t="s">
        <v>22</v>
      </c>
      <c r="HTD7" s="53" t="s">
        <v>22</v>
      </c>
      <c r="HTE7" s="53" t="s">
        <v>22</v>
      </c>
      <c r="HTF7" s="53" t="s">
        <v>22</v>
      </c>
      <c r="HTG7" s="53" t="s">
        <v>22</v>
      </c>
      <c r="HTH7" s="53" t="s">
        <v>22</v>
      </c>
      <c r="HTI7" s="53" t="s">
        <v>22</v>
      </c>
      <c r="HTJ7" s="53" t="s">
        <v>22</v>
      </c>
      <c r="HTK7" s="53" t="s">
        <v>22</v>
      </c>
      <c r="HTL7" s="53" t="s">
        <v>22</v>
      </c>
      <c r="HTM7" s="53" t="s">
        <v>22</v>
      </c>
      <c r="HTN7" s="53" t="s">
        <v>22</v>
      </c>
      <c r="HTO7" s="53" t="s">
        <v>22</v>
      </c>
      <c r="HTP7" s="53" t="s">
        <v>22</v>
      </c>
      <c r="HTQ7" s="53" t="s">
        <v>22</v>
      </c>
      <c r="HTR7" s="53" t="s">
        <v>22</v>
      </c>
      <c r="HTS7" s="53" t="s">
        <v>22</v>
      </c>
      <c r="HTT7" s="53" t="s">
        <v>22</v>
      </c>
      <c r="HTU7" s="53" t="s">
        <v>22</v>
      </c>
      <c r="HTV7" s="53" t="s">
        <v>22</v>
      </c>
      <c r="HTW7" s="53" t="s">
        <v>22</v>
      </c>
      <c r="HTX7" s="53" t="s">
        <v>22</v>
      </c>
      <c r="HTY7" s="53" t="s">
        <v>22</v>
      </c>
      <c r="HTZ7" s="53" t="s">
        <v>22</v>
      </c>
      <c r="HUA7" s="53" t="s">
        <v>22</v>
      </c>
      <c r="HUB7" s="53" t="s">
        <v>22</v>
      </c>
      <c r="HUC7" s="53" t="s">
        <v>22</v>
      </c>
      <c r="HUD7" s="53" t="s">
        <v>22</v>
      </c>
      <c r="HUE7" s="53" t="s">
        <v>22</v>
      </c>
      <c r="HUF7" s="53" t="s">
        <v>22</v>
      </c>
      <c r="HUG7" s="53" t="s">
        <v>22</v>
      </c>
      <c r="HUH7" s="53" t="s">
        <v>22</v>
      </c>
      <c r="HUI7" s="53" t="s">
        <v>22</v>
      </c>
      <c r="HUJ7" s="53" t="s">
        <v>22</v>
      </c>
      <c r="HUK7" s="53" t="s">
        <v>22</v>
      </c>
      <c r="HUL7" s="53" t="s">
        <v>22</v>
      </c>
      <c r="HUM7" s="53" t="s">
        <v>22</v>
      </c>
      <c r="HUN7" s="53" t="s">
        <v>22</v>
      </c>
      <c r="HUO7" s="53" t="s">
        <v>22</v>
      </c>
      <c r="HUP7" s="53" t="s">
        <v>22</v>
      </c>
      <c r="HUQ7" s="53" t="s">
        <v>22</v>
      </c>
      <c r="HUR7" s="53" t="s">
        <v>22</v>
      </c>
      <c r="HUS7" s="53" t="s">
        <v>22</v>
      </c>
      <c r="HUT7" s="53" t="s">
        <v>22</v>
      </c>
      <c r="HUU7" s="53" t="s">
        <v>22</v>
      </c>
      <c r="HUV7" s="53" t="s">
        <v>22</v>
      </c>
      <c r="HUW7" s="53" t="s">
        <v>22</v>
      </c>
      <c r="HUX7" s="53" t="s">
        <v>22</v>
      </c>
      <c r="HUY7" s="53" t="s">
        <v>22</v>
      </c>
      <c r="HUZ7" s="53" t="s">
        <v>22</v>
      </c>
      <c r="HVA7" s="53" t="s">
        <v>22</v>
      </c>
      <c r="HVB7" s="53" t="s">
        <v>22</v>
      </c>
      <c r="HVC7" s="53" t="s">
        <v>22</v>
      </c>
      <c r="HVD7" s="53" t="s">
        <v>22</v>
      </c>
      <c r="HVE7" s="53" t="s">
        <v>22</v>
      </c>
      <c r="HVF7" s="53" t="s">
        <v>22</v>
      </c>
      <c r="HVG7" s="53" t="s">
        <v>22</v>
      </c>
      <c r="HVH7" s="53" t="s">
        <v>22</v>
      </c>
      <c r="HVI7" s="53" t="s">
        <v>22</v>
      </c>
      <c r="HVJ7" s="53" t="s">
        <v>22</v>
      </c>
      <c r="HVK7" s="53" t="s">
        <v>22</v>
      </c>
      <c r="HVL7" s="53" t="s">
        <v>22</v>
      </c>
      <c r="HVM7" s="53" t="s">
        <v>22</v>
      </c>
      <c r="HVN7" s="53" t="s">
        <v>22</v>
      </c>
      <c r="HVO7" s="53" t="s">
        <v>22</v>
      </c>
      <c r="HVP7" s="53" t="s">
        <v>22</v>
      </c>
      <c r="HVQ7" s="53" t="s">
        <v>22</v>
      </c>
      <c r="HVR7" s="53" t="s">
        <v>22</v>
      </c>
      <c r="HVS7" s="53" t="s">
        <v>22</v>
      </c>
      <c r="HVT7" s="53" t="s">
        <v>22</v>
      </c>
      <c r="HVU7" s="53" t="s">
        <v>22</v>
      </c>
      <c r="HVV7" s="53" t="s">
        <v>22</v>
      </c>
      <c r="HVW7" s="53" t="s">
        <v>22</v>
      </c>
      <c r="HVX7" s="53" t="s">
        <v>22</v>
      </c>
      <c r="HVY7" s="53" t="s">
        <v>22</v>
      </c>
      <c r="HVZ7" s="53" t="s">
        <v>22</v>
      </c>
      <c r="HWA7" s="53" t="s">
        <v>22</v>
      </c>
      <c r="HWB7" s="53" t="s">
        <v>22</v>
      </c>
      <c r="HWC7" s="53" t="s">
        <v>22</v>
      </c>
      <c r="HWD7" s="53" t="s">
        <v>22</v>
      </c>
      <c r="HWE7" s="53" t="s">
        <v>22</v>
      </c>
      <c r="HWF7" s="53" t="s">
        <v>22</v>
      </c>
      <c r="HWG7" s="53" t="s">
        <v>22</v>
      </c>
      <c r="HWH7" s="53" t="s">
        <v>22</v>
      </c>
      <c r="HWI7" s="53" t="s">
        <v>22</v>
      </c>
      <c r="HWJ7" s="53" t="s">
        <v>22</v>
      </c>
      <c r="HWK7" s="53" t="s">
        <v>22</v>
      </c>
      <c r="HWL7" s="53" t="s">
        <v>22</v>
      </c>
      <c r="HWM7" s="53" t="s">
        <v>22</v>
      </c>
      <c r="HWN7" s="53" t="s">
        <v>22</v>
      </c>
      <c r="HWO7" s="53" t="s">
        <v>22</v>
      </c>
      <c r="HWP7" s="53" t="s">
        <v>22</v>
      </c>
      <c r="HWQ7" s="53" t="s">
        <v>22</v>
      </c>
      <c r="HWR7" s="53" t="s">
        <v>22</v>
      </c>
      <c r="HWS7" s="53" t="s">
        <v>22</v>
      </c>
      <c r="HWT7" s="53" t="s">
        <v>22</v>
      </c>
      <c r="HWU7" s="53" t="s">
        <v>22</v>
      </c>
      <c r="HWV7" s="53" t="s">
        <v>22</v>
      </c>
      <c r="HWW7" s="53" t="s">
        <v>22</v>
      </c>
      <c r="HWX7" s="53" t="s">
        <v>22</v>
      </c>
      <c r="HWY7" s="53" t="s">
        <v>22</v>
      </c>
      <c r="HWZ7" s="53" t="s">
        <v>22</v>
      </c>
      <c r="HXA7" s="53" t="s">
        <v>22</v>
      </c>
      <c r="HXB7" s="53" t="s">
        <v>22</v>
      </c>
      <c r="HXC7" s="53" t="s">
        <v>22</v>
      </c>
      <c r="HXD7" s="53" t="s">
        <v>22</v>
      </c>
      <c r="HXE7" s="53" t="s">
        <v>22</v>
      </c>
      <c r="HXF7" s="53" t="s">
        <v>22</v>
      </c>
      <c r="HXG7" s="53" t="s">
        <v>22</v>
      </c>
      <c r="HXH7" s="53" t="s">
        <v>22</v>
      </c>
      <c r="HXI7" s="53" t="s">
        <v>22</v>
      </c>
      <c r="HXJ7" s="53" t="s">
        <v>22</v>
      </c>
      <c r="HXK7" s="53" t="s">
        <v>22</v>
      </c>
      <c r="HXL7" s="53" t="s">
        <v>22</v>
      </c>
      <c r="HXM7" s="53" t="s">
        <v>22</v>
      </c>
      <c r="HXN7" s="53" t="s">
        <v>22</v>
      </c>
      <c r="HXO7" s="53" t="s">
        <v>22</v>
      </c>
      <c r="HXP7" s="53" t="s">
        <v>22</v>
      </c>
      <c r="HXQ7" s="53" t="s">
        <v>22</v>
      </c>
      <c r="HXR7" s="53" t="s">
        <v>22</v>
      </c>
      <c r="HXS7" s="53" t="s">
        <v>22</v>
      </c>
      <c r="HXT7" s="53" t="s">
        <v>22</v>
      </c>
      <c r="HXU7" s="53" t="s">
        <v>22</v>
      </c>
      <c r="HXV7" s="53" t="s">
        <v>22</v>
      </c>
      <c r="HXW7" s="53" t="s">
        <v>22</v>
      </c>
      <c r="HXX7" s="53" t="s">
        <v>22</v>
      </c>
      <c r="HXY7" s="53" t="s">
        <v>22</v>
      </c>
      <c r="HXZ7" s="53" t="s">
        <v>22</v>
      </c>
      <c r="HYA7" s="53" t="s">
        <v>22</v>
      </c>
      <c r="HYB7" s="53" t="s">
        <v>22</v>
      </c>
      <c r="HYC7" s="53" t="s">
        <v>22</v>
      </c>
      <c r="HYD7" s="53" t="s">
        <v>22</v>
      </c>
      <c r="HYE7" s="53" t="s">
        <v>22</v>
      </c>
      <c r="HYF7" s="53" t="s">
        <v>22</v>
      </c>
      <c r="HYG7" s="53" t="s">
        <v>22</v>
      </c>
      <c r="HYH7" s="53" t="s">
        <v>22</v>
      </c>
      <c r="HYI7" s="53" t="s">
        <v>22</v>
      </c>
      <c r="HYJ7" s="53" t="s">
        <v>22</v>
      </c>
      <c r="HYK7" s="53" t="s">
        <v>22</v>
      </c>
      <c r="HYL7" s="53" t="s">
        <v>22</v>
      </c>
      <c r="HYM7" s="53" t="s">
        <v>22</v>
      </c>
      <c r="HYN7" s="53" t="s">
        <v>22</v>
      </c>
      <c r="HYO7" s="53" t="s">
        <v>22</v>
      </c>
      <c r="HYP7" s="53" t="s">
        <v>22</v>
      </c>
      <c r="HYQ7" s="53" t="s">
        <v>22</v>
      </c>
      <c r="HYR7" s="53" t="s">
        <v>22</v>
      </c>
      <c r="HYS7" s="53" t="s">
        <v>22</v>
      </c>
      <c r="HYT7" s="53" t="s">
        <v>22</v>
      </c>
      <c r="HYU7" s="53" t="s">
        <v>22</v>
      </c>
      <c r="HYV7" s="53" t="s">
        <v>22</v>
      </c>
      <c r="HYW7" s="53" t="s">
        <v>22</v>
      </c>
      <c r="HYX7" s="53" t="s">
        <v>22</v>
      </c>
      <c r="HYY7" s="53" t="s">
        <v>22</v>
      </c>
      <c r="HYZ7" s="53" t="s">
        <v>22</v>
      </c>
      <c r="HZA7" s="53" t="s">
        <v>22</v>
      </c>
      <c r="HZB7" s="53" t="s">
        <v>22</v>
      </c>
      <c r="HZC7" s="53" t="s">
        <v>22</v>
      </c>
      <c r="HZD7" s="53" t="s">
        <v>22</v>
      </c>
      <c r="HZE7" s="53" t="s">
        <v>22</v>
      </c>
      <c r="HZF7" s="53" t="s">
        <v>22</v>
      </c>
      <c r="HZG7" s="53" t="s">
        <v>22</v>
      </c>
      <c r="HZH7" s="53" t="s">
        <v>22</v>
      </c>
      <c r="HZI7" s="53" t="s">
        <v>22</v>
      </c>
      <c r="HZJ7" s="53" t="s">
        <v>22</v>
      </c>
      <c r="HZK7" s="53" t="s">
        <v>22</v>
      </c>
      <c r="HZL7" s="53" t="s">
        <v>22</v>
      </c>
      <c r="HZM7" s="53" t="s">
        <v>22</v>
      </c>
      <c r="HZN7" s="53" t="s">
        <v>22</v>
      </c>
      <c r="HZO7" s="53" t="s">
        <v>22</v>
      </c>
      <c r="HZP7" s="53" t="s">
        <v>22</v>
      </c>
      <c r="HZQ7" s="53" t="s">
        <v>22</v>
      </c>
      <c r="HZR7" s="53" t="s">
        <v>22</v>
      </c>
      <c r="HZS7" s="53" t="s">
        <v>22</v>
      </c>
      <c r="HZT7" s="53" t="s">
        <v>22</v>
      </c>
      <c r="HZU7" s="53" t="s">
        <v>22</v>
      </c>
      <c r="HZV7" s="53" t="s">
        <v>22</v>
      </c>
      <c r="HZW7" s="53" t="s">
        <v>22</v>
      </c>
      <c r="HZX7" s="53" t="s">
        <v>22</v>
      </c>
      <c r="HZY7" s="53" t="s">
        <v>22</v>
      </c>
      <c r="HZZ7" s="53" t="s">
        <v>22</v>
      </c>
      <c r="IAA7" s="53" t="s">
        <v>22</v>
      </c>
      <c r="IAB7" s="53" t="s">
        <v>22</v>
      </c>
      <c r="IAC7" s="53" t="s">
        <v>22</v>
      </c>
      <c r="IAD7" s="53" t="s">
        <v>22</v>
      </c>
      <c r="IAE7" s="53" t="s">
        <v>22</v>
      </c>
      <c r="IAF7" s="53" t="s">
        <v>22</v>
      </c>
      <c r="IAG7" s="53" t="s">
        <v>22</v>
      </c>
      <c r="IAH7" s="53" t="s">
        <v>22</v>
      </c>
      <c r="IAI7" s="53" t="s">
        <v>22</v>
      </c>
      <c r="IAJ7" s="53" t="s">
        <v>22</v>
      </c>
      <c r="IAK7" s="53" t="s">
        <v>22</v>
      </c>
      <c r="IAL7" s="53" t="s">
        <v>22</v>
      </c>
      <c r="IAM7" s="53" t="s">
        <v>22</v>
      </c>
      <c r="IAN7" s="53" t="s">
        <v>22</v>
      </c>
      <c r="IAO7" s="53" t="s">
        <v>22</v>
      </c>
      <c r="IAP7" s="53" t="s">
        <v>22</v>
      </c>
      <c r="IAQ7" s="53" t="s">
        <v>22</v>
      </c>
      <c r="IAR7" s="53" t="s">
        <v>22</v>
      </c>
      <c r="IAS7" s="53" t="s">
        <v>22</v>
      </c>
      <c r="IAT7" s="53" t="s">
        <v>22</v>
      </c>
      <c r="IAU7" s="53" t="s">
        <v>22</v>
      </c>
      <c r="IAV7" s="53" t="s">
        <v>22</v>
      </c>
      <c r="IAW7" s="53" t="s">
        <v>22</v>
      </c>
      <c r="IAX7" s="53" t="s">
        <v>22</v>
      </c>
      <c r="IAY7" s="53" t="s">
        <v>22</v>
      </c>
      <c r="IAZ7" s="53" t="s">
        <v>22</v>
      </c>
      <c r="IBA7" s="53" t="s">
        <v>22</v>
      </c>
      <c r="IBB7" s="53" t="s">
        <v>22</v>
      </c>
      <c r="IBC7" s="53" t="s">
        <v>22</v>
      </c>
      <c r="IBD7" s="53" t="s">
        <v>22</v>
      </c>
      <c r="IBE7" s="53" t="s">
        <v>22</v>
      </c>
      <c r="IBF7" s="53" t="s">
        <v>22</v>
      </c>
      <c r="IBG7" s="53" t="s">
        <v>22</v>
      </c>
      <c r="IBH7" s="53" t="s">
        <v>22</v>
      </c>
      <c r="IBI7" s="53" t="s">
        <v>22</v>
      </c>
      <c r="IBJ7" s="53" t="s">
        <v>22</v>
      </c>
      <c r="IBK7" s="53" t="s">
        <v>22</v>
      </c>
      <c r="IBL7" s="53" t="s">
        <v>22</v>
      </c>
      <c r="IBM7" s="53" t="s">
        <v>22</v>
      </c>
      <c r="IBN7" s="53" t="s">
        <v>22</v>
      </c>
      <c r="IBO7" s="53" t="s">
        <v>22</v>
      </c>
      <c r="IBP7" s="53" t="s">
        <v>22</v>
      </c>
      <c r="IBQ7" s="53" t="s">
        <v>22</v>
      </c>
      <c r="IBR7" s="53" t="s">
        <v>22</v>
      </c>
      <c r="IBS7" s="53" t="s">
        <v>22</v>
      </c>
      <c r="IBT7" s="53" t="s">
        <v>22</v>
      </c>
      <c r="IBU7" s="53" t="s">
        <v>22</v>
      </c>
      <c r="IBV7" s="53" t="s">
        <v>22</v>
      </c>
      <c r="IBW7" s="53" t="s">
        <v>22</v>
      </c>
      <c r="IBX7" s="53" t="s">
        <v>22</v>
      </c>
      <c r="IBY7" s="53" t="s">
        <v>22</v>
      </c>
      <c r="IBZ7" s="53" t="s">
        <v>22</v>
      </c>
      <c r="ICA7" s="53" t="s">
        <v>22</v>
      </c>
      <c r="ICB7" s="53" t="s">
        <v>22</v>
      </c>
      <c r="ICC7" s="53" t="s">
        <v>22</v>
      </c>
      <c r="ICD7" s="53" t="s">
        <v>22</v>
      </c>
      <c r="ICE7" s="53" t="s">
        <v>22</v>
      </c>
      <c r="ICF7" s="53" t="s">
        <v>22</v>
      </c>
      <c r="ICG7" s="53" t="s">
        <v>22</v>
      </c>
      <c r="ICH7" s="53" t="s">
        <v>22</v>
      </c>
      <c r="ICI7" s="53" t="s">
        <v>22</v>
      </c>
      <c r="ICJ7" s="53" t="s">
        <v>22</v>
      </c>
      <c r="ICK7" s="53" t="s">
        <v>22</v>
      </c>
      <c r="ICL7" s="53" t="s">
        <v>22</v>
      </c>
      <c r="ICM7" s="53" t="s">
        <v>22</v>
      </c>
      <c r="ICN7" s="53" t="s">
        <v>22</v>
      </c>
      <c r="ICO7" s="53" t="s">
        <v>22</v>
      </c>
      <c r="ICP7" s="53" t="s">
        <v>22</v>
      </c>
      <c r="ICQ7" s="53" t="s">
        <v>22</v>
      </c>
      <c r="ICR7" s="53" t="s">
        <v>22</v>
      </c>
      <c r="ICS7" s="53" t="s">
        <v>22</v>
      </c>
      <c r="ICT7" s="53" t="s">
        <v>22</v>
      </c>
      <c r="ICU7" s="53" t="s">
        <v>22</v>
      </c>
      <c r="ICV7" s="53" t="s">
        <v>22</v>
      </c>
      <c r="ICW7" s="53" t="s">
        <v>22</v>
      </c>
      <c r="ICX7" s="53" t="s">
        <v>22</v>
      </c>
      <c r="ICY7" s="53" t="s">
        <v>22</v>
      </c>
      <c r="ICZ7" s="53" t="s">
        <v>22</v>
      </c>
      <c r="IDA7" s="53" t="s">
        <v>22</v>
      </c>
      <c r="IDB7" s="53" t="s">
        <v>22</v>
      </c>
      <c r="IDC7" s="53" t="s">
        <v>22</v>
      </c>
      <c r="IDD7" s="53" t="s">
        <v>22</v>
      </c>
      <c r="IDE7" s="53" t="s">
        <v>22</v>
      </c>
      <c r="IDF7" s="53" t="s">
        <v>22</v>
      </c>
      <c r="IDG7" s="53" t="s">
        <v>22</v>
      </c>
      <c r="IDH7" s="53" t="s">
        <v>22</v>
      </c>
      <c r="IDI7" s="53" t="s">
        <v>22</v>
      </c>
      <c r="IDJ7" s="53" t="s">
        <v>22</v>
      </c>
      <c r="IDK7" s="53" t="s">
        <v>22</v>
      </c>
      <c r="IDL7" s="53" t="s">
        <v>22</v>
      </c>
      <c r="IDM7" s="53" t="s">
        <v>22</v>
      </c>
      <c r="IDN7" s="53" t="s">
        <v>22</v>
      </c>
      <c r="IDO7" s="53" t="s">
        <v>22</v>
      </c>
      <c r="IDP7" s="53" t="s">
        <v>22</v>
      </c>
      <c r="IDQ7" s="53" t="s">
        <v>22</v>
      </c>
      <c r="IDR7" s="53" t="s">
        <v>22</v>
      </c>
      <c r="IDS7" s="53" t="s">
        <v>22</v>
      </c>
      <c r="IDT7" s="53" t="s">
        <v>22</v>
      </c>
      <c r="IDU7" s="53" t="s">
        <v>22</v>
      </c>
      <c r="IDV7" s="53" t="s">
        <v>22</v>
      </c>
      <c r="IDW7" s="53" t="s">
        <v>22</v>
      </c>
      <c r="IDX7" s="53" t="s">
        <v>22</v>
      </c>
      <c r="IDY7" s="53" t="s">
        <v>22</v>
      </c>
      <c r="IDZ7" s="53" t="s">
        <v>22</v>
      </c>
      <c r="IEA7" s="53" t="s">
        <v>22</v>
      </c>
      <c r="IEB7" s="53" t="s">
        <v>22</v>
      </c>
      <c r="IEC7" s="53" t="s">
        <v>22</v>
      </c>
      <c r="IED7" s="53" t="s">
        <v>22</v>
      </c>
      <c r="IEE7" s="53" t="s">
        <v>22</v>
      </c>
      <c r="IEF7" s="53" t="s">
        <v>22</v>
      </c>
      <c r="IEG7" s="53" t="s">
        <v>22</v>
      </c>
      <c r="IEH7" s="53" t="s">
        <v>22</v>
      </c>
      <c r="IEI7" s="53" t="s">
        <v>22</v>
      </c>
      <c r="IEJ7" s="53" t="s">
        <v>22</v>
      </c>
      <c r="IEK7" s="53" t="s">
        <v>22</v>
      </c>
      <c r="IEL7" s="53" t="s">
        <v>22</v>
      </c>
      <c r="IEM7" s="53" t="s">
        <v>22</v>
      </c>
      <c r="IEN7" s="53" t="s">
        <v>22</v>
      </c>
      <c r="IEO7" s="53" t="s">
        <v>22</v>
      </c>
      <c r="IEP7" s="53" t="s">
        <v>22</v>
      </c>
      <c r="IEQ7" s="53" t="s">
        <v>22</v>
      </c>
      <c r="IER7" s="53" t="s">
        <v>22</v>
      </c>
      <c r="IES7" s="53" t="s">
        <v>22</v>
      </c>
      <c r="IET7" s="53" t="s">
        <v>22</v>
      </c>
      <c r="IEU7" s="53" t="s">
        <v>22</v>
      </c>
      <c r="IEV7" s="53" t="s">
        <v>22</v>
      </c>
      <c r="IEW7" s="53" t="s">
        <v>22</v>
      </c>
      <c r="IEX7" s="53" t="s">
        <v>22</v>
      </c>
      <c r="IEY7" s="53" t="s">
        <v>22</v>
      </c>
      <c r="IEZ7" s="53" t="s">
        <v>22</v>
      </c>
      <c r="IFA7" s="53" t="s">
        <v>22</v>
      </c>
      <c r="IFB7" s="53" t="s">
        <v>22</v>
      </c>
      <c r="IFC7" s="53" t="s">
        <v>22</v>
      </c>
      <c r="IFD7" s="53" t="s">
        <v>22</v>
      </c>
      <c r="IFE7" s="53" t="s">
        <v>22</v>
      </c>
      <c r="IFF7" s="53" t="s">
        <v>22</v>
      </c>
      <c r="IFG7" s="53" t="s">
        <v>22</v>
      </c>
      <c r="IFH7" s="53" t="s">
        <v>22</v>
      </c>
      <c r="IFI7" s="53" t="s">
        <v>22</v>
      </c>
      <c r="IFJ7" s="53" t="s">
        <v>22</v>
      </c>
      <c r="IFK7" s="53" t="s">
        <v>22</v>
      </c>
      <c r="IFL7" s="53" t="s">
        <v>22</v>
      </c>
      <c r="IFM7" s="53" t="s">
        <v>22</v>
      </c>
      <c r="IFN7" s="53" t="s">
        <v>22</v>
      </c>
      <c r="IFO7" s="53" t="s">
        <v>22</v>
      </c>
      <c r="IFP7" s="53" t="s">
        <v>22</v>
      </c>
      <c r="IFQ7" s="53" t="s">
        <v>22</v>
      </c>
      <c r="IFR7" s="53" t="s">
        <v>22</v>
      </c>
      <c r="IFS7" s="53" t="s">
        <v>22</v>
      </c>
      <c r="IFT7" s="53" t="s">
        <v>22</v>
      </c>
      <c r="IFU7" s="53" t="s">
        <v>22</v>
      </c>
      <c r="IFV7" s="53" t="s">
        <v>22</v>
      </c>
      <c r="IFW7" s="53" t="s">
        <v>22</v>
      </c>
      <c r="IFX7" s="53" t="s">
        <v>22</v>
      </c>
      <c r="IFY7" s="53" t="s">
        <v>22</v>
      </c>
      <c r="IFZ7" s="53" t="s">
        <v>22</v>
      </c>
      <c r="IGA7" s="53" t="s">
        <v>22</v>
      </c>
      <c r="IGB7" s="53" t="s">
        <v>22</v>
      </c>
      <c r="IGC7" s="53" t="s">
        <v>22</v>
      </c>
      <c r="IGD7" s="53" t="s">
        <v>22</v>
      </c>
      <c r="IGE7" s="53" t="s">
        <v>22</v>
      </c>
      <c r="IGF7" s="53" t="s">
        <v>22</v>
      </c>
      <c r="IGG7" s="53" t="s">
        <v>22</v>
      </c>
      <c r="IGH7" s="53" t="s">
        <v>22</v>
      </c>
      <c r="IGI7" s="53" t="s">
        <v>22</v>
      </c>
      <c r="IGJ7" s="53" t="s">
        <v>22</v>
      </c>
      <c r="IGK7" s="53" t="s">
        <v>22</v>
      </c>
      <c r="IGL7" s="53" t="s">
        <v>22</v>
      </c>
      <c r="IGM7" s="53" t="s">
        <v>22</v>
      </c>
      <c r="IGN7" s="53" t="s">
        <v>22</v>
      </c>
      <c r="IGO7" s="53" t="s">
        <v>22</v>
      </c>
      <c r="IGP7" s="53" t="s">
        <v>22</v>
      </c>
      <c r="IGQ7" s="53" t="s">
        <v>22</v>
      </c>
      <c r="IGR7" s="53" t="s">
        <v>22</v>
      </c>
      <c r="IGS7" s="53" t="s">
        <v>22</v>
      </c>
      <c r="IGT7" s="53" t="s">
        <v>22</v>
      </c>
      <c r="IGU7" s="53" t="s">
        <v>22</v>
      </c>
      <c r="IGV7" s="53" t="s">
        <v>22</v>
      </c>
      <c r="IGW7" s="53" t="s">
        <v>22</v>
      </c>
      <c r="IGX7" s="53" t="s">
        <v>22</v>
      </c>
      <c r="IGY7" s="53" t="s">
        <v>22</v>
      </c>
      <c r="IGZ7" s="53" t="s">
        <v>22</v>
      </c>
      <c r="IHA7" s="53" t="s">
        <v>22</v>
      </c>
      <c r="IHB7" s="53" t="s">
        <v>22</v>
      </c>
      <c r="IHC7" s="53" t="s">
        <v>22</v>
      </c>
      <c r="IHD7" s="53" t="s">
        <v>22</v>
      </c>
      <c r="IHE7" s="53" t="s">
        <v>22</v>
      </c>
      <c r="IHF7" s="53" t="s">
        <v>22</v>
      </c>
      <c r="IHG7" s="53" t="s">
        <v>22</v>
      </c>
      <c r="IHH7" s="53" t="s">
        <v>22</v>
      </c>
      <c r="IHI7" s="53" t="s">
        <v>22</v>
      </c>
      <c r="IHJ7" s="53" t="s">
        <v>22</v>
      </c>
      <c r="IHK7" s="53" t="s">
        <v>22</v>
      </c>
      <c r="IHL7" s="53" t="s">
        <v>22</v>
      </c>
      <c r="IHM7" s="53" t="s">
        <v>22</v>
      </c>
      <c r="IHN7" s="53" t="s">
        <v>22</v>
      </c>
      <c r="IHO7" s="53" t="s">
        <v>22</v>
      </c>
      <c r="IHP7" s="53" t="s">
        <v>22</v>
      </c>
      <c r="IHQ7" s="53" t="s">
        <v>22</v>
      </c>
      <c r="IHR7" s="53" t="s">
        <v>22</v>
      </c>
      <c r="IHS7" s="53" t="s">
        <v>22</v>
      </c>
      <c r="IHT7" s="53" t="s">
        <v>22</v>
      </c>
      <c r="IHU7" s="53" t="s">
        <v>22</v>
      </c>
      <c r="IHV7" s="53" t="s">
        <v>22</v>
      </c>
      <c r="IHW7" s="53" t="s">
        <v>22</v>
      </c>
      <c r="IHX7" s="53" t="s">
        <v>22</v>
      </c>
      <c r="IHY7" s="53" t="s">
        <v>22</v>
      </c>
      <c r="IHZ7" s="53" t="s">
        <v>22</v>
      </c>
      <c r="IIA7" s="53" t="s">
        <v>22</v>
      </c>
      <c r="IIB7" s="53" t="s">
        <v>22</v>
      </c>
      <c r="IIC7" s="53" t="s">
        <v>22</v>
      </c>
      <c r="IID7" s="53" t="s">
        <v>22</v>
      </c>
      <c r="IIE7" s="53" t="s">
        <v>22</v>
      </c>
      <c r="IIF7" s="53" t="s">
        <v>22</v>
      </c>
      <c r="IIG7" s="53" t="s">
        <v>22</v>
      </c>
      <c r="IIH7" s="53" t="s">
        <v>22</v>
      </c>
      <c r="III7" s="53" t="s">
        <v>22</v>
      </c>
      <c r="IIJ7" s="53" t="s">
        <v>22</v>
      </c>
      <c r="IIK7" s="53" t="s">
        <v>22</v>
      </c>
      <c r="IIL7" s="53" t="s">
        <v>22</v>
      </c>
      <c r="IIM7" s="53" t="s">
        <v>22</v>
      </c>
      <c r="IIN7" s="53" t="s">
        <v>22</v>
      </c>
      <c r="IIO7" s="53" t="s">
        <v>22</v>
      </c>
      <c r="IIP7" s="53" t="s">
        <v>22</v>
      </c>
      <c r="IIQ7" s="53" t="s">
        <v>22</v>
      </c>
      <c r="IIR7" s="53" t="s">
        <v>22</v>
      </c>
      <c r="IIS7" s="53" t="s">
        <v>22</v>
      </c>
      <c r="IIT7" s="53" t="s">
        <v>22</v>
      </c>
      <c r="IIU7" s="53" t="s">
        <v>22</v>
      </c>
      <c r="IIV7" s="53" t="s">
        <v>22</v>
      </c>
      <c r="IIW7" s="53" t="s">
        <v>22</v>
      </c>
      <c r="IIX7" s="53" t="s">
        <v>22</v>
      </c>
      <c r="IIY7" s="53" t="s">
        <v>22</v>
      </c>
      <c r="IIZ7" s="53" t="s">
        <v>22</v>
      </c>
      <c r="IJA7" s="53" t="s">
        <v>22</v>
      </c>
      <c r="IJB7" s="53" t="s">
        <v>22</v>
      </c>
      <c r="IJC7" s="53" t="s">
        <v>22</v>
      </c>
      <c r="IJD7" s="53" t="s">
        <v>22</v>
      </c>
      <c r="IJE7" s="53" t="s">
        <v>22</v>
      </c>
      <c r="IJF7" s="53" t="s">
        <v>22</v>
      </c>
      <c r="IJG7" s="53" t="s">
        <v>22</v>
      </c>
      <c r="IJH7" s="53" t="s">
        <v>22</v>
      </c>
      <c r="IJI7" s="53" t="s">
        <v>22</v>
      </c>
      <c r="IJJ7" s="53" t="s">
        <v>22</v>
      </c>
      <c r="IJK7" s="53" t="s">
        <v>22</v>
      </c>
      <c r="IJL7" s="53" t="s">
        <v>22</v>
      </c>
      <c r="IJM7" s="53" t="s">
        <v>22</v>
      </c>
      <c r="IJN7" s="53" t="s">
        <v>22</v>
      </c>
      <c r="IJO7" s="53" t="s">
        <v>22</v>
      </c>
      <c r="IJP7" s="53" t="s">
        <v>22</v>
      </c>
      <c r="IJQ7" s="53" t="s">
        <v>22</v>
      </c>
      <c r="IJR7" s="53" t="s">
        <v>22</v>
      </c>
      <c r="IJS7" s="53" t="s">
        <v>22</v>
      </c>
      <c r="IJT7" s="53" t="s">
        <v>22</v>
      </c>
      <c r="IJU7" s="53" t="s">
        <v>22</v>
      </c>
      <c r="IJV7" s="53" t="s">
        <v>22</v>
      </c>
      <c r="IJW7" s="53" t="s">
        <v>22</v>
      </c>
      <c r="IJX7" s="53" t="s">
        <v>22</v>
      </c>
      <c r="IJY7" s="53" t="s">
        <v>22</v>
      </c>
      <c r="IJZ7" s="53" t="s">
        <v>22</v>
      </c>
      <c r="IKA7" s="53" t="s">
        <v>22</v>
      </c>
      <c r="IKB7" s="53" t="s">
        <v>22</v>
      </c>
      <c r="IKC7" s="53" t="s">
        <v>22</v>
      </c>
      <c r="IKD7" s="53" t="s">
        <v>22</v>
      </c>
      <c r="IKE7" s="53" t="s">
        <v>22</v>
      </c>
      <c r="IKF7" s="53" t="s">
        <v>22</v>
      </c>
      <c r="IKG7" s="53" t="s">
        <v>22</v>
      </c>
      <c r="IKH7" s="53" t="s">
        <v>22</v>
      </c>
      <c r="IKI7" s="53" t="s">
        <v>22</v>
      </c>
      <c r="IKJ7" s="53" t="s">
        <v>22</v>
      </c>
      <c r="IKK7" s="53" t="s">
        <v>22</v>
      </c>
      <c r="IKL7" s="53" t="s">
        <v>22</v>
      </c>
      <c r="IKM7" s="53" t="s">
        <v>22</v>
      </c>
      <c r="IKN7" s="53" t="s">
        <v>22</v>
      </c>
      <c r="IKO7" s="53" t="s">
        <v>22</v>
      </c>
      <c r="IKP7" s="53" t="s">
        <v>22</v>
      </c>
      <c r="IKQ7" s="53" t="s">
        <v>22</v>
      </c>
      <c r="IKR7" s="53" t="s">
        <v>22</v>
      </c>
      <c r="IKS7" s="53" t="s">
        <v>22</v>
      </c>
      <c r="IKT7" s="53" t="s">
        <v>22</v>
      </c>
      <c r="IKU7" s="53" t="s">
        <v>22</v>
      </c>
      <c r="IKV7" s="53" t="s">
        <v>22</v>
      </c>
      <c r="IKW7" s="53" t="s">
        <v>22</v>
      </c>
      <c r="IKX7" s="53" t="s">
        <v>22</v>
      </c>
      <c r="IKY7" s="53" t="s">
        <v>22</v>
      </c>
      <c r="IKZ7" s="53" t="s">
        <v>22</v>
      </c>
      <c r="ILA7" s="53" t="s">
        <v>22</v>
      </c>
      <c r="ILB7" s="53" t="s">
        <v>22</v>
      </c>
      <c r="ILC7" s="53" t="s">
        <v>22</v>
      </c>
      <c r="ILD7" s="53" t="s">
        <v>22</v>
      </c>
      <c r="ILE7" s="53" t="s">
        <v>22</v>
      </c>
      <c r="ILF7" s="53" t="s">
        <v>22</v>
      </c>
      <c r="ILG7" s="53" t="s">
        <v>22</v>
      </c>
      <c r="ILH7" s="53" t="s">
        <v>22</v>
      </c>
      <c r="ILI7" s="53" t="s">
        <v>22</v>
      </c>
      <c r="ILJ7" s="53" t="s">
        <v>22</v>
      </c>
      <c r="ILK7" s="53" t="s">
        <v>22</v>
      </c>
      <c r="ILL7" s="53" t="s">
        <v>22</v>
      </c>
      <c r="ILM7" s="53" t="s">
        <v>22</v>
      </c>
      <c r="ILN7" s="53" t="s">
        <v>22</v>
      </c>
      <c r="ILO7" s="53" t="s">
        <v>22</v>
      </c>
      <c r="ILP7" s="53" t="s">
        <v>22</v>
      </c>
      <c r="ILQ7" s="53" t="s">
        <v>22</v>
      </c>
      <c r="ILR7" s="53" t="s">
        <v>22</v>
      </c>
      <c r="ILS7" s="53" t="s">
        <v>22</v>
      </c>
      <c r="ILT7" s="53" t="s">
        <v>22</v>
      </c>
      <c r="ILU7" s="53" t="s">
        <v>22</v>
      </c>
      <c r="ILV7" s="53" t="s">
        <v>22</v>
      </c>
      <c r="ILW7" s="53" t="s">
        <v>22</v>
      </c>
      <c r="ILX7" s="53" t="s">
        <v>22</v>
      </c>
      <c r="ILY7" s="53" t="s">
        <v>22</v>
      </c>
      <c r="ILZ7" s="53" t="s">
        <v>22</v>
      </c>
      <c r="IMA7" s="53" t="s">
        <v>22</v>
      </c>
      <c r="IMB7" s="53" t="s">
        <v>22</v>
      </c>
      <c r="IMC7" s="53" t="s">
        <v>22</v>
      </c>
      <c r="IMD7" s="53" t="s">
        <v>22</v>
      </c>
      <c r="IME7" s="53" t="s">
        <v>22</v>
      </c>
      <c r="IMF7" s="53" t="s">
        <v>22</v>
      </c>
      <c r="IMG7" s="53" t="s">
        <v>22</v>
      </c>
      <c r="IMH7" s="53" t="s">
        <v>22</v>
      </c>
      <c r="IMI7" s="53" t="s">
        <v>22</v>
      </c>
      <c r="IMJ7" s="53" t="s">
        <v>22</v>
      </c>
      <c r="IMK7" s="53" t="s">
        <v>22</v>
      </c>
      <c r="IML7" s="53" t="s">
        <v>22</v>
      </c>
      <c r="IMM7" s="53" t="s">
        <v>22</v>
      </c>
      <c r="IMN7" s="53" t="s">
        <v>22</v>
      </c>
      <c r="IMO7" s="53" t="s">
        <v>22</v>
      </c>
      <c r="IMP7" s="53" t="s">
        <v>22</v>
      </c>
      <c r="IMQ7" s="53" t="s">
        <v>22</v>
      </c>
      <c r="IMR7" s="53" t="s">
        <v>22</v>
      </c>
      <c r="IMS7" s="53" t="s">
        <v>22</v>
      </c>
      <c r="IMT7" s="53" t="s">
        <v>22</v>
      </c>
      <c r="IMU7" s="53" t="s">
        <v>22</v>
      </c>
      <c r="IMV7" s="53" t="s">
        <v>22</v>
      </c>
      <c r="IMW7" s="53" t="s">
        <v>22</v>
      </c>
      <c r="IMX7" s="53" t="s">
        <v>22</v>
      </c>
      <c r="IMY7" s="53" t="s">
        <v>22</v>
      </c>
      <c r="IMZ7" s="53" t="s">
        <v>22</v>
      </c>
      <c r="INA7" s="53" t="s">
        <v>22</v>
      </c>
      <c r="INB7" s="53" t="s">
        <v>22</v>
      </c>
      <c r="INC7" s="53" t="s">
        <v>22</v>
      </c>
      <c r="IND7" s="53" t="s">
        <v>22</v>
      </c>
      <c r="INE7" s="53" t="s">
        <v>22</v>
      </c>
      <c r="INF7" s="53" t="s">
        <v>22</v>
      </c>
      <c r="ING7" s="53" t="s">
        <v>22</v>
      </c>
      <c r="INH7" s="53" t="s">
        <v>22</v>
      </c>
      <c r="INI7" s="53" t="s">
        <v>22</v>
      </c>
      <c r="INJ7" s="53" t="s">
        <v>22</v>
      </c>
      <c r="INK7" s="53" t="s">
        <v>22</v>
      </c>
      <c r="INL7" s="53" t="s">
        <v>22</v>
      </c>
      <c r="INM7" s="53" t="s">
        <v>22</v>
      </c>
      <c r="INN7" s="53" t="s">
        <v>22</v>
      </c>
      <c r="INO7" s="53" t="s">
        <v>22</v>
      </c>
      <c r="INP7" s="53" t="s">
        <v>22</v>
      </c>
      <c r="INQ7" s="53" t="s">
        <v>22</v>
      </c>
      <c r="INR7" s="53" t="s">
        <v>22</v>
      </c>
      <c r="INS7" s="53" t="s">
        <v>22</v>
      </c>
      <c r="INT7" s="53" t="s">
        <v>22</v>
      </c>
      <c r="INU7" s="53" t="s">
        <v>22</v>
      </c>
      <c r="INV7" s="53" t="s">
        <v>22</v>
      </c>
      <c r="INW7" s="53" t="s">
        <v>22</v>
      </c>
      <c r="INX7" s="53" t="s">
        <v>22</v>
      </c>
      <c r="INY7" s="53" t="s">
        <v>22</v>
      </c>
      <c r="INZ7" s="53" t="s">
        <v>22</v>
      </c>
      <c r="IOA7" s="53" t="s">
        <v>22</v>
      </c>
      <c r="IOB7" s="53" t="s">
        <v>22</v>
      </c>
      <c r="IOC7" s="53" t="s">
        <v>22</v>
      </c>
      <c r="IOD7" s="53" t="s">
        <v>22</v>
      </c>
      <c r="IOE7" s="53" t="s">
        <v>22</v>
      </c>
      <c r="IOF7" s="53" t="s">
        <v>22</v>
      </c>
      <c r="IOG7" s="53" t="s">
        <v>22</v>
      </c>
      <c r="IOH7" s="53" t="s">
        <v>22</v>
      </c>
      <c r="IOI7" s="53" t="s">
        <v>22</v>
      </c>
      <c r="IOJ7" s="53" t="s">
        <v>22</v>
      </c>
      <c r="IOK7" s="53" t="s">
        <v>22</v>
      </c>
      <c r="IOL7" s="53" t="s">
        <v>22</v>
      </c>
      <c r="IOM7" s="53" t="s">
        <v>22</v>
      </c>
      <c r="ION7" s="53" t="s">
        <v>22</v>
      </c>
      <c r="IOO7" s="53" t="s">
        <v>22</v>
      </c>
      <c r="IOP7" s="53" t="s">
        <v>22</v>
      </c>
      <c r="IOQ7" s="53" t="s">
        <v>22</v>
      </c>
      <c r="IOR7" s="53" t="s">
        <v>22</v>
      </c>
      <c r="IOS7" s="53" t="s">
        <v>22</v>
      </c>
      <c r="IOT7" s="53" t="s">
        <v>22</v>
      </c>
      <c r="IOU7" s="53" t="s">
        <v>22</v>
      </c>
      <c r="IOV7" s="53" t="s">
        <v>22</v>
      </c>
      <c r="IOW7" s="53" t="s">
        <v>22</v>
      </c>
      <c r="IOX7" s="53" t="s">
        <v>22</v>
      </c>
      <c r="IOY7" s="53" t="s">
        <v>22</v>
      </c>
      <c r="IOZ7" s="53" t="s">
        <v>22</v>
      </c>
      <c r="IPA7" s="53" t="s">
        <v>22</v>
      </c>
      <c r="IPB7" s="53" t="s">
        <v>22</v>
      </c>
      <c r="IPC7" s="53" t="s">
        <v>22</v>
      </c>
      <c r="IPD7" s="53" t="s">
        <v>22</v>
      </c>
      <c r="IPE7" s="53" t="s">
        <v>22</v>
      </c>
      <c r="IPF7" s="53" t="s">
        <v>22</v>
      </c>
      <c r="IPG7" s="53" t="s">
        <v>22</v>
      </c>
      <c r="IPH7" s="53" t="s">
        <v>22</v>
      </c>
      <c r="IPI7" s="53" t="s">
        <v>22</v>
      </c>
      <c r="IPJ7" s="53" t="s">
        <v>22</v>
      </c>
      <c r="IPK7" s="53" t="s">
        <v>22</v>
      </c>
      <c r="IPL7" s="53" t="s">
        <v>22</v>
      </c>
      <c r="IPM7" s="53" t="s">
        <v>22</v>
      </c>
      <c r="IPN7" s="53" t="s">
        <v>22</v>
      </c>
      <c r="IPO7" s="53" t="s">
        <v>22</v>
      </c>
      <c r="IPP7" s="53" t="s">
        <v>22</v>
      </c>
      <c r="IPQ7" s="53" t="s">
        <v>22</v>
      </c>
      <c r="IPR7" s="53" t="s">
        <v>22</v>
      </c>
      <c r="IPS7" s="53" t="s">
        <v>22</v>
      </c>
      <c r="IPT7" s="53" t="s">
        <v>22</v>
      </c>
      <c r="IPU7" s="53" t="s">
        <v>22</v>
      </c>
      <c r="IPV7" s="53" t="s">
        <v>22</v>
      </c>
      <c r="IPW7" s="53" t="s">
        <v>22</v>
      </c>
      <c r="IPX7" s="53" t="s">
        <v>22</v>
      </c>
      <c r="IPY7" s="53" t="s">
        <v>22</v>
      </c>
      <c r="IPZ7" s="53" t="s">
        <v>22</v>
      </c>
      <c r="IQA7" s="53" t="s">
        <v>22</v>
      </c>
      <c r="IQB7" s="53" t="s">
        <v>22</v>
      </c>
      <c r="IQC7" s="53" t="s">
        <v>22</v>
      </c>
      <c r="IQD7" s="53" t="s">
        <v>22</v>
      </c>
      <c r="IQE7" s="53" t="s">
        <v>22</v>
      </c>
      <c r="IQF7" s="53" t="s">
        <v>22</v>
      </c>
      <c r="IQG7" s="53" t="s">
        <v>22</v>
      </c>
      <c r="IQH7" s="53" t="s">
        <v>22</v>
      </c>
      <c r="IQI7" s="53" t="s">
        <v>22</v>
      </c>
      <c r="IQJ7" s="53" t="s">
        <v>22</v>
      </c>
      <c r="IQK7" s="53" t="s">
        <v>22</v>
      </c>
      <c r="IQL7" s="53" t="s">
        <v>22</v>
      </c>
      <c r="IQM7" s="53" t="s">
        <v>22</v>
      </c>
      <c r="IQN7" s="53" t="s">
        <v>22</v>
      </c>
      <c r="IQO7" s="53" t="s">
        <v>22</v>
      </c>
      <c r="IQP7" s="53" t="s">
        <v>22</v>
      </c>
      <c r="IQQ7" s="53" t="s">
        <v>22</v>
      </c>
      <c r="IQR7" s="53" t="s">
        <v>22</v>
      </c>
      <c r="IQS7" s="53" t="s">
        <v>22</v>
      </c>
      <c r="IQT7" s="53" t="s">
        <v>22</v>
      </c>
      <c r="IQU7" s="53" t="s">
        <v>22</v>
      </c>
      <c r="IQV7" s="53" t="s">
        <v>22</v>
      </c>
      <c r="IQW7" s="53" t="s">
        <v>22</v>
      </c>
      <c r="IQX7" s="53" t="s">
        <v>22</v>
      </c>
      <c r="IQY7" s="53" t="s">
        <v>22</v>
      </c>
      <c r="IQZ7" s="53" t="s">
        <v>22</v>
      </c>
      <c r="IRA7" s="53" t="s">
        <v>22</v>
      </c>
      <c r="IRB7" s="53" t="s">
        <v>22</v>
      </c>
      <c r="IRC7" s="53" t="s">
        <v>22</v>
      </c>
      <c r="IRD7" s="53" t="s">
        <v>22</v>
      </c>
      <c r="IRE7" s="53" t="s">
        <v>22</v>
      </c>
      <c r="IRF7" s="53" t="s">
        <v>22</v>
      </c>
      <c r="IRG7" s="53" t="s">
        <v>22</v>
      </c>
      <c r="IRH7" s="53" t="s">
        <v>22</v>
      </c>
      <c r="IRI7" s="53" t="s">
        <v>22</v>
      </c>
      <c r="IRJ7" s="53" t="s">
        <v>22</v>
      </c>
      <c r="IRK7" s="53" t="s">
        <v>22</v>
      </c>
      <c r="IRL7" s="53" t="s">
        <v>22</v>
      </c>
      <c r="IRM7" s="53" t="s">
        <v>22</v>
      </c>
      <c r="IRN7" s="53" t="s">
        <v>22</v>
      </c>
      <c r="IRO7" s="53" t="s">
        <v>22</v>
      </c>
      <c r="IRP7" s="53" t="s">
        <v>22</v>
      </c>
      <c r="IRQ7" s="53" t="s">
        <v>22</v>
      </c>
      <c r="IRR7" s="53" t="s">
        <v>22</v>
      </c>
      <c r="IRS7" s="53" t="s">
        <v>22</v>
      </c>
      <c r="IRT7" s="53" t="s">
        <v>22</v>
      </c>
      <c r="IRU7" s="53" t="s">
        <v>22</v>
      </c>
      <c r="IRV7" s="53" t="s">
        <v>22</v>
      </c>
      <c r="IRW7" s="53" t="s">
        <v>22</v>
      </c>
      <c r="IRX7" s="53" t="s">
        <v>22</v>
      </c>
      <c r="IRY7" s="53" t="s">
        <v>22</v>
      </c>
      <c r="IRZ7" s="53" t="s">
        <v>22</v>
      </c>
      <c r="ISA7" s="53" t="s">
        <v>22</v>
      </c>
      <c r="ISB7" s="53" t="s">
        <v>22</v>
      </c>
      <c r="ISC7" s="53" t="s">
        <v>22</v>
      </c>
      <c r="ISD7" s="53" t="s">
        <v>22</v>
      </c>
      <c r="ISE7" s="53" t="s">
        <v>22</v>
      </c>
      <c r="ISF7" s="53" t="s">
        <v>22</v>
      </c>
      <c r="ISG7" s="53" t="s">
        <v>22</v>
      </c>
      <c r="ISH7" s="53" t="s">
        <v>22</v>
      </c>
      <c r="ISI7" s="53" t="s">
        <v>22</v>
      </c>
      <c r="ISJ7" s="53" t="s">
        <v>22</v>
      </c>
      <c r="ISK7" s="53" t="s">
        <v>22</v>
      </c>
      <c r="ISL7" s="53" t="s">
        <v>22</v>
      </c>
      <c r="ISM7" s="53" t="s">
        <v>22</v>
      </c>
      <c r="ISN7" s="53" t="s">
        <v>22</v>
      </c>
      <c r="ISO7" s="53" t="s">
        <v>22</v>
      </c>
      <c r="ISP7" s="53" t="s">
        <v>22</v>
      </c>
      <c r="ISQ7" s="53" t="s">
        <v>22</v>
      </c>
      <c r="ISR7" s="53" t="s">
        <v>22</v>
      </c>
      <c r="ISS7" s="53" t="s">
        <v>22</v>
      </c>
      <c r="IST7" s="53" t="s">
        <v>22</v>
      </c>
      <c r="ISU7" s="53" t="s">
        <v>22</v>
      </c>
      <c r="ISV7" s="53" t="s">
        <v>22</v>
      </c>
      <c r="ISW7" s="53" t="s">
        <v>22</v>
      </c>
      <c r="ISX7" s="53" t="s">
        <v>22</v>
      </c>
      <c r="ISY7" s="53" t="s">
        <v>22</v>
      </c>
      <c r="ISZ7" s="53" t="s">
        <v>22</v>
      </c>
      <c r="ITA7" s="53" t="s">
        <v>22</v>
      </c>
      <c r="ITB7" s="53" t="s">
        <v>22</v>
      </c>
      <c r="ITC7" s="53" t="s">
        <v>22</v>
      </c>
      <c r="ITD7" s="53" t="s">
        <v>22</v>
      </c>
      <c r="ITE7" s="53" t="s">
        <v>22</v>
      </c>
      <c r="ITF7" s="53" t="s">
        <v>22</v>
      </c>
      <c r="ITG7" s="53" t="s">
        <v>22</v>
      </c>
      <c r="ITH7" s="53" t="s">
        <v>22</v>
      </c>
      <c r="ITI7" s="53" t="s">
        <v>22</v>
      </c>
      <c r="ITJ7" s="53" t="s">
        <v>22</v>
      </c>
      <c r="ITK7" s="53" t="s">
        <v>22</v>
      </c>
      <c r="ITL7" s="53" t="s">
        <v>22</v>
      </c>
      <c r="ITM7" s="53" t="s">
        <v>22</v>
      </c>
      <c r="ITN7" s="53" t="s">
        <v>22</v>
      </c>
      <c r="ITO7" s="53" t="s">
        <v>22</v>
      </c>
      <c r="ITP7" s="53" t="s">
        <v>22</v>
      </c>
      <c r="ITQ7" s="53" t="s">
        <v>22</v>
      </c>
      <c r="ITR7" s="53" t="s">
        <v>22</v>
      </c>
      <c r="ITS7" s="53" t="s">
        <v>22</v>
      </c>
      <c r="ITT7" s="53" t="s">
        <v>22</v>
      </c>
      <c r="ITU7" s="53" t="s">
        <v>22</v>
      </c>
      <c r="ITV7" s="53" t="s">
        <v>22</v>
      </c>
      <c r="ITW7" s="53" t="s">
        <v>22</v>
      </c>
      <c r="ITX7" s="53" t="s">
        <v>22</v>
      </c>
      <c r="ITY7" s="53" t="s">
        <v>22</v>
      </c>
      <c r="ITZ7" s="53" t="s">
        <v>22</v>
      </c>
      <c r="IUA7" s="53" t="s">
        <v>22</v>
      </c>
      <c r="IUB7" s="53" t="s">
        <v>22</v>
      </c>
      <c r="IUC7" s="53" t="s">
        <v>22</v>
      </c>
      <c r="IUD7" s="53" t="s">
        <v>22</v>
      </c>
      <c r="IUE7" s="53" t="s">
        <v>22</v>
      </c>
      <c r="IUF7" s="53" t="s">
        <v>22</v>
      </c>
      <c r="IUG7" s="53" t="s">
        <v>22</v>
      </c>
      <c r="IUH7" s="53" t="s">
        <v>22</v>
      </c>
      <c r="IUI7" s="53" t="s">
        <v>22</v>
      </c>
      <c r="IUJ7" s="53" t="s">
        <v>22</v>
      </c>
      <c r="IUK7" s="53" t="s">
        <v>22</v>
      </c>
      <c r="IUL7" s="53" t="s">
        <v>22</v>
      </c>
      <c r="IUM7" s="53" t="s">
        <v>22</v>
      </c>
      <c r="IUN7" s="53" t="s">
        <v>22</v>
      </c>
      <c r="IUO7" s="53" t="s">
        <v>22</v>
      </c>
      <c r="IUP7" s="53" t="s">
        <v>22</v>
      </c>
      <c r="IUQ7" s="53" t="s">
        <v>22</v>
      </c>
      <c r="IUR7" s="53" t="s">
        <v>22</v>
      </c>
      <c r="IUS7" s="53" t="s">
        <v>22</v>
      </c>
      <c r="IUT7" s="53" t="s">
        <v>22</v>
      </c>
      <c r="IUU7" s="53" t="s">
        <v>22</v>
      </c>
      <c r="IUV7" s="53" t="s">
        <v>22</v>
      </c>
      <c r="IUW7" s="53" t="s">
        <v>22</v>
      </c>
      <c r="IUX7" s="53" t="s">
        <v>22</v>
      </c>
      <c r="IUY7" s="53" t="s">
        <v>22</v>
      </c>
      <c r="IUZ7" s="53" t="s">
        <v>22</v>
      </c>
      <c r="IVA7" s="53" t="s">
        <v>22</v>
      </c>
      <c r="IVB7" s="53" t="s">
        <v>22</v>
      </c>
      <c r="IVC7" s="53" t="s">
        <v>22</v>
      </c>
      <c r="IVD7" s="53" t="s">
        <v>22</v>
      </c>
      <c r="IVE7" s="53" t="s">
        <v>22</v>
      </c>
      <c r="IVF7" s="53" t="s">
        <v>22</v>
      </c>
      <c r="IVG7" s="53" t="s">
        <v>22</v>
      </c>
      <c r="IVH7" s="53" t="s">
        <v>22</v>
      </c>
      <c r="IVI7" s="53" t="s">
        <v>22</v>
      </c>
      <c r="IVJ7" s="53" t="s">
        <v>22</v>
      </c>
      <c r="IVK7" s="53" t="s">
        <v>22</v>
      </c>
      <c r="IVL7" s="53" t="s">
        <v>22</v>
      </c>
      <c r="IVM7" s="53" t="s">
        <v>22</v>
      </c>
      <c r="IVN7" s="53" t="s">
        <v>22</v>
      </c>
      <c r="IVO7" s="53" t="s">
        <v>22</v>
      </c>
      <c r="IVP7" s="53" t="s">
        <v>22</v>
      </c>
      <c r="IVQ7" s="53" t="s">
        <v>22</v>
      </c>
      <c r="IVR7" s="53" t="s">
        <v>22</v>
      </c>
      <c r="IVS7" s="53" t="s">
        <v>22</v>
      </c>
      <c r="IVT7" s="53" t="s">
        <v>22</v>
      </c>
      <c r="IVU7" s="53" t="s">
        <v>22</v>
      </c>
      <c r="IVV7" s="53" t="s">
        <v>22</v>
      </c>
      <c r="IVW7" s="53" t="s">
        <v>22</v>
      </c>
      <c r="IVX7" s="53" t="s">
        <v>22</v>
      </c>
      <c r="IVY7" s="53" t="s">
        <v>22</v>
      </c>
      <c r="IVZ7" s="53" t="s">
        <v>22</v>
      </c>
      <c r="IWA7" s="53" t="s">
        <v>22</v>
      </c>
      <c r="IWB7" s="53" t="s">
        <v>22</v>
      </c>
      <c r="IWC7" s="53" t="s">
        <v>22</v>
      </c>
      <c r="IWD7" s="53" t="s">
        <v>22</v>
      </c>
      <c r="IWE7" s="53" t="s">
        <v>22</v>
      </c>
      <c r="IWF7" s="53" t="s">
        <v>22</v>
      </c>
      <c r="IWG7" s="53" t="s">
        <v>22</v>
      </c>
      <c r="IWH7" s="53" t="s">
        <v>22</v>
      </c>
      <c r="IWI7" s="53" t="s">
        <v>22</v>
      </c>
      <c r="IWJ7" s="53" t="s">
        <v>22</v>
      </c>
      <c r="IWK7" s="53" t="s">
        <v>22</v>
      </c>
      <c r="IWL7" s="53" t="s">
        <v>22</v>
      </c>
      <c r="IWM7" s="53" t="s">
        <v>22</v>
      </c>
      <c r="IWN7" s="53" t="s">
        <v>22</v>
      </c>
      <c r="IWO7" s="53" t="s">
        <v>22</v>
      </c>
      <c r="IWP7" s="53" t="s">
        <v>22</v>
      </c>
      <c r="IWQ7" s="53" t="s">
        <v>22</v>
      </c>
      <c r="IWR7" s="53" t="s">
        <v>22</v>
      </c>
      <c r="IWS7" s="53" t="s">
        <v>22</v>
      </c>
      <c r="IWT7" s="53" t="s">
        <v>22</v>
      </c>
      <c r="IWU7" s="53" t="s">
        <v>22</v>
      </c>
      <c r="IWV7" s="53" t="s">
        <v>22</v>
      </c>
      <c r="IWW7" s="53" t="s">
        <v>22</v>
      </c>
      <c r="IWX7" s="53" t="s">
        <v>22</v>
      </c>
      <c r="IWY7" s="53" t="s">
        <v>22</v>
      </c>
      <c r="IWZ7" s="53" t="s">
        <v>22</v>
      </c>
      <c r="IXA7" s="53" t="s">
        <v>22</v>
      </c>
      <c r="IXB7" s="53" t="s">
        <v>22</v>
      </c>
      <c r="IXC7" s="53" t="s">
        <v>22</v>
      </c>
      <c r="IXD7" s="53" t="s">
        <v>22</v>
      </c>
      <c r="IXE7" s="53" t="s">
        <v>22</v>
      </c>
      <c r="IXF7" s="53" t="s">
        <v>22</v>
      </c>
      <c r="IXG7" s="53" t="s">
        <v>22</v>
      </c>
      <c r="IXH7" s="53" t="s">
        <v>22</v>
      </c>
      <c r="IXI7" s="53" t="s">
        <v>22</v>
      </c>
      <c r="IXJ7" s="53" t="s">
        <v>22</v>
      </c>
      <c r="IXK7" s="53" t="s">
        <v>22</v>
      </c>
      <c r="IXL7" s="53" t="s">
        <v>22</v>
      </c>
      <c r="IXM7" s="53" t="s">
        <v>22</v>
      </c>
      <c r="IXN7" s="53" t="s">
        <v>22</v>
      </c>
      <c r="IXO7" s="53" t="s">
        <v>22</v>
      </c>
      <c r="IXP7" s="53" t="s">
        <v>22</v>
      </c>
      <c r="IXQ7" s="53" t="s">
        <v>22</v>
      </c>
      <c r="IXR7" s="53" t="s">
        <v>22</v>
      </c>
      <c r="IXS7" s="53" t="s">
        <v>22</v>
      </c>
      <c r="IXT7" s="53" t="s">
        <v>22</v>
      </c>
      <c r="IXU7" s="53" t="s">
        <v>22</v>
      </c>
      <c r="IXV7" s="53" t="s">
        <v>22</v>
      </c>
      <c r="IXW7" s="53" t="s">
        <v>22</v>
      </c>
      <c r="IXX7" s="53" t="s">
        <v>22</v>
      </c>
      <c r="IXY7" s="53" t="s">
        <v>22</v>
      </c>
      <c r="IXZ7" s="53" t="s">
        <v>22</v>
      </c>
      <c r="IYA7" s="53" t="s">
        <v>22</v>
      </c>
      <c r="IYB7" s="53" t="s">
        <v>22</v>
      </c>
      <c r="IYC7" s="53" t="s">
        <v>22</v>
      </c>
      <c r="IYD7" s="53" t="s">
        <v>22</v>
      </c>
      <c r="IYE7" s="53" t="s">
        <v>22</v>
      </c>
      <c r="IYF7" s="53" t="s">
        <v>22</v>
      </c>
      <c r="IYG7" s="53" t="s">
        <v>22</v>
      </c>
      <c r="IYH7" s="53" t="s">
        <v>22</v>
      </c>
      <c r="IYI7" s="53" t="s">
        <v>22</v>
      </c>
      <c r="IYJ7" s="53" t="s">
        <v>22</v>
      </c>
      <c r="IYK7" s="53" t="s">
        <v>22</v>
      </c>
      <c r="IYL7" s="53" t="s">
        <v>22</v>
      </c>
      <c r="IYM7" s="53" t="s">
        <v>22</v>
      </c>
      <c r="IYN7" s="53" t="s">
        <v>22</v>
      </c>
      <c r="IYO7" s="53" t="s">
        <v>22</v>
      </c>
      <c r="IYP7" s="53" t="s">
        <v>22</v>
      </c>
      <c r="IYQ7" s="53" t="s">
        <v>22</v>
      </c>
      <c r="IYR7" s="53" t="s">
        <v>22</v>
      </c>
      <c r="IYS7" s="53" t="s">
        <v>22</v>
      </c>
      <c r="IYT7" s="53" t="s">
        <v>22</v>
      </c>
      <c r="IYU7" s="53" t="s">
        <v>22</v>
      </c>
      <c r="IYV7" s="53" t="s">
        <v>22</v>
      </c>
      <c r="IYW7" s="53" t="s">
        <v>22</v>
      </c>
      <c r="IYX7" s="53" t="s">
        <v>22</v>
      </c>
      <c r="IYY7" s="53" t="s">
        <v>22</v>
      </c>
      <c r="IYZ7" s="53" t="s">
        <v>22</v>
      </c>
      <c r="IZA7" s="53" t="s">
        <v>22</v>
      </c>
      <c r="IZB7" s="53" t="s">
        <v>22</v>
      </c>
      <c r="IZC7" s="53" t="s">
        <v>22</v>
      </c>
      <c r="IZD7" s="53" t="s">
        <v>22</v>
      </c>
      <c r="IZE7" s="53" t="s">
        <v>22</v>
      </c>
      <c r="IZF7" s="53" t="s">
        <v>22</v>
      </c>
      <c r="IZG7" s="53" t="s">
        <v>22</v>
      </c>
      <c r="IZH7" s="53" t="s">
        <v>22</v>
      </c>
      <c r="IZI7" s="53" t="s">
        <v>22</v>
      </c>
      <c r="IZJ7" s="53" t="s">
        <v>22</v>
      </c>
      <c r="IZK7" s="53" t="s">
        <v>22</v>
      </c>
      <c r="IZL7" s="53" t="s">
        <v>22</v>
      </c>
      <c r="IZM7" s="53" t="s">
        <v>22</v>
      </c>
      <c r="IZN7" s="53" t="s">
        <v>22</v>
      </c>
      <c r="IZO7" s="53" t="s">
        <v>22</v>
      </c>
      <c r="IZP7" s="53" t="s">
        <v>22</v>
      </c>
      <c r="IZQ7" s="53" t="s">
        <v>22</v>
      </c>
      <c r="IZR7" s="53" t="s">
        <v>22</v>
      </c>
      <c r="IZS7" s="53" t="s">
        <v>22</v>
      </c>
      <c r="IZT7" s="53" t="s">
        <v>22</v>
      </c>
      <c r="IZU7" s="53" t="s">
        <v>22</v>
      </c>
      <c r="IZV7" s="53" t="s">
        <v>22</v>
      </c>
      <c r="IZW7" s="53" t="s">
        <v>22</v>
      </c>
      <c r="IZX7" s="53" t="s">
        <v>22</v>
      </c>
      <c r="IZY7" s="53" t="s">
        <v>22</v>
      </c>
      <c r="IZZ7" s="53" t="s">
        <v>22</v>
      </c>
      <c r="JAA7" s="53" t="s">
        <v>22</v>
      </c>
      <c r="JAB7" s="53" t="s">
        <v>22</v>
      </c>
      <c r="JAC7" s="53" t="s">
        <v>22</v>
      </c>
      <c r="JAD7" s="53" t="s">
        <v>22</v>
      </c>
      <c r="JAE7" s="53" t="s">
        <v>22</v>
      </c>
      <c r="JAF7" s="53" t="s">
        <v>22</v>
      </c>
      <c r="JAG7" s="53" t="s">
        <v>22</v>
      </c>
      <c r="JAH7" s="53" t="s">
        <v>22</v>
      </c>
      <c r="JAI7" s="53" t="s">
        <v>22</v>
      </c>
      <c r="JAJ7" s="53" t="s">
        <v>22</v>
      </c>
      <c r="JAK7" s="53" t="s">
        <v>22</v>
      </c>
      <c r="JAL7" s="53" t="s">
        <v>22</v>
      </c>
      <c r="JAM7" s="53" t="s">
        <v>22</v>
      </c>
      <c r="JAN7" s="53" t="s">
        <v>22</v>
      </c>
      <c r="JAO7" s="53" t="s">
        <v>22</v>
      </c>
      <c r="JAP7" s="53" t="s">
        <v>22</v>
      </c>
      <c r="JAQ7" s="53" t="s">
        <v>22</v>
      </c>
      <c r="JAR7" s="53" t="s">
        <v>22</v>
      </c>
      <c r="JAS7" s="53" t="s">
        <v>22</v>
      </c>
      <c r="JAT7" s="53" t="s">
        <v>22</v>
      </c>
      <c r="JAU7" s="53" t="s">
        <v>22</v>
      </c>
      <c r="JAV7" s="53" t="s">
        <v>22</v>
      </c>
      <c r="JAW7" s="53" t="s">
        <v>22</v>
      </c>
      <c r="JAX7" s="53" t="s">
        <v>22</v>
      </c>
      <c r="JAY7" s="53" t="s">
        <v>22</v>
      </c>
      <c r="JAZ7" s="53" t="s">
        <v>22</v>
      </c>
      <c r="JBA7" s="53" t="s">
        <v>22</v>
      </c>
      <c r="JBB7" s="53" t="s">
        <v>22</v>
      </c>
      <c r="JBC7" s="53" t="s">
        <v>22</v>
      </c>
      <c r="JBD7" s="53" t="s">
        <v>22</v>
      </c>
      <c r="JBE7" s="53" t="s">
        <v>22</v>
      </c>
      <c r="JBF7" s="53" t="s">
        <v>22</v>
      </c>
      <c r="JBG7" s="53" t="s">
        <v>22</v>
      </c>
      <c r="JBH7" s="53" t="s">
        <v>22</v>
      </c>
      <c r="JBI7" s="53" t="s">
        <v>22</v>
      </c>
      <c r="JBJ7" s="53" t="s">
        <v>22</v>
      </c>
      <c r="JBK7" s="53" t="s">
        <v>22</v>
      </c>
      <c r="JBL7" s="53" t="s">
        <v>22</v>
      </c>
      <c r="JBM7" s="53" t="s">
        <v>22</v>
      </c>
      <c r="JBN7" s="53" t="s">
        <v>22</v>
      </c>
      <c r="JBO7" s="53" t="s">
        <v>22</v>
      </c>
      <c r="JBP7" s="53" t="s">
        <v>22</v>
      </c>
      <c r="JBQ7" s="53" t="s">
        <v>22</v>
      </c>
      <c r="JBR7" s="53" t="s">
        <v>22</v>
      </c>
      <c r="JBS7" s="53" t="s">
        <v>22</v>
      </c>
      <c r="JBT7" s="53" t="s">
        <v>22</v>
      </c>
      <c r="JBU7" s="53" t="s">
        <v>22</v>
      </c>
      <c r="JBV7" s="53" t="s">
        <v>22</v>
      </c>
      <c r="JBW7" s="53" t="s">
        <v>22</v>
      </c>
      <c r="JBX7" s="53" t="s">
        <v>22</v>
      </c>
      <c r="JBY7" s="53" t="s">
        <v>22</v>
      </c>
      <c r="JBZ7" s="53" t="s">
        <v>22</v>
      </c>
      <c r="JCA7" s="53" t="s">
        <v>22</v>
      </c>
      <c r="JCB7" s="53" t="s">
        <v>22</v>
      </c>
      <c r="JCC7" s="53" t="s">
        <v>22</v>
      </c>
      <c r="JCD7" s="53" t="s">
        <v>22</v>
      </c>
      <c r="JCE7" s="53" t="s">
        <v>22</v>
      </c>
      <c r="JCF7" s="53" t="s">
        <v>22</v>
      </c>
      <c r="JCG7" s="53" t="s">
        <v>22</v>
      </c>
      <c r="JCH7" s="53" t="s">
        <v>22</v>
      </c>
      <c r="JCI7" s="53" t="s">
        <v>22</v>
      </c>
      <c r="JCJ7" s="53" t="s">
        <v>22</v>
      </c>
      <c r="JCK7" s="53" t="s">
        <v>22</v>
      </c>
      <c r="JCL7" s="53" t="s">
        <v>22</v>
      </c>
      <c r="JCM7" s="53" t="s">
        <v>22</v>
      </c>
      <c r="JCN7" s="53" t="s">
        <v>22</v>
      </c>
      <c r="JCO7" s="53" t="s">
        <v>22</v>
      </c>
      <c r="JCP7" s="53" t="s">
        <v>22</v>
      </c>
      <c r="JCQ7" s="53" t="s">
        <v>22</v>
      </c>
      <c r="JCR7" s="53" t="s">
        <v>22</v>
      </c>
      <c r="JCS7" s="53" t="s">
        <v>22</v>
      </c>
      <c r="JCT7" s="53" t="s">
        <v>22</v>
      </c>
      <c r="JCU7" s="53" t="s">
        <v>22</v>
      </c>
      <c r="JCV7" s="53" t="s">
        <v>22</v>
      </c>
      <c r="JCW7" s="53" t="s">
        <v>22</v>
      </c>
      <c r="JCX7" s="53" t="s">
        <v>22</v>
      </c>
      <c r="JCY7" s="53" t="s">
        <v>22</v>
      </c>
      <c r="JCZ7" s="53" t="s">
        <v>22</v>
      </c>
      <c r="JDA7" s="53" t="s">
        <v>22</v>
      </c>
      <c r="JDB7" s="53" t="s">
        <v>22</v>
      </c>
      <c r="JDC7" s="53" t="s">
        <v>22</v>
      </c>
      <c r="JDD7" s="53" t="s">
        <v>22</v>
      </c>
      <c r="JDE7" s="53" t="s">
        <v>22</v>
      </c>
      <c r="JDF7" s="53" t="s">
        <v>22</v>
      </c>
      <c r="JDG7" s="53" t="s">
        <v>22</v>
      </c>
      <c r="JDH7" s="53" t="s">
        <v>22</v>
      </c>
      <c r="JDI7" s="53" t="s">
        <v>22</v>
      </c>
      <c r="JDJ7" s="53" t="s">
        <v>22</v>
      </c>
      <c r="JDK7" s="53" t="s">
        <v>22</v>
      </c>
      <c r="JDL7" s="53" t="s">
        <v>22</v>
      </c>
      <c r="JDM7" s="53" t="s">
        <v>22</v>
      </c>
      <c r="JDN7" s="53" t="s">
        <v>22</v>
      </c>
      <c r="JDO7" s="53" t="s">
        <v>22</v>
      </c>
      <c r="JDP7" s="53" t="s">
        <v>22</v>
      </c>
      <c r="JDQ7" s="53" t="s">
        <v>22</v>
      </c>
      <c r="JDR7" s="53" t="s">
        <v>22</v>
      </c>
      <c r="JDS7" s="53" t="s">
        <v>22</v>
      </c>
      <c r="JDT7" s="53" t="s">
        <v>22</v>
      </c>
      <c r="JDU7" s="53" t="s">
        <v>22</v>
      </c>
      <c r="JDV7" s="53" t="s">
        <v>22</v>
      </c>
      <c r="JDW7" s="53" t="s">
        <v>22</v>
      </c>
      <c r="JDX7" s="53" t="s">
        <v>22</v>
      </c>
      <c r="JDY7" s="53" t="s">
        <v>22</v>
      </c>
      <c r="JDZ7" s="53" t="s">
        <v>22</v>
      </c>
      <c r="JEA7" s="53" t="s">
        <v>22</v>
      </c>
      <c r="JEB7" s="53" t="s">
        <v>22</v>
      </c>
      <c r="JEC7" s="53" t="s">
        <v>22</v>
      </c>
      <c r="JED7" s="53" t="s">
        <v>22</v>
      </c>
      <c r="JEE7" s="53" t="s">
        <v>22</v>
      </c>
      <c r="JEF7" s="53" t="s">
        <v>22</v>
      </c>
      <c r="JEG7" s="53" t="s">
        <v>22</v>
      </c>
      <c r="JEH7" s="53" t="s">
        <v>22</v>
      </c>
      <c r="JEI7" s="53" t="s">
        <v>22</v>
      </c>
      <c r="JEJ7" s="53" t="s">
        <v>22</v>
      </c>
      <c r="JEK7" s="53" t="s">
        <v>22</v>
      </c>
      <c r="JEL7" s="53" t="s">
        <v>22</v>
      </c>
      <c r="JEM7" s="53" t="s">
        <v>22</v>
      </c>
      <c r="JEN7" s="53" t="s">
        <v>22</v>
      </c>
      <c r="JEO7" s="53" t="s">
        <v>22</v>
      </c>
      <c r="JEP7" s="53" t="s">
        <v>22</v>
      </c>
      <c r="JEQ7" s="53" t="s">
        <v>22</v>
      </c>
      <c r="JER7" s="53" t="s">
        <v>22</v>
      </c>
      <c r="JES7" s="53" t="s">
        <v>22</v>
      </c>
      <c r="JET7" s="53" t="s">
        <v>22</v>
      </c>
      <c r="JEU7" s="53" t="s">
        <v>22</v>
      </c>
      <c r="JEV7" s="53" t="s">
        <v>22</v>
      </c>
      <c r="JEW7" s="53" t="s">
        <v>22</v>
      </c>
      <c r="JEX7" s="53" t="s">
        <v>22</v>
      </c>
      <c r="JEY7" s="53" t="s">
        <v>22</v>
      </c>
      <c r="JEZ7" s="53" t="s">
        <v>22</v>
      </c>
      <c r="JFA7" s="53" t="s">
        <v>22</v>
      </c>
      <c r="JFB7" s="53" t="s">
        <v>22</v>
      </c>
      <c r="JFC7" s="53" t="s">
        <v>22</v>
      </c>
      <c r="JFD7" s="53" t="s">
        <v>22</v>
      </c>
      <c r="JFE7" s="53" t="s">
        <v>22</v>
      </c>
      <c r="JFF7" s="53" t="s">
        <v>22</v>
      </c>
      <c r="JFG7" s="53" t="s">
        <v>22</v>
      </c>
      <c r="JFH7" s="53" t="s">
        <v>22</v>
      </c>
      <c r="JFI7" s="53" t="s">
        <v>22</v>
      </c>
      <c r="JFJ7" s="53" t="s">
        <v>22</v>
      </c>
      <c r="JFK7" s="53" t="s">
        <v>22</v>
      </c>
      <c r="JFL7" s="53" t="s">
        <v>22</v>
      </c>
      <c r="JFM7" s="53" t="s">
        <v>22</v>
      </c>
      <c r="JFN7" s="53" t="s">
        <v>22</v>
      </c>
      <c r="JFO7" s="53" t="s">
        <v>22</v>
      </c>
      <c r="JFP7" s="53" t="s">
        <v>22</v>
      </c>
      <c r="JFQ7" s="53" t="s">
        <v>22</v>
      </c>
      <c r="JFR7" s="53" t="s">
        <v>22</v>
      </c>
      <c r="JFS7" s="53" t="s">
        <v>22</v>
      </c>
      <c r="JFT7" s="53" t="s">
        <v>22</v>
      </c>
      <c r="JFU7" s="53" t="s">
        <v>22</v>
      </c>
      <c r="JFV7" s="53" t="s">
        <v>22</v>
      </c>
      <c r="JFW7" s="53" t="s">
        <v>22</v>
      </c>
      <c r="JFX7" s="53" t="s">
        <v>22</v>
      </c>
      <c r="JFY7" s="53" t="s">
        <v>22</v>
      </c>
      <c r="JFZ7" s="53" t="s">
        <v>22</v>
      </c>
      <c r="JGA7" s="53" t="s">
        <v>22</v>
      </c>
      <c r="JGB7" s="53" t="s">
        <v>22</v>
      </c>
      <c r="JGC7" s="53" t="s">
        <v>22</v>
      </c>
      <c r="JGD7" s="53" t="s">
        <v>22</v>
      </c>
      <c r="JGE7" s="53" t="s">
        <v>22</v>
      </c>
      <c r="JGF7" s="53" t="s">
        <v>22</v>
      </c>
      <c r="JGG7" s="53" t="s">
        <v>22</v>
      </c>
      <c r="JGH7" s="53" t="s">
        <v>22</v>
      </c>
      <c r="JGI7" s="53" t="s">
        <v>22</v>
      </c>
      <c r="JGJ7" s="53" t="s">
        <v>22</v>
      </c>
      <c r="JGK7" s="53" t="s">
        <v>22</v>
      </c>
      <c r="JGL7" s="53" t="s">
        <v>22</v>
      </c>
      <c r="JGM7" s="53" t="s">
        <v>22</v>
      </c>
      <c r="JGN7" s="53" t="s">
        <v>22</v>
      </c>
      <c r="JGO7" s="53" t="s">
        <v>22</v>
      </c>
      <c r="JGP7" s="53" t="s">
        <v>22</v>
      </c>
      <c r="JGQ7" s="53" t="s">
        <v>22</v>
      </c>
      <c r="JGR7" s="53" t="s">
        <v>22</v>
      </c>
      <c r="JGS7" s="53" t="s">
        <v>22</v>
      </c>
      <c r="JGT7" s="53" t="s">
        <v>22</v>
      </c>
      <c r="JGU7" s="53" t="s">
        <v>22</v>
      </c>
      <c r="JGV7" s="53" t="s">
        <v>22</v>
      </c>
      <c r="JGW7" s="53" t="s">
        <v>22</v>
      </c>
      <c r="JGX7" s="53" t="s">
        <v>22</v>
      </c>
      <c r="JGY7" s="53" t="s">
        <v>22</v>
      </c>
      <c r="JGZ7" s="53" t="s">
        <v>22</v>
      </c>
      <c r="JHA7" s="53" t="s">
        <v>22</v>
      </c>
      <c r="JHB7" s="53" t="s">
        <v>22</v>
      </c>
      <c r="JHC7" s="53" t="s">
        <v>22</v>
      </c>
      <c r="JHD7" s="53" t="s">
        <v>22</v>
      </c>
      <c r="JHE7" s="53" t="s">
        <v>22</v>
      </c>
      <c r="JHF7" s="53" t="s">
        <v>22</v>
      </c>
      <c r="JHG7" s="53" t="s">
        <v>22</v>
      </c>
      <c r="JHH7" s="53" t="s">
        <v>22</v>
      </c>
      <c r="JHI7" s="53" t="s">
        <v>22</v>
      </c>
      <c r="JHJ7" s="53" t="s">
        <v>22</v>
      </c>
      <c r="JHK7" s="53" t="s">
        <v>22</v>
      </c>
      <c r="JHL7" s="53" t="s">
        <v>22</v>
      </c>
      <c r="JHM7" s="53" t="s">
        <v>22</v>
      </c>
      <c r="JHN7" s="53" t="s">
        <v>22</v>
      </c>
      <c r="JHO7" s="53" t="s">
        <v>22</v>
      </c>
      <c r="JHP7" s="53" t="s">
        <v>22</v>
      </c>
      <c r="JHQ7" s="53" t="s">
        <v>22</v>
      </c>
      <c r="JHR7" s="53" t="s">
        <v>22</v>
      </c>
      <c r="JHS7" s="53" t="s">
        <v>22</v>
      </c>
      <c r="JHT7" s="53" t="s">
        <v>22</v>
      </c>
      <c r="JHU7" s="53" t="s">
        <v>22</v>
      </c>
      <c r="JHV7" s="53" t="s">
        <v>22</v>
      </c>
      <c r="JHW7" s="53" t="s">
        <v>22</v>
      </c>
      <c r="JHX7" s="53" t="s">
        <v>22</v>
      </c>
      <c r="JHY7" s="53" t="s">
        <v>22</v>
      </c>
      <c r="JHZ7" s="53" t="s">
        <v>22</v>
      </c>
      <c r="JIA7" s="53" t="s">
        <v>22</v>
      </c>
      <c r="JIB7" s="53" t="s">
        <v>22</v>
      </c>
      <c r="JIC7" s="53" t="s">
        <v>22</v>
      </c>
      <c r="JID7" s="53" t="s">
        <v>22</v>
      </c>
      <c r="JIE7" s="53" t="s">
        <v>22</v>
      </c>
      <c r="JIF7" s="53" t="s">
        <v>22</v>
      </c>
      <c r="JIG7" s="53" t="s">
        <v>22</v>
      </c>
      <c r="JIH7" s="53" t="s">
        <v>22</v>
      </c>
      <c r="JII7" s="53" t="s">
        <v>22</v>
      </c>
      <c r="JIJ7" s="53" t="s">
        <v>22</v>
      </c>
      <c r="JIK7" s="53" t="s">
        <v>22</v>
      </c>
      <c r="JIL7" s="53" t="s">
        <v>22</v>
      </c>
      <c r="JIM7" s="53" t="s">
        <v>22</v>
      </c>
      <c r="JIN7" s="53" t="s">
        <v>22</v>
      </c>
      <c r="JIO7" s="53" t="s">
        <v>22</v>
      </c>
      <c r="JIP7" s="53" t="s">
        <v>22</v>
      </c>
      <c r="JIQ7" s="53" t="s">
        <v>22</v>
      </c>
      <c r="JIR7" s="53" t="s">
        <v>22</v>
      </c>
      <c r="JIS7" s="53" t="s">
        <v>22</v>
      </c>
      <c r="JIT7" s="53" t="s">
        <v>22</v>
      </c>
      <c r="JIU7" s="53" t="s">
        <v>22</v>
      </c>
      <c r="JIV7" s="53" t="s">
        <v>22</v>
      </c>
      <c r="JIW7" s="53" t="s">
        <v>22</v>
      </c>
      <c r="JIX7" s="53" t="s">
        <v>22</v>
      </c>
      <c r="JIY7" s="53" t="s">
        <v>22</v>
      </c>
      <c r="JIZ7" s="53" t="s">
        <v>22</v>
      </c>
      <c r="JJA7" s="53" t="s">
        <v>22</v>
      </c>
      <c r="JJB7" s="53" t="s">
        <v>22</v>
      </c>
      <c r="JJC7" s="53" t="s">
        <v>22</v>
      </c>
      <c r="JJD7" s="53" t="s">
        <v>22</v>
      </c>
      <c r="JJE7" s="53" t="s">
        <v>22</v>
      </c>
      <c r="JJF7" s="53" t="s">
        <v>22</v>
      </c>
      <c r="JJG7" s="53" t="s">
        <v>22</v>
      </c>
      <c r="JJH7" s="53" t="s">
        <v>22</v>
      </c>
      <c r="JJI7" s="53" t="s">
        <v>22</v>
      </c>
      <c r="JJJ7" s="53" t="s">
        <v>22</v>
      </c>
      <c r="JJK7" s="53" t="s">
        <v>22</v>
      </c>
      <c r="JJL7" s="53" t="s">
        <v>22</v>
      </c>
      <c r="JJM7" s="53" t="s">
        <v>22</v>
      </c>
      <c r="JJN7" s="53" t="s">
        <v>22</v>
      </c>
      <c r="JJO7" s="53" t="s">
        <v>22</v>
      </c>
      <c r="JJP7" s="53" t="s">
        <v>22</v>
      </c>
      <c r="JJQ7" s="53" t="s">
        <v>22</v>
      </c>
      <c r="JJR7" s="53" t="s">
        <v>22</v>
      </c>
      <c r="JJS7" s="53" t="s">
        <v>22</v>
      </c>
      <c r="JJT7" s="53" t="s">
        <v>22</v>
      </c>
      <c r="JJU7" s="53" t="s">
        <v>22</v>
      </c>
      <c r="JJV7" s="53" t="s">
        <v>22</v>
      </c>
      <c r="JJW7" s="53" t="s">
        <v>22</v>
      </c>
      <c r="JJX7" s="53" t="s">
        <v>22</v>
      </c>
      <c r="JJY7" s="53" t="s">
        <v>22</v>
      </c>
      <c r="JJZ7" s="53" t="s">
        <v>22</v>
      </c>
      <c r="JKA7" s="53" t="s">
        <v>22</v>
      </c>
      <c r="JKB7" s="53" t="s">
        <v>22</v>
      </c>
      <c r="JKC7" s="53" t="s">
        <v>22</v>
      </c>
      <c r="JKD7" s="53" t="s">
        <v>22</v>
      </c>
      <c r="JKE7" s="53" t="s">
        <v>22</v>
      </c>
      <c r="JKF7" s="53" t="s">
        <v>22</v>
      </c>
      <c r="JKG7" s="53" t="s">
        <v>22</v>
      </c>
      <c r="JKH7" s="53" t="s">
        <v>22</v>
      </c>
      <c r="JKI7" s="53" t="s">
        <v>22</v>
      </c>
      <c r="JKJ7" s="53" t="s">
        <v>22</v>
      </c>
      <c r="JKK7" s="53" t="s">
        <v>22</v>
      </c>
      <c r="JKL7" s="53" t="s">
        <v>22</v>
      </c>
      <c r="JKM7" s="53" t="s">
        <v>22</v>
      </c>
      <c r="JKN7" s="53" t="s">
        <v>22</v>
      </c>
      <c r="JKO7" s="53" t="s">
        <v>22</v>
      </c>
      <c r="JKP7" s="53" t="s">
        <v>22</v>
      </c>
      <c r="JKQ7" s="53" t="s">
        <v>22</v>
      </c>
      <c r="JKR7" s="53" t="s">
        <v>22</v>
      </c>
      <c r="JKS7" s="53" t="s">
        <v>22</v>
      </c>
      <c r="JKT7" s="53" t="s">
        <v>22</v>
      </c>
      <c r="JKU7" s="53" t="s">
        <v>22</v>
      </c>
      <c r="JKV7" s="53" t="s">
        <v>22</v>
      </c>
      <c r="JKW7" s="53" t="s">
        <v>22</v>
      </c>
      <c r="JKX7" s="53" t="s">
        <v>22</v>
      </c>
      <c r="JKY7" s="53" t="s">
        <v>22</v>
      </c>
      <c r="JKZ7" s="53" t="s">
        <v>22</v>
      </c>
      <c r="JLA7" s="53" t="s">
        <v>22</v>
      </c>
      <c r="JLB7" s="53" t="s">
        <v>22</v>
      </c>
      <c r="JLC7" s="53" t="s">
        <v>22</v>
      </c>
      <c r="JLD7" s="53" t="s">
        <v>22</v>
      </c>
      <c r="JLE7" s="53" t="s">
        <v>22</v>
      </c>
      <c r="JLF7" s="53" t="s">
        <v>22</v>
      </c>
      <c r="JLG7" s="53" t="s">
        <v>22</v>
      </c>
      <c r="JLH7" s="53" t="s">
        <v>22</v>
      </c>
      <c r="JLI7" s="53" t="s">
        <v>22</v>
      </c>
      <c r="JLJ7" s="53" t="s">
        <v>22</v>
      </c>
      <c r="JLK7" s="53" t="s">
        <v>22</v>
      </c>
      <c r="JLL7" s="53" t="s">
        <v>22</v>
      </c>
      <c r="JLM7" s="53" t="s">
        <v>22</v>
      </c>
      <c r="JLN7" s="53" t="s">
        <v>22</v>
      </c>
      <c r="JLO7" s="53" t="s">
        <v>22</v>
      </c>
      <c r="JLP7" s="53" t="s">
        <v>22</v>
      </c>
      <c r="JLQ7" s="53" t="s">
        <v>22</v>
      </c>
      <c r="JLR7" s="53" t="s">
        <v>22</v>
      </c>
      <c r="JLS7" s="53" t="s">
        <v>22</v>
      </c>
      <c r="JLT7" s="53" t="s">
        <v>22</v>
      </c>
      <c r="JLU7" s="53" t="s">
        <v>22</v>
      </c>
      <c r="JLV7" s="53" t="s">
        <v>22</v>
      </c>
      <c r="JLW7" s="53" t="s">
        <v>22</v>
      </c>
      <c r="JLX7" s="53" t="s">
        <v>22</v>
      </c>
      <c r="JLY7" s="53" t="s">
        <v>22</v>
      </c>
      <c r="JLZ7" s="53" t="s">
        <v>22</v>
      </c>
      <c r="JMA7" s="53" t="s">
        <v>22</v>
      </c>
      <c r="JMB7" s="53" t="s">
        <v>22</v>
      </c>
      <c r="JMC7" s="53" t="s">
        <v>22</v>
      </c>
      <c r="JMD7" s="53" t="s">
        <v>22</v>
      </c>
      <c r="JME7" s="53" t="s">
        <v>22</v>
      </c>
      <c r="JMF7" s="53" t="s">
        <v>22</v>
      </c>
      <c r="JMG7" s="53" t="s">
        <v>22</v>
      </c>
      <c r="JMH7" s="53" t="s">
        <v>22</v>
      </c>
      <c r="JMI7" s="53" t="s">
        <v>22</v>
      </c>
      <c r="JMJ7" s="53" t="s">
        <v>22</v>
      </c>
      <c r="JMK7" s="53" t="s">
        <v>22</v>
      </c>
      <c r="JML7" s="53" t="s">
        <v>22</v>
      </c>
      <c r="JMM7" s="53" t="s">
        <v>22</v>
      </c>
      <c r="JMN7" s="53" t="s">
        <v>22</v>
      </c>
      <c r="JMO7" s="53" t="s">
        <v>22</v>
      </c>
      <c r="JMP7" s="53" t="s">
        <v>22</v>
      </c>
      <c r="JMQ7" s="53" t="s">
        <v>22</v>
      </c>
      <c r="JMR7" s="53" t="s">
        <v>22</v>
      </c>
      <c r="JMS7" s="53" t="s">
        <v>22</v>
      </c>
      <c r="JMT7" s="53" t="s">
        <v>22</v>
      </c>
      <c r="JMU7" s="53" t="s">
        <v>22</v>
      </c>
      <c r="JMV7" s="53" t="s">
        <v>22</v>
      </c>
      <c r="JMW7" s="53" t="s">
        <v>22</v>
      </c>
      <c r="JMX7" s="53" t="s">
        <v>22</v>
      </c>
      <c r="JMY7" s="53" t="s">
        <v>22</v>
      </c>
      <c r="JMZ7" s="53" t="s">
        <v>22</v>
      </c>
      <c r="JNA7" s="53" t="s">
        <v>22</v>
      </c>
      <c r="JNB7" s="53" t="s">
        <v>22</v>
      </c>
      <c r="JNC7" s="53" t="s">
        <v>22</v>
      </c>
      <c r="JND7" s="53" t="s">
        <v>22</v>
      </c>
      <c r="JNE7" s="53" t="s">
        <v>22</v>
      </c>
      <c r="JNF7" s="53" t="s">
        <v>22</v>
      </c>
      <c r="JNG7" s="53" t="s">
        <v>22</v>
      </c>
      <c r="JNH7" s="53" t="s">
        <v>22</v>
      </c>
      <c r="JNI7" s="53" t="s">
        <v>22</v>
      </c>
      <c r="JNJ7" s="53" t="s">
        <v>22</v>
      </c>
      <c r="JNK7" s="53" t="s">
        <v>22</v>
      </c>
      <c r="JNL7" s="53" t="s">
        <v>22</v>
      </c>
      <c r="JNM7" s="53" t="s">
        <v>22</v>
      </c>
      <c r="JNN7" s="53" t="s">
        <v>22</v>
      </c>
      <c r="JNO7" s="53" t="s">
        <v>22</v>
      </c>
      <c r="JNP7" s="53" t="s">
        <v>22</v>
      </c>
      <c r="JNQ7" s="53" t="s">
        <v>22</v>
      </c>
      <c r="JNR7" s="53" t="s">
        <v>22</v>
      </c>
      <c r="JNS7" s="53" t="s">
        <v>22</v>
      </c>
      <c r="JNT7" s="53" t="s">
        <v>22</v>
      </c>
      <c r="JNU7" s="53" t="s">
        <v>22</v>
      </c>
      <c r="JNV7" s="53" t="s">
        <v>22</v>
      </c>
      <c r="JNW7" s="53" t="s">
        <v>22</v>
      </c>
      <c r="JNX7" s="53" t="s">
        <v>22</v>
      </c>
      <c r="JNY7" s="53" t="s">
        <v>22</v>
      </c>
      <c r="JNZ7" s="53" t="s">
        <v>22</v>
      </c>
      <c r="JOA7" s="53" t="s">
        <v>22</v>
      </c>
      <c r="JOB7" s="53" t="s">
        <v>22</v>
      </c>
      <c r="JOC7" s="53" t="s">
        <v>22</v>
      </c>
      <c r="JOD7" s="53" t="s">
        <v>22</v>
      </c>
      <c r="JOE7" s="53" t="s">
        <v>22</v>
      </c>
      <c r="JOF7" s="53" t="s">
        <v>22</v>
      </c>
      <c r="JOG7" s="53" t="s">
        <v>22</v>
      </c>
      <c r="JOH7" s="53" t="s">
        <v>22</v>
      </c>
      <c r="JOI7" s="53" t="s">
        <v>22</v>
      </c>
      <c r="JOJ7" s="53" t="s">
        <v>22</v>
      </c>
      <c r="JOK7" s="53" t="s">
        <v>22</v>
      </c>
      <c r="JOL7" s="53" t="s">
        <v>22</v>
      </c>
      <c r="JOM7" s="53" t="s">
        <v>22</v>
      </c>
      <c r="JON7" s="53" t="s">
        <v>22</v>
      </c>
      <c r="JOO7" s="53" t="s">
        <v>22</v>
      </c>
      <c r="JOP7" s="53" t="s">
        <v>22</v>
      </c>
      <c r="JOQ7" s="53" t="s">
        <v>22</v>
      </c>
      <c r="JOR7" s="53" t="s">
        <v>22</v>
      </c>
      <c r="JOS7" s="53" t="s">
        <v>22</v>
      </c>
      <c r="JOT7" s="53" t="s">
        <v>22</v>
      </c>
      <c r="JOU7" s="53" t="s">
        <v>22</v>
      </c>
      <c r="JOV7" s="53" t="s">
        <v>22</v>
      </c>
      <c r="JOW7" s="53" t="s">
        <v>22</v>
      </c>
      <c r="JOX7" s="53" t="s">
        <v>22</v>
      </c>
      <c r="JOY7" s="53" t="s">
        <v>22</v>
      </c>
      <c r="JOZ7" s="53" t="s">
        <v>22</v>
      </c>
      <c r="JPA7" s="53" t="s">
        <v>22</v>
      </c>
      <c r="JPB7" s="53" t="s">
        <v>22</v>
      </c>
      <c r="JPC7" s="53" t="s">
        <v>22</v>
      </c>
      <c r="JPD7" s="53" t="s">
        <v>22</v>
      </c>
      <c r="JPE7" s="53" t="s">
        <v>22</v>
      </c>
      <c r="JPF7" s="53" t="s">
        <v>22</v>
      </c>
      <c r="JPG7" s="53" t="s">
        <v>22</v>
      </c>
      <c r="JPH7" s="53" t="s">
        <v>22</v>
      </c>
      <c r="JPI7" s="53" t="s">
        <v>22</v>
      </c>
      <c r="JPJ7" s="53" t="s">
        <v>22</v>
      </c>
      <c r="JPK7" s="53" t="s">
        <v>22</v>
      </c>
      <c r="JPL7" s="53" t="s">
        <v>22</v>
      </c>
      <c r="JPM7" s="53" t="s">
        <v>22</v>
      </c>
      <c r="JPN7" s="53" t="s">
        <v>22</v>
      </c>
      <c r="JPO7" s="53" t="s">
        <v>22</v>
      </c>
      <c r="JPP7" s="53" t="s">
        <v>22</v>
      </c>
      <c r="JPQ7" s="53" t="s">
        <v>22</v>
      </c>
      <c r="JPR7" s="53" t="s">
        <v>22</v>
      </c>
      <c r="JPS7" s="53" t="s">
        <v>22</v>
      </c>
      <c r="JPT7" s="53" t="s">
        <v>22</v>
      </c>
      <c r="JPU7" s="53" t="s">
        <v>22</v>
      </c>
      <c r="JPV7" s="53" t="s">
        <v>22</v>
      </c>
      <c r="JPW7" s="53" t="s">
        <v>22</v>
      </c>
      <c r="JPX7" s="53" t="s">
        <v>22</v>
      </c>
      <c r="JPY7" s="53" t="s">
        <v>22</v>
      </c>
      <c r="JPZ7" s="53" t="s">
        <v>22</v>
      </c>
      <c r="JQA7" s="53" t="s">
        <v>22</v>
      </c>
      <c r="JQB7" s="53" t="s">
        <v>22</v>
      </c>
      <c r="JQC7" s="53" t="s">
        <v>22</v>
      </c>
      <c r="JQD7" s="53" t="s">
        <v>22</v>
      </c>
      <c r="JQE7" s="53" t="s">
        <v>22</v>
      </c>
      <c r="JQF7" s="53" t="s">
        <v>22</v>
      </c>
      <c r="JQG7" s="53" t="s">
        <v>22</v>
      </c>
      <c r="JQH7" s="53" t="s">
        <v>22</v>
      </c>
      <c r="JQI7" s="53" t="s">
        <v>22</v>
      </c>
      <c r="JQJ7" s="53" t="s">
        <v>22</v>
      </c>
      <c r="JQK7" s="53" t="s">
        <v>22</v>
      </c>
      <c r="JQL7" s="53" t="s">
        <v>22</v>
      </c>
      <c r="JQM7" s="53" t="s">
        <v>22</v>
      </c>
      <c r="JQN7" s="53" t="s">
        <v>22</v>
      </c>
      <c r="JQO7" s="53" t="s">
        <v>22</v>
      </c>
      <c r="JQP7" s="53" t="s">
        <v>22</v>
      </c>
      <c r="JQQ7" s="53" t="s">
        <v>22</v>
      </c>
      <c r="JQR7" s="53" t="s">
        <v>22</v>
      </c>
      <c r="JQS7" s="53" t="s">
        <v>22</v>
      </c>
      <c r="JQT7" s="53" t="s">
        <v>22</v>
      </c>
      <c r="JQU7" s="53" t="s">
        <v>22</v>
      </c>
      <c r="JQV7" s="53" t="s">
        <v>22</v>
      </c>
      <c r="JQW7" s="53" t="s">
        <v>22</v>
      </c>
      <c r="JQX7" s="53" t="s">
        <v>22</v>
      </c>
      <c r="JQY7" s="53" t="s">
        <v>22</v>
      </c>
      <c r="JQZ7" s="53" t="s">
        <v>22</v>
      </c>
      <c r="JRA7" s="53" t="s">
        <v>22</v>
      </c>
      <c r="JRB7" s="53" t="s">
        <v>22</v>
      </c>
      <c r="JRC7" s="53" t="s">
        <v>22</v>
      </c>
      <c r="JRD7" s="53" t="s">
        <v>22</v>
      </c>
      <c r="JRE7" s="53" t="s">
        <v>22</v>
      </c>
      <c r="JRF7" s="53" t="s">
        <v>22</v>
      </c>
      <c r="JRG7" s="53" t="s">
        <v>22</v>
      </c>
      <c r="JRH7" s="53" t="s">
        <v>22</v>
      </c>
      <c r="JRI7" s="53" t="s">
        <v>22</v>
      </c>
      <c r="JRJ7" s="53" t="s">
        <v>22</v>
      </c>
      <c r="JRK7" s="53" t="s">
        <v>22</v>
      </c>
      <c r="JRL7" s="53" t="s">
        <v>22</v>
      </c>
      <c r="JRM7" s="53" t="s">
        <v>22</v>
      </c>
      <c r="JRN7" s="53" t="s">
        <v>22</v>
      </c>
      <c r="JRO7" s="53" t="s">
        <v>22</v>
      </c>
      <c r="JRP7" s="53" t="s">
        <v>22</v>
      </c>
      <c r="JRQ7" s="53" t="s">
        <v>22</v>
      </c>
      <c r="JRR7" s="53" t="s">
        <v>22</v>
      </c>
      <c r="JRS7" s="53" t="s">
        <v>22</v>
      </c>
      <c r="JRT7" s="53" t="s">
        <v>22</v>
      </c>
      <c r="JRU7" s="53" t="s">
        <v>22</v>
      </c>
      <c r="JRV7" s="53" t="s">
        <v>22</v>
      </c>
      <c r="JRW7" s="53" t="s">
        <v>22</v>
      </c>
      <c r="JRX7" s="53" t="s">
        <v>22</v>
      </c>
      <c r="JRY7" s="53" t="s">
        <v>22</v>
      </c>
      <c r="JRZ7" s="53" t="s">
        <v>22</v>
      </c>
      <c r="JSA7" s="53" t="s">
        <v>22</v>
      </c>
      <c r="JSB7" s="53" t="s">
        <v>22</v>
      </c>
      <c r="JSC7" s="53" t="s">
        <v>22</v>
      </c>
      <c r="JSD7" s="53" t="s">
        <v>22</v>
      </c>
      <c r="JSE7" s="53" t="s">
        <v>22</v>
      </c>
      <c r="JSF7" s="53" t="s">
        <v>22</v>
      </c>
      <c r="JSG7" s="53" t="s">
        <v>22</v>
      </c>
      <c r="JSH7" s="53" t="s">
        <v>22</v>
      </c>
      <c r="JSI7" s="53" t="s">
        <v>22</v>
      </c>
      <c r="JSJ7" s="53" t="s">
        <v>22</v>
      </c>
      <c r="JSK7" s="53" t="s">
        <v>22</v>
      </c>
      <c r="JSL7" s="53" t="s">
        <v>22</v>
      </c>
      <c r="JSM7" s="53" t="s">
        <v>22</v>
      </c>
      <c r="JSN7" s="53" t="s">
        <v>22</v>
      </c>
      <c r="JSO7" s="53" t="s">
        <v>22</v>
      </c>
      <c r="JSP7" s="53" t="s">
        <v>22</v>
      </c>
      <c r="JSQ7" s="53" t="s">
        <v>22</v>
      </c>
      <c r="JSR7" s="53" t="s">
        <v>22</v>
      </c>
      <c r="JSS7" s="53" t="s">
        <v>22</v>
      </c>
      <c r="JST7" s="53" t="s">
        <v>22</v>
      </c>
      <c r="JSU7" s="53" t="s">
        <v>22</v>
      </c>
      <c r="JSV7" s="53" t="s">
        <v>22</v>
      </c>
      <c r="JSW7" s="53" t="s">
        <v>22</v>
      </c>
      <c r="JSX7" s="53" t="s">
        <v>22</v>
      </c>
      <c r="JSY7" s="53" t="s">
        <v>22</v>
      </c>
      <c r="JSZ7" s="53" t="s">
        <v>22</v>
      </c>
      <c r="JTA7" s="53" t="s">
        <v>22</v>
      </c>
      <c r="JTB7" s="53" t="s">
        <v>22</v>
      </c>
      <c r="JTC7" s="53" t="s">
        <v>22</v>
      </c>
      <c r="JTD7" s="53" t="s">
        <v>22</v>
      </c>
      <c r="JTE7" s="53" t="s">
        <v>22</v>
      </c>
      <c r="JTF7" s="53" t="s">
        <v>22</v>
      </c>
      <c r="JTG7" s="53" t="s">
        <v>22</v>
      </c>
      <c r="JTH7" s="53" t="s">
        <v>22</v>
      </c>
      <c r="JTI7" s="53" t="s">
        <v>22</v>
      </c>
      <c r="JTJ7" s="53" t="s">
        <v>22</v>
      </c>
      <c r="JTK7" s="53" t="s">
        <v>22</v>
      </c>
      <c r="JTL7" s="53" t="s">
        <v>22</v>
      </c>
      <c r="JTM7" s="53" t="s">
        <v>22</v>
      </c>
      <c r="JTN7" s="53" t="s">
        <v>22</v>
      </c>
      <c r="JTO7" s="53" t="s">
        <v>22</v>
      </c>
      <c r="JTP7" s="53" t="s">
        <v>22</v>
      </c>
      <c r="JTQ7" s="53" t="s">
        <v>22</v>
      </c>
      <c r="JTR7" s="53" t="s">
        <v>22</v>
      </c>
      <c r="JTS7" s="53" t="s">
        <v>22</v>
      </c>
      <c r="JTT7" s="53" t="s">
        <v>22</v>
      </c>
      <c r="JTU7" s="53" t="s">
        <v>22</v>
      </c>
      <c r="JTV7" s="53" t="s">
        <v>22</v>
      </c>
      <c r="JTW7" s="53" t="s">
        <v>22</v>
      </c>
      <c r="JTX7" s="53" t="s">
        <v>22</v>
      </c>
      <c r="JTY7" s="53" t="s">
        <v>22</v>
      </c>
      <c r="JTZ7" s="53" t="s">
        <v>22</v>
      </c>
      <c r="JUA7" s="53" t="s">
        <v>22</v>
      </c>
      <c r="JUB7" s="53" t="s">
        <v>22</v>
      </c>
      <c r="JUC7" s="53" t="s">
        <v>22</v>
      </c>
      <c r="JUD7" s="53" t="s">
        <v>22</v>
      </c>
      <c r="JUE7" s="53" t="s">
        <v>22</v>
      </c>
      <c r="JUF7" s="53" t="s">
        <v>22</v>
      </c>
      <c r="JUG7" s="53" t="s">
        <v>22</v>
      </c>
      <c r="JUH7" s="53" t="s">
        <v>22</v>
      </c>
      <c r="JUI7" s="53" t="s">
        <v>22</v>
      </c>
      <c r="JUJ7" s="53" t="s">
        <v>22</v>
      </c>
      <c r="JUK7" s="53" t="s">
        <v>22</v>
      </c>
      <c r="JUL7" s="53" t="s">
        <v>22</v>
      </c>
      <c r="JUM7" s="53" t="s">
        <v>22</v>
      </c>
      <c r="JUN7" s="53" t="s">
        <v>22</v>
      </c>
      <c r="JUO7" s="53" t="s">
        <v>22</v>
      </c>
      <c r="JUP7" s="53" t="s">
        <v>22</v>
      </c>
      <c r="JUQ7" s="53" t="s">
        <v>22</v>
      </c>
      <c r="JUR7" s="53" t="s">
        <v>22</v>
      </c>
      <c r="JUS7" s="53" t="s">
        <v>22</v>
      </c>
      <c r="JUT7" s="53" t="s">
        <v>22</v>
      </c>
      <c r="JUU7" s="53" t="s">
        <v>22</v>
      </c>
      <c r="JUV7" s="53" t="s">
        <v>22</v>
      </c>
      <c r="JUW7" s="53" t="s">
        <v>22</v>
      </c>
      <c r="JUX7" s="53" t="s">
        <v>22</v>
      </c>
      <c r="JUY7" s="53" t="s">
        <v>22</v>
      </c>
      <c r="JUZ7" s="53" t="s">
        <v>22</v>
      </c>
      <c r="JVA7" s="53" t="s">
        <v>22</v>
      </c>
      <c r="JVB7" s="53" t="s">
        <v>22</v>
      </c>
      <c r="JVC7" s="53" t="s">
        <v>22</v>
      </c>
      <c r="JVD7" s="53" t="s">
        <v>22</v>
      </c>
      <c r="JVE7" s="53" t="s">
        <v>22</v>
      </c>
      <c r="JVF7" s="53" t="s">
        <v>22</v>
      </c>
      <c r="JVG7" s="53" t="s">
        <v>22</v>
      </c>
      <c r="JVH7" s="53" t="s">
        <v>22</v>
      </c>
      <c r="JVI7" s="53" t="s">
        <v>22</v>
      </c>
      <c r="JVJ7" s="53" t="s">
        <v>22</v>
      </c>
      <c r="JVK7" s="53" t="s">
        <v>22</v>
      </c>
      <c r="JVL7" s="53" t="s">
        <v>22</v>
      </c>
      <c r="JVM7" s="53" t="s">
        <v>22</v>
      </c>
      <c r="JVN7" s="53" t="s">
        <v>22</v>
      </c>
      <c r="JVO7" s="53" t="s">
        <v>22</v>
      </c>
      <c r="JVP7" s="53" t="s">
        <v>22</v>
      </c>
      <c r="JVQ7" s="53" t="s">
        <v>22</v>
      </c>
      <c r="JVR7" s="53" t="s">
        <v>22</v>
      </c>
      <c r="JVS7" s="53" t="s">
        <v>22</v>
      </c>
      <c r="JVT7" s="53" t="s">
        <v>22</v>
      </c>
      <c r="JVU7" s="53" t="s">
        <v>22</v>
      </c>
      <c r="JVV7" s="53" t="s">
        <v>22</v>
      </c>
      <c r="JVW7" s="53" t="s">
        <v>22</v>
      </c>
      <c r="JVX7" s="53" t="s">
        <v>22</v>
      </c>
      <c r="JVY7" s="53" t="s">
        <v>22</v>
      </c>
      <c r="JVZ7" s="53" t="s">
        <v>22</v>
      </c>
      <c r="JWA7" s="53" t="s">
        <v>22</v>
      </c>
      <c r="JWB7" s="53" t="s">
        <v>22</v>
      </c>
      <c r="JWC7" s="53" t="s">
        <v>22</v>
      </c>
      <c r="JWD7" s="53" t="s">
        <v>22</v>
      </c>
      <c r="JWE7" s="53" t="s">
        <v>22</v>
      </c>
      <c r="JWF7" s="53" t="s">
        <v>22</v>
      </c>
      <c r="JWG7" s="53" t="s">
        <v>22</v>
      </c>
      <c r="JWH7" s="53" t="s">
        <v>22</v>
      </c>
      <c r="JWI7" s="53" t="s">
        <v>22</v>
      </c>
      <c r="JWJ7" s="53" t="s">
        <v>22</v>
      </c>
      <c r="JWK7" s="53" t="s">
        <v>22</v>
      </c>
      <c r="JWL7" s="53" t="s">
        <v>22</v>
      </c>
      <c r="JWM7" s="53" t="s">
        <v>22</v>
      </c>
      <c r="JWN7" s="53" t="s">
        <v>22</v>
      </c>
      <c r="JWO7" s="53" t="s">
        <v>22</v>
      </c>
      <c r="JWP7" s="53" t="s">
        <v>22</v>
      </c>
      <c r="JWQ7" s="53" t="s">
        <v>22</v>
      </c>
      <c r="JWR7" s="53" t="s">
        <v>22</v>
      </c>
      <c r="JWS7" s="53" t="s">
        <v>22</v>
      </c>
      <c r="JWT7" s="53" t="s">
        <v>22</v>
      </c>
      <c r="JWU7" s="53" t="s">
        <v>22</v>
      </c>
      <c r="JWV7" s="53" t="s">
        <v>22</v>
      </c>
      <c r="JWW7" s="53" t="s">
        <v>22</v>
      </c>
      <c r="JWX7" s="53" t="s">
        <v>22</v>
      </c>
      <c r="JWY7" s="53" t="s">
        <v>22</v>
      </c>
      <c r="JWZ7" s="53" t="s">
        <v>22</v>
      </c>
      <c r="JXA7" s="53" t="s">
        <v>22</v>
      </c>
      <c r="JXB7" s="53" t="s">
        <v>22</v>
      </c>
      <c r="JXC7" s="53" t="s">
        <v>22</v>
      </c>
      <c r="JXD7" s="53" t="s">
        <v>22</v>
      </c>
      <c r="JXE7" s="53" t="s">
        <v>22</v>
      </c>
      <c r="JXF7" s="53" t="s">
        <v>22</v>
      </c>
      <c r="JXG7" s="53" t="s">
        <v>22</v>
      </c>
      <c r="JXH7" s="53" t="s">
        <v>22</v>
      </c>
      <c r="JXI7" s="53" t="s">
        <v>22</v>
      </c>
      <c r="JXJ7" s="53" t="s">
        <v>22</v>
      </c>
      <c r="JXK7" s="53" t="s">
        <v>22</v>
      </c>
      <c r="JXL7" s="53" t="s">
        <v>22</v>
      </c>
      <c r="JXM7" s="53" t="s">
        <v>22</v>
      </c>
      <c r="JXN7" s="53" t="s">
        <v>22</v>
      </c>
      <c r="JXO7" s="53" t="s">
        <v>22</v>
      </c>
      <c r="JXP7" s="53" t="s">
        <v>22</v>
      </c>
      <c r="JXQ7" s="53" t="s">
        <v>22</v>
      </c>
      <c r="JXR7" s="53" t="s">
        <v>22</v>
      </c>
      <c r="JXS7" s="53" t="s">
        <v>22</v>
      </c>
      <c r="JXT7" s="53" t="s">
        <v>22</v>
      </c>
      <c r="JXU7" s="53" t="s">
        <v>22</v>
      </c>
      <c r="JXV7" s="53" t="s">
        <v>22</v>
      </c>
      <c r="JXW7" s="53" t="s">
        <v>22</v>
      </c>
      <c r="JXX7" s="53" t="s">
        <v>22</v>
      </c>
      <c r="JXY7" s="53" t="s">
        <v>22</v>
      </c>
      <c r="JXZ7" s="53" t="s">
        <v>22</v>
      </c>
      <c r="JYA7" s="53" t="s">
        <v>22</v>
      </c>
      <c r="JYB7" s="53" t="s">
        <v>22</v>
      </c>
      <c r="JYC7" s="53" t="s">
        <v>22</v>
      </c>
      <c r="JYD7" s="53" t="s">
        <v>22</v>
      </c>
      <c r="JYE7" s="53" t="s">
        <v>22</v>
      </c>
      <c r="JYF7" s="53" t="s">
        <v>22</v>
      </c>
      <c r="JYG7" s="53" t="s">
        <v>22</v>
      </c>
      <c r="JYH7" s="53" t="s">
        <v>22</v>
      </c>
      <c r="JYI7" s="53" t="s">
        <v>22</v>
      </c>
      <c r="JYJ7" s="53" t="s">
        <v>22</v>
      </c>
      <c r="JYK7" s="53" t="s">
        <v>22</v>
      </c>
      <c r="JYL7" s="53" t="s">
        <v>22</v>
      </c>
      <c r="JYM7" s="53" t="s">
        <v>22</v>
      </c>
      <c r="JYN7" s="53" t="s">
        <v>22</v>
      </c>
      <c r="JYO7" s="53" t="s">
        <v>22</v>
      </c>
      <c r="JYP7" s="53" t="s">
        <v>22</v>
      </c>
      <c r="JYQ7" s="53" t="s">
        <v>22</v>
      </c>
      <c r="JYR7" s="53" t="s">
        <v>22</v>
      </c>
      <c r="JYS7" s="53" t="s">
        <v>22</v>
      </c>
      <c r="JYT7" s="53" t="s">
        <v>22</v>
      </c>
      <c r="JYU7" s="53" t="s">
        <v>22</v>
      </c>
      <c r="JYV7" s="53" t="s">
        <v>22</v>
      </c>
      <c r="JYW7" s="53" t="s">
        <v>22</v>
      </c>
      <c r="JYX7" s="53" t="s">
        <v>22</v>
      </c>
      <c r="JYY7" s="53" t="s">
        <v>22</v>
      </c>
      <c r="JYZ7" s="53" t="s">
        <v>22</v>
      </c>
      <c r="JZA7" s="53" t="s">
        <v>22</v>
      </c>
      <c r="JZB7" s="53" t="s">
        <v>22</v>
      </c>
      <c r="JZC7" s="53" t="s">
        <v>22</v>
      </c>
      <c r="JZD7" s="53" t="s">
        <v>22</v>
      </c>
      <c r="JZE7" s="53" t="s">
        <v>22</v>
      </c>
      <c r="JZF7" s="53" t="s">
        <v>22</v>
      </c>
      <c r="JZG7" s="53" t="s">
        <v>22</v>
      </c>
      <c r="JZH7" s="53" t="s">
        <v>22</v>
      </c>
      <c r="JZI7" s="53" t="s">
        <v>22</v>
      </c>
      <c r="JZJ7" s="53" t="s">
        <v>22</v>
      </c>
      <c r="JZK7" s="53" t="s">
        <v>22</v>
      </c>
      <c r="JZL7" s="53" t="s">
        <v>22</v>
      </c>
      <c r="JZM7" s="53" t="s">
        <v>22</v>
      </c>
      <c r="JZN7" s="53" t="s">
        <v>22</v>
      </c>
      <c r="JZO7" s="53" t="s">
        <v>22</v>
      </c>
      <c r="JZP7" s="53" t="s">
        <v>22</v>
      </c>
      <c r="JZQ7" s="53" t="s">
        <v>22</v>
      </c>
      <c r="JZR7" s="53" t="s">
        <v>22</v>
      </c>
      <c r="JZS7" s="53" t="s">
        <v>22</v>
      </c>
      <c r="JZT7" s="53" t="s">
        <v>22</v>
      </c>
      <c r="JZU7" s="53" t="s">
        <v>22</v>
      </c>
      <c r="JZV7" s="53" t="s">
        <v>22</v>
      </c>
      <c r="JZW7" s="53" t="s">
        <v>22</v>
      </c>
      <c r="JZX7" s="53" t="s">
        <v>22</v>
      </c>
      <c r="JZY7" s="53" t="s">
        <v>22</v>
      </c>
      <c r="JZZ7" s="53" t="s">
        <v>22</v>
      </c>
      <c r="KAA7" s="53" t="s">
        <v>22</v>
      </c>
      <c r="KAB7" s="53" t="s">
        <v>22</v>
      </c>
      <c r="KAC7" s="53" t="s">
        <v>22</v>
      </c>
      <c r="KAD7" s="53" t="s">
        <v>22</v>
      </c>
      <c r="KAE7" s="53" t="s">
        <v>22</v>
      </c>
      <c r="KAF7" s="53" t="s">
        <v>22</v>
      </c>
      <c r="KAG7" s="53" t="s">
        <v>22</v>
      </c>
      <c r="KAH7" s="53" t="s">
        <v>22</v>
      </c>
      <c r="KAI7" s="53" t="s">
        <v>22</v>
      </c>
      <c r="KAJ7" s="53" t="s">
        <v>22</v>
      </c>
      <c r="KAK7" s="53" t="s">
        <v>22</v>
      </c>
      <c r="KAL7" s="53" t="s">
        <v>22</v>
      </c>
      <c r="KAM7" s="53" t="s">
        <v>22</v>
      </c>
      <c r="KAN7" s="53" t="s">
        <v>22</v>
      </c>
      <c r="KAO7" s="53" t="s">
        <v>22</v>
      </c>
      <c r="KAP7" s="53" t="s">
        <v>22</v>
      </c>
      <c r="KAQ7" s="53" t="s">
        <v>22</v>
      </c>
      <c r="KAR7" s="53" t="s">
        <v>22</v>
      </c>
      <c r="KAS7" s="53" t="s">
        <v>22</v>
      </c>
      <c r="KAT7" s="53" t="s">
        <v>22</v>
      </c>
      <c r="KAU7" s="53" t="s">
        <v>22</v>
      </c>
      <c r="KAV7" s="53" t="s">
        <v>22</v>
      </c>
      <c r="KAW7" s="53" t="s">
        <v>22</v>
      </c>
      <c r="KAX7" s="53" t="s">
        <v>22</v>
      </c>
      <c r="KAY7" s="53" t="s">
        <v>22</v>
      </c>
      <c r="KAZ7" s="53" t="s">
        <v>22</v>
      </c>
      <c r="KBA7" s="53" t="s">
        <v>22</v>
      </c>
      <c r="KBB7" s="53" t="s">
        <v>22</v>
      </c>
      <c r="KBC7" s="53" t="s">
        <v>22</v>
      </c>
      <c r="KBD7" s="53" t="s">
        <v>22</v>
      </c>
      <c r="KBE7" s="53" t="s">
        <v>22</v>
      </c>
      <c r="KBF7" s="53" t="s">
        <v>22</v>
      </c>
      <c r="KBG7" s="53" t="s">
        <v>22</v>
      </c>
      <c r="KBH7" s="53" t="s">
        <v>22</v>
      </c>
      <c r="KBI7" s="53" t="s">
        <v>22</v>
      </c>
      <c r="KBJ7" s="53" t="s">
        <v>22</v>
      </c>
      <c r="KBK7" s="53" t="s">
        <v>22</v>
      </c>
      <c r="KBL7" s="53" t="s">
        <v>22</v>
      </c>
      <c r="KBM7" s="53" t="s">
        <v>22</v>
      </c>
      <c r="KBN7" s="53" t="s">
        <v>22</v>
      </c>
      <c r="KBO7" s="53" t="s">
        <v>22</v>
      </c>
      <c r="KBP7" s="53" t="s">
        <v>22</v>
      </c>
      <c r="KBQ7" s="53" t="s">
        <v>22</v>
      </c>
      <c r="KBR7" s="53" t="s">
        <v>22</v>
      </c>
      <c r="KBS7" s="53" t="s">
        <v>22</v>
      </c>
      <c r="KBT7" s="53" t="s">
        <v>22</v>
      </c>
      <c r="KBU7" s="53" t="s">
        <v>22</v>
      </c>
      <c r="KBV7" s="53" t="s">
        <v>22</v>
      </c>
      <c r="KBW7" s="53" t="s">
        <v>22</v>
      </c>
      <c r="KBX7" s="53" t="s">
        <v>22</v>
      </c>
      <c r="KBY7" s="53" t="s">
        <v>22</v>
      </c>
      <c r="KBZ7" s="53" t="s">
        <v>22</v>
      </c>
      <c r="KCA7" s="53" t="s">
        <v>22</v>
      </c>
      <c r="KCB7" s="53" t="s">
        <v>22</v>
      </c>
      <c r="KCC7" s="53" t="s">
        <v>22</v>
      </c>
      <c r="KCD7" s="53" t="s">
        <v>22</v>
      </c>
      <c r="KCE7" s="53" t="s">
        <v>22</v>
      </c>
      <c r="KCF7" s="53" t="s">
        <v>22</v>
      </c>
      <c r="KCG7" s="53" t="s">
        <v>22</v>
      </c>
      <c r="KCH7" s="53" t="s">
        <v>22</v>
      </c>
      <c r="KCI7" s="53" t="s">
        <v>22</v>
      </c>
      <c r="KCJ7" s="53" t="s">
        <v>22</v>
      </c>
      <c r="KCK7" s="53" t="s">
        <v>22</v>
      </c>
      <c r="KCL7" s="53" t="s">
        <v>22</v>
      </c>
      <c r="KCM7" s="53" t="s">
        <v>22</v>
      </c>
      <c r="KCN7" s="53" t="s">
        <v>22</v>
      </c>
      <c r="KCO7" s="53" t="s">
        <v>22</v>
      </c>
      <c r="KCP7" s="53" t="s">
        <v>22</v>
      </c>
      <c r="KCQ7" s="53" t="s">
        <v>22</v>
      </c>
      <c r="KCR7" s="53" t="s">
        <v>22</v>
      </c>
      <c r="KCS7" s="53" t="s">
        <v>22</v>
      </c>
      <c r="KCT7" s="53" t="s">
        <v>22</v>
      </c>
      <c r="KCU7" s="53" t="s">
        <v>22</v>
      </c>
      <c r="KCV7" s="53" t="s">
        <v>22</v>
      </c>
      <c r="KCW7" s="53" t="s">
        <v>22</v>
      </c>
      <c r="KCX7" s="53" t="s">
        <v>22</v>
      </c>
      <c r="KCY7" s="53" t="s">
        <v>22</v>
      </c>
      <c r="KCZ7" s="53" t="s">
        <v>22</v>
      </c>
      <c r="KDA7" s="53" t="s">
        <v>22</v>
      </c>
      <c r="KDB7" s="53" t="s">
        <v>22</v>
      </c>
      <c r="KDC7" s="53" t="s">
        <v>22</v>
      </c>
      <c r="KDD7" s="53" t="s">
        <v>22</v>
      </c>
      <c r="KDE7" s="53" t="s">
        <v>22</v>
      </c>
      <c r="KDF7" s="53" t="s">
        <v>22</v>
      </c>
      <c r="KDG7" s="53" t="s">
        <v>22</v>
      </c>
      <c r="KDH7" s="53" t="s">
        <v>22</v>
      </c>
      <c r="KDI7" s="53" t="s">
        <v>22</v>
      </c>
      <c r="KDJ7" s="53" t="s">
        <v>22</v>
      </c>
      <c r="KDK7" s="53" t="s">
        <v>22</v>
      </c>
      <c r="KDL7" s="53" t="s">
        <v>22</v>
      </c>
      <c r="KDM7" s="53" t="s">
        <v>22</v>
      </c>
      <c r="KDN7" s="53" t="s">
        <v>22</v>
      </c>
      <c r="KDO7" s="53" t="s">
        <v>22</v>
      </c>
      <c r="KDP7" s="53" t="s">
        <v>22</v>
      </c>
      <c r="KDQ7" s="53" t="s">
        <v>22</v>
      </c>
      <c r="KDR7" s="53" t="s">
        <v>22</v>
      </c>
      <c r="KDS7" s="53" t="s">
        <v>22</v>
      </c>
      <c r="KDT7" s="53" t="s">
        <v>22</v>
      </c>
      <c r="KDU7" s="53" t="s">
        <v>22</v>
      </c>
      <c r="KDV7" s="53" t="s">
        <v>22</v>
      </c>
      <c r="KDW7" s="53" t="s">
        <v>22</v>
      </c>
      <c r="KDX7" s="53" t="s">
        <v>22</v>
      </c>
      <c r="KDY7" s="53" t="s">
        <v>22</v>
      </c>
      <c r="KDZ7" s="53" t="s">
        <v>22</v>
      </c>
      <c r="KEA7" s="53" t="s">
        <v>22</v>
      </c>
      <c r="KEB7" s="53" t="s">
        <v>22</v>
      </c>
      <c r="KEC7" s="53" t="s">
        <v>22</v>
      </c>
      <c r="KED7" s="53" t="s">
        <v>22</v>
      </c>
      <c r="KEE7" s="53" t="s">
        <v>22</v>
      </c>
      <c r="KEF7" s="53" t="s">
        <v>22</v>
      </c>
      <c r="KEG7" s="53" t="s">
        <v>22</v>
      </c>
      <c r="KEH7" s="53" t="s">
        <v>22</v>
      </c>
      <c r="KEI7" s="53" t="s">
        <v>22</v>
      </c>
      <c r="KEJ7" s="53" t="s">
        <v>22</v>
      </c>
      <c r="KEK7" s="53" t="s">
        <v>22</v>
      </c>
      <c r="KEL7" s="53" t="s">
        <v>22</v>
      </c>
      <c r="KEM7" s="53" t="s">
        <v>22</v>
      </c>
      <c r="KEN7" s="53" t="s">
        <v>22</v>
      </c>
      <c r="KEO7" s="53" t="s">
        <v>22</v>
      </c>
      <c r="KEP7" s="53" t="s">
        <v>22</v>
      </c>
      <c r="KEQ7" s="53" t="s">
        <v>22</v>
      </c>
      <c r="KER7" s="53" t="s">
        <v>22</v>
      </c>
      <c r="KES7" s="53" t="s">
        <v>22</v>
      </c>
      <c r="KET7" s="53" t="s">
        <v>22</v>
      </c>
      <c r="KEU7" s="53" t="s">
        <v>22</v>
      </c>
      <c r="KEV7" s="53" t="s">
        <v>22</v>
      </c>
      <c r="KEW7" s="53" t="s">
        <v>22</v>
      </c>
      <c r="KEX7" s="53" t="s">
        <v>22</v>
      </c>
      <c r="KEY7" s="53" t="s">
        <v>22</v>
      </c>
      <c r="KEZ7" s="53" t="s">
        <v>22</v>
      </c>
      <c r="KFA7" s="53" t="s">
        <v>22</v>
      </c>
      <c r="KFB7" s="53" t="s">
        <v>22</v>
      </c>
      <c r="KFC7" s="53" t="s">
        <v>22</v>
      </c>
      <c r="KFD7" s="53" t="s">
        <v>22</v>
      </c>
      <c r="KFE7" s="53" t="s">
        <v>22</v>
      </c>
      <c r="KFF7" s="53" t="s">
        <v>22</v>
      </c>
      <c r="KFG7" s="53" t="s">
        <v>22</v>
      </c>
      <c r="KFH7" s="53" t="s">
        <v>22</v>
      </c>
      <c r="KFI7" s="53" t="s">
        <v>22</v>
      </c>
      <c r="KFJ7" s="53" t="s">
        <v>22</v>
      </c>
      <c r="KFK7" s="53" t="s">
        <v>22</v>
      </c>
      <c r="KFL7" s="53" t="s">
        <v>22</v>
      </c>
      <c r="KFM7" s="53" t="s">
        <v>22</v>
      </c>
      <c r="KFN7" s="53" t="s">
        <v>22</v>
      </c>
      <c r="KFO7" s="53" t="s">
        <v>22</v>
      </c>
      <c r="KFP7" s="53" t="s">
        <v>22</v>
      </c>
      <c r="KFQ7" s="53" t="s">
        <v>22</v>
      </c>
      <c r="KFR7" s="53" t="s">
        <v>22</v>
      </c>
      <c r="KFS7" s="53" t="s">
        <v>22</v>
      </c>
      <c r="KFT7" s="53" t="s">
        <v>22</v>
      </c>
      <c r="KFU7" s="53" t="s">
        <v>22</v>
      </c>
      <c r="KFV7" s="53" t="s">
        <v>22</v>
      </c>
      <c r="KFW7" s="53" t="s">
        <v>22</v>
      </c>
      <c r="KFX7" s="53" t="s">
        <v>22</v>
      </c>
      <c r="KFY7" s="53" t="s">
        <v>22</v>
      </c>
      <c r="KFZ7" s="53" t="s">
        <v>22</v>
      </c>
      <c r="KGA7" s="53" t="s">
        <v>22</v>
      </c>
      <c r="KGB7" s="53" t="s">
        <v>22</v>
      </c>
      <c r="KGC7" s="53" t="s">
        <v>22</v>
      </c>
      <c r="KGD7" s="53" t="s">
        <v>22</v>
      </c>
      <c r="KGE7" s="53" t="s">
        <v>22</v>
      </c>
      <c r="KGF7" s="53" t="s">
        <v>22</v>
      </c>
      <c r="KGG7" s="53" t="s">
        <v>22</v>
      </c>
      <c r="KGH7" s="53" t="s">
        <v>22</v>
      </c>
      <c r="KGI7" s="53" t="s">
        <v>22</v>
      </c>
      <c r="KGJ7" s="53" t="s">
        <v>22</v>
      </c>
      <c r="KGK7" s="53" t="s">
        <v>22</v>
      </c>
      <c r="KGL7" s="53" t="s">
        <v>22</v>
      </c>
      <c r="KGM7" s="53" t="s">
        <v>22</v>
      </c>
      <c r="KGN7" s="53" t="s">
        <v>22</v>
      </c>
      <c r="KGO7" s="53" t="s">
        <v>22</v>
      </c>
      <c r="KGP7" s="53" t="s">
        <v>22</v>
      </c>
      <c r="KGQ7" s="53" t="s">
        <v>22</v>
      </c>
      <c r="KGR7" s="53" t="s">
        <v>22</v>
      </c>
      <c r="KGS7" s="53" t="s">
        <v>22</v>
      </c>
      <c r="KGT7" s="53" t="s">
        <v>22</v>
      </c>
      <c r="KGU7" s="53" t="s">
        <v>22</v>
      </c>
      <c r="KGV7" s="53" t="s">
        <v>22</v>
      </c>
      <c r="KGW7" s="53" t="s">
        <v>22</v>
      </c>
      <c r="KGX7" s="53" t="s">
        <v>22</v>
      </c>
      <c r="KGY7" s="53" t="s">
        <v>22</v>
      </c>
      <c r="KGZ7" s="53" t="s">
        <v>22</v>
      </c>
      <c r="KHA7" s="53" t="s">
        <v>22</v>
      </c>
      <c r="KHB7" s="53" t="s">
        <v>22</v>
      </c>
      <c r="KHC7" s="53" t="s">
        <v>22</v>
      </c>
      <c r="KHD7" s="53" t="s">
        <v>22</v>
      </c>
      <c r="KHE7" s="53" t="s">
        <v>22</v>
      </c>
      <c r="KHF7" s="53" t="s">
        <v>22</v>
      </c>
      <c r="KHG7" s="53" t="s">
        <v>22</v>
      </c>
      <c r="KHH7" s="53" t="s">
        <v>22</v>
      </c>
      <c r="KHI7" s="53" t="s">
        <v>22</v>
      </c>
      <c r="KHJ7" s="53" t="s">
        <v>22</v>
      </c>
      <c r="KHK7" s="53" t="s">
        <v>22</v>
      </c>
      <c r="KHL7" s="53" t="s">
        <v>22</v>
      </c>
      <c r="KHM7" s="53" t="s">
        <v>22</v>
      </c>
      <c r="KHN7" s="53" t="s">
        <v>22</v>
      </c>
      <c r="KHO7" s="53" t="s">
        <v>22</v>
      </c>
      <c r="KHP7" s="53" t="s">
        <v>22</v>
      </c>
      <c r="KHQ7" s="53" t="s">
        <v>22</v>
      </c>
      <c r="KHR7" s="53" t="s">
        <v>22</v>
      </c>
      <c r="KHS7" s="53" t="s">
        <v>22</v>
      </c>
      <c r="KHT7" s="53" t="s">
        <v>22</v>
      </c>
      <c r="KHU7" s="53" t="s">
        <v>22</v>
      </c>
      <c r="KHV7" s="53" t="s">
        <v>22</v>
      </c>
      <c r="KHW7" s="53" t="s">
        <v>22</v>
      </c>
      <c r="KHX7" s="53" t="s">
        <v>22</v>
      </c>
      <c r="KHY7" s="53" t="s">
        <v>22</v>
      </c>
      <c r="KHZ7" s="53" t="s">
        <v>22</v>
      </c>
      <c r="KIA7" s="53" t="s">
        <v>22</v>
      </c>
      <c r="KIB7" s="53" t="s">
        <v>22</v>
      </c>
      <c r="KIC7" s="53" t="s">
        <v>22</v>
      </c>
      <c r="KID7" s="53" t="s">
        <v>22</v>
      </c>
      <c r="KIE7" s="53" t="s">
        <v>22</v>
      </c>
      <c r="KIF7" s="53" t="s">
        <v>22</v>
      </c>
      <c r="KIG7" s="53" t="s">
        <v>22</v>
      </c>
      <c r="KIH7" s="53" t="s">
        <v>22</v>
      </c>
      <c r="KII7" s="53" t="s">
        <v>22</v>
      </c>
      <c r="KIJ7" s="53" t="s">
        <v>22</v>
      </c>
      <c r="KIK7" s="53" t="s">
        <v>22</v>
      </c>
      <c r="KIL7" s="53" t="s">
        <v>22</v>
      </c>
      <c r="KIM7" s="53" t="s">
        <v>22</v>
      </c>
      <c r="KIN7" s="53" t="s">
        <v>22</v>
      </c>
      <c r="KIO7" s="53" t="s">
        <v>22</v>
      </c>
      <c r="KIP7" s="53" t="s">
        <v>22</v>
      </c>
      <c r="KIQ7" s="53" t="s">
        <v>22</v>
      </c>
      <c r="KIR7" s="53" t="s">
        <v>22</v>
      </c>
      <c r="KIS7" s="53" t="s">
        <v>22</v>
      </c>
      <c r="KIT7" s="53" t="s">
        <v>22</v>
      </c>
      <c r="KIU7" s="53" t="s">
        <v>22</v>
      </c>
      <c r="KIV7" s="53" t="s">
        <v>22</v>
      </c>
      <c r="KIW7" s="53" t="s">
        <v>22</v>
      </c>
      <c r="KIX7" s="53" t="s">
        <v>22</v>
      </c>
      <c r="KIY7" s="53" t="s">
        <v>22</v>
      </c>
      <c r="KIZ7" s="53" t="s">
        <v>22</v>
      </c>
      <c r="KJA7" s="53" t="s">
        <v>22</v>
      </c>
      <c r="KJB7" s="53" t="s">
        <v>22</v>
      </c>
      <c r="KJC7" s="53" t="s">
        <v>22</v>
      </c>
      <c r="KJD7" s="53" t="s">
        <v>22</v>
      </c>
      <c r="KJE7" s="53" t="s">
        <v>22</v>
      </c>
      <c r="KJF7" s="53" t="s">
        <v>22</v>
      </c>
      <c r="KJG7" s="53" t="s">
        <v>22</v>
      </c>
      <c r="KJH7" s="53" t="s">
        <v>22</v>
      </c>
      <c r="KJI7" s="53" t="s">
        <v>22</v>
      </c>
      <c r="KJJ7" s="53" t="s">
        <v>22</v>
      </c>
      <c r="KJK7" s="53" t="s">
        <v>22</v>
      </c>
      <c r="KJL7" s="53" t="s">
        <v>22</v>
      </c>
      <c r="KJM7" s="53" t="s">
        <v>22</v>
      </c>
      <c r="KJN7" s="53" t="s">
        <v>22</v>
      </c>
      <c r="KJO7" s="53" t="s">
        <v>22</v>
      </c>
      <c r="KJP7" s="53" t="s">
        <v>22</v>
      </c>
      <c r="KJQ7" s="53" t="s">
        <v>22</v>
      </c>
      <c r="KJR7" s="53" t="s">
        <v>22</v>
      </c>
      <c r="KJS7" s="53" t="s">
        <v>22</v>
      </c>
      <c r="KJT7" s="53" t="s">
        <v>22</v>
      </c>
      <c r="KJU7" s="53" t="s">
        <v>22</v>
      </c>
      <c r="KJV7" s="53" t="s">
        <v>22</v>
      </c>
      <c r="KJW7" s="53" t="s">
        <v>22</v>
      </c>
      <c r="KJX7" s="53" t="s">
        <v>22</v>
      </c>
      <c r="KJY7" s="53" t="s">
        <v>22</v>
      </c>
      <c r="KJZ7" s="53" t="s">
        <v>22</v>
      </c>
      <c r="KKA7" s="53" t="s">
        <v>22</v>
      </c>
      <c r="KKB7" s="53" t="s">
        <v>22</v>
      </c>
      <c r="KKC7" s="53" t="s">
        <v>22</v>
      </c>
      <c r="KKD7" s="53" t="s">
        <v>22</v>
      </c>
      <c r="KKE7" s="53" t="s">
        <v>22</v>
      </c>
      <c r="KKF7" s="53" t="s">
        <v>22</v>
      </c>
      <c r="KKG7" s="53" t="s">
        <v>22</v>
      </c>
      <c r="KKH7" s="53" t="s">
        <v>22</v>
      </c>
      <c r="KKI7" s="53" t="s">
        <v>22</v>
      </c>
      <c r="KKJ7" s="53" t="s">
        <v>22</v>
      </c>
      <c r="KKK7" s="53" t="s">
        <v>22</v>
      </c>
      <c r="KKL7" s="53" t="s">
        <v>22</v>
      </c>
      <c r="KKM7" s="53" t="s">
        <v>22</v>
      </c>
      <c r="KKN7" s="53" t="s">
        <v>22</v>
      </c>
      <c r="KKO7" s="53" t="s">
        <v>22</v>
      </c>
      <c r="KKP7" s="53" t="s">
        <v>22</v>
      </c>
      <c r="KKQ7" s="53" t="s">
        <v>22</v>
      </c>
      <c r="KKR7" s="53" t="s">
        <v>22</v>
      </c>
      <c r="KKS7" s="53" t="s">
        <v>22</v>
      </c>
      <c r="KKT7" s="53" t="s">
        <v>22</v>
      </c>
      <c r="KKU7" s="53" t="s">
        <v>22</v>
      </c>
      <c r="KKV7" s="53" t="s">
        <v>22</v>
      </c>
      <c r="KKW7" s="53" t="s">
        <v>22</v>
      </c>
      <c r="KKX7" s="53" t="s">
        <v>22</v>
      </c>
      <c r="KKY7" s="53" t="s">
        <v>22</v>
      </c>
      <c r="KKZ7" s="53" t="s">
        <v>22</v>
      </c>
      <c r="KLA7" s="53" t="s">
        <v>22</v>
      </c>
      <c r="KLB7" s="53" t="s">
        <v>22</v>
      </c>
      <c r="KLC7" s="53" t="s">
        <v>22</v>
      </c>
      <c r="KLD7" s="53" t="s">
        <v>22</v>
      </c>
      <c r="KLE7" s="53" t="s">
        <v>22</v>
      </c>
      <c r="KLF7" s="53" t="s">
        <v>22</v>
      </c>
      <c r="KLG7" s="53" t="s">
        <v>22</v>
      </c>
      <c r="KLH7" s="53" t="s">
        <v>22</v>
      </c>
      <c r="KLI7" s="53" t="s">
        <v>22</v>
      </c>
      <c r="KLJ7" s="53" t="s">
        <v>22</v>
      </c>
      <c r="KLK7" s="53" t="s">
        <v>22</v>
      </c>
      <c r="KLL7" s="53" t="s">
        <v>22</v>
      </c>
      <c r="KLM7" s="53" t="s">
        <v>22</v>
      </c>
      <c r="KLN7" s="53" t="s">
        <v>22</v>
      </c>
      <c r="KLO7" s="53" t="s">
        <v>22</v>
      </c>
      <c r="KLP7" s="53" t="s">
        <v>22</v>
      </c>
      <c r="KLQ7" s="53" t="s">
        <v>22</v>
      </c>
      <c r="KLR7" s="53" t="s">
        <v>22</v>
      </c>
      <c r="KLS7" s="53" t="s">
        <v>22</v>
      </c>
      <c r="KLT7" s="53" t="s">
        <v>22</v>
      </c>
      <c r="KLU7" s="53" t="s">
        <v>22</v>
      </c>
      <c r="KLV7" s="53" t="s">
        <v>22</v>
      </c>
      <c r="KLW7" s="53" t="s">
        <v>22</v>
      </c>
      <c r="KLX7" s="53" t="s">
        <v>22</v>
      </c>
      <c r="KLY7" s="53" t="s">
        <v>22</v>
      </c>
      <c r="KLZ7" s="53" t="s">
        <v>22</v>
      </c>
      <c r="KMA7" s="53" t="s">
        <v>22</v>
      </c>
      <c r="KMB7" s="53" t="s">
        <v>22</v>
      </c>
      <c r="KMC7" s="53" t="s">
        <v>22</v>
      </c>
      <c r="KMD7" s="53" t="s">
        <v>22</v>
      </c>
      <c r="KME7" s="53" t="s">
        <v>22</v>
      </c>
      <c r="KMF7" s="53" t="s">
        <v>22</v>
      </c>
      <c r="KMG7" s="53" t="s">
        <v>22</v>
      </c>
      <c r="KMH7" s="53" t="s">
        <v>22</v>
      </c>
      <c r="KMI7" s="53" t="s">
        <v>22</v>
      </c>
      <c r="KMJ7" s="53" t="s">
        <v>22</v>
      </c>
      <c r="KMK7" s="53" t="s">
        <v>22</v>
      </c>
      <c r="KML7" s="53" t="s">
        <v>22</v>
      </c>
      <c r="KMM7" s="53" t="s">
        <v>22</v>
      </c>
      <c r="KMN7" s="53" t="s">
        <v>22</v>
      </c>
      <c r="KMO7" s="53" t="s">
        <v>22</v>
      </c>
      <c r="KMP7" s="53" t="s">
        <v>22</v>
      </c>
      <c r="KMQ7" s="53" t="s">
        <v>22</v>
      </c>
      <c r="KMR7" s="53" t="s">
        <v>22</v>
      </c>
      <c r="KMS7" s="53" t="s">
        <v>22</v>
      </c>
      <c r="KMT7" s="53" t="s">
        <v>22</v>
      </c>
      <c r="KMU7" s="53" t="s">
        <v>22</v>
      </c>
      <c r="KMV7" s="53" t="s">
        <v>22</v>
      </c>
      <c r="KMW7" s="53" t="s">
        <v>22</v>
      </c>
      <c r="KMX7" s="53" t="s">
        <v>22</v>
      </c>
      <c r="KMY7" s="53" t="s">
        <v>22</v>
      </c>
      <c r="KMZ7" s="53" t="s">
        <v>22</v>
      </c>
      <c r="KNA7" s="53" t="s">
        <v>22</v>
      </c>
      <c r="KNB7" s="53" t="s">
        <v>22</v>
      </c>
      <c r="KNC7" s="53" t="s">
        <v>22</v>
      </c>
      <c r="KND7" s="53" t="s">
        <v>22</v>
      </c>
      <c r="KNE7" s="53" t="s">
        <v>22</v>
      </c>
      <c r="KNF7" s="53" t="s">
        <v>22</v>
      </c>
      <c r="KNG7" s="53" t="s">
        <v>22</v>
      </c>
      <c r="KNH7" s="53" t="s">
        <v>22</v>
      </c>
      <c r="KNI7" s="53" t="s">
        <v>22</v>
      </c>
      <c r="KNJ7" s="53" t="s">
        <v>22</v>
      </c>
      <c r="KNK7" s="53" t="s">
        <v>22</v>
      </c>
      <c r="KNL7" s="53" t="s">
        <v>22</v>
      </c>
      <c r="KNM7" s="53" t="s">
        <v>22</v>
      </c>
      <c r="KNN7" s="53" t="s">
        <v>22</v>
      </c>
      <c r="KNO7" s="53" t="s">
        <v>22</v>
      </c>
      <c r="KNP7" s="53" t="s">
        <v>22</v>
      </c>
      <c r="KNQ7" s="53" t="s">
        <v>22</v>
      </c>
      <c r="KNR7" s="53" t="s">
        <v>22</v>
      </c>
      <c r="KNS7" s="53" t="s">
        <v>22</v>
      </c>
      <c r="KNT7" s="53" t="s">
        <v>22</v>
      </c>
      <c r="KNU7" s="53" t="s">
        <v>22</v>
      </c>
      <c r="KNV7" s="53" t="s">
        <v>22</v>
      </c>
      <c r="KNW7" s="53" t="s">
        <v>22</v>
      </c>
      <c r="KNX7" s="53" t="s">
        <v>22</v>
      </c>
      <c r="KNY7" s="53" t="s">
        <v>22</v>
      </c>
      <c r="KNZ7" s="53" t="s">
        <v>22</v>
      </c>
      <c r="KOA7" s="53" t="s">
        <v>22</v>
      </c>
      <c r="KOB7" s="53" t="s">
        <v>22</v>
      </c>
      <c r="KOC7" s="53" t="s">
        <v>22</v>
      </c>
      <c r="KOD7" s="53" t="s">
        <v>22</v>
      </c>
      <c r="KOE7" s="53" t="s">
        <v>22</v>
      </c>
      <c r="KOF7" s="53" t="s">
        <v>22</v>
      </c>
      <c r="KOG7" s="53" t="s">
        <v>22</v>
      </c>
      <c r="KOH7" s="53" t="s">
        <v>22</v>
      </c>
      <c r="KOI7" s="53" t="s">
        <v>22</v>
      </c>
      <c r="KOJ7" s="53" t="s">
        <v>22</v>
      </c>
      <c r="KOK7" s="53" t="s">
        <v>22</v>
      </c>
      <c r="KOL7" s="53" t="s">
        <v>22</v>
      </c>
      <c r="KOM7" s="53" t="s">
        <v>22</v>
      </c>
      <c r="KON7" s="53" t="s">
        <v>22</v>
      </c>
      <c r="KOO7" s="53" t="s">
        <v>22</v>
      </c>
      <c r="KOP7" s="53" t="s">
        <v>22</v>
      </c>
      <c r="KOQ7" s="53" t="s">
        <v>22</v>
      </c>
      <c r="KOR7" s="53" t="s">
        <v>22</v>
      </c>
      <c r="KOS7" s="53" t="s">
        <v>22</v>
      </c>
      <c r="KOT7" s="53" t="s">
        <v>22</v>
      </c>
      <c r="KOU7" s="53" t="s">
        <v>22</v>
      </c>
      <c r="KOV7" s="53" t="s">
        <v>22</v>
      </c>
      <c r="KOW7" s="53" t="s">
        <v>22</v>
      </c>
      <c r="KOX7" s="53" t="s">
        <v>22</v>
      </c>
      <c r="KOY7" s="53" t="s">
        <v>22</v>
      </c>
      <c r="KOZ7" s="53" t="s">
        <v>22</v>
      </c>
      <c r="KPA7" s="53" t="s">
        <v>22</v>
      </c>
      <c r="KPB7" s="53" t="s">
        <v>22</v>
      </c>
      <c r="KPC7" s="53" t="s">
        <v>22</v>
      </c>
      <c r="KPD7" s="53" t="s">
        <v>22</v>
      </c>
      <c r="KPE7" s="53" t="s">
        <v>22</v>
      </c>
      <c r="KPF7" s="53" t="s">
        <v>22</v>
      </c>
      <c r="KPG7" s="53" t="s">
        <v>22</v>
      </c>
      <c r="KPH7" s="53" t="s">
        <v>22</v>
      </c>
      <c r="KPI7" s="53" t="s">
        <v>22</v>
      </c>
      <c r="KPJ7" s="53" t="s">
        <v>22</v>
      </c>
      <c r="KPK7" s="53" t="s">
        <v>22</v>
      </c>
      <c r="KPL7" s="53" t="s">
        <v>22</v>
      </c>
      <c r="KPM7" s="53" t="s">
        <v>22</v>
      </c>
      <c r="KPN7" s="53" t="s">
        <v>22</v>
      </c>
      <c r="KPO7" s="53" t="s">
        <v>22</v>
      </c>
      <c r="KPP7" s="53" t="s">
        <v>22</v>
      </c>
      <c r="KPQ7" s="53" t="s">
        <v>22</v>
      </c>
      <c r="KPR7" s="53" t="s">
        <v>22</v>
      </c>
      <c r="KPS7" s="53" t="s">
        <v>22</v>
      </c>
      <c r="KPT7" s="53" t="s">
        <v>22</v>
      </c>
      <c r="KPU7" s="53" t="s">
        <v>22</v>
      </c>
      <c r="KPV7" s="53" t="s">
        <v>22</v>
      </c>
      <c r="KPW7" s="53" t="s">
        <v>22</v>
      </c>
      <c r="KPX7" s="53" t="s">
        <v>22</v>
      </c>
      <c r="KPY7" s="53" t="s">
        <v>22</v>
      </c>
      <c r="KPZ7" s="53" t="s">
        <v>22</v>
      </c>
      <c r="KQA7" s="53" t="s">
        <v>22</v>
      </c>
      <c r="KQB7" s="53" t="s">
        <v>22</v>
      </c>
      <c r="KQC7" s="53" t="s">
        <v>22</v>
      </c>
      <c r="KQD7" s="53" t="s">
        <v>22</v>
      </c>
      <c r="KQE7" s="53" t="s">
        <v>22</v>
      </c>
      <c r="KQF7" s="53" t="s">
        <v>22</v>
      </c>
      <c r="KQG7" s="53" t="s">
        <v>22</v>
      </c>
      <c r="KQH7" s="53" t="s">
        <v>22</v>
      </c>
      <c r="KQI7" s="53" t="s">
        <v>22</v>
      </c>
      <c r="KQJ7" s="53" t="s">
        <v>22</v>
      </c>
      <c r="KQK7" s="53" t="s">
        <v>22</v>
      </c>
      <c r="KQL7" s="53" t="s">
        <v>22</v>
      </c>
      <c r="KQM7" s="53" t="s">
        <v>22</v>
      </c>
      <c r="KQN7" s="53" t="s">
        <v>22</v>
      </c>
      <c r="KQO7" s="53" t="s">
        <v>22</v>
      </c>
      <c r="KQP7" s="53" t="s">
        <v>22</v>
      </c>
      <c r="KQQ7" s="53" t="s">
        <v>22</v>
      </c>
      <c r="KQR7" s="53" t="s">
        <v>22</v>
      </c>
      <c r="KQS7" s="53" t="s">
        <v>22</v>
      </c>
      <c r="KQT7" s="53" t="s">
        <v>22</v>
      </c>
      <c r="KQU7" s="53" t="s">
        <v>22</v>
      </c>
      <c r="KQV7" s="53" t="s">
        <v>22</v>
      </c>
      <c r="KQW7" s="53" t="s">
        <v>22</v>
      </c>
      <c r="KQX7" s="53" t="s">
        <v>22</v>
      </c>
      <c r="KQY7" s="53" t="s">
        <v>22</v>
      </c>
      <c r="KQZ7" s="53" t="s">
        <v>22</v>
      </c>
      <c r="KRA7" s="53" t="s">
        <v>22</v>
      </c>
      <c r="KRB7" s="53" t="s">
        <v>22</v>
      </c>
      <c r="KRC7" s="53" t="s">
        <v>22</v>
      </c>
      <c r="KRD7" s="53" t="s">
        <v>22</v>
      </c>
      <c r="KRE7" s="53" t="s">
        <v>22</v>
      </c>
      <c r="KRF7" s="53" t="s">
        <v>22</v>
      </c>
      <c r="KRG7" s="53" t="s">
        <v>22</v>
      </c>
      <c r="KRH7" s="53" t="s">
        <v>22</v>
      </c>
      <c r="KRI7" s="53" t="s">
        <v>22</v>
      </c>
      <c r="KRJ7" s="53" t="s">
        <v>22</v>
      </c>
      <c r="KRK7" s="53" t="s">
        <v>22</v>
      </c>
      <c r="KRL7" s="53" t="s">
        <v>22</v>
      </c>
      <c r="KRM7" s="53" t="s">
        <v>22</v>
      </c>
      <c r="KRN7" s="53" t="s">
        <v>22</v>
      </c>
      <c r="KRO7" s="53" t="s">
        <v>22</v>
      </c>
      <c r="KRP7" s="53" t="s">
        <v>22</v>
      </c>
      <c r="KRQ7" s="53" t="s">
        <v>22</v>
      </c>
      <c r="KRR7" s="53" t="s">
        <v>22</v>
      </c>
      <c r="KRS7" s="53" t="s">
        <v>22</v>
      </c>
      <c r="KRT7" s="53" t="s">
        <v>22</v>
      </c>
      <c r="KRU7" s="53" t="s">
        <v>22</v>
      </c>
      <c r="KRV7" s="53" t="s">
        <v>22</v>
      </c>
      <c r="KRW7" s="53" t="s">
        <v>22</v>
      </c>
      <c r="KRX7" s="53" t="s">
        <v>22</v>
      </c>
      <c r="KRY7" s="53" t="s">
        <v>22</v>
      </c>
      <c r="KRZ7" s="53" t="s">
        <v>22</v>
      </c>
      <c r="KSA7" s="53" t="s">
        <v>22</v>
      </c>
      <c r="KSB7" s="53" t="s">
        <v>22</v>
      </c>
      <c r="KSC7" s="53" t="s">
        <v>22</v>
      </c>
      <c r="KSD7" s="53" t="s">
        <v>22</v>
      </c>
      <c r="KSE7" s="53" t="s">
        <v>22</v>
      </c>
      <c r="KSF7" s="53" t="s">
        <v>22</v>
      </c>
      <c r="KSG7" s="53" t="s">
        <v>22</v>
      </c>
      <c r="KSH7" s="53" t="s">
        <v>22</v>
      </c>
      <c r="KSI7" s="53" t="s">
        <v>22</v>
      </c>
      <c r="KSJ7" s="53" t="s">
        <v>22</v>
      </c>
      <c r="KSK7" s="53" t="s">
        <v>22</v>
      </c>
      <c r="KSL7" s="53" t="s">
        <v>22</v>
      </c>
      <c r="KSM7" s="53" t="s">
        <v>22</v>
      </c>
      <c r="KSN7" s="53" t="s">
        <v>22</v>
      </c>
      <c r="KSO7" s="53" t="s">
        <v>22</v>
      </c>
      <c r="KSP7" s="53" t="s">
        <v>22</v>
      </c>
      <c r="KSQ7" s="53" t="s">
        <v>22</v>
      </c>
      <c r="KSR7" s="53" t="s">
        <v>22</v>
      </c>
      <c r="KSS7" s="53" t="s">
        <v>22</v>
      </c>
      <c r="KST7" s="53" t="s">
        <v>22</v>
      </c>
      <c r="KSU7" s="53" t="s">
        <v>22</v>
      </c>
      <c r="KSV7" s="53" t="s">
        <v>22</v>
      </c>
      <c r="KSW7" s="53" t="s">
        <v>22</v>
      </c>
      <c r="KSX7" s="53" t="s">
        <v>22</v>
      </c>
      <c r="KSY7" s="53" t="s">
        <v>22</v>
      </c>
      <c r="KSZ7" s="53" t="s">
        <v>22</v>
      </c>
      <c r="KTA7" s="53" t="s">
        <v>22</v>
      </c>
      <c r="KTB7" s="53" t="s">
        <v>22</v>
      </c>
      <c r="KTC7" s="53" t="s">
        <v>22</v>
      </c>
      <c r="KTD7" s="53" t="s">
        <v>22</v>
      </c>
      <c r="KTE7" s="53" t="s">
        <v>22</v>
      </c>
      <c r="KTF7" s="53" t="s">
        <v>22</v>
      </c>
      <c r="KTG7" s="53" t="s">
        <v>22</v>
      </c>
      <c r="KTH7" s="53" t="s">
        <v>22</v>
      </c>
      <c r="KTI7" s="53" t="s">
        <v>22</v>
      </c>
      <c r="KTJ7" s="53" t="s">
        <v>22</v>
      </c>
      <c r="KTK7" s="53" t="s">
        <v>22</v>
      </c>
      <c r="KTL7" s="53" t="s">
        <v>22</v>
      </c>
      <c r="KTM7" s="53" t="s">
        <v>22</v>
      </c>
      <c r="KTN7" s="53" t="s">
        <v>22</v>
      </c>
      <c r="KTO7" s="53" t="s">
        <v>22</v>
      </c>
      <c r="KTP7" s="53" t="s">
        <v>22</v>
      </c>
      <c r="KTQ7" s="53" t="s">
        <v>22</v>
      </c>
      <c r="KTR7" s="53" t="s">
        <v>22</v>
      </c>
      <c r="KTS7" s="53" t="s">
        <v>22</v>
      </c>
      <c r="KTT7" s="53" t="s">
        <v>22</v>
      </c>
      <c r="KTU7" s="53" t="s">
        <v>22</v>
      </c>
      <c r="KTV7" s="53" t="s">
        <v>22</v>
      </c>
      <c r="KTW7" s="53" t="s">
        <v>22</v>
      </c>
      <c r="KTX7" s="53" t="s">
        <v>22</v>
      </c>
      <c r="KTY7" s="53" t="s">
        <v>22</v>
      </c>
      <c r="KTZ7" s="53" t="s">
        <v>22</v>
      </c>
      <c r="KUA7" s="53" t="s">
        <v>22</v>
      </c>
      <c r="KUB7" s="53" t="s">
        <v>22</v>
      </c>
      <c r="KUC7" s="53" t="s">
        <v>22</v>
      </c>
      <c r="KUD7" s="53" t="s">
        <v>22</v>
      </c>
      <c r="KUE7" s="53" t="s">
        <v>22</v>
      </c>
      <c r="KUF7" s="53" t="s">
        <v>22</v>
      </c>
      <c r="KUG7" s="53" t="s">
        <v>22</v>
      </c>
      <c r="KUH7" s="53" t="s">
        <v>22</v>
      </c>
      <c r="KUI7" s="53" t="s">
        <v>22</v>
      </c>
      <c r="KUJ7" s="53" t="s">
        <v>22</v>
      </c>
      <c r="KUK7" s="53" t="s">
        <v>22</v>
      </c>
      <c r="KUL7" s="53" t="s">
        <v>22</v>
      </c>
      <c r="KUM7" s="53" t="s">
        <v>22</v>
      </c>
      <c r="KUN7" s="53" t="s">
        <v>22</v>
      </c>
      <c r="KUO7" s="53" t="s">
        <v>22</v>
      </c>
      <c r="KUP7" s="53" t="s">
        <v>22</v>
      </c>
      <c r="KUQ7" s="53" t="s">
        <v>22</v>
      </c>
      <c r="KUR7" s="53" t="s">
        <v>22</v>
      </c>
      <c r="KUS7" s="53" t="s">
        <v>22</v>
      </c>
      <c r="KUT7" s="53" t="s">
        <v>22</v>
      </c>
      <c r="KUU7" s="53" t="s">
        <v>22</v>
      </c>
      <c r="KUV7" s="53" t="s">
        <v>22</v>
      </c>
      <c r="KUW7" s="53" t="s">
        <v>22</v>
      </c>
      <c r="KUX7" s="53" t="s">
        <v>22</v>
      </c>
      <c r="KUY7" s="53" t="s">
        <v>22</v>
      </c>
      <c r="KUZ7" s="53" t="s">
        <v>22</v>
      </c>
      <c r="KVA7" s="53" t="s">
        <v>22</v>
      </c>
      <c r="KVB7" s="53" t="s">
        <v>22</v>
      </c>
      <c r="KVC7" s="53" t="s">
        <v>22</v>
      </c>
      <c r="KVD7" s="53" t="s">
        <v>22</v>
      </c>
      <c r="KVE7" s="53" t="s">
        <v>22</v>
      </c>
      <c r="KVF7" s="53" t="s">
        <v>22</v>
      </c>
      <c r="KVG7" s="53" t="s">
        <v>22</v>
      </c>
      <c r="KVH7" s="53" t="s">
        <v>22</v>
      </c>
      <c r="KVI7" s="53" t="s">
        <v>22</v>
      </c>
      <c r="KVJ7" s="53" t="s">
        <v>22</v>
      </c>
      <c r="KVK7" s="53" t="s">
        <v>22</v>
      </c>
      <c r="KVL7" s="53" t="s">
        <v>22</v>
      </c>
      <c r="KVM7" s="53" t="s">
        <v>22</v>
      </c>
      <c r="KVN7" s="53" t="s">
        <v>22</v>
      </c>
      <c r="KVO7" s="53" t="s">
        <v>22</v>
      </c>
      <c r="KVP7" s="53" t="s">
        <v>22</v>
      </c>
      <c r="KVQ7" s="53" t="s">
        <v>22</v>
      </c>
      <c r="KVR7" s="53" t="s">
        <v>22</v>
      </c>
      <c r="KVS7" s="53" t="s">
        <v>22</v>
      </c>
      <c r="KVT7" s="53" t="s">
        <v>22</v>
      </c>
      <c r="KVU7" s="53" t="s">
        <v>22</v>
      </c>
      <c r="KVV7" s="53" t="s">
        <v>22</v>
      </c>
      <c r="KVW7" s="53" t="s">
        <v>22</v>
      </c>
      <c r="KVX7" s="53" t="s">
        <v>22</v>
      </c>
      <c r="KVY7" s="53" t="s">
        <v>22</v>
      </c>
      <c r="KVZ7" s="53" t="s">
        <v>22</v>
      </c>
      <c r="KWA7" s="53" t="s">
        <v>22</v>
      </c>
      <c r="KWB7" s="53" t="s">
        <v>22</v>
      </c>
      <c r="KWC7" s="53" t="s">
        <v>22</v>
      </c>
      <c r="KWD7" s="53" t="s">
        <v>22</v>
      </c>
      <c r="KWE7" s="53" t="s">
        <v>22</v>
      </c>
      <c r="KWF7" s="53" t="s">
        <v>22</v>
      </c>
      <c r="KWG7" s="53" t="s">
        <v>22</v>
      </c>
      <c r="KWH7" s="53" t="s">
        <v>22</v>
      </c>
      <c r="KWI7" s="53" t="s">
        <v>22</v>
      </c>
      <c r="KWJ7" s="53" t="s">
        <v>22</v>
      </c>
      <c r="KWK7" s="53" t="s">
        <v>22</v>
      </c>
      <c r="KWL7" s="53" t="s">
        <v>22</v>
      </c>
      <c r="KWM7" s="53" t="s">
        <v>22</v>
      </c>
      <c r="KWN7" s="53" t="s">
        <v>22</v>
      </c>
      <c r="KWO7" s="53" t="s">
        <v>22</v>
      </c>
      <c r="KWP7" s="53" t="s">
        <v>22</v>
      </c>
      <c r="KWQ7" s="53" t="s">
        <v>22</v>
      </c>
      <c r="KWR7" s="53" t="s">
        <v>22</v>
      </c>
      <c r="KWS7" s="53" t="s">
        <v>22</v>
      </c>
      <c r="KWT7" s="53" t="s">
        <v>22</v>
      </c>
      <c r="KWU7" s="53" t="s">
        <v>22</v>
      </c>
      <c r="KWV7" s="53" t="s">
        <v>22</v>
      </c>
      <c r="KWW7" s="53" t="s">
        <v>22</v>
      </c>
      <c r="KWX7" s="53" t="s">
        <v>22</v>
      </c>
      <c r="KWY7" s="53" t="s">
        <v>22</v>
      </c>
      <c r="KWZ7" s="53" t="s">
        <v>22</v>
      </c>
      <c r="KXA7" s="53" t="s">
        <v>22</v>
      </c>
      <c r="KXB7" s="53" t="s">
        <v>22</v>
      </c>
      <c r="KXC7" s="53" t="s">
        <v>22</v>
      </c>
      <c r="KXD7" s="53" t="s">
        <v>22</v>
      </c>
      <c r="KXE7" s="53" t="s">
        <v>22</v>
      </c>
      <c r="KXF7" s="53" t="s">
        <v>22</v>
      </c>
      <c r="KXG7" s="53" t="s">
        <v>22</v>
      </c>
      <c r="KXH7" s="53" t="s">
        <v>22</v>
      </c>
      <c r="KXI7" s="53" t="s">
        <v>22</v>
      </c>
      <c r="KXJ7" s="53" t="s">
        <v>22</v>
      </c>
      <c r="KXK7" s="53" t="s">
        <v>22</v>
      </c>
      <c r="KXL7" s="53" t="s">
        <v>22</v>
      </c>
      <c r="KXM7" s="53" t="s">
        <v>22</v>
      </c>
      <c r="KXN7" s="53" t="s">
        <v>22</v>
      </c>
      <c r="KXO7" s="53" t="s">
        <v>22</v>
      </c>
      <c r="KXP7" s="53" t="s">
        <v>22</v>
      </c>
      <c r="KXQ7" s="53" t="s">
        <v>22</v>
      </c>
      <c r="KXR7" s="53" t="s">
        <v>22</v>
      </c>
      <c r="KXS7" s="53" t="s">
        <v>22</v>
      </c>
      <c r="KXT7" s="53" t="s">
        <v>22</v>
      </c>
      <c r="KXU7" s="53" t="s">
        <v>22</v>
      </c>
      <c r="KXV7" s="53" t="s">
        <v>22</v>
      </c>
      <c r="KXW7" s="53" t="s">
        <v>22</v>
      </c>
      <c r="KXX7" s="53" t="s">
        <v>22</v>
      </c>
      <c r="KXY7" s="53" t="s">
        <v>22</v>
      </c>
      <c r="KXZ7" s="53" t="s">
        <v>22</v>
      </c>
      <c r="KYA7" s="53" t="s">
        <v>22</v>
      </c>
      <c r="KYB7" s="53" t="s">
        <v>22</v>
      </c>
      <c r="KYC7" s="53" t="s">
        <v>22</v>
      </c>
      <c r="KYD7" s="53" t="s">
        <v>22</v>
      </c>
      <c r="KYE7" s="53" t="s">
        <v>22</v>
      </c>
      <c r="KYF7" s="53" t="s">
        <v>22</v>
      </c>
      <c r="KYG7" s="53" t="s">
        <v>22</v>
      </c>
      <c r="KYH7" s="53" t="s">
        <v>22</v>
      </c>
      <c r="KYI7" s="53" t="s">
        <v>22</v>
      </c>
      <c r="KYJ7" s="53" t="s">
        <v>22</v>
      </c>
      <c r="KYK7" s="53" t="s">
        <v>22</v>
      </c>
      <c r="KYL7" s="53" t="s">
        <v>22</v>
      </c>
      <c r="KYM7" s="53" t="s">
        <v>22</v>
      </c>
      <c r="KYN7" s="53" t="s">
        <v>22</v>
      </c>
      <c r="KYO7" s="53" t="s">
        <v>22</v>
      </c>
      <c r="KYP7" s="53" t="s">
        <v>22</v>
      </c>
      <c r="KYQ7" s="53" t="s">
        <v>22</v>
      </c>
      <c r="KYR7" s="53" t="s">
        <v>22</v>
      </c>
      <c r="KYS7" s="53" t="s">
        <v>22</v>
      </c>
      <c r="KYT7" s="53" t="s">
        <v>22</v>
      </c>
      <c r="KYU7" s="53" t="s">
        <v>22</v>
      </c>
      <c r="KYV7" s="53" t="s">
        <v>22</v>
      </c>
      <c r="KYW7" s="53" t="s">
        <v>22</v>
      </c>
      <c r="KYX7" s="53" t="s">
        <v>22</v>
      </c>
      <c r="KYY7" s="53" t="s">
        <v>22</v>
      </c>
      <c r="KYZ7" s="53" t="s">
        <v>22</v>
      </c>
      <c r="KZA7" s="53" t="s">
        <v>22</v>
      </c>
      <c r="KZB7" s="53" t="s">
        <v>22</v>
      </c>
      <c r="KZC7" s="53" t="s">
        <v>22</v>
      </c>
      <c r="KZD7" s="53" t="s">
        <v>22</v>
      </c>
      <c r="KZE7" s="53" t="s">
        <v>22</v>
      </c>
      <c r="KZF7" s="53" t="s">
        <v>22</v>
      </c>
      <c r="KZG7" s="53" t="s">
        <v>22</v>
      </c>
      <c r="KZH7" s="53" t="s">
        <v>22</v>
      </c>
      <c r="KZI7" s="53" t="s">
        <v>22</v>
      </c>
      <c r="KZJ7" s="53" t="s">
        <v>22</v>
      </c>
      <c r="KZK7" s="53" t="s">
        <v>22</v>
      </c>
      <c r="KZL7" s="53" t="s">
        <v>22</v>
      </c>
      <c r="KZM7" s="53" t="s">
        <v>22</v>
      </c>
      <c r="KZN7" s="53" t="s">
        <v>22</v>
      </c>
      <c r="KZO7" s="53" t="s">
        <v>22</v>
      </c>
      <c r="KZP7" s="53" t="s">
        <v>22</v>
      </c>
      <c r="KZQ7" s="53" t="s">
        <v>22</v>
      </c>
      <c r="KZR7" s="53" t="s">
        <v>22</v>
      </c>
      <c r="KZS7" s="53" t="s">
        <v>22</v>
      </c>
      <c r="KZT7" s="53" t="s">
        <v>22</v>
      </c>
      <c r="KZU7" s="53" t="s">
        <v>22</v>
      </c>
      <c r="KZV7" s="53" t="s">
        <v>22</v>
      </c>
      <c r="KZW7" s="53" t="s">
        <v>22</v>
      </c>
      <c r="KZX7" s="53" t="s">
        <v>22</v>
      </c>
      <c r="KZY7" s="53" t="s">
        <v>22</v>
      </c>
      <c r="KZZ7" s="53" t="s">
        <v>22</v>
      </c>
      <c r="LAA7" s="53" t="s">
        <v>22</v>
      </c>
      <c r="LAB7" s="53" t="s">
        <v>22</v>
      </c>
      <c r="LAC7" s="53" t="s">
        <v>22</v>
      </c>
      <c r="LAD7" s="53" t="s">
        <v>22</v>
      </c>
      <c r="LAE7" s="53" t="s">
        <v>22</v>
      </c>
      <c r="LAF7" s="53" t="s">
        <v>22</v>
      </c>
      <c r="LAG7" s="53" t="s">
        <v>22</v>
      </c>
      <c r="LAH7" s="53" t="s">
        <v>22</v>
      </c>
      <c r="LAI7" s="53" t="s">
        <v>22</v>
      </c>
      <c r="LAJ7" s="53" t="s">
        <v>22</v>
      </c>
      <c r="LAK7" s="53" t="s">
        <v>22</v>
      </c>
      <c r="LAL7" s="53" t="s">
        <v>22</v>
      </c>
      <c r="LAM7" s="53" t="s">
        <v>22</v>
      </c>
      <c r="LAN7" s="53" t="s">
        <v>22</v>
      </c>
      <c r="LAO7" s="53" t="s">
        <v>22</v>
      </c>
      <c r="LAP7" s="53" t="s">
        <v>22</v>
      </c>
      <c r="LAQ7" s="53" t="s">
        <v>22</v>
      </c>
      <c r="LAR7" s="53" t="s">
        <v>22</v>
      </c>
      <c r="LAS7" s="53" t="s">
        <v>22</v>
      </c>
      <c r="LAT7" s="53" t="s">
        <v>22</v>
      </c>
      <c r="LAU7" s="53" t="s">
        <v>22</v>
      </c>
      <c r="LAV7" s="53" t="s">
        <v>22</v>
      </c>
      <c r="LAW7" s="53" t="s">
        <v>22</v>
      </c>
      <c r="LAX7" s="53" t="s">
        <v>22</v>
      </c>
      <c r="LAY7" s="53" t="s">
        <v>22</v>
      </c>
      <c r="LAZ7" s="53" t="s">
        <v>22</v>
      </c>
      <c r="LBA7" s="53" t="s">
        <v>22</v>
      </c>
      <c r="LBB7" s="53" t="s">
        <v>22</v>
      </c>
      <c r="LBC7" s="53" t="s">
        <v>22</v>
      </c>
      <c r="LBD7" s="53" t="s">
        <v>22</v>
      </c>
      <c r="LBE7" s="53" t="s">
        <v>22</v>
      </c>
      <c r="LBF7" s="53" t="s">
        <v>22</v>
      </c>
      <c r="LBG7" s="53" t="s">
        <v>22</v>
      </c>
      <c r="LBH7" s="53" t="s">
        <v>22</v>
      </c>
      <c r="LBI7" s="53" t="s">
        <v>22</v>
      </c>
      <c r="LBJ7" s="53" t="s">
        <v>22</v>
      </c>
      <c r="LBK7" s="53" t="s">
        <v>22</v>
      </c>
      <c r="LBL7" s="53" t="s">
        <v>22</v>
      </c>
      <c r="LBM7" s="53" t="s">
        <v>22</v>
      </c>
      <c r="LBN7" s="53" t="s">
        <v>22</v>
      </c>
      <c r="LBO7" s="53" t="s">
        <v>22</v>
      </c>
      <c r="LBP7" s="53" t="s">
        <v>22</v>
      </c>
      <c r="LBQ7" s="53" t="s">
        <v>22</v>
      </c>
      <c r="LBR7" s="53" t="s">
        <v>22</v>
      </c>
      <c r="LBS7" s="53" t="s">
        <v>22</v>
      </c>
      <c r="LBT7" s="53" t="s">
        <v>22</v>
      </c>
      <c r="LBU7" s="53" t="s">
        <v>22</v>
      </c>
      <c r="LBV7" s="53" t="s">
        <v>22</v>
      </c>
      <c r="LBW7" s="53" t="s">
        <v>22</v>
      </c>
      <c r="LBX7" s="53" t="s">
        <v>22</v>
      </c>
      <c r="LBY7" s="53" t="s">
        <v>22</v>
      </c>
      <c r="LBZ7" s="53" t="s">
        <v>22</v>
      </c>
      <c r="LCA7" s="53" t="s">
        <v>22</v>
      </c>
      <c r="LCB7" s="53" t="s">
        <v>22</v>
      </c>
      <c r="LCC7" s="53" t="s">
        <v>22</v>
      </c>
      <c r="LCD7" s="53" t="s">
        <v>22</v>
      </c>
      <c r="LCE7" s="53" t="s">
        <v>22</v>
      </c>
      <c r="LCF7" s="53" t="s">
        <v>22</v>
      </c>
      <c r="LCG7" s="53" t="s">
        <v>22</v>
      </c>
      <c r="LCH7" s="53" t="s">
        <v>22</v>
      </c>
      <c r="LCI7" s="53" t="s">
        <v>22</v>
      </c>
      <c r="LCJ7" s="53" t="s">
        <v>22</v>
      </c>
      <c r="LCK7" s="53" t="s">
        <v>22</v>
      </c>
      <c r="LCL7" s="53" t="s">
        <v>22</v>
      </c>
      <c r="LCM7" s="53" t="s">
        <v>22</v>
      </c>
      <c r="LCN7" s="53" t="s">
        <v>22</v>
      </c>
      <c r="LCO7" s="53" t="s">
        <v>22</v>
      </c>
      <c r="LCP7" s="53" t="s">
        <v>22</v>
      </c>
      <c r="LCQ7" s="53" t="s">
        <v>22</v>
      </c>
      <c r="LCR7" s="53" t="s">
        <v>22</v>
      </c>
      <c r="LCS7" s="53" t="s">
        <v>22</v>
      </c>
      <c r="LCT7" s="53" t="s">
        <v>22</v>
      </c>
      <c r="LCU7" s="53" t="s">
        <v>22</v>
      </c>
      <c r="LCV7" s="53" t="s">
        <v>22</v>
      </c>
      <c r="LCW7" s="53" t="s">
        <v>22</v>
      </c>
      <c r="LCX7" s="53" t="s">
        <v>22</v>
      </c>
      <c r="LCY7" s="53" t="s">
        <v>22</v>
      </c>
      <c r="LCZ7" s="53" t="s">
        <v>22</v>
      </c>
      <c r="LDA7" s="53" t="s">
        <v>22</v>
      </c>
      <c r="LDB7" s="53" t="s">
        <v>22</v>
      </c>
      <c r="LDC7" s="53" t="s">
        <v>22</v>
      </c>
      <c r="LDD7" s="53" t="s">
        <v>22</v>
      </c>
      <c r="LDE7" s="53" t="s">
        <v>22</v>
      </c>
      <c r="LDF7" s="53" t="s">
        <v>22</v>
      </c>
      <c r="LDG7" s="53" t="s">
        <v>22</v>
      </c>
      <c r="LDH7" s="53" t="s">
        <v>22</v>
      </c>
      <c r="LDI7" s="53" t="s">
        <v>22</v>
      </c>
      <c r="LDJ7" s="53" t="s">
        <v>22</v>
      </c>
      <c r="LDK7" s="53" t="s">
        <v>22</v>
      </c>
      <c r="LDL7" s="53" t="s">
        <v>22</v>
      </c>
      <c r="LDM7" s="53" t="s">
        <v>22</v>
      </c>
      <c r="LDN7" s="53" t="s">
        <v>22</v>
      </c>
      <c r="LDO7" s="53" t="s">
        <v>22</v>
      </c>
      <c r="LDP7" s="53" t="s">
        <v>22</v>
      </c>
      <c r="LDQ7" s="53" t="s">
        <v>22</v>
      </c>
      <c r="LDR7" s="53" t="s">
        <v>22</v>
      </c>
      <c r="LDS7" s="53" t="s">
        <v>22</v>
      </c>
      <c r="LDT7" s="53" t="s">
        <v>22</v>
      </c>
      <c r="LDU7" s="53" t="s">
        <v>22</v>
      </c>
      <c r="LDV7" s="53" t="s">
        <v>22</v>
      </c>
      <c r="LDW7" s="53" t="s">
        <v>22</v>
      </c>
      <c r="LDX7" s="53" t="s">
        <v>22</v>
      </c>
      <c r="LDY7" s="53" t="s">
        <v>22</v>
      </c>
      <c r="LDZ7" s="53" t="s">
        <v>22</v>
      </c>
      <c r="LEA7" s="53" t="s">
        <v>22</v>
      </c>
      <c r="LEB7" s="53" t="s">
        <v>22</v>
      </c>
      <c r="LEC7" s="53" t="s">
        <v>22</v>
      </c>
      <c r="LED7" s="53" t="s">
        <v>22</v>
      </c>
      <c r="LEE7" s="53" t="s">
        <v>22</v>
      </c>
      <c r="LEF7" s="53" t="s">
        <v>22</v>
      </c>
      <c r="LEG7" s="53" t="s">
        <v>22</v>
      </c>
      <c r="LEH7" s="53" t="s">
        <v>22</v>
      </c>
      <c r="LEI7" s="53" t="s">
        <v>22</v>
      </c>
      <c r="LEJ7" s="53" t="s">
        <v>22</v>
      </c>
      <c r="LEK7" s="53" t="s">
        <v>22</v>
      </c>
      <c r="LEL7" s="53" t="s">
        <v>22</v>
      </c>
      <c r="LEM7" s="53" t="s">
        <v>22</v>
      </c>
      <c r="LEN7" s="53" t="s">
        <v>22</v>
      </c>
      <c r="LEO7" s="53" t="s">
        <v>22</v>
      </c>
      <c r="LEP7" s="53" t="s">
        <v>22</v>
      </c>
      <c r="LEQ7" s="53" t="s">
        <v>22</v>
      </c>
      <c r="LER7" s="53" t="s">
        <v>22</v>
      </c>
      <c r="LES7" s="53" t="s">
        <v>22</v>
      </c>
      <c r="LET7" s="53" t="s">
        <v>22</v>
      </c>
      <c r="LEU7" s="53" t="s">
        <v>22</v>
      </c>
      <c r="LEV7" s="53" t="s">
        <v>22</v>
      </c>
      <c r="LEW7" s="53" t="s">
        <v>22</v>
      </c>
      <c r="LEX7" s="53" t="s">
        <v>22</v>
      </c>
      <c r="LEY7" s="53" t="s">
        <v>22</v>
      </c>
      <c r="LEZ7" s="53" t="s">
        <v>22</v>
      </c>
      <c r="LFA7" s="53" t="s">
        <v>22</v>
      </c>
      <c r="LFB7" s="53" t="s">
        <v>22</v>
      </c>
      <c r="LFC7" s="53" t="s">
        <v>22</v>
      </c>
      <c r="LFD7" s="53" t="s">
        <v>22</v>
      </c>
      <c r="LFE7" s="53" t="s">
        <v>22</v>
      </c>
      <c r="LFF7" s="53" t="s">
        <v>22</v>
      </c>
      <c r="LFG7" s="53" t="s">
        <v>22</v>
      </c>
      <c r="LFH7" s="53" t="s">
        <v>22</v>
      </c>
      <c r="LFI7" s="53" t="s">
        <v>22</v>
      </c>
      <c r="LFJ7" s="53" t="s">
        <v>22</v>
      </c>
      <c r="LFK7" s="53" t="s">
        <v>22</v>
      </c>
      <c r="LFL7" s="53" t="s">
        <v>22</v>
      </c>
      <c r="LFM7" s="53" t="s">
        <v>22</v>
      </c>
      <c r="LFN7" s="53" t="s">
        <v>22</v>
      </c>
      <c r="LFO7" s="53" t="s">
        <v>22</v>
      </c>
      <c r="LFP7" s="53" t="s">
        <v>22</v>
      </c>
      <c r="LFQ7" s="53" t="s">
        <v>22</v>
      </c>
      <c r="LFR7" s="53" t="s">
        <v>22</v>
      </c>
      <c r="LFS7" s="53" t="s">
        <v>22</v>
      </c>
      <c r="LFT7" s="53" t="s">
        <v>22</v>
      </c>
      <c r="LFU7" s="53" t="s">
        <v>22</v>
      </c>
      <c r="LFV7" s="53" t="s">
        <v>22</v>
      </c>
      <c r="LFW7" s="53" t="s">
        <v>22</v>
      </c>
      <c r="LFX7" s="53" t="s">
        <v>22</v>
      </c>
      <c r="LFY7" s="53" t="s">
        <v>22</v>
      </c>
      <c r="LFZ7" s="53" t="s">
        <v>22</v>
      </c>
      <c r="LGA7" s="53" t="s">
        <v>22</v>
      </c>
      <c r="LGB7" s="53" t="s">
        <v>22</v>
      </c>
      <c r="LGC7" s="53" t="s">
        <v>22</v>
      </c>
      <c r="LGD7" s="53" t="s">
        <v>22</v>
      </c>
      <c r="LGE7" s="53" t="s">
        <v>22</v>
      </c>
      <c r="LGF7" s="53" t="s">
        <v>22</v>
      </c>
      <c r="LGG7" s="53" t="s">
        <v>22</v>
      </c>
      <c r="LGH7" s="53" t="s">
        <v>22</v>
      </c>
      <c r="LGI7" s="53" t="s">
        <v>22</v>
      </c>
      <c r="LGJ7" s="53" t="s">
        <v>22</v>
      </c>
      <c r="LGK7" s="53" t="s">
        <v>22</v>
      </c>
      <c r="LGL7" s="53" t="s">
        <v>22</v>
      </c>
      <c r="LGM7" s="53" t="s">
        <v>22</v>
      </c>
      <c r="LGN7" s="53" t="s">
        <v>22</v>
      </c>
      <c r="LGO7" s="53" t="s">
        <v>22</v>
      </c>
      <c r="LGP7" s="53" t="s">
        <v>22</v>
      </c>
      <c r="LGQ7" s="53" t="s">
        <v>22</v>
      </c>
      <c r="LGR7" s="53" t="s">
        <v>22</v>
      </c>
      <c r="LGS7" s="53" t="s">
        <v>22</v>
      </c>
      <c r="LGT7" s="53" t="s">
        <v>22</v>
      </c>
      <c r="LGU7" s="53" t="s">
        <v>22</v>
      </c>
      <c r="LGV7" s="53" t="s">
        <v>22</v>
      </c>
      <c r="LGW7" s="53" t="s">
        <v>22</v>
      </c>
      <c r="LGX7" s="53" t="s">
        <v>22</v>
      </c>
      <c r="LGY7" s="53" t="s">
        <v>22</v>
      </c>
      <c r="LGZ7" s="53" t="s">
        <v>22</v>
      </c>
      <c r="LHA7" s="53" t="s">
        <v>22</v>
      </c>
      <c r="LHB7" s="53" t="s">
        <v>22</v>
      </c>
      <c r="LHC7" s="53" t="s">
        <v>22</v>
      </c>
      <c r="LHD7" s="53" t="s">
        <v>22</v>
      </c>
      <c r="LHE7" s="53" t="s">
        <v>22</v>
      </c>
      <c r="LHF7" s="53" t="s">
        <v>22</v>
      </c>
      <c r="LHG7" s="53" t="s">
        <v>22</v>
      </c>
      <c r="LHH7" s="53" t="s">
        <v>22</v>
      </c>
      <c r="LHI7" s="53" t="s">
        <v>22</v>
      </c>
      <c r="LHJ7" s="53" t="s">
        <v>22</v>
      </c>
      <c r="LHK7" s="53" t="s">
        <v>22</v>
      </c>
      <c r="LHL7" s="53" t="s">
        <v>22</v>
      </c>
      <c r="LHM7" s="53" t="s">
        <v>22</v>
      </c>
      <c r="LHN7" s="53" t="s">
        <v>22</v>
      </c>
      <c r="LHO7" s="53" t="s">
        <v>22</v>
      </c>
      <c r="LHP7" s="53" t="s">
        <v>22</v>
      </c>
      <c r="LHQ7" s="53" t="s">
        <v>22</v>
      </c>
      <c r="LHR7" s="53" t="s">
        <v>22</v>
      </c>
      <c r="LHS7" s="53" t="s">
        <v>22</v>
      </c>
      <c r="LHT7" s="53" t="s">
        <v>22</v>
      </c>
      <c r="LHU7" s="53" t="s">
        <v>22</v>
      </c>
      <c r="LHV7" s="53" t="s">
        <v>22</v>
      </c>
      <c r="LHW7" s="53" t="s">
        <v>22</v>
      </c>
      <c r="LHX7" s="53" t="s">
        <v>22</v>
      </c>
      <c r="LHY7" s="53" t="s">
        <v>22</v>
      </c>
      <c r="LHZ7" s="53" t="s">
        <v>22</v>
      </c>
      <c r="LIA7" s="53" t="s">
        <v>22</v>
      </c>
      <c r="LIB7" s="53" t="s">
        <v>22</v>
      </c>
      <c r="LIC7" s="53" t="s">
        <v>22</v>
      </c>
      <c r="LID7" s="53" t="s">
        <v>22</v>
      </c>
      <c r="LIE7" s="53" t="s">
        <v>22</v>
      </c>
      <c r="LIF7" s="53" t="s">
        <v>22</v>
      </c>
      <c r="LIG7" s="53" t="s">
        <v>22</v>
      </c>
      <c r="LIH7" s="53" t="s">
        <v>22</v>
      </c>
      <c r="LII7" s="53" t="s">
        <v>22</v>
      </c>
      <c r="LIJ7" s="53" t="s">
        <v>22</v>
      </c>
      <c r="LIK7" s="53" t="s">
        <v>22</v>
      </c>
      <c r="LIL7" s="53" t="s">
        <v>22</v>
      </c>
      <c r="LIM7" s="53" t="s">
        <v>22</v>
      </c>
      <c r="LIN7" s="53" t="s">
        <v>22</v>
      </c>
      <c r="LIO7" s="53" t="s">
        <v>22</v>
      </c>
      <c r="LIP7" s="53" t="s">
        <v>22</v>
      </c>
      <c r="LIQ7" s="53" t="s">
        <v>22</v>
      </c>
      <c r="LIR7" s="53" t="s">
        <v>22</v>
      </c>
      <c r="LIS7" s="53" t="s">
        <v>22</v>
      </c>
      <c r="LIT7" s="53" t="s">
        <v>22</v>
      </c>
      <c r="LIU7" s="53" t="s">
        <v>22</v>
      </c>
      <c r="LIV7" s="53" t="s">
        <v>22</v>
      </c>
      <c r="LIW7" s="53" t="s">
        <v>22</v>
      </c>
      <c r="LIX7" s="53" t="s">
        <v>22</v>
      </c>
      <c r="LIY7" s="53" t="s">
        <v>22</v>
      </c>
      <c r="LIZ7" s="53" t="s">
        <v>22</v>
      </c>
      <c r="LJA7" s="53" t="s">
        <v>22</v>
      </c>
      <c r="LJB7" s="53" t="s">
        <v>22</v>
      </c>
      <c r="LJC7" s="53" t="s">
        <v>22</v>
      </c>
      <c r="LJD7" s="53" t="s">
        <v>22</v>
      </c>
      <c r="LJE7" s="53" t="s">
        <v>22</v>
      </c>
      <c r="LJF7" s="53" t="s">
        <v>22</v>
      </c>
      <c r="LJG7" s="53" t="s">
        <v>22</v>
      </c>
      <c r="LJH7" s="53" t="s">
        <v>22</v>
      </c>
      <c r="LJI7" s="53" t="s">
        <v>22</v>
      </c>
      <c r="LJJ7" s="53" t="s">
        <v>22</v>
      </c>
      <c r="LJK7" s="53" t="s">
        <v>22</v>
      </c>
      <c r="LJL7" s="53" t="s">
        <v>22</v>
      </c>
      <c r="LJM7" s="53" t="s">
        <v>22</v>
      </c>
      <c r="LJN7" s="53" t="s">
        <v>22</v>
      </c>
      <c r="LJO7" s="53" t="s">
        <v>22</v>
      </c>
      <c r="LJP7" s="53" t="s">
        <v>22</v>
      </c>
      <c r="LJQ7" s="53" t="s">
        <v>22</v>
      </c>
      <c r="LJR7" s="53" t="s">
        <v>22</v>
      </c>
      <c r="LJS7" s="53" t="s">
        <v>22</v>
      </c>
      <c r="LJT7" s="53" t="s">
        <v>22</v>
      </c>
      <c r="LJU7" s="53" t="s">
        <v>22</v>
      </c>
      <c r="LJV7" s="53" t="s">
        <v>22</v>
      </c>
      <c r="LJW7" s="53" t="s">
        <v>22</v>
      </c>
      <c r="LJX7" s="53" t="s">
        <v>22</v>
      </c>
      <c r="LJY7" s="53" t="s">
        <v>22</v>
      </c>
      <c r="LJZ7" s="53" t="s">
        <v>22</v>
      </c>
      <c r="LKA7" s="53" t="s">
        <v>22</v>
      </c>
      <c r="LKB7" s="53" t="s">
        <v>22</v>
      </c>
      <c r="LKC7" s="53" t="s">
        <v>22</v>
      </c>
      <c r="LKD7" s="53" t="s">
        <v>22</v>
      </c>
      <c r="LKE7" s="53" t="s">
        <v>22</v>
      </c>
      <c r="LKF7" s="53" t="s">
        <v>22</v>
      </c>
      <c r="LKG7" s="53" t="s">
        <v>22</v>
      </c>
      <c r="LKH7" s="53" t="s">
        <v>22</v>
      </c>
      <c r="LKI7" s="53" t="s">
        <v>22</v>
      </c>
      <c r="LKJ7" s="53" t="s">
        <v>22</v>
      </c>
      <c r="LKK7" s="53" t="s">
        <v>22</v>
      </c>
      <c r="LKL7" s="53" t="s">
        <v>22</v>
      </c>
      <c r="LKM7" s="53" t="s">
        <v>22</v>
      </c>
      <c r="LKN7" s="53" t="s">
        <v>22</v>
      </c>
      <c r="LKO7" s="53" t="s">
        <v>22</v>
      </c>
      <c r="LKP7" s="53" t="s">
        <v>22</v>
      </c>
      <c r="LKQ7" s="53" t="s">
        <v>22</v>
      </c>
      <c r="LKR7" s="53" t="s">
        <v>22</v>
      </c>
      <c r="LKS7" s="53" t="s">
        <v>22</v>
      </c>
      <c r="LKT7" s="53" t="s">
        <v>22</v>
      </c>
      <c r="LKU7" s="53" t="s">
        <v>22</v>
      </c>
      <c r="LKV7" s="53" t="s">
        <v>22</v>
      </c>
      <c r="LKW7" s="53" t="s">
        <v>22</v>
      </c>
      <c r="LKX7" s="53" t="s">
        <v>22</v>
      </c>
      <c r="LKY7" s="53" t="s">
        <v>22</v>
      </c>
      <c r="LKZ7" s="53" t="s">
        <v>22</v>
      </c>
      <c r="LLA7" s="53" t="s">
        <v>22</v>
      </c>
      <c r="LLB7" s="53" t="s">
        <v>22</v>
      </c>
      <c r="LLC7" s="53" t="s">
        <v>22</v>
      </c>
      <c r="LLD7" s="53" t="s">
        <v>22</v>
      </c>
      <c r="LLE7" s="53" t="s">
        <v>22</v>
      </c>
      <c r="LLF7" s="53" t="s">
        <v>22</v>
      </c>
      <c r="LLG7" s="53" t="s">
        <v>22</v>
      </c>
      <c r="LLH7" s="53" t="s">
        <v>22</v>
      </c>
      <c r="LLI7" s="53" t="s">
        <v>22</v>
      </c>
      <c r="LLJ7" s="53" t="s">
        <v>22</v>
      </c>
      <c r="LLK7" s="53" t="s">
        <v>22</v>
      </c>
      <c r="LLL7" s="53" t="s">
        <v>22</v>
      </c>
      <c r="LLM7" s="53" t="s">
        <v>22</v>
      </c>
      <c r="LLN7" s="53" t="s">
        <v>22</v>
      </c>
      <c r="LLO7" s="53" t="s">
        <v>22</v>
      </c>
      <c r="LLP7" s="53" t="s">
        <v>22</v>
      </c>
      <c r="LLQ7" s="53" t="s">
        <v>22</v>
      </c>
      <c r="LLR7" s="53" t="s">
        <v>22</v>
      </c>
      <c r="LLS7" s="53" t="s">
        <v>22</v>
      </c>
      <c r="LLT7" s="53" t="s">
        <v>22</v>
      </c>
      <c r="LLU7" s="53" t="s">
        <v>22</v>
      </c>
      <c r="LLV7" s="53" t="s">
        <v>22</v>
      </c>
      <c r="LLW7" s="53" t="s">
        <v>22</v>
      </c>
      <c r="LLX7" s="53" t="s">
        <v>22</v>
      </c>
      <c r="LLY7" s="53" t="s">
        <v>22</v>
      </c>
      <c r="LLZ7" s="53" t="s">
        <v>22</v>
      </c>
      <c r="LMA7" s="53" t="s">
        <v>22</v>
      </c>
      <c r="LMB7" s="53" t="s">
        <v>22</v>
      </c>
      <c r="LMC7" s="53" t="s">
        <v>22</v>
      </c>
      <c r="LMD7" s="53" t="s">
        <v>22</v>
      </c>
      <c r="LME7" s="53" t="s">
        <v>22</v>
      </c>
      <c r="LMF7" s="53" t="s">
        <v>22</v>
      </c>
      <c r="LMG7" s="53" t="s">
        <v>22</v>
      </c>
      <c r="LMH7" s="53" t="s">
        <v>22</v>
      </c>
      <c r="LMI7" s="53" t="s">
        <v>22</v>
      </c>
      <c r="LMJ7" s="53" t="s">
        <v>22</v>
      </c>
      <c r="LMK7" s="53" t="s">
        <v>22</v>
      </c>
      <c r="LML7" s="53" t="s">
        <v>22</v>
      </c>
      <c r="LMM7" s="53" t="s">
        <v>22</v>
      </c>
      <c r="LMN7" s="53" t="s">
        <v>22</v>
      </c>
      <c r="LMO7" s="53" t="s">
        <v>22</v>
      </c>
      <c r="LMP7" s="53" t="s">
        <v>22</v>
      </c>
      <c r="LMQ7" s="53" t="s">
        <v>22</v>
      </c>
      <c r="LMR7" s="53" t="s">
        <v>22</v>
      </c>
      <c r="LMS7" s="53" t="s">
        <v>22</v>
      </c>
      <c r="LMT7" s="53" t="s">
        <v>22</v>
      </c>
      <c r="LMU7" s="53" t="s">
        <v>22</v>
      </c>
      <c r="LMV7" s="53" t="s">
        <v>22</v>
      </c>
      <c r="LMW7" s="53" t="s">
        <v>22</v>
      </c>
      <c r="LMX7" s="53" t="s">
        <v>22</v>
      </c>
      <c r="LMY7" s="53" t="s">
        <v>22</v>
      </c>
      <c r="LMZ7" s="53" t="s">
        <v>22</v>
      </c>
      <c r="LNA7" s="53" t="s">
        <v>22</v>
      </c>
      <c r="LNB7" s="53" t="s">
        <v>22</v>
      </c>
      <c r="LNC7" s="53" t="s">
        <v>22</v>
      </c>
      <c r="LND7" s="53" t="s">
        <v>22</v>
      </c>
      <c r="LNE7" s="53" t="s">
        <v>22</v>
      </c>
      <c r="LNF7" s="53" t="s">
        <v>22</v>
      </c>
      <c r="LNG7" s="53" t="s">
        <v>22</v>
      </c>
      <c r="LNH7" s="53" t="s">
        <v>22</v>
      </c>
      <c r="LNI7" s="53" t="s">
        <v>22</v>
      </c>
      <c r="LNJ7" s="53" t="s">
        <v>22</v>
      </c>
      <c r="LNK7" s="53" t="s">
        <v>22</v>
      </c>
      <c r="LNL7" s="53" t="s">
        <v>22</v>
      </c>
      <c r="LNM7" s="53" t="s">
        <v>22</v>
      </c>
      <c r="LNN7" s="53" t="s">
        <v>22</v>
      </c>
      <c r="LNO7" s="53" t="s">
        <v>22</v>
      </c>
      <c r="LNP7" s="53" t="s">
        <v>22</v>
      </c>
      <c r="LNQ7" s="53" t="s">
        <v>22</v>
      </c>
      <c r="LNR7" s="53" t="s">
        <v>22</v>
      </c>
      <c r="LNS7" s="53" t="s">
        <v>22</v>
      </c>
      <c r="LNT7" s="53" t="s">
        <v>22</v>
      </c>
      <c r="LNU7" s="53" t="s">
        <v>22</v>
      </c>
      <c r="LNV7" s="53" t="s">
        <v>22</v>
      </c>
      <c r="LNW7" s="53" t="s">
        <v>22</v>
      </c>
      <c r="LNX7" s="53" t="s">
        <v>22</v>
      </c>
      <c r="LNY7" s="53" t="s">
        <v>22</v>
      </c>
      <c r="LNZ7" s="53" t="s">
        <v>22</v>
      </c>
      <c r="LOA7" s="53" t="s">
        <v>22</v>
      </c>
      <c r="LOB7" s="53" t="s">
        <v>22</v>
      </c>
      <c r="LOC7" s="53" t="s">
        <v>22</v>
      </c>
      <c r="LOD7" s="53" t="s">
        <v>22</v>
      </c>
      <c r="LOE7" s="53" t="s">
        <v>22</v>
      </c>
      <c r="LOF7" s="53" t="s">
        <v>22</v>
      </c>
      <c r="LOG7" s="53" t="s">
        <v>22</v>
      </c>
      <c r="LOH7" s="53" t="s">
        <v>22</v>
      </c>
      <c r="LOI7" s="53" t="s">
        <v>22</v>
      </c>
      <c r="LOJ7" s="53" t="s">
        <v>22</v>
      </c>
      <c r="LOK7" s="53" t="s">
        <v>22</v>
      </c>
      <c r="LOL7" s="53" t="s">
        <v>22</v>
      </c>
      <c r="LOM7" s="53" t="s">
        <v>22</v>
      </c>
      <c r="LON7" s="53" t="s">
        <v>22</v>
      </c>
      <c r="LOO7" s="53" t="s">
        <v>22</v>
      </c>
      <c r="LOP7" s="53" t="s">
        <v>22</v>
      </c>
      <c r="LOQ7" s="53" t="s">
        <v>22</v>
      </c>
      <c r="LOR7" s="53" t="s">
        <v>22</v>
      </c>
      <c r="LOS7" s="53" t="s">
        <v>22</v>
      </c>
      <c r="LOT7" s="53" t="s">
        <v>22</v>
      </c>
      <c r="LOU7" s="53" t="s">
        <v>22</v>
      </c>
      <c r="LOV7" s="53" t="s">
        <v>22</v>
      </c>
      <c r="LOW7" s="53" t="s">
        <v>22</v>
      </c>
      <c r="LOX7" s="53" t="s">
        <v>22</v>
      </c>
      <c r="LOY7" s="53" t="s">
        <v>22</v>
      </c>
      <c r="LOZ7" s="53" t="s">
        <v>22</v>
      </c>
      <c r="LPA7" s="53" t="s">
        <v>22</v>
      </c>
      <c r="LPB7" s="53" t="s">
        <v>22</v>
      </c>
      <c r="LPC7" s="53" t="s">
        <v>22</v>
      </c>
      <c r="LPD7" s="53" t="s">
        <v>22</v>
      </c>
      <c r="LPE7" s="53" t="s">
        <v>22</v>
      </c>
      <c r="LPF7" s="53" t="s">
        <v>22</v>
      </c>
      <c r="LPG7" s="53" t="s">
        <v>22</v>
      </c>
      <c r="LPH7" s="53" t="s">
        <v>22</v>
      </c>
      <c r="LPI7" s="53" t="s">
        <v>22</v>
      </c>
      <c r="LPJ7" s="53" t="s">
        <v>22</v>
      </c>
      <c r="LPK7" s="53" t="s">
        <v>22</v>
      </c>
      <c r="LPL7" s="53" t="s">
        <v>22</v>
      </c>
      <c r="LPM7" s="53" t="s">
        <v>22</v>
      </c>
      <c r="LPN7" s="53" t="s">
        <v>22</v>
      </c>
      <c r="LPO7" s="53" t="s">
        <v>22</v>
      </c>
      <c r="LPP7" s="53" t="s">
        <v>22</v>
      </c>
      <c r="LPQ7" s="53" t="s">
        <v>22</v>
      </c>
      <c r="LPR7" s="53" t="s">
        <v>22</v>
      </c>
      <c r="LPS7" s="53" t="s">
        <v>22</v>
      </c>
      <c r="LPT7" s="53" t="s">
        <v>22</v>
      </c>
      <c r="LPU7" s="53" t="s">
        <v>22</v>
      </c>
      <c r="LPV7" s="53" t="s">
        <v>22</v>
      </c>
      <c r="LPW7" s="53" t="s">
        <v>22</v>
      </c>
      <c r="LPX7" s="53" t="s">
        <v>22</v>
      </c>
      <c r="LPY7" s="53" t="s">
        <v>22</v>
      </c>
      <c r="LPZ7" s="53" t="s">
        <v>22</v>
      </c>
      <c r="LQA7" s="53" t="s">
        <v>22</v>
      </c>
      <c r="LQB7" s="53" t="s">
        <v>22</v>
      </c>
      <c r="LQC7" s="53" t="s">
        <v>22</v>
      </c>
      <c r="LQD7" s="53" t="s">
        <v>22</v>
      </c>
      <c r="LQE7" s="53" t="s">
        <v>22</v>
      </c>
      <c r="LQF7" s="53" t="s">
        <v>22</v>
      </c>
      <c r="LQG7" s="53" t="s">
        <v>22</v>
      </c>
      <c r="LQH7" s="53" t="s">
        <v>22</v>
      </c>
      <c r="LQI7" s="53" t="s">
        <v>22</v>
      </c>
      <c r="LQJ7" s="53" t="s">
        <v>22</v>
      </c>
      <c r="LQK7" s="53" t="s">
        <v>22</v>
      </c>
      <c r="LQL7" s="53" t="s">
        <v>22</v>
      </c>
      <c r="LQM7" s="53" t="s">
        <v>22</v>
      </c>
      <c r="LQN7" s="53" t="s">
        <v>22</v>
      </c>
      <c r="LQO7" s="53" t="s">
        <v>22</v>
      </c>
      <c r="LQP7" s="53" t="s">
        <v>22</v>
      </c>
      <c r="LQQ7" s="53" t="s">
        <v>22</v>
      </c>
      <c r="LQR7" s="53" t="s">
        <v>22</v>
      </c>
      <c r="LQS7" s="53" t="s">
        <v>22</v>
      </c>
      <c r="LQT7" s="53" t="s">
        <v>22</v>
      </c>
      <c r="LQU7" s="53" t="s">
        <v>22</v>
      </c>
      <c r="LQV7" s="53" t="s">
        <v>22</v>
      </c>
      <c r="LQW7" s="53" t="s">
        <v>22</v>
      </c>
      <c r="LQX7" s="53" t="s">
        <v>22</v>
      </c>
      <c r="LQY7" s="53" t="s">
        <v>22</v>
      </c>
      <c r="LQZ7" s="53" t="s">
        <v>22</v>
      </c>
      <c r="LRA7" s="53" t="s">
        <v>22</v>
      </c>
      <c r="LRB7" s="53" t="s">
        <v>22</v>
      </c>
      <c r="LRC7" s="53" t="s">
        <v>22</v>
      </c>
      <c r="LRD7" s="53" t="s">
        <v>22</v>
      </c>
      <c r="LRE7" s="53" t="s">
        <v>22</v>
      </c>
      <c r="LRF7" s="53" t="s">
        <v>22</v>
      </c>
      <c r="LRG7" s="53" t="s">
        <v>22</v>
      </c>
      <c r="LRH7" s="53" t="s">
        <v>22</v>
      </c>
      <c r="LRI7" s="53" t="s">
        <v>22</v>
      </c>
      <c r="LRJ7" s="53" t="s">
        <v>22</v>
      </c>
      <c r="LRK7" s="53" t="s">
        <v>22</v>
      </c>
      <c r="LRL7" s="53" t="s">
        <v>22</v>
      </c>
      <c r="LRM7" s="53" t="s">
        <v>22</v>
      </c>
      <c r="LRN7" s="53" t="s">
        <v>22</v>
      </c>
      <c r="LRO7" s="53" t="s">
        <v>22</v>
      </c>
      <c r="LRP7" s="53" t="s">
        <v>22</v>
      </c>
      <c r="LRQ7" s="53" t="s">
        <v>22</v>
      </c>
      <c r="LRR7" s="53" t="s">
        <v>22</v>
      </c>
      <c r="LRS7" s="53" t="s">
        <v>22</v>
      </c>
      <c r="LRT7" s="53" t="s">
        <v>22</v>
      </c>
      <c r="LRU7" s="53" t="s">
        <v>22</v>
      </c>
      <c r="LRV7" s="53" t="s">
        <v>22</v>
      </c>
      <c r="LRW7" s="53" t="s">
        <v>22</v>
      </c>
      <c r="LRX7" s="53" t="s">
        <v>22</v>
      </c>
      <c r="LRY7" s="53" t="s">
        <v>22</v>
      </c>
      <c r="LRZ7" s="53" t="s">
        <v>22</v>
      </c>
      <c r="LSA7" s="53" t="s">
        <v>22</v>
      </c>
      <c r="LSB7" s="53" t="s">
        <v>22</v>
      </c>
      <c r="LSC7" s="53" t="s">
        <v>22</v>
      </c>
      <c r="LSD7" s="53" t="s">
        <v>22</v>
      </c>
      <c r="LSE7" s="53" t="s">
        <v>22</v>
      </c>
      <c r="LSF7" s="53" t="s">
        <v>22</v>
      </c>
      <c r="LSG7" s="53" t="s">
        <v>22</v>
      </c>
      <c r="LSH7" s="53" t="s">
        <v>22</v>
      </c>
      <c r="LSI7" s="53" t="s">
        <v>22</v>
      </c>
      <c r="LSJ7" s="53" t="s">
        <v>22</v>
      </c>
      <c r="LSK7" s="53" t="s">
        <v>22</v>
      </c>
      <c r="LSL7" s="53" t="s">
        <v>22</v>
      </c>
      <c r="LSM7" s="53" t="s">
        <v>22</v>
      </c>
      <c r="LSN7" s="53" t="s">
        <v>22</v>
      </c>
      <c r="LSO7" s="53" t="s">
        <v>22</v>
      </c>
      <c r="LSP7" s="53" t="s">
        <v>22</v>
      </c>
      <c r="LSQ7" s="53" t="s">
        <v>22</v>
      </c>
      <c r="LSR7" s="53" t="s">
        <v>22</v>
      </c>
      <c r="LSS7" s="53" t="s">
        <v>22</v>
      </c>
      <c r="LST7" s="53" t="s">
        <v>22</v>
      </c>
      <c r="LSU7" s="53" t="s">
        <v>22</v>
      </c>
      <c r="LSV7" s="53" t="s">
        <v>22</v>
      </c>
      <c r="LSW7" s="53" t="s">
        <v>22</v>
      </c>
      <c r="LSX7" s="53" t="s">
        <v>22</v>
      </c>
      <c r="LSY7" s="53" t="s">
        <v>22</v>
      </c>
      <c r="LSZ7" s="53" t="s">
        <v>22</v>
      </c>
      <c r="LTA7" s="53" t="s">
        <v>22</v>
      </c>
      <c r="LTB7" s="53" t="s">
        <v>22</v>
      </c>
      <c r="LTC7" s="53" t="s">
        <v>22</v>
      </c>
      <c r="LTD7" s="53" t="s">
        <v>22</v>
      </c>
      <c r="LTE7" s="53" t="s">
        <v>22</v>
      </c>
      <c r="LTF7" s="53" t="s">
        <v>22</v>
      </c>
      <c r="LTG7" s="53" t="s">
        <v>22</v>
      </c>
      <c r="LTH7" s="53" t="s">
        <v>22</v>
      </c>
      <c r="LTI7" s="53" t="s">
        <v>22</v>
      </c>
      <c r="LTJ7" s="53" t="s">
        <v>22</v>
      </c>
      <c r="LTK7" s="53" t="s">
        <v>22</v>
      </c>
      <c r="LTL7" s="53" t="s">
        <v>22</v>
      </c>
      <c r="LTM7" s="53" t="s">
        <v>22</v>
      </c>
      <c r="LTN7" s="53" t="s">
        <v>22</v>
      </c>
      <c r="LTO7" s="53" t="s">
        <v>22</v>
      </c>
      <c r="LTP7" s="53" t="s">
        <v>22</v>
      </c>
      <c r="LTQ7" s="53" t="s">
        <v>22</v>
      </c>
      <c r="LTR7" s="53" t="s">
        <v>22</v>
      </c>
      <c r="LTS7" s="53" t="s">
        <v>22</v>
      </c>
      <c r="LTT7" s="53" t="s">
        <v>22</v>
      </c>
      <c r="LTU7" s="53" t="s">
        <v>22</v>
      </c>
      <c r="LTV7" s="53" t="s">
        <v>22</v>
      </c>
      <c r="LTW7" s="53" t="s">
        <v>22</v>
      </c>
      <c r="LTX7" s="53" t="s">
        <v>22</v>
      </c>
      <c r="LTY7" s="53" t="s">
        <v>22</v>
      </c>
      <c r="LTZ7" s="53" t="s">
        <v>22</v>
      </c>
      <c r="LUA7" s="53" t="s">
        <v>22</v>
      </c>
      <c r="LUB7" s="53" t="s">
        <v>22</v>
      </c>
      <c r="LUC7" s="53" t="s">
        <v>22</v>
      </c>
      <c r="LUD7" s="53" t="s">
        <v>22</v>
      </c>
      <c r="LUE7" s="53" t="s">
        <v>22</v>
      </c>
      <c r="LUF7" s="53" t="s">
        <v>22</v>
      </c>
      <c r="LUG7" s="53" t="s">
        <v>22</v>
      </c>
      <c r="LUH7" s="53" t="s">
        <v>22</v>
      </c>
      <c r="LUI7" s="53" t="s">
        <v>22</v>
      </c>
      <c r="LUJ7" s="53" t="s">
        <v>22</v>
      </c>
      <c r="LUK7" s="53" t="s">
        <v>22</v>
      </c>
      <c r="LUL7" s="53" t="s">
        <v>22</v>
      </c>
      <c r="LUM7" s="53" t="s">
        <v>22</v>
      </c>
      <c r="LUN7" s="53" t="s">
        <v>22</v>
      </c>
      <c r="LUO7" s="53" t="s">
        <v>22</v>
      </c>
      <c r="LUP7" s="53" t="s">
        <v>22</v>
      </c>
      <c r="LUQ7" s="53" t="s">
        <v>22</v>
      </c>
      <c r="LUR7" s="53" t="s">
        <v>22</v>
      </c>
      <c r="LUS7" s="53" t="s">
        <v>22</v>
      </c>
      <c r="LUT7" s="53" t="s">
        <v>22</v>
      </c>
      <c r="LUU7" s="53" t="s">
        <v>22</v>
      </c>
      <c r="LUV7" s="53" t="s">
        <v>22</v>
      </c>
      <c r="LUW7" s="53" t="s">
        <v>22</v>
      </c>
      <c r="LUX7" s="53" t="s">
        <v>22</v>
      </c>
      <c r="LUY7" s="53" t="s">
        <v>22</v>
      </c>
      <c r="LUZ7" s="53" t="s">
        <v>22</v>
      </c>
      <c r="LVA7" s="53" t="s">
        <v>22</v>
      </c>
      <c r="LVB7" s="53" t="s">
        <v>22</v>
      </c>
      <c r="LVC7" s="53" t="s">
        <v>22</v>
      </c>
      <c r="LVD7" s="53" t="s">
        <v>22</v>
      </c>
      <c r="LVE7" s="53" t="s">
        <v>22</v>
      </c>
      <c r="LVF7" s="53" t="s">
        <v>22</v>
      </c>
      <c r="LVG7" s="53" t="s">
        <v>22</v>
      </c>
      <c r="LVH7" s="53" t="s">
        <v>22</v>
      </c>
      <c r="LVI7" s="53" t="s">
        <v>22</v>
      </c>
      <c r="LVJ7" s="53" t="s">
        <v>22</v>
      </c>
      <c r="LVK7" s="53" t="s">
        <v>22</v>
      </c>
      <c r="LVL7" s="53" t="s">
        <v>22</v>
      </c>
      <c r="LVM7" s="53" t="s">
        <v>22</v>
      </c>
      <c r="LVN7" s="53" t="s">
        <v>22</v>
      </c>
      <c r="LVO7" s="53" t="s">
        <v>22</v>
      </c>
      <c r="LVP7" s="53" t="s">
        <v>22</v>
      </c>
      <c r="LVQ7" s="53" t="s">
        <v>22</v>
      </c>
      <c r="LVR7" s="53" t="s">
        <v>22</v>
      </c>
      <c r="LVS7" s="53" t="s">
        <v>22</v>
      </c>
      <c r="LVT7" s="53" t="s">
        <v>22</v>
      </c>
      <c r="LVU7" s="53" t="s">
        <v>22</v>
      </c>
      <c r="LVV7" s="53" t="s">
        <v>22</v>
      </c>
      <c r="LVW7" s="53" t="s">
        <v>22</v>
      </c>
      <c r="LVX7" s="53" t="s">
        <v>22</v>
      </c>
      <c r="LVY7" s="53" t="s">
        <v>22</v>
      </c>
      <c r="LVZ7" s="53" t="s">
        <v>22</v>
      </c>
      <c r="LWA7" s="53" t="s">
        <v>22</v>
      </c>
      <c r="LWB7" s="53" t="s">
        <v>22</v>
      </c>
      <c r="LWC7" s="53" t="s">
        <v>22</v>
      </c>
      <c r="LWD7" s="53" t="s">
        <v>22</v>
      </c>
      <c r="LWE7" s="53" t="s">
        <v>22</v>
      </c>
      <c r="LWF7" s="53" t="s">
        <v>22</v>
      </c>
      <c r="LWG7" s="53" t="s">
        <v>22</v>
      </c>
      <c r="LWH7" s="53" t="s">
        <v>22</v>
      </c>
      <c r="LWI7" s="53" t="s">
        <v>22</v>
      </c>
      <c r="LWJ7" s="53" t="s">
        <v>22</v>
      </c>
      <c r="LWK7" s="53" t="s">
        <v>22</v>
      </c>
      <c r="LWL7" s="53" t="s">
        <v>22</v>
      </c>
      <c r="LWM7" s="53" t="s">
        <v>22</v>
      </c>
      <c r="LWN7" s="53" t="s">
        <v>22</v>
      </c>
      <c r="LWO7" s="53" t="s">
        <v>22</v>
      </c>
      <c r="LWP7" s="53" t="s">
        <v>22</v>
      </c>
      <c r="LWQ7" s="53" t="s">
        <v>22</v>
      </c>
      <c r="LWR7" s="53" t="s">
        <v>22</v>
      </c>
      <c r="LWS7" s="53" t="s">
        <v>22</v>
      </c>
      <c r="LWT7" s="53" t="s">
        <v>22</v>
      </c>
      <c r="LWU7" s="53" t="s">
        <v>22</v>
      </c>
      <c r="LWV7" s="53" t="s">
        <v>22</v>
      </c>
      <c r="LWW7" s="53" t="s">
        <v>22</v>
      </c>
      <c r="LWX7" s="53" t="s">
        <v>22</v>
      </c>
      <c r="LWY7" s="53" t="s">
        <v>22</v>
      </c>
      <c r="LWZ7" s="53" t="s">
        <v>22</v>
      </c>
      <c r="LXA7" s="53" t="s">
        <v>22</v>
      </c>
      <c r="LXB7" s="53" t="s">
        <v>22</v>
      </c>
      <c r="LXC7" s="53" t="s">
        <v>22</v>
      </c>
      <c r="LXD7" s="53" t="s">
        <v>22</v>
      </c>
      <c r="LXE7" s="53" t="s">
        <v>22</v>
      </c>
      <c r="LXF7" s="53" t="s">
        <v>22</v>
      </c>
      <c r="LXG7" s="53" t="s">
        <v>22</v>
      </c>
      <c r="LXH7" s="53" t="s">
        <v>22</v>
      </c>
      <c r="LXI7" s="53" t="s">
        <v>22</v>
      </c>
      <c r="LXJ7" s="53" t="s">
        <v>22</v>
      </c>
      <c r="LXK7" s="53" t="s">
        <v>22</v>
      </c>
      <c r="LXL7" s="53" t="s">
        <v>22</v>
      </c>
      <c r="LXM7" s="53" t="s">
        <v>22</v>
      </c>
      <c r="LXN7" s="53" t="s">
        <v>22</v>
      </c>
      <c r="LXO7" s="53" t="s">
        <v>22</v>
      </c>
      <c r="LXP7" s="53" t="s">
        <v>22</v>
      </c>
      <c r="LXQ7" s="53" t="s">
        <v>22</v>
      </c>
      <c r="LXR7" s="53" t="s">
        <v>22</v>
      </c>
      <c r="LXS7" s="53" t="s">
        <v>22</v>
      </c>
      <c r="LXT7" s="53" t="s">
        <v>22</v>
      </c>
      <c r="LXU7" s="53" t="s">
        <v>22</v>
      </c>
      <c r="LXV7" s="53" t="s">
        <v>22</v>
      </c>
      <c r="LXW7" s="53" t="s">
        <v>22</v>
      </c>
      <c r="LXX7" s="53" t="s">
        <v>22</v>
      </c>
      <c r="LXY7" s="53" t="s">
        <v>22</v>
      </c>
      <c r="LXZ7" s="53" t="s">
        <v>22</v>
      </c>
      <c r="LYA7" s="53" t="s">
        <v>22</v>
      </c>
      <c r="LYB7" s="53" t="s">
        <v>22</v>
      </c>
      <c r="LYC7" s="53" t="s">
        <v>22</v>
      </c>
      <c r="LYD7" s="53" t="s">
        <v>22</v>
      </c>
      <c r="LYE7" s="53" t="s">
        <v>22</v>
      </c>
      <c r="LYF7" s="53" t="s">
        <v>22</v>
      </c>
      <c r="LYG7" s="53" t="s">
        <v>22</v>
      </c>
      <c r="LYH7" s="53" t="s">
        <v>22</v>
      </c>
      <c r="LYI7" s="53" t="s">
        <v>22</v>
      </c>
      <c r="LYJ7" s="53" t="s">
        <v>22</v>
      </c>
      <c r="LYK7" s="53" t="s">
        <v>22</v>
      </c>
      <c r="LYL7" s="53" t="s">
        <v>22</v>
      </c>
      <c r="LYM7" s="53" t="s">
        <v>22</v>
      </c>
      <c r="LYN7" s="53" t="s">
        <v>22</v>
      </c>
      <c r="LYO7" s="53" t="s">
        <v>22</v>
      </c>
      <c r="LYP7" s="53" t="s">
        <v>22</v>
      </c>
      <c r="LYQ7" s="53" t="s">
        <v>22</v>
      </c>
      <c r="LYR7" s="53" t="s">
        <v>22</v>
      </c>
      <c r="LYS7" s="53" t="s">
        <v>22</v>
      </c>
      <c r="LYT7" s="53" t="s">
        <v>22</v>
      </c>
      <c r="LYU7" s="53" t="s">
        <v>22</v>
      </c>
      <c r="LYV7" s="53" t="s">
        <v>22</v>
      </c>
      <c r="LYW7" s="53" t="s">
        <v>22</v>
      </c>
      <c r="LYX7" s="53" t="s">
        <v>22</v>
      </c>
      <c r="LYY7" s="53" t="s">
        <v>22</v>
      </c>
      <c r="LYZ7" s="53" t="s">
        <v>22</v>
      </c>
      <c r="LZA7" s="53" t="s">
        <v>22</v>
      </c>
      <c r="LZB7" s="53" t="s">
        <v>22</v>
      </c>
      <c r="LZC7" s="53" t="s">
        <v>22</v>
      </c>
      <c r="LZD7" s="53" t="s">
        <v>22</v>
      </c>
      <c r="LZE7" s="53" t="s">
        <v>22</v>
      </c>
      <c r="LZF7" s="53" t="s">
        <v>22</v>
      </c>
      <c r="LZG7" s="53" t="s">
        <v>22</v>
      </c>
      <c r="LZH7" s="53" t="s">
        <v>22</v>
      </c>
      <c r="LZI7" s="53" t="s">
        <v>22</v>
      </c>
      <c r="LZJ7" s="53" t="s">
        <v>22</v>
      </c>
      <c r="LZK7" s="53" t="s">
        <v>22</v>
      </c>
      <c r="LZL7" s="53" t="s">
        <v>22</v>
      </c>
      <c r="LZM7" s="53" t="s">
        <v>22</v>
      </c>
      <c r="LZN7" s="53" t="s">
        <v>22</v>
      </c>
      <c r="LZO7" s="53" t="s">
        <v>22</v>
      </c>
      <c r="LZP7" s="53" t="s">
        <v>22</v>
      </c>
      <c r="LZQ7" s="53" t="s">
        <v>22</v>
      </c>
      <c r="LZR7" s="53" t="s">
        <v>22</v>
      </c>
      <c r="LZS7" s="53" t="s">
        <v>22</v>
      </c>
      <c r="LZT7" s="53" t="s">
        <v>22</v>
      </c>
      <c r="LZU7" s="53" t="s">
        <v>22</v>
      </c>
      <c r="LZV7" s="53" t="s">
        <v>22</v>
      </c>
      <c r="LZW7" s="53" t="s">
        <v>22</v>
      </c>
      <c r="LZX7" s="53" t="s">
        <v>22</v>
      </c>
      <c r="LZY7" s="53" t="s">
        <v>22</v>
      </c>
      <c r="LZZ7" s="53" t="s">
        <v>22</v>
      </c>
      <c r="MAA7" s="53" t="s">
        <v>22</v>
      </c>
      <c r="MAB7" s="53" t="s">
        <v>22</v>
      </c>
      <c r="MAC7" s="53" t="s">
        <v>22</v>
      </c>
      <c r="MAD7" s="53" t="s">
        <v>22</v>
      </c>
      <c r="MAE7" s="53" t="s">
        <v>22</v>
      </c>
      <c r="MAF7" s="53" t="s">
        <v>22</v>
      </c>
      <c r="MAG7" s="53" t="s">
        <v>22</v>
      </c>
      <c r="MAH7" s="53" t="s">
        <v>22</v>
      </c>
      <c r="MAI7" s="53" t="s">
        <v>22</v>
      </c>
      <c r="MAJ7" s="53" t="s">
        <v>22</v>
      </c>
      <c r="MAK7" s="53" t="s">
        <v>22</v>
      </c>
      <c r="MAL7" s="53" t="s">
        <v>22</v>
      </c>
      <c r="MAM7" s="53" t="s">
        <v>22</v>
      </c>
      <c r="MAN7" s="53" t="s">
        <v>22</v>
      </c>
      <c r="MAO7" s="53" t="s">
        <v>22</v>
      </c>
      <c r="MAP7" s="53" t="s">
        <v>22</v>
      </c>
      <c r="MAQ7" s="53" t="s">
        <v>22</v>
      </c>
      <c r="MAR7" s="53" t="s">
        <v>22</v>
      </c>
      <c r="MAS7" s="53" t="s">
        <v>22</v>
      </c>
      <c r="MAT7" s="53" t="s">
        <v>22</v>
      </c>
      <c r="MAU7" s="53" t="s">
        <v>22</v>
      </c>
      <c r="MAV7" s="53" t="s">
        <v>22</v>
      </c>
      <c r="MAW7" s="53" t="s">
        <v>22</v>
      </c>
      <c r="MAX7" s="53" t="s">
        <v>22</v>
      </c>
      <c r="MAY7" s="53" t="s">
        <v>22</v>
      </c>
      <c r="MAZ7" s="53" t="s">
        <v>22</v>
      </c>
      <c r="MBA7" s="53" t="s">
        <v>22</v>
      </c>
      <c r="MBB7" s="53" t="s">
        <v>22</v>
      </c>
      <c r="MBC7" s="53" t="s">
        <v>22</v>
      </c>
      <c r="MBD7" s="53" t="s">
        <v>22</v>
      </c>
      <c r="MBE7" s="53" t="s">
        <v>22</v>
      </c>
      <c r="MBF7" s="53" t="s">
        <v>22</v>
      </c>
      <c r="MBG7" s="53" t="s">
        <v>22</v>
      </c>
      <c r="MBH7" s="53" t="s">
        <v>22</v>
      </c>
      <c r="MBI7" s="53" t="s">
        <v>22</v>
      </c>
      <c r="MBJ7" s="53" t="s">
        <v>22</v>
      </c>
      <c r="MBK7" s="53" t="s">
        <v>22</v>
      </c>
      <c r="MBL7" s="53" t="s">
        <v>22</v>
      </c>
      <c r="MBM7" s="53" t="s">
        <v>22</v>
      </c>
      <c r="MBN7" s="53" t="s">
        <v>22</v>
      </c>
      <c r="MBO7" s="53" t="s">
        <v>22</v>
      </c>
      <c r="MBP7" s="53" t="s">
        <v>22</v>
      </c>
      <c r="MBQ7" s="53" t="s">
        <v>22</v>
      </c>
      <c r="MBR7" s="53" t="s">
        <v>22</v>
      </c>
      <c r="MBS7" s="53" t="s">
        <v>22</v>
      </c>
      <c r="MBT7" s="53" t="s">
        <v>22</v>
      </c>
      <c r="MBU7" s="53" t="s">
        <v>22</v>
      </c>
      <c r="MBV7" s="53" t="s">
        <v>22</v>
      </c>
      <c r="MBW7" s="53" t="s">
        <v>22</v>
      </c>
      <c r="MBX7" s="53" t="s">
        <v>22</v>
      </c>
      <c r="MBY7" s="53" t="s">
        <v>22</v>
      </c>
      <c r="MBZ7" s="53" t="s">
        <v>22</v>
      </c>
      <c r="MCA7" s="53" t="s">
        <v>22</v>
      </c>
      <c r="MCB7" s="53" t="s">
        <v>22</v>
      </c>
      <c r="MCC7" s="53" t="s">
        <v>22</v>
      </c>
      <c r="MCD7" s="53" t="s">
        <v>22</v>
      </c>
      <c r="MCE7" s="53" t="s">
        <v>22</v>
      </c>
      <c r="MCF7" s="53" t="s">
        <v>22</v>
      </c>
      <c r="MCG7" s="53" t="s">
        <v>22</v>
      </c>
      <c r="MCH7" s="53" t="s">
        <v>22</v>
      </c>
      <c r="MCI7" s="53" t="s">
        <v>22</v>
      </c>
      <c r="MCJ7" s="53" t="s">
        <v>22</v>
      </c>
      <c r="MCK7" s="53" t="s">
        <v>22</v>
      </c>
      <c r="MCL7" s="53" t="s">
        <v>22</v>
      </c>
      <c r="MCM7" s="53" t="s">
        <v>22</v>
      </c>
      <c r="MCN7" s="53" t="s">
        <v>22</v>
      </c>
      <c r="MCO7" s="53" t="s">
        <v>22</v>
      </c>
      <c r="MCP7" s="53" t="s">
        <v>22</v>
      </c>
      <c r="MCQ7" s="53" t="s">
        <v>22</v>
      </c>
      <c r="MCR7" s="53" t="s">
        <v>22</v>
      </c>
      <c r="MCS7" s="53" t="s">
        <v>22</v>
      </c>
      <c r="MCT7" s="53" t="s">
        <v>22</v>
      </c>
      <c r="MCU7" s="53" t="s">
        <v>22</v>
      </c>
      <c r="MCV7" s="53" t="s">
        <v>22</v>
      </c>
      <c r="MCW7" s="53" t="s">
        <v>22</v>
      </c>
      <c r="MCX7" s="53" t="s">
        <v>22</v>
      </c>
      <c r="MCY7" s="53" t="s">
        <v>22</v>
      </c>
      <c r="MCZ7" s="53" t="s">
        <v>22</v>
      </c>
      <c r="MDA7" s="53" t="s">
        <v>22</v>
      </c>
      <c r="MDB7" s="53" t="s">
        <v>22</v>
      </c>
      <c r="MDC7" s="53" t="s">
        <v>22</v>
      </c>
      <c r="MDD7" s="53" t="s">
        <v>22</v>
      </c>
      <c r="MDE7" s="53" t="s">
        <v>22</v>
      </c>
      <c r="MDF7" s="53" t="s">
        <v>22</v>
      </c>
      <c r="MDG7" s="53" t="s">
        <v>22</v>
      </c>
      <c r="MDH7" s="53" t="s">
        <v>22</v>
      </c>
      <c r="MDI7" s="53" t="s">
        <v>22</v>
      </c>
      <c r="MDJ7" s="53" t="s">
        <v>22</v>
      </c>
      <c r="MDK7" s="53" t="s">
        <v>22</v>
      </c>
      <c r="MDL7" s="53" t="s">
        <v>22</v>
      </c>
      <c r="MDM7" s="53" t="s">
        <v>22</v>
      </c>
      <c r="MDN7" s="53" t="s">
        <v>22</v>
      </c>
      <c r="MDO7" s="53" t="s">
        <v>22</v>
      </c>
      <c r="MDP7" s="53" t="s">
        <v>22</v>
      </c>
      <c r="MDQ7" s="53" t="s">
        <v>22</v>
      </c>
      <c r="MDR7" s="53" t="s">
        <v>22</v>
      </c>
      <c r="MDS7" s="53" t="s">
        <v>22</v>
      </c>
      <c r="MDT7" s="53" t="s">
        <v>22</v>
      </c>
      <c r="MDU7" s="53" t="s">
        <v>22</v>
      </c>
      <c r="MDV7" s="53" t="s">
        <v>22</v>
      </c>
      <c r="MDW7" s="53" t="s">
        <v>22</v>
      </c>
      <c r="MDX7" s="53" t="s">
        <v>22</v>
      </c>
      <c r="MDY7" s="53" t="s">
        <v>22</v>
      </c>
      <c r="MDZ7" s="53" t="s">
        <v>22</v>
      </c>
      <c r="MEA7" s="53" t="s">
        <v>22</v>
      </c>
      <c r="MEB7" s="53" t="s">
        <v>22</v>
      </c>
      <c r="MEC7" s="53" t="s">
        <v>22</v>
      </c>
      <c r="MED7" s="53" t="s">
        <v>22</v>
      </c>
      <c r="MEE7" s="53" t="s">
        <v>22</v>
      </c>
      <c r="MEF7" s="53" t="s">
        <v>22</v>
      </c>
      <c r="MEG7" s="53" t="s">
        <v>22</v>
      </c>
      <c r="MEH7" s="53" t="s">
        <v>22</v>
      </c>
      <c r="MEI7" s="53" t="s">
        <v>22</v>
      </c>
      <c r="MEJ7" s="53" t="s">
        <v>22</v>
      </c>
      <c r="MEK7" s="53" t="s">
        <v>22</v>
      </c>
      <c r="MEL7" s="53" t="s">
        <v>22</v>
      </c>
      <c r="MEM7" s="53" t="s">
        <v>22</v>
      </c>
      <c r="MEN7" s="53" t="s">
        <v>22</v>
      </c>
      <c r="MEO7" s="53" t="s">
        <v>22</v>
      </c>
      <c r="MEP7" s="53" t="s">
        <v>22</v>
      </c>
      <c r="MEQ7" s="53" t="s">
        <v>22</v>
      </c>
      <c r="MER7" s="53" t="s">
        <v>22</v>
      </c>
      <c r="MES7" s="53" t="s">
        <v>22</v>
      </c>
      <c r="MET7" s="53" t="s">
        <v>22</v>
      </c>
      <c r="MEU7" s="53" t="s">
        <v>22</v>
      </c>
      <c r="MEV7" s="53" t="s">
        <v>22</v>
      </c>
      <c r="MEW7" s="53" t="s">
        <v>22</v>
      </c>
      <c r="MEX7" s="53" t="s">
        <v>22</v>
      </c>
      <c r="MEY7" s="53" t="s">
        <v>22</v>
      </c>
      <c r="MEZ7" s="53" t="s">
        <v>22</v>
      </c>
      <c r="MFA7" s="53" t="s">
        <v>22</v>
      </c>
      <c r="MFB7" s="53" t="s">
        <v>22</v>
      </c>
      <c r="MFC7" s="53" t="s">
        <v>22</v>
      </c>
      <c r="MFD7" s="53" t="s">
        <v>22</v>
      </c>
      <c r="MFE7" s="53" t="s">
        <v>22</v>
      </c>
      <c r="MFF7" s="53" t="s">
        <v>22</v>
      </c>
      <c r="MFG7" s="53" t="s">
        <v>22</v>
      </c>
      <c r="MFH7" s="53" t="s">
        <v>22</v>
      </c>
      <c r="MFI7" s="53" t="s">
        <v>22</v>
      </c>
      <c r="MFJ7" s="53" t="s">
        <v>22</v>
      </c>
      <c r="MFK7" s="53" t="s">
        <v>22</v>
      </c>
      <c r="MFL7" s="53" t="s">
        <v>22</v>
      </c>
      <c r="MFM7" s="53" t="s">
        <v>22</v>
      </c>
      <c r="MFN7" s="53" t="s">
        <v>22</v>
      </c>
      <c r="MFO7" s="53" t="s">
        <v>22</v>
      </c>
      <c r="MFP7" s="53" t="s">
        <v>22</v>
      </c>
      <c r="MFQ7" s="53" t="s">
        <v>22</v>
      </c>
      <c r="MFR7" s="53" t="s">
        <v>22</v>
      </c>
      <c r="MFS7" s="53" t="s">
        <v>22</v>
      </c>
      <c r="MFT7" s="53" t="s">
        <v>22</v>
      </c>
      <c r="MFU7" s="53" t="s">
        <v>22</v>
      </c>
      <c r="MFV7" s="53" t="s">
        <v>22</v>
      </c>
      <c r="MFW7" s="53" t="s">
        <v>22</v>
      </c>
      <c r="MFX7" s="53" t="s">
        <v>22</v>
      </c>
      <c r="MFY7" s="53" t="s">
        <v>22</v>
      </c>
      <c r="MFZ7" s="53" t="s">
        <v>22</v>
      </c>
      <c r="MGA7" s="53" t="s">
        <v>22</v>
      </c>
      <c r="MGB7" s="53" t="s">
        <v>22</v>
      </c>
      <c r="MGC7" s="53" t="s">
        <v>22</v>
      </c>
      <c r="MGD7" s="53" t="s">
        <v>22</v>
      </c>
      <c r="MGE7" s="53" t="s">
        <v>22</v>
      </c>
      <c r="MGF7" s="53" t="s">
        <v>22</v>
      </c>
      <c r="MGG7" s="53" t="s">
        <v>22</v>
      </c>
      <c r="MGH7" s="53" t="s">
        <v>22</v>
      </c>
      <c r="MGI7" s="53" t="s">
        <v>22</v>
      </c>
      <c r="MGJ7" s="53" t="s">
        <v>22</v>
      </c>
      <c r="MGK7" s="53" t="s">
        <v>22</v>
      </c>
      <c r="MGL7" s="53" t="s">
        <v>22</v>
      </c>
      <c r="MGM7" s="53" t="s">
        <v>22</v>
      </c>
      <c r="MGN7" s="53" t="s">
        <v>22</v>
      </c>
      <c r="MGO7" s="53" t="s">
        <v>22</v>
      </c>
      <c r="MGP7" s="53" t="s">
        <v>22</v>
      </c>
      <c r="MGQ7" s="53" t="s">
        <v>22</v>
      </c>
      <c r="MGR7" s="53" t="s">
        <v>22</v>
      </c>
      <c r="MGS7" s="53" t="s">
        <v>22</v>
      </c>
      <c r="MGT7" s="53" t="s">
        <v>22</v>
      </c>
      <c r="MGU7" s="53" t="s">
        <v>22</v>
      </c>
      <c r="MGV7" s="53" t="s">
        <v>22</v>
      </c>
      <c r="MGW7" s="53" t="s">
        <v>22</v>
      </c>
      <c r="MGX7" s="53" t="s">
        <v>22</v>
      </c>
      <c r="MGY7" s="53" t="s">
        <v>22</v>
      </c>
      <c r="MGZ7" s="53" t="s">
        <v>22</v>
      </c>
      <c r="MHA7" s="53" t="s">
        <v>22</v>
      </c>
      <c r="MHB7" s="53" t="s">
        <v>22</v>
      </c>
      <c r="MHC7" s="53" t="s">
        <v>22</v>
      </c>
      <c r="MHD7" s="53" t="s">
        <v>22</v>
      </c>
      <c r="MHE7" s="53" t="s">
        <v>22</v>
      </c>
      <c r="MHF7" s="53" t="s">
        <v>22</v>
      </c>
      <c r="MHG7" s="53" t="s">
        <v>22</v>
      </c>
      <c r="MHH7" s="53" t="s">
        <v>22</v>
      </c>
      <c r="MHI7" s="53" t="s">
        <v>22</v>
      </c>
      <c r="MHJ7" s="53" t="s">
        <v>22</v>
      </c>
      <c r="MHK7" s="53" t="s">
        <v>22</v>
      </c>
      <c r="MHL7" s="53" t="s">
        <v>22</v>
      </c>
      <c r="MHM7" s="53" t="s">
        <v>22</v>
      </c>
      <c r="MHN7" s="53" t="s">
        <v>22</v>
      </c>
      <c r="MHO7" s="53" t="s">
        <v>22</v>
      </c>
      <c r="MHP7" s="53" t="s">
        <v>22</v>
      </c>
      <c r="MHQ7" s="53" t="s">
        <v>22</v>
      </c>
      <c r="MHR7" s="53" t="s">
        <v>22</v>
      </c>
      <c r="MHS7" s="53" t="s">
        <v>22</v>
      </c>
      <c r="MHT7" s="53" t="s">
        <v>22</v>
      </c>
      <c r="MHU7" s="53" t="s">
        <v>22</v>
      </c>
      <c r="MHV7" s="53" t="s">
        <v>22</v>
      </c>
      <c r="MHW7" s="53" t="s">
        <v>22</v>
      </c>
      <c r="MHX7" s="53" t="s">
        <v>22</v>
      </c>
      <c r="MHY7" s="53" t="s">
        <v>22</v>
      </c>
      <c r="MHZ7" s="53" t="s">
        <v>22</v>
      </c>
      <c r="MIA7" s="53" t="s">
        <v>22</v>
      </c>
      <c r="MIB7" s="53" t="s">
        <v>22</v>
      </c>
      <c r="MIC7" s="53" t="s">
        <v>22</v>
      </c>
      <c r="MID7" s="53" t="s">
        <v>22</v>
      </c>
      <c r="MIE7" s="53" t="s">
        <v>22</v>
      </c>
      <c r="MIF7" s="53" t="s">
        <v>22</v>
      </c>
      <c r="MIG7" s="53" t="s">
        <v>22</v>
      </c>
      <c r="MIH7" s="53" t="s">
        <v>22</v>
      </c>
      <c r="MII7" s="53" t="s">
        <v>22</v>
      </c>
      <c r="MIJ7" s="53" t="s">
        <v>22</v>
      </c>
      <c r="MIK7" s="53" t="s">
        <v>22</v>
      </c>
      <c r="MIL7" s="53" t="s">
        <v>22</v>
      </c>
      <c r="MIM7" s="53" t="s">
        <v>22</v>
      </c>
      <c r="MIN7" s="53" t="s">
        <v>22</v>
      </c>
      <c r="MIO7" s="53" t="s">
        <v>22</v>
      </c>
      <c r="MIP7" s="53" t="s">
        <v>22</v>
      </c>
      <c r="MIQ7" s="53" t="s">
        <v>22</v>
      </c>
      <c r="MIR7" s="53" t="s">
        <v>22</v>
      </c>
      <c r="MIS7" s="53" t="s">
        <v>22</v>
      </c>
      <c r="MIT7" s="53" t="s">
        <v>22</v>
      </c>
      <c r="MIU7" s="53" t="s">
        <v>22</v>
      </c>
      <c r="MIV7" s="53" t="s">
        <v>22</v>
      </c>
      <c r="MIW7" s="53" t="s">
        <v>22</v>
      </c>
      <c r="MIX7" s="53" t="s">
        <v>22</v>
      </c>
      <c r="MIY7" s="53" t="s">
        <v>22</v>
      </c>
      <c r="MIZ7" s="53" t="s">
        <v>22</v>
      </c>
      <c r="MJA7" s="53" t="s">
        <v>22</v>
      </c>
      <c r="MJB7" s="53" t="s">
        <v>22</v>
      </c>
      <c r="MJC7" s="53" t="s">
        <v>22</v>
      </c>
      <c r="MJD7" s="53" t="s">
        <v>22</v>
      </c>
      <c r="MJE7" s="53" t="s">
        <v>22</v>
      </c>
      <c r="MJF7" s="53" t="s">
        <v>22</v>
      </c>
      <c r="MJG7" s="53" t="s">
        <v>22</v>
      </c>
      <c r="MJH7" s="53" t="s">
        <v>22</v>
      </c>
      <c r="MJI7" s="53" t="s">
        <v>22</v>
      </c>
      <c r="MJJ7" s="53" t="s">
        <v>22</v>
      </c>
      <c r="MJK7" s="53" t="s">
        <v>22</v>
      </c>
      <c r="MJL7" s="53" t="s">
        <v>22</v>
      </c>
      <c r="MJM7" s="53" t="s">
        <v>22</v>
      </c>
      <c r="MJN7" s="53" t="s">
        <v>22</v>
      </c>
      <c r="MJO7" s="53" t="s">
        <v>22</v>
      </c>
      <c r="MJP7" s="53" t="s">
        <v>22</v>
      </c>
      <c r="MJQ7" s="53" t="s">
        <v>22</v>
      </c>
      <c r="MJR7" s="53" t="s">
        <v>22</v>
      </c>
      <c r="MJS7" s="53" t="s">
        <v>22</v>
      </c>
      <c r="MJT7" s="53" t="s">
        <v>22</v>
      </c>
      <c r="MJU7" s="53" t="s">
        <v>22</v>
      </c>
      <c r="MJV7" s="53" t="s">
        <v>22</v>
      </c>
      <c r="MJW7" s="53" t="s">
        <v>22</v>
      </c>
      <c r="MJX7" s="53" t="s">
        <v>22</v>
      </c>
      <c r="MJY7" s="53" t="s">
        <v>22</v>
      </c>
      <c r="MJZ7" s="53" t="s">
        <v>22</v>
      </c>
      <c r="MKA7" s="53" t="s">
        <v>22</v>
      </c>
      <c r="MKB7" s="53" t="s">
        <v>22</v>
      </c>
      <c r="MKC7" s="53" t="s">
        <v>22</v>
      </c>
      <c r="MKD7" s="53" t="s">
        <v>22</v>
      </c>
      <c r="MKE7" s="53" t="s">
        <v>22</v>
      </c>
      <c r="MKF7" s="53" t="s">
        <v>22</v>
      </c>
      <c r="MKG7" s="53" t="s">
        <v>22</v>
      </c>
      <c r="MKH7" s="53" t="s">
        <v>22</v>
      </c>
      <c r="MKI7" s="53" t="s">
        <v>22</v>
      </c>
      <c r="MKJ7" s="53" t="s">
        <v>22</v>
      </c>
      <c r="MKK7" s="53" t="s">
        <v>22</v>
      </c>
      <c r="MKL7" s="53" t="s">
        <v>22</v>
      </c>
      <c r="MKM7" s="53" t="s">
        <v>22</v>
      </c>
      <c r="MKN7" s="53" t="s">
        <v>22</v>
      </c>
      <c r="MKO7" s="53" t="s">
        <v>22</v>
      </c>
      <c r="MKP7" s="53" t="s">
        <v>22</v>
      </c>
      <c r="MKQ7" s="53" t="s">
        <v>22</v>
      </c>
      <c r="MKR7" s="53" t="s">
        <v>22</v>
      </c>
      <c r="MKS7" s="53" t="s">
        <v>22</v>
      </c>
      <c r="MKT7" s="53" t="s">
        <v>22</v>
      </c>
      <c r="MKU7" s="53" t="s">
        <v>22</v>
      </c>
      <c r="MKV7" s="53" t="s">
        <v>22</v>
      </c>
      <c r="MKW7" s="53" t="s">
        <v>22</v>
      </c>
      <c r="MKX7" s="53" t="s">
        <v>22</v>
      </c>
      <c r="MKY7" s="53" t="s">
        <v>22</v>
      </c>
      <c r="MKZ7" s="53" t="s">
        <v>22</v>
      </c>
      <c r="MLA7" s="53" t="s">
        <v>22</v>
      </c>
      <c r="MLB7" s="53" t="s">
        <v>22</v>
      </c>
      <c r="MLC7" s="53" t="s">
        <v>22</v>
      </c>
      <c r="MLD7" s="53" t="s">
        <v>22</v>
      </c>
      <c r="MLE7" s="53" t="s">
        <v>22</v>
      </c>
      <c r="MLF7" s="53" t="s">
        <v>22</v>
      </c>
      <c r="MLG7" s="53" t="s">
        <v>22</v>
      </c>
      <c r="MLH7" s="53" t="s">
        <v>22</v>
      </c>
      <c r="MLI7" s="53" t="s">
        <v>22</v>
      </c>
      <c r="MLJ7" s="53" t="s">
        <v>22</v>
      </c>
      <c r="MLK7" s="53" t="s">
        <v>22</v>
      </c>
      <c r="MLL7" s="53" t="s">
        <v>22</v>
      </c>
      <c r="MLM7" s="53" t="s">
        <v>22</v>
      </c>
      <c r="MLN7" s="53" t="s">
        <v>22</v>
      </c>
      <c r="MLO7" s="53" t="s">
        <v>22</v>
      </c>
      <c r="MLP7" s="53" t="s">
        <v>22</v>
      </c>
      <c r="MLQ7" s="53" t="s">
        <v>22</v>
      </c>
      <c r="MLR7" s="53" t="s">
        <v>22</v>
      </c>
      <c r="MLS7" s="53" t="s">
        <v>22</v>
      </c>
      <c r="MLT7" s="53" t="s">
        <v>22</v>
      </c>
      <c r="MLU7" s="53" t="s">
        <v>22</v>
      </c>
      <c r="MLV7" s="53" t="s">
        <v>22</v>
      </c>
      <c r="MLW7" s="53" t="s">
        <v>22</v>
      </c>
      <c r="MLX7" s="53" t="s">
        <v>22</v>
      </c>
      <c r="MLY7" s="53" t="s">
        <v>22</v>
      </c>
      <c r="MLZ7" s="53" t="s">
        <v>22</v>
      </c>
      <c r="MMA7" s="53" t="s">
        <v>22</v>
      </c>
      <c r="MMB7" s="53" t="s">
        <v>22</v>
      </c>
      <c r="MMC7" s="53" t="s">
        <v>22</v>
      </c>
      <c r="MMD7" s="53" t="s">
        <v>22</v>
      </c>
      <c r="MME7" s="53" t="s">
        <v>22</v>
      </c>
      <c r="MMF7" s="53" t="s">
        <v>22</v>
      </c>
      <c r="MMG7" s="53" t="s">
        <v>22</v>
      </c>
      <c r="MMH7" s="53" t="s">
        <v>22</v>
      </c>
      <c r="MMI7" s="53" t="s">
        <v>22</v>
      </c>
      <c r="MMJ7" s="53" t="s">
        <v>22</v>
      </c>
      <c r="MMK7" s="53" t="s">
        <v>22</v>
      </c>
      <c r="MML7" s="53" t="s">
        <v>22</v>
      </c>
      <c r="MMM7" s="53" t="s">
        <v>22</v>
      </c>
      <c r="MMN7" s="53" t="s">
        <v>22</v>
      </c>
      <c r="MMO7" s="53" t="s">
        <v>22</v>
      </c>
      <c r="MMP7" s="53" t="s">
        <v>22</v>
      </c>
      <c r="MMQ7" s="53" t="s">
        <v>22</v>
      </c>
      <c r="MMR7" s="53" t="s">
        <v>22</v>
      </c>
      <c r="MMS7" s="53" t="s">
        <v>22</v>
      </c>
      <c r="MMT7" s="53" t="s">
        <v>22</v>
      </c>
      <c r="MMU7" s="53" t="s">
        <v>22</v>
      </c>
      <c r="MMV7" s="53" t="s">
        <v>22</v>
      </c>
      <c r="MMW7" s="53" t="s">
        <v>22</v>
      </c>
      <c r="MMX7" s="53" t="s">
        <v>22</v>
      </c>
      <c r="MMY7" s="53" t="s">
        <v>22</v>
      </c>
      <c r="MMZ7" s="53" t="s">
        <v>22</v>
      </c>
      <c r="MNA7" s="53" t="s">
        <v>22</v>
      </c>
      <c r="MNB7" s="53" t="s">
        <v>22</v>
      </c>
      <c r="MNC7" s="53" t="s">
        <v>22</v>
      </c>
      <c r="MND7" s="53" t="s">
        <v>22</v>
      </c>
      <c r="MNE7" s="53" t="s">
        <v>22</v>
      </c>
      <c r="MNF7" s="53" t="s">
        <v>22</v>
      </c>
      <c r="MNG7" s="53" t="s">
        <v>22</v>
      </c>
      <c r="MNH7" s="53" t="s">
        <v>22</v>
      </c>
      <c r="MNI7" s="53" t="s">
        <v>22</v>
      </c>
      <c r="MNJ7" s="53" t="s">
        <v>22</v>
      </c>
      <c r="MNK7" s="53" t="s">
        <v>22</v>
      </c>
      <c r="MNL7" s="53" t="s">
        <v>22</v>
      </c>
      <c r="MNM7" s="53" t="s">
        <v>22</v>
      </c>
      <c r="MNN7" s="53" t="s">
        <v>22</v>
      </c>
      <c r="MNO7" s="53" t="s">
        <v>22</v>
      </c>
      <c r="MNP7" s="53" t="s">
        <v>22</v>
      </c>
      <c r="MNQ7" s="53" t="s">
        <v>22</v>
      </c>
      <c r="MNR7" s="53" t="s">
        <v>22</v>
      </c>
      <c r="MNS7" s="53" t="s">
        <v>22</v>
      </c>
      <c r="MNT7" s="53" t="s">
        <v>22</v>
      </c>
      <c r="MNU7" s="53" t="s">
        <v>22</v>
      </c>
      <c r="MNV7" s="53" t="s">
        <v>22</v>
      </c>
      <c r="MNW7" s="53" t="s">
        <v>22</v>
      </c>
      <c r="MNX7" s="53" t="s">
        <v>22</v>
      </c>
      <c r="MNY7" s="53" t="s">
        <v>22</v>
      </c>
      <c r="MNZ7" s="53" t="s">
        <v>22</v>
      </c>
      <c r="MOA7" s="53" t="s">
        <v>22</v>
      </c>
      <c r="MOB7" s="53" t="s">
        <v>22</v>
      </c>
      <c r="MOC7" s="53" t="s">
        <v>22</v>
      </c>
      <c r="MOD7" s="53" t="s">
        <v>22</v>
      </c>
      <c r="MOE7" s="53" t="s">
        <v>22</v>
      </c>
      <c r="MOF7" s="53" t="s">
        <v>22</v>
      </c>
      <c r="MOG7" s="53" t="s">
        <v>22</v>
      </c>
      <c r="MOH7" s="53" t="s">
        <v>22</v>
      </c>
      <c r="MOI7" s="53" t="s">
        <v>22</v>
      </c>
      <c r="MOJ7" s="53" t="s">
        <v>22</v>
      </c>
      <c r="MOK7" s="53" t="s">
        <v>22</v>
      </c>
      <c r="MOL7" s="53" t="s">
        <v>22</v>
      </c>
      <c r="MOM7" s="53" t="s">
        <v>22</v>
      </c>
      <c r="MON7" s="53" t="s">
        <v>22</v>
      </c>
      <c r="MOO7" s="53" t="s">
        <v>22</v>
      </c>
      <c r="MOP7" s="53" t="s">
        <v>22</v>
      </c>
      <c r="MOQ7" s="53" t="s">
        <v>22</v>
      </c>
      <c r="MOR7" s="53" t="s">
        <v>22</v>
      </c>
      <c r="MOS7" s="53" t="s">
        <v>22</v>
      </c>
      <c r="MOT7" s="53" t="s">
        <v>22</v>
      </c>
      <c r="MOU7" s="53" t="s">
        <v>22</v>
      </c>
      <c r="MOV7" s="53" t="s">
        <v>22</v>
      </c>
      <c r="MOW7" s="53" t="s">
        <v>22</v>
      </c>
      <c r="MOX7" s="53" t="s">
        <v>22</v>
      </c>
      <c r="MOY7" s="53" t="s">
        <v>22</v>
      </c>
      <c r="MOZ7" s="53" t="s">
        <v>22</v>
      </c>
      <c r="MPA7" s="53" t="s">
        <v>22</v>
      </c>
      <c r="MPB7" s="53" t="s">
        <v>22</v>
      </c>
      <c r="MPC7" s="53" t="s">
        <v>22</v>
      </c>
      <c r="MPD7" s="53" t="s">
        <v>22</v>
      </c>
      <c r="MPE7" s="53" t="s">
        <v>22</v>
      </c>
      <c r="MPF7" s="53" t="s">
        <v>22</v>
      </c>
      <c r="MPG7" s="53" t="s">
        <v>22</v>
      </c>
      <c r="MPH7" s="53" t="s">
        <v>22</v>
      </c>
      <c r="MPI7" s="53" t="s">
        <v>22</v>
      </c>
      <c r="MPJ7" s="53" t="s">
        <v>22</v>
      </c>
      <c r="MPK7" s="53" t="s">
        <v>22</v>
      </c>
      <c r="MPL7" s="53" t="s">
        <v>22</v>
      </c>
      <c r="MPM7" s="53" t="s">
        <v>22</v>
      </c>
      <c r="MPN7" s="53" t="s">
        <v>22</v>
      </c>
      <c r="MPO7" s="53" t="s">
        <v>22</v>
      </c>
      <c r="MPP7" s="53" t="s">
        <v>22</v>
      </c>
      <c r="MPQ7" s="53" t="s">
        <v>22</v>
      </c>
      <c r="MPR7" s="53" t="s">
        <v>22</v>
      </c>
      <c r="MPS7" s="53" t="s">
        <v>22</v>
      </c>
      <c r="MPT7" s="53" t="s">
        <v>22</v>
      </c>
      <c r="MPU7" s="53" t="s">
        <v>22</v>
      </c>
      <c r="MPV7" s="53" t="s">
        <v>22</v>
      </c>
      <c r="MPW7" s="53" t="s">
        <v>22</v>
      </c>
      <c r="MPX7" s="53" t="s">
        <v>22</v>
      </c>
      <c r="MPY7" s="53" t="s">
        <v>22</v>
      </c>
      <c r="MPZ7" s="53" t="s">
        <v>22</v>
      </c>
      <c r="MQA7" s="53" t="s">
        <v>22</v>
      </c>
      <c r="MQB7" s="53" t="s">
        <v>22</v>
      </c>
      <c r="MQC7" s="53" t="s">
        <v>22</v>
      </c>
      <c r="MQD7" s="53" t="s">
        <v>22</v>
      </c>
      <c r="MQE7" s="53" t="s">
        <v>22</v>
      </c>
      <c r="MQF7" s="53" t="s">
        <v>22</v>
      </c>
      <c r="MQG7" s="53" t="s">
        <v>22</v>
      </c>
      <c r="MQH7" s="53" t="s">
        <v>22</v>
      </c>
      <c r="MQI7" s="53" t="s">
        <v>22</v>
      </c>
      <c r="MQJ7" s="53" t="s">
        <v>22</v>
      </c>
      <c r="MQK7" s="53" t="s">
        <v>22</v>
      </c>
      <c r="MQL7" s="53" t="s">
        <v>22</v>
      </c>
      <c r="MQM7" s="53" t="s">
        <v>22</v>
      </c>
      <c r="MQN7" s="53" t="s">
        <v>22</v>
      </c>
      <c r="MQO7" s="53" t="s">
        <v>22</v>
      </c>
      <c r="MQP7" s="53" t="s">
        <v>22</v>
      </c>
      <c r="MQQ7" s="53" t="s">
        <v>22</v>
      </c>
      <c r="MQR7" s="53" t="s">
        <v>22</v>
      </c>
      <c r="MQS7" s="53" t="s">
        <v>22</v>
      </c>
      <c r="MQT7" s="53" t="s">
        <v>22</v>
      </c>
      <c r="MQU7" s="53" t="s">
        <v>22</v>
      </c>
      <c r="MQV7" s="53" t="s">
        <v>22</v>
      </c>
      <c r="MQW7" s="53" t="s">
        <v>22</v>
      </c>
      <c r="MQX7" s="53" t="s">
        <v>22</v>
      </c>
      <c r="MQY7" s="53" t="s">
        <v>22</v>
      </c>
      <c r="MQZ7" s="53" t="s">
        <v>22</v>
      </c>
      <c r="MRA7" s="53" t="s">
        <v>22</v>
      </c>
      <c r="MRB7" s="53" t="s">
        <v>22</v>
      </c>
      <c r="MRC7" s="53" t="s">
        <v>22</v>
      </c>
      <c r="MRD7" s="53" t="s">
        <v>22</v>
      </c>
      <c r="MRE7" s="53" t="s">
        <v>22</v>
      </c>
      <c r="MRF7" s="53" t="s">
        <v>22</v>
      </c>
      <c r="MRG7" s="53" t="s">
        <v>22</v>
      </c>
      <c r="MRH7" s="53" t="s">
        <v>22</v>
      </c>
      <c r="MRI7" s="53" t="s">
        <v>22</v>
      </c>
      <c r="MRJ7" s="53" t="s">
        <v>22</v>
      </c>
      <c r="MRK7" s="53" t="s">
        <v>22</v>
      </c>
      <c r="MRL7" s="53" t="s">
        <v>22</v>
      </c>
      <c r="MRM7" s="53" t="s">
        <v>22</v>
      </c>
      <c r="MRN7" s="53" t="s">
        <v>22</v>
      </c>
      <c r="MRO7" s="53" t="s">
        <v>22</v>
      </c>
      <c r="MRP7" s="53" t="s">
        <v>22</v>
      </c>
      <c r="MRQ7" s="53" t="s">
        <v>22</v>
      </c>
      <c r="MRR7" s="53" t="s">
        <v>22</v>
      </c>
      <c r="MRS7" s="53" t="s">
        <v>22</v>
      </c>
      <c r="MRT7" s="53" t="s">
        <v>22</v>
      </c>
      <c r="MRU7" s="53" t="s">
        <v>22</v>
      </c>
      <c r="MRV7" s="53" t="s">
        <v>22</v>
      </c>
      <c r="MRW7" s="53" t="s">
        <v>22</v>
      </c>
      <c r="MRX7" s="53" t="s">
        <v>22</v>
      </c>
      <c r="MRY7" s="53" t="s">
        <v>22</v>
      </c>
      <c r="MRZ7" s="53" t="s">
        <v>22</v>
      </c>
      <c r="MSA7" s="53" t="s">
        <v>22</v>
      </c>
      <c r="MSB7" s="53" t="s">
        <v>22</v>
      </c>
      <c r="MSC7" s="53" t="s">
        <v>22</v>
      </c>
      <c r="MSD7" s="53" t="s">
        <v>22</v>
      </c>
      <c r="MSE7" s="53" t="s">
        <v>22</v>
      </c>
      <c r="MSF7" s="53" t="s">
        <v>22</v>
      </c>
      <c r="MSG7" s="53" t="s">
        <v>22</v>
      </c>
      <c r="MSH7" s="53" t="s">
        <v>22</v>
      </c>
      <c r="MSI7" s="53" t="s">
        <v>22</v>
      </c>
      <c r="MSJ7" s="53" t="s">
        <v>22</v>
      </c>
      <c r="MSK7" s="53" t="s">
        <v>22</v>
      </c>
      <c r="MSL7" s="53" t="s">
        <v>22</v>
      </c>
      <c r="MSM7" s="53" t="s">
        <v>22</v>
      </c>
      <c r="MSN7" s="53" t="s">
        <v>22</v>
      </c>
      <c r="MSO7" s="53" t="s">
        <v>22</v>
      </c>
      <c r="MSP7" s="53" t="s">
        <v>22</v>
      </c>
      <c r="MSQ7" s="53" t="s">
        <v>22</v>
      </c>
      <c r="MSR7" s="53" t="s">
        <v>22</v>
      </c>
      <c r="MSS7" s="53" t="s">
        <v>22</v>
      </c>
      <c r="MST7" s="53" t="s">
        <v>22</v>
      </c>
      <c r="MSU7" s="53" t="s">
        <v>22</v>
      </c>
      <c r="MSV7" s="53" t="s">
        <v>22</v>
      </c>
      <c r="MSW7" s="53" t="s">
        <v>22</v>
      </c>
      <c r="MSX7" s="53" t="s">
        <v>22</v>
      </c>
      <c r="MSY7" s="53" t="s">
        <v>22</v>
      </c>
      <c r="MSZ7" s="53" t="s">
        <v>22</v>
      </c>
      <c r="MTA7" s="53" t="s">
        <v>22</v>
      </c>
      <c r="MTB7" s="53" t="s">
        <v>22</v>
      </c>
      <c r="MTC7" s="53" t="s">
        <v>22</v>
      </c>
      <c r="MTD7" s="53" t="s">
        <v>22</v>
      </c>
      <c r="MTE7" s="53" t="s">
        <v>22</v>
      </c>
      <c r="MTF7" s="53" t="s">
        <v>22</v>
      </c>
      <c r="MTG7" s="53" t="s">
        <v>22</v>
      </c>
      <c r="MTH7" s="53" t="s">
        <v>22</v>
      </c>
      <c r="MTI7" s="53" t="s">
        <v>22</v>
      </c>
      <c r="MTJ7" s="53" t="s">
        <v>22</v>
      </c>
      <c r="MTK7" s="53" t="s">
        <v>22</v>
      </c>
      <c r="MTL7" s="53" t="s">
        <v>22</v>
      </c>
      <c r="MTM7" s="53" t="s">
        <v>22</v>
      </c>
      <c r="MTN7" s="53" t="s">
        <v>22</v>
      </c>
      <c r="MTO7" s="53" t="s">
        <v>22</v>
      </c>
      <c r="MTP7" s="53" t="s">
        <v>22</v>
      </c>
      <c r="MTQ7" s="53" t="s">
        <v>22</v>
      </c>
      <c r="MTR7" s="53" t="s">
        <v>22</v>
      </c>
      <c r="MTS7" s="53" t="s">
        <v>22</v>
      </c>
      <c r="MTT7" s="53" t="s">
        <v>22</v>
      </c>
      <c r="MTU7" s="53" t="s">
        <v>22</v>
      </c>
      <c r="MTV7" s="53" t="s">
        <v>22</v>
      </c>
      <c r="MTW7" s="53" t="s">
        <v>22</v>
      </c>
      <c r="MTX7" s="53" t="s">
        <v>22</v>
      </c>
      <c r="MTY7" s="53" t="s">
        <v>22</v>
      </c>
      <c r="MTZ7" s="53" t="s">
        <v>22</v>
      </c>
      <c r="MUA7" s="53" t="s">
        <v>22</v>
      </c>
      <c r="MUB7" s="53" t="s">
        <v>22</v>
      </c>
      <c r="MUC7" s="53" t="s">
        <v>22</v>
      </c>
      <c r="MUD7" s="53" t="s">
        <v>22</v>
      </c>
      <c r="MUE7" s="53" t="s">
        <v>22</v>
      </c>
      <c r="MUF7" s="53" t="s">
        <v>22</v>
      </c>
      <c r="MUG7" s="53" t="s">
        <v>22</v>
      </c>
      <c r="MUH7" s="53" t="s">
        <v>22</v>
      </c>
      <c r="MUI7" s="53" t="s">
        <v>22</v>
      </c>
      <c r="MUJ7" s="53" t="s">
        <v>22</v>
      </c>
      <c r="MUK7" s="53" t="s">
        <v>22</v>
      </c>
      <c r="MUL7" s="53" t="s">
        <v>22</v>
      </c>
      <c r="MUM7" s="53" t="s">
        <v>22</v>
      </c>
      <c r="MUN7" s="53" t="s">
        <v>22</v>
      </c>
      <c r="MUO7" s="53" t="s">
        <v>22</v>
      </c>
      <c r="MUP7" s="53" t="s">
        <v>22</v>
      </c>
      <c r="MUQ7" s="53" t="s">
        <v>22</v>
      </c>
      <c r="MUR7" s="53" t="s">
        <v>22</v>
      </c>
      <c r="MUS7" s="53" t="s">
        <v>22</v>
      </c>
      <c r="MUT7" s="53" t="s">
        <v>22</v>
      </c>
      <c r="MUU7" s="53" t="s">
        <v>22</v>
      </c>
      <c r="MUV7" s="53" t="s">
        <v>22</v>
      </c>
      <c r="MUW7" s="53" t="s">
        <v>22</v>
      </c>
      <c r="MUX7" s="53" t="s">
        <v>22</v>
      </c>
      <c r="MUY7" s="53" t="s">
        <v>22</v>
      </c>
      <c r="MUZ7" s="53" t="s">
        <v>22</v>
      </c>
      <c r="MVA7" s="53" t="s">
        <v>22</v>
      </c>
      <c r="MVB7" s="53" t="s">
        <v>22</v>
      </c>
      <c r="MVC7" s="53" t="s">
        <v>22</v>
      </c>
      <c r="MVD7" s="53" t="s">
        <v>22</v>
      </c>
      <c r="MVE7" s="53" t="s">
        <v>22</v>
      </c>
      <c r="MVF7" s="53" t="s">
        <v>22</v>
      </c>
      <c r="MVG7" s="53" t="s">
        <v>22</v>
      </c>
      <c r="MVH7" s="53" t="s">
        <v>22</v>
      </c>
      <c r="MVI7" s="53" t="s">
        <v>22</v>
      </c>
      <c r="MVJ7" s="53" t="s">
        <v>22</v>
      </c>
      <c r="MVK7" s="53" t="s">
        <v>22</v>
      </c>
      <c r="MVL7" s="53" t="s">
        <v>22</v>
      </c>
      <c r="MVM7" s="53" t="s">
        <v>22</v>
      </c>
      <c r="MVN7" s="53" t="s">
        <v>22</v>
      </c>
      <c r="MVO7" s="53" t="s">
        <v>22</v>
      </c>
      <c r="MVP7" s="53" t="s">
        <v>22</v>
      </c>
      <c r="MVQ7" s="53" t="s">
        <v>22</v>
      </c>
      <c r="MVR7" s="53" t="s">
        <v>22</v>
      </c>
      <c r="MVS7" s="53" t="s">
        <v>22</v>
      </c>
      <c r="MVT7" s="53" t="s">
        <v>22</v>
      </c>
      <c r="MVU7" s="53" t="s">
        <v>22</v>
      </c>
      <c r="MVV7" s="53" t="s">
        <v>22</v>
      </c>
      <c r="MVW7" s="53" t="s">
        <v>22</v>
      </c>
      <c r="MVX7" s="53" t="s">
        <v>22</v>
      </c>
      <c r="MVY7" s="53" t="s">
        <v>22</v>
      </c>
      <c r="MVZ7" s="53" t="s">
        <v>22</v>
      </c>
      <c r="MWA7" s="53" t="s">
        <v>22</v>
      </c>
      <c r="MWB7" s="53" t="s">
        <v>22</v>
      </c>
      <c r="MWC7" s="53" t="s">
        <v>22</v>
      </c>
      <c r="MWD7" s="53" t="s">
        <v>22</v>
      </c>
      <c r="MWE7" s="53" t="s">
        <v>22</v>
      </c>
      <c r="MWF7" s="53" t="s">
        <v>22</v>
      </c>
      <c r="MWG7" s="53" t="s">
        <v>22</v>
      </c>
      <c r="MWH7" s="53" t="s">
        <v>22</v>
      </c>
      <c r="MWI7" s="53" t="s">
        <v>22</v>
      </c>
      <c r="MWJ7" s="53" t="s">
        <v>22</v>
      </c>
      <c r="MWK7" s="53" t="s">
        <v>22</v>
      </c>
      <c r="MWL7" s="53" t="s">
        <v>22</v>
      </c>
      <c r="MWM7" s="53" t="s">
        <v>22</v>
      </c>
      <c r="MWN7" s="53" t="s">
        <v>22</v>
      </c>
      <c r="MWO7" s="53" t="s">
        <v>22</v>
      </c>
      <c r="MWP7" s="53" t="s">
        <v>22</v>
      </c>
      <c r="MWQ7" s="53" t="s">
        <v>22</v>
      </c>
      <c r="MWR7" s="53" t="s">
        <v>22</v>
      </c>
      <c r="MWS7" s="53" t="s">
        <v>22</v>
      </c>
      <c r="MWT7" s="53" t="s">
        <v>22</v>
      </c>
      <c r="MWU7" s="53" t="s">
        <v>22</v>
      </c>
      <c r="MWV7" s="53" t="s">
        <v>22</v>
      </c>
      <c r="MWW7" s="53" t="s">
        <v>22</v>
      </c>
      <c r="MWX7" s="53" t="s">
        <v>22</v>
      </c>
      <c r="MWY7" s="53" t="s">
        <v>22</v>
      </c>
      <c r="MWZ7" s="53" t="s">
        <v>22</v>
      </c>
      <c r="MXA7" s="53" t="s">
        <v>22</v>
      </c>
      <c r="MXB7" s="53" t="s">
        <v>22</v>
      </c>
      <c r="MXC7" s="53" t="s">
        <v>22</v>
      </c>
      <c r="MXD7" s="53" t="s">
        <v>22</v>
      </c>
      <c r="MXE7" s="53" t="s">
        <v>22</v>
      </c>
      <c r="MXF7" s="53" t="s">
        <v>22</v>
      </c>
      <c r="MXG7" s="53" t="s">
        <v>22</v>
      </c>
      <c r="MXH7" s="53" t="s">
        <v>22</v>
      </c>
      <c r="MXI7" s="53" t="s">
        <v>22</v>
      </c>
      <c r="MXJ7" s="53" t="s">
        <v>22</v>
      </c>
      <c r="MXK7" s="53" t="s">
        <v>22</v>
      </c>
      <c r="MXL7" s="53" t="s">
        <v>22</v>
      </c>
      <c r="MXM7" s="53" t="s">
        <v>22</v>
      </c>
      <c r="MXN7" s="53" t="s">
        <v>22</v>
      </c>
      <c r="MXO7" s="53" t="s">
        <v>22</v>
      </c>
      <c r="MXP7" s="53" t="s">
        <v>22</v>
      </c>
      <c r="MXQ7" s="53" t="s">
        <v>22</v>
      </c>
      <c r="MXR7" s="53" t="s">
        <v>22</v>
      </c>
      <c r="MXS7" s="53" t="s">
        <v>22</v>
      </c>
      <c r="MXT7" s="53" t="s">
        <v>22</v>
      </c>
      <c r="MXU7" s="53" t="s">
        <v>22</v>
      </c>
      <c r="MXV7" s="53" t="s">
        <v>22</v>
      </c>
      <c r="MXW7" s="53" t="s">
        <v>22</v>
      </c>
      <c r="MXX7" s="53" t="s">
        <v>22</v>
      </c>
      <c r="MXY7" s="53" t="s">
        <v>22</v>
      </c>
      <c r="MXZ7" s="53" t="s">
        <v>22</v>
      </c>
      <c r="MYA7" s="53" t="s">
        <v>22</v>
      </c>
      <c r="MYB7" s="53" t="s">
        <v>22</v>
      </c>
      <c r="MYC7" s="53" t="s">
        <v>22</v>
      </c>
      <c r="MYD7" s="53" t="s">
        <v>22</v>
      </c>
      <c r="MYE7" s="53" t="s">
        <v>22</v>
      </c>
      <c r="MYF7" s="53" t="s">
        <v>22</v>
      </c>
      <c r="MYG7" s="53" t="s">
        <v>22</v>
      </c>
      <c r="MYH7" s="53" t="s">
        <v>22</v>
      </c>
      <c r="MYI7" s="53" t="s">
        <v>22</v>
      </c>
      <c r="MYJ7" s="53" t="s">
        <v>22</v>
      </c>
      <c r="MYK7" s="53" t="s">
        <v>22</v>
      </c>
      <c r="MYL7" s="53" t="s">
        <v>22</v>
      </c>
      <c r="MYM7" s="53" t="s">
        <v>22</v>
      </c>
      <c r="MYN7" s="53" t="s">
        <v>22</v>
      </c>
      <c r="MYO7" s="53" t="s">
        <v>22</v>
      </c>
      <c r="MYP7" s="53" t="s">
        <v>22</v>
      </c>
      <c r="MYQ7" s="53" t="s">
        <v>22</v>
      </c>
      <c r="MYR7" s="53" t="s">
        <v>22</v>
      </c>
      <c r="MYS7" s="53" t="s">
        <v>22</v>
      </c>
      <c r="MYT7" s="53" t="s">
        <v>22</v>
      </c>
      <c r="MYU7" s="53" t="s">
        <v>22</v>
      </c>
      <c r="MYV7" s="53" t="s">
        <v>22</v>
      </c>
      <c r="MYW7" s="53" t="s">
        <v>22</v>
      </c>
      <c r="MYX7" s="53" t="s">
        <v>22</v>
      </c>
      <c r="MYY7" s="53" t="s">
        <v>22</v>
      </c>
      <c r="MYZ7" s="53" t="s">
        <v>22</v>
      </c>
      <c r="MZA7" s="53" t="s">
        <v>22</v>
      </c>
      <c r="MZB7" s="53" t="s">
        <v>22</v>
      </c>
      <c r="MZC7" s="53" t="s">
        <v>22</v>
      </c>
      <c r="MZD7" s="53" t="s">
        <v>22</v>
      </c>
      <c r="MZE7" s="53" t="s">
        <v>22</v>
      </c>
      <c r="MZF7" s="53" t="s">
        <v>22</v>
      </c>
      <c r="MZG7" s="53" t="s">
        <v>22</v>
      </c>
      <c r="MZH7" s="53" t="s">
        <v>22</v>
      </c>
      <c r="MZI7" s="53" t="s">
        <v>22</v>
      </c>
      <c r="MZJ7" s="53" t="s">
        <v>22</v>
      </c>
      <c r="MZK7" s="53" t="s">
        <v>22</v>
      </c>
      <c r="MZL7" s="53" t="s">
        <v>22</v>
      </c>
      <c r="MZM7" s="53" t="s">
        <v>22</v>
      </c>
      <c r="MZN7" s="53" t="s">
        <v>22</v>
      </c>
      <c r="MZO7" s="53" t="s">
        <v>22</v>
      </c>
      <c r="MZP7" s="53" t="s">
        <v>22</v>
      </c>
      <c r="MZQ7" s="53" t="s">
        <v>22</v>
      </c>
      <c r="MZR7" s="53" t="s">
        <v>22</v>
      </c>
      <c r="MZS7" s="53" t="s">
        <v>22</v>
      </c>
      <c r="MZT7" s="53" t="s">
        <v>22</v>
      </c>
      <c r="MZU7" s="53" t="s">
        <v>22</v>
      </c>
      <c r="MZV7" s="53" t="s">
        <v>22</v>
      </c>
      <c r="MZW7" s="53" t="s">
        <v>22</v>
      </c>
      <c r="MZX7" s="53" t="s">
        <v>22</v>
      </c>
      <c r="MZY7" s="53" t="s">
        <v>22</v>
      </c>
      <c r="MZZ7" s="53" t="s">
        <v>22</v>
      </c>
      <c r="NAA7" s="53" t="s">
        <v>22</v>
      </c>
      <c r="NAB7" s="53" t="s">
        <v>22</v>
      </c>
      <c r="NAC7" s="53" t="s">
        <v>22</v>
      </c>
      <c r="NAD7" s="53" t="s">
        <v>22</v>
      </c>
      <c r="NAE7" s="53" t="s">
        <v>22</v>
      </c>
      <c r="NAF7" s="53" t="s">
        <v>22</v>
      </c>
      <c r="NAG7" s="53" t="s">
        <v>22</v>
      </c>
      <c r="NAH7" s="53" t="s">
        <v>22</v>
      </c>
      <c r="NAI7" s="53" t="s">
        <v>22</v>
      </c>
      <c r="NAJ7" s="53" t="s">
        <v>22</v>
      </c>
      <c r="NAK7" s="53" t="s">
        <v>22</v>
      </c>
      <c r="NAL7" s="53" t="s">
        <v>22</v>
      </c>
      <c r="NAM7" s="53" t="s">
        <v>22</v>
      </c>
      <c r="NAN7" s="53" t="s">
        <v>22</v>
      </c>
      <c r="NAO7" s="53" t="s">
        <v>22</v>
      </c>
      <c r="NAP7" s="53" t="s">
        <v>22</v>
      </c>
      <c r="NAQ7" s="53" t="s">
        <v>22</v>
      </c>
      <c r="NAR7" s="53" t="s">
        <v>22</v>
      </c>
      <c r="NAS7" s="53" t="s">
        <v>22</v>
      </c>
      <c r="NAT7" s="53" t="s">
        <v>22</v>
      </c>
      <c r="NAU7" s="53" t="s">
        <v>22</v>
      </c>
      <c r="NAV7" s="53" t="s">
        <v>22</v>
      </c>
      <c r="NAW7" s="53" t="s">
        <v>22</v>
      </c>
      <c r="NAX7" s="53" t="s">
        <v>22</v>
      </c>
      <c r="NAY7" s="53" t="s">
        <v>22</v>
      </c>
      <c r="NAZ7" s="53" t="s">
        <v>22</v>
      </c>
      <c r="NBA7" s="53" t="s">
        <v>22</v>
      </c>
      <c r="NBB7" s="53" t="s">
        <v>22</v>
      </c>
      <c r="NBC7" s="53" t="s">
        <v>22</v>
      </c>
      <c r="NBD7" s="53" t="s">
        <v>22</v>
      </c>
      <c r="NBE7" s="53" t="s">
        <v>22</v>
      </c>
      <c r="NBF7" s="53" t="s">
        <v>22</v>
      </c>
      <c r="NBG7" s="53" t="s">
        <v>22</v>
      </c>
      <c r="NBH7" s="53" t="s">
        <v>22</v>
      </c>
      <c r="NBI7" s="53" t="s">
        <v>22</v>
      </c>
      <c r="NBJ7" s="53" t="s">
        <v>22</v>
      </c>
      <c r="NBK7" s="53" t="s">
        <v>22</v>
      </c>
      <c r="NBL7" s="53" t="s">
        <v>22</v>
      </c>
      <c r="NBM7" s="53" t="s">
        <v>22</v>
      </c>
      <c r="NBN7" s="53" t="s">
        <v>22</v>
      </c>
      <c r="NBO7" s="53" t="s">
        <v>22</v>
      </c>
      <c r="NBP7" s="53" t="s">
        <v>22</v>
      </c>
      <c r="NBQ7" s="53" t="s">
        <v>22</v>
      </c>
      <c r="NBR7" s="53" t="s">
        <v>22</v>
      </c>
      <c r="NBS7" s="53" t="s">
        <v>22</v>
      </c>
      <c r="NBT7" s="53" t="s">
        <v>22</v>
      </c>
      <c r="NBU7" s="53" t="s">
        <v>22</v>
      </c>
      <c r="NBV7" s="53" t="s">
        <v>22</v>
      </c>
      <c r="NBW7" s="53" t="s">
        <v>22</v>
      </c>
      <c r="NBX7" s="53" t="s">
        <v>22</v>
      </c>
      <c r="NBY7" s="53" t="s">
        <v>22</v>
      </c>
      <c r="NBZ7" s="53" t="s">
        <v>22</v>
      </c>
      <c r="NCA7" s="53" t="s">
        <v>22</v>
      </c>
      <c r="NCB7" s="53" t="s">
        <v>22</v>
      </c>
      <c r="NCC7" s="53" t="s">
        <v>22</v>
      </c>
      <c r="NCD7" s="53" t="s">
        <v>22</v>
      </c>
      <c r="NCE7" s="53" t="s">
        <v>22</v>
      </c>
      <c r="NCF7" s="53" t="s">
        <v>22</v>
      </c>
      <c r="NCG7" s="53" t="s">
        <v>22</v>
      </c>
      <c r="NCH7" s="53" t="s">
        <v>22</v>
      </c>
      <c r="NCI7" s="53" t="s">
        <v>22</v>
      </c>
      <c r="NCJ7" s="53" t="s">
        <v>22</v>
      </c>
      <c r="NCK7" s="53" t="s">
        <v>22</v>
      </c>
      <c r="NCL7" s="53" t="s">
        <v>22</v>
      </c>
      <c r="NCM7" s="53" t="s">
        <v>22</v>
      </c>
      <c r="NCN7" s="53" t="s">
        <v>22</v>
      </c>
      <c r="NCO7" s="53" t="s">
        <v>22</v>
      </c>
      <c r="NCP7" s="53" t="s">
        <v>22</v>
      </c>
      <c r="NCQ7" s="53" t="s">
        <v>22</v>
      </c>
      <c r="NCR7" s="53" t="s">
        <v>22</v>
      </c>
      <c r="NCS7" s="53" t="s">
        <v>22</v>
      </c>
      <c r="NCT7" s="53" t="s">
        <v>22</v>
      </c>
      <c r="NCU7" s="53" t="s">
        <v>22</v>
      </c>
      <c r="NCV7" s="53" t="s">
        <v>22</v>
      </c>
      <c r="NCW7" s="53" t="s">
        <v>22</v>
      </c>
      <c r="NCX7" s="53" t="s">
        <v>22</v>
      </c>
      <c r="NCY7" s="53" t="s">
        <v>22</v>
      </c>
      <c r="NCZ7" s="53" t="s">
        <v>22</v>
      </c>
      <c r="NDA7" s="53" t="s">
        <v>22</v>
      </c>
      <c r="NDB7" s="53" t="s">
        <v>22</v>
      </c>
      <c r="NDC7" s="53" t="s">
        <v>22</v>
      </c>
      <c r="NDD7" s="53" t="s">
        <v>22</v>
      </c>
      <c r="NDE7" s="53" t="s">
        <v>22</v>
      </c>
      <c r="NDF7" s="53" t="s">
        <v>22</v>
      </c>
      <c r="NDG7" s="53" t="s">
        <v>22</v>
      </c>
      <c r="NDH7" s="53" t="s">
        <v>22</v>
      </c>
      <c r="NDI7" s="53" t="s">
        <v>22</v>
      </c>
      <c r="NDJ7" s="53" t="s">
        <v>22</v>
      </c>
      <c r="NDK7" s="53" t="s">
        <v>22</v>
      </c>
      <c r="NDL7" s="53" t="s">
        <v>22</v>
      </c>
      <c r="NDM7" s="53" t="s">
        <v>22</v>
      </c>
      <c r="NDN7" s="53" t="s">
        <v>22</v>
      </c>
      <c r="NDO7" s="53" t="s">
        <v>22</v>
      </c>
      <c r="NDP7" s="53" t="s">
        <v>22</v>
      </c>
      <c r="NDQ7" s="53" t="s">
        <v>22</v>
      </c>
      <c r="NDR7" s="53" t="s">
        <v>22</v>
      </c>
      <c r="NDS7" s="53" t="s">
        <v>22</v>
      </c>
      <c r="NDT7" s="53" t="s">
        <v>22</v>
      </c>
      <c r="NDU7" s="53" t="s">
        <v>22</v>
      </c>
      <c r="NDV7" s="53" t="s">
        <v>22</v>
      </c>
      <c r="NDW7" s="53" t="s">
        <v>22</v>
      </c>
      <c r="NDX7" s="53" t="s">
        <v>22</v>
      </c>
      <c r="NDY7" s="53" t="s">
        <v>22</v>
      </c>
      <c r="NDZ7" s="53" t="s">
        <v>22</v>
      </c>
      <c r="NEA7" s="53" t="s">
        <v>22</v>
      </c>
      <c r="NEB7" s="53" t="s">
        <v>22</v>
      </c>
      <c r="NEC7" s="53" t="s">
        <v>22</v>
      </c>
      <c r="NED7" s="53" t="s">
        <v>22</v>
      </c>
      <c r="NEE7" s="53" t="s">
        <v>22</v>
      </c>
      <c r="NEF7" s="53" t="s">
        <v>22</v>
      </c>
      <c r="NEG7" s="53" t="s">
        <v>22</v>
      </c>
      <c r="NEH7" s="53" t="s">
        <v>22</v>
      </c>
      <c r="NEI7" s="53" t="s">
        <v>22</v>
      </c>
      <c r="NEJ7" s="53" t="s">
        <v>22</v>
      </c>
      <c r="NEK7" s="53" t="s">
        <v>22</v>
      </c>
      <c r="NEL7" s="53" t="s">
        <v>22</v>
      </c>
      <c r="NEM7" s="53" t="s">
        <v>22</v>
      </c>
      <c r="NEN7" s="53" t="s">
        <v>22</v>
      </c>
      <c r="NEO7" s="53" t="s">
        <v>22</v>
      </c>
      <c r="NEP7" s="53" t="s">
        <v>22</v>
      </c>
      <c r="NEQ7" s="53" t="s">
        <v>22</v>
      </c>
      <c r="NER7" s="53" t="s">
        <v>22</v>
      </c>
      <c r="NES7" s="53" t="s">
        <v>22</v>
      </c>
      <c r="NET7" s="53" t="s">
        <v>22</v>
      </c>
      <c r="NEU7" s="53" t="s">
        <v>22</v>
      </c>
      <c r="NEV7" s="53" t="s">
        <v>22</v>
      </c>
      <c r="NEW7" s="53" t="s">
        <v>22</v>
      </c>
      <c r="NEX7" s="53" t="s">
        <v>22</v>
      </c>
      <c r="NEY7" s="53" t="s">
        <v>22</v>
      </c>
      <c r="NEZ7" s="53" t="s">
        <v>22</v>
      </c>
      <c r="NFA7" s="53" t="s">
        <v>22</v>
      </c>
      <c r="NFB7" s="53" t="s">
        <v>22</v>
      </c>
      <c r="NFC7" s="53" t="s">
        <v>22</v>
      </c>
      <c r="NFD7" s="53" t="s">
        <v>22</v>
      </c>
      <c r="NFE7" s="53" t="s">
        <v>22</v>
      </c>
      <c r="NFF7" s="53" t="s">
        <v>22</v>
      </c>
      <c r="NFG7" s="53" t="s">
        <v>22</v>
      </c>
      <c r="NFH7" s="53" t="s">
        <v>22</v>
      </c>
      <c r="NFI7" s="53" t="s">
        <v>22</v>
      </c>
      <c r="NFJ7" s="53" t="s">
        <v>22</v>
      </c>
      <c r="NFK7" s="53" t="s">
        <v>22</v>
      </c>
      <c r="NFL7" s="53" t="s">
        <v>22</v>
      </c>
      <c r="NFM7" s="53" t="s">
        <v>22</v>
      </c>
      <c r="NFN7" s="53" t="s">
        <v>22</v>
      </c>
      <c r="NFO7" s="53" t="s">
        <v>22</v>
      </c>
      <c r="NFP7" s="53" t="s">
        <v>22</v>
      </c>
      <c r="NFQ7" s="53" t="s">
        <v>22</v>
      </c>
      <c r="NFR7" s="53" t="s">
        <v>22</v>
      </c>
      <c r="NFS7" s="53" t="s">
        <v>22</v>
      </c>
      <c r="NFT7" s="53" t="s">
        <v>22</v>
      </c>
      <c r="NFU7" s="53" t="s">
        <v>22</v>
      </c>
      <c r="NFV7" s="53" t="s">
        <v>22</v>
      </c>
      <c r="NFW7" s="53" t="s">
        <v>22</v>
      </c>
      <c r="NFX7" s="53" t="s">
        <v>22</v>
      </c>
      <c r="NFY7" s="53" t="s">
        <v>22</v>
      </c>
      <c r="NFZ7" s="53" t="s">
        <v>22</v>
      </c>
      <c r="NGA7" s="53" t="s">
        <v>22</v>
      </c>
      <c r="NGB7" s="53" t="s">
        <v>22</v>
      </c>
      <c r="NGC7" s="53" t="s">
        <v>22</v>
      </c>
      <c r="NGD7" s="53" t="s">
        <v>22</v>
      </c>
      <c r="NGE7" s="53" t="s">
        <v>22</v>
      </c>
      <c r="NGF7" s="53" t="s">
        <v>22</v>
      </c>
      <c r="NGG7" s="53" t="s">
        <v>22</v>
      </c>
      <c r="NGH7" s="53" t="s">
        <v>22</v>
      </c>
      <c r="NGI7" s="53" t="s">
        <v>22</v>
      </c>
      <c r="NGJ7" s="53" t="s">
        <v>22</v>
      </c>
      <c r="NGK7" s="53" t="s">
        <v>22</v>
      </c>
      <c r="NGL7" s="53" t="s">
        <v>22</v>
      </c>
      <c r="NGM7" s="53" t="s">
        <v>22</v>
      </c>
      <c r="NGN7" s="53" t="s">
        <v>22</v>
      </c>
      <c r="NGO7" s="53" t="s">
        <v>22</v>
      </c>
      <c r="NGP7" s="53" t="s">
        <v>22</v>
      </c>
      <c r="NGQ7" s="53" t="s">
        <v>22</v>
      </c>
      <c r="NGR7" s="53" t="s">
        <v>22</v>
      </c>
      <c r="NGS7" s="53" t="s">
        <v>22</v>
      </c>
      <c r="NGT7" s="53" t="s">
        <v>22</v>
      </c>
      <c r="NGU7" s="53" t="s">
        <v>22</v>
      </c>
      <c r="NGV7" s="53" t="s">
        <v>22</v>
      </c>
      <c r="NGW7" s="53" t="s">
        <v>22</v>
      </c>
      <c r="NGX7" s="53" t="s">
        <v>22</v>
      </c>
      <c r="NGY7" s="53" t="s">
        <v>22</v>
      </c>
      <c r="NGZ7" s="53" t="s">
        <v>22</v>
      </c>
      <c r="NHA7" s="53" t="s">
        <v>22</v>
      </c>
      <c r="NHB7" s="53" t="s">
        <v>22</v>
      </c>
      <c r="NHC7" s="53" t="s">
        <v>22</v>
      </c>
      <c r="NHD7" s="53" t="s">
        <v>22</v>
      </c>
      <c r="NHE7" s="53" t="s">
        <v>22</v>
      </c>
      <c r="NHF7" s="53" t="s">
        <v>22</v>
      </c>
      <c r="NHG7" s="53" t="s">
        <v>22</v>
      </c>
      <c r="NHH7" s="53" t="s">
        <v>22</v>
      </c>
      <c r="NHI7" s="53" t="s">
        <v>22</v>
      </c>
      <c r="NHJ7" s="53" t="s">
        <v>22</v>
      </c>
      <c r="NHK7" s="53" t="s">
        <v>22</v>
      </c>
      <c r="NHL7" s="53" t="s">
        <v>22</v>
      </c>
      <c r="NHM7" s="53" t="s">
        <v>22</v>
      </c>
      <c r="NHN7" s="53" t="s">
        <v>22</v>
      </c>
      <c r="NHO7" s="53" t="s">
        <v>22</v>
      </c>
      <c r="NHP7" s="53" t="s">
        <v>22</v>
      </c>
      <c r="NHQ7" s="53" t="s">
        <v>22</v>
      </c>
      <c r="NHR7" s="53" t="s">
        <v>22</v>
      </c>
      <c r="NHS7" s="53" t="s">
        <v>22</v>
      </c>
      <c r="NHT7" s="53" t="s">
        <v>22</v>
      </c>
      <c r="NHU7" s="53" t="s">
        <v>22</v>
      </c>
      <c r="NHV7" s="53" t="s">
        <v>22</v>
      </c>
      <c r="NHW7" s="53" t="s">
        <v>22</v>
      </c>
      <c r="NHX7" s="53" t="s">
        <v>22</v>
      </c>
      <c r="NHY7" s="53" t="s">
        <v>22</v>
      </c>
      <c r="NHZ7" s="53" t="s">
        <v>22</v>
      </c>
      <c r="NIA7" s="53" t="s">
        <v>22</v>
      </c>
      <c r="NIB7" s="53" t="s">
        <v>22</v>
      </c>
      <c r="NIC7" s="53" t="s">
        <v>22</v>
      </c>
      <c r="NID7" s="53" t="s">
        <v>22</v>
      </c>
      <c r="NIE7" s="53" t="s">
        <v>22</v>
      </c>
      <c r="NIF7" s="53" t="s">
        <v>22</v>
      </c>
      <c r="NIG7" s="53" t="s">
        <v>22</v>
      </c>
      <c r="NIH7" s="53" t="s">
        <v>22</v>
      </c>
      <c r="NII7" s="53" t="s">
        <v>22</v>
      </c>
      <c r="NIJ7" s="53" t="s">
        <v>22</v>
      </c>
      <c r="NIK7" s="53" t="s">
        <v>22</v>
      </c>
      <c r="NIL7" s="53" t="s">
        <v>22</v>
      </c>
      <c r="NIM7" s="53" t="s">
        <v>22</v>
      </c>
      <c r="NIN7" s="53" t="s">
        <v>22</v>
      </c>
      <c r="NIO7" s="53" t="s">
        <v>22</v>
      </c>
      <c r="NIP7" s="53" t="s">
        <v>22</v>
      </c>
      <c r="NIQ7" s="53" t="s">
        <v>22</v>
      </c>
      <c r="NIR7" s="53" t="s">
        <v>22</v>
      </c>
      <c r="NIS7" s="53" t="s">
        <v>22</v>
      </c>
      <c r="NIT7" s="53" t="s">
        <v>22</v>
      </c>
      <c r="NIU7" s="53" t="s">
        <v>22</v>
      </c>
      <c r="NIV7" s="53" t="s">
        <v>22</v>
      </c>
      <c r="NIW7" s="53" t="s">
        <v>22</v>
      </c>
      <c r="NIX7" s="53" t="s">
        <v>22</v>
      </c>
      <c r="NIY7" s="53" t="s">
        <v>22</v>
      </c>
      <c r="NIZ7" s="53" t="s">
        <v>22</v>
      </c>
      <c r="NJA7" s="53" t="s">
        <v>22</v>
      </c>
      <c r="NJB7" s="53" t="s">
        <v>22</v>
      </c>
      <c r="NJC7" s="53" t="s">
        <v>22</v>
      </c>
      <c r="NJD7" s="53" t="s">
        <v>22</v>
      </c>
      <c r="NJE7" s="53" t="s">
        <v>22</v>
      </c>
      <c r="NJF7" s="53" t="s">
        <v>22</v>
      </c>
      <c r="NJG7" s="53" t="s">
        <v>22</v>
      </c>
      <c r="NJH7" s="53" t="s">
        <v>22</v>
      </c>
      <c r="NJI7" s="53" t="s">
        <v>22</v>
      </c>
      <c r="NJJ7" s="53" t="s">
        <v>22</v>
      </c>
      <c r="NJK7" s="53" t="s">
        <v>22</v>
      </c>
      <c r="NJL7" s="53" t="s">
        <v>22</v>
      </c>
      <c r="NJM7" s="53" t="s">
        <v>22</v>
      </c>
      <c r="NJN7" s="53" t="s">
        <v>22</v>
      </c>
      <c r="NJO7" s="53" t="s">
        <v>22</v>
      </c>
      <c r="NJP7" s="53" t="s">
        <v>22</v>
      </c>
      <c r="NJQ7" s="53" t="s">
        <v>22</v>
      </c>
      <c r="NJR7" s="53" t="s">
        <v>22</v>
      </c>
      <c r="NJS7" s="53" t="s">
        <v>22</v>
      </c>
      <c r="NJT7" s="53" t="s">
        <v>22</v>
      </c>
      <c r="NJU7" s="53" t="s">
        <v>22</v>
      </c>
      <c r="NJV7" s="53" t="s">
        <v>22</v>
      </c>
      <c r="NJW7" s="53" t="s">
        <v>22</v>
      </c>
      <c r="NJX7" s="53" t="s">
        <v>22</v>
      </c>
      <c r="NJY7" s="53" t="s">
        <v>22</v>
      </c>
      <c r="NJZ7" s="53" t="s">
        <v>22</v>
      </c>
      <c r="NKA7" s="53" t="s">
        <v>22</v>
      </c>
      <c r="NKB7" s="53" t="s">
        <v>22</v>
      </c>
      <c r="NKC7" s="53" t="s">
        <v>22</v>
      </c>
      <c r="NKD7" s="53" t="s">
        <v>22</v>
      </c>
      <c r="NKE7" s="53" t="s">
        <v>22</v>
      </c>
      <c r="NKF7" s="53" t="s">
        <v>22</v>
      </c>
      <c r="NKG7" s="53" t="s">
        <v>22</v>
      </c>
      <c r="NKH7" s="53" t="s">
        <v>22</v>
      </c>
      <c r="NKI7" s="53" t="s">
        <v>22</v>
      </c>
      <c r="NKJ7" s="53" t="s">
        <v>22</v>
      </c>
      <c r="NKK7" s="53" t="s">
        <v>22</v>
      </c>
      <c r="NKL7" s="53" t="s">
        <v>22</v>
      </c>
      <c r="NKM7" s="53" t="s">
        <v>22</v>
      </c>
      <c r="NKN7" s="53" t="s">
        <v>22</v>
      </c>
      <c r="NKO7" s="53" t="s">
        <v>22</v>
      </c>
      <c r="NKP7" s="53" t="s">
        <v>22</v>
      </c>
      <c r="NKQ7" s="53" t="s">
        <v>22</v>
      </c>
      <c r="NKR7" s="53" t="s">
        <v>22</v>
      </c>
      <c r="NKS7" s="53" t="s">
        <v>22</v>
      </c>
      <c r="NKT7" s="53" t="s">
        <v>22</v>
      </c>
      <c r="NKU7" s="53" t="s">
        <v>22</v>
      </c>
      <c r="NKV7" s="53" t="s">
        <v>22</v>
      </c>
      <c r="NKW7" s="53" t="s">
        <v>22</v>
      </c>
      <c r="NKX7" s="53" t="s">
        <v>22</v>
      </c>
      <c r="NKY7" s="53" t="s">
        <v>22</v>
      </c>
      <c r="NKZ7" s="53" t="s">
        <v>22</v>
      </c>
      <c r="NLA7" s="53" t="s">
        <v>22</v>
      </c>
      <c r="NLB7" s="53" t="s">
        <v>22</v>
      </c>
      <c r="NLC7" s="53" t="s">
        <v>22</v>
      </c>
      <c r="NLD7" s="53" t="s">
        <v>22</v>
      </c>
      <c r="NLE7" s="53" t="s">
        <v>22</v>
      </c>
      <c r="NLF7" s="53" t="s">
        <v>22</v>
      </c>
      <c r="NLG7" s="53" t="s">
        <v>22</v>
      </c>
      <c r="NLH7" s="53" t="s">
        <v>22</v>
      </c>
      <c r="NLI7" s="53" t="s">
        <v>22</v>
      </c>
      <c r="NLJ7" s="53" t="s">
        <v>22</v>
      </c>
      <c r="NLK7" s="53" t="s">
        <v>22</v>
      </c>
      <c r="NLL7" s="53" t="s">
        <v>22</v>
      </c>
      <c r="NLM7" s="53" t="s">
        <v>22</v>
      </c>
      <c r="NLN7" s="53" t="s">
        <v>22</v>
      </c>
      <c r="NLO7" s="53" t="s">
        <v>22</v>
      </c>
      <c r="NLP7" s="53" t="s">
        <v>22</v>
      </c>
      <c r="NLQ7" s="53" t="s">
        <v>22</v>
      </c>
      <c r="NLR7" s="53" t="s">
        <v>22</v>
      </c>
      <c r="NLS7" s="53" t="s">
        <v>22</v>
      </c>
      <c r="NLT7" s="53" t="s">
        <v>22</v>
      </c>
      <c r="NLU7" s="53" t="s">
        <v>22</v>
      </c>
      <c r="NLV7" s="53" t="s">
        <v>22</v>
      </c>
      <c r="NLW7" s="53" t="s">
        <v>22</v>
      </c>
      <c r="NLX7" s="53" t="s">
        <v>22</v>
      </c>
      <c r="NLY7" s="53" t="s">
        <v>22</v>
      </c>
      <c r="NLZ7" s="53" t="s">
        <v>22</v>
      </c>
      <c r="NMA7" s="53" t="s">
        <v>22</v>
      </c>
      <c r="NMB7" s="53" t="s">
        <v>22</v>
      </c>
      <c r="NMC7" s="53" t="s">
        <v>22</v>
      </c>
      <c r="NMD7" s="53" t="s">
        <v>22</v>
      </c>
      <c r="NME7" s="53" t="s">
        <v>22</v>
      </c>
      <c r="NMF7" s="53" t="s">
        <v>22</v>
      </c>
      <c r="NMG7" s="53" t="s">
        <v>22</v>
      </c>
      <c r="NMH7" s="53" t="s">
        <v>22</v>
      </c>
      <c r="NMI7" s="53" t="s">
        <v>22</v>
      </c>
      <c r="NMJ7" s="53" t="s">
        <v>22</v>
      </c>
      <c r="NMK7" s="53" t="s">
        <v>22</v>
      </c>
      <c r="NML7" s="53" t="s">
        <v>22</v>
      </c>
      <c r="NMM7" s="53" t="s">
        <v>22</v>
      </c>
      <c r="NMN7" s="53" t="s">
        <v>22</v>
      </c>
      <c r="NMO7" s="53" t="s">
        <v>22</v>
      </c>
      <c r="NMP7" s="53" t="s">
        <v>22</v>
      </c>
      <c r="NMQ7" s="53" t="s">
        <v>22</v>
      </c>
      <c r="NMR7" s="53" t="s">
        <v>22</v>
      </c>
      <c r="NMS7" s="53" t="s">
        <v>22</v>
      </c>
      <c r="NMT7" s="53" t="s">
        <v>22</v>
      </c>
      <c r="NMU7" s="53" t="s">
        <v>22</v>
      </c>
      <c r="NMV7" s="53" t="s">
        <v>22</v>
      </c>
      <c r="NMW7" s="53" t="s">
        <v>22</v>
      </c>
      <c r="NMX7" s="53" t="s">
        <v>22</v>
      </c>
      <c r="NMY7" s="53" t="s">
        <v>22</v>
      </c>
      <c r="NMZ7" s="53" t="s">
        <v>22</v>
      </c>
      <c r="NNA7" s="53" t="s">
        <v>22</v>
      </c>
      <c r="NNB7" s="53" t="s">
        <v>22</v>
      </c>
      <c r="NNC7" s="53" t="s">
        <v>22</v>
      </c>
      <c r="NND7" s="53" t="s">
        <v>22</v>
      </c>
      <c r="NNE7" s="53" t="s">
        <v>22</v>
      </c>
      <c r="NNF7" s="53" t="s">
        <v>22</v>
      </c>
      <c r="NNG7" s="53" t="s">
        <v>22</v>
      </c>
      <c r="NNH7" s="53" t="s">
        <v>22</v>
      </c>
      <c r="NNI7" s="53" t="s">
        <v>22</v>
      </c>
      <c r="NNJ7" s="53" t="s">
        <v>22</v>
      </c>
      <c r="NNK7" s="53" t="s">
        <v>22</v>
      </c>
      <c r="NNL7" s="53" t="s">
        <v>22</v>
      </c>
      <c r="NNM7" s="53" t="s">
        <v>22</v>
      </c>
      <c r="NNN7" s="53" t="s">
        <v>22</v>
      </c>
      <c r="NNO7" s="53" t="s">
        <v>22</v>
      </c>
      <c r="NNP7" s="53" t="s">
        <v>22</v>
      </c>
      <c r="NNQ7" s="53" t="s">
        <v>22</v>
      </c>
      <c r="NNR7" s="53" t="s">
        <v>22</v>
      </c>
      <c r="NNS7" s="53" t="s">
        <v>22</v>
      </c>
      <c r="NNT7" s="53" t="s">
        <v>22</v>
      </c>
      <c r="NNU7" s="53" t="s">
        <v>22</v>
      </c>
      <c r="NNV7" s="53" t="s">
        <v>22</v>
      </c>
      <c r="NNW7" s="53" t="s">
        <v>22</v>
      </c>
      <c r="NNX7" s="53" t="s">
        <v>22</v>
      </c>
      <c r="NNY7" s="53" t="s">
        <v>22</v>
      </c>
      <c r="NNZ7" s="53" t="s">
        <v>22</v>
      </c>
      <c r="NOA7" s="53" t="s">
        <v>22</v>
      </c>
      <c r="NOB7" s="53" t="s">
        <v>22</v>
      </c>
      <c r="NOC7" s="53" t="s">
        <v>22</v>
      </c>
      <c r="NOD7" s="53" t="s">
        <v>22</v>
      </c>
      <c r="NOE7" s="53" t="s">
        <v>22</v>
      </c>
      <c r="NOF7" s="53" t="s">
        <v>22</v>
      </c>
      <c r="NOG7" s="53" t="s">
        <v>22</v>
      </c>
      <c r="NOH7" s="53" t="s">
        <v>22</v>
      </c>
      <c r="NOI7" s="53" t="s">
        <v>22</v>
      </c>
      <c r="NOJ7" s="53" t="s">
        <v>22</v>
      </c>
      <c r="NOK7" s="53" t="s">
        <v>22</v>
      </c>
      <c r="NOL7" s="53" t="s">
        <v>22</v>
      </c>
      <c r="NOM7" s="53" t="s">
        <v>22</v>
      </c>
      <c r="NON7" s="53" t="s">
        <v>22</v>
      </c>
      <c r="NOO7" s="53" t="s">
        <v>22</v>
      </c>
      <c r="NOP7" s="53" t="s">
        <v>22</v>
      </c>
      <c r="NOQ7" s="53" t="s">
        <v>22</v>
      </c>
      <c r="NOR7" s="53" t="s">
        <v>22</v>
      </c>
      <c r="NOS7" s="53" t="s">
        <v>22</v>
      </c>
      <c r="NOT7" s="53" t="s">
        <v>22</v>
      </c>
      <c r="NOU7" s="53" t="s">
        <v>22</v>
      </c>
      <c r="NOV7" s="53" t="s">
        <v>22</v>
      </c>
      <c r="NOW7" s="53" t="s">
        <v>22</v>
      </c>
      <c r="NOX7" s="53" t="s">
        <v>22</v>
      </c>
      <c r="NOY7" s="53" t="s">
        <v>22</v>
      </c>
      <c r="NOZ7" s="53" t="s">
        <v>22</v>
      </c>
      <c r="NPA7" s="53" t="s">
        <v>22</v>
      </c>
      <c r="NPB7" s="53" t="s">
        <v>22</v>
      </c>
      <c r="NPC7" s="53" t="s">
        <v>22</v>
      </c>
      <c r="NPD7" s="53" t="s">
        <v>22</v>
      </c>
      <c r="NPE7" s="53" t="s">
        <v>22</v>
      </c>
      <c r="NPF7" s="53" t="s">
        <v>22</v>
      </c>
      <c r="NPG7" s="53" t="s">
        <v>22</v>
      </c>
      <c r="NPH7" s="53" t="s">
        <v>22</v>
      </c>
      <c r="NPI7" s="53" t="s">
        <v>22</v>
      </c>
      <c r="NPJ7" s="53" t="s">
        <v>22</v>
      </c>
      <c r="NPK7" s="53" t="s">
        <v>22</v>
      </c>
      <c r="NPL7" s="53" t="s">
        <v>22</v>
      </c>
      <c r="NPM7" s="53" t="s">
        <v>22</v>
      </c>
      <c r="NPN7" s="53" t="s">
        <v>22</v>
      </c>
      <c r="NPO7" s="53" t="s">
        <v>22</v>
      </c>
      <c r="NPP7" s="53" t="s">
        <v>22</v>
      </c>
      <c r="NPQ7" s="53" t="s">
        <v>22</v>
      </c>
      <c r="NPR7" s="53" t="s">
        <v>22</v>
      </c>
      <c r="NPS7" s="53" t="s">
        <v>22</v>
      </c>
      <c r="NPT7" s="53" t="s">
        <v>22</v>
      </c>
      <c r="NPU7" s="53" t="s">
        <v>22</v>
      </c>
      <c r="NPV7" s="53" t="s">
        <v>22</v>
      </c>
      <c r="NPW7" s="53" t="s">
        <v>22</v>
      </c>
      <c r="NPX7" s="53" t="s">
        <v>22</v>
      </c>
      <c r="NPY7" s="53" t="s">
        <v>22</v>
      </c>
      <c r="NPZ7" s="53" t="s">
        <v>22</v>
      </c>
      <c r="NQA7" s="53" t="s">
        <v>22</v>
      </c>
      <c r="NQB7" s="53" t="s">
        <v>22</v>
      </c>
      <c r="NQC7" s="53" t="s">
        <v>22</v>
      </c>
      <c r="NQD7" s="53" t="s">
        <v>22</v>
      </c>
      <c r="NQE7" s="53" t="s">
        <v>22</v>
      </c>
      <c r="NQF7" s="53" t="s">
        <v>22</v>
      </c>
      <c r="NQG7" s="53" t="s">
        <v>22</v>
      </c>
      <c r="NQH7" s="53" t="s">
        <v>22</v>
      </c>
      <c r="NQI7" s="53" t="s">
        <v>22</v>
      </c>
      <c r="NQJ7" s="53" t="s">
        <v>22</v>
      </c>
      <c r="NQK7" s="53" t="s">
        <v>22</v>
      </c>
      <c r="NQL7" s="53" t="s">
        <v>22</v>
      </c>
      <c r="NQM7" s="53" t="s">
        <v>22</v>
      </c>
      <c r="NQN7" s="53" t="s">
        <v>22</v>
      </c>
      <c r="NQO7" s="53" t="s">
        <v>22</v>
      </c>
      <c r="NQP7" s="53" t="s">
        <v>22</v>
      </c>
      <c r="NQQ7" s="53" t="s">
        <v>22</v>
      </c>
      <c r="NQR7" s="53" t="s">
        <v>22</v>
      </c>
      <c r="NQS7" s="53" t="s">
        <v>22</v>
      </c>
      <c r="NQT7" s="53" t="s">
        <v>22</v>
      </c>
      <c r="NQU7" s="53" t="s">
        <v>22</v>
      </c>
      <c r="NQV7" s="53" t="s">
        <v>22</v>
      </c>
      <c r="NQW7" s="53" t="s">
        <v>22</v>
      </c>
      <c r="NQX7" s="53" t="s">
        <v>22</v>
      </c>
      <c r="NQY7" s="53" t="s">
        <v>22</v>
      </c>
      <c r="NQZ7" s="53" t="s">
        <v>22</v>
      </c>
      <c r="NRA7" s="53" t="s">
        <v>22</v>
      </c>
      <c r="NRB7" s="53" t="s">
        <v>22</v>
      </c>
      <c r="NRC7" s="53" t="s">
        <v>22</v>
      </c>
      <c r="NRD7" s="53" t="s">
        <v>22</v>
      </c>
      <c r="NRE7" s="53" t="s">
        <v>22</v>
      </c>
      <c r="NRF7" s="53" t="s">
        <v>22</v>
      </c>
      <c r="NRG7" s="53" t="s">
        <v>22</v>
      </c>
      <c r="NRH7" s="53" t="s">
        <v>22</v>
      </c>
      <c r="NRI7" s="53" t="s">
        <v>22</v>
      </c>
      <c r="NRJ7" s="53" t="s">
        <v>22</v>
      </c>
      <c r="NRK7" s="53" t="s">
        <v>22</v>
      </c>
      <c r="NRL7" s="53" t="s">
        <v>22</v>
      </c>
      <c r="NRM7" s="53" t="s">
        <v>22</v>
      </c>
      <c r="NRN7" s="53" t="s">
        <v>22</v>
      </c>
      <c r="NRO7" s="53" t="s">
        <v>22</v>
      </c>
      <c r="NRP7" s="53" t="s">
        <v>22</v>
      </c>
      <c r="NRQ7" s="53" t="s">
        <v>22</v>
      </c>
      <c r="NRR7" s="53" t="s">
        <v>22</v>
      </c>
      <c r="NRS7" s="53" t="s">
        <v>22</v>
      </c>
      <c r="NRT7" s="53" t="s">
        <v>22</v>
      </c>
      <c r="NRU7" s="53" t="s">
        <v>22</v>
      </c>
      <c r="NRV7" s="53" t="s">
        <v>22</v>
      </c>
      <c r="NRW7" s="53" t="s">
        <v>22</v>
      </c>
      <c r="NRX7" s="53" t="s">
        <v>22</v>
      </c>
      <c r="NRY7" s="53" t="s">
        <v>22</v>
      </c>
      <c r="NRZ7" s="53" t="s">
        <v>22</v>
      </c>
      <c r="NSA7" s="53" t="s">
        <v>22</v>
      </c>
      <c r="NSB7" s="53" t="s">
        <v>22</v>
      </c>
      <c r="NSC7" s="53" t="s">
        <v>22</v>
      </c>
      <c r="NSD7" s="53" t="s">
        <v>22</v>
      </c>
      <c r="NSE7" s="53" t="s">
        <v>22</v>
      </c>
      <c r="NSF7" s="53" t="s">
        <v>22</v>
      </c>
      <c r="NSG7" s="53" t="s">
        <v>22</v>
      </c>
      <c r="NSH7" s="53" t="s">
        <v>22</v>
      </c>
      <c r="NSI7" s="53" t="s">
        <v>22</v>
      </c>
      <c r="NSJ7" s="53" t="s">
        <v>22</v>
      </c>
      <c r="NSK7" s="53" t="s">
        <v>22</v>
      </c>
      <c r="NSL7" s="53" t="s">
        <v>22</v>
      </c>
      <c r="NSM7" s="53" t="s">
        <v>22</v>
      </c>
      <c r="NSN7" s="53" t="s">
        <v>22</v>
      </c>
      <c r="NSO7" s="53" t="s">
        <v>22</v>
      </c>
      <c r="NSP7" s="53" t="s">
        <v>22</v>
      </c>
      <c r="NSQ7" s="53" t="s">
        <v>22</v>
      </c>
      <c r="NSR7" s="53" t="s">
        <v>22</v>
      </c>
      <c r="NSS7" s="53" t="s">
        <v>22</v>
      </c>
      <c r="NST7" s="53" t="s">
        <v>22</v>
      </c>
      <c r="NSU7" s="53" t="s">
        <v>22</v>
      </c>
      <c r="NSV7" s="53" t="s">
        <v>22</v>
      </c>
      <c r="NSW7" s="53" t="s">
        <v>22</v>
      </c>
      <c r="NSX7" s="53" t="s">
        <v>22</v>
      </c>
      <c r="NSY7" s="53" t="s">
        <v>22</v>
      </c>
      <c r="NSZ7" s="53" t="s">
        <v>22</v>
      </c>
      <c r="NTA7" s="53" t="s">
        <v>22</v>
      </c>
      <c r="NTB7" s="53" t="s">
        <v>22</v>
      </c>
      <c r="NTC7" s="53" t="s">
        <v>22</v>
      </c>
      <c r="NTD7" s="53" t="s">
        <v>22</v>
      </c>
      <c r="NTE7" s="53" t="s">
        <v>22</v>
      </c>
      <c r="NTF7" s="53" t="s">
        <v>22</v>
      </c>
      <c r="NTG7" s="53" t="s">
        <v>22</v>
      </c>
      <c r="NTH7" s="53" t="s">
        <v>22</v>
      </c>
      <c r="NTI7" s="53" t="s">
        <v>22</v>
      </c>
      <c r="NTJ7" s="53" t="s">
        <v>22</v>
      </c>
      <c r="NTK7" s="53" t="s">
        <v>22</v>
      </c>
      <c r="NTL7" s="53" t="s">
        <v>22</v>
      </c>
      <c r="NTM7" s="53" t="s">
        <v>22</v>
      </c>
      <c r="NTN7" s="53" t="s">
        <v>22</v>
      </c>
      <c r="NTO7" s="53" t="s">
        <v>22</v>
      </c>
      <c r="NTP7" s="53" t="s">
        <v>22</v>
      </c>
      <c r="NTQ7" s="53" t="s">
        <v>22</v>
      </c>
      <c r="NTR7" s="53" t="s">
        <v>22</v>
      </c>
      <c r="NTS7" s="53" t="s">
        <v>22</v>
      </c>
      <c r="NTT7" s="53" t="s">
        <v>22</v>
      </c>
      <c r="NTU7" s="53" t="s">
        <v>22</v>
      </c>
      <c r="NTV7" s="53" t="s">
        <v>22</v>
      </c>
      <c r="NTW7" s="53" t="s">
        <v>22</v>
      </c>
      <c r="NTX7" s="53" t="s">
        <v>22</v>
      </c>
      <c r="NTY7" s="53" t="s">
        <v>22</v>
      </c>
      <c r="NTZ7" s="53" t="s">
        <v>22</v>
      </c>
      <c r="NUA7" s="53" t="s">
        <v>22</v>
      </c>
      <c r="NUB7" s="53" t="s">
        <v>22</v>
      </c>
      <c r="NUC7" s="53" t="s">
        <v>22</v>
      </c>
      <c r="NUD7" s="53" t="s">
        <v>22</v>
      </c>
      <c r="NUE7" s="53" t="s">
        <v>22</v>
      </c>
      <c r="NUF7" s="53" t="s">
        <v>22</v>
      </c>
      <c r="NUG7" s="53" t="s">
        <v>22</v>
      </c>
      <c r="NUH7" s="53" t="s">
        <v>22</v>
      </c>
      <c r="NUI7" s="53" t="s">
        <v>22</v>
      </c>
      <c r="NUJ7" s="53" t="s">
        <v>22</v>
      </c>
      <c r="NUK7" s="53" t="s">
        <v>22</v>
      </c>
      <c r="NUL7" s="53" t="s">
        <v>22</v>
      </c>
      <c r="NUM7" s="53" t="s">
        <v>22</v>
      </c>
      <c r="NUN7" s="53" t="s">
        <v>22</v>
      </c>
      <c r="NUO7" s="53" t="s">
        <v>22</v>
      </c>
      <c r="NUP7" s="53" t="s">
        <v>22</v>
      </c>
      <c r="NUQ7" s="53" t="s">
        <v>22</v>
      </c>
      <c r="NUR7" s="53" t="s">
        <v>22</v>
      </c>
      <c r="NUS7" s="53" t="s">
        <v>22</v>
      </c>
      <c r="NUT7" s="53" t="s">
        <v>22</v>
      </c>
      <c r="NUU7" s="53" t="s">
        <v>22</v>
      </c>
      <c r="NUV7" s="53" t="s">
        <v>22</v>
      </c>
      <c r="NUW7" s="53" t="s">
        <v>22</v>
      </c>
      <c r="NUX7" s="53" t="s">
        <v>22</v>
      </c>
      <c r="NUY7" s="53" t="s">
        <v>22</v>
      </c>
      <c r="NUZ7" s="53" t="s">
        <v>22</v>
      </c>
      <c r="NVA7" s="53" t="s">
        <v>22</v>
      </c>
      <c r="NVB7" s="53" t="s">
        <v>22</v>
      </c>
      <c r="NVC7" s="53" t="s">
        <v>22</v>
      </c>
      <c r="NVD7" s="53" t="s">
        <v>22</v>
      </c>
      <c r="NVE7" s="53" t="s">
        <v>22</v>
      </c>
      <c r="NVF7" s="53" t="s">
        <v>22</v>
      </c>
      <c r="NVG7" s="53" t="s">
        <v>22</v>
      </c>
      <c r="NVH7" s="53" t="s">
        <v>22</v>
      </c>
      <c r="NVI7" s="53" t="s">
        <v>22</v>
      </c>
      <c r="NVJ7" s="53" t="s">
        <v>22</v>
      </c>
      <c r="NVK7" s="53" t="s">
        <v>22</v>
      </c>
      <c r="NVL7" s="53" t="s">
        <v>22</v>
      </c>
      <c r="NVM7" s="53" t="s">
        <v>22</v>
      </c>
      <c r="NVN7" s="53" t="s">
        <v>22</v>
      </c>
      <c r="NVO7" s="53" t="s">
        <v>22</v>
      </c>
      <c r="NVP7" s="53" t="s">
        <v>22</v>
      </c>
      <c r="NVQ7" s="53" t="s">
        <v>22</v>
      </c>
      <c r="NVR7" s="53" t="s">
        <v>22</v>
      </c>
      <c r="NVS7" s="53" t="s">
        <v>22</v>
      </c>
      <c r="NVT7" s="53" t="s">
        <v>22</v>
      </c>
      <c r="NVU7" s="53" t="s">
        <v>22</v>
      </c>
      <c r="NVV7" s="53" t="s">
        <v>22</v>
      </c>
      <c r="NVW7" s="53" t="s">
        <v>22</v>
      </c>
      <c r="NVX7" s="53" t="s">
        <v>22</v>
      </c>
      <c r="NVY7" s="53" t="s">
        <v>22</v>
      </c>
      <c r="NVZ7" s="53" t="s">
        <v>22</v>
      </c>
      <c r="NWA7" s="53" t="s">
        <v>22</v>
      </c>
      <c r="NWB7" s="53" t="s">
        <v>22</v>
      </c>
      <c r="NWC7" s="53" t="s">
        <v>22</v>
      </c>
      <c r="NWD7" s="53" t="s">
        <v>22</v>
      </c>
      <c r="NWE7" s="53" t="s">
        <v>22</v>
      </c>
      <c r="NWF7" s="53" t="s">
        <v>22</v>
      </c>
      <c r="NWG7" s="53" t="s">
        <v>22</v>
      </c>
      <c r="NWH7" s="53" t="s">
        <v>22</v>
      </c>
      <c r="NWI7" s="53" t="s">
        <v>22</v>
      </c>
      <c r="NWJ7" s="53" t="s">
        <v>22</v>
      </c>
      <c r="NWK7" s="53" t="s">
        <v>22</v>
      </c>
      <c r="NWL7" s="53" t="s">
        <v>22</v>
      </c>
      <c r="NWM7" s="53" t="s">
        <v>22</v>
      </c>
      <c r="NWN7" s="53" t="s">
        <v>22</v>
      </c>
      <c r="NWO7" s="53" t="s">
        <v>22</v>
      </c>
      <c r="NWP7" s="53" t="s">
        <v>22</v>
      </c>
      <c r="NWQ7" s="53" t="s">
        <v>22</v>
      </c>
      <c r="NWR7" s="53" t="s">
        <v>22</v>
      </c>
      <c r="NWS7" s="53" t="s">
        <v>22</v>
      </c>
      <c r="NWT7" s="53" t="s">
        <v>22</v>
      </c>
      <c r="NWU7" s="53" t="s">
        <v>22</v>
      </c>
      <c r="NWV7" s="53" t="s">
        <v>22</v>
      </c>
      <c r="NWW7" s="53" t="s">
        <v>22</v>
      </c>
      <c r="NWX7" s="53" t="s">
        <v>22</v>
      </c>
      <c r="NWY7" s="53" t="s">
        <v>22</v>
      </c>
      <c r="NWZ7" s="53" t="s">
        <v>22</v>
      </c>
      <c r="NXA7" s="53" t="s">
        <v>22</v>
      </c>
      <c r="NXB7" s="53" t="s">
        <v>22</v>
      </c>
      <c r="NXC7" s="53" t="s">
        <v>22</v>
      </c>
      <c r="NXD7" s="53" t="s">
        <v>22</v>
      </c>
      <c r="NXE7" s="53" t="s">
        <v>22</v>
      </c>
      <c r="NXF7" s="53" t="s">
        <v>22</v>
      </c>
      <c r="NXG7" s="53" t="s">
        <v>22</v>
      </c>
      <c r="NXH7" s="53" t="s">
        <v>22</v>
      </c>
      <c r="NXI7" s="53" t="s">
        <v>22</v>
      </c>
      <c r="NXJ7" s="53" t="s">
        <v>22</v>
      </c>
      <c r="NXK7" s="53" t="s">
        <v>22</v>
      </c>
      <c r="NXL7" s="53" t="s">
        <v>22</v>
      </c>
      <c r="NXM7" s="53" t="s">
        <v>22</v>
      </c>
      <c r="NXN7" s="53" t="s">
        <v>22</v>
      </c>
      <c r="NXO7" s="53" t="s">
        <v>22</v>
      </c>
      <c r="NXP7" s="53" t="s">
        <v>22</v>
      </c>
      <c r="NXQ7" s="53" t="s">
        <v>22</v>
      </c>
      <c r="NXR7" s="53" t="s">
        <v>22</v>
      </c>
      <c r="NXS7" s="53" t="s">
        <v>22</v>
      </c>
      <c r="NXT7" s="53" t="s">
        <v>22</v>
      </c>
      <c r="NXU7" s="53" t="s">
        <v>22</v>
      </c>
      <c r="NXV7" s="53" t="s">
        <v>22</v>
      </c>
      <c r="NXW7" s="53" t="s">
        <v>22</v>
      </c>
      <c r="NXX7" s="53" t="s">
        <v>22</v>
      </c>
      <c r="NXY7" s="53" t="s">
        <v>22</v>
      </c>
      <c r="NXZ7" s="53" t="s">
        <v>22</v>
      </c>
      <c r="NYA7" s="53" t="s">
        <v>22</v>
      </c>
      <c r="NYB7" s="53" t="s">
        <v>22</v>
      </c>
      <c r="NYC7" s="53" t="s">
        <v>22</v>
      </c>
      <c r="NYD7" s="53" t="s">
        <v>22</v>
      </c>
      <c r="NYE7" s="53" t="s">
        <v>22</v>
      </c>
      <c r="NYF7" s="53" t="s">
        <v>22</v>
      </c>
      <c r="NYG7" s="53" t="s">
        <v>22</v>
      </c>
      <c r="NYH7" s="53" t="s">
        <v>22</v>
      </c>
      <c r="NYI7" s="53" t="s">
        <v>22</v>
      </c>
      <c r="NYJ7" s="53" t="s">
        <v>22</v>
      </c>
      <c r="NYK7" s="53" t="s">
        <v>22</v>
      </c>
      <c r="NYL7" s="53" t="s">
        <v>22</v>
      </c>
      <c r="NYM7" s="53" t="s">
        <v>22</v>
      </c>
      <c r="NYN7" s="53" t="s">
        <v>22</v>
      </c>
      <c r="NYO7" s="53" t="s">
        <v>22</v>
      </c>
      <c r="NYP7" s="53" t="s">
        <v>22</v>
      </c>
      <c r="NYQ7" s="53" t="s">
        <v>22</v>
      </c>
      <c r="NYR7" s="53" t="s">
        <v>22</v>
      </c>
      <c r="NYS7" s="53" t="s">
        <v>22</v>
      </c>
      <c r="NYT7" s="53" t="s">
        <v>22</v>
      </c>
      <c r="NYU7" s="53" t="s">
        <v>22</v>
      </c>
      <c r="NYV7" s="53" t="s">
        <v>22</v>
      </c>
      <c r="NYW7" s="53" t="s">
        <v>22</v>
      </c>
      <c r="NYX7" s="53" t="s">
        <v>22</v>
      </c>
      <c r="NYY7" s="53" t="s">
        <v>22</v>
      </c>
      <c r="NYZ7" s="53" t="s">
        <v>22</v>
      </c>
      <c r="NZA7" s="53" t="s">
        <v>22</v>
      </c>
      <c r="NZB7" s="53" t="s">
        <v>22</v>
      </c>
      <c r="NZC7" s="53" t="s">
        <v>22</v>
      </c>
      <c r="NZD7" s="53" t="s">
        <v>22</v>
      </c>
      <c r="NZE7" s="53" t="s">
        <v>22</v>
      </c>
      <c r="NZF7" s="53" t="s">
        <v>22</v>
      </c>
      <c r="NZG7" s="53" t="s">
        <v>22</v>
      </c>
      <c r="NZH7" s="53" t="s">
        <v>22</v>
      </c>
      <c r="NZI7" s="53" t="s">
        <v>22</v>
      </c>
      <c r="NZJ7" s="53" t="s">
        <v>22</v>
      </c>
      <c r="NZK7" s="53" t="s">
        <v>22</v>
      </c>
      <c r="NZL7" s="53" t="s">
        <v>22</v>
      </c>
      <c r="NZM7" s="53" t="s">
        <v>22</v>
      </c>
      <c r="NZN7" s="53" t="s">
        <v>22</v>
      </c>
      <c r="NZO7" s="53" t="s">
        <v>22</v>
      </c>
      <c r="NZP7" s="53" t="s">
        <v>22</v>
      </c>
      <c r="NZQ7" s="53" t="s">
        <v>22</v>
      </c>
      <c r="NZR7" s="53" t="s">
        <v>22</v>
      </c>
      <c r="NZS7" s="53" t="s">
        <v>22</v>
      </c>
      <c r="NZT7" s="53" t="s">
        <v>22</v>
      </c>
      <c r="NZU7" s="53" t="s">
        <v>22</v>
      </c>
      <c r="NZV7" s="53" t="s">
        <v>22</v>
      </c>
      <c r="NZW7" s="53" t="s">
        <v>22</v>
      </c>
      <c r="NZX7" s="53" t="s">
        <v>22</v>
      </c>
      <c r="NZY7" s="53" t="s">
        <v>22</v>
      </c>
      <c r="NZZ7" s="53" t="s">
        <v>22</v>
      </c>
      <c r="OAA7" s="53" t="s">
        <v>22</v>
      </c>
      <c r="OAB7" s="53" t="s">
        <v>22</v>
      </c>
      <c r="OAC7" s="53" t="s">
        <v>22</v>
      </c>
      <c r="OAD7" s="53" t="s">
        <v>22</v>
      </c>
      <c r="OAE7" s="53" t="s">
        <v>22</v>
      </c>
      <c r="OAF7" s="53" t="s">
        <v>22</v>
      </c>
      <c r="OAG7" s="53" t="s">
        <v>22</v>
      </c>
      <c r="OAH7" s="53" t="s">
        <v>22</v>
      </c>
      <c r="OAI7" s="53" t="s">
        <v>22</v>
      </c>
      <c r="OAJ7" s="53" t="s">
        <v>22</v>
      </c>
      <c r="OAK7" s="53" t="s">
        <v>22</v>
      </c>
      <c r="OAL7" s="53" t="s">
        <v>22</v>
      </c>
      <c r="OAM7" s="53" t="s">
        <v>22</v>
      </c>
      <c r="OAN7" s="53" t="s">
        <v>22</v>
      </c>
      <c r="OAO7" s="53" t="s">
        <v>22</v>
      </c>
      <c r="OAP7" s="53" t="s">
        <v>22</v>
      </c>
      <c r="OAQ7" s="53" t="s">
        <v>22</v>
      </c>
      <c r="OAR7" s="53" t="s">
        <v>22</v>
      </c>
      <c r="OAS7" s="53" t="s">
        <v>22</v>
      </c>
      <c r="OAT7" s="53" t="s">
        <v>22</v>
      </c>
      <c r="OAU7" s="53" t="s">
        <v>22</v>
      </c>
      <c r="OAV7" s="53" t="s">
        <v>22</v>
      </c>
      <c r="OAW7" s="53" t="s">
        <v>22</v>
      </c>
      <c r="OAX7" s="53" t="s">
        <v>22</v>
      </c>
      <c r="OAY7" s="53" t="s">
        <v>22</v>
      </c>
      <c r="OAZ7" s="53" t="s">
        <v>22</v>
      </c>
      <c r="OBA7" s="53" t="s">
        <v>22</v>
      </c>
      <c r="OBB7" s="53" t="s">
        <v>22</v>
      </c>
      <c r="OBC7" s="53" t="s">
        <v>22</v>
      </c>
      <c r="OBD7" s="53" t="s">
        <v>22</v>
      </c>
      <c r="OBE7" s="53" t="s">
        <v>22</v>
      </c>
      <c r="OBF7" s="53" t="s">
        <v>22</v>
      </c>
      <c r="OBG7" s="53" t="s">
        <v>22</v>
      </c>
      <c r="OBH7" s="53" t="s">
        <v>22</v>
      </c>
      <c r="OBI7" s="53" t="s">
        <v>22</v>
      </c>
      <c r="OBJ7" s="53" t="s">
        <v>22</v>
      </c>
      <c r="OBK7" s="53" t="s">
        <v>22</v>
      </c>
      <c r="OBL7" s="53" t="s">
        <v>22</v>
      </c>
      <c r="OBM7" s="53" t="s">
        <v>22</v>
      </c>
      <c r="OBN7" s="53" t="s">
        <v>22</v>
      </c>
      <c r="OBO7" s="53" t="s">
        <v>22</v>
      </c>
      <c r="OBP7" s="53" t="s">
        <v>22</v>
      </c>
      <c r="OBQ7" s="53" t="s">
        <v>22</v>
      </c>
      <c r="OBR7" s="53" t="s">
        <v>22</v>
      </c>
      <c r="OBS7" s="53" t="s">
        <v>22</v>
      </c>
      <c r="OBT7" s="53" t="s">
        <v>22</v>
      </c>
      <c r="OBU7" s="53" t="s">
        <v>22</v>
      </c>
      <c r="OBV7" s="53" t="s">
        <v>22</v>
      </c>
      <c r="OBW7" s="53" t="s">
        <v>22</v>
      </c>
      <c r="OBX7" s="53" t="s">
        <v>22</v>
      </c>
      <c r="OBY7" s="53" t="s">
        <v>22</v>
      </c>
      <c r="OBZ7" s="53" t="s">
        <v>22</v>
      </c>
      <c r="OCA7" s="53" t="s">
        <v>22</v>
      </c>
      <c r="OCB7" s="53" t="s">
        <v>22</v>
      </c>
      <c r="OCC7" s="53" t="s">
        <v>22</v>
      </c>
      <c r="OCD7" s="53" t="s">
        <v>22</v>
      </c>
      <c r="OCE7" s="53" t="s">
        <v>22</v>
      </c>
      <c r="OCF7" s="53" t="s">
        <v>22</v>
      </c>
      <c r="OCG7" s="53" t="s">
        <v>22</v>
      </c>
      <c r="OCH7" s="53" t="s">
        <v>22</v>
      </c>
      <c r="OCI7" s="53" t="s">
        <v>22</v>
      </c>
      <c r="OCJ7" s="53" t="s">
        <v>22</v>
      </c>
      <c r="OCK7" s="53" t="s">
        <v>22</v>
      </c>
      <c r="OCL7" s="53" t="s">
        <v>22</v>
      </c>
      <c r="OCM7" s="53" t="s">
        <v>22</v>
      </c>
      <c r="OCN7" s="53" t="s">
        <v>22</v>
      </c>
      <c r="OCO7" s="53" t="s">
        <v>22</v>
      </c>
      <c r="OCP7" s="53" t="s">
        <v>22</v>
      </c>
      <c r="OCQ7" s="53" t="s">
        <v>22</v>
      </c>
      <c r="OCR7" s="53" t="s">
        <v>22</v>
      </c>
      <c r="OCS7" s="53" t="s">
        <v>22</v>
      </c>
      <c r="OCT7" s="53" t="s">
        <v>22</v>
      </c>
      <c r="OCU7" s="53" t="s">
        <v>22</v>
      </c>
      <c r="OCV7" s="53" t="s">
        <v>22</v>
      </c>
      <c r="OCW7" s="53" t="s">
        <v>22</v>
      </c>
      <c r="OCX7" s="53" t="s">
        <v>22</v>
      </c>
      <c r="OCY7" s="53" t="s">
        <v>22</v>
      </c>
      <c r="OCZ7" s="53" t="s">
        <v>22</v>
      </c>
      <c r="ODA7" s="53" t="s">
        <v>22</v>
      </c>
      <c r="ODB7" s="53" t="s">
        <v>22</v>
      </c>
      <c r="ODC7" s="53" t="s">
        <v>22</v>
      </c>
      <c r="ODD7" s="53" t="s">
        <v>22</v>
      </c>
      <c r="ODE7" s="53" t="s">
        <v>22</v>
      </c>
      <c r="ODF7" s="53" t="s">
        <v>22</v>
      </c>
      <c r="ODG7" s="53" t="s">
        <v>22</v>
      </c>
      <c r="ODH7" s="53" t="s">
        <v>22</v>
      </c>
      <c r="ODI7" s="53" t="s">
        <v>22</v>
      </c>
      <c r="ODJ7" s="53" t="s">
        <v>22</v>
      </c>
      <c r="ODK7" s="53" t="s">
        <v>22</v>
      </c>
      <c r="ODL7" s="53" t="s">
        <v>22</v>
      </c>
      <c r="ODM7" s="53" t="s">
        <v>22</v>
      </c>
      <c r="ODN7" s="53" t="s">
        <v>22</v>
      </c>
      <c r="ODO7" s="53" t="s">
        <v>22</v>
      </c>
      <c r="ODP7" s="53" t="s">
        <v>22</v>
      </c>
      <c r="ODQ7" s="53" t="s">
        <v>22</v>
      </c>
      <c r="ODR7" s="53" t="s">
        <v>22</v>
      </c>
      <c r="ODS7" s="53" t="s">
        <v>22</v>
      </c>
      <c r="ODT7" s="53" t="s">
        <v>22</v>
      </c>
      <c r="ODU7" s="53" t="s">
        <v>22</v>
      </c>
      <c r="ODV7" s="53" t="s">
        <v>22</v>
      </c>
      <c r="ODW7" s="53" t="s">
        <v>22</v>
      </c>
      <c r="ODX7" s="53" t="s">
        <v>22</v>
      </c>
      <c r="ODY7" s="53" t="s">
        <v>22</v>
      </c>
      <c r="ODZ7" s="53" t="s">
        <v>22</v>
      </c>
      <c r="OEA7" s="53" t="s">
        <v>22</v>
      </c>
      <c r="OEB7" s="53" t="s">
        <v>22</v>
      </c>
      <c r="OEC7" s="53" t="s">
        <v>22</v>
      </c>
      <c r="OED7" s="53" t="s">
        <v>22</v>
      </c>
      <c r="OEE7" s="53" t="s">
        <v>22</v>
      </c>
      <c r="OEF7" s="53" t="s">
        <v>22</v>
      </c>
      <c r="OEG7" s="53" t="s">
        <v>22</v>
      </c>
      <c r="OEH7" s="53" t="s">
        <v>22</v>
      </c>
      <c r="OEI7" s="53" t="s">
        <v>22</v>
      </c>
      <c r="OEJ7" s="53" t="s">
        <v>22</v>
      </c>
      <c r="OEK7" s="53" t="s">
        <v>22</v>
      </c>
      <c r="OEL7" s="53" t="s">
        <v>22</v>
      </c>
      <c r="OEM7" s="53" t="s">
        <v>22</v>
      </c>
      <c r="OEN7" s="53" t="s">
        <v>22</v>
      </c>
      <c r="OEO7" s="53" t="s">
        <v>22</v>
      </c>
      <c r="OEP7" s="53" t="s">
        <v>22</v>
      </c>
      <c r="OEQ7" s="53" t="s">
        <v>22</v>
      </c>
      <c r="OER7" s="53" t="s">
        <v>22</v>
      </c>
      <c r="OES7" s="53" t="s">
        <v>22</v>
      </c>
      <c r="OET7" s="53" t="s">
        <v>22</v>
      </c>
      <c r="OEU7" s="53" t="s">
        <v>22</v>
      </c>
      <c r="OEV7" s="53" t="s">
        <v>22</v>
      </c>
      <c r="OEW7" s="53" t="s">
        <v>22</v>
      </c>
      <c r="OEX7" s="53" t="s">
        <v>22</v>
      </c>
      <c r="OEY7" s="53" t="s">
        <v>22</v>
      </c>
      <c r="OEZ7" s="53" t="s">
        <v>22</v>
      </c>
      <c r="OFA7" s="53" t="s">
        <v>22</v>
      </c>
      <c r="OFB7" s="53" t="s">
        <v>22</v>
      </c>
      <c r="OFC7" s="53" t="s">
        <v>22</v>
      </c>
      <c r="OFD7" s="53" t="s">
        <v>22</v>
      </c>
      <c r="OFE7" s="53" t="s">
        <v>22</v>
      </c>
      <c r="OFF7" s="53" t="s">
        <v>22</v>
      </c>
      <c r="OFG7" s="53" t="s">
        <v>22</v>
      </c>
      <c r="OFH7" s="53" t="s">
        <v>22</v>
      </c>
      <c r="OFI7" s="53" t="s">
        <v>22</v>
      </c>
      <c r="OFJ7" s="53" t="s">
        <v>22</v>
      </c>
      <c r="OFK7" s="53" t="s">
        <v>22</v>
      </c>
      <c r="OFL7" s="53" t="s">
        <v>22</v>
      </c>
      <c r="OFM7" s="53" t="s">
        <v>22</v>
      </c>
      <c r="OFN7" s="53" t="s">
        <v>22</v>
      </c>
      <c r="OFO7" s="53" t="s">
        <v>22</v>
      </c>
      <c r="OFP7" s="53" t="s">
        <v>22</v>
      </c>
      <c r="OFQ7" s="53" t="s">
        <v>22</v>
      </c>
      <c r="OFR7" s="53" t="s">
        <v>22</v>
      </c>
      <c r="OFS7" s="53" t="s">
        <v>22</v>
      </c>
      <c r="OFT7" s="53" t="s">
        <v>22</v>
      </c>
      <c r="OFU7" s="53" t="s">
        <v>22</v>
      </c>
      <c r="OFV7" s="53" t="s">
        <v>22</v>
      </c>
      <c r="OFW7" s="53" t="s">
        <v>22</v>
      </c>
      <c r="OFX7" s="53" t="s">
        <v>22</v>
      </c>
      <c r="OFY7" s="53" t="s">
        <v>22</v>
      </c>
      <c r="OFZ7" s="53" t="s">
        <v>22</v>
      </c>
      <c r="OGA7" s="53" t="s">
        <v>22</v>
      </c>
      <c r="OGB7" s="53" t="s">
        <v>22</v>
      </c>
      <c r="OGC7" s="53" t="s">
        <v>22</v>
      </c>
      <c r="OGD7" s="53" t="s">
        <v>22</v>
      </c>
      <c r="OGE7" s="53" t="s">
        <v>22</v>
      </c>
      <c r="OGF7" s="53" t="s">
        <v>22</v>
      </c>
      <c r="OGG7" s="53" t="s">
        <v>22</v>
      </c>
      <c r="OGH7" s="53" t="s">
        <v>22</v>
      </c>
      <c r="OGI7" s="53" t="s">
        <v>22</v>
      </c>
      <c r="OGJ7" s="53" t="s">
        <v>22</v>
      </c>
      <c r="OGK7" s="53" t="s">
        <v>22</v>
      </c>
      <c r="OGL7" s="53" t="s">
        <v>22</v>
      </c>
      <c r="OGM7" s="53" t="s">
        <v>22</v>
      </c>
      <c r="OGN7" s="53" t="s">
        <v>22</v>
      </c>
      <c r="OGO7" s="53" t="s">
        <v>22</v>
      </c>
      <c r="OGP7" s="53" t="s">
        <v>22</v>
      </c>
      <c r="OGQ7" s="53" t="s">
        <v>22</v>
      </c>
      <c r="OGR7" s="53" t="s">
        <v>22</v>
      </c>
      <c r="OGS7" s="53" t="s">
        <v>22</v>
      </c>
      <c r="OGT7" s="53" t="s">
        <v>22</v>
      </c>
      <c r="OGU7" s="53" t="s">
        <v>22</v>
      </c>
      <c r="OGV7" s="53" t="s">
        <v>22</v>
      </c>
      <c r="OGW7" s="53" t="s">
        <v>22</v>
      </c>
      <c r="OGX7" s="53" t="s">
        <v>22</v>
      </c>
      <c r="OGY7" s="53" t="s">
        <v>22</v>
      </c>
      <c r="OGZ7" s="53" t="s">
        <v>22</v>
      </c>
      <c r="OHA7" s="53" t="s">
        <v>22</v>
      </c>
      <c r="OHB7" s="53" t="s">
        <v>22</v>
      </c>
      <c r="OHC7" s="53" t="s">
        <v>22</v>
      </c>
      <c r="OHD7" s="53" t="s">
        <v>22</v>
      </c>
      <c r="OHE7" s="53" t="s">
        <v>22</v>
      </c>
      <c r="OHF7" s="53" t="s">
        <v>22</v>
      </c>
      <c r="OHG7" s="53" t="s">
        <v>22</v>
      </c>
      <c r="OHH7" s="53" t="s">
        <v>22</v>
      </c>
      <c r="OHI7" s="53" t="s">
        <v>22</v>
      </c>
      <c r="OHJ7" s="53" t="s">
        <v>22</v>
      </c>
      <c r="OHK7" s="53" t="s">
        <v>22</v>
      </c>
      <c r="OHL7" s="53" t="s">
        <v>22</v>
      </c>
      <c r="OHM7" s="53" t="s">
        <v>22</v>
      </c>
      <c r="OHN7" s="53" t="s">
        <v>22</v>
      </c>
      <c r="OHO7" s="53" t="s">
        <v>22</v>
      </c>
      <c r="OHP7" s="53" t="s">
        <v>22</v>
      </c>
      <c r="OHQ7" s="53" t="s">
        <v>22</v>
      </c>
      <c r="OHR7" s="53" t="s">
        <v>22</v>
      </c>
      <c r="OHS7" s="53" t="s">
        <v>22</v>
      </c>
      <c r="OHT7" s="53" t="s">
        <v>22</v>
      </c>
      <c r="OHU7" s="53" t="s">
        <v>22</v>
      </c>
      <c r="OHV7" s="53" t="s">
        <v>22</v>
      </c>
      <c r="OHW7" s="53" t="s">
        <v>22</v>
      </c>
      <c r="OHX7" s="53" t="s">
        <v>22</v>
      </c>
      <c r="OHY7" s="53" t="s">
        <v>22</v>
      </c>
      <c r="OHZ7" s="53" t="s">
        <v>22</v>
      </c>
      <c r="OIA7" s="53" t="s">
        <v>22</v>
      </c>
      <c r="OIB7" s="53" t="s">
        <v>22</v>
      </c>
      <c r="OIC7" s="53" t="s">
        <v>22</v>
      </c>
      <c r="OID7" s="53" t="s">
        <v>22</v>
      </c>
      <c r="OIE7" s="53" t="s">
        <v>22</v>
      </c>
      <c r="OIF7" s="53" t="s">
        <v>22</v>
      </c>
      <c r="OIG7" s="53" t="s">
        <v>22</v>
      </c>
      <c r="OIH7" s="53" t="s">
        <v>22</v>
      </c>
      <c r="OII7" s="53" t="s">
        <v>22</v>
      </c>
      <c r="OIJ7" s="53" t="s">
        <v>22</v>
      </c>
      <c r="OIK7" s="53" t="s">
        <v>22</v>
      </c>
      <c r="OIL7" s="53" t="s">
        <v>22</v>
      </c>
      <c r="OIM7" s="53" t="s">
        <v>22</v>
      </c>
      <c r="OIN7" s="53" t="s">
        <v>22</v>
      </c>
      <c r="OIO7" s="53" t="s">
        <v>22</v>
      </c>
      <c r="OIP7" s="53" t="s">
        <v>22</v>
      </c>
      <c r="OIQ7" s="53" t="s">
        <v>22</v>
      </c>
      <c r="OIR7" s="53" t="s">
        <v>22</v>
      </c>
      <c r="OIS7" s="53" t="s">
        <v>22</v>
      </c>
      <c r="OIT7" s="53" t="s">
        <v>22</v>
      </c>
      <c r="OIU7" s="53" t="s">
        <v>22</v>
      </c>
      <c r="OIV7" s="53" t="s">
        <v>22</v>
      </c>
      <c r="OIW7" s="53" t="s">
        <v>22</v>
      </c>
      <c r="OIX7" s="53" t="s">
        <v>22</v>
      </c>
      <c r="OIY7" s="53" t="s">
        <v>22</v>
      </c>
      <c r="OIZ7" s="53" t="s">
        <v>22</v>
      </c>
      <c r="OJA7" s="53" t="s">
        <v>22</v>
      </c>
      <c r="OJB7" s="53" t="s">
        <v>22</v>
      </c>
      <c r="OJC7" s="53" t="s">
        <v>22</v>
      </c>
      <c r="OJD7" s="53" t="s">
        <v>22</v>
      </c>
      <c r="OJE7" s="53" t="s">
        <v>22</v>
      </c>
      <c r="OJF7" s="53" t="s">
        <v>22</v>
      </c>
      <c r="OJG7" s="53" t="s">
        <v>22</v>
      </c>
      <c r="OJH7" s="53" t="s">
        <v>22</v>
      </c>
      <c r="OJI7" s="53" t="s">
        <v>22</v>
      </c>
      <c r="OJJ7" s="53" t="s">
        <v>22</v>
      </c>
      <c r="OJK7" s="53" t="s">
        <v>22</v>
      </c>
      <c r="OJL7" s="53" t="s">
        <v>22</v>
      </c>
      <c r="OJM7" s="53" t="s">
        <v>22</v>
      </c>
      <c r="OJN7" s="53" t="s">
        <v>22</v>
      </c>
      <c r="OJO7" s="53" t="s">
        <v>22</v>
      </c>
      <c r="OJP7" s="53" t="s">
        <v>22</v>
      </c>
      <c r="OJQ7" s="53" t="s">
        <v>22</v>
      </c>
      <c r="OJR7" s="53" t="s">
        <v>22</v>
      </c>
      <c r="OJS7" s="53" t="s">
        <v>22</v>
      </c>
      <c r="OJT7" s="53" t="s">
        <v>22</v>
      </c>
      <c r="OJU7" s="53" t="s">
        <v>22</v>
      </c>
      <c r="OJV7" s="53" t="s">
        <v>22</v>
      </c>
      <c r="OJW7" s="53" t="s">
        <v>22</v>
      </c>
      <c r="OJX7" s="53" t="s">
        <v>22</v>
      </c>
      <c r="OJY7" s="53" t="s">
        <v>22</v>
      </c>
      <c r="OJZ7" s="53" t="s">
        <v>22</v>
      </c>
      <c r="OKA7" s="53" t="s">
        <v>22</v>
      </c>
      <c r="OKB7" s="53" t="s">
        <v>22</v>
      </c>
      <c r="OKC7" s="53" t="s">
        <v>22</v>
      </c>
      <c r="OKD7" s="53" t="s">
        <v>22</v>
      </c>
      <c r="OKE7" s="53" t="s">
        <v>22</v>
      </c>
      <c r="OKF7" s="53" t="s">
        <v>22</v>
      </c>
      <c r="OKG7" s="53" t="s">
        <v>22</v>
      </c>
      <c r="OKH7" s="53" t="s">
        <v>22</v>
      </c>
      <c r="OKI7" s="53" t="s">
        <v>22</v>
      </c>
      <c r="OKJ7" s="53" t="s">
        <v>22</v>
      </c>
      <c r="OKK7" s="53" t="s">
        <v>22</v>
      </c>
      <c r="OKL7" s="53" t="s">
        <v>22</v>
      </c>
      <c r="OKM7" s="53" t="s">
        <v>22</v>
      </c>
      <c r="OKN7" s="53" t="s">
        <v>22</v>
      </c>
      <c r="OKO7" s="53" t="s">
        <v>22</v>
      </c>
      <c r="OKP7" s="53" t="s">
        <v>22</v>
      </c>
      <c r="OKQ7" s="53" t="s">
        <v>22</v>
      </c>
      <c r="OKR7" s="53" t="s">
        <v>22</v>
      </c>
      <c r="OKS7" s="53" t="s">
        <v>22</v>
      </c>
      <c r="OKT7" s="53" t="s">
        <v>22</v>
      </c>
      <c r="OKU7" s="53" t="s">
        <v>22</v>
      </c>
      <c r="OKV7" s="53" t="s">
        <v>22</v>
      </c>
      <c r="OKW7" s="53" t="s">
        <v>22</v>
      </c>
      <c r="OKX7" s="53" t="s">
        <v>22</v>
      </c>
      <c r="OKY7" s="53" t="s">
        <v>22</v>
      </c>
      <c r="OKZ7" s="53" t="s">
        <v>22</v>
      </c>
      <c r="OLA7" s="53" t="s">
        <v>22</v>
      </c>
      <c r="OLB7" s="53" t="s">
        <v>22</v>
      </c>
      <c r="OLC7" s="53" t="s">
        <v>22</v>
      </c>
      <c r="OLD7" s="53" t="s">
        <v>22</v>
      </c>
      <c r="OLE7" s="53" t="s">
        <v>22</v>
      </c>
      <c r="OLF7" s="53" t="s">
        <v>22</v>
      </c>
      <c r="OLG7" s="53" t="s">
        <v>22</v>
      </c>
      <c r="OLH7" s="53" t="s">
        <v>22</v>
      </c>
      <c r="OLI7" s="53" t="s">
        <v>22</v>
      </c>
      <c r="OLJ7" s="53" t="s">
        <v>22</v>
      </c>
      <c r="OLK7" s="53" t="s">
        <v>22</v>
      </c>
      <c r="OLL7" s="53" t="s">
        <v>22</v>
      </c>
      <c r="OLM7" s="53" t="s">
        <v>22</v>
      </c>
      <c r="OLN7" s="53" t="s">
        <v>22</v>
      </c>
      <c r="OLO7" s="53" t="s">
        <v>22</v>
      </c>
      <c r="OLP7" s="53" t="s">
        <v>22</v>
      </c>
      <c r="OLQ7" s="53" t="s">
        <v>22</v>
      </c>
      <c r="OLR7" s="53" t="s">
        <v>22</v>
      </c>
      <c r="OLS7" s="53" t="s">
        <v>22</v>
      </c>
      <c r="OLT7" s="53" t="s">
        <v>22</v>
      </c>
      <c r="OLU7" s="53" t="s">
        <v>22</v>
      </c>
      <c r="OLV7" s="53" t="s">
        <v>22</v>
      </c>
      <c r="OLW7" s="53" t="s">
        <v>22</v>
      </c>
      <c r="OLX7" s="53" t="s">
        <v>22</v>
      </c>
      <c r="OLY7" s="53" t="s">
        <v>22</v>
      </c>
      <c r="OLZ7" s="53" t="s">
        <v>22</v>
      </c>
      <c r="OMA7" s="53" t="s">
        <v>22</v>
      </c>
      <c r="OMB7" s="53" t="s">
        <v>22</v>
      </c>
      <c r="OMC7" s="53" t="s">
        <v>22</v>
      </c>
      <c r="OMD7" s="53" t="s">
        <v>22</v>
      </c>
      <c r="OME7" s="53" t="s">
        <v>22</v>
      </c>
      <c r="OMF7" s="53" t="s">
        <v>22</v>
      </c>
      <c r="OMG7" s="53" t="s">
        <v>22</v>
      </c>
      <c r="OMH7" s="53" t="s">
        <v>22</v>
      </c>
      <c r="OMI7" s="53" t="s">
        <v>22</v>
      </c>
      <c r="OMJ7" s="53" t="s">
        <v>22</v>
      </c>
      <c r="OMK7" s="53" t="s">
        <v>22</v>
      </c>
      <c r="OML7" s="53" t="s">
        <v>22</v>
      </c>
      <c r="OMM7" s="53" t="s">
        <v>22</v>
      </c>
      <c r="OMN7" s="53" t="s">
        <v>22</v>
      </c>
      <c r="OMO7" s="53" t="s">
        <v>22</v>
      </c>
      <c r="OMP7" s="53" t="s">
        <v>22</v>
      </c>
      <c r="OMQ7" s="53" t="s">
        <v>22</v>
      </c>
      <c r="OMR7" s="53" t="s">
        <v>22</v>
      </c>
      <c r="OMS7" s="53" t="s">
        <v>22</v>
      </c>
      <c r="OMT7" s="53" t="s">
        <v>22</v>
      </c>
      <c r="OMU7" s="53" t="s">
        <v>22</v>
      </c>
      <c r="OMV7" s="53" t="s">
        <v>22</v>
      </c>
      <c r="OMW7" s="53" t="s">
        <v>22</v>
      </c>
      <c r="OMX7" s="53" t="s">
        <v>22</v>
      </c>
      <c r="OMY7" s="53" t="s">
        <v>22</v>
      </c>
      <c r="OMZ7" s="53" t="s">
        <v>22</v>
      </c>
      <c r="ONA7" s="53" t="s">
        <v>22</v>
      </c>
      <c r="ONB7" s="53" t="s">
        <v>22</v>
      </c>
      <c r="ONC7" s="53" t="s">
        <v>22</v>
      </c>
      <c r="OND7" s="53" t="s">
        <v>22</v>
      </c>
      <c r="ONE7" s="53" t="s">
        <v>22</v>
      </c>
      <c r="ONF7" s="53" t="s">
        <v>22</v>
      </c>
      <c r="ONG7" s="53" t="s">
        <v>22</v>
      </c>
      <c r="ONH7" s="53" t="s">
        <v>22</v>
      </c>
      <c r="ONI7" s="53" t="s">
        <v>22</v>
      </c>
      <c r="ONJ7" s="53" t="s">
        <v>22</v>
      </c>
      <c r="ONK7" s="53" t="s">
        <v>22</v>
      </c>
      <c r="ONL7" s="53" t="s">
        <v>22</v>
      </c>
      <c r="ONM7" s="53" t="s">
        <v>22</v>
      </c>
      <c r="ONN7" s="53" t="s">
        <v>22</v>
      </c>
      <c r="ONO7" s="53" t="s">
        <v>22</v>
      </c>
      <c r="ONP7" s="53" t="s">
        <v>22</v>
      </c>
      <c r="ONQ7" s="53" t="s">
        <v>22</v>
      </c>
      <c r="ONR7" s="53" t="s">
        <v>22</v>
      </c>
      <c r="ONS7" s="53" t="s">
        <v>22</v>
      </c>
      <c r="ONT7" s="53" t="s">
        <v>22</v>
      </c>
      <c r="ONU7" s="53" t="s">
        <v>22</v>
      </c>
      <c r="ONV7" s="53" t="s">
        <v>22</v>
      </c>
      <c r="ONW7" s="53" t="s">
        <v>22</v>
      </c>
      <c r="ONX7" s="53" t="s">
        <v>22</v>
      </c>
      <c r="ONY7" s="53" t="s">
        <v>22</v>
      </c>
      <c r="ONZ7" s="53" t="s">
        <v>22</v>
      </c>
      <c r="OOA7" s="53" t="s">
        <v>22</v>
      </c>
      <c r="OOB7" s="53" t="s">
        <v>22</v>
      </c>
      <c r="OOC7" s="53" t="s">
        <v>22</v>
      </c>
      <c r="OOD7" s="53" t="s">
        <v>22</v>
      </c>
      <c r="OOE7" s="53" t="s">
        <v>22</v>
      </c>
      <c r="OOF7" s="53" t="s">
        <v>22</v>
      </c>
      <c r="OOG7" s="53" t="s">
        <v>22</v>
      </c>
      <c r="OOH7" s="53" t="s">
        <v>22</v>
      </c>
      <c r="OOI7" s="53" t="s">
        <v>22</v>
      </c>
      <c r="OOJ7" s="53" t="s">
        <v>22</v>
      </c>
      <c r="OOK7" s="53" t="s">
        <v>22</v>
      </c>
      <c r="OOL7" s="53" t="s">
        <v>22</v>
      </c>
      <c r="OOM7" s="53" t="s">
        <v>22</v>
      </c>
      <c r="OON7" s="53" t="s">
        <v>22</v>
      </c>
      <c r="OOO7" s="53" t="s">
        <v>22</v>
      </c>
      <c r="OOP7" s="53" t="s">
        <v>22</v>
      </c>
      <c r="OOQ7" s="53" t="s">
        <v>22</v>
      </c>
      <c r="OOR7" s="53" t="s">
        <v>22</v>
      </c>
      <c r="OOS7" s="53" t="s">
        <v>22</v>
      </c>
      <c r="OOT7" s="53" t="s">
        <v>22</v>
      </c>
      <c r="OOU7" s="53" t="s">
        <v>22</v>
      </c>
      <c r="OOV7" s="53" t="s">
        <v>22</v>
      </c>
      <c r="OOW7" s="53" t="s">
        <v>22</v>
      </c>
      <c r="OOX7" s="53" t="s">
        <v>22</v>
      </c>
      <c r="OOY7" s="53" t="s">
        <v>22</v>
      </c>
      <c r="OOZ7" s="53" t="s">
        <v>22</v>
      </c>
      <c r="OPA7" s="53" t="s">
        <v>22</v>
      </c>
      <c r="OPB7" s="53" t="s">
        <v>22</v>
      </c>
      <c r="OPC7" s="53" t="s">
        <v>22</v>
      </c>
      <c r="OPD7" s="53" t="s">
        <v>22</v>
      </c>
      <c r="OPE7" s="53" t="s">
        <v>22</v>
      </c>
      <c r="OPF7" s="53" t="s">
        <v>22</v>
      </c>
      <c r="OPG7" s="53" t="s">
        <v>22</v>
      </c>
      <c r="OPH7" s="53" t="s">
        <v>22</v>
      </c>
      <c r="OPI7" s="53" t="s">
        <v>22</v>
      </c>
      <c r="OPJ7" s="53" t="s">
        <v>22</v>
      </c>
      <c r="OPK7" s="53" t="s">
        <v>22</v>
      </c>
      <c r="OPL7" s="53" t="s">
        <v>22</v>
      </c>
      <c r="OPM7" s="53" t="s">
        <v>22</v>
      </c>
      <c r="OPN7" s="53" t="s">
        <v>22</v>
      </c>
      <c r="OPO7" s="53" t="s">
        <v>22</v>
      </c>
      <c r="OPP7" s="53" t="s">
        <v>22</v>
      </c>
      <c r="OPQ7" s="53" t="s">
        <v>22</v>
      </c>
      <c r="OPR7" s="53" t="s">
        <v>22</v>
      </c>
      <c r="OPS7" s="53" t="s">
        <v>22</v>
      </c>
      <c r="OPT7" s="53" t="s">
        <v>22</v>
      </c>
      <c r="OPU7" s="53" t="s">
        <v>22</v>
      </c>
      <c r="OPV7" s="53" t="s">
        <v>22</v>
      </c>
      <c r="OPW7" s="53" t="s">
        <v>22</v>
      </c>
      <c r="OPX7" s="53" t="s">
        <v>22</v>
      </c>
      <c r="OPY7" s="53" t="s">
        <v>22</v>
      </c>
      <c r="OPZ7" s="53" t="s">
        <v>22</v>
      </c>
      <c r="OQA7" s="53" t="s">
        <v>22</v>
      </c>
      <c r="OQB7" s="53" t="s">
        <v>22</v>
      </c>
      <c r="OQC7" s="53" t="s">
        <v>22</v>
      </c>
      <c r="OQD7" s="53" t="s">
        <v>22</v>
      </c>
      <c r="OQE7" s="53" t="s">
        <v>22</v>
      </c>
      <c r="OQF7" s="53" t="s">
        <v>22</v>
      </c>
      <c r="OQG7" s="53" t="s">
        <v>22</v>
      </c>
      <c r="OQH7" s="53" t="s">
        <v>22</v>
      </c>
      <c r="OQI7" s="53" t="s">
        <v>22</v>
      </c>
      <c r="OQJ7" s="53" t="s">
        <v>22</v>
      </c>
      <c r="OQK7" s="53" t="s">
        <v>22</v>
      </c>
      <c r="OQL7" s="53" t="s">
        <v>22</v>
      </c>
      <c r="OQM7" s="53" t="s">
        <v>22</v>
      </c>
      <c r="OQN7" s="53" t="s">
        <v>22</v>
      </c>
      <c r="OQO7" s="53" t="s">
        <v>22</v>
      </c>
      <c r="OQP7" s="53" t="s">
        <v>22</v>
      </c>
      <c r="OQQ7" s="53" t="s">
        <v>22</v>
      </c>
      <c r="OQR7" s="53" t="s">
        <v>22</v>
      </c>
      <c r="OQS7" s="53" t="s">
        <v>22</v>
      </c>
      <c r="OQT7" s="53" t="s">
        <v>22</v>
      </c>
      <c r="OQU7" s="53" t="s">
        <v>22</v>
      </c>
      <c r="OQV7" s="53" t="s">
        <v>22</v>
      </c>
      <c r="OQW7" s="53" t="s">
        <v>22</v>
      </c>
      <c r="OQX7" s="53" t="s">
        <v>22</v>
      </c>
      <c r="OQY7" s="53" t="s">
        <v>22</v>
      </c>
      <c r="OQZ7" s="53" t="s">
        <v>22</v>
      </c>
      <c r="ORA7" s="53" t="s">
        <v>22</v>
      </c>
      <c r="ORB7" s="53" t="s">
        <v>22</v>
      </c>
      <c r="ORC7" s="53" t="s">
        <v>22</v>
      </c>
      <c r="ORD7" s="53" t="s">
        <v>22</v>
      </c>
      <c r="ORE7" s="53" t="s">
        <v>22</v>
      </c>
      <c r="ORF7" s="53" t="s">
        <v>22</v>
      </c>
      <c r="ORG7" s="53" t="s">
        <v>22</v>
      </c>
      <c r="ORH7" s="53" t="s">
        <v>22</v>
      </c>
      <c r="ORI7" s="53" t="s">
        <v>22</v>
      </c>
      <c r="ORJ7" s="53" t="s">
        <v>22</v>
      </c>
      <c r="ORK7" s="53" t="s">
        <v>22</v>
      </c>
      <c r="ORL7" s="53" t="s">
        <v>22</v>
      </c>
      <c r="ORM7" s="53" t="s">
        <v>22</v>
      </c>
      <c r="ORN7" s="53" t="s">
        <v>22</v>
      </c>
      <c r="ORO7" s="53" t="s">
        <v>22</v>
      </c>
      <c r="ORP7" s="53" t="s">
        <v>22</v>
      </c>
      <c r="ORQ7" s="53" t="s">
        <v>22</v>
      </c>
      <c r="ORR7" s="53" t="s">
        <v>22</v>
      </c>
      <c r="ORS7" s="53" t="s">
        <v>22</v>
      </c>
      <c r="ORT7" s="53" t="s">
        <v>22</v>
      </c>
      <c r="ORU7" s="53" t="s">
        <v>22</v>
      </c>
      <c r="ORV7" s="53" t="s">
        <v>22</v>
      </c>
      <c r="ORW7" s="53" t="s">
        <v>22</v>
      </c>
      <c r="ORX7" s="53" t="s">
        <v>22</v>
      </c>
      <c r="ORY7" s="53" t="s">
        <v>22</v>
      </c>
      <c r="ORZ7" s="53" t="s">
        <v>22</v>
      </c>
      <c r="OSA7" s="53" t="s">
        <v>22</v>
      </c>
      <c r="OSB7" s="53" t="s">
        <v>22</v>
      </c>
      <c r="OSC7" s="53" t="s">
        <v>22</v>
      </c>
      <c r="OSD7" s="53" t="s">
        <v>22</v>
      </c>
      <c r="OSE7" s="53" t="s">
        <v>22</v>
      </c>
      <c r="OSF7" s="53" t="s">
        <v>22</v>
      </c>
      <c r="OSG7" s="53" t="s">
        <v>22</v>
      </c>
      <c r="OSH7" s="53" t="s">
        <v>22</v>
      </c>
      <c r="OSI7" s="53" t="s">
        <v>22</v>
      </c>
      <c r="OSJ7" s="53" t="s">
        <v>22</v>
      </c>
      <c r="OSK7" s="53" t="s">
        <v>22</v>
      </c>
      <c r="OSL7" s="53" t="s">
        <v>22</v>
      </c>
      <c r="OSM7" s="53" t="s">
        <v>22</v>
      </c>
      <c r="OSN7" s="53" t="s">
        <v>22</v>
      </c>
      <c r="OSO7" s="53" t="s">
        <v>22</v>
      </c>
      <c r="OSP7" s="53" t="s">
        <v>22</v>
      </c>
      <c r="OSQ7" s="53" t="s">
        <v>22</v>
      </c>
      <c r="OSR7" s="53" t="s">
        <v>22</v>
      </c>
      <c r="OSS7" s="53" t="s">
        <v>22</v>
      </c>
      <c r="OST7" s="53" t="s">
        <v>22</v>
      </c>
      <c r="OSU7" s="53" t="s">
        <v>22</v>
      </c>
      <c r="OSV7" s="53" t="s">
        <v>22</v>
      </c>
      <c r="OSW7" s="53" t="s">
        <v>22</v>
      </c>
      <c r="OSX7" s="53" t="s">
        <v>22</v>
      </c>
      <c r="OSY7" s="53" t="s">
        <v>22</v>
      </c>
      <c r="OSZ7" s="53" t="s">
        <v>22</v>
      </c>
      <c r="OTA7" s="53" t="s">
        <v>22</v>
      </c>
      <c r="OTB7" s="53" t="s">
        <v>22</v>
      </c>
      <c r="OTC7" s="53" t="s">
        <v>22</v>
      </c>
      <c r="OTD7" s="53" t="s">
        <v>22</v>
      </c>
      <c r="OTE7" s="53" t="s">
        <v>22</v>
      </c>
      <c r="OTF7" s="53" t="s">
        <v>22</v>
      </c>
      <c r="OTG7" s="53" t="s">
        <v>22</v>
      </c>
      <c r="OTH7" s="53" t="s">
        <v>22</v>
      </c>
      <c r="OTI7" s="53" t="s">
        <v>22</v>
      </c>
      <c r="OTJ7" s="53" t="s">
        <v>22</v>
      </c>
      <c r="OTK7" s="53" t="s">
        <v>22</v>
      </c>
      <c r="OTL7" s="53" t="s">
        <v>22</v>
      </c>
      <c r="OTM7" s="53" t="s">
        <v>22</v>
      </c>
      <c r="OTN7" s="53" t="s">
        <v>22</v>
      </c>
      <c r="OTO7" s="53" t="s">
        <v>22</v>
      </c>
      <c r="OTP7" s="53" t="s">
        <v>22</v>
      </c>
      <c r="OTQ7" s="53" t="s">
        <v>22</v>
      </c>
      <c r="OTR7" s="53" t="s">
        <v>22</v>
      </c>
      <c r="OTS7" s="53" t="s">
        <v>22</v>
      </c>
      <c r="OTT7" s="53" t="s">
        <v>22</v>
      </c>
      <c r="OTU7" s="53" t="s">
        <v>22</v>
      </c>
      <c r="OTV7" s="53" t="s">
        <v>22</v>
      </c>
      <c r="OTW7" s="53" t="s">
        <v>22</v>
      </c>
      <c r="OTX7" s="53" t="s">
        <v>22</v>
      </c>
      <c r="OTY7" s="53" t="s">
        <v>22</v>
      </c>
      <c r="OTZ7" s="53" t="s">
        <v>22</v>
      </c>
      <c r="OUA7" s="53" t="s">
        <v>22</v>
      </c>
      <c r="OUB7" s="53" t="s">
        <v>22</v>
      </c>
      <c r="OUC7" s="53" t="s">
        <v>22</v>
      </c>
      <c r="OUD7" s="53" t="s">
        <v>22</v>
      </c>
      <c r="OUE7" s="53" t="s">
        <v>22</v>
      </c>
      <c r="OUF7" s="53" t="s">
        <v>22</v>
      </c>
      <c r="OUG7" s="53" t="s">
        <v>22</v>
      </c>
      <c r="OUH7" s="53" t="s">
        <v>22</v>
      </c>
      <c r="OUI7" s="53" t="s">
        <v>22</v>
      </c>
      <c r="OUJ7" s="53" t="s">
        <v>22</v>
      </c>
      <c r="OUK7" s="53" t="s">
        <v>22</v>
      </c>
      <c r="OUL7" s="53" t="s">
        <v>22</v>
      </c>
      <c r="OUM7" s="53" t="s">
        <v>22</v>
      </c>
      <c r="OUN7" s="53" t="s">
        <v>22</v>
      </c>
      <c r="OUO7" s="53" t="s">
        <v>22</v>
      </c>
      <c r="OUP7" s="53" t="s">
        <v>22</v>
      </c>
      <c r="OUQ7" s="53" t="s">
        <v>22</v>
      </c>
      <c r="OUR7" s="53" t="s">
        <v>22</v>
      </c>
      <c r="OUS7" s="53" t="s">
        <v>22</v>
      </c>
      <c r="OUT7" s="53" t="s">
        <v>22</v>
      </c>
      <c r="OUU7" s="53" t="s">
        <v>22</v>
      </c>
      <c r="OUV7" s="53" t="s">
        <v>22</v>
      </c>
      <c r="OUW7" s="53" t="s">
        <v>22</v>
      </c>
      <c r="OUX7" s="53" t="s">
        <v>22</v>
      </c>
      <c r="OUY7" s="53" t="s">
        <v>22</v>
      </c>
      <c r="OUZ7" s="53" t="s">
        <v>22</v>
      </c>
      <c r="OVA7" s="53" t="s">
        <v>22</v>
      </c>
      <c r="OVB7" s="53" t="s">
        <v>22</v>
      </c>
      <c r="OVC7" s="53" t="s">
        <v>22</v>
      </c>
      <c r="OVD7" s="53" t="s">
        <v>22</v>
      </c>
      <c r="OVE7" s="53" t="s">
        <v>22</v>
      </c>
      <c r="OVF7" s="53" t="s">
        <v>22</v>
      </c>
      <c r="OVG7" s="53" t="s">
        <v>22</v>
      </c>
      <c r="OVH7" s="53" t="s">
        <v>22</v>
      </c>
      <c r="OVI7" s="53" t="s">
        <v>22</v>
      </c>
      <c r="OVJ7" s="53" t="s">
        <v>22</v>
      </c>
      <c r="OVK7" s="53" t="s">
        <v>22</v>
      </c>
      <c r="OVL7" s="53" t="s">
        <v>22</v>
      </c>
      <c r="OVM7" s="53" t="s">
        <v>22</v>
      </c>
      <c r="OVN7" s="53" t="s">
        <v>22</v>
      </c>
      <c r="OVO7" s="53" t="s">
        <v>22</v>
      </c>
      <c r="OVP7" s="53" t="s">
        <v>22</v>
      </c>
      <c r="OVQ7" s="53" t="s">
        <v>22</v>
      </c>
      <c r="OVR7" s="53" t="s">
        <v>22</v>
      </c>
      <c r="OVS7" s="53" t="s">
        <v>22</v>
      </c>
      <c r="OVT7" s="53" t="s">
        <v>22</v>
      </c>
      <c r="OVU7" s="53" t="s">
        <v>22</v>
      </c>
      <c r="OVV7" s="53" t="s">
        <v>22</v>
      </c>
      <c r="OVW7" s="53" t="s">
        <v>22</v>
      </c>
      <c r="OVX7" s="53" t="s">
        <v>22</v>
      </c>
      <c r="OVY7" s="53" t="s">
        <v>22</v>
      </c>
      <c r="OVZ7" s="53" t="s">
        <v>22</v>
      </c>
      <c r="OWA7" s="53" t="s">
        <v>22</v>
      </c>
      <c r="OWB7" s="53" t="s">
        <v>22</v>
      </c>
      <c r="OWC7" s="53" t="s">
        <v>22</v>
      </c>
      <c r="OWD7" s="53" t="s">
        <v>22</v>
      </c>
      <c r="OWE7" s="53" t="s">
        <v>22</v>
      </c>
      <c r="OWF7" s="53" t="s">
        <v>22</v>
      </c>
      <c r="OWG7" s="53" t="s">
        <v>22</v>
      </c>
      <c r="OWH7" s="53" t="s">
        <v>22</v>
      </c>
      <c r="OWI7" s="53" t="s">
        <v>22</v>
      </c>
      <c r="OWJ7" s="53" t="s">
        <v>22</v>
      </c>
      <c r="OWK7" s="53" t="s">
        <v>22</v>
      </c>
      <c r="OWL7" s="53" t="s">
        <v>22</v>
      </c>
      <c r="OWM7" s="53" t="s">
        <v>22</v>
      </c>
      <c r="OWN7" s="53" t="s">
        <v>22</v>
      </c>
      <c r="OWO7" s="53" t="s">
        <v>22</v>
      </c>
      <c r="OWP7" s="53" t="s">
        <v>22</v>
      </c>
      <c r="OWQ7" s="53" t="s">
        <v>22</v>
      </c>
      <c r="OWR7" s="53" t="s">
        <v>22</v>
      </c>
      <c r="OWS7" s="53" t="s">
        <v>22</v>
      </c>
      <c r="OWT7" s="53" t="s">
        <v>22</v>
      </c>
      <c r="OWU7" s="53" t="s">
        <v>22</v>
      </c>
      <c r="OWV7" s="53" t="s">
        <v>22</v>
      </c>
      <c r="OWW7" s="53" t="s">
        <v>22</v>
      </c>
      <c r="OWX7" s="53" t="s">
        <v>22</v>
      </c>
      <c r="OWY7" s="53" t="s">
        <v>22</v>
      </c>
      <c r="OWZ7" s="53" t="s">
        <v>22</v>
      </c>
      <c r="OXA7" s="53" t="s">
        <v>22</v>
      </c>
      <c r="OXB7" s="53" t="s">
        <v>22</v>
      </c>
      <c r="OXC7" s="53" t="s">
        <v>22</v>
      </c>
      <c r="OXD7" s="53" t="s">
        <v>22</v>
      </c>
      <c r="OXE7" s="53" t="s">
        <v>22</v>
      </c>
      <c r="OXF7" s="53" t="s">
        <v>22</v>
      </c>
      <c r="OXG7" s="53" t="s">
        <v>22</v>
      </c>
      <c r="OXH7" s="53" t="s">
        <v>22</v>
      </c>
      <c r="OXI7" s="53" t="s">
        <v>22</v>
      </c>
      <c r="OXJ7" s="53" t="s">
        <v>22</v>
      </c>
      <c r="OXK7" s="53" t="s">
        <v>22</v>
      </c>
      <c r="OXL7" s="53" t="s">
        <v>22</v>
      </c>
      <c r="OXM7" s="53" t="s">
        <v>22</v>
      </c>
      <c r="OXN7" s="53" t="s">
        <v>22</v>
      </c>
      <c r="OXO7" s="53" t="s">
        <v>22</v>
      </c>
      <c r="OXP7" s="53" t="s">
        <v>22</v>
      </c>
      <c r="OXQ7" s="53" t="s">
        <v>22</v>
      </c>
      <c r="OXR7" s="53" t="s">
        <v>22</v>
      </c>
      <c r="OXS7" s="53" t="s">
        <v>22</v>
      </c>
      <c r="OXT7" s="53" t="s">
        <v>22</v>
      </c>
      <c r="OXU7" s="53" t="s">
        <v>22</v>
      </c>
      <c r="OXV7" s="53" t="s">
        <v>22</v>
      </c>
      <c r="OXW7" s="53" t="s">
        <v>22</v>
      </c>
      <c r="OXX7" s="53" t="s">
        <v>22</v>
      </c>
      <c r="OXY7" s="53" t="s">
        <v>22</v>
      </c>
      <c r="OXZ7" s="53" t="s">
        <v>22</v>
      </c>
      <c r="OYA7" s="53" t="s">
        <v>22</v>
      </c>
      <c r="OYB7" s="53" t="s">
        <v>22</v>
      </c>
      <c r="OYC7" s="53" t="s">
        <v>22</v>
      </c>
      <c r="OYD7" s="53" t="s">
        <v>22</v>
      </c>
      <c r="OYE7" s="53" t="s">
        <v>22</v>
      </c>
      <c r="OYF7" s="53" t="s">
        <v>22</v>
      </c>
      <c r="OYG7" s="53" t="s">
        <v>22</v>
      </c>
      <c r="OYH7" s="53" t="s">
        <v>22</v>
      </c>
      <c r="OYI7" s="53" t="s">
        <v>22</v>
      </c>
      <c r="OYJ7" s="53" t="s">
        <v>22</v>
      </c>
      <c r="OYK7" s="53" t="s">
        <v>22</v>
      </c>
      <c r="OYL7" s="53" t="s">
        <v>22</v>
      </c>
      <c r="OYM7" s="53" t="s">
        <v>22</v>
      </c>
      <c r="OYN7" s="53" t="s">
        <v>22</v>
      </c>
      <c r="OYO7" s="53" t="s">
        <v>22</v>
      </c>
      <c r="OYP7" s="53" t="s">
        <v>22</v>
      </c>
      <c r="OYQ7" s="53" t="s">
        <v>22</v>
      </c>
      <c r="OYR7" s="53" t="s">
        <v>22</v>
      </c>
      <c r="OYS7" s="53" t="s">
        <v>22</v>
      </c>
      <c r="OYT7" s="53" t="s">
        <v>22</v>
      </c>
      <c r="OYU7" s="53" t="s">
        <v>22</v>
      </c>
      <c r="OYV7" s="53" t="s">
        <v>22</v>
      </c>
      <c r="OYW7" s="53" t="s">
        <v>22</v>
      </c>
      <c r="OYX7" s="53" t="s">
        <v>22</v>
      </c>
      <c r="OYY7" s="53" t="s">
        <v>22</v>
      </c>
      <c r="OYZ7" s="53" t="s">
        <v>22</v>
      </c>
      <c r="OZA7" s="53" t="s">
        <v>22</v>
      </c>
      <c r="OZB7" s="53" t="s">
        <v>22</v>
      </c>
      <c r="OZC7" s="53" t="s">
        <v>22</v>
      </c>
      <c r="OZD7" s="53" t="s">
        <v>22</v>
      </c>
      <c r="OZE7" s="53" t="s">
        <v>22</v>
      </c>
      <c r="OZF7" s="53" t="s">
        <v>22</v>
      </c>
      <c r="OZG7" s="53" t="s">
        <v>22</v>
      </c>
      <c r="OZH7" s="53" t="s">
        <v>22</v>
      </c>
      <c r="OZI7" s="53" t="s">
        <v>22</v>
      </c>
      <c r="OZJ7" s="53" t="s">
        <v>22</v>
      </c>
      <c r="OZK7" s="53" t="s">
        <v>22</v>
      </c>
      <c r="OZL7" s="53" t="s">
        <v>22</v>
      </c>
      <c r="OZM7" s="53" t="s">
        <v>22</v>
      </c>
      <c r="OZN7" s="53" t="s">
        <v>22</v>
      </c>
      <c r="OZO7" s="53" t="s">
        <v>22</v>
      </c>
      <c r="OZP7" s="53" t="s">
        <v>22</v>
      </c>
      <c r="OZQ7" s="53" t="s">
        <v>22</v>
      </c>
      <c r="OZR7" s="53" t="s">
        <v>22</v>
      </c>
      <c r="OZS7" s="53" t="s">
        <v>22</v>
      </c>
      <c r="OZT7" s="53" t="s">
        <v>22</v>
      </c>
      <c r="OZU7" s="53" t="s">
        <v>22</v>
      </c>
      <c r="OZV7" s="53" t="s">
        <v>22</v>
      </c>
      <c r="OZW7" s="53" t="s">
        <v>22</v>
      </c>
      <c r="OZX7" s="53" t="s">
        <v>22</v>
      </c>
      <c r="OZY7" s="53" t="s">
        <v>22</v>
      </c>
      <c r="OZZ7" s="53" t="s">
        <v>22</v>
      </c>
      <c r="PAA7" s="53" t="s">
        <v>22</v>
      </c>
      <c r="PAB7" s="53" t="s">
        <v>22</v>
      </c>
      <c r="PAC7" s="53" t="s">
        <v>22</v>
      </c>
      <c r="PAD7" s="53" t="s">
        <v>22</v>
      </c>
      <c r="PAE7" s="53" t="s">
        <v>22</v>
      </c>
      <c r="PAF7" s="53" t="s">
        <v>22</v>
      </c>
      <c r="PAG7" s="53" t="s">
        <v>22</v>
      </c>
      <c r="PAH7" s="53" t="s">
        <v>22</v>
      </c>
      <c r="PAI7" s="53" t="s">
        <v>22</v>
      </c>
      <c r="PAJ7" s="53" t="s">
        <v>22</v>
      </c>
      <c r="PAK7" s="53" t="s">
        <v>22</v>
      </c>
      <c r="PAL7" s="53" t="s">
        <v>22</v>
      </c>
      <c r="PAM7" s="53" t="s">
        <v>22</v>
      </c>
      <c r="PAN7" s="53" t="s">
        <v>22</v>
      </c>
      <c r="PAO7" s="53" t="s">
        <v>22</v>
      </c>
      <c r="PAP7" s="53" t="s">
        <v>22</v>
      </c>
      <c r="PAQ7" s="53" t="s">
        <v>22</v>
      </c>
      <c r="PAR7" s="53" t="s">
        <v>22</v>
      </c>
      <c r="PAS7" s="53" t="s">
        <v>22</v>
      </c>
      <c r="PAT7" s="53" t="s">
        <v>22</v>
      </c>
      <c r="PAU7" s="53" t="s">
        <v>22</v>
      </c>
      <c r="PAV7" s="53" t="s">
        <v>22</v>
      </c>
      <c r="PAW7" s="53" t="s">
        <v>22</v>
      </c>
      <c r="PAX7" s="53" t="s">
        <v>22</v>
      </c>
      <c r="PAY7" s="53" t="s">
        <v>22</v>
      </c>
      <c r="PAZ7" s="53" t="s">
        <v>22</v>
      </c>
      <c r="PBA7" s="53" t="s">
        <v>22</v>
      </c>
      <c r="PBB7" s="53" t="s">
        <v>22</v>
      </c>
      <c r="PBC7" s="53" t="s">
        <v>22</v>
      </c>
      <c r="PBD7" s="53" t="s">
        <v>22</v>
      </c>
      <c r="PBE7" s="53" t="s">
        <v>22</v>
      </c>
      <c r="PBF7" s="53" t="s">
        <v>22</v>
      </c>
      <c r="PBG7" s="53" t="s">
        <v>22</v>
      </c>
      <c r="PBH7" s="53" t="s">
        <v>22</v>
      </c>
      <c r="PBI7" s="53" t="s">
        <v>22</v>
      </c>
      <c r="PBJ7" s="53" t="s">
        <v>22</v>
      </c>
      <c r="PBK7" s="53" t="s">
        <v>22</v>
      </c>
      <c r="PBL7" s="53" t="s">
        <v>22</v>
      </c>
      <c r="PBM7" s="53" t="s">
        <v>22</v>
      </c>
      <c r="PBN7" s="53" t="s">
        <v>22</v>
      </c>
      <c r="PBO7" s="53" t="s">
        <v>22</v>
      </c>
      <c r="PBP7" s="53" t="s">
        <v>22</v>
      </c>
      <c r="PBQ7" s="53" t="s">
        <v>22</v>
      </c>
      <c r="PBR7" s="53" t="s">
        <v>22</v>
      </c>
      <c r="PBS7" s="53" t="s">
        <v>22</v>
      </c>
      <c r="PBT7" s="53" t="s">
        <v>22</v>
      </c>
      <c r="PBU7" s="53" t="s">
        <v>22</v>
      </c>
      <c r="PBV7" s="53" t="s">
        <v>22</v>
      </c>
      <c r="PBW7" s="53" t="s">
        <v>22</v>
      </c>
      <c r="PBX7" s="53" t="s">
        <v>22</v>
      </c>
      <c r="PBY7" s="53" t="s">
        <v>22</v>
      </c>
      <c r="PBZ7" s="53" t="s">
        <v>22</v>
      </c>
      <c r="PCA7" s="53" t="s">
        <v>22</v>
      </c>
      <c r="PCB7" s="53" t="s">
        <v>22</v>
      </c>
      <c r="PCC7" s="53" t="s">
        <v>22</v>
      </c>
      <c r="PCD7" s="53" t="s">
        <v>22</v>
      </c>
      <c r="PCE7" s="53" t="s">
        <v>22</v>
      </c>
      <c r="PCF7" s="53" t="s">
        <v>22</v>
      </c>
      <c r="PCG7" s="53" t="s">
        <v>22</v>
      </c>
      <c r="PCH7" s="53" t="s">
        <v>22</v>
      </c>
      <c r="PCI7" s="53" t="s">
        <v>22</v>
      </c>
      <c r="PCJ7" s="53" t="s">
        <v>22</v>
      </c>
      <c r="PCK7" s="53" t="s">
        <v>22</v>
      </c>
      <c r="PCL7" s="53" t="s">
        <v>22</v>
      </c>
      <c r="PCM7" s="53" t="s">
        <v>22</v>
      </c>
      <c r="PCN7" s="53" t="s">
        <v>22</v>
      </c>
      <c r="PCO7" s="53" t="s">
        <v>22</v>
      </c>
      <c r="PCP7" s="53" t="s">
        <v>22</v>
      </c>
      <c r="PCQ7" s="53" t="s">
        <v>22</v>
      </c>
      <c r="PCR7" s="53" t="s">
        <v>22</v>
      </c>
      <c r="PCS7" s="53" t="s">
        <v>22</v>
      </c>
      <c r="PCT7" s="53" t="s">
        <v>22</v>
      </c>
      <c r="PCU7" s="53" t="s">
        <v>22</v>
      </c>
      <c r="PCV7" s="53" t="s">
        <v>22</v>
      </c>
      <c r="PCW7" s="53" t="s">
        <v>22</v>
      </c>
      <c r="PCX7" s="53" t="s">
        <v>22</v>
      </c>
      <c r="PCY7" s="53" t="s">
        <v>22</v>
      </c>
      <c r="PCZ7" s="53" t="s">
        <v>22</v>
      </c>
      <c r="PDA7" s="53" t="s">
        <v>22</v>
      </c>
      <c r="PDB7" s="53" t="s">
        <v>22</v>
      </c>
      <c r="PDC7" s="53" t="s">
        <v>22</v>
      </c>
      <c r="PDD7" s="53" t="s">
        <v>22</v>
      </c>
      <c r="PDE7" s="53" t="s">
        <v>22</v>
      </c>
      <c r="PDF7" s="53" t="s">
        <v>22</v>
      </c>
      <c r="PDG7" s="53" t="s">
        <v>22</v>
      </c>
      <c r="PDH7" s="53" t="s">
        <v>22</v>
      </c>
      <c r="PDI7" s="53" t="s">
        <v>22</v>
      </c>
      <c r="PDJ7" s="53" t="s">
        <v>22</v>
      </c>
      <c r="PDK7" s="53" t="s">
        <v>22</v>
      </c>
      <c r="PDL7" s="53" t="s">
        <v>22</v>
      </c>
      <c r="PDM7" s="53" t="s">
        <v>22</v>
      </c>
      <c r="PDN7" s="53" t="s">
        <v>22</v>
      </c>
      <c r="PDO7" s="53" t="s">
        <v>22</v>
      </c>
      <c r="PDP7" s="53" t="s">
        <v>22</v>
      </c>
      <c r="PDQ7" s="53" t="s">
        <v>22</v>
      </c>
      <c r="PDR7" s="53" t="s">
        <v>22</v>
      </c>
      <c r="PDS7" s="53" t="s">
        <v>22</v>
      </c>
      <c r="PDT7" s="53" t="s">
        <v>22</v>
      </c>
      <c r="PDU7" s="53" t="s">
        <v>22</v>
      </c>
      <c r="PDV7" s="53" t="s">
        <v>22</v>
      </c>
      <c r="PDW7" s="53" t="s">
        <v>22</v>
      </c>
      <c r="PDX7" s="53" t="s">
        <v>22</v>
      </c>
      <c r="PDY7" s="53" t="s">
        <v>22</v>
      </c>
      <c r="PDZ7" s="53" t="s">
        <v>22</v>
      </c>
      <c r="PEA7" s="53" t="s">
        <v>22</v>
      </c>
      <c r="PEB7" s="53" t="s">
        <v>22</v>
      </c>
      <c r="PEC7" s="53" t="s">
        <v>22</v>
      </c>
      <c r="PED7" s="53" t="s">
        <v>22</v>
      </c>
      <c r="PEE7" s="53" t="s">
        <v>22</v>
      </c>
      <c r="PEF7" s="53" t="s">
        <v>22</v>
      </c>
      <c r="PEG7" s="53" t="s">
        <v>22</v>
      </c>
      <c r="PEH7" s="53" t="s">
        <v>22</v>
      </c>
      <c r="PEI7" s="53" t="s">
        <v>22</v>
      </c>
      <c r="PEJ7" s="53" t="s">
        <v>22</v>
      </c>
      <c r="PEK7" s="53" t="s">
        <v>22</v>
      </c>
      <c r="PEL7" s="53" t="s">
        <v>22</v>
      </c>
      <c r="PEM7" s="53" t="s">
        <v>22</v>
      </c>
      <c r="PEN7" s="53" t="s">
        <v>22</v>
      </c>
      <c r="PEO7" s="53" t="s">
        <v>22</v>
      </c>
      <c r="PEP7" s="53" t="s">
        <v>22</v>
      </c>
      <c r="PEQ7" s="53" t="s">
        <v>22</v>
      </c>
      <c r="PER7" s="53" t="s">
        <v>22</v>
      </c>
      <c r="PES7" s="53" t="s">
        <v>22</v>
      </c>
      <c r="PET7" s="53" t="s">
        <v>22</v>
      </c>
      <c r="PEU7" s="53" t="s">
        <v>22</v>
      </c>
      <c r="PEV7" s="53" t="s">
        <v>22</v>
      </c>
      <c r="PEW7" s="53" t="s">
        <v>22</v>
      </c>
      <c r="PEX7" s="53" t="s">
        <v>22</v>
      </c>
      <c r="PEY7" s="53" t="s">
        <v>22</v>
      </c>
      <c r="PEZ7" s="53" t="s">
        <v>22</v>
      </c>
      <c r="PFA7" s="53" t="s">
        <v>22</v>
      </c>
      <c r="PFB7" s="53" t="s">
        <v>22</v>
      </c>
      <c r="PFC7" s="53" t="s">
        <v>22</v>
      </c>
      <c r="PFD7" s="53" t="s">
        <v>22</v>
      </c>
      <c r="PFE7" s="53" t="s">
        <v>22</v>
      </c>
      <c r="PFF7" s="53" t="s">
        <v>22</v>
      </c>
      <c r="PFG7" s="53" t="s">
        <v>22</v>
      </c>
      <c r="PFH7" s="53" t="s">
        <v>22</v>
      </c>
      <c r="PFI7" s="53" t="s">
        <v>22</v>
      </c>
      <c r="PFJ7" s="53" t="s">
        <v>22</v>
      </c>
      <c r="PFK7" s="53" t="s">
        <v>22</v>
      </c>
      <c r="PFL7" s="53" t="s">
        <v>22</v>
      </c>
      <c r="PFM7" s="53" t="s">
        <v>22</v>
      </c>
      <c r="PFN7" s="53" t="s">
        <v>22</v>
      </c>
      <c r="PFO7" s="53" t="s">
        <v>22</v>
      </c>
      <c r="PFP7" s="53" t="s">
        <v>22</v>
      </c>
      <c r="PFQ7" s="53" t="s">
        <v>22</v>
      </c>
      <c r="PFR7" s="53" t="s">
        <v>22</v>
      </c>
      <c r="PFS7" s="53" t="s">
        <v>22</v>
      </c>
      <c r="PFT7" s="53" t="s">
        <v>22</v>
      </c>
      <c r="PFU7" s="53" t="s">
        <v>22</v>
      </c>
      <c r="PFV7" s="53" t="s">
        <v>22</v>
      </c>
      <c r="PFW7" s="53" t="s">
        <v>22</v>
      </c>
      <c r="PFX7" s="53" t="s">
        <v>22</v>
      </c>
      <c r="PFY7" s="53" t="s">
        <v>22</v>
      </c>
      <c r="PFZ7" s="53" t="s">
        <v>22</v>
      </c>
      <c r="PGA7" s="53" t="s">
        <v>22</v>
      </c>
      <c r="PGB7" s="53" t="s">
        <v>22</v>
      </c>
      <c r="PGC7" s="53" t="s">
        <v>22</v>
      </c>
      <c r="PGD7" s="53" t="s">
        <v>22</v>
      </c>
      <c r="PGE7" s="53" t="s">
        <v>22</v>
      </c>
      <c r="PGF7" s="53" t="s">
        <v>22</v>
      </c>
      <c r="PGG7" s="53" t="s">
        <v>22</v>
      </c>
      <c r="PGH7" s="53" t="s">
        <v>22</v>
      </c>
      <c r="PGI7" s="53" t="s">
        <v>22</v>
      </c>
      <c r="PGJ7" s="53" t="s">
        <v>22</v>
      </c>
      <c r="PGK7" s="53" t="s">
        <v>22</v>
      </c>
      <c r="PGL7" s="53" t="s">
        <v>22</v>
      </c>
      <c r="PGM7" s="53" t="s">
        <v>22</v>
      </c>
      <c r="PGN7" s="53" t="s">
        <v>22</v>
      </c>
      <c r="PGO7" s="53" t="s">
        <v>22</v>
      </c>
      <c r="PGP7" s="53" t="s">
        <v>22</v>
      </c>
      <c r="PGQ7" s="53" t="s">
        <v>22</v>
      </c>
      <c r="PGR7" s="53" t="s">
        <v>22</v>
      </c>
      <c r="PGS7" s="53" t="s">
        <v>22</v>
      </c>
      <c r="PGT7" s="53" t="s">
        <v>22</v>
      </c>
      <c r="PGU7" s="53" t="s">
        <v>22</v>
      </c>
      <c r="PGV7" s="53" t="s">
        <v>22</v>
      </c>
      <c r="PGW7" s="53" t="s">
        <v>22</v>
      </c>
      <c r="PGX7" s="53" t="s">
        <v>22</v>
      </c>
      <c r="PGY7" s="53" t="s">
        <v>22</v>
      </c>
      <c r="PGZ7" s="53" t="s">
        <v>22</v>
      </c>
      <c r="PHA7" s="53" t="s">
        <v>22</v>
      </c>
      <c r="PHB7" s="53" t="s">
        <v>22</v>
      </c>
      <c r="PHC7" s="53" t="s">
        <v>22</v>
      </c>
      <c r="PHD7" s="53" t="s">
        <v>22</v>
      </c>
      <c r="PHE7" s="53" t="s">
        <v>22</v>
      </c>
      <c r="PHF7" s="53" t="s">
        <v>22</v>
      </c>
      <c r="PHG7" s="53" t="s">
        <v>22</v>
      </c>
      <c r="PHH7" s="53" t="s">
        <v>22</v>
      </c>
      <c r="PHI7" s="53" t="s">
        <v>22</v>
      </c>
      <c r="PHJ7" s="53" t="s">
        <v>22</v>
      </c>
      <c r="PHK7" s="53" t="s">
        <v>22</v>
      </c>
      <c r="PHL7" s="53" t="s">
        <v>22</v>
      </c>
      <c r="PHM7" s="53" t="s">
        <v>22</v>
      </c>
      <c r="PHN7" s="53" t="s">
        <v>22</v>
      </c>
      <c r="PHO7" s="53" t="s">
        <v>22</v>
      </c>
      <c r="PHP7" s="53" t="s">
        <v>22</v>
      </c>
      <c r="PHQ7" s="53" t="s">
        <v>22</v>
      </c>
      <c r="PHR7" s="53" t="s">
        <v>22</v>
      </c>
      <c r="PHS7" s="53" t="s">
        <v>22</v>
      </c>
      <c r="PHT7" s="53" t="s">
        <v>22</v>
      </c>
      <c r="PHU7" s="53" t="s">
        <v>22</v>
      </c>
      <c r="PHV7" s="53" t="s">
        <v>22</v>
      </c>
      <c r="PHW7" s="53" t="s">
        <v>22</v>
      </c>
      <c r="PHX7" s="53" t="s">
        <v>22</v>
      </c>
      <c r="PHY7" s="53" t="s">
        <v>22</v>
      </c>
      <c r="PHZ7" s="53" t="s">
        <v>22</v>
      </c>
      <c r="PIA7" s="53" t="s">
        <v>22</v>
      </c>
      <c r="PIB7" s="53" t="s">
        <v>22</v>
      </c>
      <c r="PIC7" s="53" t="s">
        <v>22</v>
      </c>
      <c r="PID7" s="53" t="s">
        <v>22</v>
      </c>
      <c r="PIE7" s="53" t="s">
        <v>22</v>
      </c>
      <c r="PIF7" s="53" t="s">
        <v>22</v>
      </c>
      <c r="PIG7" s="53" t="s">
        <v>22</v>
      </c>
      <c r="PIH7" s="53" t="s">
        <v>22</v>
      </c>
      <c r="PII7" s="53" t="s">
        <v>22</v>
      </c>
      <c r="PIJ7" s="53" t="s">
        <v>22</v>
      </c>
      <c r="PIK7" s="53" t="s">
        <v>22</v>
      </c>
      <c r="PIL7" s="53" t="s">
        <v>22</v>
      </c>
      <c r="PIM7" s="53" t="s">
        <v>22</v>
      </c>
      <c r="PIN7" s="53" t="s">
        <v>22</v>
      </c>
      <c r="PIO7" s="53" t="s">
        <v>22</v>
      </c>
      <c r="PIP7" s="53" t="s">
        <v>22</v>
      </c>
      <c r="PIQ7" s="53" t="s">
        <v>22</v>
      </c>
      <c r="PIR7" s="53" t="s">
        <v>22</v>
      </c>
      <c r="PIS7" s="53" t="s">
        <v>22</v>
      </c>
      <c r="PIT7" s="53" t="s">
        <v>22</v>
      </c>
      <c r="PIU7" s="53" t="s">
        <v>22</v>
      </c>
      <c r="PIV7" s="53" t="s">
        <v>22</v>
      </c>
      <c r="PIW7" s="53" t="s">
        <v>22</v>
      </c>
      <c r="PIX7" s="53" t="s">
        <v>22</v>
      </c>
      <c r="PIY7" s="53" t="s">
        <v>22</v>
      </c>
      <c r="PIZ7" s="53" t="s">
        <v>22</v>
      </c>
      <c r="PJA7" s="53" t="s">
        <v>22</v>
      </c>
      <c r="PJB7" s="53" t="s">
        <v>22</v>
      </c>
      <c r="PJC7" s="53" t="s">
        <v>22</v>
      </c>
      <c r="PJD7" s="53" t="s">
        <v>22</v>
      </c>
      <c r="PJE7" s="53" t="s">
        <v>22</v>
      </c>
      <c r="PJF7" s="53" t="s">
        <v>22</v>
      </c>
      <c r="PJG7" s="53" t="s">
        <v>22</v>
      </c>
      <c r="PJH7" s="53" t="s">
        <v>22</v>
      </c>
      <c r="PJI7" s="53" t="s">
        <v>22</v>
      </c>
      <c r="PJJ7" s="53" t="s">
        <v>22</v>
      </c>
      <c r="PJK7" s="53" t="s">
        <v>22</v>
      </c>
      <c r="PJL7" s="53" t="s">
        <v>22</v>
      </c>
      <c r="PJM7" s="53" t="s">
        <v>22</v>
      </c>
      <c r="PJN7" s="53" t="s">
        <v>22</v>
      </c>
      <c r="PJO7" s="53" t="s">
        <v>22</v>
      </c>
      <c r="PJP7" s="53" t="s">
        <v>22</v>
      </c>
      <c r="PJQ7" s="53" t="s">
        <v>22</v>
      </c>
      <c r="PJR7" s="53" t="s">
        <v>22</v>
      </c>
      <c r="PJS7" s="53" t="s">
        <v>22</v>
      </c>
      <c r="PJT7" s="53" t="s">
        <v>22</v>
      </c>
      <c r="PJU7" s="53" t="s">
        <v>22</v>
      </c>
      <c r="PJV7" s="53" t="s">
        <v>22</v>
      </c>
      <c r="PJW7" s="53" t="s">
        <v>22</v>
      </c>
      <c r="PJX7" s="53" t="s">
        <v>22</v>
      </c>
      <c r="PJY7" s="53" t="s">
        <v>22</v>
      </c>
      <c r="PJZ7" s="53" t="s">
        <v>22</v>
      </c>
      <c r="PKA7" s="53" t="s">
        <v>22</v>
      </c>
      <c r="PKB7" s="53" t="s">
        <v>22</v>
      </c>
      <c r="PKC7" s="53" t="s">
        <v>22</v>
      </c>
      <c r="PKD7" s="53" t="s">
        <v>22</v>
      </c>
      <c r="PKE7" s="53" t="s">
        <v>22</v>
      </c>
      <c r="PKF7" s="53" t="s">
        <v>22</v>
      </c>
      <c r="PKG7" s="53" t="s">
        <v>22</v>
      </c>
      <c r="PKH7" s="53" t="s">
        <v>22</v>
      </c>
      <c r="PKI7" s="53" t="s">
        <v>22</v>
      </c>
      <c r="PKJ7" s="53" t="s">
        <v>22</v>
      </c>
      <c r="PKK7" s="53" t="s">
        <v>22</v>
      </c>
      <c r="PKL7" s="53" t="s">
        <v>22</v>
      </c>
      <c r="PKM7" s="53" t="s">
        <v>22</v>
      </c>
      <c r="PKN7" s="53" t="s">
        <v>22</v>
      </c>
      <c r="PKO7" s="53" t="s">
        <v>22</v>
      </c>
      <c r="PKP7" s="53" t="s">
        <v>22</v>
      </c>
      <c r="PKQ7" s="53" t="s">
        <v>22</v>
      </c>
      <c r="PKR7" s="53" t="s">
        <v>22</v>
      </c>
      <c r="PKS7" s="53" t="s">
        <v>22</v>
      </c>
      <c r="PKT7" s="53" t="s">
        <v>22</v>
      </c>
      <c r="PKU7" s="53" t="s">
        <v>22</v>
      </c>
      <c r="PKV7" s="53" t="s">
        <v>22</v>
      </c>
      <c r="PKW7" s="53" t="s">
        <v>22</v>
      </c>
      <c r="PKX7" s="53" t="s">
        <v>22</v>
      </c>
      <c r="PKY7" s="53" t="s">
        <v>22</v>
      </c>
      <c r="PKZ7" s="53" t="s">
        <v>22</v>
      </c>
      <c r="PLA7" s="53" t="s">
        <v>22</v>
      </c>
      <c r="PLB7" s="53" t="s">
        <v>22</v>
      </c>
      <c r="PLC7" s="53" t="s">
        <v>22</v>
      </c>
      <c r="PLD7" s="53" t="s">
        <v>22</v>
      </c>
      <c r="PLE7" s="53" t="s">
        <v>22</v>
      </c>
      <c r="PLF7" s="53" t="s">
        <v>22</v>
      </c>
      <c r="PLG7" s="53" t="s">
        <v>22</v>
      </c>
      <c r="PLH7" s="53" t="s">
        <v>22</v>
      </c>
      <c r="PLI7" s="53" t="s">
        <v>22</v>
      </c>
      <c r="PLJ7" s="53" t="s">
        <v>22</v>
      </c>
      <c r="PLK7" s="53" t="s">
        <v>22</v>
      </c>
      <c r="PLL7" s="53" t="s">
        <v>22</v>
      </c>
      <c r="PLM7" s="53" t="s">
        <v>22</v>
      </c>
      <c r="PLN7" s="53" t="s">
        <v>22</v>
      </c>
      <c r="PLO7" s="53" t="s">
        <v>22</v>
      </c>
      <c r="PLP7" s="53" t="s">
        <v>22</v>
      </c>
      <c r="PLQ7" s="53" t="s">
        <v>22</v>
      </c>
      <c r="PLR7" s="53" t="s">
        <v>22</v>
      </c>
      <c r="PLS7" s="53" t="s">
        <v>22</v>
      </c>
      <c r="PLT7" s="53" t="s">
        <v>22</v>
      </c>
      <c r="PLU7" s="53" t="s">
        <v>22</v>
      </c>
      <c r="PLV7" s="53" t="s">
        <v>22</v>
      </c>
      <c r="PLW7" s="53" t="s">
        <v>22</v>
      </c>
      <c r="PLX7" s="53" t="s">
        <v>22</v>
      </c>
      <c r="PLY7" s="53" t="s">
        <v>22</v>
      </c>
      <c r="PLZ7" s="53" t="s">
        <v>22</v>
      </c>
      <c r="PMA7" s="53" t="s">
        <v>22</v>
      </c>
      <c r="PMB7" s="53" t="s">
        <v>22</v>
      </c>
      <c r="PMC7" s="53" t="s">
        <v>22</v>
      </c>
      <c r="PMD7" s="53" t="s">
        <v>22</v>
      </c>
      <c r="PME7" s="53" t="s">
        <v>22</v>
      </c>
      <c r="PMF7" s="53" t="s">
        <v>22</v>
      </c>
      <c r="PMG7" s="53" t="s">
        <v>22</v>
      </c>
      <c r="PMH7" s="53" t="s">
        <v>22</v>
      </c>
      <c r="PMI7" s="53" t="s">
        <v>22</v>
      </c>
      <c r="PMJ7" s="53" t="s">
        <v>22</v>
      </c>
      <c r="PMK7" s="53" t="s">
        <v>22</v>
      </c>
      <c r="PML7" s="53" t="s">
        <v>22</v>
      </c>
      <c r="PMM7" s="53" t="s">
        <v>22</v>
      </c>
      <c r="PMN7" s="53" t="s">
        <v>22</v>
      </c>
      <c r="PMO7" s="53" t="s">
        <v>22</v>
      </c>
      <c r="PMP7" s="53" t="s">
        <v>22</v>
      </c>
      <c r="PMQ7" s="53" t="s">
        <v>22</v>
      </c>
      <c r="PMR7" s="53" t="s">
        <v>22</v>
      </c>
      <c r="PMS7" s="53" t="s">
        <v>22</v>
      </c>
      <c r="PMT7" s="53" t="s">
        <v>22</v>
      </c>
      <c r="PMU7" s="53" t="s">
        <v>22</v>
      </c>
      <c r="PMV7" s="53" t="s">
        <v>22</v>
      </c>
      <c r="PMW7" s="53" t="s">
        <v>22</v>
      </c>
      <c r="PMX7" s="53" t="s">
        <v>22</v>
      </c>
      <c r="PMY7" s="53" t="s">
        <v>22</v>
      </c>
      <c r="PMZ7" s="53" t="s">
        <v>22</v>
      </c>
      <c r="PNA7" s="53" t="s">
        <v>22</v>
      </c>
      <c r="PNB7" s="53" t="s">
        <v>22</v>
      </c>
      <c r="PNC7" s="53" t="s">
        <v>22</v>
      </c>
      <c r="PND7" s="53" t="s">
        <v>22</v>
      </c>
      <c r="PNE7" s="53" t="s">
        <v>22</v>
      </c>
      <c r="PNF7" s="53" t="s">
        <v>22</v>
      </c>
      <c r="PNG7" s="53" t="s">
        <v>22</v>
      </c>
      <c r="PNH7" s="53" t="s">
        <v>22</v>
      </c>
      <c r="PNI7" s="53" t="s">
        <v>22</v>
      </c>
      <c r="PNJ7" s="53" t="s">
        <v>22</v>
      </c>
      <c r="PNK7" s="53" t="s">
        <v>22</v>
      </c>
      <c r="PNL7" s="53" t="s">
        <v>22</v>
      </c>
      <c r="PNM7" s="53" t="s">
        <v>22</v>
      </c>
      <c r="PNN7" s="53" t="s">
        <v>22</v>
      </c>
      <c r="PNO7" s="53" t="s">
        <v>22</v>
      </c>
      <c r="PNP7" s="53" t="s">
        <v>22</v>
      </c>
      <c r="PNQ7" s="53" t="s">
        <v>22</v>
      </c>
      <c r="PNR7" s="53" t="s">
        <v>22</v>
      </c>
      <c r="PNS7" s="53" t="s">
        <v>22</v>
      </c>
      <c r="PNT7" s="53" t="s">
        <v>22</v>
      </c>
      <c r="PNU7" s="53" t="s">
        <v>22</v>
      </c>
      <c r="PNV7" s="53" t="s">
        <v>22</v>
      </c>
      <c r="PNW7" s="53" t="s">
        <v>22</v>
      </c>
      <c r="PNX7" s="53" t="s">
        <v>22</v>
      </c>
      <c r="PNY7" s="53" t="s">
        <v>22</v>
      </c>
      <c r="PNZ7" s="53" t="s">
        <v>22</v>
      </c>
      <c r="POA7" s="53" t="s">
        <v>22</v>
      </c>
      <c r="POB7" s="53" t="s">
        <v>22</v>
      </c>
      <c r="POC7" s="53" t="s">
        <v>22</v>
      </c>
      <c r="POD7" s="53" t="s">
        <v>22</v>
      </c>
      <c r="POE7" s="53" t="s">
        <v>22</v>
      </c>
      <c r="POF7" s="53" t="s">
        <v>22</v>
      </c>
      <c r="POG7" s="53" t="s">
        <v>22</v>
      </c>
      <c r="POH7" s="53" t="s">
        <v>22</v>
      </c>
      <c r="POI7" s="53" t="s">
        <v>22</v>
      </c>
      <c r="POJ7" s="53" t="s">
        <v>22</v>
      </c>
      <c r="POK7" s="53" t="s">
        <v>22</v>
      </c>
      <c r="POL7" s="53" t="s">
        <v>22</v>
      </c>
      <c r="POM7" s="53" t="s">
        <v>22</v>
      </c>
      <c r="PON7" s="53" t="s">
        <v>22</v>
      </c>
      <c r="POO7" s="53" t="s">
        <v>22</v>
      </c>
      <c r="POP7" s="53" t="s">
        <v>22</v>
      </c>
      <c r="POQ7" s="53" t="s">
        <v>22</v>
      </c>
      <c r="POR7" s="53" t="s">
        <v>22</v>
      </c>
      <c r="POS7" s="53" t="s">
        <v>22</v>
      </c>
      <c r="POT7" s="53" t="s">
        <v>22</v>
      </c>
      <c r="POU7" s="53" t="s">
        <v>22</v>
      </c>
      <c r="POV7" s="53" t="s">
        <v>22</v>
      </c>
      <c r="POW7" s="53" t="s">
        <v>22</v>
      </c>
      <c r="POX7" s="53" t="s">
        <v>22</v>
      </c>
      <c r="POY7" s="53" t="s">
        <v>22</v>
      </c>
      <c r="POZ7" s="53" t="s">
        <v>22</v>
      </c>
      <c r="PPA7" s="53" t="s">
        <v>22</v>
      </c>
      <c r="PPB7" s="53" t="s">
        <v>22</v>
      </c>
      <c r="PPC7" s="53" t="s">
        <v>22</v>
      </c>
      <c r="PPD7" s="53" t="s">
        <v>22</v>
      </c>
      <c r="PPE7" s="53" t="s">
        <v>22</v>
      </c>
      <c r="PPF7" s="53" t="s">
        <v>22</v>
      </c>
      <c r="PPG7" s="53" t="s">
        <v>22</v>
      </c>
      <c r="PPH7" s="53" t="s">
        <v>22</v>
      </c>
      <c r="PPI7" s="53" t="s">
        <v>22</v>
      </c>
      <c r="PPJ7" s="53" t="s">
        <v>22</v>
      </c>
      <c r="PPK7" s="53" t="s">
        <v>22</v>
      </c>
      <c r="PPL7" s="53" t="s">
        <v>22</v>
      </c>
      <c r="PPM7" s="53" t="s">
        <v>22</v>
      </c>
      <c r="PPN7" s="53" t="s">
        <v>22</v>
      </c>
      <c r="PPO7" s="53" t="s">
        <v>22</v>
      </c>
      <c r="PPP7" s="53" t="s">
        <v>22</v>
      </c>
      <c r="PPQ7" s="53" t="s">
        <v>22</v>
      </c>
      <c r="PPR7" s="53" t="s">
        <v>22</v>
      </c>
      <c r="PPS7" s="53" t="s">
        <v>22</v>
      </c>
      <c r="PPT7" s="53" t="s">
        <v>22</v>
      </c>
      <c r="PPU7" s="53" t="s">
        <v>22</v>
      </c>
      <c r="PPV7" s="53" t="s">
        <v>22</v>
      </c>
      <c r="PPW7" s="53" t="s">
        <v>22</v>
      </c>
      <c r="PPX7" s="53" t="s">
        <v>22</v>
      </c>
      <c r="PPY7" s="53" t="s">
        <v>22</v>
      </c>
      <c r="PPZ7" s="53" t="s">
        <v>22</v>
      </c>
      <c r="PQA7" s="53" t="s">
        <v>22</v>
      </c>
      <c r="PQB7" s="53" t="s">
        <v>22</v>
      </c>
      <c r="PQC7" s="53" t="s">
        <v>22</v>
      </c>
      <c r="PQD7" s="53" t="s">
        <v>22</v>
      </c>
      <c r="PQE7" s="53" t="s">
        <v>22</v>
      </c>
      <c r="PQF7" s="53" t="s">
        <v>22</v>
      </c>
      <c r="PQG7" s="53" t="s">
        <v>22</v>
      </c>
      <c r="PQH7" s="53" t="s">
        <v>22</v>
      </c>
      <c r="PQI7" s="53" t="s">
        <v>22</v>
      </c>
      <c r="PQJ7" s="53" t="s">
        <v>22</v>
      </c>
      <c r="PQK7" s="53" t="s">
        <v>22</v>
      </c>
      <c r="PQL7" s="53" t="s">
        <v>22</v>
      </c>
      <c r="PQM7" s="53" t="s">
        <v>22</v>
      </c>
      <c r="PQN7" s="53" t="s">
        <v>22</v>
      </c>
      <c r="PQO7" s="53" t="s">
        <v>22</v>
      </c>
      <c r="PQP7" s="53" t="s">
        <v>22</v>
      </c>
      <c r="PQQ7" s="53" t="s">
        <v>22</v>
      </c>
      <c r="PQR7" s="53" t="s">
        <v>22</v>
      </c>
      <c r="PQS7" s="53" t="s">
        <v>22</v>
      </c>
      <c r="PQT7" s="53" t="s">
        <v>22</v>
      </c>
      <c r="PQU7" s="53" t="s">
        <v>22</v>
      </c>
      <c r="PQV7" s="53" t="s">
        <v>22</v>
      </c>
      <c r="PQW7" s="53" t="s">
        <v>22</v>
      </c>
      <c r="PQX7" s="53" t="s">
        <v>22</v>
      </c>
      <c r="PQY7" s="53" t="s">
        <v>22</v>
      </c>
      <c r="PQZ7" s="53" t="s">
        <v>22</v>
      </c>
      <c r="PRA7" s="53" t="s">
        <v>22</v>
      </c>
      <c r="PRB7" s="53" t="s">
        <v>22</v>
      </c>
      <c r="PRC7" s="53" t="s">
        <v>22</v>
      </c>
      <c r="PRD7" s="53" t="s">
        <v>22</v>
      </c>
      <c r="PRE7" s="53" t="s">
        <v>22</v>
      </c>
      <c r="PRF7" s="53" t="s">
        <v>22</v>
      </c>
      <c r="PRG7" s="53" t="s">
        <v>22</v>
      </c>
      <c r="PRH7" s="53" t="s">
        <v>22</v>
      </c>
      <c r="PRI7" s="53" t="s">
        <v>22</v>
      </c>
      <c r="PRJ7" s="53" t="s">
        <v>22</v>
      </c>
      <c r="PRK7" s="53" t="s">
        <v>22</v>
      </c>
      <c r="PRL7" s="53" t="s">
        <v>22</v>
      </c>
      <c r="PRM7" s="53" t="s">
        <v>22</v>
      </c>
      <c r="PRN7" s="53" t="s">
        <v>22</v>
      </c>
      <c r="PRO7" s="53" t="s">
        <v>22</v>
      </c>
      <c r="PRP7" s="53" t="s">
        <v>22</v>
      </c>
      <c r="PRQ7" s="53" t="s">
        <v>22</v>
      </c>
      <c r="PRR7" s="53" t="s">
        <v>22</v>
      </c>
      <c r="PRS7" s="53" t="s">
        <v>22</v>
      </c>
      <c r="PRT7" s="53" t="s">
        <v>22</v>
      </c>
      <c r="PRU7" s="53" t="s">
        <v>22</v>
      </c>
      <c r="PRV7" s="53" t="s">
        <v>22</v>
      </c>
      <c r="PRW7" s="53" t="s">
        <v>22</v>
      </c>
      <c r="PRX7" s="53" t="s">
        <v>22</v>
      </c>
      <c r="PRY7" s="53" t="s">
        <v>22</v>
      </c>
      <c r="PRZ7" s="53" t="s">
        <v>22</v>
      </c>
      <c r="PSA7" s="53" t="s">
        <v>22</v>
      </c>
      <c r="PSB7" s="53" t="s">
        <v>22</v>
      </c>
      <c r="PSC7" s="53" t="s">
        <v>22</v>
      </c>
      <c r="PSD7" s="53" t="s">
        <v>22</v>
      </c>
      <c r="PSE7" s="53" t="s">
        <v>22</v>
      </c>
      <c r="PSF7" s="53" t="s">
        <v>22</v>
      </c>
      <c r="PSG7" s="53" t="s">
        <v>22</v>
      </c>
      <c r="PSH7" s="53" t="s">
        <v>22</v>
      </c>
      <c r="PSI7" s="53" t="s">
        <v>22</v>
      </c>
      <c r="PSJ7" s="53" t="s">
        <v>22</v>
      </c>
      <c r="PSK7" s="53" t="s">
        <v>22</v>
      </c>
      <c r="PSL7" s="53" t="s">
        <v>22</v>
      </c>
      <c r="PSM7" s="53" t="s">
        <v>22</v>
      </c>
      <c r="PSN7" s="53" t="s">
        <v>22</v>
      </c>
      <c r="PSO7" s="53" t="s">
        <v>22</v>
      </c>
      <c r="PSP7" s="53" t="s">
        <v>22</v>
      </c>
      <c r="PSQ7" s="53" t="s">
        <v>22</v>
      </c>
      <c r="PSR7" s="53" t="s">
        <v>22</v>
      </c>
      <c r="PSS7" s="53" t="s">
        <v>22</v>
      </c>
      <c r="PST7" s="53" t="s">
        <v>22</v>
      </c>
      <c r="PSU7" s="53" t="s">
        <v>22</v>
      </c>
      <c r="PSV7" s="53" t="s">
        <v>22</v>
      </c>
      <c r="PSW7" s="53" t="s">
        <v>22</v>
      </c>
      <c r="PSX7" s="53" t="s">
        <v>22</v>
      </c>
      <c r="PSY7" s="53" t="s">
        <v>22</v>
      </c>
      <c r="PSZ7" s="53" t="s">
        <v>22</v>
      </c>
      <c r="PTA7" s="53" t="s">
        <v>22</v>
      </c>
      <c r="PTB7" s="53" t="s">
        <v>22</v>
      </c>
      <c r="PTC7" s="53" t="s">
        <v>22</v>
      </c>
      <c r="PTD7" s="53" t="s">
        <v>22</v>
      </c>
      <c r="PTE7" s="53" t="s">
        <v>22</v>
      </c>
      <c r="PTF7" s="53" t="s">
        <v>22</v>
      </c>
      <c r="PTG7" s="53" t="s">
        <v>22</v>
      </c>
      <c r="PTH7" s="53" t="s">
        <v>22</v>
      </c>
      <c r="PTI7" s="53" t="s">
        <v>22</v>
      </c>
      <c r="PTJ7" s="53" t="s">
        <v>22</v>
      </c>
      <c r="PTK7" s="53" t="s">
        <v>22</v>
      </c>
      <c r="PTL7" s="53" t="s">
        <v>22</v>
      </c>
      <c r="PTM7" s="53" t="s">
        <v>22</v>
      </c>
      <c r="PTN7" s="53" t="s">
        <v>22</v>
      </c>
      <c r="PTO7" s="53" t="s">
        <v>22</v>
      </c>
      <c r="PTP7" s="53" t="s">
        <v>22</v>
      </c>
      <c r="PTQ7" s="53" t="s">
        <v>22</v>
      </c>
      <c r="PTR7" s="53" t="s">
        <v>22</v>
      </c>
      <c r="PTS7" s="53" t="s">
        <v>22</v>
      </c>
      <c r="PTT7" s="53" t="s">
        <v>22</v>
      </c>
      <c r="PTU7" s="53" t="s">
        <v>22</v>
      </c>
      <c r="PTV7" s="53" t="s">
        <v>22</v>
      </c>
      <c r="PTW7" s="53" t="s">
        <v>22</v>
      </c>
      <c r="PTX7" s="53" t="s">
        <v>22</v>
      </c>
      <c r="PTY7" s="53" t="s">
        <v>22</v>
      </c>
      <c r="PTZ7" s="53" t="s">
        <v>22</v>
      </c>
      <c r="PUA7" s="53" t="s">
        <v>22</v>
      </c>
      <c r="PUB7" s="53" t="s">
        <v>22</v>
      </c>
      <c r="PUC7" s="53" t="s">
        <v>22</v>
      </c>
      <c r="PUD7" s="53" t="s">
        <v>22</v>
      </c>
      <c r="PUE7" s="53" t="s">
        <v>22</v>
      </c>
      <c r="PUF7" s="53" t="s">
        <v>22</v>
      </c>
      <c r="PUG7" s="53" t="s">
        <v>22</v>
      </c>
      <c r="PUH7" s="53" t="s">
        <v>22</v>
      </c>
      <c r="PUI7" s="53" t="s">
        <v>22</v>
      </c>
      <c r="PUJ7" s="53" t="s">
        <v>22</v>
      </c>
      <c r="PUK7" s="53" t="s">
        <v>22</v>
      </c>
      <c r="PUL7" s="53" t="s">
        <v>22</v>
      </c>
      <c r="PUM7" s="53" t="s">
        <v>22</v>
      </c>
      <c r="PUN7" s="53" t="s">
        <v>22</v>
      </c>
      <c r="PUO7" s="53" t="s">
        <v>22</v>
      </c>
      <c r="PUP7" s="53" t="s">
        <v>22</v>
      </c>
      <c r="PUQ7" s="53" t="s">
        <v>22</v>
      </c>
      <c r="PUR7" s="53" t="s">
        <v>22</v>
      </c>
      <c r="PUS7" s="53" t="s">
        <v>22</v>
      </c>
      <c r="PUT7" s="53" t="s">
        <v>22</v>
      </c>
      <c r="PUU7" s="53" t="s">
        <v>22</v>
      </c>
      <c r="PUV7" s="53" t="s">
        <v>22</v>
      </c>
      <c r="PUW7" s="53" t="s">
        <v>22</v>
      </c>
      <c r="PUX7" s="53" t="s">
        <v>22</v>
      </c>
      <c r="PUY7" s="53" t="s">
        <v>22</v>
      </c>
      <c r="PUZ7" s="53" t="s">
        <v>22</v>
      </c>
      <c r="PVA7" s="53" t="s">
        <v>22</v>
      </c>
      <c r="PVB7" s="53" t="s">
        <v>22</v>
      </c>
      <c r="PVC7" s="53" t="s">
        <v>22</v>
      </c>
      <c r="PVD7" s="53" t="s">
        <v>22</v>
      </c>
      <c r="PVE7" s="53" t="s">
        <v>22</v>
      </c>
      <c r="PVF7" s="53" t="s">
        <v>22</v>
      </c>
      <c r="PVG7" s="53" t="s">
        <v>22</v>
      </c>
      <c r="PVH7" s="53" t="s">
        <v>22</v>
      </c>
      <c r="PVI7" s="53" t="s">
        <v>22</v>
      </c>
      <c r="PVJ7" s="53" t="s">
        <v>22</v>
      </c>
      <c r="PVK7" s="53" t="s">
        <v>22</v>
      </c>
      <c r="PVL7" s="53" t="s">
        <v>22</v>
      </c>
      <c r="PVM7" s="53" t="s">
        <v>22</v>
      </c>
      <c r="PVN7" s="53" t="s">
        <v>22</v>
      </c>
      <c r="PVO7" s="53" t="s">
        <v>22</v>
      </c>
      <c r="PVP7" s="53" t="s">
        <v>22</v>
      </c>
      <c r="PVQ7" s="53" t="s">
        <v>22</v>
      </c>
      <c r="PVR7" s="53" t="s">
        <v>22</v>
      </c>
      <c r="PVS7" s="53" t="s">
        <v>22</v>
      </c>
      <c r="PVT7" s="53" t="s">
        <v>22</v>
      </c>
      <c r="PVU7" s="53" t="s">
        <v>22</v>
      </c>
      <c r="PVV7" s="53" t="s">
        <v>22</v>
      </c>
      <c r="PVW7" s="53" t="s">
        <v>22</v>
      </c>
      <c r="PVX7" s="53" t="s">
        <v>22</v>
      </c>
      <c r="PVY7" s="53" t="s">
        <v>22</v>
      </c>
      <c r="PVZ7" s="53" t="s">
        <v>22</v>
      </c>
      <c r="PWA7" s="53" t="s">
        <v>22</v>
      </c>
      <c r="PWB7" s="53" t="s">
        <v>22</v>
      </c>
      <c r="PWC7" s="53" t="s">
        <v>22</v>
      </c>
      <c r="PWD7" s="53" t="s">
        <v>22</v>
      </c>
      <c r="PWE7" s="53" t="s">
        <v>22</v>
      </c>
      <c r="PWF7" s="53" t="s">
        <v>22</v>
      </c>
      <c r="PWG7" s="53" t="s">
        <v>22</v>
      </c>
      <c r="PWH7" s="53" t="s">
        <v>22</v>
      </c>
      <c r="PWI7" s="53" t="s">
        <v>22</v>
      </c>
      <c r="PWJ7" s="53" t="s">
        <v>22</v>
      </c>
      <c r="PWK7" s="53" t="s">
        <v>22</v>
      </c>
      <c r="PWL7" s="53" t="s">
        <v>22</v>
      </c>
      <c r="PWM7" s="53" t="s">
        <v>22</v>
      </c>
      <c r="PWN7" s="53" t="s">
        <v>22</v>
      </c>
      <c r="PWO7" s="53" t="s">
        <v>22</v>
      </c>
      <c r="PWP7" s="53" t="s">
        <v>22</v>
      </c>
      <c r="PWQ7" s="53" t="s">
        <v>22</v>
      </c>
      <c r="PWR7" s="53" t="s">
        <v>22</v>
      </c>
      <c r="PWS7" s="53" t="s">
        <v>22</v>
      </c>
      <c r="PWT7" s="53" t="s">
        <v>22</v>
      </c>
      <c r="PWU7" s="53" t="s">
        <v>22</v>
      </c>
      <c r="PWV7" s="53" t="s">
        <v>22</v>
      </c>
      <c r="PWW7" s="53" t="s">
        <v>22</v>
      </c>
      <c r="PWX7" s="53" t="s">
        <v>22</v>
      </c>
      <c r="PWY7" s="53" t="s">
        <v>22</v>
      </c>
      <c r="PWZ7" s="53" t="s">
        <v>22</v>
      </c>
      <c r="PXA7" s="53" t="s">
        <v>22</v>
      </c>
      <c r="PXB7" s="53" t="s">
        <v>22</v>
      </c>
      <c r="PXC7" s="53" t="s">
        <v>22</v>
      </c>
      <c r="PXD7" s="53" t="s">
        <v>22</v>
      </c>
      <c r="PXE7" s="53" t="s">
        <v>22</v>
      </c>
      <c r="PXF7" s="53" t="s">
        <v>22</v>
      </c>
      <c r="PXG7" s="53" t="s">
        <v>22</v>
      </c>
      <c r="PXH7" s="53" t="s">
        <v>22</v>
      </c>
      <c r="PXI7" s="53" t="s">
        <v>22</v>
      </c>
      <c r="PXJ7" s="53" t="s">
        <v>22</v>
      </c>
      <c r="PXK7" s="53" t="s">
        <v>22</v>
      </c>
      <c r="PXL7" s="53" t="s">
        <v>22</v>
      </c>
      <c r="PXM7" s="53" t="s">
        <v>22</v>
      </c>
      <c r="PXN7" s="53" t="s">
        <v>22</v>
      </c>
      <c r="PXO7" s="53" t="s">
        <v>22</v>
      </c>
      <c r="PXP7" s="53" t="s">
        <v>22</v>
      </c>
      <c r="PXQ7" s="53" t="s">
        <v>22</v>
      </c>
      <c r="PXR7" s="53" t="s">
        <v>22</v>
      </c>
      <c r="PXS7" s="53" t="s">
        <v>22</v>
      </c>
      <c r="PXT7" s="53" t="s">
        <v>22</v>
      </c>
      <c r="PXU7" s="53" t="s">
        <v>22</v>
      </c>
      <c r="PXV7" s="53" t="s">
        <v>22</v>
      </c>
      <c r="PXW7" s="53" t="s">
        <v>22</v>
      </c>
      <c r="PXX7" s="53" t="s">
        <v>22</v>
      </c>
      <c r="PXY7" s="53" t="s">
        <v>22</v>
      </c>
      <c r="PXZ7" s="53" t="s">
        <v>22</v>
      </c>
      <c r="PYA7" s="53" t="s">
        <v>22</v>
      </c>
      <c r="PYB7" s="53" t="s">
        <v>22</v>
      </c>
      <c r="PYC7" s="53" t="s">
        <v>22</v>
      </c>
      <c r="PYD7" s="53" t="s">
        <v>22</v>
      </c>
      <c r="PYE7" s="53" t="s">
        <v>22</v>
      </c>
      <c r="PYF7" s="53" t="s">
        <v>22</v>
      </c>
      <c r="PYG7" s="53" t="s">
        <v>22</v>
      </c>
      <c r="PYH7" s="53" t="s">
        <v>22</v>
      </c>
      <c r="PYI7" s="53" t="s">
        <v>22</v>
      </c>
      <c r="PYJ7" s="53" t="s">
        <v>22</v>
      </c>
      <c r="PYK7" s="53" t="s">
        <v>22</v>
      </c>
      <c r="PYL7" s="53" t="s">
        <v>22</v>
      </c>
      <c r="PYM7" s="53" t="s">
        <v>22</v>
      </c>
      <c r="PYN7" s="53" t="s">
        <v>22</v>
      </c>
      <c r="PYO7" s="53" t="s">
        <v>22</v>
      </c>
      <c r="PYP7" s="53" t="s">
        <v>22</v>
      </c>
      <c r="PYQ7" s="53" t="s">
        <v>22</v>
      </c>
      <c r="PYR7" s="53" t="s">
        <v>22</v>
      </c>
      <c r="PYS7" s="53" t="s">
        <v>22</v>
      </c>
      <c r="PYT7" s="53" t="s">
        <v>22</v>
      </c>
      <c r="PYU7" s="53" t="s">
        <v>22</v>
      </c>
      <c r="PYV7" s="53" t="s">
        <v>22</v>
      </c>
      <c r="PYW7" s="53" t="s">
        <v>22</v>
      </c>
      <c r="PYX7" s="53" t="s">
        <v>22</v>
      </c>
      <c r="PYY7" s="53" t="s">
        <v>22</v>
      </c>
      <c r="PYZ7" s="53" t="s">
        <v>22</v>
      </c>
      <c r="PZA7" s="53" t="s">
        <v>22</v>
      </c>
      <c r="PZB7" s="53" t="s">
        <v>22</v>
      </c>
      <c r="PZC7" s="53" t="s">
        <v>22</v>
      </c>
      <c r="PZD7" s="53" t="s">
        <v>22</v>
      </c>
      <c r="PZE7" s="53" t="s">
        <v>22</v>
      </c>
      <c r="PZF7" s="53" t="s">
        <v>22</v>
      </c>
      <c r="PZG7" s="53" t="s">
        <v>22</v>
      </c>
      <c r="PZH7" s="53" t="s">
        <v>22</v>
      </c>
      <c r="PZI7" s="53" t="s">
        <v>22</v>
      </c>
      <c r="PZJ7" s="53" t="s">
        <v>22</v>
      </c>
      <c r="PZK7" s="53" t="s">
        <v>22</v>
      </c>
      <c r="PZL7" s="53" t="s">
        <v>22</v>
      </c>
      <c r="PZM7" s="53" t="s">
        <v>22</v>
      </c>
      <c r="PZN7" s="53" t="s">
        <v>22</v>
      </c>
      <c r="PZO7" s="53" t="s">
        <v>22</v>
      </c>
      <c r="PZP7" s="53" t="s">
        <v>22</v>
      </c>
      <c r="PZQ7" s="53" t="s">
        <v>22</v>
      </c>
      <c r="PZR7" s="53" t="s">
        <v>22</v>
      </c>
      <c r="PZS7" s="53" t="s">
        <v>22</v>
      </c>
      <c r="PZT7" s="53" t="s">
        <v>22</v>
      </c>
      <c r="PZU7" s="53" t="s">
        <v>22</v>
      </c>
      <c r="PZV7" s="53" t="s">
        <v>22</v>
      </c>
      <c r="PZW7" s="53" t="s">
        <v>22</v>
      </c>
      <c r="PZX7" s="53" t="s">
        <v>22</v>
      </c>
      <c r="PZY7" s="53" t="s">
        <v>22</v>
      </c>
      <c r="PZZ7" s="53" t="s">
        <v>22</v>
      </c>
      <c r="QAA7" s="53" t="s">
        <v>22</v>
      </c>
      <c r="QAB7" s="53" t="s">
        <v>22</v>
      </c>
      <c r="QAC7" s="53" t="s">
        <v>22</v>
      </c>
      <c r="QAD7" s="53" t="s">
        <v>22</v>
      </c>
      <c r="QAE7" s="53" t="s">
        <v>22</v>
      </c>
      <c r="QAF7" s="53" t="s">
        <v>22</v>
      </c>
      <c r="QAG7" s="53" t="s">
        <v>22</v>
      </c>
      <c r="QAH7" s="53" t="s">
        <v>22</v>
      </c>
      <c r="QAI7" s="53" t="s">
        <v>22</v>
      </c>
      <c r="QAJ7" s="53" t="s">
        <v>22</v>
      </c>
      <c r="QAK7" s="53" t="s">
        <v>22</v>
      </c>
      <c r="QAL7" s="53" t="s">
        <v>22</v>
      </c>
      <c r="QAM7" s="53" t="s">
        <v>22</v>
      </c>
      <c r="QAN7" s="53" t="s">
        <v>22</v>
      </c>
      <c r="QAO7" s="53" t="s">
        <v>22</v>
      </c>
      <c r="QAP7" s="53" t="s">
        <v>22</v>
      </c>
      <c r="QAQ7" s="53" t="s">
        <v>22</v>
      </c>
      <c r="QAR7" s="53" t="s">
        <v>22</v>
      </c>
      <c r="QAS7" s="53" t="s">
        <v>22</v>
      </c>
      <c r="QAT7" s="53" t="s">
        <v>22</v>
      </c>
      <c r="QAU7" s="53" t="s">
        <v>22</v>
      </c>
      <c r="QAV7" s="53" t="s">
        <v>22</v>
      </c>
      <c r="QAW7" s="53" t="s">
        <v>22</v>
      </c>
      <c r="QAX7" s="53" t="s">
        <v>22</v>
      </c>
      <c r="QAY7" s="53" t="s">
        <v>22</v>
      </c>
      <c r="QAZ7" s="53" t="s">
        <v>22</v>
      </c>
      <c r="QBA7" s="53" t="s">
        <v>22</v>
      </c>
      <c r="QBB7" s="53" t="s">
        <v>22</v>
      </c>
      <c r="QBC7" s="53" t="s">
        <v>22</v>
      </c>
      <c r="QBD7" s="53" t="s">
        <v>22</v>
      </c>
      <c r="QBE7" s="53" t="s">
        <v>22</v>
      </c>
      <c r="QBF7" s="53" t="s">
        <v>22</v>
      </c>
      <c r="QBG7" s="53" t="s">
        <v>22</v>
      </c>
      <c r="QBH7" s="53" t="s">
        <v>22</v>
      </c>
      <c r="QBI7" s="53" t="s">
        <v>22</v>
      </c>
      <c r="QBJ7" s="53" t="s">
        <v>22</v>
      </c>
      <c r="QBK7" s="53" t="s">
        <v>22</v>
      </c>
      <c r="QBL7" s="53" t="s">
        <v>22</v>
      </c>
      <c r="QBM7" s="53" t="s">
        <v>22</v>
      </c>
      <c r="QBN7" s="53" t="s">
        <v>22</v>
      </c>
      <c r="QBO7" s="53" t="s">
        <v>22</v>
      </c>
      <c r="QBP7" s="53" t="s">
        <v>22</v>
      </c>
      <c r="QBQ7" s="53" t="s">
        <v>22</v>
      </c>
      <c r="QBR7" s="53" t="s">
        <v>22</v>
      </c>
      <c r="QBS7" s="53" t="s">
        <v>22</v>
      </c>
      <c r="QBT7" s="53" t="s">
        <v>22</v>
      </c>
      <c r="QBU7" s="53" t="s">
        <v>22</v>
      </c>
      <c r="QBV7" s="53" t="s">
        <v>22</v>
      </c>
      <c r="QBW7" s="53" t="s">
        <v>22</v>
      </c>
      <c r="QBX7" s="53" t="s">
        <v>22</v>
      </c>
      <c r="QBY7" s="53" t="s">
        <v>22</v>
      </c>
      <c r="QBZ7" s="53" t="s">
        <v>22</v>
      </c>
      <c r="QCA7" s="53" t="s">
        <v>22</v>
      </c>
      <c r="QCB7" s="53" t="s">
        <v>22</v>
      </c>
      <c r="QCC7" s="53" t="s">
        <v>22</v>
      </c>
      <c r="QCD7" s="53" t="s">
        <v>22</v>
      </c>
      <c r="QCE7" s="53" t="s">
        <v>22</v>
      </c>
      <c r="QCF7" s="53" t="s">
        <v>22</v>
      </c>
      <c r="QCG7" s="53" t="s">
        <v>22</v>
      </c>
      <c r="QCH7" s="53" t="s">
        <v>22</v>
      </c>
      <c r="QCI7" s="53" t="s">
        <v>22</v>
      </c>
      <c r="QCJ7" s="53" t="s">
        <v>22</v>
      </c>
      <c r="QCK7" s="53" t="s">
        <v>22</v>
      </c>
      <c r="QCL7" s="53" t="s">
        <v>22</v>
      </c>
      <c r="QCM7" s="53" t="s">
        <v>22</v>
      </c>
      <c r="QCN7" s="53" t="s">
        <v>22</v>
      </c>
      <c r="QCO7" s="53" t="s">
        <v>22</v>
      </c>
      <c r="QCP7" s="53" t="s">
        <v>22</v>
      </c>
      <c r="QCQ7" s="53" t="s">
        <v>22</v>
      </c>
      <c r="QCR7" s="53" t="s">
        <v>22</v>
      </c>
      <c r="QCS7" s="53" t="s">
        <v>22</v>
      </c>
      <c r="QCT7" s="53" t="s">
        <v>22</v>
      </c>
      <c r="QCU7" s="53" t="s">
        <v>22</v>
      </c>
      <c r="QCV7" s="53" t="s">
        <v>22</v>
      </c>
      <c r="QCW7" s="53" t="s">
        <v>22</v>
      </c>
      <c r="QCX7" s="53" t="s">
        <v>22</v>
      </c>
      <c r="QCY7" s="53" t="s">
        <v>22</v>
      </c>
      <c r="QCZ7" s="53" t="s">
        <v>22</v>
      </c>
      <c r="QDA7" s="53" t="s">
        <v>22</v>
      </c>
      <c r="QDB7" s="53" t="s">
        <v>22</v>
      </c>
      <c r="QDC7" s="53" t="s">
        <v>22</v>
      </c>
      <c r="QDD7" s="53" t="s">
        <v>22</v>
      </c>
      <c r="QDE7" s="53" t="s">
        <v>22</v>
      </c>
      <c r="QDF7" s="53" t="s">
        <v>22</v>
      </c>
      <c r="QDG7" s="53" t="s">
        <v>22</v>
      </c>
      <c r="QDH7" s="53" t="s">
        <v>22</v>
      </c>
      <c r="QDI7" s="53" t="s">
        <v>22</v>
      </c>
      <c r="QDJ7" s="53" t="s">
        <v>22</v>
      </c>
      <c r="QDK7" s="53" t="s">
        <v>22</v>
      </c>
      <c r="QDL7" s="53" t="s">
        <v>22</v>
      </c>
      <c r="QDM7" s="53" t="s">
        <v>22</v>
      </c>
      <c r="QDN7" s="53" t="s">
        <v>22</v>
      </c>
      <c r="QDO7" s="53" t="s">
        <v>22</v>
      </c>
      <c r="QDP7" s="53" t="s">
        <v>22</v>
      </c>
      <c r="QDQ7" s="53" t="s">
        <v>22</v>
      </c>
      <c r="QDR7" s="53" t="s">
        <v>22</v>
      </c>
      <c r="QDS7" s="53" t="s">
        <v>22</v>
      </c>
      <c r="QDT7" s="53" t="s">
        <v>22</v>
      </c>
      <c r="QDU7" s="53" t="s">
        <v>22</v>
      </c>
      <c r="QDV7" s="53" t="s">
        <v>22</v>
      </c>
      <c r="QDW7" s="53" t="s">
        <v>22</v>
      </c>
      <c r="QDX7" s="53" t="s">
        <v>22</v>
      </c>
      <c r="QDY7" s="53" t="s">
        <v>22</v>
      </c>
      <c r="QDZ7" s="53" t="s">
        <v>22</v>
      </c>
      <c r="QEA7" s="53" t="s">
        <v>22</v>
      </c>
      <c r="QEB7" s="53" t="s">
        <v>22</v>
      </c>
      <c r="QEC7" s="53" t="s">
        <v>22</v>
      </c>
      <c r="QED7" s="53" t="s">
        <v>22</v>
      </c>
      <c r="QEE7" s="53" t="s">
        <v>22</v>
      </c>
      <c r="QEF7" s="53" t="s">
        <v>22</v>
      </c>
      <c r="QEG7" s="53" t="s">
        <v>22</v>
      </c>
      <c r="QEH7" s="53" t="s">
        <v>22</v>
      </c>
      <c r="QEI7" s="53" t="s">
        <v>22</v>
      </c>
      <c r="QEJ7" s="53" t="s">
        <v>22</v>
      </c>
      <c r="QEK7" s="53" t="s">
        <v>22</v>
      </c>
      <c r="QEL7" s="53" t="s">
        <v>22</v>
      </c>
      <c r="QEM7" s="53" t="s">
        <v>22</v>
      </c>
      <c r="QEN7" s="53" t="s">
        <v>22</v>
      </c>
      <c r="QEO7" s="53" t="s">
        <v>22</v>
      </c>
      <c r="QEP7" s="53" t="s">
        <v>22</v>
      </c>
      <c r="QEQ7" s="53" t="s">
        <v>22</v>
      </c>
      <c r="QER7" s="53" t="s">
        <v>22</v>
      </c>
      <c r="QES7" s="53" t="s">
        <v>22</v>
      </c>
      <c r="QET7" s="53" t="s">
        <v>22</v>
      </c>
      <c r="QEU7" s="53" t="s">
        <v>22</v>
      </c>
      <c r="QEV7" s="53" t="s">
        <v>22</v>
      </c>
      <c r="QEW7" s="53" t="s">
        <v>22</v>
      </c>
      <c r="QEX7" s="53" t="s">
        <v>22</v>
      </c>
      <c r="QEY7" s="53" t="s">
        <v>22</v>
      </c>
      <c r="QEZ7" s="53" t="s">
        <v>22</v>
      </c>
      <c r="QFA7" s="53" t="s">
        <v>22</v>
      </c>
      <c r="QFB7" s="53" t="s">
        <v>22</v>
      </c>
      <c r="QFC7" s="53" t="s">
        <v>22</v>
      </c>
      <c r="QFD7" s="53" t="s">
        <v>22</v>
      </c>
      <c r="QFE7" s="53" t="s">
        <v>22</v>
      </c>
      <c r="QFF7" s="53" t="s">
        <v>22</v>
      </c>
      <c r="QFG7" s="53" t="s">
        <v>22</v>
      </c>
      <c r="QFH7" s="53" t="s">
        <v>22</v>
      </c>
      <c r="QFI7" s="53" t="s">
        <v>22</v>
      </c>
      <c r="QFJ7" s="53" t="s">
        <v>22</v>
      </c>
      <c r="QFK7" s="53" t="s">
        <v>22</v>
      </c>
      <c r="QFL7" s="53" t="s">
        <v>22</v>
      </c>
      <c r="QFM7" s="53" t="s">
        <v>22</v>
      </c>
      <c r="QFN7" s="53" t="s">
        <v>22</v>
      </c>
      <c r="QFO7" s="53" t="s">
        <v>22</v>
      </c>
      <c r="QFP7" s="53" t="s">
        <v>22</v>
      </c>
      <c r="QFQ7" s="53" t="s">
        <v>22</v>
      </c>
      <c r="QFR7" s="53" t="s">
        <v>22</v>
      </c>
      <c r="QFS7" s="53" t="s">
        <v>22</v>
      </c>
      <c r="QFT7" s="53" t="s">
        <v>22</v>
      </c>
      <c r="QFU7" s="53" t="s">
        <v>22</v>
      </c>
      <c r="QFV7" s="53" t="s">
        <v>22</v>
      </c>
      <c r="QFW7" s="53" t="s">
        <v>22</v>
      </c>
      <c r="QFX7" s="53" t="s">
        <v>22</v>
      </c>
      <c r="QFY7" s="53" t="s">
        <v>22</v>
      </c>
      <c r="QFZ7" s="53" t="s">
        <v>22</v>
      </c>
      <c r="QGA7" s="53" t="s">
        <v>22</v>
      </c>
      <c r="QGB7" s="53" t="s">
        <v>22</v>
      </c>
      <c r="QGC7" s="53" t="s">
        <v>22</v>
      </c>
      <c r="QGD7" s="53" t="s">
        <v>22</v>
      </c>
      <c r="QGE7" s="53" t="s">
        <v>22</v>
      </c>
      <c r="QGF7" s="53" t="s">
        <v>22</v>
      </c>
      <c r="QGG7" s="53" t="s">
        <v>22</v>
      </c>
      <c r="QGH7" s="53" t="s">
        <v>22</v>
      </c>
      <c r="QGI7" s="53" t="s">
        <v>22</v>
      </c>
      <c r="QGJ7" s="53" t="s">
        <v>22</v>
      </c>
      <c r="QGK7" s="53" t="s">
        <v>22</v>
      </c>
      <c r="QGL7" s="53" t="s">
        <v>22</v>
      </c>
      <c r="QGM7" s="53" t="s">
        <v>22</v>
      </c>
      <c r="QGN7" s="53" t="s">
        <v>22</v>
      </c>
      <c r="QGO7" s="53" t="s">
        <v>22</v>
      </c>
      <c r="QGP7" s="53" t="s">
        <v>22</v>
      </c>
      <c r="QGQ7" s="53" t="s">
        <v>22</v>
      </c>
      <c r="QGR7" s="53" t="s">
        <v>22</v>
      </c>
      <c r="QGS7" s="53" t="s">
        <v>22</v>
      </c>
      <c r="QGT7" s="53" t="s">
        <v>22</v>
      </c>
      <c r="QGU7" s="53" t="s">
        <v>22</v>
      </c>
      <c r="QGV7" s="53" t="s">
        <v>22</v>
      </c>
      <c r="QGW7" s="53" t="s">
        <v>22</v>
      </c>
      <c r="QGX7" s="53" t="s">
        <v>22</v>
      </c>
      <c r="QGY7" s="53" t="s">
        <v>22</v>
      </c>
      <c r="QGZ7" s="53" t="s">
        <v>22</v>
      </c>
      <c r="QHA7" s="53" t="s">
        <v>22</v>
      </c>
      <c r="QHB7" s="53" t="s">
        <v>22</v>
      </c>
      <c r="QHC7" s="53" t="s">
        <v>22</v>
      </c>
      <c r="QHD7" s="53" t="s">
        <v>22</v>
      </c>
      <c r="QHE7" s="53" t="s">
        <v>22</v>
      </c>
      <c r="QHF7" s="53" t="s">
        <v>22</v>
      </c>
      <c r="QHG7" s="53" t="s">
        <v>22</v>
      </c>
      <c r="QHH7" s="53" t="s">
        <v>22</v>
      </c>
      <c r="QHI7" s="53" t="s">
        <v>22</v>
      </c>
      <c r="QHJ7" s="53" t="s">
        <v>22</v>
      </c>
      <c r="QHK7" s="53" t="s">
        <v>22</v>
      </c>
      <c r="QHL7" s="53" t="s">
        <v>22</v>
      </c>
      <c r="QHM7" s="53" t="s">
        <v>22</v>
      </c>
      <c r="QHN7" s="53" t="s">
        <v>22</v>
      </c>
      <c r="QHO7" s="53" t="s">
        <v>22</v>
      </c>
      <c r="QHP7" s="53" t="s">
        <v>22</v>
      </c>
      <c r="QHQ7" s="53" t="s">
        <v>22</v>
      </c>
      <c r="QHR7" s="53" t="s">
        <v>22</v>
      </c>
      <c r="QHS7" s="53" t="s">
        <v>22</v>
      </c>
      <c r="QHT7" s="53" t="s">
        <v>22</v>
      </c>
      <c r="QHU7" s="53" t="s">
        <v>22</v>
      </c>
      <c r="QHV7" s="53" t="s">
        <v>22</v>
      </c>
      <c r="QHW7" s="53" t="s">
        <v>22</v>
      </c>
      <c r="QHX7" s="53" t="s">
        <v>22</v>
      </c>
      <c r="QHY7" s="53" t="s">
        <v>22</v>
      </c>
      <c r="QHZ7" s="53" t="s">
        <v>22</v>
      </c>
      <c r="QIA7" s="53" t="s">
        <v>22</v>
      </c>
      <c r="QIB7" s="53" t="s">
        <v>22</v>
      </c>
      <c r="QIC7" s="53" t="s">
        <v>22</v>
      </c>
      <c r="QID7" s="53" t="s">
        <v>22</v>
      </c>
      <c r="QIE7" s="53" t="s">
        <v>22</v>
      </c>
      <c r="QIF7" s="53" t="s">
        <v>22</v>
      </c>
      <c r="QIG7" s="53" t="s">
        <v>22</v>
      </c>
      <c r="QIH7" s="53" t="s">
        <v>22</v>
      </c>
      <c r="QII7" s="53" t="s">
        <v>22</v>
      </c>
      <c r="QIJ7" s="53" t="s">
        <v>22</v>
      </c>
      <c r="QIK7" s="53" t="s">
        <v>22</v>
      </c>
      <c r="QIL7" s="53" t="s">
        <v>22</v>
      </c>
      <c r="QIM7" s="53" t="s">
        <v>22</v>
      </c>
      <c r="QIN7" s="53" t="s">
        <v>22</v>
      </c>
      <c r="QIO7" s="53" t="s">
        <v>22</v>
      </c>
      <c r="QIP7" s="53" t="s">
        <v>22</v>
      </c>
      <c r="QIQ7" s="53" t="s">
        <v>22</v>
      </c>
      <c r="QIR7" s="53" t="s">
        <v>22</v>
      </c>
      <c r="QIS7" s="53" t="s">
        <v>22</v>
      </c>
      <c r="QIT7" s="53" t="s">
        <v>22</v>
      </c>
      <c r="QIU7" s="53" t="s">
        <v>22</v>
      </c>
      <c r="QIV7" s="53" t="s">
        <v>22</v>
      </c>
      <c r="QIW7" s="53" t="s">
        <v>22</v>
      </c>
      <c r="QIX7" s="53" t="s">
        <v>22</v>
      </c>
      <c r="QIY7" s="53" t="s">
        <v>22</v>
      </c>
      <c r="QIZ7" s="53" t="s">
        <v>22</v>
      </c>
      <c r="QJA7" s="53" t="s">
        <v>22</v>
      </c>
      <c r="QJB7" s="53" t="s">
        <v>22</v>
      </c>
      <c r="QJC7" s="53" t="s">
        <v>22</v>
      </c>
      <c r="QJD7" s="53" t="s">
        <v>22</v>
      </c>
      <c r="QJE7" s="53" t="s">
        <v>22</v>
      </c>
      <c r="QJF7" s="53" t="s">
        <v>22</v>
      </c>
      <c r="QJG7" s="53" t="s">
        <v>22</v>
      </c>
      <c r="QJH7" s="53" t="s">
        <v>22</v>
      </c>
      <c r="QJI7" s="53" t="s">
        <v>22</v>
      </c>
      <c r="QJJ7" s="53" t="s">
        <v>22</v>
      </c>
      <c r="QJK7" s="53" t="s">
        <v>22</v>
      </c>
      <c r="QJL7" s="53" t="s">
        <v>22</v>
      </c>
      <c r="QJM7" s="53" t="s">
        <v>22</v>
      </c>
      <c r="QJN7" s="53" t="s">
        <v>22</v>
      </c>
      <c r="QJO7" s="53" t="s">
        <v>22</v>
      </c>
      <c r="QJP7" s="53" t="s">
        <v>22</v>
      </c>
      <c r="QJQ7" s="53" t="s">
        <v>22</v>
      </c>
      <c r="QJR7" s="53" t="s">
        <v>22</v>
      </c>
      <c r="QJS7" s="53" t="s">
        <v>22</v>
      </c>
      <c r="QJT7" s="53" t="s">
        <v>22</v>
      </c>
      <c r="QJU7" s="53" t="s">
        <v>22</v>
      </c>
      <c r="QJV7" s="53" t="s">
        <v>22</v>
      </c>
      <c r="QJW7" s="53" t="s">
        <v>22</v>
      </c>
      <c r="QJX7" s="53" t="s">
        <v>22</v>
      </c>
      <c r="QJY7" s="53" t="s">
        <v>22</v>
      </c>
      <c r="QJZ7" s="53" t="s">
        <v>22</v>
      </c>
      <c r="QKA7" s="53" t="s">
        <v>22</v>
      </c>
      <c r="QKB7" s="53" t="s">
        <v>22</v>
      </c>
      <c r="QKC7" s="53" t="s">
        <v>22</v>
      </c>
      <c r="QKD7" s="53" t="s">
        <v>22</v>
      </c>
      <c r="QKE7" s="53" t="s">
        <v>22</v>
      </c>
      <c r="QKF7" s="53" t="s">
        <v>22</v>
      </c>
      <c r="QKG7" s="53" t="s">
        <v>22</v>
      </c>
      <c r="QKH7" s="53" t="s">
        <v>22</v>
      </c>
      <c r="QKI7" s="53" t="s">
        <v>22</v>
      </c>
      <c r="QKJ7" s="53" t="s">
        <v>22</v>
      </c>
      <c r="QKK7" s="53" t="s">
        <v>22</v>
      </c>
      <c r="QKL7" s="53" t="s">
        <v>22</v>
      </c>
      <c r="QKM7" s="53" t="s">
        <v>22</v>
      </c>
      <c r="QKN7" s="53" t="s">
        <v>22</v>
      </c>
      <c r="QKO7" s="53" t="s">
        <v>22</v>
      </c>
      <c r="QKP7" s="53" t="s">
        <v>22</v>
      </c>
      <c r="QKQ7" s="53" t="s">
        <v>22</v>
      </c>
      <c r="QKR7" s="53" t="s">
        <v>22</v>
      </c>
      <c r="QKS7" s="53" t="s">
        <v>22</v>
      </c>
      <c r="QKT7" s="53" t="s">
        <v>22</v>
      </c>
      <c r="QKU7" s="53" t="s">
        <v>22</v>
      </c>
      <c r="QKV7" s="53" t="s">
        <v>22</v>
      </c>
      <c r="QKW7" s="53" t="s">
        <v>22</v>
      </c>
      <c r="QKX7" s="53" t="s">
        <v>22</v>
      </c>
      <c r="QKY7" s="53" t="s">
        <v>22</v>
      </c>
      <c r="QKZ7" s="53" t="s">
        <v>22</v>
      </c>
      <c r="QLA7" s="53" t="s">
        <v>22</v>
      </c>
      <c r="QLB7" s="53" t="s">
        <v>22</v>
      </c>
      <c r="QLC7" s="53" t="s">
        <v>22</v>
      </c>
      <c r="QLD7" s="53" t="s">
        <v>22</v>
      </c>
      <c r="QLE7" s="53" t="s">
        <v>22</v>
      </c>
      <c r="QLF7" s="53" t="s">
        <v>22</v>
      </c>
      <c r="QLG7" s="53" t="s">
        <v>22</v>
      </c>
      <c r="QLH7" s="53" t="s">
        <v>22</v>
      </c>
      <c r="QLI7" s="53" t="s">
        <v>22</v>
      </c>
      <c r="QLJ7" s="53" t="s">
        <v>22</v>
      </c>
      <c r="QLK7" s="53" t="s">
        <v>22</v>
      </c>
      <c r="QLL7" s="53" t="s">
        <v>22</v>
      </c>
      <c r="QLM7" s="53" t="s">
        <v>22</v>
      </c>
      <c r="QLN7" s="53" t="s">
        <v>22</v>
      </c>
      <c r="QLO7" s="53" t="s">
        <v>22</v>
      </c>
      <c r="QLP7" s="53" t="s">
        <v>22</v>
      </c>
      <c r="QLQ7" s="53" t="s">
        <v>22</v>
      </c>
      <c r="QLR7" s="53" t="s">
        <v>22</v>
      </c>
      <c r="QLS7" s="53" t="s">
        <v>22</v>
      </c>
      <c r="QLT7" s="53" t="s">
        <v>22</v>
      </c>
      <c r="QLU7" s="53" t="s">
        <v>22</v>
      </c>
      <c r="QLV7" s="53" t="s">
        <v>22</v>
      </c>
      <c r="QLW7" s="53" t="s">
        <v>22</v>
      </c>
      <c r="QLX7" s="53" t="s">
        <v>22</v>
      </c>
      <c r="QLY7" s="53" t="s">
        <v>22</v>
      </c>
      <c r="QLZ7" s="53" t="s">
        <v>22</v>
      </c>
      <c r="QMA7" s="53" t="s">
        <v>22</v>
      </c>
      <c r="QMB7" s="53" t="s">
        <v>22</v>
      </c>
      <c r="QMC7" s="53" t="s">
        <v>22</v>
      </c>
      <c r="QMD7" s="53" t="s">
        <v>22</v>
      </c>
      <c r="QME7" s="53" t="s">
        <v>22</v>
      </c>
      <c r="QMF7" s="53" t="s">
        <v>22</v>
      </c>
      <c r="QMG7" s="53" t="s">
        <v>22</v>
      </c>
      <c r="QMH7" s="53" t="s">
        <v>22</v>
      </c>
      <c r="QMI7" s="53" t="s">
        <v>22</v>
      </c>
      <c r="QMJ7" s="53" t="s">
        <v>22</v>
      </c>
      <c r="QMK7" s="53" t="s">
        <v>22</v>
      </c>
      <c r="QML7" s="53" t="s">
        <v>22</v>
      </c>
      <c r="QMM7" s="53" t="s">
        <v>22</v>
      </c>
      <c r="QMN7" s="53" t="s">
        <v>22</v>
      </c>
      <c r="QMO7" s="53" t="s">
        <v>22</v>
      </c>
      <c r="QMP7" s="53" t="s">
        <v>22</v>
      </c>
      <c r="QMQ7" s="53" t="s">
        <v>22</v>
      </c>
      <c r="QMR7" s="53" t="s">
        <v>22</v>
      </c>
      <c r="QMS7" s="53" t="s">
        <v>22</v>
      </c>
      <c r="QMT7" s="53" t="s">
        <v>22</v>
      </c>
      <c r="QMU7" s="53" t="s">
        <v>22</v>
      </c>
      <c r="QMV7" s="53" t="s">
        <v>22</v>
      </c>
      <c r="QMW7" s="53" t="s">
        <v>22</v>
      </c>
      <c r="QMX7" s="53" t="s">
        <v>22</v>
      </c>
      <c r="QMY7" s="53" t="s">
        <v>22</v>
      </c>
      <c r="QMZ7" s="53" t="s">
        <v>22</v>
      </c>
      <c r="QNA7" s="53" t="s">
        <v>22</v>
      </c>
      <c r="QNB7" s="53" t="s">
        <v>22</v>
      </c>
      <c r="QNC7" s="53" t="s">
        <v>22</v>
      </c>
      <c r="QND7" s="53" t="s">
        <v>22</v>
      </c>
      <c r="QNE7" s="53" t="s">
        <v>22</v>
      </c>
      <c r="QNF7" s="53" t="s">
        <v>22</v>
      </c>
      <c r="QNG7" s="53" t="s">
        <v>22</v>
      </c>
      <c r="QNH7" s="53" t="s">
        <v>22</v>
      </c>
      <c r="QNI7" s="53" t="s">
        <v>22</v>
      </c>
      <c r="QNJ7" s="53" t="s">
        <v>22</v>
      </c>
      <c r="QNK7" s="53" t="s">
        <v>22</v>
      </c>
      <c r="QNL7" s="53" t="s">
        <v>22</v>
      </c>
      <c r="QNM7" s="53" t="s">
        <v>22</v>
      </c>
      <c r="QNN7" s="53" t="s">
        <v>22</v>
      </c>
      <c r="QNO7" s="53" t="s">
        <v>22</v>
      </c>
      <c r="QNP7" s="53" t="s">
        <v>22</v>
      </c>
      <c r="QNQ7" s="53" t="s">
        <v>22</v>
      </c>
      <c r="QNR7" s="53" t="s">
        <v>22</v>
      </c>
      <c r="QNS7" s="53" t="s">
        <v>22</v>
      </c>
      <c r="QNT7" s="53" t="s">
        <v>22</v>
      </c>
      <c r="QNU7" s="53" t="s">
        <v>22</v>
      </c>
      <c r="QNV7" s="53" t="s">
        <v>22</v>
      </c>
      <c r="QNW7" s="53" t="s">
        <v>22</v>
      </c>
      <c r="QNX7" s="53" t="s">
        <v>22</v>
      </c>
      <c r="QNY7" s="53" t="s">
        <v>22</v>
      </c>
      <c r="QNZ7" s="53" t="s">
        <v>22</v>
      </c>
      <c r="QOA7" s="53" t="s">
        <v>22</v>
      </c>
      <c r="QOB7" s="53" t="s">
        <v>22</v>
      </c>
      <c r="QOC7" s="53" t="s">
        <v>22</v>
      </c>
      <c r="QOD7" s="53" t="s">
        <v>22</v>
      </c>
      <c r="QOE7" s="53" t="s">
        <v>22</v>
      </c>
      <c r="QOF7" s="53" t="s">
        <v>22</v>
      </c>
      <c r="QOG7" s="53" t="s">
        <v>22</v>
      </c>
      <c r="QOH7" s="53" t="s">
        <v>22</v>
      </c>
      <c r="QOI7" s="53" t="s">
        <v>22</v>
      </c>
      <c r="QOJ7" s="53" t="s">
        <v>22</v>
      </c>
      <c r="QOK7" s="53" t="s">
        <v>22</v>
      </c>
      <c r="QOL7" s="53" t="s">
        <v>22</v>
      </c>
      <c r="QOM7" s="53" t="s">
        <v>22</v>
      </c>
      <c r="QON7" s="53" t="s">
        <v>22</v>
      </c>
      <c r="QOO7" s="53" t="s">
        <v>22</v>
      </c>
      <c r="QOP7" s="53" t="s">
        <v>22</v>
      </c>
      <c r="QOQ7" s="53" t="s">
        <v>22</v>
      </c>
      <c r="QOR7" s="53" t="s">
        <v>22</v>
      </c>
      <c r="QOS7" s="53" t="s">
        <v>22</v>
      </c>
      <c r="QOT7" s="53" t="s">
        <v>22</v>
      </c>
      <c r="QOU7" s="53" t="s">
        <v>22</v>
      </c>
      <c r="QOV7" s="53" t="s">
        <v>22</v>
      </c>
      <c r="QOW7" s="53" t="s">
        <v>22</v>
      </c>
      <c r="QOX7" s="53" t="s">
        <v>22</v>
      </c>
      <c r="QOY7" s="53" t="s">
        <v>22</v>
      </c>
      <c r="QOZ7" s="53" t="s">
        <v>22</v>
      </c>
      <c r="QPA7" s="53" t="s">
        <v>22</v>
      </c>
      <c r="QPB7" s="53" t="s">
        <v>22</v>
      </c>
      <c r="QPC7" s="53" t="s">
        <v>22</v>
      </c>
      <c r="QPD7" s="53" t="s">
        <v>22</v>
      </c>
      <c r="QPE7" s="53" t="s">
        <v>22</v>
      </c>
      <c r="QPF7" s="53" t="s">
        <v>22</v>
      </c>
      <c r="QPG7" s="53" t="s">
        <v>22</v>
      </c>
      <c r="QPH7" s="53" t="s">
        <v>22</v>
      </c>
      <c r="QPI7" s="53" t="s">
        <v>22</v>
      </c>
      <c r="QPJ7" s="53" t="s">
        <v>22</v>
      </c>
      <c r="QPK7" s="53" t="s">
        <v>22</v>
      </c>
      <c r="QPL7" s="53" t="s">
        <v>22</v>
      </c>
      <c r="QPM7" s="53" t="s">
        <v>22</v>
      </c>
      <c r="QPN7" s="53" t="s">
        <v>22</v>
      </c>
      <c r="QPO7" s="53" t="s">
        <v>22</v>
      </c>
      <c r="QPP7" s="53" t="s">
        <v>22</v>
      </c>
      <c r="QPQ7" s="53" t="s">
        <v>22</v>
      </c>
      <c r="QPR7" s="53" t="s">
        <v>22</v>
      </c>
      <c r="QPS7" s="53" t="s">
        <v>22</v>
      </c>
      <c r="QPT7" s="53" t="s">
        <v>22</v>
      </c>
      <c r="QPU7" s="53" t="s">
        <v>22</v>
      </c>
      <c r="QPV7" s="53" t="s">
        <v>22</v>
      </c>
      <c r="QPW7" s="53" t="s">
        <v>22</v>
      </c>
      <c r="QPX7" s="53" t="s">
        <v>22</v>
      </c>
      <c r="QPY7" s="53" t="s">
        <v>22</v>
      </c>
      <c r="QPZ7" s="53" t="s">
        <v>22</v>
      </c>
      <c r="QQA7" s="53" t="s">
        <v>22</v>
      </c>
      <c r="QQB7" s="53" t="s">
        <v>22</v>
      </c>
      <c r="QQC7" s="53" t="s">
        <v>22</v>
      </c>
      <c r="QQD7" s="53" t="s">
        <v>22</v>
      </c>
      <c r="QQE7" s="53" t="s">
        <v>22</v>
      </c>
      <c r="QQF7" s="53" t="s">
        <v>22</v>
      </c>
      <c r="QQG7" s="53" t="s">
        <v>22</v>
      </c>
      <c r="QQH7" s="53" t="s">
        <v>22</v>
      </c>
      <c r="QQI7" s="53" t="s">
        <v>22</v>
      </c>
      <c r="QQJ7" s="53" t="s">
        <v>22</v>
      </c>
      <c r="QQK7" s="53" t="s">
        <v>22</v>
      </c>
      <c r="QQL7" s="53" t="s">
        <v>22</v>
      </c>
      <c r="QQM7" s="53" t="s">
        <v>22</v>
      </c>
      <c r="QQN7" s="53" t="s">
        <v>22</v>
      </c>
      <c r="QQO7" s="53" t="s">
        <v>22</v>
      </c>
      <c r="QQP7" s="53" t="s">
        <v>22</v>
      </c>
      <c r="QQQ7" s="53" t="s">
        <v>22</v>
      </c>
      <c r="QQR7" s="53" t="s">
        <v>22</v>
      </c>
      <c r="QQS7" s="53" t="s">
        <v>22</v>
      </c>
      <c r="QQT7" s="53" t="s">
        <v>22</v>
      </c>
      <c r="QQU7" s="53" t="s">
        <v>22</v>
      </c>
      <c r="QQV7" s="53" t="s">
        <v>22</v>
      </c>
      <c r="QQW7" s="53" t="s">
        <v>22</v>
      </c>
      <c r="QQX7" s="53" t="s">
        <v>22</v>
      </c>
      <c r="QQY7" s="53" t="s">
        <v>22</v>
      </c>
      <c r="QQZ7" s="53" t="s">
        <v>22</v>
      </c>
      <c r="QRA7" s="53" t="s">
        <v>22</v>
      </c>
      <c r="QRB7" s="53" t="s">
        <v>22</v>
      </c>
      <c r="QRC7" s="53" t="s">
        <v>22</v>
      </c>
      <c r="QRD7" s="53" t="s">
        <v>22</v>
      </c>
      <c r="QRE7" s="53" t="s">
        <v>22</v>
      </c>
      <c r="QRF7" s="53" t="s">
        <v>22</v>
      </c>
      <c r="QRG7" s="53" t="s">
        <v>22</v>
      </c>
      <c r="QRH7" s="53" t="s">
        <v>22</v>
      </c>
      <c r="QRI7" s="53" t="s">
        <v>22</v>
      </c>
      <c r="QRJ7" s="53" t="s">
        <v>22</v>
      </c>
      <c r="QRK7" s="53" t="s">
        <v>22</v>
      </c>
      <c r="QRL7" s="53" t="s">
        <v>22</v>
      </c>
      <c r="QRM7" s="53" t="s">
        <v>22</v>
      </c>
      <c r="QRN7" s="53" t="s">
        <v>22</v>
      </c>
      <c r="QRO7" s="53" t="s">
        <v>22</v>
      </c>
      <c r="QRP7" s="53" t="s">
        <v>22</v>
      </c>
      <c r="QRQ7" s="53" t="s">
        <v>22</v>
      </c>
      <c r="QRR7" s="53" t="s">
        <v>22</v>
      </c>
      <c r="QRS7" s="53" t="s">
        <v>22</v>
      </c>
      <c r="QRT7" s="53" t="s">
        <v>22</v>
      </c>
      <c r="QRU7" s="53" t="s">
        <v>22</v>
      </c>
      <c r="QRV7" s="53" t="s">
        <v>22</v>
      </c>
      <c r="QRW7" s="53" t="s">
        <v>22</v>
      </c>
      <c r="QRX7" s="53" t="s">
        <v>22</v>
      </c>
      <c r="QRY7" s="53" t="s">
        <v>22</v>
      </c>
      <c r="QRZ7" s="53" t="s">
        <v>22</v>
      </c>
      <c r="QSA7" s="53" t="s">
        <v>22</v>
      </c>
      <c r="QSB7" s="53" t="s">
        <v>22</v>
      </c>
      <c r="QSC7" s="53" t="s">
        <v>22</v>
      </c>
      <c r="QSD7" s="53" t="s">
        <v>22</v>
      </c>
      <c r="QSE7" s="53" t="s">
        <v>22</v>
      </c>
      <c r="QSF7" s="53" t="s">
        <v>22</v>
      </c>
      <c r="QSG7" s="53" t="s">
        <v>22</v>
      </c>
      <c r="QSH7" s="53" t="s">
        <v>22</v>
      </c>
      <c r="QSI7" s="53" t="s">
        <v>22</v>
      </c>
      <c r="QSJ7" s="53" t="s">
        <v>22</v>
      </c>
      <c r="QSK7" s="53" t="s">
        <v>22</v>
      </c>
      <c r="QSL7" s="53" t="s">
        <v>22</v>
      </c>
      <c r="QSM7" s="53" t="s">
        <v>22</v>
      </c>
      <c r="QSN7" s="53" t="s">
        <v>22</v>
      </c>
      <c r="QSO7" s="53" t="s">
        <v>22</v>
      </c>
      <c r="QSP7" s="53" t="s">
        <v>22</v>
      </c>
      <c r="QSQ7" s="53" t="s">
        <v>22</v>
      </c>
      <c r="QSR7" s="53" t="s">
        <v>22</v>
      </c>
      <c r="QSS7" s="53" t="s">
        <v>22</v>
      </c>
      <c r="QST7" s="53" t="s">
        <v>22</v>
      </c>
      <c r="QSU7" s="53" t="s">
        <v>22</v>
      </c>
      <c r="QSV7" s="53" t="s">
        <v>22</v>
      </c>
      <c r="QSW7" s="53" t="s">
        <v>22</v>
      </c>
      <c r="QSX7" s="53" t="s">
        <v>22</v>
      </c>
      <c r="QSY7" s="53" t="s">
        <v>22</v>
      </c>
      <c r="QSZ7" s="53" t="s">
        <v>22</v>
      </c>
      <c r="QTA7" s="53" t="s">
        <v>22</v>
      </c>
      <c r="QTB7" s="53" t="s">
        <v>22</v>
      </c>
      <c r="QTC7" s="53" t="s">
        <v>22</v>
      </c>
      <c r="QTD7" s="53" t="s">
        <v>22</v>
      </c>
      <c r="QTE7" s="53" t="s">
        <v>22</v>
      </c>
      <c r="QTF7" s="53" t="s">
        <v>22</v>
      </c>
      <c r="QTG7" s="53" t="s">
        <v>22</v>
      </c>
      <c r="QTH7" s="53" t="s">
        <v>22</v>
      </c>
      <c r="QTI7" s="53" t="s">
        <v>22</v>
      </c>
      <c r="QTJ7" s="53" t="s">
        <v>22</v>
      </c>
      <c r="QTK7" s="53" t="s">
        <v>22</v>
      </c>
      <c r="QTL7" s="53" t="s">
        <v>22</v>
      </c>
      <c r="QTM7" s="53" t="s">
        <v>22</v>
      </c>
      <c r="QTN7" s="53" t="s">
        <v>22</v>
      </c>
      <c r="QTO7" s="53" t="s">
        <v>22</v>
      </c>
      <c r="QTP7" s="53" t="s">
        <v>22</v>
      </c>
      <c r="QTQ7" s="53" t="s">
        <v>22</v>
      </c>
      <c r="QTR7" s="53" t="s">
        <v>22</v>
      </c>
      <c r="QTS7" s="53" t="s">
        <v>22</v>
      </c>
      <c r="QTT7" s="53" t="s">
        <v>22</v>
      </c>
      <c r="QTU7" s="53" t="s">
        <v>22</v>
      </c>
      <c r="QTV7" s="53" t="s">
        <v>22</v>
      </c>
      <c r="QTW7" s="53" t="s">
        <v>22</v>
      </c>
      <c r="QTX7" s="53" t="s">
        <v>22</v>
      </c>
      <c r="QTY7" s="53" t="s">
        <v>22</v>
      </c>
      <c r="QTZ7" s="53" t="s">
        <v>22</v>
      </c>
      <c r="QUA7" s="53" t="s">
        <v>22</v>
      </c>
      <c r="QUB7" s="53" t="s">
        <v>22</v>
      </c>
      <c r="QUC7" s="53" t="s">
        <v>22</v>
      </c>
      <c r="QUD7" s="53" t="s">
        <v>22</v>
      </c>
      <c r="QUE7" s="53" t="s">
        <v>22</v>
      </c>
      <c r="QUF7" s="53" t="s">
        <v>22</v>
      </c>
      <c r="QUG7" s="53" t="s">
        <v>22</v>
      </c>
      <c r="QUH7" s="53" t="s">
        <v>22</v>
      </c>
      <c r="QUI7" s="53" t="s">
        <v>22</v>
      </c>
      <c r="QUJ7" s="53" t="s">
        <v>22</v>
      </c>
      <c r="QUK7" s="53" t="s">
        <v>22</v>
      </c>
      <c r="QUL7" s="53" t="s">
        <v>22</v>
      </c>
      <c r="QUM7" s="53" t="s">
        <v>22</v>
      </c>
      <c r="QUN7" s="53" t="s">
        <v>22</v>
      </c>
      <c r="QUO7" s="53" t="s">
        <v>22</v>
      </c>
      <c r="QUP7" s="53" t="s">
        <v>22</v>
      </c>
      <c r="QUQ7" s="53" t="s">
        <v>22</v>
      </c>
      <c r="QUR7" s="53" t="s">
        <v>22</v>
      </c>
      <c r="QUS7" s="53" t="s">
        <v>22</v>
      </c>
      <c r="QUT7" s="53" t="s">
        <v>22</v>
      </c>
      <c r="QUU7" s="53" t="s">
        <v>22</v>
      </c>
      <c r="QUV7" s="53" t="s">
        <v>22</v>
      </c>
      <c r="QUW7" s="53" t="s">
        <v>22</v>
      </c>
      <c r="QUX7" s="53" t="s">
        <v>22</v>
      </c>
      <c r="QUY7" s="53" t="s">
        <v>22</v>
      </c>
      <c r="QUZ7" s="53" t="s">
        <v>22</v>
      </c>
      <c r="QVA7" s="53" t="s">
        <v>22</v>
      </c>
      <c r="QVB7" s="53" t="s">
        <v>22</v>
      </c>
      <c r="QVC7" s="53" t="s">
        <v>22</v>
      </c>
      <c r="QVD7" s="53" t="s">
        <v>22</v>
      </c>
      <c r="QVE7" s="53" t="s">
        <v>22</v>
      </c>
      <c r="QVF7" s="53" t="s">
        <v>22</v>
      </c>
      <c r="QVG7" s="53" t="s">
        <v>22</v>
      </c>
      <c r="QVH7" s="53" t="s">
        <v>22</v>
      </c>
      <c r="QVI7" s="53" t="s">
        <v>22</v>
      </c>
      <c r="QVJ7" s="53" t="s">
        <v>22</v>
      </c>
      <c r="QVK7" s="53" t="s">
        <v>22</v>
      </c>
      <c r="QVL7" s="53" t="s">
        <v>22</v>
      </c>
      <c r="QVM7" s="53" t="s">
        <v>22</v>
      </c>
      <c r="QVN7" s="53" t="s">
        <v>22</v>
      </c>
      <c r="QVO7" s="53" t="s">
        <v>22</v>
      </c>
      <c r="QVP7" s="53" t="s">
        <v>22</v>
      </c>
      <c r="QVQ7" s="53" t="s">
        <v>22</v>
      </c>
      <c r="QVR7" s="53" t="s">
        <v>22</v>
      </c>
      <c r="QVS7" s="53" t="s">
        <v>22</v>
      </c>
      <c r="QVT7" s="53" t="s">
        <v>22</v>
      </c>
      <c r="QVU7" s="53" t="s">
        <v>22</v>
      </c>
      <c r="QVV7" s="53" t="s">
        <v>22</v>
      </c>
      <c r="QVW7" s="53" t="s">
        <v>22</v>
      </c>
      <c r="QVX7" s="53" t="s">
        <v>22</v>
      </c>
      <c r="QVY7" s="53" t="s">
        <v>22</v>
      </c>
      <c r="QVZ7" s="53" t="s">
        <v>22</v>
      </c>
      <c r="QWA7" s="53" t="s">
        <v>22</v>
      </c>
      <c r="QWB7" s="53" t="s">
        <v>22</v>
      </c>
      <c r="QWC7" s="53" t="s">
        <v>22</v>
      </c>
      <c r="QWD7" s="53" t="s">
        <v>22</v>
      </c>
      <c r="QWE7" s="53" t="s">
        <v>22</v>
      </c>
      <c r="QWF7" s="53" t="s">
        <v>22</v>
      </c>
      <c r="QWG7" s="53" t="s">
        <v>22</v>
      </c>
      <c r="QWH7" s="53" t="s">
        <v>22</v>
      </c>
      <c r="QWI7" s="53" t="s">
        <v>22</v>
      </c>
      <c r="QWJ7" s="53" t="s">
        <v>22</v>
      </c>
      <c r="QWK7" s="53" t="s">
        <v>22</v>
      </c>
      <c r="QWL7" s="53" t="s">
        <v>22</v>
      </c>
      <c r="QWM7" s="53" t="s">
        <v>22</v>
      </c>
      <c r="QWN7" s="53" t="s">
        <v>22</v>
      </c>
      <c r="QWO7" s="53" t="s">
        <v>22</v>
      </c>
      <c r="QWP7" s="53" t="s">
        <v>22</v>
      </c>
      <c r="QWQ7" s="53" t="s">
        <v>22</v>
      </c>
      <c r="QWR7" s="53" t="s">
        <v>22</v>
      </c>
      <c r="QWS7" s="53" t="s">
        <v>22</v>
      </c>
      <c r="QWT7" s="53" t="s">
        <v>22</v>
      </c>
      <c r="QWU7" s="53" t="s">
        <v>22</v>
      </c>
      <c r="QWV7" s="53" t="s">
        <v>22</v>
      </c>
      <c r="QWW7" s="53" t="s">
        <v>22</v>
      </c>
      <c r="QWX7" s="53" t="s">
        <v>22</v>
      </c>
      <c r="QWY7" s="53" t="s">
        <v>22</v>
      </c>
      <c r="QWZ7" s="53" t="s">
        <v>22</v>
      </c>
      <c r="QXA7" s="53" t="s">
        <v>22</v>
      </c>
      <c r="QXB7" s="53" t="s">
        <v>22</v>
      </c>
      <c r="QXC7" s="53" t="s">
        <v>22</v>
      </c>
      <c r="QXD7" s="53" t="s">
        <v>22</v>
      </c>
      <c r="QXE7" s="53" t="s">
        <v>22</v>
      </c>
      <c r="QXF7" s="53" t="s">
        <v>22</v>
      </c>
      <c r="QXG7" s="53" t="s">
        <v>22</v>
      </c>
      <c r="QXH7" s="53" t="s">
        <v>22</v>
      </c>
      <c r="QXI7" s="53" t="s">
        <v>22</v>
      </c>
      <c r="QXJ7" s="53" t="s">
        <v>22</v>
      </c>
      <c r="QXK7" s="53" t="s">
        <v>22</v>
      </c>
      <c r="QXL7" s="53" t="s">
        <v>22</v>
      </c>
      <c r="QXM7" s="53" t="s">
        <v>22</v>
      </c>
      <c r="QXN7" s="53" t="s">
        <v>22</v>
      </c>
      <c r="QXO7" s="53" t="s">
        <v>22</v>
      </c>
      <c r="QXP7" s="53" t="s">
        <v>22</v>
      </c>
      <c r="QXQ7" s="53" t="s">
        <v>22</v>
      </c>
      <c r="QXR7" s="53" t="s">
        <v>22</v>
      </c>
      <c r="QXS7" s="53" t="s">
        <v>22</v>
      </c>
      <c r="QXT7" s="53" t="s">
        <v>22</v>
      </c>
      <c r="QXU7" s="53" t="s">
        <v>22</v>
      </c>
      <c r="QXV7" s="53" t="s">
        <v>22</v>
      </c>
      <c r="QXW7" s="53" t="s">
        <v>22</v>
      </c>
      <c r="QXX7" s="53" t="s">
        <v>22</v>
      </c>
      <c r="QXY7" s="53" t="s">
        <v>22</v>
      </c>
      <c r="QXZ7" s="53" t="s">
        <v>22</v>
      </c>
      <c r="QYA7" s="53" t="s">
        <v>22</v>
      </c>
      <c r="QYB7" s="53" t="s">
        <v>22</v>
      </c>
      <c r="QYC7" s="53" t="s">
        <v>22</v>
      </c>
      <c r="QYD7" s="53" t="s">
        <v>22</v>
      </c>
      <c r="QYE7" s="53" t="s">
        <v>22</v>
      </c>
      <c r="QYF7" s="53" t="s">
        <v>22</v>
      </c>
      <c r="QYG7" s="53" t="s">
        <v>22</v>
      </c>
      <c r="QYH7" s="53" t="s">
        <v>22</v>
      </c>
      <c r="QYI7" s="53" t="s">
        <v>22</v>
      </c>
      <c r="QYJ7" s="53" t="s">
        <v>22</v>
      </c>
      <c r="QYK7" s="53" t="s">
        <v>22</v>
      </c>
      <c r="QYL7" s="53" t="s">
        <v>22</v>
      </c>
      <c r="QYM7" s="53" t="s">
        <v>22</v>
      </c>
      <c r="QYN7" s="53" t="s">
        <v>22</v>
      </c>
      <c r="QYO7" s="53" t="s">
        <v>22</v>
      </c>
      <c r="QYP7" s="53" t="s">
        <v>22</v>
      </c>
      <c r="QYQ7" s="53" t="s">
        <v>22</v>
      </c>
      <c r="QYR7" s="53" t="s">
        <v>22</v>
      </c>
      <c r="QYS7" s="53" t="s">
        <v>22</v>
      </c>
      <c r="QYT7" s="53" t="s">
        <v>22</v>
      </c>
      <c r="QYU7" s="53" t="s">
        <v>22</v>
      </c>
      <c r="QYV7" s="53" t="s">
        <v>22</v>
      </c>
      <c r="QYW7" s="53" t="s">
        <v>22</v>
      </c>
      <c r="QYX7" s="53" t="s">
        <v>22</v>
      </c>
      <c r="QYY7" s="53" t="s">
        <v>22</v>
      </c>
      <c r="QYZ7" s="53" t="s">
        <v>22</v>
      </c>
      <c r="QZA7" s="53" t="s">
        <v>22</v>
      </c>
      <c r="QZB7" s="53" t="s">
        <v>22</v>
      </c>
      <c r="QZC7" s="53" t="s">
        <v>22</v>
      </c>
      <c r="QZD7" s="53" t="s">
        <v>22</v>
      </c>
      <c r="QZE7" s="53" t="s">
        <v>22</v>
      </c>
      <c r="QZF7" s="53" t="s">
        <v>22</v>
      </c>
      <c r="QZG7" s="53" t="s">
        <v>22</v>
      </c>
      <c r="QZH7" s="53" t="s">
        <v>22</v>
      </c>
      <c r="QZI7" s="53" t="s">
        <v>22</v>
      </c>
      <c r="QZJ7" s="53" t="s">
        <v>22</v>
      </c>
      <c r="QZK7" s="53" t="s">
        <v>22</v>
      </c>
      <c r="QZL7" s="53" t="s">
        <v>22</v>
      </c>
      <c r="QZM7" s="53" t="s">
        <v>22</v>
      </c>
      <c r="QZN7" s="53" t="s">
        <v>22</v>
      </c>
      <c r="QZO7" s="53" t="s">
        <v>22</v>
      </c>
      <c r="QZP7" s="53" t="s">
        <v>22</v>
      </c>
      <c r="QZQ7" s="53" t="s">
        <v>22</v>
      </c>
      <c r="QZR7" s="53" t="s">
        <v>22</v>
      </c>
      <c r="QZS7" s="53" t="s">
        <v>22</v>
      </c>
      <c r="QZT7" s="53" t="s">
        <v>22</v>
      </c>
      <c r="QZU7" s="53" t="s">
        <v>22</v>
      </c>
      <c r="QZV7" s="53" t="s">
        <v>22</v>
      </c>
      <c r="QZW7" s="53" t="s">
        <v>22</v>
      </c>
      <c r="QZX7" s="53" t="s">
        <v>22</v>
      </c>
      <c r="QZY7" s="53" t="s">
        <v>22</v>
      </c>
      <c r="QZZ7" s="53" t="s">
        <v>22</v>
      </c>
      <c r="RAA7" s="53" t="s">
        <v>22</v>
      </c>
      <c r="RAB7" s="53" t="s">
        <v>22</v>
      </c>
      <c r="RAC7" s="53" t="s">
        <v>22</v>
      </c>
      <c r="RAD7" s="53" t="s">
        <v>22</v>
      </c>
      <c r="RAE7" s="53" t="s">
        <v>22</v>
      </c>
      <c r="RAF7" s="53" t="s">
        <v>22</v>
      </c>
      <c r="RAG7" s="53" t="s">
        <v>22</v>
      </c>
      <c r="RAH7" s="53" t="s">
        <v>22</v>
      </c>
      <c r="RAI7" s="53" t="s">
        <v>22</v>
      </c>
      <c r="RAJ7" s="53" t="s">
        <v>22</v>
      </c>
      <c r="RAK7" s="53" t="s">
        <v>22</v>
      </c>
      <c r="RAL7" s="53" t="s">
        <v>22</v>
      </c>
      <c r="RAM7" s="53" t="s">
        <v>22</v>
      </c>
      <c r="RAN7" s="53" t="s">
        <v>22</v>
      </c>
      <c r="RAO7" s="53" t="s">
        <v>22</v>
      </c>
      <c r="RAP7" s="53" t="s">
        <v>22</v>
      </c>
      <c r="RAQ7" s="53" t="s">
        <v>22</v>
      </c>
      <c r="RAR7" s="53" t="s">
        <v>22</v>
      </c>
      <c r="RAS7" s="53" t="s">
        <v>22</v>
      </c>
      <c r="RAT7" s="53" t="s">
        <v>22</v>
      </c>
      <c r="RAU7" s="53" t="s">
        <v>22</v>
      </c>
      <c r="RAV7" s="53" t="s">
        <v>22</v>
      </c>
      <c r="RAW7" s="53" t="s">
        <v>22</v>
      </c>
      <c r="RAX7" s="53" t="s">
        <v>22</v>
      </c>
      <c r="RAY7" s="53" t="s">
        <v>22</v>
      </c>
      <c r="RAZ7" s="53" t="s">
        <v>22</v>
      </c>
      <c r="RBA7" s="53" t="s">
        <v>22</v>
      </c>
      <c r="RBB7" s="53" t="s">
        <v>22</v>
      </c>
      <c r="RBC7" s="53" t="s">
        <v>22</v>
      </c>
      <c r="RBD7" s="53" t="s">
        <v>22</v>
      </c>
      <c r="RBE7" s="53" t="s">
        <v>22</v>
      </c>
      <c r="RBF7" s="53" t="s">
        <v>22</v>
      </c>
      <c r="RBG7" s="53" t="s">
        <v>22</v>
      </c>
      <c r="RBH7" s="53" t="s">
        <v>22</v>
      </c>
      <c r="RBI7" s="53" t="s">
        <v>22</v>
      </c>
      <c r="RBJ7" s="53" t="s">
        <v>22</v>
      </c>
      <c r="RBK7" s="53" t="s">
        <v>22</v>
      </c>
      <c r="RBL7" s="53" t="s">
        <v>22</v>
      </c>
      <c r="RBM7" s="53" t="s">
        <v>22</v>
      </c>
      <c r="RBN7" s="53" t="s">
        <v>22</v>
      </c>
      <c r="RBO7" s="53" t="s">
        <v>22</v>
      </c>
      <c r="RBP7" s="53" t="s">
        <v>22</v>
      </c>
      <c r="RBQ7" s="53" t="s">
        <v>22</v>
      </c>
      <c r="RBR7" s="53" t="s">
        <v>22</v>
      </c>
      <c r="RBS7" s="53" t="s">
        <v>22</v>
      </c>
      <c r="RBT7" s="53" t="s">
        <v>22</v>
      </c>
      <c r="RBU7" s="53" t="s">
        <v>22</v>
      </c>
      <c r="RBV7" s="53" t="s">
        <v>22</v>
      </c>
      <c r="RBW7" s="53" t="s">
        <v>22</v>
      </c>
      <c r="RBX7" s="53" t="s">
        <v>22</v>
      </c>
      <c r="RBY7" s="53" t="s">
        <v>22</v>
      </c>
      <c r="RBZ7" s="53" t="s">
        <v>22</v>
      </c>
      <c r="RCA7" s="53" t="s">
        <v>22</v>
      </c>
      <c r="RCB7" s="53" t="s">
        <v>22</v>
      </c>
      <c r="RCC7" s="53" t="s">
        <v>22</v>
      </c>
      <c r="RCD7" s="53" t="s">
        <v>22</v>
      </c>
      <c r="RCE7" s="53" t="s">
        <v>22</v>
      </c>
      <c r="RCF7" s="53" t="s">
        <v>22</v>
      </c>
      <c r="RCG7" s="53" t="s">
        <v>22</v>
      </c>
      <c r="RCH7" s="53" t="s">
        <v>22</v>
      </c>
      <c r="RCI7" s="53" t="s">
        <v>22</v>
      </c>
      <c r="RCJ7" s="53" t="s">
        <v>22</v>
      </c>
      <c r="RCK7" s="53" t="s">
        <v>22</v>
      </c>
      <c r="RCL7" s="53" t="s">
        <v>22</v>
      </c>
      <c r="RCM7" s="53" t="s">
        <v>22</v>
      </c>
      <c r="RCN7" s="53" t="s">
        <v>22</v>
      </c>
      <c r="RCO7" s="53" t="s">
        <v>22</v>
      </c>
      <c r="RCP7" s="53" t="s">
        <v>22</v>
      </c>
      <c r="RCQ7" s="53" t="s">
        <v>22</v>
      </c>
      <c r="RCR7" s="53" t="s">
        <v>22</v>
      </c>
      <c r="RCS7" s="53" t="s">
        <v>22</v>
      </c>
      <c r="RCT7" s="53" t="s">
        <v>22</v>
      </c>
      <c r="RCU7" s="53" t="s">
        <v>22</v>
      </c>
      <c r="RCV7" s="53" t="s">
        <v>22</v>
      </c>
      <c r="RCW7" s="53" t="s">
        <v>22</v>
      </c>
      <c r="RCX7" s="53" t="s">
        <v>22</v>
      </c>
      <c r="RCY7" s="53" t="s">
        <v>22</v>
      </c>
      <c r="RCZ7" s="53" t="s">
        <v>22</v>
      </c>
      <c r="RDA7" s="53" t="s">
        <v>22</v>
      </c>
      <c r="RDB7" s="53" t="s">
        <v>22</v>
      </c>
      <c r="RDC7" s="53" t="s">
        <v>22</v>
      </c>
      <c r="RDD7" s="53" t="s">
        <v>22</v>
      </c>
      <c r="RDE7" s="53" t="s">
        <v>22</v>
      </c>
      <c r="RDF7" s="53" t="s">
        <v>22</v>
      </c>
      <c r="RDG7" s="53" t="s">
        <v>22</v>
      </c>
      <c r="RDH7" s="53" t="s">
        <v>22</v>
      </c>
      <c r="RDI7" s="53" t="s">
        <v>22</v>
      </c>
      <c r="RDJ7" s="53" t="s">
        <v>22</v>
      </c>
      <c r="RDK7" s="53" t="s">
        <v>22</v>
      </c>
      <c r="RDL7" s="53" t="s">
        <v>22</v>
      </c>
      <c r="RDM7" s="53" t="s">
        <v>22</v>
      </c>
      <c r="RDN7" s="53" t="s">
        <v>22</v>
      </c>
      <c r="RDO7" s="53" t="s">
        <v>22</v>
      </c>
      <c r="RDP7" s="53" t="s">
        <v>22</v>
      </c>
      <c r="RDQ7" s="53" t="s">
        <v>22</v>
      </c>
      <c r="RDR7" s="53" t="s">
        <v>22</v>
      </c>
      <c r="RDS7" s="53" t="s">
        <v>22</v>
      </c>
      <c r="RDT7" s="53" t="s">
        <v>22</v>
      </c>
      <c r="RDU7" s="53" t="s">
        <v>22</v>
      </c>
      <c r="RDV7" s="53" t="s">
        <v>22</v>
      </c>
      <c r="RDW7" s="53" t="s">
        <v>22</v>
      </c>
      <c r="RDX7" s="53" t="s">
        <v>22</v>
      </c>
      <c r="RDY7" s="53" t="s">
        <v>22</v>
      </c>
      <c r="RDZ7" s="53" t="s">
        <v>22</v>
      </c>
      <c r="REA7" s="53" t="s">
        <v>22</v>
      </c>
      <c r="REB7" s="53" t="s">
        <v>22</v>
      </c>
      <c r="REC7" s="53" t="s">
        <v>22</v>
      </c>
      <c r="RED7" s="53" t="s">
        <v>22</v>
      </c>
      <c r="REE7" s="53" t="s">
        <v>22</v>
      </c>
      <c r="REF7" s="53" t="s">
        <v>22</v>
      </c>
      <c r="REG7" s="53" t="s">
        <v>22</v>
      </c>
      <c r="REH7" s="53" t="s">
        <v>22</v>
      </c>
      <c r="REI7" s="53" t="s">
        <v>22</v>
      </c>
      <c r="REJ7" s="53" t="s">
        <v>22</v>
      </c>
      <c r="REK7" s="53" t="s">
        <v>22</v>
      </c>
      <c r="REL7" s="53" t="s">
        <v>22</v>
      </c>
      <c r="REM7" s="53" t="s">
        <v>22</v>
      </c>
      <c r="REN7" s="53" t="s">
        <v>22</v>
      </c>
      <c r="REO7" s="53" t="s">
        <v>22</v>
      </c>
      <c r="REP7" s="53" t="s">
        <v>22</v>
      </c>
      <c r="REQ7" s="53" t="s">
        <v>22</v>
      </c>
      <c r="RER7" s="53" t="s">
        <v>22</v>
      </c>
      <c r="RES7" s="53" t="s">
        <v>22</v>
      </c>
      <c r="RET7" s="53" t="s">
        <v>22</v>
      </c>
      <c r="REU7" s="53" t="s">
        <v>22</v>
      </c>
      <c r="REV7" s="53" t="s">
        <v>22</v>
      </c>
      <c r="REW7" s="53" t="s">
        <v>22</v>
      </c>
      <c r="REX7" s="53" t="s">
        <v>22</v>
      </c>
      <c r="REY7" s="53" t="s">
        <v>22</v>
      </c>
      <c r="REZ7" s="53" t="s">
        <v>22</v>
      </c>
      <c r="RFA7" s="53" t="s">
        <v>22</v>
      </c>
      <c r="RFB7" s="53" t="s">
        <v>22</v>
      </c>
      <c r="RFC7" s="53" t="s">
        <v>22</v>
      </c>
      <c r="RFD7" s="53" t="s">
        <v>22</v>
      </c>
      <c r="RFE7" s="53" t="s">
        <v>22</v>
      </c>
      <c r="RFF7" s="53" t="s">
        <v>22</v>
      </c>
      <c r="RFG7" s="53" t="s">
        <v>22</v>
      </c>
      <c r="RFH7" s="53" t="s">
        <v>22</v>
      </c>
      <c r="RFI7" s="53" t="s">
        <v>22</v>
      </c>
      <c r="RFJ7" s="53" t="s">
        <v>22</v>
      </c>
      <c r="RFK7" s="53" t="s">
        <v>22</v>
      </c>
      <c r="RFL7" s="53" t="s">
        <v>22</v>
      </c>
      <c r="RFM7" s="53" t="s">
        <v>22</v>
      </c>
      <c r="RFN7" s="53" t="s">
        <v>22</v>
      </c>
      <c r="RFO7" s="53" t="s">
        <v>22</v>
      </c>
      <c r="RFP7" s="53" t="s">
        <v>22</v>
      </c>
      <c r="RFQ7" s="53" t="s">
        <v>22</v>
      </c>
      <c r="RFR7" s="53" t="s">
        <v>22</v>
      </c>
      <c r="RFS7" s="53" t="s">
        <v>22</v>
      </c>
      <c r="RFT7" s="53" t="s">
        <v>22</v>
      </c>
      <c r="RFU7" s="53" t="s">
        <v>22</v>
      </c>
      <c r="RFV7" s="53" t="s">
        <v>22</v>
      </c>
      <c r="RFW7" s="53" t="s">
        <v>22</v>
      </c>
      <c r="RFX7" s="53" t="s">
        <v>22</v>
      </c>
      <c r="RFY7" s="53" t="s">
        <v>22</v>
      </c>
      <c r="RFZ7" s="53" t="s">
        <v>22</v>
      </c>
      <c r="RGA7" s="53" t="s">
        <v>22</v>
      </c>
      <c r="RGB7" s="53" t="s">
        <v>22</v>
      </c>
      <c r="RGC7" s="53" t="s">
        <v>22</v>
      </c>
      <c r="RGD7" s="53" t="s">
        <v>22</v>
      </c>
      <c r="RGE7" s="53" t="s">
        <v>22</v>
      </c>
      <c r="RGF7" s="53" t="s">
        <v>22</v>
      </c>
      <c r="RGG7" s="53" t="s">
        <v>22</v>
      </c>
      <c r="RGH7" s="53" t="s">
        <v>22</v>
      </c>
      <c r="RGI7" s="53" t="s">
        <v>22</v>
      </c>
      <c r="RGJ7" s="53" t="s">
        <v>22</v>
      </c>
      <c r="RGK7" s="53" t="s">
        <v>22</v>
      </c>
      <c r="RGL7" s="53" t="s">
        <v>22</v>
      </c>
      <c r="RGM7" s="53" t="s">
        <v>22</v>
      </c>
      <c r="RGN7" s="53" t="s">
        <v>22</v>
      </c>
      <c r="RGO7" s="53" t="s">
        <v>22</v>
      </c>
      <c r="RGP7" s="53" t="s">
        <v>22</v>
      </c>
      <c r="RGQ7" s="53" t="s">
        <v>22</v>
      </c>
      <c r="RGR7" s="53" t="s">
        <v>22</v>
      </c>
      <c r="RGS7" s="53" t="s">
        <v>22</v>
      </c>
      <c r="RGT7" s="53" t="s">
        <v>22</v>
      </c>
      <c r="RGU7" s="53" t="s">
        <v>22</v>
      </c>
      <c r="RGV7" s="53" t="s">
        <v>22</v>
      </c>
      <c r="RGW7" s="53" t="s">
        <v>22</v>
      </c>
      <c r="RGX7" s="53" t="s">
        <v>22</v>
      </c>
      <c r="RGY7" s="53" t="s">
        <v>22</v>
      </c>
      <c r="RGZ7" s="53" t="s">
        <v>22</v>
      </c>
      <c r="RHA7" s="53" t="s">
        <v>22</v>
      </c>
      <c r="RHB7" s="53" t="s">
        <v>22</v>
      </c>
      <c r="RHC7" s="53" t="s">
        <v>22</v>
      </c>
      <c r="RHD7" s="53" t="s">
        <v>22</v>
      </c>
      <c r="RHE7" s="53" t="s">
        <v>22</v>
      </c>
      <c r="RHF7" s="53" t="s">
        <v>22</v>
      </c>
      <c r="RHG7" s="53" t="s">
        <v>22</v>
      </c>
      <c r="RHH7" s="53" t="s">
        <v>22</v>
      </c>
      <c r="RHI7" s="53" t="s">
        <v>22</v>
      </c>
      <c r="RHJ7" s="53" t="s">
        <v>22</v>
      </c>
      <c r="RHK7" s="53" t="s">
        <v>22</v>
      </c>
      <c r="RHL7" s="53" t="s">
        <v>22</v>
      </c>
      <c r="RHM7" s="53" t="s">
        <v>22</v>
      </c>
      <c r="RHN7" s="53" t="s">
        <v>22</v>
      </c>
      <c r="RHO7" s="53" t="s">
        <v>22</v>
      </c>
      <c r="RHP7" s="53" t="s">
        <v>22</v>
      </c>
      <c r="RHQ7" s="53" t="s">
        <v>22</v>
      </c>
      <c r="RHR7" s="53" t="s">
        <v>22</v>
      </c>
      <c r="RHS7" s="53" t="s">
        <v>22</v>
      </c>
      <c r="RHT7" s="53" t="s">
        <v>22</v>
      </c>
      <c r="RHU7" s="53" t="s">
        <v>22</v>
      </c>
      <c r="RHV7" s="53" t="s">
        <v>22</v>
      </c>
      <c r="RHW7" s="53" t="s">
        <v>22</v>
      </c>
      <c r="RHX7" s="53" t="s">
        <v>22</v>
      </c>
      <c r="RHY7" s="53" t="s">
        <v>22</v>
      </c>
      <c r="RHZ7" s="53" t="s">
        <v>22</v>
      </c>
      <c r="RIA7" s="53" t="s">
        <v>22</v>
      </c>
      <c r="RIB7" s="53" t="s">
        <v>22</v>
      </c>
      <c r="RIC7" s="53" t="s">
        <v>22</v>
      </c>
      <c r="RID7" s="53" t="s">
        <v>22</v>
      </c>
      <c r="RIE7" s="53" t="s">
        <v>22</v>
      </c>
      <c r="RIF7" s="53" t="s">
        <v>22</v>
      </c>
      <c r="RIG7" s="53" t="s">
        <v>22</v>
      </c>
      <c r="RIH7" s="53" t="s">
        <v>22</v>
      </c>
      <c r="RII7" s="53" t="s">
        <v>22</v>
      </c>
      <c r="RIJ7" s="53" t="s">
        <v>22</v>
      </c>
      <c r="RIK7" s="53" t="s">
        <v>22</v>
      </c>
      <c r="RIL7" s="53" t="s">
        <v>22</v>
      </c>
      <c r="RIM7" s="53" t="s">
        <v>22</v>
      </c>
      <c r="RIN7" s="53" t="s">
        <v>22</v>
      </c>
      <c r="RIO7" s="53" t="s">
        <v>22</v>
      </c>
      <c r="RIP7" s="53" t="s">
        <v>22</v>
      </c>
      <c r="RIQ7" s="53" t="s">
        <v>22</v>
      </c>
      <c r="RIR7" s="53" t="s">
        <v>22</v>
      </c>
      <c r="RIS7" s="53" t="s">
        <v>22</v>
      </c>
      <c r="RIT7" s="53" t="s">
        <v>22</v>
      </c>
      <c r="RIU7" s="53" t="s">
        <v>22</v>
      </c>
      <c r="RIV7" s="53" t="s">
        <v>22</v>
      </c>
      <c r="RIW7" s="53" t="s">
        <v>22</v>
      </c>
      <c r="RIX7" s="53" t="s">
        <v>22</v>
      </c>
      <c r="RIY7" s="53" t="s">
        <v>22</v>
      </c>
      <c r="RIZ7" s="53" t="s">
        <v>22</v>
      </c>
      <c r="RJA7" s="53" t="s">
        <v>22</v>
      </c>
      <c r="RJB7" s="53" t="s">
        <v>22</v>
      </c>
      <c r="RJC7" s="53" t="s">
        <v>22</v>
      </c>
      <c r="RJD7" s="53" t="s">
        <v>22</v>
      </c>
      <c r="RJE7" s="53" t="s">
        <v>22</v>
      </c>
      <c r="RJF7" s="53" t="s">
        <v>22</v>
      </c>
      <c r="RJG7" s="53" t="s">
        <v>22</v>
      </c>
      <c r="RJH7" s="53" t="s">
        <v>22</v>
      </c>
      <c r="RJI7" s="53" t="s">
        <v>22</v>
      </c>
      <c r="RJJ7" s="53" t="s">
        <v>22</v>
      </c>
      <c r="RJK7" s="53" t="s">
        <v>22</v>
      </c>
      <c r="RJL7" s="53" t="s">
        <v>22</v>
      </c>
      <c r="RJM7" s="53" t="s">
        <v>22</v>
      </c>
      <c r="RJN7" s="53" t="s">
        <v>22</v>
      </c>
      <c r="RJO7" s="53" t="s">
        <v>22</v>
      </c>
      <c r="RJP7" s="53" t="s">
        <v>22</v>
      </c>
      <c r="RJQ7" s="53" t="s">
        <v>22</v>
      </c>
      <c r="RJR7" s="53" t="s">
        <v>22</v>
      </c>
      <c r="RJS7" s="53" t="s">
        <v>22</v>
      </c>
      <c r="RJT7" s="53" t="s">
        <v>22</v>
      </c>
      <c r="RJU7" s="53" t="s">
        <v>22</v>
      </c>
      <c r="RJV7" s="53" t="s">
        <v>22</v>
      </c>
      <c r="RJW7" s="53" t="s">
        <v>22</v>
      </c>
      <c r="RJX7" s="53" t="s">
        <v>22</v>
      </c>
      <c r="RJY7" s="53" t="s">
        <v>22</v>
      </c>
      <c r="RJZ7" s="53" t="s">
        <v>22</v>
      </c>
      <c r="RKA7" s="53" t="s">
        <v>22</v>
      </c>
      <c r="RKB7" s="53" t="s">
        <v>22</v>
      </c>
      <c r="RKC7" s="53" t="s">
        <v>22</v>
      </c>
      <c r="RKD7" s="53" t="s">
        <v>22</v>
      </c>
      <c r="RKE7" s="53" t="s">
        <v>22</v>
      </c>
      <c r="RKF7" s="53" t="s">
        <v>22</v>
      </c>
      <c r="RKG7" s="53" t="s">
        <v>22</v>
      </c>
      <c r="RKH7" s="53" t="s">
        <v>22</v>
      </c>
      <c r="RKI7" s="53" t="s">
        <v>22</v>
      </c>
      <c r="RKJ7" s="53" t="s">
        <v>22</v>
      </c>
      <c r="RKK7" s="53" t="s">
        <v>22</v>
      </c>
      <c r="RKL7" s="53" t="s">
        <v>22</v>
      </c>
      <c r="RKM7" s="53" t="s">
        <v>22</v>
      </c>
      <c r="RKN7" s="53" t="s">
        <v>22</v>
      </c>
      <c r="RKO7" s="53" t="s">
        <v>22</v>
      </c>
      <c r="RKP7" s="53" t="s">
        <v>22</v>
      </c>
      <c r="RKQ7" s="53" t="s">
        <v>22</v>
      </c>
      <c r="RKR7" s="53" t="s">
        <v>22</v>
      </c>
      <c r="RKS7" s="53" t="s">
        <v>22</v>
      </c>
      <c r="RKT7" s="53" t="s">
        <v>22</v>
      </c>
      <c r="RKU7" s="53" t="s">
        <v>22</v>
      </c>
      <c r="RKV7" s="53" t="s">
        <v>22</v>
      </c>
      <c r="RKW7" s="53" t="s">
        <v>22</v>
      </c>
      <c r="RKX7" s="53" t="s">
        <v>22</v>
      </c>
      <c r="RKY7" s="53" t="s">
        <v>22</v>
      </c>
      <c r="RKZ7" s="53" t="s">
        <v>22</v>
      </c>
      <c r="RLA7" s="53" t="s">
        <v>22</v>
      </c>
      <c r="RLB7" s="53" t="s">
        <v>22</v>
      </c>
      <c r="RLC7" s="53" t="s">
        <v>22</v>
      </c>
      <c r="RLD7" s="53" t="s">
        <v>22</v>
      </c>
      <c r="RLE7" s="53" t="s">
        <v>22</v>
      </c>
      <c r="RLF7" s="53" t="s">
        <v>22</v>
      </c>
      <c r="RLG7" s="53" t="s">
        <v>22</v>
      </c>
      <c r="RLH7" s="53" t="s">
        <v>22</v>
      </c>
      <c r="RLI7" s="53" t="s">
        <v>22</v>
      </c>
      <c r="RLJ7" s="53" t="s">
        <v>22</v>
      </c>
      <c r="RLK7" s="53" t="s">
        <v>22</v>
      </c>
      <c r="RLL7" s="53" t="s">
        <v>22</v>
      </c>
      <c r="RLM7" s="53" t="s">
        <v>22</v>
      </c>
      <c r="RLN7" s="53" t="s">
        <v>22</v>
      </c>
      <c r="RLO7" s="53" t="s">
        <v>22</v>
      </c>
      <c r="RLP7" s="53" t="s">
        <v>22</v>
      </c>
      <c r="RLQ7" s="53" t="s">
        <v>22</v>
      </c>
      <c r="RLR7" s="53" t="s">
        <v>22</v>
      </c>
      <c r="RLS7" s="53" t="s">
        <v>22</v>
      </c>
      <c r="RLT7" s="53" t="s">
        <v>22</v>
      </c>
      <c r="RLU7" s="53" t="s">
        <v>22</v>
      </c>
      <c r="RLV7" s="53" t="s">
        <v>22</v>
      </c>
      <c r="RLW7" s="53" t="s">
        <v>22</v>
      </c>
      <c r="RLX7" s="53" t="s">
        <v>22</v>
      </c>
      <c r="RLY7" s="53" t="s">
        <v>22</v>
      </c>
      <c r="RLZ7" s="53" t="s">
        <v>22</v>
      </c>
      <c r="RMA7" s="53" t="s">
        <v>22</v>
      </c>
      <c r="RMB7" s="53" t="s">
        <v>22</v>
      </c>
      <c r="RMC7" s="53" t="s">
        <v>22</v>
      </c>
      <c r="RMD7" s="53" t="s">
        <v>22</v>
      </c>
      <c r="RME7" s="53" t="s">
        <v>22</v>
      </c>
      <c r="RMF7" s="53" t="s">
        <v>22</v>
      </c>
      <c r="RMG7" s="53" t="s">
        <v>22</v>
      </c>
      <c r="RMH7" s="53" t="s">
        <v>22</v>
      </c>
      <c r="RMI7" s="53" t="s">
        <v>22</v>
      </c>
      <c r="RMJ7" s="53" t="s">
        <v>22</v>
      </c>
      <c r="RMK7" s="53" t="s">
        <v>22</v>
      </c>
      <c r="RML7" s="53" t="s">
        <v>22</v>
      </c>
      <c r="RMM7" s="53" t="s">
        <v>22</v>
      </c>
      <c r="RMN7" s="53" t="s">
        <v>22</v>
      </c>
      <c r="RMO7" s="53" t="s">
        <v>22</v>
      </c>
      <c r="RMP7" s="53" t="s">
        <v>22</v>
      </c>
      <c r="RMQ7" s="53" t="s">
        <v>22</v>
      </c>
      <c r="RMR7" s="53" t="s">
        <v>22</v>
      </c>
      <c r="RMS7" s="53" t="s">
        <v>22</v>
      </c>
      <c r="RMT7" s="53" t="s">
        <v>22</v>
      </c>
      <c r="RMU7" s="53" t="s">
        <v>22</v>
      </c>
      <c r="RMV7" s="53" t="s">
        <v>22</v>
      </c>
      <c r="RMW7" s="53" t="s">
        <v>22</v>
      </c>
      <c r="RMX7" s="53" t="s">
        <v>22</v>
      </c>
      <c r="RMY7" s="53" t="s">
        <v>22</v>
      </c>
      <c r="RMZ7" s="53" t="s">
        <v>22</v>
      </c>
      <c r="RNA7" s="53" t="s">
        <v>22</v>
      </c>
      <c r="RNB7" s="53" t="s">
        <v>22</v>
      </c>
      <c r="RNC7" s="53" t="s">
        <v>22</v>
      </c>
      <c r="RND7" s="53" t="s">
        <v>22</v>
      </c>
      <c r="RNE7" s="53" t="s">
        <v>22</v>
      </c>
      <c r="RNF7" s="53" t="s">
        <v>22</v>
      </c>
      <c r="RNG7" s="53" t="s">
        <v>22</v>
      </c>
      <c r="RNH7" s="53" t="s">
        <v>22</v>
      </c>
      <c r="RNI7" s="53" t="s">
        <v>22</v>
      </c>
      <c r="RNJ7" s="53" t="s">
        <v>22</v>
      </c>
      <c r="RNK7" s="53" t="s">
        <v>22</v>
      </c>
      <c r="RNL7" s="53" t="s">
        <v>22</v>
      </c>
      <c r="RNM7" s="53" t="s">
        <v>22</v>
      </c>
      <c r="RNN7" s="53" t="s">
        <v>22</v>
      </c>
      <c r="RNO7" s="53" t="s">
        <v>22</v>
      </c>
      <c r="RNP7" s="53" t="s">
        <v>22</v>
      </c>
      <c r="RNQ7" s="53" t="s">
        <v>22</v>
      </c>
      <c r="RNR7" s="53" t="s">
        <v>22</v>
      </c>
      <c r="RNS7" s="53" t="s">
        <v>22</v>
      </c>
      <c r="RNT7" s="53" t="s">
        <v>22</v>
      </c>
      <c r="RNU7" s="53" t="s">
        <v>22</v>
      </c>
      <c r="RNV7" s="53" t="s">
        <v>22</v>
      </c>
      <c r="RNW7" s="53" t="s">
        <v>22</v>
      </c>
      <c r="RNX7" s="53" t="s">
        <v>22</v>
      </c>
      <c r="RNY7" s="53" t="s">
        <v>22</v>
      </c>
      <c r="RNZ7" s="53" t="s">
        <v>22</v>
      </c>
      <c r="ROA7" s="53" t="s">
        <v>22</v>
      </c>
      <c r="ROB7" s="53" t="s">
        <v>22</v>
      </c>
      <c r="ROC7" s="53" t="s">
        <v>22</v>
      </c>
      <c r="ROD7" s="53" t="s">
        <v>22</v>
      </c>
      <c r="ROE7" s="53" t="s">
        <v>22</v>
      </c>
      <c r="ROF7" s="53" t="s">
        <v>22</v>
      </c>
      <c r="ROG7" s="53" t="s">
        <v>22</v>
      </c>
      <c r="ROH7" s="53" t="s">
        <v>22</v>
      </c>
      <c r="ROI7" s="53" t="s">
        <v>22</v>
      </c>
      <c r="ROJ7" s="53" t="s">
        <v>22</v>
      </c>
      <c r="ROK7" s="53" t="s">
        <v>22</v>
      </c>
      <c r="ROL7" s="53" t="s">
        <v>22</v>
      </c>
      <c r="ROM7" s="53" t="s">
        <v>22</v>
      </c>
      <c r="RON7" s="53" t="s">
        <v>22</v>
      </c>
      <c r="ROO7" s="53" t="s">
        <v>22</v>
      </c>
      <c r="ROP7" s="53" t="s">
        <v>22</v>
      </c>
      <c r="ROQ7" s="53" t="s">
        <v>22</v>
      </c>
      <c r="ROR7" s="53" t="s">
        <v>22</v>
      </c>
      <c r="ROS7" s="53" t="s">
        <v>22</v>
      </c>
      <c r="ROT7" s="53" t="s">
        <v>22</v>
      </c>
      <c r="ROU7" s="53" t="s">
        <v>22</v>
      </c>
      <c r="ROV7" s="53" t="s">
        <v>22</v>
      </c>
      <c r="ROW7" s="53" t="s">
        <v>22</v>
      </c>
      <c r="ROX7" s="53" t="s">
        <v>22</v>
      </c>
      <c r="ROY7" s="53" t="s">
        <v>22</v>
      </c>
      <c r="ROZ7" s="53" t="s">
        <v>22</v>
      </c>
      <c r="RPA7" s="53" t="s">
        <v>22</v>
      </c>
      <c r="RPB7" s="53" t="s">
        <v>22</v>
      </c>
      <c r="RPC7" s="53" t="s">
        <v>22</v>
      </c>
      <c r="RPD7" s="53" t="s">
        <v>22</v>
      </c>
      <c r="RPE7" s="53" t="s">
        <v>22</v>
      </c>
      <c r="RPF7" s="53" t="s">
        <v>22</v>
      </c>
      <c r="RPG7" s="53" t="s">
        <v>22</v>
      </c>
      <c r="RPH7" s="53" t="s">
        <v>22</v>
      </c>
      <c r="RPI7" s="53" t="s">
        <v>22</v>
      </c>
      <c r="RPJ7" s="53" t="s">
        <v>22</v>
      </c>
      <c r="RPK7" s="53" t="s">
        <v>22</v>
      </c>
      <c r="RPL7" s="53" t="s">
        <v>22</v>
      </c>
      <c r="RPM7" s="53" t="s">
        <v>22</v>
      </c>
      <c r="RPN7" s="53" t="s">
        <v>22</v>
      </c>
      <c r="RPO7" s="53" t="s">
        <v>22</v>
      </c>
      <c r="RPP7" s="53" t="s">
        <v>22</v>
      </c>
      <c r="RPQ7" s="53" t="s">
        <v>22</v>
      </c>
      <c r="RPR7" s="53" t="s">
        <v>22</v>
      </c>
      <c r="RPS7" s="53" t="s">
        <v>22</v>
      </c>
      <c r="RPT7" s="53" t="s">
        <v>22</v>
      </c>
      <c r="RPU7" s="53" t="s">
        <v>22</v>
      </c>
      <c r="RPV7" s="53" t="s">
        <v>22</v>
      </c>
      <c r="RPW7" s="53" t="s">
        <v>22</v>
      </c>
      <c r="RPX7" s="53" t="s">
        <v>22</v>
      </c>
      <c r="RPY7" s="53" t="s">
        <v>22</v>
      </c>
      <c r="RPZ7" s="53" t="s">
        <v>22</v>
      </c>
      <c r="RQA7" s="53" t="s">
        <v>22</v>
      </c>
      <c r="RQB7" s="53" t="s">
        <v>22</v>
      </c>
      <c r="RQC7" s="53" t="s">
        <v>22</v>
      </c>
      <c r="RQD7" s="53" t="s">
        <v>22</v>
      </c>
      <c r="RQE7" s="53" t="s">
        <v>22</v>
      </c>
      <c r="RQF7" s="53" t="s">
        <v>22</v>
      </c>
      <c r="RQG7" s="53" t="s">
        <v>22</v>
      </c>
      <c r="RQH7" s="53" t="s">
        <v>22</v>
      </c>
      <c r="RQI7" s="53" t="s">
        <v>22</v>
      </c>
      <c r="RQJ7" s="53" t="s">
        <v>22</v>
      </c>
      <c r="RQK7" s="53" t="s">
        <v>22</v>
      </c>
      <c r="RQL7" s="53" t="s">
        <v>22</v>
      </c>
      <c r="RQM7" s="53" t="s">
        <v>22</v>
      </c>
      <c r="RQN7" s="53" t="s">
        <v>22</v>
      </c>
      <c r="RQO7" s="53" t="s">
        <v>22</v>
      </c>
      <c r="RQP7" s="53" t="s">
        <v>22</v>
      </c>
      <c r="RQQ7" s="53" t="s">
        <v>22</v>
      </c>
      <c r="RQR7" s="53" t="s">
        <v>22</v>
      </c>
      <c r="RQS7" s="53" t="s">
        <v>22</v>
      </c>
      <c r="RQT7" s="53" t="s">
        <v>22</v>
      </c>
      <c r="RQU7" s="53" t="s">
        <v>22</v>
      </c>
      <c r="RQV7" s="53" t="s">
        <v>22</v>
      </c>
      <c r="RQW7" s="53" t="s">
        <v>22</v>
      </c>
      <c r="RQX7" s="53" t="s">
        <v>22</v>
      </c>
      <c r="RQY7" s="53" t="s">
        <v>22</v>
      </c>
      <c r="RQZ7" s="53" t="s">
        <v>22</v>
      </c>
      <c r="RRA7" s="53" t="s">
        <v>22</v>
      </c>
      <c r="RRB7" s="53" t="s">
        <v>22</v>
      </c>
      <c r="RRC7" s="53" t="s">
        <v>22</v>
      </c>
      <c r="RRD7" s="53" t="s">
        <v>22</v>
      </c>
      <c r="RRE7" s="53" t="s">
        <v>22</v>
      </c>
      <c r="RRF7" s="53" t="s">
        <v>22</v>
      </c>
      <c r="RRG7" s="53" t="s">
        <v>22</v>
      </c>
      <c r="RRH7" s="53" t="s">
        <v>22</v>
      </c>
      <c r="RRI7" s="53" t="s">
        <v>22</v>
      </c>
      <c r="RRJ7" s="53" t="s">
        <v>22</v>
      </c>
      <c r="RRK7" s="53" t="s">
        <v>22</v>
      </c>
      <c r="RRL7" s="53" t="s">
        <v>22</v>
      </c>
      <c r="RRM7" s="53" t="s">
        <v>22</v>
      </c>
      <c r="RRN7" s="53" t="s">
        <v>22</v>
      </c>
      <c r="RRO7" s="53" t="s">
        <v>22</v>
      </c>
      <c r="RRP7" s="53" t="s">
        <v>22</v>
      </c>
      <c r="RRQ7" s="53" t="s">
        <v>22</v>
      </c>
      <c r="RRR7" s="53" t="s">
        <v>22</v>
      </c>
      <c r="RRS7" s="53" t="s">
        <v>22</v>
      </c>
      <c r="RRT7" s="53" t="s">
        <v>22</v>
      </c>
      <c r="RRU7" s="53" t="s">
        <v>22</v>
      </c>
      <c r="RRV7" s="53" t="s">
        <v>22</v>
      </c>
      <c r="RRW7" s="53" t="s">
        <v>22</v>
      </c>
      <c r="RRX7" s="53" t="s">
        <v>22</v>
      </c>
      <c r="RRY7" s="53" t="s">
        <v>22</v>
      </c>
      <c r="RRZ7" s="53" t="s">
        <v>22</v>
      </c>
      <c r="RSA7" s="53" t="s">
        <v>22</v>
      </c>
      <c r="RSB7" s="53" t="s">
        <v>22</v>
      </c>
      <c r="RSC7" s="53" t="s">
        <v>22</v>
      </c>
      <c r="RSD7" s="53" t="s">
        <v>22</v>
      </c>
      <c r="RSE7" s="53" t="s">
        <v>22</v>
      </c>
      <c r="RSF7" s="53" t="s">
        <v>22</v>
      </c>
      <c r="RSG7" s="53" t="s">
        <v>22</v>
      </c>
      <c r="RSH7" s="53" t="s">
        <v>22</v>
      </c>
      <c r="RSI7" s="53" t="s">
        <v>22</v>
      </c>
      <c r="RSJ7" s="53" t="s">
        <v>22</v>
      </c>
      <c r="RSK7" s="53" t="s">
        <v>22</v>
      </c>
      <c r="RSL7" s="53" t="s">
        <v>22</v>
      </c>
      <c r="RSM7" s="53" t="s">
        <v>22</v>
      </c>
      <c r="RSN7" s="53" t="s">
        <v>22</v>
      </c>
      <c r="RSO7" s="53" t="s">
        <v>22</v>
      </c>
      <c r="RSP7" s="53" t="s">
        <v>22</v>
      </c>
      <c r="RSQ7" s="53" t="s">
        <v>22</v>
      </c>
      <c r="RSR7" s="53" t="s">
        <v>22</v>
      </c>
      <c r="RSS7" s="53" t="s">
        <v>22</v>
      </c>
      <c r="RST7" s="53" t="s">
        <v>22</v>
      </c>
      <c r="RSU7" s="53" t="s">
        <v>22</v>
      </c>
      <c r="RSV7" s="53" t="s">
        <v>22</v>
      </c>
      <c r="RSW7" s="53" t="s">
        <v>22</v>
      </c>
      <c r="RSX7" s="53" t="s">
        <v>22</v>
      </c>
      <c r="RSY7" s="53" t="s">
        <v>22</v>
      </c>
      <c r="RSZ7" s="53" t="s">
        <v>22</v>
      </c>
      <c r="RTA7" s="53" t="s">
        <v>22</v>
      </c>
      <c r="RTB7" s="53" t="s">
        <v>22</v>
      </c>
      <c r="RTC7" s="53" t="s">
        <v>22</v>
      </c>
      <c r="RTD7" s="53" t="s">
        <v>22</v>
      </c>
      <c r="RTE7" s="53" t="s">
        <v>22</v>
      </c>
      <c r="RTF7" s="53" t="s">
        <v>22</v>
      </c>
      <c r="RTG7" s="53" t="s">
        <v>22</v>
      </c>
      <c r="RTH7" s="53" t="s">
        <v>22</v>
      </c>
      <c r="RTI7" s="53" t="s">
        <v>22</v>
      </c>
      <c r="RTJ7" s="53" t="s">
        <v>22</v>
      </c>
      <c r="RTK7" s="53" t="s">
        <v>22</v>
      </c>
      <c r="RTL7" s="53" t="s">
        <v>22</v>
      </c>
      <c r="RTM7" s="53" t="s">
        <v>22</v>
      </c>
      <c r="RTN7" s="53" t="s">
        <v>22</v>
      </c>
      <c r="RTO7" s="53" t="s">
        <v>22</v>
      </c>
      <c r="RTP7" s="53" t="s">
        <v>22</v>
      </c>
      <c r="RTQ7" s="53" t="s">
        <v>22</v>
      </c>
      <c r="RTR7" s="53" t="s">
        <v>22</v>
      </c>
      <c r="RTS7" s="53" t="s">
        <v>22</v>
      </c>
      <c r="RTT7" s="53" t="s">
        <v>22</v>
      </c>
      <c r="RTU7" s="53" t="s">
        <v>22</v>
      </c>
      <c r="RTV7" s="53" t="s">
        <v>22</v>
      </c>
      <c r="RTW7" s="53" t="s">
        <v>22</v>
      </c>
      <c r="RTX7" s="53" t="s">
        <v>22</v>
      </c>
      <c r="RTY7" s="53" t="s">
        <v>22</v>
      </c>
      <c r="RTZ7" s="53" t="s">
        <v>22</v>
      </c>
      <c r="RUA7" s="53" t="s">
        <v>22</v>
      </c>
      <c r="RUB7" s="53" t="s">
        <v>22</v>
      </c>
      <c r="RUC7" s="53" t="s">
        <v>22</v>
      </c>
      <c r="RUD7" s="53" t="s">
        <v>22</v>
      </c>
      <c r="RUE7" s="53" t="s">
        <v>22</v>
      </c>
      <c r="RUF7" s="53" t="s">
        <v>22</v>
      </c>
      <c r="RUG7" s="53" t="s">
        <v>22</v>
      </c>
      <c r="RUH7" s="53" t="s">
        <v>22</v>
      </c>
      <c r="RUI7" s="53" t="s">
        <v>22</v>
      </c>
      <c r="RUJ7" s="53" t="s">
        <v>22</v>
      </c>
      <c r="RUK7" s="53" t="s">
        <v>22</v>
      </c>
      <c r="RUL7" s="53" t="s">
        <v>22</v>
      </c>
      <c r="RUM7" s="53" t="s">
        <v>22</v>
      </c>
      <c r="RUN7" s="53" t="s">
        <v>22</v>
      </c>
      <c r="RUO7" s="53" t="s">
        <v>22</v>
      </c>
      <c r="RUP7" s="53" t="s">
        <v>22</v>
      </c>
      <c r="RUQ7" s="53" t="s">
        <v>22</v>
      </c>
      <c r="RUR7" s="53" t="s">
        <v>22</v>
      </c>
      <c r="RUS7" s="53" t="s">
        <v>22</v>
      </c>
      <c r="RUT7" s="53" t="s">
        <v>22</v>
      </c>
      <c r="RUU7" s="53" t="s">
        <v>22</v>
      </c>
      <c r="RUV7" s="53" t="s">
        <v>22</v>
      </c>
      <c r="RUW7" s="53" t="s">
        <v>22</v>
      </c>
      <c r="RUX7" s="53" t="s">
        <v>22</v>
      </c>
      <c r="RUY7" s="53" t="s">
        <v>22</v>
      </c>
      <c r="RUZ7" s="53" t="s">
        <v>22</v>
      </c>
      <c r="RVA7" s="53" t="s">
        <v>22</v>
      </c>
      <c r="RVB7" s="53" t="s">
        <v>22</v>
      </c>
      <c r="RVC7" s="53" t="s">
        <v>22</v>
      </c>
      <c r="RVD7" s="53" t="s">
        <v>22</v>
      </c>
      <c r="RVE7" s="53" t="s">
        <v>22</v>
      </c>
      <c r="RVF7" s="53" t="s">
        <v>22</v>
      </c>
      <c r="RVG7" s="53" t="s">
        <v>22</v>
      </c>
      <c r="RVH7" s="53" t="s">
        <v>22</v>
      </c>
      <c r="RVI7" s="53" t="s">
        <v>22</v>
      </c>
      <c r="RVJ7" s="53" t="s">
        <v>22</v>
      </c>
      <c r="RVK7" s="53" t="s">
        <v>22</v>
      </c>
      <c r="RVL7" s="53" t="s">
        <v>22</v>
      </c>
      <c r="RVM7" s="53" t="s">
        <v>22</v>
      </c>
      <c r="RVN7" s="53" t="s">
        <v>22</v>
      </c>
      <c r="RVO7" s="53" t="s">
        <v>22</v>
      </c>
      <c r="RVP7" s="53" t="s">
        <v>22</v>
      </c>
      <c r="RVQ7" s="53" t="s">
        <v>22</v>
      </c>
      <c r="RVR7" s="53" t="s">
        <v>22</v>
      </c>
      <c r="RVS7" s="53" t="s">
        <v>22</v>
      </c>
      <c r="RVT7" s="53" t="s">
        <v>22</v>
      </c>
      <c r="RVU7" s="53" t="s">
        <v>22</v>
      </c>
      <c r="RVV7" s="53" t="s">
        <v>22</v>
      </c>
      <c r="RVW7" s="53" t="s">
        <v>22</v>
      </c>
      <c r="RVX7" s="53" t="s">
        <v>22</v>
      </c>
      <c r="RVY7" s="53" t="s">
        <v>22</v>
      </c>
      <c r="RVZ7" s="53" t="s">
        <v>22</v>
      </c>
      <c r="RWA7" s="53" t="s">
        <v>22</v>
      </c>
      <c r="RWB7" s="53" t="s">
        <v>22</v>
      </c>
      <c r="RWC7" s="53" t="s">
        <v>22</v>
      </c>
      <c r="RWD7" s="53" t="s">
        <v>22</v>
      </c>
      <c r="RWE7" s="53" t="s">
        <v>22</v>
      </c>
      <c r="RWF7" s="53" t="s">
        <v>22</v>
      </c>
      <c r="RWG7" s="53" t="s">
        <v>22</v>
      </c>
      <c r="RWH7" s="53" t="s">
        <v>22</v>
      </c>
      <c r="RWI7" s="53" t="s">
        <v>22</v>
      </c>
      <c r="RWJ7" s="53" t="s">
        <v>22</v>
      </c>
      <c r="RWK7" s="53" t="s">
        <v>22</v>
      </c>
      <c r="RWL7" s="53" t="s">
        <v>22</v>
      </c>
      <c r="RWM7" s="53" t="s">
        <v>22</v>
      </c>
      <c r="RWN7" s="53" t="s">
        <v>22</v>
      </c>
      <c r="RWO7" s="53" t="s">
        <v>22</v>
      </c>
      <c r="RWP7" s="53" t="s">
        <v>22</v>
      </c>
      <c r="RWQ7" s="53" t="s">
        <v>22</v>
      </c>
      <c r="RWR7" s="53" t="s">
        <v>22</v>
      </c>
      <c r="RWS7" s="53" t="s">
        <v>22</v>
      </c>
      <c r="RWT7" s="53" t="s">
        <v>22</v>
      </c>
      <c r="RWU7" s="53" t="s">
        <v>22</v>
      </c>
      <c r="RWV7" s="53" t="s">
        <v>22</v>
      </c>
      <c r="RWW7" s="53" t="s">
        <v>22</v>
      </c>
      <c r="RWX7" s="53" t="s">
        <v>22</v>
      </c>
      <c r="RWY7" s="53" t="s">
        <v>22</v>
      </c>
      <c r="RWZ7" s="53" t="s">
        <v>22</v>
      </c>
      <c r="RXA7" s="53" t="s">
        <v>22</v>
      </c>
      <c r="RXB7" s="53" t="s">
        <v>22</v>
      </c>
      <c r="RXC7" s="53" t="s">
        <v>22</v>
      </c>
      <c r="RXD7" s="53" t="s">
        <v>22</v>
      </c>
      <c r="RXE7" s="53" t="s">
        <v>22</v>
      </c>
      <c r="RXF7" s="53" t="s">
        <v>22</v>
      </c>
      <c r="RXG7" s="53" t="s">
        <v>22</v>
      </c>
      <c r="RXH7" s="53" t="s">
        <v>22</v>
      </c>
      <c r="RXI7" s="53" t="s">
        <v>22</v>
      </c>
      <c r="RXJ7" s="53" t="s">
        <v>22</v>
      </c>
      <c r="RXK7" s="53" t="s">
        <v>22</v>
      </c>
      <c r="RXL7" s="53" t="s">
        <v>22</v>
      </c>
      <c r="RXM7" s="53" t="s">
        <v>22</v>
      </c>
      <c r="RXN7" s="53" t="s">
        <v>22</v>
      </c>
      <c r="RXO7" s="53" t="s">
        <v>22</v>
      </c>
      <c r="RXP7" s="53" t="s">
        <v>22</v>
      </c>
      <c r="RXQ7" s="53" t="s">
        <v>22</v>
      </c>
      <c r="RXR7" s="53" t="s">
        <v>22</v>
      </c>
      <c r="RXS7" s="53" t="s">
        <v>22</v>
      </c>
      <c r="RXT7" s="53" t="s">
        <v>22</v>
      </c>
      <c r="RXU7" s="53" t="s">
        <v>22</v>
      </c>
      <c r="RXV7" s="53" t="s">
        <v>22</v>
      </c>
      <c r="RXW7" s="53" t="s">
        <v>22</v>
      </c>
      <c r="RXX7" s="53" t="s">
        <v>22</v>
      </c>
      <c r="RXY7" s="53" t="s">
        <v>22</v>
      </c>
      <c r="RXZ7" s="53" t="s">
        <v>22</v>
      </c>
      <c r="RYA7" s="53" t="s">
        <v>22</v>
      </c>
      <c r="RYB7" s="53" t="s">
        <v>22</v>
      </c>
      <c r="RYC7" s="53" t="s">
        <v>22</v>
      </c>
      <c r="RYD7" s="53" t="s">
        <v>22</v>
      </c>
      <c r="RYE7" s="53" t="s">
        <v>22</v>
      </c>
      <c r="RYF7" s="53" t="s">
        <v>22</v>
      </c>
      <c r="RYG7" s="53" t="s">
        <v>22</v>
      </c>
      <c r="RYH7" s="53" t="s">
        <v>22</v>
      </c>
      <c r="RYI7" s="53" t="s">
        <v>22</v>
      </c>
      <c r="RYJ7" s="53" t="s">
        <v>22</v>
      </c>
      <c r="RYK7" s="53" t="s">
        <v>22</v>
      </c>
      <c r="RYL7" s="53" t="s">
        <v>22</v>
      </c>
      <c r="RYM7" s="53" t="s">
        <v>22</v>
      </c>
      <c r="RYN7" s="53" t="s">
        <v>22</v>
      </c>
      <c r="RYO7" s="53" t="s">
        <v>22</v>
      </c>
      <c r="RYP7" s="53" t="s">
        <v>22</v>
      </c>
      <c r="RYQ7" s="53" t="s">
        <v>22</v>
      </c>
      <c r="RYR7" s="53" t="s">
        <v>22</v>
      </c>
      <c r="RYS7" s="53" t="s">
        <v>22</v>
      </c>
      <c r="RYT7" s="53" t="s">
        <v>22</v>
      </c>
      <c r="RYU7" s="53" t="s">
        <v>22</v>
      </c>
      <c r="RYV7" s="53" t="s">
        <v>22</v>
      </c>
      <c r="RYW7" s="53" t="s">
        <v>22</v>
      </c>
      <c r="RYX7" s="53" t="s">
        <v>22</v>
      </c>
      <c r="RYY7" s="53" t="s">
        <v>22</v>
      </c>
      <c r="RYZ7" s="53" t="s">
        <v>22</v>
      </c>
      <c r="RZA7" s="53" t="s">
        <v>22</v>
      </c>
      <c r="RZB7" s="53" t="s">
        <v>22</v>
      </c>
      <c r="RZC7" s="53" t="s">
        <v>22</v>
      </c>
      <c r="RZD7" s="53" t="s">
        <v>22</v>
      </c>
      <c r="RZE7" s="53" t="s">
        <v>22</v>
      </c>
      <c r="RZF7" s="53" t="s">
        <v>22</v>
      </c>
      <c r="RZG7" s="53" t="s">
        <v>22</v>
      </c>
      <c r="RZH7" s="53" t="s">
        <v>22</v>
      </c>
      <c r="RZI7" s="53" t="s">
        <v>22</v>
      </c>
      <c r="RZJ7" s="53" t="s">
        <v>22</v>
      </c>
      <c r="RZK7" s="53" t="s">
        <v>22</v>
      </c>
      <c r="RZL7" s="53" t="s">
        <v>22</v>
      </c>
      <c r="RZM7" s="53" t="s">
        <v>22</v>
      </c>
      <c r="RZN7" s="53" t="s">
        <v>22</v>
      </c>
      <c r="RZO7" s="53" t="s">
        <v>22</v>
      </c>
      <c r="RZP7" s="53" t="s">
        <v>22</v>
      </c>
      <c r="RZQ7" s="53" t="s">
        <v>22</v>
      </c>
      <c r="RZR7" s="53" t="s">
        <v>22</v>
      </c>
      <c r="RZS7" s="53" t="s">
        <v>22</v>
      </c>
      <c r="RZT7" s="53" t="s">
        <v>22</v>
      </c>
      <c r="RZU7" s="53" t="s">
        <v>22</v>
      </c>
      <c r="RZV7" s="53" t="s">
        <v>22</v>
      </c>
      <c r="RZW7" s="53" t="s">
        <v>22</v>
      </c>
      <c r="RZX7" s="53" t="s">
        <v>22</v>
      </c>
      <c r="RZY7" s="53" t="s">
        <v>22</v>
      </c>
      <c r="RZZ7" s="53" t="s">
        <v>22</v>
      </c>
      <c r="SAA7" s="53" t="s">
        <v>22</v>
      </c>
      <c r="SAB7" s="53" t="s">
        <v>22</v>
      </c>
      <c r="SAC7" s="53" t="s">
        <v>22</v>
      </c>
      <c r="SAD7" s="53" t="s">
        <v>22</v>
      </c>
      <c r="SAE7" s="53" t="s">
        <v>22</v>
      </c>
      <c r="SAF7" s="53" t="s">
        <v>22</v>
      </c>
      <c r="SAG7" s="53" t="s">
        <v>22</v>
      </c>
      <c r="SAH7" s="53" t="s">
        <v>22</v>
      </c>
      <c r="SAI7" s="53" t="s">
        <v>22</v>
      </c>
      <c r="SAJ7" s="53" t="s">
        <v>22</v>
      </c>
      <c r="SAK7" s="53" t="s">
        <v>22</v>
      </c>
      <c r="SAL7" s="53" t="s">
        <v>22</v>
      </c>
      <c r="SAM7" s="53" t="s">
        <v>22</v>
      </c>
      <c r="SAN7" s="53" t="s">
        <v>22</v>
      </c>
      <c r="SAO7" s="53" t="s">
        <v>22</v>
      </c>
      <c r="SAP7" s="53" t="s">
        <v>22</v>
      </c>
      <c r="SAQ7" s="53" t="s">
        <v>22</v>
      </c>
      <c r="SAR7" s="53" t="s">
        <v>22</v>
      </c>
      <c r="SAS7" s="53" t="s">
        <v>22</v>
      </c>
      <c r="SAT7" s="53" t="s">
        <v>22</v>
      </c>
      <c r="SAU7" s="53" t="s">
        <v>22</v>
      </c>
      <c r="SAV7" s="53" t="s">
        <v>22</v>
      </c>
      <c r="SAW7" s="53" t="s">
        <v>22</v>
      </c>
      <c r="SAX7" s="53" t="s">
        <v>22</v>
      </c>
      <c r="SAY7" s="53" t="s">
        <v>22</v>
      </c>
      <c r="SAZ7" s="53" t="s">
        <v>22</v>
      </c>
      <c r="SBA7" s="53" t="s">
        <v>22</v>
      </c>
      <c r="SBB7" s="53" t="s">
        <v>22</v>
      </c>
      <c r="SBC7" s="53" t="s">
        <v>22</v>
      </c>
      <c r="SBD7" s="53" t="s">
        <v>22</v>
      </c>
      <c r="SBE7" s="53" t="s">
        <v>22</v>
      </c>
      <c r="SBF7" s="53" t="s">
        <v>22</v>
      </c>
      <c r="SBG7" s="53" t="s">
        <v>22</v>
      </c>
      <c r="SBH7" s="53" t="s">
        <v>22</v>
      </c>
      <c r="SBI7" s="53" t="s">
        <v>22</v>
      </c>
      <c r="SBJ7" s="53" t="s">
        <v>22</v>
      </c>
      <c r="SBK7" s="53" t="s">
        <v>22</v>
      </c>
      <c r="SBL7" s="53" t="s">
        <v>22</v>
      </c>
      <c r="SBM7" s="53" t="s">
        <v>22</v>
      </c>
      <c r="SBN7" s="53" t="s">
        <v>22</v>
      </c>
      <c r="SBO7" s="53" t="s">
        <v>22</v>
      </c>
      <c r="SBP7" s="53" t="s">
        <v>22</v>
      </c>
      <c r="SBQ7" s="53" t="s">
        <v>22</v>
      </c>
      <c r="SBR7" s="53" t="s">
        <v>22</v>
      </c>
      <c r="SBS7" s="53" t="s">
        <v>22</v>
      </c>
      <c r="SBT7" s="53" t="s">
        <v>22</v>
      </c>
      <c r="SBU7" s="53" t="s">
        <v>22</v>
      </c>
      <c r="SBV7" s="53" t="s">
        <v>22</v>
      </c>
      <c r="SBW7" s="53" t="s">
        <v>22</v>
      </c>
      <c r="SBX7" s="53" t="s">
        <v>22</v>
      </c>
      <c r="SBY7" s="53" t="s">
        <v>22</v>
      </c>
      <c r="SBZ7" s="53" t="s">
        <v>22</v>
      </c>
      <c r="SCA7" s="53" t="s">
        <v>22</v>
      </c>
      <c r="SCB7" s="53" t="s">
        <v>22</v>
      </c>
      <c r="SCC7" s="53" t="s">
        <v>22</v>
      </c>
      <c r="SCD7" s="53" t="s">
        <v>22</v>
      </c>
      <c r="SCE7" s="53" t="s">
        <v>22</v>
      </c>
      <c r="SCF7" s="53" t="s">
        <v>22</v>
      </c>
      <c r="SCG7" s="53" t="s">
        <v>22</v>
      </c>
      <c r="SCH7" s="53" t="s">
        <v>22</v>
      </c>
      <c r="SCI7" s="53" t="s">
        <v>22</v>
      </c>
      <c r="SCJ7" s="53" t="s">
        <v>22</v>
      </c>
      <c r="SCK7" s="53" t="s">
        <v>22</v>
      </c>
      <c r="SCL7" s="53" t="s">
        <v>22</v>
      </c>
      <c r="SCM7" s="53" t="s">
        <v>22</v>
      </c>
      <c r="SCN7" s="53" t="s">
        <v>22</v>
      </c>
      <c r="SCO7" s="53" t="s">
        <v>22</v>
      </c>
      <c r="SCP7" s="53" t="s">
        <v>22</v>
      </c>
      <c r="SCQ7" s="53" t="s">
        <v>22</v>
      </c>
      <c r="SCR7" s="53" t="s">
        <v>22</v>
      </c>
      <c r="SCS7" s="53" t="s">
        <v>22</v>
      </c>
      <c r="SCT7" s="53" t="s">
        <v>22</v>
      </c>
      <c r="SCU7" s="53" t="s">
        <v>22</v>
      </c>
      <c r="SCV7" s="53" t="s">
        <v>22</v>
      </c>
      <c r="SCW7" s="53" t="s">
        <v>22</v>
      </c>
      <c r="SCX7" s="53" t="s">
        <v>22</v>
      </c>
      <c r="SCY7" s="53" t="s">
        <v>22</v>
      </c>
      <c r="SCZ7" s="53" t="s">
        <v>22</v>
      </c>
      <c r="SDA7" s="53" t="s">
        <v>22</v>
      </c>
      <c r="SDB7" s="53" t="s">
        <v>22</v>
      </c>
      <c r="SDC7" s="53" t="s">
        <v>22</v>
      </c>
      <c r="SDD7" s="53" t="s">
        <v>22</v>
      </c>
      <c r="SDE7" s="53" t="s">
        <v>22</v>
      </c>
      <c r="SDF7" s="53" t="s">
        <v>22</v>
      </c>
      <c r="SDG7" s="53" t="s">
        <v>22</v>
      </c>
      <c r="SDH7" s="53" t="s">
        <v>22</v>
      </c>
      <c r="SDI7" s="53" t="s">
        <v>22</v>
      </c>
      <c r="SDJ7" s="53" t="s">
        <v>22</v>
      </c>
      <c r="SDK7" s="53" t="s">
        <v>22</v>
      </c>
      <c r="SDL7" s="53" t="s">
        <v>22</v>
      </c>
      <c r="SDM7" s="53" t="s">
        <v>22</v>
      </c>
      <c r="SDN7" s="53" t="s">
        <v>22</v>
      </c>
      <c r="SDO7" s="53" t="s">
        <v>22</v>
      </c>
      <c r="SDP7" s="53" t="s">
        <v>22</v>
      </c>
      <c r="SDQ7" s="53" t="s">
        <v>22</v>
      </c>
      <c r="SDR7" s="53" t="s">
        <v>22</v>
      </c>
      <c r="SDS7" s="53" t="s">
        <v>22</v>
      </c>
      <c r="SDT7" s="53" t="s">
        <v>22</v>
      </c>
      <c r="SDU7" s="53" t="s">
        <v>22</v>
      </c>
      <c r="SDV7" s="53" t="s">
        <v>22</v>
      </c>
      <c r="SDW7" s="53" t="s">
        <v>22</v>
      </c>
      <c r="SDX7" s="53" t="s">
        <v>22</v>
      </c>
      <c r="SDY7" s="53" t="s">
        <v>22</v>
      </c>
      <c r="SDZ7" s="53" t="s">
        <v>22</v>
      </c>
      <c r="SEA7" s="53" t="s">
        <v>22</v>
      </c>
      <c r="SEB7" s="53" t="s">
        <v>22</v>
      </c>
      <c r="SEC7" s="53" t="s">
        <v>22</v>
      </c>
      <c r="SED7" s="53" t="s">
        <v>22</v>
      </c>
      <c r="SEE7" s="53" t="s">
        <v>22</v>
      </c>
      <c r="SEF7" s="53" t="s">
        <v>22</v>
      </c>
      <c r="SEG7" s="53" t="s">
        <v>22</v>
      </c>
      <c r="SEH7" s="53" t="s">
        <v>22</v>
      </c>
      <c r="SEI7" s="53" t="s">
        <v>22</v>
      </c>
      <c r="SEJ7" s="53" t="s">
        <v>22</v>
      </c>
      <c r="SEK7" s="53" t="s">
        <v>22</v>
      </c>
      <c r="SEL7" s="53" t="s">
        <v>22</v>
      </c>
      <c r="SEM7" s="53" t="s">
        <v>22</v>
      </c>
      <c r="SEN7" s="53" t="s">
        <v>22</v>
      </c>
      <c r="SEO7" s="53" t="s">
        <v>22</v>
      </c>
      <c r="SEP7" s="53" t="s">
        <v>22</v>
      </c>
      <c r="SEQ7" s="53" t="s">
        <v>22</v>
      </c>
      <c r="SER7" s="53" t="s">
        <v>22</v>
      </c>
      <c r="SES7" s="53" t="s">
        <v>22</v>
      </c>
      <c r="SET7" s="53" t="s">
        <v>22</v>
      </c>
      <c r="SEU7" s="53" t="s">
        <v>22</v>
      </c>
      <c r="SEV7" s="53" t="s">
        <v>22</v>
      </c>
      <c r="SEW7" s="53" t="s">
        <v>22</v>
      </c>
      <c r="SEX7" s="53" t="s">
        <v>22</v>
      </c>
      <c r="SEY7" s="53" t="s">
        <v>22</v>
      </c>
      <c r="SEZ7" s="53" t="s">
        <v>22</v>
      </c>
      <c r="SFA7" s="53" t="s">
        <v>22</v>
      </c>
      <c r="SFB7" s="53" t="s">
        <v>22</v>
      </c>
      <c r="SFC7" s="53" t="s">
        <v>22</v>
      </c>
      <c r="SFD7" s="53" t="s">
        <v>22</v>
      </c>
      <c r="SFE7" s="53" t="s">
        <v>22</v>
      </c>
      <c r="SFF7" s="53" t="s">
        <v>22</v>
      </c>
      <c r="SFG7" s="53" t="s">
        <v>22</v>
      </c>
      <c r="SFH7" s="53" t="s">
        <v>22</v>
      </c>
      <c r="SFI7" s="53" t="s">
        <v>22</v>
      </c>
      <c r="SFJ7" s="53" t="s">
        <v>22</v>
      </c>
      <c r="SFK7" s="53" t="s">
        <v>22</v>
      </c>
      <c r="SFL7" s="53" t="s">
        <v>22</v>
      </c>
      <c r="SFM7" s="53" t="s">
        <v>22</v>
      </c>
      <c r="SFN7" s="53" t="s">
        <v>22</v>
      </c>
      <c r="SFO7" s="53" t="s">
        <v>22</v>
      </c>
      <c r="SFP7" s="53" t="s">
        <v>22</v>
      </c>
      <c r="SFQ7" s="53" t="s">
        <v>22</v>
      </c>
      <c r="SFR7" s="53" t="s">
        <v>22</v>
      </c>
      <c r="SFS7" s="53" t="s">
        <v>22</v>
      </c>
      <c r="SFT7" s="53" t="s">
        <v>22</v>
      </c>
      <c r="SFU7" s="53" t="s">
        <v>22</v>
      </c>
      <c r="SFV7" s="53" t="s">
        <v>22</v>
      </c>
      <c r="SFW7" s="53" t="s">
        <v>22</v>
      </c>
      <c r="SFX7" s="53" t="s">
        <v>22</v>
      </c>
      <c r="SFY7" s="53" t="s">
        <v>22</v>
      </c>
      <c r="SFZ7" s="53" t="s">
        <v>22</v>
      </c>
      <c r="SGA7" s="53" t="s">
        <v>22</v>
      </c>
      <c r="SGB7" s="53" t="s">
        <v>22</v>
      </c>
      <c r="SGC7" s="53" t="s">
        <v>22</v>
      </c>
      <c r="SGD7" s="53" t="s">
        <v>22</v>
      </c>
      <c r="SGE7" s="53" t="s">
        <v>22</v>
      </c>
      <c r="SGF7" s="53" t="s">
        <v>22</v>
      </c>
      <c r="SGG7" s="53" t="s">
        <v>22</v>
      </c>
      <c r="SGH7" s="53" t="s">
        <v>22</v>
      </c>
      <c r="SGI7" s="53" t="s">
        <v>22</v>
      </c>
      <c r="SGJ7" s="53" t="s">
        <v>22</v>
      </c>
      <c r="SGK7" s="53" t="s">
        <v>22</v>
      </c>
      <c r="SGL7" s="53" t="s">
        <v>22</v>
      </c>
      <c r="SGM7" s="53" t="s">
        <v>22</v>
      </c>
      <c r="SGN7" s="53" t="s">
        <v>22</v>
      </c>
      <c r="SGO7" s="53" t="s">
        <v>22</v>
      </c>
      <c r="SGP7" s="53" t="s">
        <v>22</v>
      </c>
      <c r="SGQ7" s="53" t="s">
        <v>22</v>
      </c>
      <c r="SGR7" s="53" t="s">
        <v>22</v>
      </c>
      <c r="SGS7" s="53" t="s">
        <v>22</v>
      </c>
      <c r="SGT7" s="53" t="s">
        <v>22</v>
      </c>
      <c r="SGU7" s="53" t="s">
        <v>22</v>
      </c>
      <c r="SGV7" s="53" t="s">
        <v>22</v>
      </c>
      <c r="SGW7" s="53" t="s">
        <v>22</v>
      </c>
      <c r="SGX7" s="53" t="s">
        <v>22</v>
      </c>
      <c r="SGY7" s="53" t="s">
        <v>22</v>
      </c>
      <c r="SGZ7" s="53" t="s">
        <v>22</v>
      </c>
      <c r="SHA7" s="53" t="s">
        <v>22</v>
      </c>
      <c r="SHB7" s="53" t="s">
        <v>22</v>
      </c>
      <c r="SHC7" s="53" t="s">
        <v>22</v>
      </c>
      <c r="SHD7" s="53" t="s">
        <v>22</v>
      </c>
      <c r="SHE7" s="53" t="s">
        <v>22</v>
      </c>
      <c r="SHF7" s="53" t="s">
        <v>22</v>
      </c>
      <c r="SHG7" s="53" t="s">
        <v>22</v>
      </c>
      <c r="SHH7" s="53" t="s">
        <v>22</v>
      </c>
      <c r="SHI7" s="53" t="s">
        <v>22</v>
      </c>
      <c r="SHJ7" s="53" t="s">
        <v>22</v>
      </c>
      <c r="SHK7" s="53" t="s">
        <v>22</v>
      </c>
      <c r="SHL7" s="53" t="s">
        <v>22</v>
      </c>
      <c r="SHM7" s="53" t="s">
        <v>22</v>
      </c>
      <c r="SHN7" s="53" t="s">
        <v>22</v>
      </c>
      <c r="SHO7" s="53" t="s">
        <v>22</v>
      </c>
      <c r="SHP7" s="53" t="s">
        <v>22</v>
      </c>
      <c r="SHQ7" s="53" t="s">
        <v>22</v>
      </c>
      <c r="SHR7" s="53" t="s">
        <v>22</v>
      </c>
      <c r="SHS7" s="53" t="s">
        <v>22</v>
      </c>
      <c r="SHT7" s="53" t="s">
        <v>22</v>
      </c>
      <c r="SHU7" s="53" t="s">
        <v>22</v>
      </c>
      <c r="SHV7" s="53" t="s">
        <v>22</v>
      </c>
      <c r="SHW7" s="53" t="s">
        <v>22</v>
      </c>
      <c r="SHX7" s="53" t="s">
        <v>22</v>
      </c>
      <c r="SHY7" s="53" t="s">
        <v>22</v>
      </c>
      <c r="SHZ7" s="53" t="s">
        <v>22</v>
      </c>
      <c r="SIA7" s="53" t="s">
        <v>22</v>
      </c>
      <c r="SIB7" s="53" t="s">
        <v>22</v>
      </c>
      <c r="SIC7" s="53" t="s">
        <v>22</v>
      </c>
      <c r="SID7" s="53" t="s">
        <v>22</v>
      </c>
      <c r="SIE7" s="53" t="s">
        <v>22</v>
      </c>
      <c r="SIF7" s="53" t="s">
        <v>22</v>
      </c>
      <c r="SIG7" s="53" t="s">
        <v>22</v>
      </c>
      <c r="SIH7" s="53" t="s">
        <v>22</v>
      </c>
      <c r="SII7" s="53" t="s">
        <v>22</v>
      </c>
      <c r="SIJ7" s="53" t="s">
        <v>22</v>
      </c>
      <c r="SIK7" s="53" t="s">
        <v>22</v>
      </c>
      <c r="SIL7" s="53" t="s">
        <v>22</v>
      </c>
      <c r="SIM7" s="53" t="s">
        <v>22</v>
      </c>
      <c r="SIN7" s="53" t="s">
        <v>22</v>
      </c>
      <c r="SIO7" s="53" t="s">
        <v>22</v>
      </c>
      <c r="SIP7" s="53" t="s">
        <v>22</v>
      </c>
      <c r="SIQ7" s="53" t="s">
        <v>22</v>
      </c>
      <c r="SIR7" s="53" t="s">
        <v>22</v>
      </c>
      <c r="SIS7" s="53" t="s">
        <v>22</v>
      </c>
      <c r="SIT7" s="53" t="s">
        <v>22</v>
      </c>
      <c r="SIU7" s="53" t="s">
        <v>22</v>
      </c>
      <c r="SIV7" s="53" t="s">
        <v>22</v>
      </c>
      <c r="SIW7" s="53" t="s">
        <v>22</v>
      </c>
      <c r="SIX7" s="53" t="s">
        <v>22</v>
      </c>
      <c r="SIY7" s="53" t="s">
        <v>22</v>
      </c>
      <c r="SIZ7" s="53" t="s">
        <v>22</v>
      </c>
      <c r="SJA7" s="53" t="s">
        <v>22</v>
      </c>
      <c r="SJB7" s="53" t="s">
        <v>22</v>
      </c>
      <c r="SJC7" s="53" t="s">
        <v>22</v>
      </c>
      <c r="SJD7" s="53" t="s">
        <v>22</v>
      </c>
      <c r="SJE7" s="53" t="s">
        <v>22</v>
      </c>
      <c r="SJF7" s="53" t="s">
        <v>22</v>
      </c>
      <c r="SJG7" s="53" t="s">
        <v>22</v>
      </c>
      <c r="SJH7" s="53" t="s">
        <v>22</v>
      </c>
      <c r="SJI7" s="53" t="s">
        <v>22</v>
      </c>
      <c r="SJJ7" s="53" t="s">
        <v>22</v>
      </c>
      <c r="SJK7" s="53" t="s">
        <v>22</v>
      </c>
      <c r="SJL7" s="53" t="s">
        <v>22</v>
      </c>
      <c r="SJM7" s="53" t="s">
        <v>22</v>
      </c>
      <c r="SJN7" s="53" t="s">
        <v>22</v>
      </c>
      <c r="SJO7" s="53" t="s">
        <v>22</v>
      </c>
      <c r="SJP7" s="53" t="s">
        <v>22</v>
      </c>
      <c r="SJQ7" s="53" t="s">
        <v>22</v>
      </c>
      <c r="SJR7" s="53" t="s">
        <v>22</v>
      </c>
      <c r="SJS7" s="53" t="s">
        <v>22</v>
      </c>
      <c r="SJT7" s="53" t="s">
        <v>22</v>
      </c>
      <c r="SJU7" s="53" t="s">
        <v>22</v>
      </c>
      <c r="SJV7" s="53" t="s">
        <v>22</v>
      </c>
      <c r="SJW7" s="53" t="s">
        <v>22</v>
      </c>
      <c r="SJX7" s="53" t="s">
        <v>22</v>
      </c>
      <c r="SJY7" s="53" t="s">
        <v>22</v>
      </c>
      <c r="SJZ7" s="53" t="s">
        <v>22</v>
      </c>
      <c r="SKA7" s="53" t="s">
        <v>22</v>
      </c>
      <c r="SKB7" s="53" t="s">
        <v>22</v>
      </c>
      <c r="SKC7" s="53" t="s">
        <v>22</v>
      </c>
      <c r="SKD7" s="53" t="s">
        <v>22</v>
      </c>
      <c r="SKE7" s="53" t="s">
        <v>22</v>
      </c>
      <c r="SKF7" s="53" t="s">
        <v>22</v>
      </c>
      <c r="SKG7" s="53" t="s">
        <v>22</v>
      </c>
      <c r="SKH7" s="53" t="s">
        <v>22</v>
      </c>
      <c r="SKI7" s="53" t="s">
        <v>22</v>
      </c>
      <c r="SKJ7" s="53" t="s">
        <v>22</v>
      </c>
      <c r="SKK7" s="53" t="s">
        <v>22</v>
      </c>
      <c r="SKL7" s="53" t="s">
        <v>22</v>
      </c>
      <c r="SKM7" s="53" t="s">
        <v>22</v>
      </c>
      <c r="SKN7" s="53" t="s">
        <v>22</v>
      </c>
      <c r="SKO7" s="53" t="s">
        <v>22</v>
      </c>
      <c r="SKP7" s="53" t="s">
        <v>22</v>
      </c>
      <c r="SKQ7" s="53" t="s">
        <v>22</v>
      </c>
      <c r="SKR7" s="53" t="s">
        <v>22</v>
      </c>
      <c r="SKS7" s="53" t="s">
        <v>22</v>
      </c>
      <c r="SKT7" s="53" t="s">
        <v>22</v>
      </c>
      <c r="SKU7" s="53" t="s">
        <v>22</v>
      </c>
      <c r="SKV7" s="53" t="s">
        <v>22</v>
      </c>
      <c r="SKW7" s="53" t="s">
        <v>22</v>
      </c>
      <c r="SKX7" s="53" t="s">
        <v>22</v>
      </c>
      <c r="SKY7" s="53" t="s">
        <v>22</v>
      </c>
      <c r="SKZ7" s="53" t="s">
        <v>22</v>
      </c>
      <c r="SLA7" s="53" t="s">
        <v>22</v>
      </c>
      <c r="SLB7" s="53" t="s">
        <v>22</v>
      </c>
      <c r="SLC7" s="53" t="s">
        <v>22</v>
      </c>
      <c r="SLD7" s="53" t="s">
        <v>22</v>
      </c>
      <c r="SLE7" s="53" t="s">
        <v>22</v>
      </c>
      <c r="SLF7" s="53" t="s">
        <v>22</v>
      </c>
      <c r="SLG7" s="53" t="s">
        <v>22</v>
      </c>
      <c r="SLH7" s="53" t="s">
        <v>22</v>
      </c>
      <c r="SLI7" s="53" t="s">
        <v>22</v>
      </c>
      <c r="SLJ7" s="53" t="s">
        <v>22</v>
      </c>
      <c r="SLK7" s="53" t="s">
        <v>22</v>
      </c>
      <c r="SLL7" s="53" t="s">
        <v>22</v>
      </c>
      <c r="SLM7" s="53" t="s">
        <v>22</v>
      </c>
      <c r="SLN7" s="53" t="s">
        <v>22</v>
      </c>
      <c r="SLO7" s="53" t="s">
        <v>22</v>
      </c>
      <c r="SLP7" s="53" t="s">
        <v>22</v>
      </c>
      <c r="SLQ7" s="53" t="s">
        <v>22</v>
      </c>
      <c r="SLR7" s="53" t="s">
        <v>22</v>
      </c>
      <c r="SLS7" s="53" t="s">
        <v>22</v>
      </c>
      <c r="SLT7" s="53" t="s">
        <v>22</v>
      </c>
      <c r="SLU7" s="53" t="s">
        <v>22</v>
      </c>
      <c r="SLV7" s="53" t="s">
        <v>22</v>
      </c>
      <c r="SLW7" s="53" t="s">
        <v>22</v>
      </c>
      <c r="SLX7" s="53" t="s">
        <v>22</v>
      </c>
      <c r="SLY7" s="53" t="s">
        <v>22</v>
      </c>
      <c r="SLZ7" s="53" t="s">
        <v>22</v>
      </c>
      <c r="SMA7" s="53" t="s">
        <v>22</v>
      </c>
      <c r="SMB7" s="53" t="s">
        <v>22</v>
      </c>
      <c r="SMC7" s="53" t="s">
        <v>22</v>
      </c>
      <c r="SMD7" s="53" t="s">
        <v>22</v>
      </c>
      <c r="SME7" s="53" t="s">
        <v>22</v>
      </c>
      <c r="SMF7" s="53" t="s">
        <v>22</v>
      </c>
      <c r="SMG7" s="53" t="s">
        <v>22</v>
      </c>
      <c r="SMH7" s="53" t="s">
        <v>22</v>
      </c>
      <c r="SMI7" s="53" t="s">
        <v>22</v>
      </c>
      <c r="SMJ7" s="53" t="s">
        <v>22</v>
      </c>
      <c r="SMK7" s="53" t="s">
        <v>22</v>
      </c>
      <c r="SML7" s="53" t="s">
        <v>22</v>
      </c>
      <c r="SMM7" s="53" t="s">
        <v>22</v>
      </c>
      <c r="SMN7" s="53" t="s">
        <v>22</v>
      </c>
      <c r="SMO7" s="53" t="s">
        <v>22</v>
      </c>
      <c r="SMP7" s="53" t="s">
        <v>22</v>
      </c>
      <c r="SMQ7" s="53" t="s">
        <v>22</v>
      </c>
      <c r="SMR7" s="53" t="s">
        <v>22</v>
      </c>
      <c r="SMS7" s="53" t="s">
        <v>22</v>
      </c>
      <c r="SMT7" s="53" t="s">
        <v>22</v>
      </c>
      <c r="SMU7" s="53" t="s">
        <v>22</v>
      </c>
      <c r="SMV7" s="53" t="s">
        <v>22</v>
      </c>
      <c r="SMW7" s="53" t="s">
        <v>22</v>
      </c>
      <c r="SMX7" s="53" t="s">
        <v>22</v>
      </c>
      <c r="SMY7" s="53" t="s">
        <v>22</v>
      </c>
      <c r="SMZ7" s="53" t="s">
        <v>22</v>
      </c>
      <c r="SNA7" s="53" t="s">
        <v>22</v>
      </c>
      <c r="SNB7" s="53" t="s">
        <v>22</v>
      </c>
      <c r="SNC7" s="53" t="s">
        <v>22</v>
      </c>
      <c r="SND7" s="53" t="s">
        <v>22</v>
      </c>
      <c r="SNE7" s="53" t="s">
        <v>22</v>
      </c>
      <c r="SNF7" s="53" t="s">
        <v>22</v>
      </c>
      <c r="SNG7" s="53" t="s">
        <v>22</v>
      </c>
      <c r="SNH7" s="53" t="s">
        <v>22</v>
      </c>
      <c r="SNI7" s="53" t="s">
        <v>22</v>
      </c>
      <c r="SNJ7" s="53" t="s">
        <v>22</v>
      </c>
      <c r="SNK7" s="53" t="s">
        <v>22</v>
      </c>
      <c r="SNL7" s="53" t="s">
        <v>22</v>
      </c>
      <c r="SNM7" s="53" t="s">
        <v>22</v>
      </c>
      <c r="SNN7" s="53" t="s">
        <v>22</v>
      </c>
      <c r="SNO7" s="53" t="s">
        <v>22</v>
      </c>
      <c r="SNP7" s="53" t="s">
        <v>22</v>
      </c>
      <c r="SNQ7" s="53" t="s">
        <v>22</v>
      </c>
      <c r="SNR7" s="53" t="s">
        <v>22</v>
      </c>
      <c r="SNS7" s="53" t="s">
        <v>22</v>
      </c>
      <c r="SNT7" s="53" t="s">
        <v>22</v>
      </c>
      <c r="SNU7" s="53" t="s">
        <v>22</v>
      </c>
      <c r="SNV7" s="53" t="s">
        <v>22</v>
      </c>
      <c r="SNW7" s="53" t="s">
        <v>22</v>
      </c>
      <c r="SNX7" s="53" t="s">
        <v>22</v>
      </c>
      <c r="SNY7" s="53" t="s">
        <v>22</v>
      </c>
      <c r="SNZ7" s="53" t="s">
        <v>22</v>
      </c>
      <c r="SOA7" s="53" t="s">
        <v>22</v>
      </c>
      <c r="SOB7" s="53" t="s">
        <v>22</v>
      </c>
      <c r="SOC7" s="53" t="s">
        <v>22</v>
      </c>
      <c r="SOD7" s="53" t="s">
        <v>22</v>
      </c>
      <c r="SOE7" s="53" t="s">
        <v>22</v>
      </c>
      <c r="SOF7" s="53" t="s">
        <v>22</v>
      </c>
      <c r="SOG7" s="53" t="s">
        <v>22</v>
      </c>
      <c r="SOH7" s="53" t="s">
        <v>22</v>
      </c>
      <c r="SOI7" s="53" t="s">
        <v>22</v>
      </c>
      <c r="SOJ7" s="53" t="s">
        <v>22</v>
      </c>
      <c r="SOK7" s="53" t="s">
        <v>22</v>
      </c>
      <c r="SOL7" s="53" t="s">
        <v>22</v>
      </c>
      <c r="SOM7" s="53" t="s">
        <v>22</v>
      </c>
      <c r="SON7" s="53" t="s">
        <v>22</v>
      </c>
      <c r="SOO7" s="53" t="s">
        <v>22</v>
      </c>
      <c r="SOP7" s="53" t="s">
        <v>22</v>
      </c>
      <c r="SOQ7" s="53" t="s">
        <v>22</v>
      </c>
      <c r="SOR7" s="53" t="s">
        <v>22</v>
      </c>
      <c r="SOS7" s="53" t="s">
        <v>22</v>
      </c>
      <c r="SOT7" s="53" t="s">
        <v>22</v>
      </c>
      <c r="SOU7" s="53" t="s">
        <v>22</v>
      </c>
      <c r="SOV7" s="53" t="s">
        <v>22</v>
      </c>
      <c r="SOW7" s="53" t="s">
        <v>22</v>
      </c>
      <c r="SOX7" s="53" t="s">
        <v>22</v>
      </c>
      <c r="SOY7" s="53" t="s">
        <v>22</v>
      </c>
      <c r="SOZ7" s="53" t="s">
        <v>22</v>
      </c>
      <c r="SPA7" s="53" t="s">
        <v>22</v>
      </c>
      <c r="SPB7" s="53" t="s">
        <v>22</v>
      </c>
      <c r="SPC7" s="53" t="s">
        <v>22</v>
      </c>
      <c r="SPD7" s="53" t="s">
        <v>22</v>
      </c>
      <c r="SPE7" s="53" t="s">
        <v>22</v>
      </c>
      <c r="SPF7" s="53" t="s">
        <v>22</v>
      </c>
      <c r="SPG7" s="53" t="s">
        <v>22</v>
      </c>
      <c r="SPH7" s="53" t="s">
        <v>22</v>
      </c>
      <c r="SPI7" s="53" t="s">
        <v>22</v>
      </c>
      <c r="SPJ7" s="53" t="s">
        <v>22</v>
      </c>
      <c r="SPK7" s="53" t="s">
        <v>22</v>
      </c>
      <c r="SPL7" s="53" t="s">
        <v>22</v>
      </c>
      <c r="SPM7" s="53" t="s">
        <v>22</v>
      </c>
      <c r="SPN7" s="53" t="s">
        <v>22</v>
      </c>
      <c r="SPO7" s="53" t="s">
        <v>22</v>
      </c>
      <c r="SPP7" s="53" t="s">
        <v>22</v>
      </c>
      <c r="SPQ7" s="53" t="s">
        <v>22</v>
      </c>
      <c r="SPR7" s="53" t="s">
        <v>22</v>
      </c>
      <c r="SPS7" s="53" t="s">
        <v>22</v>
      </c>
      <c r="SPT7" s="53" t="s">
        <v>22</v>
      </c>
      <c r="SPU7" s="53" t="s">
        <v>22</v>
      </c>
      <c r="SPV7" s="53" t="s">
        <v>22</v>
      </c>
      <c r="SPW7" s="53" t="s">
        <v>22</v>
      </c>
      <c r="SPX7" s="53" t="s">
        <v>22</v>
      </c>
      <c r="SPY7" s="53" t="s">
        <v>22</v>
      </c>
      <c r="SPZ7" s="53" t="s">
        <v>22</v>
      </c>
      <c r="SQA7" s="53" t="s">
        <v>22</v>
      </c>
      <c r="SQB7" s="53" t="s">
        <v>22</v>
      </c>
      <c r="SQC7" s="53" t="s">
        <v>22</v>
      </c>
      <c r="SQD7" s="53" t="s">
        <v>22</v>
      </c>
      <c r="SQE7" s="53" t="s">
        <v>22</v>
      </c>
      <c r="SQF7" s="53" t="s">
        <v>22</v>
      </c>
      <c r="SQG7" s="53" t="s">
        <v>22</v>
      </c>
      <c r="SQH7" s="53" t="s">
        <v>22</v>
      </c>
      <c r="SQI7" s="53" t="s">
        <v>22</v>
      </c>
      <c r="SQJ7" s="53" t="s">
        <v>22</v>
      </c>
      <c r="SQK7" s="53" t="s">
        <v>22</v>
      </c>
      <c r="SQL7" s="53" t="s">
        <v>22</v>
      </c>
      <c r="SQM7" s="53" t="s">
        <v>22</v>
      </c>
      <c r="SQN7" s="53" t="s">
        <v>22</v>
      </c>
      <c r="SQO7" s="53" t="s">
        <v>22</v>
      </c>
      <c r="SQP7" s="53" t="s">
        <v>22</v>
      </c>
      <c r="SQQ7" s="53" t="s">
        <v>22</v>
      </c>
      <c r="SQR7" s="53" t="s">
        <v>22</v>
      </c>
      <c r="SQS7" s="53" t="s">
        <v>22</v>
      </c>
      <c r="SQT7" s="53" t="s">
        <v>22</v>
      </c>
      <c r="SQU7" s="53" t="s">
        <v>22</v>
      </c>
      <c r="SQV7" s="53" t="s">
        <v>22</v>
      </c>
      <c r="SQW7" s="53" t="s">
        <v>22</v>
      </c>
      <c r="SQX7" s="53" t="s">
        <v>22</v>
      </c>
      <c r="SQY7" s="53" t="s">
        <v>22</v>
      </c>
      <c r="SQZ7" s="53" t="s">
        <v>22</v>
      </c>
      <c r="SRA7" s="53" t="s">
        <v>22</v>
      </c>
      <c r="SRB7" s="53" t="s">
        <v>22</v>
      </c>
      <c r="SRC7" s="53" t="s">
        <v>22</v>
      </c>
      <c r="SRD7" s="53" t="s">
        <v>22</v>
      </c>
      <c r="SRE7" s="53" t="s">
        <v>22</v>
      </c>
      <c r="SRF7" s="53" t="s">
        <v>22</v>
      </c>
      <c r="SRG7" s="53" t="s">
        <v>22</v>
      </c>
      <c r="SRH7" s="53" t="s">
        <v>22</v>
      </c>
      <c r="SRI7" s="53" t="s">
        <v>22</v>
      </c>
      <c r="SRJ7" s="53" t="s">
        <v>22</v>
      </c>
      <c r="SRK7" s="53" t="s">
        <v>22</v>
      </c>
      <c r="SRL7" s="53" t="s">
        <v>22</v>
      </c>
      <c r="SRM7" s="53" t="s">
        <v>22</v>
      </c>
      <c r="SRN7" s="53" t="s">
        <v>22</v>
      </c>
      <c r="SRO7" s="53" t="s">
        <v>22</v>
      </c>
      <c r="SRP7" s="53" t="s">
        <v>22</v>
      </c>
      <c r="SRQ7" s="53" t="s">
        <v>22</v>
      </c>
      <c r="SRR7" s="53" t="s">
        <v>22</v>
      </c>
      <c r="SRS7" s="53" t="s">
        <v>22</v>
      </c>
      <c r="SRT7" s="53" t="s">
        <v>22</v>
      </c>
      <c r="SRU7" s="53" t="s">
        <v>22</v>
      </c>
      <c r="SRV7" s="53" t="s">
        <v>22</v>
      </c>
      <c r="SRW7" s="53" t="s">
        <v>22</v>
      </c>
      <c r="SRX7" s="53" t="s">
        <v>22</v>
      </c>
      <c r="SRY7" s="53" t="s">
        <v>22</v>
      </c>
      <c r="SRZ7" s="53" t="s">
        <v>22</v>
      </c>
      <c r="SSA7" s="53" t="s">
        <v>22</v>
      </c>
      <c r="SSB7" s="53" t="s">
        <v>22</v>
      </c>
      <c r="SSC7" s="53" t="s">
        <v>22</v>
      </c>
      <c r="SSD7" s="53" t="s">
        <v>22</v>
      </c>
      <c r="SSE7" s="53" t="s">
        <v>22</v>
      </c>
      <c r="SSF7" s="53" t="s">
        <v>22</v>
      </c>
      <c r="SSG7" s="53" t="s">
        <v>22</v>
      </c>
      <c r="SSH7" s="53" t="s">
        <v>22</v>
      </c>
      <c r="SSI7" s="53" t="s">
        <v>22</v>
      </c>
      <c r="SSJ7" s="53" t="s">
        <v>22</v>
      </c>
      <c r="SSK7" s="53" t="s">
        <v>22</v>
      </c>
      <c r="SSL7" s="53" t="s">
        <v>22</v>
      </c>
      <c r="SSM7" s="53" t="s">
        <v>22</v>
      </c>
      <c r="SSN7" s="53" t="s">
        <v>22</v>
      </c>
      <c r="SSO7" s="53" t="s">
        <v>22</v>
      </c>
      <c r="SSP7" s="53" t="s">
        <v>22</v>
      </c>
      <c r="SSQ7" s="53" t="s">
        <v>22</v>
      </c>
      <c r="SSR7" s="53" t="s">
        <v>22</v>
      </c>
      <c r="SSS7" s="53" t="s">
        <v>22</v>
      </c>
      <c r="SST7" s="53" t="s">
        <v>22</v>
      </c>
      <c r="SSU7" s="53" t="s">
        <v>22</v>
      </c>
      <c r="SSV7" s="53" t="s">
        <v>22</v>
      </c>
      <c r="SSW7" s="53" t="s">
        <v>22</v>
      </c>
      <c r="SSX7" s="53" t="s">
        <v>22</v>
      </c>
      <c r="SSY7" s="53" t="s">
        <v>22</v>
      </c>
      <c r="SSZ7" s="53" t="s">
        <v>22</v>
      </c>
      <c r="STA7" s="53" t="s">
        <v>22</v>
      </c>
      <c r="STB7" s="53" t="s">
        <v>22</v>
      </c>
      <c r="STC7" s="53" t="s">
        <v>22</v>
      </c>
      <c r="STD7" s="53" t="s">
        <v>22</v>
      </c>
      <c r="STE7" s="53" t="s">
        <v>22</v>
      </c>
      <c r="STF7" s="53" t="s">
        <v>22</v>
      </c>
      <c r="STG7" s="53" t="s">
        <v>22</v>
      </c>
      <c r="STH7" s="53" t="s">
        <v>22</v>
      </c>
      <c r="STI7" s="53" t="s">
        <v>22</v>
      </c>
      <c r="STJ7" s="53" t="s">
        <v>22</v>
      </c>
      <c r="STK7" s="53" t="s">
        <v>22</v>
      </c>
      <c r="STL7" s="53" t="s">
        <v>22</v>
      </c>
      <c r="STM7" s="53" t="s">
        <v>22</v>
      </c>
      <c r="STN7" s="53" t="s">
        <v>22</v>
      </c>
      <c r="STO7" s="53" t="s">
        <v>22</v>
      </c>
      <c r="STP7" s="53" t="s">
        <v>22</v>
      </c>
      <c r="STQ7" s="53" t="s">
        <v>22</v>
      </c>
      <c r="STR7" s="53" t="s">
        <v>22</v>
      </c>
      <c r="STS7" s="53" t="s">
        <v>22</v>
      </c>
      <c r="STT7" s="53" t="s">
        <v>22</v>
      </c>
      <c r="STU7" s="53" t="s">
        <v>22</v>
      </c>
      <c r="STV7" s="53" t="s">
        <v>22</v>
      </c>
      <c r="STW7" s="53" t="s">
        <v>22</v>
      </c>
      <c r="STX7" s="53" t="s">
        <v>22</v>
      </c>
      <c r="STY7" s="53" t="s">
        <v>22</v>
      </c>
      <c r="STZ7" s="53" t="s">
        <v>22</v>
      </c>
      <c r="SUA7" s="53" t="s">
        <v>22</v>
      </c>
      <c r="SUB7" s="53" t="s">
        <v>22</v>
      </c>
      <c r="SUC7" s="53" t="s">
        <v>22</v>
      </c>
      <c r="SUD7" s="53" t="s">
        <v>22</v>
      </c>
      <c r="SUE7" s="53" t="s">
        <v>22</v>
      </c>
      <c r="SUF7" s="53" t="s">
        <v>22</v>
      </c>
      <c r="SUG7" s="53" t="s">
        <v>22</v>
      </c>
      <c r="SUH7" s="53" t="s">
        <v>22</v>
      </c>
      <c r="SUI7" s="53" t="s">
        <v>22</v>
      </c>
      <c r="SUJ7" s="53" t="s">
        <v>22</v>
      </c>
      <c r="SUK7" s="53" t="s">
        <v>22</v>
      </c>
      <c r="SUL7" s="53" t="s">
        <v>22</v>
      </c>
      <c r="SUM7" s="53" t="s">
        <v>22</v>
      </c>
      <c r="SUN7" s="53" t="s">
        <v>22</v>
      </c>
      <c r="SUO7" s="53" t="s">
        <v>22</v>
      </c>
      <c r="SUP7" s="53" t="s">
        <v>22</v>
      </c>
      <c r="SUQ7" s="53" t="s">
        <v>22</v>
      </c>
      <c r="SUR7" s="53" t="s">
        <v>22</v>
      </c>
      <c r="SUS7" s="53" t="s">
        <v>22</v>
      </c>
      <c r="SUT7" s="53" t="s">
        <v>22</v>
      </c>
      <c r="SUU7" s="53" t="s">
        <v>22</v>
      </c>
      <c r="SUV7" s="53" t="s">
        <v>22</v>
      </c>
      <c r="SUW7" s="53" t="s">
        <v>22</v>
      </c>
      <c r="SUX7" s="53" t="s">
        <v>22</v>
      </c>
      <c r="SUY7" s="53" t="s">
        <v>22</v>
      </c>
      <c r="SUZ7" s="53" t="s">
        <v>22</v>
      </c>
      <c r="SVA7" s="53" t="s">
        <v>22</v>
      </c>
      <c r="SVB7" s="53" t="s">
        <v>22</v>
      </c>
      <c r="SVC7" s="53" t="s">
        <v>22</v>
      </c>
      <c r="SVD7" s="53" t="s">
        <v>22</v>
      </c>
      <c r="SVE7" s="53" t="s">
        <v>22</v>
      </c>
      <c r="SVF7" s="53" t="s">
        <v>22</v>
      </c>
      <c r="SVG7" s="53" t="s">
        <v>22</v>
      </c>
      <c r="SVH7" s="53" t="s">
        <v>22</v>
      </c>
      <c r="SVI7" s="53" t="s">
        <v>22</v>
      </c>
      <c r="SVJ7" s="53" t="s">
        <v>22</v>
      </c>
      <c r="SVK7" s="53" t="s">
        <v>22</v>
      </c>
      <c r="SVL7" s="53" t="s">
        <v>22</v>
      </c>
      <c r="SVM7" s="53" t="s">
        <v>22</v>
      </c>
      <c r="SVN7" s="53" t="s">
        <v>22</v>
      </c>
      <c r="SVO7" s="53" t="s">
        <v>22</v>
      </c>
      <c r="SVP7" s="53" t="s">
        <v>22</v>
      </c>
      <c r="SVQ7" s="53" t="s">
        <v>22</v>
      </c>
      <c r="SVR7" s="53" t="s">
        <v>22</v>
      </c>
      <c r="SVS7" s="53" t="s">
        <v>22</v>
      </c>
      <c r="SVT7" s="53" t="s">
        <v>22</v>
      </c>
      <c r="SVU7" s="53" t="s">
        <v>22</v>
      </c>
      <c r="SVV7" s="53" t="s">
        <v>22</v>
      </c>
      <c r="SVW7" s="53" t="s">
        <v>22</v>
      </c>
      <c r="SVX7" s="53" t="s">
        <v>22</v>
      </c>
      <c r="SVY7" s="53" t="s">
        <v>22</v>
      </c>
      <c r="SVZ7" s="53" t="s">
        <v>22</v>
      </c>
      <c r="SWA7" s="53" t="s">
        <v>22</v>
      </c>
      <c r="SWB7" s="53" t="s">
        <v>22</v>
      </c>
      <c r="SWC7" s="53" t="s">
        <v>22</v>
      </c>
      <c r="SWD7" s="53" t="s">
        <v>22</v>
      </c>
      <c r="SWE7" s="53" t="s">
        <v>22</v>
      </c>
      <c r="SWF7" s="53" t="s">
        <v>22</v>
      </c>
      <c r="SWG7" s="53" t="s">
        <v>22</v>
      </c>
      <c r="SWH7" s="53" t="s">
        <v>22</v>
      </c>
      <c r="SWI7" s="53" t="s">
        <v>22</v>
      </c>
      <c r="SWJ7" s="53" t="s">
        <v>22</v>
      </c>
      <c r="SWK7" s="53" t="s">
        <v>22</v>
      </c>
      <c r="SWL7" s="53" t="s">
        <v>22</v>
      </c>
      <c r="SWM7" s="53" t="s">
        <v>22</v>
      </c>
      <c r="SWN7" s="53" t="s">
        <v>22</v>
      </c>
      <c r="SWO7" s="53" t="s">
        <v>22</v>
      </c>
      <c r="SWP7" s="53" t="s">
        <v>22</v>
      </c>
      <c r="SWQ7" s="53" t="s">
        <v>22</v>
      </c>
      <c r="SWR7" s="53" t="s">
        <v>22</v>
      </c>
      <c r="SWS7" s="53" t="s">
        <v>22</v>
      </c>
      <c r="SWT7" s="53" t="s">
        <v>22</v>
      </c>
      <c r="SWU7" s="53" t="s">
        <v>22</v>
      </c>
      <c r="SWV7" s="53" t="s">
        <v>22</v>
      </c>
      <c r="SWW7" s="53" t="s">
        <v>22</v>
      </c>
      <c r="SWX7" s="53" t="s">
        <v>22</v>
      </c>
      <c r="SWY7" s="53" t="s">
        <v>22</v>
      </c>
      <c r="SWZ7" s="53" t="s">
        <v>22</v>
      </c>
      <c r="SXA7" s="53" t="s">
        <v>22</v>
      </c>
      <c r="SXB7" s="53" t="s">
        <v>22</v>
      </c>
      <c r="SXC7" s="53" t="s">
        <v>22</v>
      </c>
      <c r="SXD7" s="53" t="s">
        <v>22</v>
      </c>
      <c r="SXE7" s="53" t="s">
        <v>22</v>
      </c>
      <c r="SXF7" s="53" t="s">
        <v>22</v>
      </c>
      <c r="SXG7" s="53" t="s">
        <v>22</v>
      </c>
      <c r="SXH7" s="53" t="s">
        <v>22</v>
      </c>
      <c r="SXI7" s="53" t="s">
        <v>22</v>
      </c>
      <c r="SXJ7" s="53" t="s">
        <v>22</v>
      </c>
      <c r="SXK7" s="53" t="s">
        <v>22</v>
      </c>
      <c r="SXL7" s="53" t="s">
        <v>22</v>
      </c>
      <c r="SXM7" s="53" t="s">
        <v>22</v>
      </c>
      <c r="SXN7" s="53" t="s">
        <v>22</v>
      </c>
      <c r="SXO7" s="53" t="s">
        <v>22</v>
      </c>
      <c r="SXP7" s="53" t="s">
        <v>22</v>
      </c>
      <c r="SXQ7" s="53" t="s">
        <v>22</v>
      </c>
      <c r="SXR7" s="53" t="s">
        <v>22</v>
      </c>
      <c r="SXS7" s="53" t="s">
        <v>22</v>
      </c>
      <c r="SXT7" s="53" t="s">
        <v>22</v>
      </c>
      <c r="SXU7" s="53" t="s">
        <v>22</v>
      </c>
      <c r="SXV7" s="53" t="s">
        <v>22</v>
      </c>
      <c r="SXW7" s="53" t="s">
        <v>22</v>
      </c>
      <c r="SXX7" s="53" t="s">
        <v>22</v>
      </c>
      <c r="SXY7" s="53" t="s">
        <v>22</v>
      </c>
      <c r="SXZ7" s="53" t="s">
        <v>22</v>
      </c>
      <c r="SYA7" s="53" t="s">
        <v>22</v>
      </c>
      <c r="SYB7" s="53" t="s">
        <v>22</v>
      </c>
      <c r="SYC7" s="53" t="s">
        <v>22</v>
      </c>
      <c r="SYD7" s="53" t="s">
        <v>22</v>
      </c>
      <c r="SYE7" s="53" t="s">
        <v>22</v>
      </c>
      <c r="SYF7" s="53" t="s">
        <v>22</v>
      </c>
      <c r="SYG7" s="53" t="s">
        <v>22</v>
      </c>
      <c r="SYH7" s="53" t="s">
        <v>22</v>
      </c>
      <c r="SYI7" s="53" t="s">
        <v>22</v>
      </c>
      <c r="SYJ7" s="53" t="s">
        <v>22</v>
      </c>
      <c r="SYK7" s="53" t="s">
        <v>22</v>
      </c>
      <c r="SYL7" s="53" t="s">
        <v>22</v>
      </c>
      <c r="SYM7" s="53" t="s">
        <v>22</v>
      </c>
      <c r="SYN7" s="53" t="s">
        <v>22</v>
      </c>
      <c r="SYO7" s="53" t="s">
        <v>22</v>
      </c>
      <c r="SYP7" s="53" t="s">
        <v>22</v>
      </c>
      <c r="SYQ7" s="53" t="s">
        <v>22</v>
      </c>
      <c r="SYR7" s="53" t="s">
        <v>22</v>
      </c>
      <c r="SYS7" s="53" t="s">
        <v>22</v>
      </c>
      <c r="SYT7" s="53" t="s">
        <v>22</v>
      </c>
      <c r="SYU7" s="53" t="s">
        <v>22</v>
      </c>
      <c r="SYV7" s="53" t="s">
        <v>22</v>
      </c>
      <c r="SYW7" s="53" t="s">
        <v>22</v>
      </c>
      <c r="SYX7" s="53" t="s">
        <v>22</v>
      </c>
      <c r="SYY7" s="53" t="s">
        <v>22</v>
      </c>
      <c r="SYZ7" s="53" t="s">
        <v>22</v>
      </c>
      <c r="SZA7" s="53" t="s">
        <v>22</v>
      </c>
      <c r="SZB7" s="53" t="s">
        <v>22</v>
      </c>
      <c r="SZC7" s="53" t="s">
        <v>22</v>
      </c>
      <c r="SZD7" s="53" t="s">
        <v>22</v>
      </c>
      <c r="SZE7" s="53" t="s">
        <v>22</v>
      </c>
      <c r="SZF7" s="53" t="s">
        <v>22</v>
      </c>
      <c r="SZG7" s="53" t="s">
        <v>22</v>
      </c>
      <c r="SZH7" s="53" t="s">
        <v>22</v>
      </c>
      <c r="SZI7" s="53" t="s">
        <v>22</v>
      </c>
      <c r="SZJ7" s="53" t="s">
        <v>22</v>
      </c>
      <c r="SZK7" s="53" t="s">
        <v>22</v>
      </c>
      <c r="SZL7" s="53" t="s">
        <v>22</v>
      </c>
      <c r="SZM7" s="53" t="s">
        <v>22</v>
      </c>
      <c r="SZN7" s="53" t="s">
        <v>22</v>
      </c>
      <c r="SZO7" s="53" t="s">
        <v>22</v>
      </c>
      <c r="SZP7" s="53" t="s">
        <v>22</v>
      </c>
      <c r="SZQ7" s="53" t="s">
        <v>22</v>
      </c>
      <c r="SZR7" s="53" t="s">
        <v>22</v>
      </c>
      <c r="SZS7" s="53" t="s">
        <v>22</v>
      </c>
      <c r="SZT7" s="53" t="s">
        <v>22</v>
      </c>
      <c r="SZU7" s="53" t="s">
        <v>22</v>
      </c>
      <c r="SZV7" s="53" t="s">
        <v>22</v>
      </c>
      <c r="SZW7" s="53" t="s">
        <v>22</v>
      </c>
      <c r="SZX7" s="53" t="s">
        <v>22</v>
      </c>
      <c r="SZY7" s="53" t="s">
        <v>22</v>
      </c>
      <c r="SZZ7" s="53" t="s">
        <v>22</v>
      </c>
      <c r="TAA7" s="53" t="s">
        <v>22</v>
      </c>
      <c r="TAB7" s="53" t="s">
        <v>22</v>
      </c>
      <c r="TAC7" s="53" t="s">
        <v>22</v>
      </c>
      <c r="TAD7" s="53" t="s">
        <v>22</v>
      </c>
      <c r="TAE7" s="53" t="s">
        <v>22</v>
      </c>
      <c r="TAF7" s="53" t="s">
        <v>22</v>
      </c>
      <c r="TAG7" s="53" t="s">
        <v>22</v>
      </c>
      <c r="TAH7" s="53" t="s">
        <v>22</v>
      </c>
      <c r="TAI7" s="53" t="s">
        <v>22</v>
      </c>
      <c r="TAJ7" s="53" t="s">
        <v>22</v>
      </c>
      <c r="TAK7" s="53" t="s">
        <v>22</v>
      </c>
      <c r="TAL7" s="53" t="s">
        <v>22</v>
      </c>
      <c r="TAM7" s="53" t="s">
        <v>22</v>
      </c>
      <c r="TAN7" s="53" t="s">
        <v>22</v>
      </c>
      <c r="TAO7" s="53" t="s">
        <v>22</v>
      </c>
      <c r="TAP7" s="53" t="s">
        <v>22</v>
      </c>
      <c r="TAQ7" s="53" t="s">
        <v>22</v>
      </c>
      <c r="TAR7" s="53" t="s">
        <v>22</v>
      </c>
      <c r="TAS7" s="53" t="s">
        <v>22</v>
      </c>
      <c r="TAT7" s="53" t="s">
        <v>22</v>
      </c>
      <c r="TAU7" s="53" t="s">
        <v>22</v>
      </c>
      <c r="TAV7" s="53" t="s">
        <v>22</v>
      </c>
      <c r="TAW7" s="53" t="s">
        <v>22</v>
      </c>
      <c r="TAX7" s="53" t="s">
        <v>22</v>
      </c>
      <c r="TAY7" s="53" t="s">
        <v>22</v>
      </c>
      <c r="TAZ7" s="53" t="s">
        <v>22</v>
      </c>
      <c r="TBA7" s="53" t="s">
        <v>22</v>
      </c>
      <c r="TBB7" s="53" t="s">
        <v>22</v>
      </c>
      <c r="TBC7" s="53" t="s">
        <v>22</v>
      </c>
      <c r="TBD7" s="53" t="s">
        <v>22</v>
      </c>
      <c r="TBE7" s="53" t="s">
        <v>22</v>
      </c>
      <c r="TBF7" s="53" t="s">
        <v>22</v>
      </c>
      <c r="TBG7" s="53" t="s">
        <v>22</v>
      </c>
      <c r="TBH7" s="53" t="s">
        <v>22</v>
      </c>
      <c r="TBI7" s="53" t="s">
        <v>22</v>
      </c>
      <c r="TBJ7" s="53" t="s">
        <v>22</v>
      </c>
      <c r="TBK7" s="53" t="s">
        <v>22</v>
      </c>
      <c r="TBL7" s="53" t="s">
        <v>22</v>
      </c>
      <c r="TBM7" s="53" t="s">
        <v>22</v>
      </c>
      <c r="TBN7" s="53" t="s">
        <v>22</v>
      </c>
      <c r="TBO7" s="53" t="s">
        <v>22</v>
      </c>
      <c r="TBP7" s="53" t="s">
        <v>22</v>
      </c>
      <c r="TBQ7" s="53" t="s">
        <v>22</v>
      </c>
      <c r="TBR7" s="53" t="s">
        <v>22</v>
      </c>
      <c r="TBS7" s="53" t="s">
        <v>22</v>
      </c>
      <c r="TBT7" s="53" t="s">
        <v>22</v>
      </c>
      <c r="TBU7" s="53" t="s">
        <v>22</v>
      </c>
      <c r="TBV7" s="53" t="s">
        <v>22</v>
      </c>
      <c r="TBW7" s="53" t="s">
        <v>22</v>
      </c>
      <c r="TBX7" s="53" t="s">
        <v>22</v>
      </c>
      <c r="TBY7" s="53" t="s">
        <v>22</v>
      </c>
      <c r="TBZ7" s="53" t="s">
        <v>22</v>
      </c>
      <c r="TCA7" s="53" t="s">
        <v>22</v>
      </c>
      <c r="TCB7" s="53" t="s">
        <v>22</v>
      </c>
      <c r="TCC7" s="53" t="s">
        <v>22</v>
      </c>
      <c r="TCD7" s="53" t="s">
        <v>22</v>
      </c>
      <c r="TCE7" s="53" t="s">
        <v>22</v>
      </c>
      <c r="TCF7" s="53" t="s">
        <v>22</v>
      </c>
      <c r="TCG7" s="53" t="s">
        <v>22</v>
      </c>
      <c r="TCH7" s="53" t="s">
        <v>22</v>
      </c>
      <c r="TCI7" s="53" t="s">
        <v>22</v>
      </c>
      <c r="TCJ7" s="53" t="s">
        <v>22</v>
      </c>
      <c r="TCK7" s="53" t="s">
        <v>22</v>
      </c>
      <c r="TCL7" s="53" t="s">
        <v>22</v>
      </c>
      <c r="TCM7" s="53" t="s">
        <v>22</v>
      </c>
      <c r="TCN7" s="53" t="s">
        <v>22</v>
      </c>
      <c r="TCO7" s="53" t="s">
        <v>22</v>
      </c>
      <c r="TCP7" s="53" t="s">
        <v>22</v>
      </c>
      <c r="TCQ7" s="53" t="s">
        <v>22</v>
      </c>
      <c r="TCR7" s="53" t="s">
        <v>22</v>
      </c>
      <c r="TCS7" s="53" t="s">
        <v>22</v>
      </c>
      <c r="TCT7" s="53" t="s">
        <v>22</v>
      </c>
      <c r="TCU7" s="53" t="s">
        <v>22</v>
      </c>
      <c r="TCV7" s="53" t="s">
        <v>22</v>
      </c>
      <c r="TCW7" s="53" t="s">
        <v>22</v>
      </c>
      <c r="TCX7" s="53" t="s">
        <v>22</v>
      </c>
      <c r="TCY7" s="53" t="s">
        <v>22</v>
      </c>
      <c r="TCZ7" s="53" t="s">
        <v>22</v>
      </c>
      <c r="TDA7" s="53" t="s">
        <v>22</v>
      </c>
      <c r="TDB7" s="53" t="s">
        <v>22</v>
      </c>
      <c r="TDC7" s="53" t="s">
        <v>22</v>
      </c>
      <c r="TDD7" s="53" t="s">
        <v>22</v>
      </c>
      <c r="TDE7" s="53" t="s">
        <v>22</v>
      </c>
      <c r="TDF7" s="53" t="s">
        <v>22</v>
      </c>
      <c r="TDG7" s="53" t="s">
        <v>22</v>
      </c>
      <c r="TDH7" s="53" t="s">
        <v>22</v>
      </c>
      <c r="TDI7" s="53" t="s">
        <v>22</v>
      </c>
      <c r="TDJ7" s="53" t="s">
        <v>22</v>
      </c>
      <c r="TDK7" s="53" t="s">
        <v>22</v>
      </c>
      <c r="TDL7" s="53" t="s">
        <v>22</v>
      </c>
      <c r="TDM7" s="53" t="s">
        <v>22</v>
      </c>
      <c r="TDN7" s="53" t="s">
        <v>22</v>
      </c>
      <c r="TDO7" s="53" t="s">
        <v>22</v>
      </c>
      <c r="TDP7" s="53" t="s">
        <v>22</v>
      </c>
      <c r="TDQ7" s="53" t="s">
        <v>22</v>
      </c>
      <c r="TDR7" s="53" t="s">
        <v>22</v>
      </c>
      <c r="TDS7" s="53" t="s">
        <v>22</v>
      </c>
      <c r="TDT7" s="53" t="s">
        <v>22</v>
      </c>
      <c r="TDU7" s="53" t="s">
        <v>22</v>
      </c>
      <c r="TDV7" s="53" t="s">
        <v>22</v>
      </c>
      <c r="TDW7" s="53" t="s">
        <v>22</v>
      </c>
      <c r="TDX7" s="53" t="s">
        <v>22</v>
      </c>
      <c r="TDY7" s="53" t="s">
        <v>22</v>
      </c>
      <c r="TDZ7" s="53" t="s">
        <v>22</v>
      </c>
      <c r="TEA7" s="53" t="s">
        <v>22</v>
      </c>
      <c r="TEB7" s="53" t="s">
        <v>22</v>
      </c>
      <c r="TEC7" s="53" t="s">
        <v>22</v>
      </c>
      <c r="TED7" s="53" t="s">
        <v>22</v>
      </c>
      <c r="TEE7" s="53" t="s">
        <v>22</v>
      </c>
      <c r="TEF7" s="53" t="s">
        <v>22</v>
      </c>
      <c r="TEG7" s="53" t="s">
        <v>22</v>
      </c>
      <c r="TEH7" s="53" t="s">
        <v>22</v>
      </c>
      <c r="TEI7" s="53" t="s">
        <v>22</v>
      </c>
      <c r="TEJ7" s="53" t="s">
        <v>22</v>
      </c>
      <c r="TEK7" s="53" t="s">
        <v>22</v>
      </c>
      <c r="TEL7" s="53" t="s">
        <v>22</v>
      </c>
      <c r="TEM7" s="53" t="s">
        <v>22</v>
      </c>
      <c r="TEN7" s="53" t="s">
        <v>22</v>
      </c>
      <c r="TEO7" s="53" t="s">
        <v>22</v>
      </c>
      <c r="TEP7" s="53" t="s">
        <v>22</v>
      </c>
      <c r="TEQ7" s="53" t="s">
        <v>22</v>
      </c>
      <c r="TER7" s="53" t="s">
        <v>22</v>
      </c>
      <c r="TES7" s="53" t="s">
        <v>22</v>
      </c>
      <c r="TET7" s="53" t="s">
        <v>22</v>
      </c>
      <c r="TEU7" s="53" t="s">
        <v>22</v>
      </c>
      <c r="TEV7" s="53" t="s">
        <v>22</v>
      </c>
      <c r="TEW7" s="53" t="s">
        <v>22</v>
      </c>
      <c r="TEX7" s="53" t="s">
        <v>22</v>
      </c>
      <c r="TEY7" s="53" t="s">
        <v>22</v>
      </c>
      <c r="TEZ7" s="53" t="s">
        <v>22</v>
      </c>
      <c r="TFA7" s="53" t="s">
        <v>22</v>
      </c>
      <c r="TFB7" s="53" t="s">
        <v>22</v>
      </c>
      <c r="TFC7" s="53" t="s">
        <v>22</v>
      </c>
      <c r="TFD7" s="53" t="s">
        <v>22</v>
      </c>
      <c r="TFE7" s="53" t="s">
        <v>22</v>
      </c>
      <c r="TFF7" s="53" t="s">
        <v>22</v>
      </c>
      <c r="TFG7" s="53" t="s">
        <v>22</v>
      </c>
      <c r="TFH7" s="53" t="s">
        <v>22</v>
      </c>
      <c r="TFI7" s="53" t="s">
        <v>22</v>
      </c>
      <c r="TFJ7" s="53" t="s">
        <v>22</v>
      </c>
      <c r="TFK7" s="53" t="s">
        <v>22</v>
      </c>
      <c r="TFL7" s="53" t="s">
        <v>22</v>
      </c>
      <c r="TFM7" s="53" t="s">
        <v>22</v>
      </c>
      <c r="TFN7" s="53" t="s">
        <v>22</v>
      </c>
      <c r="TFO7" s="53" t="s">
        <v>22</v>
      </c>
      <c r="TFP7" s="53" t="s">
        <v>22</v>
      </c>
      <c r="TFQ7" s="53" t="s">
        <v>22</v>
      </c>
      <c r="TFR7" s="53" t="s">
        <v>22</v>
      </c>
      <c r="TFS7" s="53" t="s">
        <v>22</v>
      </c>
      <c r="TFT7" s="53" t="s">
        <v>22</v>
      </c>
      <c r="TFU7" s="53" t="s">
        <v>22</v>
      </c>
      <c r="TFV7" s="53" t="s">
        <v>22</v>
      </c>
      <c r="TFW7" s="53" t="s">
        <v>22</v>
      </c>
      <c r="TFX7" s="53" t="s">
        <v>22</v>
      </c>
      <c r="TFY7" s="53" t="s">
        <v>22</v>
      </c>
      <c r="TFZ7" s="53" t="s">
        <v>22</v>
      </c>
      <c r="TGA7" s="53" t="s">
        <v>22</v>
      </c>
      <c r="TGB7" s="53" t="s">
        <v>22</v>
      </c>
      <c r="TGC7" s="53" t="s">
        <v>22</v>
      </c>
      <c r="TGD7" s="53" t="s">
        <v>22</v>
      </c>
      <c r="TGE7" s="53" t="s">
        <v>22</v>
      </c>
      <c r="TGF7" s="53" t="s">
        <v>22</v>
      </c>
      <c r="TGG7" s="53" t="s">
        <v>22</v>
      </c>
      <c r="TGH7" s="53" t="s">
        <v>22</v>
      </c>
      <c r="TGI7" s="53" t="s">
        <v>22</v>
      </c>
      <c r="TGJ7" s="53" t="s">
        <v>22</v>
      </c>
      <c r="TGK7" s="53" t="s">
        <v>22</v>
      </c>
      <c r="TGL7" s="53" t="s">
        <v>22</v>
      </c>
      <c r="TGM7" s="53" t="s">
        <v>22</v>
      </c>
      <c r="TGN7" s="53" t="s">
        <v>22</v>
      </c>
      <c r="TGO7" s="53" t="s">
        <v>22</v>
      </c>
      <c r="TGP7" s="53" t="s">
        <v>22</v>
      </c>
      <c r="TGQ7" s="53" t="s">
        <v>22</v>
      </c>
      <c r="TGR7" s="53" t="s">
        <v>22</v>
      </c>
      <c r="TGS7" s="53" t="s">
        <v>22</v>
      </c>
      <c r="TGT7" s="53" t="s">
        <v>22</v>
      </c>
      <c r="TGU7" s="53" t="s">
        <v>22</v>
      </c>
      <c r="TGV7" s="53" t="s">
        <v>22</v>
      </c>
      <c r="TGW7" s="53" t="s">
        <v>22</v>
      </c>
      <c r="TGX7" s="53" t="s">
        <v>22</v>
      </c>
      <c r="TGY7" s="53" t="s">
        <v>22</v>
      </c>
      <c r="TGZ7" s="53" t="s">
        <v>22</v>
      </c>
      <c r="THA7" s="53" t="s">
        <v>22</v>
      </c>
      <c r="THB7" s="53" t="s">
        <v>22</v>
      </c>
      <c r="THC7" s="53" t="s">
        <v>22</v>
      </c>
      <c r="THD7" s="53" t="s">
        <v>22</v>
      </c>
      <c r="THE7" s="53" t="s">
        <v>22</v>
      </c>
      <c r="THF7" s="53" t="s">
        <v>22</v>
      </c>
      <c r="THG7" s="53" t="s">
        <v>22</v>
      </c>
      <c r="THH7" s="53" t="s">
        <v>22</v>
      </c>
      <c r="THI7" s="53" t="s">
        <v>22</v>
      </c>
      <c r="THJ7" s="53" t="s">
        <v>22</v>
      </c>
      <c r="THK7" s="53" t="s">
        <v>22</v>
      </c>
      <c r="THL7" s="53" t="s">
        <v>22</v>
      </c>
      <c r="THM7" s="53" t="s">
        <v>22</v>
      </c>
      <c r="THN7" s="53" t="s">
        <v>22</v>
      </c>
      <c r="THO7" s="53" t="s">
        <v>22</v>
      </c>
      <c r="THP7" s="53" t="s">
        <v>22</v>
      </c>
      <c r="THQ7" s="53" t="s">
        <v>22</v>
      </c>
      <c r="THR7" s="53" t="s">
        <v>22</v>
      </c>
      <c r="THS7" s="53" t="s">
        <v>22</v>
      </c>
      <c r="THT7" s="53" t="s">
        <v>22</v>
      </c>
      <c r="THU7" s="53" t="s">
        <v>22</v>
      </c>
      <c r="THV7" s="53" t="s">
        <v>22</v>
      </c>
      <c r="THW7" s="53" t="s">
        <v>22</v>
      </c>
      <c r="THX7" s="53" t="s">
        <v>22</v>
      </c>
      <c r="THY7" s="53" t="s">
        <v>22</v>
      </c>
      <c r="THZ7" s="53" t="s">
        <v>22</v>
      </c>
      <c r="TIA7" s="53" t="s">
        <v>22</v>
      </c>
      <c r="TIB7" s="53" t="s">
        <v>22</v>
      </c>
      <c r="TIC7" s="53" t="s">
        <v>22</v>
      </c>
      <c r="TID7" s="53" t="s">
        <v>22</v>
      </c>
      <c r="TIE7" s="53" t="s">
        <v>22</v>
      </c>
      <c r="TIF7" s="53" t="s">
        <v>22</v>
      </c>
      <c r="TIG7" s="53" t="s">
        <v>22</v>
      </c>
      <c r="TIH7" s="53" t="s">
        <v>22</v>
      </c>
      <c r="TII7" s="53" t="s">
        <v>22</v>
      </c>
      <c r="TIJ7" s="53" t="s">
        <v>22</v>
      </c>
      <c r="TIK7" s="53" t="s">
        <v>22</v>
      </c>
      <c r="TIL7" s="53" t="s">
        <v>22</v>
      </c>
      <c r="TIM7" s="53" t="s">
        <v>22</v>
      </c>
      <c r="TIN7" s="53" t="s">
        <v>22</v>
      </c>
      <c r="TIO7" s="53" t="s">
        <v>22</v>
      </c>
      <c r="TIP7" s="53" t="s">
        <v>22</v>
      </c>
      <c r="TIQ7" s="53" t="s">
        <v>22</v>
      </c>
      <c r="TIR7" s="53" t="s">
        <v>22</v>
      </c>
      <c r="TIS7" s="53" t="s">
        <v>22</v>
      </c>
      <c r="TIT7" s="53" t="s">
        <v>22</v>
      </c>
      <c r="TIU7" s="53" t="s">
        <v>22</v>
      </c>
      <c r="TIV7" s="53" t="s">
        <v>22</v>
      </c>
      <c r="TIW7" s="53" t="s">
        <v>22</v>
      </c>
      <c r="TIX7" s="53" t="s">
        <v>22</v>
      </c>
      <c r="TIY7" s="53" t="s">
        <v>22</v>
      </c>
      <c r="TIZ7" s="53" t="s">
        <v>22</v>
      </c>
      <c r="TJA7" s="53" t="s">
        <v>22</v>
      </c>
      <c r="TJB7" s="53" t="s">
        <v>22</v>
      </c>
      <c r="TJC7" s="53" t="s">
        <v>22</v>
      </c>
      <c r="TJD7" s="53" t="s">
        <v>22</v>
      </c>
      <c r="TJE7" s="53" t="s">
        <v>22</v>
      </c>
      <c r="TJF7" s="53" t="s">
        <v>22</v>
      </c>
      <c r="TJG7" s="53" t="s">
        <v>22</v>
      </c>
      <c r="TJH7" s="53" t="s">
        <v>22</v>
      </c>
      <c r="TJI7" s="53" t="s">
        <v>22</v>
      </c>
      <c r="TJJ7" s="53" t="s">
        <v>22</v>
      </c>
      <c r="TJK7" s="53" t="s">
        <v>22</v>
      </c>
      <c r="TJL7" s="53" t="s">
        <v>22</v>
      </c>
      <c r="TJM7" s="53" t="s">
        <v>22</v>
      </c>
      <c r="TJN7" s="53" t="s">
        <v>22</v>
      </c>
      <c r="TJO7" s="53" t="s">
        <v>22</v>
      </c>
      <c r="TJP7" s="53" t="s">
        <v>22</v>
      </c>
      <c r="TJQ7" s="53" t="s">
        <v>22</v>
      </c>
      <c r="TJR7" s="53" t="s">
        <v>22</v>
      </c>
      <c r="TJS7" s="53" t="s">
        <v>22</v>
      </c>
      <c r="TJT7" s="53" t="s">
        <v>22</v>
      </c>
      <c r="TJU7" s="53" t="s">
        <v>22</v>
      </c>
      <c r="TJV7" s="53" t="s">
        <v>22</v>
      </c>
      <c r="TJW7" s="53" t="s">
        <v>22</v>
      </c>
      <c r="TJX7" s="53" t="s">
        <v>22</v>
      </c>
      <c r="TJY7" s="53" t="s">
        <v>22</v>
      </c>
      <c r="TJZ7" s="53" t="s">
        <v>22</v>
      </c>
      <c r="TKA7" s="53" t="s">
        <v>22</v>
      </c>
      <c r="TKB7" s="53" t="s">
        <v>22</v>
      </c>
      <c r="TKC7" s="53" t="s">
        <v>22</v>
      </c>
      <c r="TKD7" s="53" t="s">
        <v>22</v>
      </c>
      <c r="TKE7" s="53" t="s">
        <v>22</v>
      </c>
      <c r="TKF7" s="53" t="s">
        <v>22</v>
      </c>
      <c r="TKG7" s="53" t="s">
        <v>22</v>
      </c>
      <c r="TKH7" s="53" t="s">
        <v>22</v>
      </c>
      <c r="TKI7" s="53" t="s">
        <v>22</v>
      </c>
      <c r="TKJ7" s="53" t="s">
        <v>22</v>
      </c>
      <c r="TKK7" s="53" t="s">
        <v>22</v>
      </c>
      <c r="TKL7" s="53" t="s">
        <v>22</v>
      </c>
      <c r="TKM7" s="53" t="s">
        <v>22</v>
      </c>
      <c r="TKN7" s="53" t="s">
        <v>22</v>
      </c>
      <c r="TKO7" s="53" t="s">
        <v>22</v>
      </c>
      <c r="TKP7" s="53" t="s">
        <v>22</v>
      </c>
      <c r="TKQ7" s="53" t="s">
        <v>22</v>
      </c>
      <c r="TKR7" s="53" t="s">
        <v>22</v>
      </c>
      <c r="TKS7" s="53" t="s">
        <v>22</v>
      </c>
      <c r="TKT7" s="53" t="s">
        <v>22</v>
      </c>
      <c r="TKU7" s="53" t="s">
        <v>22</v>
      </c>
      <c r="TKV7" s="53" t="s">
        <v>22</v>
      </c>
      <c r="TKW7" s="53" t="s">
        <v>22</v>
      </c>
      <c r="TKX7" s="53" t="s">
        <v>22</v>
      </c>
      <c r="TKY7" s="53" t="s">
        <v>22</v>
      </c>
      <c r="TKZ7" s="53" t="s">
        <v>22</v>
      </c>
      <c r="TLA7" s="53" t="s">
        <v>22</v>
      </c>
      <c r="TLB7" s="53" t="s">
        <v>22</v>
      </c>
      <c r="TLC7" s="53" t="s">
        <v>22</v>
      </c>
      <c r="TLD7" s="53" t="s">
        <v>22</v>
      </c>
      <c r="TLE7" s="53" t="s">
        <v>22</v>
      </c>
      <c r="TLF7" s="53" t="s">
        <v>22</v>
      </c>
      <c r="TLG7" s="53" t="s">
        <v>22</v>
      </c>
      <c r="TLH7" s="53" t="s">
        <v>22</v>
      </c>
      <c r="TLI7" s="53" t="s">
        <v>22</v>
      </c>
      <c r="TLJ7" s="53" t="s">
        <v>22</v>
      </c>
      <c r="TLK7" s="53" t="s">
        <v>22</v>
      </c>
      <c r="TLL7" s="53" t="s">
        <v>22</v>
      </c>
      <c r="TLM7" s="53" t="s">
        <v>22</v>
      </c>
      <c r="TLN7" s="53" t="s">
        <v>22</v>
      </c>
      <c r="TLO7" s="53" t="s">
        <v>22</v>
      </c>
      <c r="TLP7" s="53" t="s">
        <v>22</v>
      </c>
      <c r="TLQ7" s="53" t="s">
        <v>22</v>
      </c>
      <c r="TLR7" s="53" t="s">
        <v>22</v>
      </c>
      <c r="TLS7" s="53" t="s">
        <v>22</v>
      </c>
      <c r="TLT7" s="53" t="s">
        <v>22</v>
      </c>
      <c r="TLU7" s="53" t="s">
        <v>22</v>
      </c>
      <c r="TLV7" s="53" t="s">
        <v>22</v>
      </c>
      <c r="TLW7" s="53" t="s">
        <v>22</v>
      </c>
      <c r="TLX7" s="53" t="s">
        <v>22</v>
      </c>
      <c r="TLY7" s="53" t="s">
        <v>22</v>
      </c>
      <c r="TLZ7" s="53" t="s">
        <v>22</v>
      </c>
      <c r="TMA7" s="53" t="s">
        <v>22</v>
      </c>
      <c r="TMB7" s="53" t="s">
        <v>22</v>
      </c>
      <c r="TMC7" s="53" t="s">
        <v>22</v>
      </c>
      <c r="TMD7" s="53" t="s">
        <v>22</v>
      </c>
      <c r="TME7" s="53" t="s">
        <v>22</v>
      </c>
      <c r="TMF7" s="53" t="s">
        <v>22</v>
      </c>
      <c r="TMG7" s="53" t="s">
        <v>22</v>
      </c>
      <c r="TMH7" s="53" t="s">
        <v>22</v>
      </c>
      <c r="TMI7" s="53" t="s">
        <v>22</v>
      </c>
      <c r="TMJ7" s="53" t="s">
        <v>22</v>
      </c>
      <c r="TMK7" s="53" t="s">
        <v>22</v>
      </c>
      <c r="TML7" s="53" t="s">
        <v>22</v>
      </c>
      <c r="TMM7" s="53" t="s">
        <v>22</v>
      </c>
      <c r="TMN7" s="53" t="s">
        <v>22</v>
      </c>
      <c r="TMO7" s="53" t="s">
        <v>22</v>
      </c>
      <c r="TMP7" s="53" t="s">
        <v>22</v>
      </c>
      <c r="TMQ7" s="53" t="s">
        <v>22</v>
      </c>
      <c r="TMR7" s="53" t="s">
        <v>22</v>
      </c>
      <c r="TMS7" s="53" t="s">
        <v>22</v>
      </c>
      <c r="TMT7" s="53" t="s">
        <v>22</v>
      </c>
      <c r="TMU7" s="53" t="s">
        <v>22</v>
      </c>
      <c r="TMV7" s="53" t="s">
        <v>22</v>
      </c>
      <c r="TMW7" s="53" t="s">
        <v>22</v>
      </c>
      <c r="TMX7" s="53" t="s">
        <v>22</v>
      </c>
      <c r="TMY7" s="53" t="s">
        <v>22</v>
      </c>
      <c r="TMZ7" s="53" t="s">
        <v>22</v>
      </c>
      <c r="TNA7" s="53" t="s">
        <v>22</v>
      </c>
      <c r="TNB7" s="53" t="s">
        <v>22</v>
      </c>
      <c r="TNC7" s="53" t="s">
        <v>22</v>
      </c>
      <c r="TND7" s="53" t="s">
        <v>22</v>
      </c>
      <c r="TNE7" s="53" t="s">
        <v>22</v>
      </c>
      <c r="TNF7" s="53" t="s">
        <v>22</v>
      </c>
      <c r="TNG7" s="53" t="s">
        <v>22</v>
      </c>
      <c r="TNH7" s="53" t="s">
        <v>22</v>
      </c>
      <c r="TNI7" s="53" t="s">
        <v>22</v>
      </c>
      <c r="TNJ7" s="53" t="s">
        <v>22</v>
      </c>
      <c r="TNK7" s="53" t="s">
        <v>22</v>
      </c>
      <c r="TNL7" s="53" t="s">
        <v>22</v>
      </c>
      <c r="TNM7" s="53" t="s">
        <v>22</v>
      </c>
      <c r="TNN7" s="53" t="s">
        <v>22</v>
      </c>
      <c r="TNO7" s="53" t="s">
        <v>22</v>
      </c>
      <c r="TNP7" s="53" t="s">
        <v>22</v>
      </c>
      <c r="TNQ7" s="53" t="s">
        <v>22</v>
      </c>
      <c r="TNR7" s="53" t="s">
        <v>22</v>
      </c>
      <c r="TNS7" s="53" t="s">
        <v>22</v>
      </c>
      <c r="TNT7" s="53" t="s">
        <v>22</v>
      </c>
      <c r="TNU7" s="53" t="s">
        <v>22</v>
      </c>
      <c r="TNV7" s="53" t="s">
        <v>22</v>
      </c>
      <c r="TNW7" s="53" t="s">
        <v>22</v>
      </c>
      <c r="TNX7" s="53" t="s">
        <v>22</v>
      </c>
      <c r="TNY7" s="53" t="s">
        <v>22</v>
      </c>
      <c r="TNZ7" s="53" t="s">
        <v>22</v>
      </c>
      <c r="TOA7" s="53" t="s">
        <v>22</v>
      </c>
      <c r="TOB7" s="53" t="s">
        <v>22</v>
      </c>
      <c r="TOC7" s="53" t="s">
        <v>22</v>
      </c>
      <c r="TOD7" s="53" t="s">
        <v>22</v>
      </c>
      <c r="TOE7" s="53" t="s">
        <v>22</v>
      </c>
      <c r="TOF7" s="53" t="s">
        <v>22</v>
      </c>
      <c r="TOG7" s="53" t="s">
        <v>22</v>
      </c>
      <c r="TOH7" s="53" t="s">
        <v>22</v>
      </c>
      <c r="TOI7" s="53" t="s">
        <v>22</v>
      </c>
      <c r="TOJ7" s="53" t="s">
        <v>22</v>
      </c>
      <c r="TOK7" s="53" t="s">
        <v>22</v>
      </c>
      <c r="TOL7" s="53" t="s">
        <v>22</v>
      </c>
      <c r="TOM7" s="53" t="s">
        <v>22</v>
      </c>
      <c r="TON7" s="53" t="s">
        <v>22</v>
      </c>
      <c r="TOO7" s="53" t="s">
        <v>22</v>
      </c>
      <c r="TOP7" s="53" t="s">
        <v>22</v>
      </c>
      <c r="TOQ7" s="53" t="s">
        <v>22</v>
      </c>
      <c r="TOR7" s="53" t="s">
        <v>22</v>
      </c>
      <c r="TOS7" s="53" t="s">
        <v>22</v>
      </c>
      <c r="TOT7" s="53" t="s">
        <v>22</v>
      </c>
      <c r="TOU7" s="53" t="s">
        <v>22</v>
      </c>
      <c r="TOV7" s="53" t="s">
        <v>22</v>
      </c>
      <c r="TOW7" s="53" t="s">
        <v>22</v>
      </c>
      <c r="TOX7" s="53" t="s">
        <v>22</v>
      </c>
      <c r="TOY7" s="53" t="s">
        <v>22</v>
      </c>
      <c r="TOZ7" s="53" t="s">
        <v>22</v>
      </c>
      <c r="TPA7" s="53" t="s">
        <v>22</v>
      </c>
      <c r="TPB7" s="53" t="s">
        <v>22</v>
      </c>
      <c r="TPC7" s="53" t="s">
        <v>22</v>
      </c>
      <c r="TPD7" s="53" t="s">
        <v>22</v>
      </c>
      <c r="TPE7" s="53" t="s">
        <v>22</v>
      </c>
      <c r="TPF7" s="53" t="s">
        <v>22</v>
      </c>
      <c r="TPG7" s="53" t="s">
        <v>22</v>
      </c>
      <c r="TPH7" s="53" t="s">
        <v>22</v>
      </c>
      <c r="TPI7" s="53" t="s">
        <v>22</v>
      </c>
      <c r="TPJ7" s="53" t="s">
        <v>22</v>
      </c>
      <c r="TPK7" s="53" t="s">
        <v>22</v>
      </c>
      <c r="TPL7" s="53" t="s">
        <v>22</v>
      </c>
      <c r="TPM7" s="53" t="s">
        <v>22</v>
      </c>
      <c r="TPN7" s="53" t="s">
        <v>22</v>
      </c>
      <c r="TPO7" s="53" t="s">
        <v>22</v>
      </c>
      <c r="TPP7" s="53" t="s">
        <v>22</v>
      </c>
      <c r="TPQ7" s="53" t="s">
        <v>22</v>
      </c>
      <c r="TPR7" s="53" t="s">
        <v>22</v>
      </c>
      <c r="TPS7" s="53" t="s">
        <v>22</v>
      </c>
      <c r="TPT7" s="53" t="s">
        <v>22</v>
      </c>
      <c r="TPU7" s="53" t="s">
        <v>22</v>
      </c>
      <c r="TPV7" s="53" t="s">
        <v>22</v>
      </c>
      <c r="TPW7" s="53" t="s">
        <v>22</v>
      </c>
      <c r="TPX7" s="53" t="s">
        <v>22</v>
      </c>
      <c r="TPY7" s="53" t="s">
        <v>22</v>
      </c>
      <c r="TPZ7" s="53" t="s">
        <v>22</v>
      </c>
      <c r="TQA7" s="53" t="s">
        <v>22</v>
      </c>
      <c r="TQB7" s="53" t="s">
        <v>22</v>
      </c>
      <c r="TQC7" s="53" t="s">
        <v>22</v>
      </c>
      <c r="TQD7" s="53" t="s">
        <v>22</v>
      </c>
      <c r="TQE7" s="53" t="s">
        <v>22</v>
      </c>
      <c r="TQF7" s="53" t="s">
        <v>22</v>
      </c>
      <c r="TQG7" s="53" t="s">
        <v>22</v>
      </c>
      <c r="TQH7" s="53" t="s">
        <v>22</v>
      </c>
      <c r="TQI7" s="53" t="s">
        <v>22</v>
      </c>
      <c r="TQJ7" s="53" t="s">
        <v>22</v>
      </c>
      <c r="TQK7" s="53" t="s">
        <v>22</v>
      </c>
      <c r="TQL7" s="53" t="s">
        <v>22</v>
      </c>
      <c r="TQM7" s="53" t="s">
        <v>22</v>
      </c>
      <c r="TQN7" s="53" t="s">
        <v>22</v>
      </c>
      <c r="TQO7" s="53" t="s">
        <v>22</v>
      </c>
      <c r="TQP7" s="53" t="s">
        <v>22</v>
      </c>
      <c r="TQQ7" s="53" t="s">
        <v>22</v>
      </c>
      <c r="TQR7" s="53" t="s">
        <v>22</v>
      </c>
      <c r="TQS7" s="53" t="s">
        <v>22</v>
      </c>
      <c r="TQT7" s="53" t="s">
        <v>22</v>
      </c>
      <c r="TQU7" s="53" t="s">
        <v>22</v>
      </c>
      <c r="TQV7" s="53" t="s">
        <v>22</v>
      </c>
      <c r="TQW7" s="53" t="s">
        <v>22</v>
      </c>
      <c r="TQX7" s="53" t="s">
        <v>22</v>
      </c>
      <c r="TQY7" s="53" t="s">
        <v>22</v>
      </c>
      <c r="TQZ7" s="53" t="s">
        <v>22</v>
      </c>
      <c r="TRA7" s="53" t="s">
        <v>22</v>
      </c>
      <c r="TRB7" s="53" t="s">
        <v>22</v>
      </c>
      <c r="TRC7" s="53" t="s">
        <v>22</v>
      </c>
      <c r="TRD7" s="53" t="s">
        <v>22</v>
      </c>
      <c r="TRE7" s="53" t="s">
        <v>22</v>
      </c>
      <c r="TRF7" s="53" t="s">
        <v>22</v>
      </c>
      <c r="TRG7" s="53" t="s">
        <v>22</v>
      </c>
      <c r="TRH7" s="53" t="s">
        <v>22</v>
      </c>
      <c r="TRI7" s="53" t="s">
        <v>22</v>
      </c>
      <c r="TRJ7" s="53" t="s">
        <v>22</v>
      </c>
      <c r="TRK7" s="53" t="s">
        <v>22</v>
      </c>
      <c r="TRL7" s="53" t="s">
        <v>22</v>
      </c>
      <c r="TRM7" s="53" t="s">
        <v>22</v>
      </c>
      <c r="TRN7" s="53" t="s">
        <v>22</v>
      </c>
      <c r="TRO7" s="53" t="s">
        <v>22</v>
      </c>
      <c r="TRP7" s="53" t="s">
        <v>22</v>
      </c>
      <c r="TRQ7" s="53" t="s">
        <v>22</v>
      </c>
      <c r="TRR7" s="53" t="s">
        <v>22</v>
      </c>
      <c r="TRS7" s="53" t="s">
        <v>22</v>
      </c>
      <c r="TRT7" s="53" t="s">
        <v>22</v>
      </c>
      <c r="TRU7" s="53" t="s">
        <v>22</v>
      </c>
      <c r="TRV7" s="53" t="s">
        <v>22</v>
      </c>
      <c r="TRW7" s="53" t="s">
        <v>22</v>
      </c>
      <c r="TRX7" s="53" t="s">
        <v>22</v>
      </c>
      <c r="TRY7" s="53" t="s">
        <v>22</v>
      </c>
      <c r="TRZ7" s="53" t="s">
        <v>22</v>
      </c>
      <c r="TSA7" s="53" t="s">
        <v>22</v>
      </c>
      <c r="TSB7" s="53" t="s">
        <v>22</v>
      </c>
      <c r="TSC7" s="53" t="s">
        <v>22</v>
      </c>
      <c r="TSD7" s="53" t="s">
        <v>22</v>
      </c>
      <c r="TSE7" s="53" t="s">
        <v>22</v>
      </c>
      <c r="TSF7" s="53" t="s">
        <v>22</v>
      </c>
      <c r="TSG7" s="53" t="s">
        <v>22</v>
      </c>
      <c r="TSH7" s="53" t="s">
        <v>22</v>
      </c>
      <c r="TSI7" s="53" t="s">
        <v>22</v>
      </c>
      <c r="TSJ7" s="53" t="s">
        <v>22</v>
      </c>
      <c r="TSK7" s="53" t="s">
        <v>22</v>
      </c>
      <c r="TSL7" s="53" t="s">
        <v>22</v>
      </c>
      <c r="TSM7" s="53" t="s">
        <v>22</v>
      </c>
      <c r="TSN7" s="53" t="s">
        <v>22</v>
      </c>
      <c r="TSO7" s="53" t="s">
        <v>22</v>
      </c>
      <c r="TSP7" s="53" t="s">
        <v>22</v>
      </c>
      <c r="TSQ7" s="53" t="s">
        <v>22</v>
      </c>
      <c r="TSR7" s="53" t="s">
        <v>22</v>
      </c>
      <c r="TSS7" s="53" t="s">
        <v>22</v>
      </c>
      <c r="TST7" s="53" t="s">
        <v>22</v>
      </c>
      <c r="TSU7" s="53" t="s">
        <v>22</v>
      </c>
      <c r="TSV7" s="53" t="s">
        <v>22</v>
      </c>
      <c r="TSW7" s="53" t="s">
        <v>22</v>
      </c>
      <c r="TSX7" s="53" t="s">
        <v>22</v>
      </c>
      <c r="TSY7" s="53" t="s">
        <v>22</v>
      </c>
      <c r="TSZ7" s="53" t="s">
        <v>22</v>
      </c>
      <c r="TTA7" s="53" t="s">
        <v>22</v>
      </c>
      <c r="TTB7" s="53" t="s">
        <v>22</v>
      </c>
      <c r="TTC7" s="53" t="s">
        <v>22</v>
      </c>
      <c r="TTD7" s="53" t="s">
        <v>22</v>
      </c>
      <c r="TTE7" s="53" t="s">
        <v>22</v>
      </c>
      <c r="TTF7" s="53" t="s">
        <v>22</v>
      </c>
      <c r="TTG7" s="53" t="s">
        <v>22</v>
      </c>
      <c r="TTH7" s="53" t="s">
        <v>22</v>
      </c>
      <c r="TTI7" s="53" t="s">
        <v>22</v>
      </c>
      <c r="TTJ7" s="53" t="s">
        <v>22</v>
      </c>
      <c r="TTK7" s="53" t="s">
        <v>22</v>
      </c>
      <c r="TTL7" s="53" t="s">
        <v>22</v>
      </c>
      <c r="TTM7" s="53" t="s">
        <v>22</v>
      </c>
      <c r="TTN7" s="53" t="s">
        <v>22</v>
      </c>
      <c r="TTO7" s="53" t="s">
        <v>22</v>
      </c>
      <c r="TTP7" s="53" t="s">
        <v>22</v>
      </c>
      <c r="TTQ7" s="53" t="s">
        <v>22</v>
      </c>
      <c r="TTR7" s="53" t="s">
        <v>22</v>
      </c>
      <c r="TTS7" s="53" t="s">
        <v>22</v>
      </c>
      <c r="TTT7" s="53" t="s">
        <v>22</v>
      </c>
      <c r="TTU7" s="53" t="s">
        <v>22</v>
      </c>
      <c r="TTV7" s="53" t="s">
        <v>22</v>
      </c>
      <c r="TTW7" s="53" t="s">
        <v>22</v>
      </c>
      <c r="TTX7" s="53" t="s">
        <v>22</v>
      </c>
      <c r="TTY7" s="53" t="s">
        <v>22</v>
      </c>
      <c r="TTZ7" s="53" t="s">
        <v>22</v>
      </c>
      <c r="TUA7" s="53" t="s">
        <v>22</v>
      </c>
      <c r="TUB7" s="53" t="s">
        <v>22</v>
      </c>
      <c r="TUC7" s="53" t="s">
        <v>22</v>
      </c>
      <c r="TUD7" s="53" t="s">
        <v>22</v>
      </c>
      <c r="TUE7" s="53" t="s">
        <v>22</v>
      </c>
      <c r="TUF7" s="53" t="s">
        <v>22</v>
      </c>
      <c r="TUG7" s="53" t="s">
        <v>22</v>
      </c>
      <c r="TUH7" s="53" t="s">
        <v>22</v>
      </c>
      <c r="TUI7" s="53" t="s">
        <v>22</v>
      </c>
      <c r="TUJ7" s="53" t="s">
        <v>22</v>
      </c>
      <c r="TUK7" s="53" t="s">
        <v>22</v>
      </c>
      <c r="TUL7" s="53" t="s">
        <v>22</v>
      </c>
      <c r="TUM7" s="53" t="s">
        <v>22</v>
      </c>
      <c r="TUN7" s="53" t="s">
        <v>22</v>
      </c>
      <c r="TUO7" s="53" t="s">
        <v>22</v>
      </c>
      <c r="TUP7" s="53" t="s">
        <v>22</v>
      </c>
      <c r="TUQ7" s="53" t="s">
        <v>22</v>
      </c>
      <c r="TUR7" s="53" t="s">
        <v>22</v>
      </c>
      <c r="TUS7" s="53" t="s">
        <v>22</v>
      </c>
      <c r="TUT7" s="53" t="s">
        <v>22</v>
      </c>
      <c r="TUU7" s="53" t="s">
        <v>22</v>
      </c>
      <c r="TUV7" s="53" t="s">
        <v>22</v>
      </c>
      <c r="TUW7" s="53" t="s">
        <v>22</v>
      </c>
      <c r="TUX7" s="53" t="s">
        <v>22</v>
      </c>
      <c r="TUY7" s="53" t="s">
        <v>22</v>
      </c>
      <c r="TUZ7" s="53" t="s">
        <v>22</v>
      </c>
      <c r="TVA7" s="53" t="s">
        <v>22</v>
      </c>
      <c r="TVB7" s="53" t="s">
        <v>22</v>
      </c>
      <c r="TVC7" s="53" t="s">
        <v>22</v>
      </c>
      <c r="TVD7" s="53" t="s">
        <v>22</v>
      </c>
      <c r="TVE7" s="53" t="s">
        <v>22</v>
      </c>
      <c r="TVF7" s="53" t="s">
        <v>22</v>
      </c>
      <c r="TVG7" s="53" t="s">
        <v>22</v>
      </c>
      <c r="TVH7" s="53" t="s">
        <v>22</v>
      </c>
      <c r="TVI7" s="53" t="s">
        <v>22</v>
      </c>
      <c r="TVJ7" s="53" t="s">
        <v>22</v>
      </c>
      <c r="TVK7" s="53" t="s">
        <v>22</v>
      </c>
      <c r="TVL7" s="53" t="s">
        <v>22</v>
      </c>
      <c r="TVM7" s="53" t="s">
        <v>22</v>
      </c>
      <c r="TVN7" s="53" t="s">
        <v>22</v>
      </c>
      <c r="TVO7" s="53" t="s">
        <v>22</v>
      </c>
      <c r="TVP7" s="53" t="s">
        <v>22</v>
      </c>
      <c r="TVQ7" s="53" t="s">
        <v>22</v>
      </c>
      <c r="TVR7" s="53" t="s">
        <v>22</v>
      </c>
      <c r="TVS7" s="53" t="s">
        <v>22</v>
      </c>
      <c r="TVT7" s="53" t="s">
        <v>22</v>
      </c>
      <c r="TVU7" s="53" t="s">
        <v>22</v>
      </c>
      <c r="TVV7" s="53" t="s">
        <v>22</v>
      </c>
      <c r="TVW7" s="53" t="s">
        <v>22</v>
      </c>
      <c r="TVX7" s="53" t="s">
        <v>22</v>
      </c>
      <c r="TVY7" s="53" t="s">
        <v>22</v>
      </c>
      <c r="TVZ7" s="53" t="s">
        <v>22</v>
      </c>
      <c r="TWA7" s="53" t="s">
        <v>22</v>
      </c>
      <c r="TWB7" s="53" t="s">
        <v>22</v>
      </c>
      <c r="TWC7" s="53" t="s">
        <v>22</v>
      </c>
      <c r="TWD7" s="53" t="s">
        <v>22</v>
      </c>
      <c r="TWE7" s="53" t="s">
        <v>22</v>
      </c>
      <c r="TWF7" s="53" t="s">
        <v>22</v>
      </c>
      <c r="TWG7" s="53" t="s">
        <v>22</v>
      </c>
      <c r="TWH7" s="53" t="s">
        <v>22</v>
      </c>
      <c r="TWI7" s="53" t="s">
        <v>22</v>
      </c>
      <c r="TWJ7" s="53" t="s">
        <v>22</v>
      </c>
      <c r="TWK7" s="53" t="s">
        <v>22</v>
      </c>
      <c r="TWL7" s="53" t="s">
        <v>22</v>
      </c>
      <c r="TWM7" s="53" t="s">
        <v>22</v>
      </c>
      <c r="TWN7" s="53" t="s">
        <v>22</v>
      </c>
      <c r="TWO7" s="53" t="s">
        <v>22</v>
      </c>
      <c r="TWP7" s="53" t="s">
        <v>22</v>
      </c>
      <c r="TWQ7" s="53" t="s">
        <v>22</v>
      </c>
      <c r="TWR7" s="53" t="s">
        <v>22</v>
      </c>
      <c r="TWS7" s="53" t="s">
        <v>22</v>
      </c>
      <c r="TWT7" s="53" t="s">
        <v>22</v>
      </c>
      <c r="TWU7" s="53" t="s">
        <v>22</v>
      </c>
      <c r="TWV7" s="53" t="s">
        <v>22</v>
      </c>
      <c r="TWW7" s="53" t="s">
        <v>22</v>
      </c>
      <c r="TWX7" s="53" t="s">
        <v>22</v>
      </c>
      <c r="TWY7" s="53" t="s">
        <v>22</v>
      </c>
      <c r="TWZ7" s="53" t="s">
        <v>22</v>
      </c>
      <c r="TXA7" s="53" t="s">
        <v>22</v>
      </c>
      <c r="TXB7" s="53" t="s">
        <v>22</v>
      </c>
      <c r="TXC7" s="53" t="s">
        <v>22</v>
      </c>
      <c r="TXD7" s="53" t="s">
        <v>22</v>
      </c>
      <c r="TXE7" s="53" t="s">
        <v>22</v>
      </c>
      <c r="TXF7" s="53" t="s">
        <v>22</v>
      </c>
      <c r="TXG7" s="53" t="s">
        <v>22</v>
      </c>
      <c r="TXH7" s="53" t="s">
        <v>22</v>
      </c>
      <c r="TXI7" s="53" t="s">
        <v>22</v>
      </c>
      <c r="TXJ7" s="53" t="s">
        <v>22</v>
      </c>
      <c r="TXK7" s="53" t="s">
        <v>22</v>
      </c>
      <c r="TXL7" s="53" t="s">
        <v>22</v>
      </c>
      <c r="TXM7" s="53" t="s">
        <v>22</v>
      </c>
      <c r="TXN7" s="53" t="s">
        <v>22</v>
      </c>
      <c r="TXO7" s="53" t="s">
        <v>22</v>
      </c>
      <c r="TXP7" s="53" t="s">
        <v>22</v>
      </c>
      <c r="TXQ7" s="53" t="s">
        <v>22</v>
      </c>
      <c r="TXR7" s="53" t="s">
        <v>22</v>
      </c>
      <c r="TXS7" s="53" t="s">
        <v>22</v>
      </c>
      <c r="TXT7" s="53" t="s">
        <v>22</v>
      </c>
      <c r="TXU7" s="53" t="s">
        <v>22</v>
      </c>
      <c r="TXV7" s="53" t="s">
        <v>22</v>
      </c>
      <c r="TXW7" s="53" t="s">
        <v>22</v>
      </c>
      <c r="TXX7" s="53" t="s">
        <v>22</v>
      </c>
      <c r="TXY7" s="53" t="s">
        <v>22</v>
      </c>
      <c r="TXZ7" s="53" t="s">
        <v>22</v>
      </c>
      <c r="TYA7" s="53" t="s">
        <v>22</v>
      </c>
      <c r="TYB7" s="53" t="s">
        <v>22</v>
      </c>
      <c r="TYC7" s="53" t="s">
        <v>22</v>
      </c>
      <c r="TYD7" s="53" t="s">
        <v>22</v>
      </c>
      <c r="TYE7" s="53" t="s">
        <v>22</v>
      </c>
      <c r="TYF7" s="53" t="s">
        <v>22</v>
      </c>
      <c r="TYG7" s="53" t="s">
        <v>22</v>
      </c>
      <c r="TYH7" s="53" t="s">
        <v>22</v>
      </c>
      <c r="TYI7" s="53" t="s">
        <v>22</v>
      </c>
      <c r="TYJ7" s="53" t="s">
        <v>22</v>
      </c>
      <c r="TYK7" s="53" t="s">
        <v>22</v>
      </c>
      <c r="TYL7" s="53" t="s">
        <v>22</v>
      </c>
      <c r="TYM7" s="53" t="s">
        <v>22</v>
      </c>
      <c r="TYN7" s="53" t="s">
        <v>22</v>
      </c>
      <c r="TYO7" s="53" t="s">
        <v>22</v>
      </c>
      <c r="TYP7" s="53" t="s">
        <v>22</v>
      </c>
      <c r="TYQ7" s="53" t="s">
        <v>22</v>
      </c>
      <c r="TYR7" s="53" t="s">
        <v>22</v>
      </c>
      <c r="TYS7" s="53" t="s">
        <v>22</v>
      </c>
      <c r="TYT7" s="53" t="s">
        <v>22</v>
      </c>
      <c r="TYU7" s="53" t="s">
        <v>22</v>
      </c>
      <c r="TYV7" s="53" t="s">
        <v>22</v>
      </c>
      <c r="TYW7" s="53" t="s">
        <v>22</v>
      </c>
      <c r="TYX7" s="53" t="s">
        <v>22</v>
      </c>
      <c r="TYY7" s="53" t="s">
        <v>22</v>
      </c>
      <c r="TYZ7" s="53" t="s">
        <v>22</v>
      </c>
      <c r="TZA7" s="53" t="s">
        <v>22</v>
      </c>
      <c r="TZB7" s="53" t="s">
        <v>22</v>
      </c>
      <c r="TZC7" s="53" t="s">
        <v>22</v>
      </c>
      <c r="TZD7" s="53" t="s">
        <v>22</v>
      </c>
      <c r="TZE7" s="53" t="s">
        <v>22</v>
      </c>
      <c r="TZF7" s="53" t="s">
        <v>22</v>
      </c>
      <c r="TZG7" s="53" t="s">
        <v>22</v>
      </c>
      <c r="TZH7" s="53" t="s">
        <v>22</v>
      </c>
      <c r="TZI7" s="53" t="s">
        <v>22</v>
      </c>
      <c r="TZJ7" s="53" t="s">
        <v>22</v>
      </c>
      <c r="TZK7" s="53" t="s">
        <v>22</v>
      </c>
      <c r="TZL7" s="53" t="s">
        <v>22</v>
      </c>
      <c r="TZM7" s="53" t="s">
        <v>22</v>
      </c>
      <c r="TZN7" s="53" t="s">
        <v>22</v>
      </c>
      <c r="TZO7" s="53" t="s">
        <v>22</v>
      </c>
      <c r="TZP7" s="53" t="s">
        <v>22</v>
      </c>
      <c r="TZQ7" s="53" t="s">
        <v>22</v>
      </c>
      <c r="TZR7" s="53" t="s">
        <v>22</v>
      </c>
      <c r="TZS7" s="53" t="s">
        <v>22</v>
      </c>
      <c r="TZT7" s="53" t="s">
        <v>22</v>
      </c>
      <c r="TZU7" s="53" t="s">
        <v>22</v>
      </c>
      <c r="TZV7" s="53" t="s">
        <v>22</v>
      </c>
      <c r="TZW7" s="53" t="s">
        <v>22</v>
      </c>
      <c r="TZX7" s="53" t="s">
        <v>22</v>
      </c>
      <c r="TZY7" s="53" t="s">
        <v>22</v>
      </c>
      <c r="TZZ7" s="53" t="s">
        <v>22</v>
      </c>
      <c r="UAA7" s="53" t="s">
        <v>22</v>
      </c>
      <c r="UAB7" s="53" t="s">
        <v>22</v>
      </c>
      <c r="UAC7" s="53" t="s">
        <v>22</v>
      </c>
      <c r="UAD7" s="53" t="s">
        <v>22</v>
      </c>
      <c r="UAE7" s="53" t="s">
        <v>22</v>
      </c>
      <c r="UAF7" s="53" t="s">
        <v>22</v>
      </c>
      <c r="UAG7" s="53" t="s">
        <v>22</v>
      </c>
      <c r="UAH7" s="53" t="s">
        <v>22</v>
      </c>
      <c r="UAI7" s="53" t="s">
        <v>22</v>
      </c>
      <c r="UAJ7" s="53" t="s">
        <v>22</v>
      </c>
      <c r="UAK7" s="53" t="s">
        <v>22</v>
      </c>
      <c r="UAL7" s="53" t="s">
        <v>22</v>
      </c>
      <c r="UAM7" s="53" t="s">
        <v>22</v>
      </c>
      <c r="UAN7" s="53" t="s">
        <v>22</v>
      </c>
      <c r="UAO7" s="53" t="s">
        <v>22</v>
      </c>
      <c r="UAP7" s="53" t="s">
        <v>22</v>
      </c>
      <c r="UAQ7" s="53" t="s">
        <v>22</v>
      </c>
      <c r="UAR7" s="53" t="s">
        <v>22</v>
      </c>
      <c r="UAS7" s="53" t="s">
        <v>22</v>
      </c>
      <c r="UAT7" s="53" t="s">
        <v>22</v>
      </c>
      <c r="UAU7" s="53" t="s">
        <v>22</v>
      </c>
      <c r="UAV7" s="53" t="s">
        <v>22</v>
      </c>
      <c r="UAW7" s="53" t="s">
        <v>22</v>
      </c>
      <c r="UAX7" s="53" t="s">
        <v>22</v>
      </c>
      <c r="UAY7" s="53" t="s">
        <v>22</v>
      </c>
      <c r="UAZ7" s="53" t="s">
        <v>22</v>
      </c>
      <c r="UBA7" s="53" t="s">
        <v>22</v>
      </c>
      <c r="UBB7" s="53" t="s">
        <v>22</v>
      </c>
      <c r="UBC7" s="53" t="s">
        <v>22</v>
      </c>
      <c r="UBD7" s="53" t="s">
        <v>22</v>
      </c>
      <c r="UBE7" s="53" t="s">
        <v>22</v>
      </c>
      <c r="UBF7" s="53" t="s">
        <v>22</v>
      </c>
      <c r="UBG7" s="53" t="s">
        <v>22</v>
      </c>
      <c r="UBH7" s="53" t="s">
        <v>22</v>
      </c>
      <c r="UBI7" s="53" t="s">
        <v>22</v>
      </c>
      <c r="UBJ7" s="53" t="s">
        <v>22</v>
      </c>
      <c r="UBK7" s="53" t="s">
        <v>22</v>
      </c>
      <c r="UBL7" s="53" t="s">
        <v>22</v>
      </c>
      <c r="UBM7" s="53" t="s">
        <v>22</v>
      </c>
      <c r="UBN7" s="53" t="s">
        <v>22</v>
      </c>
      <c r="UBO7" s="53" t="s">
        <v>22</v>
      </c>
      <c r="UBP7" s="53" t="s">
        <v>22</v>
      </c>
      <c r="UBQ7" s="53" t="s">
        <v>22</v>
      </c>
      <c r="UBR7" s="53" t="s">
        <v>22</v>
      </c>
      <c r="UBS7" s="53" t="s">
        <v>22</v>
      </c>
      <c r="UBT7" s="53" t="s">
        <v>22</v>
      </c>
      <c r="UBU7" s="53" t="s">
        <v>22</v>
      </c>
      <c r="UBV7" s="53" t="s">
        <v>22</v>
      </c>
      <c r="UBW7" s="53" t="s">
        <v>22</v>
      </c>
      <c r="UBX7" s="53" t="s">
        <v>22</v>
      </c>
      <c r="UBY7" s="53" t="s">
        <v>22</v>
      </c>
      <c r="UBZ7" s="53" t="s">
        <v>22</v>
      </c>
      <c r="UCA7" s="53" t="s">
        <v>22</v>
      </c>
      <c r="UCB7" s="53" t="s">
        <v>22</v>
      </c>
      <c r="UCC7" s="53" t="s">
        <v>22</v>
      </c>
      <c r="UCD7" s="53" t="s">
        <v>22</v>
      </c>
      <c r="UCE7" s="53" t="s">
        <v>22</v>
      </c>
      <c r="UCF7" s="53" t="s">
        <v>22</v>
      </c>
      <c r="UCG7" s="53" t="s">
        <v>22</v>
      </c>
      <c r="UCH7" s="53" t="s">
        <v>22</v>
      </c>
      <c r="UCI7" s="53" t="s">
        <v>22</v>
      </c>
      <c r="UCJ7" s="53" t="s">
        <v>22</v>
      </c>
      <c r="UCK7" s="53" t="s">
        <v>22</v>
      </c>
      <c r="UCL7" s="53" t="s">
        <v>22</v>
      </c>
      <c r="UCM7" s="53" t="s">
        <v>22</v>
      </c>
      <c r="UCN7" s="53" t="s">
        <v>22</v>
      </c>
      <c r="UCO7" s="53" t="s">
        <v>22</v>
      </c>
      <c r="UCP7" s="53" t="s">
        <v>22</v>
      </c>
      <c r="UCQ7" s="53" t="s">
        <v>22</v>
      </c>
      <c r="UCR7" s="53" t="s">
        <v>22</v>
      </c>
      <c r="UCS7" s="53" t="s">
        <v>22</v>
      </c>
      <c r="UCT7" s="53" t="s">
        <v>22</v>
      </c>
      <c r="UCU7" s="53" t="s">
        <v>22</v>
      </c>
      <c r="UCV7" s="53" t="s">
        <v>22</v>
      </c>
      <c r="UCW7" s="53" t="s">
        <v>22</v>
      </c>
      <c r="UCX7" s="53" t="s">
        <v>22</v>
      </c>
      <c r="UCY7" s="53" t="s">
        <v>22</v>
      </c>
      <c r="UCZ7" s="53" t="s">
        <v>22</v>
      </c>
      <c r="UDA7" s="53" t="s">
        <v>22</v>
      </c>
      <c r="UDB7" s="53" t="s">
        <v>22</v>
      </c>
      <c r="UDC7" s="53" t="s">
        <v>22</v>
      </c>
      <c r="UDD7" s="53" t="s">
        <v>22</v>
      </c>
      <c r="UDE7" s="53" t="s">
        <v>22</v>
      </c>
      <c r="UDF7" s="53" t="s">
        <v>22</v>
      </c>
      <c r="UDG7" s="53" t="s">
        <v>22</v>
      </c>
      <c r="UDH7" s="53" t="s">
        <v>22</v>
      </c>
      <c r="UDI7" s="53" t="s">
        <v>22</v>
      </c>
      <c r="UDJ7" s="53" t="s">
        <v>22</v>
      </c>
      <c r="UDK7" s="53" t="s">
        <v>22</v>
      </c>
      <c r="UDL7" s="53" t="s">
        <v>22</v>
      </c>
      <c r="UDM7" s="53" t="s">
        <v>22</v>
      </c>
      <c r="UDN7" s="53" t="s">
        <v>22</v>
      </c>
      <c r="UDO7" s="53" t="s">
        <v>22</v>
      </c>
      <c r="UDP7" s="53" t="s">
        <v>22</v>
      </c>
      <c r="UDQ7" s="53" t="s">
        <v>22</v>
      </c>
      <c r="UDR7" s="53" t="s">
        <v>22</v>
      </c>
      <c r="UDS7" s="53" t="s">
        <v>22</v>
      </c>
      <c r="UDT7" s="53" t="s">
        <v>22</v>
      </c>
      <c r="UDU7" s="53" t="s">
        <v>22</v>
      </c>
      <c r="UDV7" s="53" t="s">
        <v>22</v>
      </c>
      <c r="UDW7" s="53" t="s">
        <v>22</v>
      </c>
      <c r="UDX7" s="53" t="s">
        <v>22</v>
      </c>
      <c r="UDY7" s="53" t="s">
        <v>22</v>
      </c>
      <c r="UDZ7" s="53" t="s">
        <v>22</v>
      </c>
      <c r="UEA7" s="53" t="s">
        <v>22</v>
      </c>
      <c r="UEB7" s="53" t="s">
        <v>22</v>
      </c>
      <c r="UEC7" s="53" t="s">
        <v>22</v>
      </c>
      <c r="UED7" s="53" t="s">
        <v>22</v>
      </c>
      <c r="UEE7" s="53" t="s">
        <v>22</v>
      </c>
      <c r="UEF7" s="53" t="s">
        <v>22</v>
      </c>
      <c r="UEG7" s="53" t="s">
        <v>22</v>
      </c>
      <c r="UEH7" s="53" t="s">
        <v>22</v>
      </c>
      <c r="UEI7" s="53" t="s">
        <v>22</v>
      </c>
      <c r="UEJ7" s="53" t="s">
        <v>22</v>
      </c>
      <c r="UEK7" s="53" t="s">
        <v>22</v>
      </c>
      <c r="UEL7" s="53" t="s">
        <v>22</v>
      </c>
      <c r="UEM7" s="53" t="s">
        <v>22</v>
      </c>
      <c r="UEN7" s="53" t="s">
        <v>22</v>
      </c>
      <c r="UEO7" s="53" t="s">
        <v>22</v>
      </c>
      <c r="UEP7" s="53" t="s">
        <v>22</v>
      </c>
      <c r="UEQ7" s="53" t="s">
        <v>22</v>
      </c>
      <c r="UER7" s="53" t="s">
        <v>22</v>
      </c>
      <c r="UES7" s="53" t="s">
        <v>22</v>
      </c>
      <c r="UET7" s="53" t="s">
        <v>22</v>
      </c>
      <c r="UEU7" s="53" t="s">
        <v>22</v>
      </c>
      <c r="UEV7" s="53" t="s">
        <v>22</v>
      </c>
      <c r="UEW7" s="53" t="s">
        <v>22</v>
      </c>
      <c r="UEX7" s="53" t="s">
        <v>22</v>
      </c>
      <c r="UEY7" s="53" t="s">
        <v>22</v>
      </c>
      <c r="UEZ7" s="53" t="s">
        <v>22</v>
      </c>
      <c r="UFA7" s="53" t="s">
        <v>22</v>
      </c>
      <c r="UFB7" s="53" t="s">
        <v>22</v>
      </c>
      <c r="UFC7" s="53" t="s">
        <v>22</v>
      </c>
      <c r="UFD7" s="53" t="s">
        <v>22</v>
      </c>
      <c r="UFE7" s="53" t="s">
        <v>22</v>
      </c>
      <c r="UFF7" s="53" t="s">
        <v>22</v>
      </c>
      <c r="UFG7" s="53" t="s">
        <v>22</v>
      </c>
      <c r="UFH7" s="53" t="s">
        <v>22</v>
      </c>
      <c r="UFI7" s="53" t="s">
        <v>22</v>
      </c>
      <c r="UFJ7" s="53" t="s">
        <v>22</v>
      </c>
      <c r="UFK7" s="53" t="s">
        <v>22</v>
      </c>
      <c r="UFL7" s="53" t="s">
        <v>22</v>
      </c>
      <c r="UFM7" s="53" t="s">
        <v>22</v>
      </c>
      <c r="UFN7" s="53" t="s">
        <v>22</v>
      </c>
      <c r="UFO7" s="53" t="s">
        <v>22</v>
      </c>
      <c r="UFP7" s="53" t="s">
        <v>22</v>
      </c>
      <c r="UFQ7" s="53" t="s">
        <v>22</v>
      </c>
      <c r="UFR7" s="53" t="s">
        <v>22</v>
      </c>
      <c r="UFS7" s="53" t="s">
        <v>22</v>
      </c>
      <c r="UFT7" s="53" t="s">
        <v>22</v>
      </c>
      <c r="UFU7" s="53" t="s">
        <v>22</v>
      </c>
      <c r="UFV7" s="53" t="s">
        <v>22</v>
      </c>
      <c r="UFW7" s="53" t="s">
        <v>22</v>
      </c>
      <c r="UFX7" s="53" t="s">
        <v>22</v>
      </c>
      <c r="UFY7" s="53" t="s">
        <v>22</v>
      </c>
      <c r="UFZ7" s="53" t="s">
        <v>22</v>
      </c>
      <c r="UGA7" s="53" t="s">
        <v>22</v>
      </c>
      <c r="UGB7" s="53" t="s">
        <v>22</v>
      </c>
      <c r="UGC7" s="53" t="s">
        <v>22</v>
      </c>
      <c r="UGD7" s="53" t="s">
        <v>22</v>
      </c>
      <c r="UGE7" s="53" t="s">
        <v>22</v>
      </c>
      <c r="UGF7" s="53" t="s">
        <v>22</v>
      </c>
      <c r="UGG7" s="53" t="s">
        <v>22</v>
      </c>
      <c r="UGH7" s="53" t="s">
        <v>22</v>
      </c>
      <c r="UGI7" s="53" t="s">
        <v>22</v>
      </c>
      <c r="UGJ7" s="53" t="s">
        <v>22</v>
      </c>
      <c r="UGK7" s="53" t="s">
        <v>22</v>
      </c>
      <c r="UGL7" s="53" t="s">
        <v>22</v>
      </c>
      <c r="UGM7" s="53" t="s">
        <v>22</v>
      </c>
      <c r="UGN7" s="53" t="s">
        <v>22</v>
      </c>
      <c r="UGO7" s="53" t="s">
        <v>22</v>
      </c>
      <c r="UGP7" s="53" t="s">
        <v>22</v>
      </c>
      <c r="UGQ7" s="53" t="s">
        <v>22</v>
      </c>
      <c r="UGR7" s="53" t="s">
        <v>22</v>
      </c>
      <c r="UGS7" s="53" t="s">
        <v>22</v>
      </c>
      <c r="UGT7" s="53" t="s">
        <v>22</v>
      </c>
      <c r="UGU7" s="53" t="s">
        <v>22</v>
      </c>
      <c r="UGV7" s="53" t="s">
        <v>22</v>
      </c>
      <c r="UGW7" s="53" t="s">
        <v>22</v>
      </c>
      <c r="UGX7" s="53" t="s">
        <v>22</v>
      </c>
      <c r="UGY7" s="53" t="s">
        <v>22</v>
      </c>
      <c r="UGZ7" s="53" t="s">
        <v>22</v>
      </c>
      <c r="UHA7" s="53" t="s">
        <v>22</v>
      </c>
      <c r="UHB7" s="53" t="s">
        <v>22</v>
      </c>
      <c r="UHC7" s="53" t="s">
        <v>22</v>
      </c>
      <c r="UHD7" s="53" t="s">
        <v>22</v>
      </c>
      <c r="UHE7" s="53" t="s">
        <v>22</v>
      </c>
      <c r="UHF7" s="53" t="s">
        <v>22</v>
      </c>
      <c r="UHG7" s="53" t="s">
        <v>22</v>
      </c>
      <c r="UHH7" s="53" t="s">
        <v>22</v>
      </c>
      <c r="UHI7" s="53" t="s">
        <v>22</v>
      </c>
      <c r="UHJ7" s="53" t="s">
        <v>22</v>
      </c>
      <c r="UHK7" s="53" t="s">
        <v>22</v>
      </c>
      <c r="UHL7" s="53" t="s">
        <v>22</v>
      </c>
      <c r="UHM7" s="53" t="s">
        <v>22</v>
      </c>
      <c r="UHN7" s="53" t="s">
        <v>22</v>
      </c>
      <c r="UHO7" s="53" t="s">
        <v>22</v>
      </c>
      <c r="UHP7" s="53" t="s">
        <v>22</v>
      </c>
      <c r="UHQ7" s="53" t="s">
        <v>22</v>
      </c>
      <c r="UHR7" s="53" t="s">
        <v>22</v>
      </c>
      <c r="UHS7" s="53" t="s">
        <v>22</v>
      </c>
      <c r="UHT7" s="53" t="s">
        <v>22</v>
      </c>
      <c r="UHU7" s="53" t="s">
        <v>22</v>
      </c>
      <c r="UHV7" s="53" t="s">
        <v>22</v>
      </c>
      <c r="UHW7" s="53" t="s">
        <v>22</v>
      </c>
      <c r="UHX7" s="53" t="s">
        <v>22</v>
      </c>
      <c r="UHY7" s="53" t="s">
        <v>22</v>
      </c>
      <c r="UHZ7" s="53" t="s">
        <v>22</v>
      </c>
      <c r="UIA7" s="53" t="s">
        <v>22</v>
      </c>
      <c r="UIB7" s="53" t="s">
        <v>22</v>
      </c>
      <c r="UIC7" s="53" t="s">
        <v>22</v>
      </c>
      <c r="UID7" s="53" t="s">
        <v>22</v>
      </c>
      <c r="UIE7" s="53" t="s">
        <v>22</v>
      </c>
      <c r="UIF7" s="53" t="s">
        <v>22</v>
      </c>
      <c r="UIG7" s="53" t="s">
        <v>22</v>
      </c>
      <c r="UIH7" s="53" t="s">
        <v>22</v>
      </c>
      <c r="UII7" s="53" t="s">
        <v>22</v>
      </c>
      <c r="UIJ7" s="53" t="s">
        <v>22</v>
      </c>
      <c r="UIK7" s="53" t="s">
        <v>22</v>
      </c>
      <c r="UIL7" s="53" t="s">
        <v>22</v>
      </c>
      <c r="UIM7" s="53" t="s">
        <v>22</v>
      </c>
      <c r="UIN7" s="53" t="s">
        <v>22</v>
      </c>
      <c r="UIO7" s="53" t="s">
        <v>22</v>
      </c>
      <c r="UIP7" s="53" t="s">
        <v>22</v>
      </c>
      <c r="UIQ7" s="53" t="s">
        <v>22</v>
      </c>
      <c r="UIR7" s="53" t="s">
        <v>22</v>
      </c>
      <c r="UIS7" s="53" t="s">
        <v>22</v>
      </c>
      <c r="UIT7" s="53" t="s">
        <v>22</v>
      </c>
      <c r="UIU7" s="53" t="s">
        <v>22</v>
      </c>
      <c r="UIV7" s="53" t="s">
        <v>22</v>
      </c>
      <c r="UIW7" s="53" t="s">
        <v>22</v>
      </c>
      <c r="UIX7" s="53" t="s">
        <v>22</v>
      </c>
      <c r="UIY7" s="53" t="s">
        <v>22</v>
      </c>
      <c r="UIZ7" s="53" t="s">
        <v>22</v>
      </c>
      <c r="UJA7" s="53" t="s">
        <v>22</v>
      </c>
      <c r="UJB7" s="53" t="s">
        <v>22</v>
      </c>
      <c r="UJC7" s="53" t="s">
        <v>22</v>
      </c>
      <c r="UJD7" s="53" t="s">
        <v>22</v>
      </c>
      <c r="UJE7" s="53" t="s">
        <v>22</v>
      </c>
      <c r="UJF7" s="53" t="s">
        <v>22</v>
      </c>
      <c r="UJG7" s="53" t="s">
        <v>22</v>
      </c>
      <c r="UJH7" s="53" t="s">
        <v>22</v>
      </c>
      <c r="UJI7" s="53" t="s">
        <v>22</v>
      </c>
      <c r="UJJ7" s="53" t="s">
        <v>22</v>
      </c>
      <c r="UJK7" s="53" t="s">
        <v>22</v>
      </c>
      <c r="UJL7" s="53" t="s">
        <v>22</v>
      </c>
      <c r="UJM7" s="53" t="s">
        <v>22</v>
      </c>
      <c r="UJN7" s="53" t="s">
        <v>22</v>
      </c>
      <c r="UJO7" s="53" t="s">
        <v>22</v>
      </c>
      <c r="UJP7" s="53" t="s">
        <v>22</v>
      </c>
      <c r="UJQ7" s="53" t="s">
        <v>22</v>
      </c>
      <c r="UJR7" s="53" t="s">
        <v>22</v>
      </c>
      <c r="UJS7" s="53" t="s">
        <v>22</v>
      </c>
      <c r="UJT7" s="53" t="s">
        <v>22</v>
      </c>
      <c r="UJU7" s="53" t="s">
        <v>22</v>
      </c>
      <c r="UJV7" s="53" t="s">
        <v>22</v>
      </c>
      <c r="UJW7" s="53" t="s">
        <v>22</v>
      </c>
      <c r="UJX7" s="53" t="s">
        <v>22</v>
      </c>
      <c r="UJY7" s="53" t="s">
        <v>22</v>
      </c>
      <c r="UJZ7" s="53" t="s">
        <v>22</v>
      </c>
      <c r="UKA7" s="53" t="s">
        <v>22</v>
      </c>
      <c r="UKB7" s="53" t="s">
        <v>22</v>
      </c>
      <c r="UKC7" s="53" t="s">
        <v>22</v>
      </c>
      <c r="UKD7" s="53" t="s">
        <v>22</v>
      </c>
      <c r="UKE7" s="53" t="s">
        <v>22</v>
      </c>
      <c r="UKF7" s="53" t="s">
        <v>22</v>
      </c>
      <c r="UKG7" s="53" t="s">
        <v>22</v>
      </c>
      <c r="UKH7" s="53" t="s">
        <v>22</v>
      </c>
      <c r="UKI7" s="53" t="s">
        <v>22</v>
      </c>
      <c r="UKJ7" s="53" t="s">
        <v>22</v>
      </c>
      <c r="UKK7" s="53" t="s">
        <v>22</v>
      </c>
      <c r="UKL7" s="53" t="s">
        <v>22</v>
      </c>
      <c r="UKM7" s="53" t="s">
        <v>22</v>
      </c>
      <c r="UKN7" s="53" t="s">
        <v>22</v>
      </c>
      <c r="UKO7" s="53" t="s">
        <v>22</v>
      </c>
      <c r="UKP7" s="53" t="s">
        <v>22</v>
      </c>
      <c r="UKQ7" s="53" t="s">
        <v>22</v>
      </c>
      <c r="UKR7" s="53" t="s">
        <v>22</v>
      </c>
      <c r="UKS7" s="53" t="s">
        <v>22</v>
      </c>
      <c r="UKT7" s="53" t="s">
        <v>22</v>
      </c>
      <c r="UKU7" s="53" t="s">
        <v>22</v>
      </c>
      <c r="UKV7" s="53" t="s">
        <v>22</v>
      </c>
      <c r="UKW7" s="53" t="s">
        <v>22</v>
      </c>
      <c r="UKX7" s="53" t="s">
        <v>22</v>
      </c>
      <c r="UKY7" s="53" t="s">
        <v>22</v>
      </c>
      <c r="UKZ7" s="53" t="s">
        <v>22</v>
      </c>
      <c r="ULA7" s="53" t="s">
        <v>22</v>
      </c>
      <c r="ULB7" s="53" t="s">
        <v>22</v>
      </c>
      <c r="ULC7" s="53" t="s">
        <v>22</v>
      </c>
      <c r="ULD7" s="53" t="s">
        <v>22</v>
      </c>
      <c r="ULE7" s="53" t="s">
        <v>22</v>
      </c>
      <c r="ULF7" s="53" t="s">
        <v>22</v>
      </c>
      <c r="ULG7" s="53" t="s">
        <v>22</v>
      </c>
      <c r="ULH7" s="53" t="s">
        <v>22</v>
      </c>
      <c r="ULI7" s="53" t="s">
        <v>22</v>
      </c>
      <c r="ULJ7" s="53" t="s">
        <v>22</v>
      </c>
      <c r="ULK7" s="53" t="s">
        <v>22</v>
      </c>
      <c r="ULL7" s="53" t="s">
        <v>22</v>
      </c>
      <c r="ULM7" s="53" t="s">
        <v>22</v>
      </c>
      <c r="ULN7" s="53" t="s">
        <v>22</v>
      </c>
      <c r="ULO7" s="53" t="s">
        <v>22</v>
      </c>
      <c r="ULP7" s="53" t="s">
        <v>22</v>
      </c>
      <c r="ULQ7" s="53" t="s">
        <v>22</v>
      </c>
      <c r="ULR7" s="53" t="s">
        <v>22</v>
      </c>
      <c r="ULS7" s="53" t="s">
        <v>22</v>
      </c>
      <c r="ULT7" s="53" t="s">
        <v>22</v>
      </c>
      <c r="ULU7" s="53" t="s">
        <v>22</v>
      </c>
      <c r="ULV7" s="53" t="s">
        <v>22</v>
      </c>
      <c r="ULW7" s="53" t="s">
        <v>22</v>
      </c>
      <c r="ULX7" s="53" t="s">
        <v>22</v>
      </c>
      <c r="ULY7" s="53" t="s">
        <v>22</v>
      </c>
      <c r="ULZ7" s="53" t="s">
        <v>22</v>
      </c>
      <c r="UMA7" s="53" t="s">
        <v>22</v>
      </c>
      <c r="UMB7" s="53" t="s">
        <v>22</v>
      </c>
      <c r="UMC7" s="53" t="s">
        <v>22</v>
      </c>
      <c r="UMD7" s="53" t="s">
        <v>22</v>
      </c>
      <c r="UME7" s="53" t="s">
        <v>22</v>
      </c>
      <c r="UMF7" s="53" t="s">
        <v>22</v>
      </c>
      <c r="UMG7" s="53" t="s">
        <v>22</v>
      </c>
      <c r="UMH7" s="53" t="s">
        <v>22</v>
      </c>
      <c r="UMI7" s="53" t="s">
        <v>22</v>
      </c>
      <c r="UMJ7" s="53" t="s">
        <v>22</v>
      </c>
      <c r="UMK7" s="53" t="s">
        <v>22</v>
      </c>
      <c r="UML7" s="53" t="s">
        <v>22</v>
      </c>
      <c r="UMM7" s="53" t="s">
        <v>22</v>
      </c>
      <c r="UMN7" s="53" t="s">
        <v>22</v>
      </c>
      <c r="UMO7" s="53" t="s">
        <v>22</v>
      </c>
      <c r="UMP7" s="53" t="s">
        <v>22</v>
      </c>
      <c r="UMQ7" s="53" t="s">
        <v>22</v>
      </c>
      <c r="UMR7" s="53" t="s">
        <v>22</v>
      </c>
      <c r="UMS7" s="53" t="s">
        <v>22</v>
      </c>
      <c r="UMT7" s="53" t="s">
        <v>22</v>
      </c>
      <c r="UMU7" s="53" t="s">
        <v>22</v>
      </c>
      <c r="UMV7" s="53" t="s">
        <v>22</v>
      </c>
      <c r="UMW7" s="53" t="s">
        <v>22</v>
      </c>
      <c r="UMX7" s="53" t="s">
        <v>22</v>
      </c>
      <c r="UMY7" s="53" t="s">
        <v>22</v>
      </c>
      <c r="UMZ7" s="53" t="s">
        <v>22</v>
      </c>
      <c r="UNA7" s="53" t="s">
        <v>22</v>
      </c>
      <c r="UNB7" s="53" t="s">
        <v>22</v>
      </c>
      <c r="UNC7" s="53" t="s">
        <v>22</v>
      </c>
      <c r="UND7" s="53" t="s">
        <v>22</v>
      </c>
      <c r="UNE7" s="53" t="s">
        <v>22</v>
      </c>
      <c r="UNF7" s="53" t="s">
        <v>22</v>
      </c>
      <c r="UNG7" s="53" t="s">
        <v>22</v>
      </c>
      <c r="UNH7" s="53" t="s">
        <v>22</v>
      </c>
      <c r="UNI7" s="53" t="s">
        <v>22</v>
      </c>
      <c r="UNJ7" s="53" t="s">
        <v>22</v>
      </c>
      <c r="UNK7" s="53" t="s">
        <v>22</v>
      </c>
      <c r="UNL7" s="53" t="s">
        <v>22</v>
      </c>
      <c r="UNM7" s="53" t="s">
        <v>22</v>
      </c>
      <c r="UNN7" s="53" t="s">
        <v>22</v>
      </c>
      <c r="UNO7" s="53" t="s">
        <v>22</v>
      </c>
      <c r="UNP7" s="53" t="s">
        <v>22</v>
      </c>
      <c r="UNQ7" s="53" t="s">
        <v>22</v>
      </c>
      <c r="UNR7" s="53" t="s">
        <v>22</v>
      </c>
      <c r="UNS7" s="53" t="s">
        <v>22</v>
      </c>
      <c r="UNT7" s="53" t="s">
        <v>22</v>
      </c>
      <c r="UNU7" s="53" t="s">
        <v>22</v>
      </c>
      <c r="UNV7" s="53" t="s">
        <v>22</v>
      </c>
      <c r="UNW7" s="53" t="s">
        <v>22</v>
      </c>
      <c r="UNX7" s="53" t="s">
        <v>22</v>
      </c>
      <c r="UNY7" s="53" t="s">
        <v>22</v>
      </c>
      <c r="UNZ7" s="53" t="s">
        <v>22</v>
      </c>
      <c r="UOA7" s="53" t="s">
        <v>22</v>
      </c>
      <c r="UOB7" s="53" t="s">
        <v>22</v>
      </c>
      <c r="UOC7" s="53" t="s">
        <v>22</v>
      </c>
      <c r="UOD7" s="53" t="s">
        <v>22</v>
      </c>
      <c r="UOE7" s="53" t="s">
        <v>22</v>
      </c>
      <c r="UOF7" s="53" t="s">
        <v>22</v>
      </c>
      <c r="UOG7" s="53" t="s">
        <v>22</v>
      </c>
      <c r="UOH7" s="53" t="s">
        <v>22</v>
      </c>
      <c r="UOI7" s="53" t="s">
        <v>22</v>
      </c>
      <c r="UOJ7" s="53" t="s">
        <v>22</v>
      </c>
      <c r="UOK7" s="53" t="s">
        <v>22</v>
      </c>
      <c r="UOL7" s="53" t="s">
        <v>22</v>
      </c>
      <c r="UOM7" s="53" t="s">
        <v>22</v>
      </c>
      <c r="UON7" s="53" t="s">
        <v>22</v>
      </c>
      <c r="UOO7" s="53" t="s">
        <v>22</v>
      </c>
      <c r="UOP7" s="53" t="s">
        <v>22</v>
      </c>
      <c r="UOQ7" s="53" t="s">
        <v>22</v>
      </c>
      <c r="UOR7" s="53" t="s">
        <v>22</v>
      </c>
      <c r="UOS7" s="53" t="s">
        <v>22</v>
      </c>
      <c r="UOT7" s="53" t="s">
        <v>22</v>
      </c>
      <c r="UOU7" s="53" t="s">
        <v>22</v>
      </c>
      <c r="UOV7" s="53" t="s">
        <v>22</v>
      </c>
      <c r="UOW7" s="53" t="s">
        <v>22</v>
      </c>
      <c r="UOX7" s="53" t="s">
        <v>22</v>
      </c>
      <c r="UOY7" s="53" t="s">
        <v>22</v>
      </c>
      <c r="UOZ7" s="53" t="s">
        <v>22</v>
      </c>
      <c r="UPA7" s="53" t="s">
        <v>22</v>
      </c>
      <c r="UPB7" s="53" t="s">
        <v>22</v>
      </c>
      <c r="UPC7" s="53" t="s">
        <v>22</v>
      </c>
      <c r="UPD7" s="53" t="s">
        <v>22</v>
      </c>
      <c r="UPE7" s="53" t="s">
        <v>22</v>
      </c>
      <c r="UPF7" s="53" t="s">
        <v>22</v>
      </c>
      <c r="UPG7" s="53" t="s">
        <v>22</v>
      </c>
      <c r="UPH7" s="53" t="s">
        <v>22</v>
      </c>
      <c r="UPI7" s="53" t="s">
        <v>22</v>
      </c>
      <c r="UPJ7" s="53" t="s">
        <v>22</v>
      </c>
      <c r="UPK7" s="53" t="s">
        <v>22</v>
      </c>
      <c r="UPL7" s="53" t="s">
        <v>22</v>
      </c>
      <c r="UPM7" s="53" t="s">
        <v>22</v>
      </c>
      <c r="UPN7" s="53" t="s">
        <v>22</v>
      </c>
      <c r="UPO7" s="53" t="s">
        <v>22</v>
      </c>
      <c r="UPP7" s="53" t="s">
        <v>22</v>
      </c>
      <c r="UPQ7" s="53" t="s">
        <v>22</v>
      </c>
      <c r="UPR7" s="53" t="s">
        <v>22</v>
      </c>
      <c r="UPS7" s="53" t="s">
        <v>22</v>
      </c>
      <c r="UPT7" s="53" t="s">
        <v>22</v>
      </c>
      <c r="UPU7" s="53" t="s">
        <v>22</v>
      </c>
      <c r="UPV7" s="53" t="s">
        <v>22</v>
      </c>
      <c r="UPW7" s="53" t="s">
        <v>22</v>
      </c>
      <c r="UPX7" s="53" t="s">
        <v>22</v>
      </c>
      <c r="UPY7" s="53" t="s">
        <v>22</v>
      </c>
      <c r="UPZ7" s="53" t="s">
        <v>22</v>
      </c>
      <c r="UQA7" s="53" t="s">
        <v>22</v>
      </c>
      <c r="UQB7" s="53" t="s">
        <v>22</v>
      </c>
      <c r="UQC7" s="53" t="s">
        <v>22</v>
      </c>
      <c r="UQD7" s="53" t="s">
        <v>22</v>
      </c>
      <c r="UQE7" s="53" t="s">
        <v>22</v>
      </c>
      <c r="UQF7" s="53" t="s">
        <v>22</v>
      </c>
      <c r="UQG7" s="53" t="s">
        <v>22</v>
      </c>
      <c r="UQH7" s="53" t="s">
        <v>22</v>
      </c>
      <c r="UQI7" s="53" t="s">
        <v>22</v>
      </c>
      <c r="UQJ7" s="53" t="s">
        <v>22</v>
      </c>
      <c r="UQK7" s="53" t="s">
        <v>22</v>
      </c>
      <c r="UQL7" s="53" t="s">
        <v>22</v>
      </c>
      <c r="UQM7" s="53" t="s">
        <v>22</v>
      </c>
      <c r="UQN7" s="53" t="s">
        <v>22</v>
      </c>
      <c r="UQO7" s="53" t="s">
        <v>22</v>
      </c>
      <c r="UQP7" s="53" t="s">
        <v>22</v>
      </c>
      <c r="UQQ7" s="53" t="s">
        <v>22</v>
      </c>
      <c r="UQR7" s="53" t="s">
        <v>22</v>
      </c>
      <c r="UQS7" s="53" t="s">
        <v>22</v>
      </c>
      <c r="UQT7" s="53" t="s">
        <v>22</v>
      </c>
      <c r="UQU7" s="53" t="s">
        <v>22</v>
      </c>
      <c r="UQV7" s="53" t="s">
        <v>22</v>
      </c>
      <c r="UQW7" s="53" t="s">
        <v>22</v>
      </c>
      <c r="UQX7" s="53" t="s">
        <v>22</v>
      </c>
      <c r="UQY7" s="53" t="s">
        <v>22</v>
      </c>
      <c r="UQZ7" s="53" t="s">
        <v>22</v>
      </c>
      <c r="URA7" s="53" t="s">
        <v>22</v>
      </c>
      <c r="URB7" s="53" t="s">
        <v>22</v>
      </c>
      <c r="URC7" s="53" t="s">
        <v>22</v>
      </c>
      <c r="URD7" s="53" t="s">
        <v>22</v>
      </c>
      <c r="URE7" s="53" t="s">
        <v>22</v>
      </c>
      <c r="URF7" s="53" t="s">
        <v>22</v>
      </c>
      <c r="URG7" s="53" t="s">
        <v>22</v>
      </c>
      <c r="URH7" s="53" t="s">
        <v>22</v>
      </c>
      <c r="URI7" s="53" t="s">
        <v>22</v>
      </c>
      <c r="URJ7" s="53" t="s">
        <v>22</v>
      </c>
      <c r="URK7" s="53" t="s">
        <v>22</v>
      </c>
      <c r="URL7" s="53" t="s">
        <v>22</v>
      </c>
      <c r="URM7" s="53" t="s">
        <v>22</v>
      </c>
      <c r="URN7" s="53" t="s">
        <v>22</v>
      </c>
      <c r="URO7" s="53" t="s">
        <v>22</v>
      </c>
      <c r="URP7" s="53" t="s">
        <v>22</v>
      </c>
      <c r="URQ7" s="53" t="s">
        <v>22</v>
      </c>
      <c r="URR7" s="53" t="s">
        <v>22</v>
      </c>
      <c r="URS7" s="53" t="s">
        <v>22</v>
      </c>
      <c r="URT7" s="53" t="s">
        <v>22</v>
      </c>
      <c r="URU7" s="53" t="s">
        <v>22</v>
      </c>
      <c r="URV7" s="53" t="s">
        <v>22</v>
      </c>
      <c r="URW7" s="53" t="s">
        <v>22</v>
      </c>
      <c r="URX7" s="53" t="s">
        <v>22</v>
      </c>
      <c r="URY7" s="53" t="s">
        <v>22</v>
      </c>
      <c r="URZ7" s="53" t="s">
        <v>22</v>
      </c>
      <c r="USA7" s="53" t="s">
        <v>22</v>
      </c>
      <c r="USB7" s="53" t="s">
        <v>22</v>
      </c>
      <c r="USC7" s="53" t="s">
        <v>22</v>
      </c>
      <c r="USD7" s="53" t="s">
        <v>22</v>
      </c>
      <c r="USE7" s="53" t="s">
        <v>22</v>
      </c>
      <c r="USF7" s="53" t="s">
        <v>22</v>
      </c>
      <c r="USG7" s="53" t="s">
        <v>22</v>
      </c>
      <c r="USH7" s="53" t="s">
        <v>22</v>
      </c>
      <c r="USI7" s="53" t="s">
        <v>22</v>
      </c>
      <c r="USJ7" s="53" t="s">
        <v>22</v>
      </c>
      <c r="USK7" s="53" t="s">
        <v>22</v>
      </c>
      <c r="USL7" s="53" t="s">
        <v>22</v>
      </c>
      <c r="USM7" s="53" t="s">
        <v>22</v>
      </c>
      <c r="USN7" s="53" t="s">
        <v>22</v>
      </c>
      <c r="USO7" s="53" t="s">
        <v>22</v>
      </c>
      <c r="USP7" s="53" t="s">
        <v>22</v>
      </c>
      <c r="USQ7" s="53" t="s">
        <v>22</v>
      </c>
      <c r="USR7" s="53" t="s">
        <v>22</v>
      </c>
      <c r="USS7" s="53" t="s">
        <v>22</v>
      </c>
      <c r="UST7" s="53" t="s">
        <v>22</v>
      </c>
      <c r="USU7" s="53" t="s">
        <v>22</v>
      </c>
      <c r="USV7" s="53" t="s">
        <v>22</v>
      </c>
      <c r="USW7" s="53" t="s">
        <v>22</v>
      </c>
      <c r="USX7" s="53" t="s">
        <v>22</v>
      </c>
      <c r="USY7" s="53" t="s">
        <v>22</v>
      </c>
      <c r="USZ7" s="53" t="s">
        <v>22</v>
      </c>
      <c r="UTA7" s="53" t="s">
        <v>22</v>
      </c>
      <c r="UTB7" s="53" t="s">
        <v>22</v>
      </c>
      <c r="UTC7" s="53" t="s">
        <v>22</v>
      </c>
      <c r="UTD7" s="53" t="s">
        <v>22</v>
      </c>
      <c r="UTE7" s="53" t="s">
        <v>22</v>
      </c>
      <c r="UTF7" s="53" t="s">
        <v>22</v>
      </c>
      <c r="UTG7" s="53" t="s">
        <v>22</v>
      </c>
      <c r="UTH7" s="53" t="s">
        <v>22</v>
      </c>
      <c r="UTI7" s="53" t="s">
        <v>22</v>
      </c>
      <c r="UTJ7" s="53" t="s">
        <v>22</v>
      </c>
      <c r="UTK7" s="53" t="s">
        <v>22</v>
      </c>
      <c r="UTL7" s="53" t="s">
        <v>22</v>
      </c>
      <c r="UTM7" s="53" t="s">
        <v>22</v>
      </c>
      <c r="UTN7" s="53" t="s">
        <v>22</v>
      </c>
      <c r="UTO7" s="53" t="s">
        <v>22</v>
      </c>
      <c r="UTP7" s="53" t="s">
        <v>22</v>
      </c>
      <c r="UTQ7" s="53" t="s">
        <v>22</v>
      </c>
      <c r="UTR7" s="53" t="s">
        <v>22</v>
      </c>
      <c r="UTS7" s="53" t="s">
        <v>22</v>
      </c>
      <c r="UTT7" s="53" t="s">
        <v>22</v>
      </c>
      <c r="UTU7" s="53" t="s">
        <v>22</v>
      </c>
      <c r="UTV7" s="53" t="s">
        <v>22</v>
      </c>
      <c r="UTW7" s="53" t="s">
        <v>22</v>
      </c>
      <c r="UTX7" s="53" t="s">
        <v>22</v>
      </c>
      <c r="UTY7" s="53" t="s">
        <v>22</v>
      </c>
      <c r="UTZ7" s="53" t="s">
        <v>22</v>
      </c>
      <c r="UUA7" s="53" t="s">
        <v>22</v>
      </c>
      <c r="UUB7" s="53" t="s">
        <v>22</v>
      </c>
      <c r="UUC7" s="53" t="s">
        <v>22</v>
      </c>
      <c r="UUD7" s="53" t="s">
        <v>22</v>
      </c>
      <c r="UUE7" s="53" t="s">
        <v>22</v>
      </c>
      <c r="UUF7" s="53" t="s">
        <v>22</v>
      </c>
      <c r="UUG7" s="53" t="s">
        <v>22</v>
      </c>
      <c r="UUH7" s="53" t="s">
        <v>22</v>
      </c>
      <c r="UUI7" s="53" t="s">
        <v>22</v>
      </c>
      <c r="UUJ7" s="53" t="s">
        <v>22</v>
      </c>
      <c r="UUK7" s="53" t="s">
        <v>22</v>
      </c>
      <c r="UUL7" s="53" t="s">
        <v>22</v>
      </c>
      <c r="UUM7" s="53" t="s">
        <v>22</v>
      </c>
      <c r="UUN7" s="53" t="s">
        <v>22</v>
      </c>
      <c r="UUO7" s="53" t="s">
        <v>22</v>
      </c>
      <c r="UUP7" s="53" t="s">
        <v>22</v>
      </c>
      <c r="UUQ7" s="53" t="s">
        <v>22</v>
      </c>
      <c r="UUR7" s="53" t="s">
        <v>22</v>
      </c>
      <c r="UUS7" s="53" t="s">
        <v>22</v>
      </c>
      <c r="UUT7" s="53" t="s">
        <v>22</v>
      </c>
      <c r="UUU7" s="53" t="s">
        <v>22</v>
      </c>
      <c r="UUV7" s="53" t="s">
        <v>22</v>
      </c>
      <c r="UUW7" s="53" t="s">
        <v>22</v>
      </c>
      <c r="UUX7" s="53" t="s">
        <v>22</v>
      </c>
      <c r="UUY7" s="53" t="s">
        <v>22</v>
      </c>
      <c r="UUZ7" s="53" t="s">
        <v>22</v>
      </c>
      <c r="UVA7" s="53" t="s">
        <v>22</v>
      </c>
      <c r="UVB7" s="53" t="s">
        <v>22</v>
      </c>
      <c r="UVC7" s="53" t="s">
        <v>22</v>
      </c>
      <c r="UVD7" s="53" t="s">
        <v>22</v>
      </c>
      <c r="UVE7" s="53" t="s">
        <v>22</v>
      </c>
      <c r="UVF7" s="53" t="s">
        <v>22</v>
      </c>
      <c r="UVG7" s="53" t="s">
        <v>22</v>
      </c>
      <c r="UVH7" s="53" t="s">
        <v>22</v>
      </c>
      <c r="UVI7" s="53" t="s">
        <v>22</v>
      </c>
      <c r="UVJ7" s="53" t="s">
        <v>22</v>
      </c>
      <c r="UVK7" s="53" t="s">
        <v>22</v>
      </c>
      <c r="UVL7" s="53" t="s">
        <v>22</v>
      </c>
      <c r="UVM7" s="53" t="s">
        <v>22</v>
      </c>
      <c r="UVN7" s="53" t="s">
        <v>22</v>
      </c>
      <c r="UVO7" s="53" t="s">
        <v>22</v>
      </c>
      <c r="UVP7" s="53" t="s">
        <v>22</v>
      </c>
      <c r="UVQ7" s="53" t="s">
        <v>22</v>
      </c>
      <c r="UVR7" s="53" t="s">
        <v>22</v>
      </c>
      <c r="UVS7" s="53" t="s">
        <v>22</v>
      </c>
      <c r="UVT7" s="53" t="s">
        <v>22</v>
      </c>
      <c r="UVU7" s="53" t="s">
        <v>22</v>
      </c>
      <c r="UVV7" s="53" t="s">
        <v>22</v>
      </c>
      <c r="UVW7" s="53" t="s">
        <v>22</v>
      </c>
      <c r="UVX7" s="53" t="s">
        <v>22</v>
      </c>
      <c r="UVY7" s="53" t="s">
        <v>22</v>
      </c>
      <c r="UVZ7" s="53" t="s">
        <v>22</v>
      </c>
      <c r="UWA7" s="53" t="s">
        <v>22</v>
      </c>
      <c r="UWB7" s="53" t="s">
        <v>22</v>
      </c>
      <c r="UWC7" s="53" t="s">
        <v>22</v>
      </c>
      <c r="UWD7" s="53" t="s">
        <v>22</v>
      </c>
      <c r="UWE7" s="53" t="s">
        <v>22</v>
      </c>
      <c r="UWF7" s="53" t="s">
        <v>22</v>
      </c>
      <c r="UWG7" s="53" t="s">
        <v>22</v>
      </c>
      <c r="UWH7" s="53" t="s">
        <v>22</v>
      </c>
      <c r="UWI7" s="53" t="s">
        <v>22</v>
      </c>
      <c r="UWJ7" s="53" t="s">
        <v>22</v>
      </c>
      <c r="UWK7" s="53" t="s">
        <v>22</v>
      </c>
      <c r="UWL7" s="53" t="s">
        <v>22</v>
      </c>
      <c r="UWM7" s="53" t="s">
        <v>22</v>
      </c>
      <c r="UWN7" s="53" t="s">
        <v>22</v>
      </c>
      <c r="UWO7" s="53" t="s">
        <v>22</v>
      </c>
      <c r="UWP7" s="53" t="s">
        <v>22</v>
      </c>
      <c r="UWQ7" s="53" t="s">
        <v>22</v>
      </c>
      <c r="UWR7" s="53" t="s">
        <v>22</v>
      </c>
      <c r="UWS7" s="53" t="s">
        <v>22</v>
      </c>
      <c r="UWT7" s="53" t="s">
        <v>22</v>
      </c>
      <c r="UWU7" s="53" t="s">
        <v>22</v>
      </c>
      <c r="UWV7" s="53" t="s">
        <v>22</v>
      </c>
      <c r="UWW7" s="53" t="s">
        <v>22</v>
      </c>
      <c r="UWX7" s="53" t="s">
        <v>22</v>
      </c>
      <c r="UWY7" s="53" t="s">
        <v>22</v>
      </c>
      <c r="UWZ7" s="53" t="s">
        <v>22</v>
      </c>
      <c r="UXA7" s="53" t="s">
        <v>22</v>
      </c>
      <c r="UXB7" s="53" t="s">
        <v>22</v>
      </c>
      <c r="UXC7" s="53" t="s">
        <v>22</v>
      </c>
      <c r="UXD7" s="53" t="s">
        <v>22</v>
      </c>
      <c r="UXE7" s="53" t="s">
        <v>22</v>
      </c>
      <c r="UXF7" s="53" t="s">
        <v>22</v>
      </c>
      <c r="UXG7" s="53" t="s">
        <v>22</v>
      </c>
      <c r="UXH7" s="53" t="s">
        <v>22</v>
      </c>
      <c r="UXI7" s="53" t="s">
        <v>22</v>
      </c>
      <c r="UXJ7" s="53" t="s">
        <v>22</v>
      </c>
      <c r="UXK7" s="53" t="s">
        <v>22</v>
      </c>
      <c r="UXL7" s="53" t="s">
        <v>22</v>
      </c>
      <c r="UXM7" s="53" t="s">
        <v>22</v>
      </c>
      <c r="UXN7" s="53" t="s">
        <v>22</v>
      </c>
      <c r="UXO7" s="53" t="s">
        <v>22</v>
      </c>
      <c r="UXP7" s="53" t="s">
        <v>22</v>
      </c>
      <c r="UXQ7" s="53" t="s">
        <v>22</v>
      </c>
      <c r="UXR7" s="53" t="s">
        <v>22</v>
      </c>
      <c r="UXS7" s="53" t="s">
        <v>22</v>
      </c>
      <c r="UXT7" s="53" t="s">
        <v>22</v>
      </c>
      <c r="UXU7" s="53" t="s">
        <v>22</v>
      </c>
      <c r="UXV7" s="53" t="s">
        <v>22</v>
      </c>
      <c r="UXW7" s="53" t="s">
        <v>22</v>
      </c>
      <c r="UXX7" s="53" t="s">
        <v>22</v>
      </c>
      <c r="UXY7" s="53" t="s">
        <v>22</v>
      </c>
      <c r="UXZ7" s="53" t="s">
        <v>22</v>
      </c>
      <c r="UYA7" s="53" t="s">
        <v>22</v>
      </c>
      <c r="UYB7" s="53" t="s">
        <v>22</v>
      </c>
      <c r="UYC7" s="53" t="s">
        <v>22</v>
      </c>
      <c r="UYD7" s="53" t="s">
        <v>22</v>
      </c>
      <c r="UYE7" s="53" t="s">
        <v>22</v>
      </c>
      <c r="UYF7" s="53" t="s">
        <v>22</v>
      </c>
      <c r="UYG7" s="53" t="s">
        <v>22</v>
      </c>
      <c r="UYH7" s="53" t="s">
        <v>22</v>
      </c>
      <c r="UYI7" s="53" t="s">
        <v>22</v>
      </c>
      <c r="UYJ7" s="53" t="s">
        <v>22</v>
      </c>
      <c r="UYK7" s="53" t="s">
        <v>22</v>
      </c>
      <c r="UYL7" s="53" t="s">
        <v>22</v>
      </c>
      <c r="UYM7" s="53" t="s">
        <v>22</v>
      </c>
      <c r="UYN7" s="53" t="s">
        <v>22</v>
      </c>
      <c r="UYO7" s="53" t="s">
        <v>22</v>
      </c>
      <c r="UYP7" s="53" t="s">
        <v>22</v>
      </c>
      <c r="UYQ7" s="53" t="s">
        <v>22</v>
      </c>
      <c r="UYR7" s="53" t="s">
        <v>22</v>
      </c>
      <c r="UYS7" s="53" t="s">
        <v>22</v>
      </c>
      <c r="UYT7" s="53" t="s">
        <v>22</v>
      </c>
      <c r="UYU7" s="53" t="s">
        <v>22</v>
      </c>
      <c r="UYV7" s="53" t="s">
        <v>22</v>
      </c>
      <c r="UYW7" s="53" t="s">
        <v>22</v>
      </c>
      <c r="UYX7" s="53" t="s">
        <v>22</v>
      </c>
      <c r="UYY7" s="53" t="s">
        <v>22</v>
      </c>
      <c r="UYZ7" s="53" t="s">
        <v>22</v>
      </c>
      <c r="UZA7" s="53" t="s">
        <v>22</v>
      </c>
      <c r="UZB7" s="53" t="s">
        <v>22</v>
      </c>
      <c r="UZC7" s="53" t="s">
        <v>22</v>
      </c>
      <c r="UZD7" s="53" t="s">
        <v>22</v>
      </c>
      <c r="UZE7" s="53" t="s">
        <v>22</v>
      </c>
      <c r="UZF7" s="53" t="s">
        <v>22</v>
      </c>
      <c r="UZG7" s="53" t="s">
        <v>22</v>
      </c>
      <c r="UZH7" s="53" t="s">
        <v>22</v>
      </c>
      <c r="UZI7" s="53" t="s">
        <v>22</v>
      </c>
      <c r="UZJ7" s="53" t="s">
        <v>22</v>
      </c>
      <c r="UZK7" s="53" t="s">
        <v>22</v>
      </c>
      <c r="UZL7" s="53" t="s">
        <v>22</v>
      </c>
      <c r="UZM7" s="53" t="s">
        <v>22</v>
      </c>
      <c r="UZN7" s="53" t="s">
        <v>22</v>
      </c>
      <c r="UZO7" s="53" t="s">
        <v>22</v>
      </c>
      <c r="UZP7" s="53" t="s">
        <v>22</v>
      </c>
      <c r="UZQ7" s="53" t="s">
        <v>22</v>
      </c>
      <c r="UZR7" s="53" t="s">
        <v>22</v>
      </c>
      <c r="UZS7" s="53" t="s">
        <v>22</v>
      </c>
      <c r="UZT7" s="53" t="s">
        <v>22</v>
      </c>
      <c r="UZU7" s="53" t="s">
        <v>22</v>
      </c>
      <c r="UZV7" s="53" t="s">
        <v>22</v>
      </c>
      <c r="UZW7" s="53" t="s">
        <v>22</v>
      </c>
      <c r="UZX7" s="53" t="s">
        <v>22</v>
      </c>
      <c r="UZY7" s="53" t="s">
        <v>22</v>
      </c>
      <c r="UZZ7" s="53" t="s">
        <v>22</v>
      </c>
      <c r="VAA7" s="53" t="s">
        <v>22</v>
      </c>
      <c r="VAB7" s="53" t="s">
        <v>22</v>
      </c>
      <c r="VAC7" s="53" t="s">
        <v>22</v>
      </c>
      <c r="VAD7" s="53" t="s">
        <v>22</v>
      </c>
      <c r="VAE7" s="53" t="s">
        <v>22</v>
      </c>
      <c r="VAF7" s="53" t="s">
        <v>22</v>
      </c>
      <c r="VAG7" s="53" t="s">
        <v>22</v>
      </c>
      <c r="VAH7" s="53" t="s">
        <v>22</v>
      </c>
      <c r="VAI7" s="53" t="s">
        <v>22</v>
      </c>
      <c r="VAJ7" s="53" t="s">
        <v>22</v>
      </c>
      <c r="VAK7" s="53" t="s">
        <v>22</v>
      </c>
      <c r="VAL7" s="53" t="s">
        <v>22</v>
      </c>
      <c r="VAM7" s="53" t="s">
        <v>22</v>
      </c>
      <c r="VAN7" s="53" t="s">
        <v>22</v>
      </c>
      <c r="VAO7" s="53" t="s">
        <v>22</v>
      </c>
      <c r="VAP7" s="53" t="s">
        <v>22</v>
      </c>
      <c r="VAQ7" s="53" t="s">
        <v>22</v>
      </c>
      <c r="VAR7" s="53" t="s">
        <v>22</v>
      </c>
      <c r="VAS7" s="53" t="s">
        <v>22</v>
      </c>
      <c r="VAT7" s="53" t="s">
        <v>22</v>
      </c>
      <c r="VAU7" s="53" t="s">
        <v>22</v>
      </c>
      <c r="VAV7" s="53" t="s">
        <v>22</v>
      </c>
      <c r="VAW7" s="53" t="s">
        <v>22</v>
      </c>
      <c r="VAX7" s="53" t="s">
        <v>22</v>
      </c>
      <c r="VAY7" s="53" t="s">
        <v>22</v>
      </c>
      <c r="VAZ7" s="53" t="s">
        <v>22</v>
      </c>
      <c r="VBA7" s="53" t="s">
        <v>22</v>
      </c>
      <c r="VBB7" s="53" t="s">
        <v>22</v>
      </c>
      <c r="VBC7" s="53" t="s">
        <v>22</v>
      </c>
      <c r="VBD7" s="53" t="s">
        <v>22</v>
      </c>
      <c r="VBE7" s="53" t="s">
        <v>22</v>
      </c>
      <c r="VBF7" s="53" t="s">
        <v>22</v>
      </c>
      <c r="VBG7" s="53" t="s">
        <v>22</v>
      </c>
      <c r="VBH7" s="53" t="s">
        <v>22</v>
      </c>
      <c r="VBI7" s="53" t="s">
        <v>22</v>
      </c>
      <c r="VBJ7" s="53" t="s">
        <v>22</v>
      </c>
      <c r="VBK7" s="53" t="s">
        <v>22</v>
      </c>
      <c r="VBL7" s="53" t="s">
        <v>22</v>
      </c>
      <c r="VBM7" s="53" t="s">
        <v>22</v>
      </c>
      <c r="VBN7" s="53" t="s">
        <v>22</v>
      </c>
      <c r="VBO7" s="53" t="s">
        <v>22</v>
      </c>
      <c r="VBP7" s="53" t="s">
        <v>22</v>
      </c>
      <c r="VBQ7" s="53" t="s">
        <v>22</v>
      </c>
      <c r="VBR7" s="53" t="s">
        <v>22</v>
      </c>
      <c r="VBS7" s="53" t="s">
        <v>22</v>
      </c>
      <c r="VBT7" s="53" t="s">
        <v>22</v>
      </c>
      <c r="VBU7" s="53" t="s">
        <v>22</v>
      </c>
      <c r="VBV7" s="53" t="s">
        <v>22</v>
      </c>
      <c r="VBW7" s="53" t="s">
        <v>22</v>
      </c>
      <c r="VBX7" s="53" t="s">
        <v>22</v>
      </c>
      <c r="VBY7" s="53" t="s">
        <v>22</v>
      </c>
      <c r="VBZ7" s="53" t="s">
        <v>22</v>
      </c>
      <c r="VCA7" s="53" t="s">
        <v>22</v>
      </c>
      <c r="VCB7" s="53" t="s">
        <v>22</v>
      </c>
      <c r="VCC7" s="53" t="s">
        <v>22</v>
      </c>
      <c r="VCD7" s="53" t="s">
        <v>22</v>
      </c>
      <c r="VCE7" s="53" t="s">
        <v>22</v>
      </c>
      <c r="VCF7" s="53" t="s">
        <v>22</v>
      </c>
      <c r="VCG7" s="53" t="s">
        <v>22</v>
      </c>
      <c r="VCH7" s="53" t="s">
        <v>22</v>
      </c>
      <c r="VCI7" s="53" t="s">
        <v>22</v>
      </c>
      <c r="VCJ7" s="53" t="s">
        <v>22</v>
      </c>
      <c r="VCK7" s="53" t="s">
        <v>22</v>
      </c>
      <c r="VCL7" s="53" t="s">
        <v>22</v>
      </c>
      <c r="VCM7" s="53" t="s">
        <v>22</v>
      </c>
      <c r="VCN7" s="53" t="s">
        <v>22</v>
      </c>
      <c r="VCO7" s="53" t="s">
        <v>22</v>
      </c>
      <c r="VCP7" s="53" t="s">
        <v>22</v>
      </c>
      <c r="VCQ7" s="53" t="s">
        <v>22</v>
      </c>
      <c r="VCR7" s="53" t="s">
        <v>22</v>
      </c>
      <c r="VCS7" s="53" t="s">
        <v>22</v>
      </c>
      <c r="VCT7" s="53" t="s">
        <v>22</v>
      </c>
      <c r="VCU7" s="53" t="s">
        <v>22</v>
      </c>
      <c r="VCV7" s="53" t="s">
        <v>22</v>
      </c>
      <c r="VCW7" s="53" t="s">
        <v>22</v>
      </c>
      <c r="VCX7" s="53" t="s">
        <v>22</v>
      </c>
      <c r="VCY7" s="53" t="s">
        <v>22</v>
      </c>
      <c r="VCZ7" s="53" t="s">
        <v>22</v>
      </c>
      <c r="VDA7" s="53" t="s">
        <v>22</v>
      </c>
      <c r="VDB7" s="53" t="s">
        <v>22</v>
      </c>
      <c r="VDC7" s="53" t="s">
        <v>22</v>
      </c>
      <c r="VDD7" s="53" t="s">
        <v>22</v>
      </c>
      <c r="VDE7" s="53" t="s">
        <v>22</v>
      </c>
      <c r="VDF7" s="53" t="s">
        <v>22</v>
      </c>
      <c r="VDG7" s="53" t="s">
        <v>22</v>
      </c>
      <c r="VDH7" s="53" t="s">
        <v>22</v>
      </c>
      <c r="VDI7" s="53" t="s">
        <v>22</v>
      </c>
      <c r="VDJ7" s="53" t="s">
        <v>22</v>
      </c>
      <c r="VDK7" s="53" t="s">
        <v>22</v>
      </c>
      <c r="VDL7" s="53" t="s">
        <v>22</v>
      </c>
      <c r="VDM7" s="53" t="s">
        <v>22</v>
      </c>
      <c r="VDN7" s="53" t="s">
        <v>22</v>
      </c>
      <c r="VDO7" s="53" t="s">
        <v>22</v>
      </c>
      <c r="VDP7" s="53" t="s">
        <v>22</v>
      </c>
      <c r="VDQ7" s="53" t="s">
        <v>22</v>
      </c>
      <c r="VDR7" s="53" t="s">
        <v>22</v>
      </c>
      <c r="VDS7" s="53" t="s">
        <v>22</v>
      </c>
      <c r="VDT7" s="53" t="s">
        <v>22</v>
      </c>
      <c r="VDU7" s="53" t="s">
        <v>22</v>
      </c>
      <c r="VDV7" s="53" t="s">
        <v>22</v>
      </c>
      <c r="VDW7" s="53" t="s">
        <v>22</v>
      </c>
      <c r="VDX7" s="53" t="s">
        <v>22</v>
      </c>
      <c r="VDY7" s="53" t="s">
        <v>22</v>
      </c>
      <c r="VDZ7" s="53" t="s">
        <v>22</v>
      </c>
      <c r="VEA7" s="53" t="s">
        <v>22</v>
      </c>
      <c r="VEB7" s="53" t="s">
        <v>22</v>
      </c>
      <c r="VEC7" s="53" t="s">
        <v>22</v>
      </c>
      <c r="VED7" s="53" t="s">
        <v>22</v>
      </c>
      <c r="VEE7" s="53" t="s">
        <v>22</v>
      </c>
      <c r="VEF7" s="53" t="s">
        <v>22</v>
      </c>
      <c r="VEG7" s="53" t="s">
        <v>22</v>
      </c>
      <c r="VEH7" s="53" t="s">
        <v>22</v>
      </c>
      <c r="VEI7" s="53" t="s">
        <v>22</v>
      </c>
      <c r="VEJ7" s="53" t="s">
        <v>22</v>
      </c>
      <c r="VEK7" s="53" t="s">
        <v>22</v>
      </c>
      <c r="VEL7" s="53" t="s">
        <v>22</v>
      </c>
      <c r="VEM7" s="53" t="s">
        <v>22</v>
      </c>
      <c r="VEN7" s="53" t="s">
        <v>22</v>
      </c>
      <c r="VEO7" s="53" t="s">
        <v>22</v>
      </c>
      <c r="VEP7" s="53" t="s">
        <v>22</v>
      </c>
      <c r="VEQ7" s="53" t="s">
        <v>22</v>
      </c>
      <c r="VER7" s="53" t="s">
        <v>22</v>
      </c>
      <c r="VES7" s="53" t="s">
        <v>22</v>
      </c>
      <c r="VET7" s="53" t="s">
        <v>22</v>
      </c>
      <c r="VEU7" s="53" t="s">
        <v>22</v>
      </c>
      <c r="VEV7" s="53" t="s">
        <v>22</v>
      </c>
      <c r="VEW7" s="53" t="s">
        <v>22</v>
      </c>
      <c r="VEX7" s="53" t="s">
        <v>22</v>
      </c>
      <c r="VEY7" s="53" t="s">
        <v>22</v>
      </c>
      <c r="VEZ7" s="53" t="s">
        <v>22</v>
      </c>
      <c r="VFA7" s="53" t="s">
        <v>22</v>
      </c>
      <c r="VFB7" s="53" t="s">
        <v>22</v>
      </c>
      <c r="VFC7" s="53" t="s">
        <v>22</v>
      </c>
      <c r="VFD7" s="53" t="s">
        <v>22</v>
      </c>
      <c r="VFE7" s="53" t="s">
        <v>22</v>
      </c>
      <c r="VFF7" s="53" t="s">
        <v>22</v>
      </c>
      <c r="VFG7" s="53" t="s">
        <v>22</v>
      </c>
      <c r="VFH7" s="53" t="s">
        <v>22</v>
      </c>
      <c r="VFI7" s="53" t="s">
        <v>22</v>
      </c>
      <c r="VFJ7" s="53" t="s">
        <v>22</v>
      </c>
      <c r="VFK7" s="53" t="s">
        <v>22</v>
      </c>
      <c r="VFL7" s="53" t="s">
        <v>22</v>
      </c>
      <c r="VFM7" s="53" t="s">
        <v>22</v>
      </c>
      <c r="VFN7" s="53" t="s">
        <v>22</v>
      </c>
      <c r="VFO7" s="53" t="s">
        <v>22</v>
      </c>
      <c r="VFP7" s="53" t="s">
        <v>22</v>
      </c>
      <c r="VFQ7" s="53" t="s">
        <v>22</v>
      </c>
      <c r="VFR7" s="53" t="s">
        <v>22</v>
      </c>
      <c r="VFS7" s="53" t="s">
        <v>22</v>
      </c>
      <c r="VFT7" s="53" t="s">
        <v>22</v>
      </c>
      <c r="VFU7" s="53" t="s">
        <v>22</v>
      </c>
      <c r="VFV7" s="53" t="s">
        <v>22</v>
      </c>
      <c r="VFW7" s="53" t="s">
        <v>22</v>
      </c>
      <c r="VFX7" s="53" t="s">
        <v>22</v>
      </c>
      <c r="VFY7" s="53" t="s">
        <v>22</v>
      </c>
      <c r="VFZ7" s="53" t="s">
        <v>22</v>
      </c>
      <c r="VGA7" s="53" t="s">
        <v>22</v>
      </c>
      <c r="VGB7" s="53" t="s">
        <v>22</v>
      </c>
      <c r="VGC7" s="53" t="s">
        <v>22</v>
      </c>
      <c r="VGD7" s="53" t="s">
        <v>22</v>
      </c>
      <c r="VGE7" s="53" t="s">
        <v>22</v>
      </c>
      <c r="VGF7" s="53" t="s">
        <v>22</v>
      </c>
      <c r="VGG7" s="53" t="s">
        <v>22</v>
      </c>
      <c r="VGH7" s="53" t="s">
        <v>22</v>
      </c>
      <c r="VGI7" s="53" t="s">
        <v>22</v>
      </c>
      <c r="VGJ7" s="53" t="s">
        <v>22</v>
      </c>
      <c r="VGK7" s="53" t="s">
        <v>22</v>
      </c>
      <c r="VGL7" s="53" t="s">
        <v>22</v>
      </c>
      <c r="VGM7" s="53" t="s">
        <v>22</v>
      </c>
      <c r="VGN7" s="53" t="s">
        <v>22</v>
      </c>
      <c r="VGO7" s="53" t="s">
        <v>22</v>
      </c>
      <c r="VGP7" s="53" t="s">
        <v>22</v>
      </c>
      <c r="VGQ7" s="53" t="s">
        <v>22</v>
      </c>
      <c r="VGR7" s="53" t="s">
        <v>22</v>
      </c>
      <c r="VGS7" s="53" t="s">
        <v>22</v>
      </c>
      <c r="VGT7" s="53" t="s">
        <v>22</v>
      </c>
      <c r="VGU7" s="53" t="s">
        <v>22</v>
      </c>
      <c r="VGV7" s="53" t="s">
        <v>22</v>
      </c>
      <c r="VGW7" s="53" t="s">
        <v>22</v>
      </c>
      <c r="VGX7" s="53" t="s">
        <v>22</v>
      </c>
      <c r="VGY7" s="53" t="s">
        <v>22</v>
      </c>
      <c r="VGZ7" s="53" t="s">
        <v>22</v>
      </c>
      <c r="VHA7" s="53" t="s">
        <v>22</v>
      </c>
      <c r="VHB7" s="53" t="s">
        <v>22</v>
      </c>
      <c r="VHC7" s="53" t="s">
        <v>22</v>
      </c>
      <c r="VHD7" s="53" t="s">
        <v>22</v>
      </c>
      <c r="VHE7" s="53" t="s">
        <v>22</v>
      </c>
      <c r="VHF7" s="53" t="s">
        <v>22</v>
      </c>
      <c r="VHG7" s="53" t="s">
        <v>22</v>
      </c>
      <c r="VHH7" s="53" t="s">
        <v>22</v>
      </c>
      <c r="VHI7" s="53" t="s">
        <v>22</v>
      </c>
      <c r="VHJ7" s="53" t="s">
        <v>22</v>
      </c>
      <c r="VHK7" s="53" t="s">
        <v>22</v>
      </c>
      <c r="VHL7" s="53" t="s">
        <v>22</v>
      </c>
      <c r="VHM7" s="53" t="s">
        <v>22</v>
      </c>
      <c r="VHN7" s="53" t="s">
        <v>22</v>
      </c>
      <c r="VHO7" s="53" t="s">
        <v>22</v>
      </c>
      <c r="VHP7" s="53" t="s">
        <v>22</v>
      </c>
      <c r="VHQ7" s="53" t="s">
        <v>22</v>
      </c>
      <c r="VHR7" s="53" t="s">
        <v>22</v>
      </c>
      <c r="VHS7" s="53" t="s">
        <v>22</v>
      </c>
      <c r="VHT7" s="53" t="s">
        <v>22</v>
      </c>
      <c r="VHU7" s="53" t="s">
        <v>22</v>
      </c>
      <c r="VHV7" s="53" t="s">
        <v>22</v>
      </c>
      <c r="VHW7" s="53" t="s">
        <v>22</v>
      </c>
      <c r="VHX7" s="53" t="s">
        <v>22</v>
      </c>
      <c r="VHY7" s="53" t="s">
        <v>22</v>
      </c>
      <c r="VHZ7" s="53" t="s">
        <v>22</v>
      </c>
      <c r="VIA7" s="53" t="s">
        <v>22</v>
      </c>
      <c r="VIB7" s="53" t="s">
        <v>22</v>
      </c>
      <c r="VIC7" s="53" t="s">
        <v>22</v>
      </c>
      <c r="VID7" s="53" t="s">
        <v>22</v>
      </c>
      <c r="VIE7" s="53" t="s">
        <v>22</v>
      </c>
      <c r="VIF7" s="53" t="s">
        <v>22</v>
      </c>
      <c r="VIG7" s="53" t="s">
        <v>22</v>
      </c>
      <c r="VIH7" s="53" t="s">
        <v>22</v>
      </c>
      <c r="VII7" s="53" t="s">
        <v>22</v>
      </c>
      <c r="VIJ7" s="53" t="s">
        <v>22</v>
      </c>
      <c r="VIK7" s="53" t="s">
        <v>22</v>
      </c>
      <c r="VIL7" s="53" t="s">
        <v>22</v>
      </c>
      <c r="VIM7" s="53" t="s">
        <v>22</v>
      </c>
      <c r="VIN7" s="53" t="s">
        <v>22</v>
      </c>
      <c r="VIO7" s="53" t="s">
        <v>22</v>
      </c>
      <c r="VIP7" s="53" t="s">
        <v>22</v>
      </c>
      <c r="VIQ7" s="53" t="s">
        <v>22</v>
      </c>
      <c r="VIR7" s="53" t="s">
        <v>22</v>
      </c>
      <c r="VIS7" s="53" t="s">
        <v>22</v>
      </c>
      <c r="VIT7" s="53" t="s">
        <v>22</v>
      </c>
      <c r="VIU7" s="53" t="s">
        <v>22</v>
      </c>
      <c r="VIV7" s="53" t="s">
        <v>22</v>
      </c>
      <c r="VIW7" s="53" t="s">
        <v>22</v>
      </c>
      <c r="VIX7" s="53" t="s">
        <v>22</v>
      </c>
      <c r="VIY7" s="53" t="s">
        <v>22</v>
      </c>
      <c r="VIZ7" s="53" t="s">
        <v>22</v>
      </c>
      <c r="VJA7" s="53" t="s">
        <v>22</v>
      </c>
      <c r="VJB7" s="53" t="s">
        <v>22</v>
      </c>
      <c r="VJC7" s="53" t="s">
        <v>22</v>
      </c>
      <c r="VJD7" s="53" t="s">
        <v>22</v>
      </c>
      <c r="VJE7" s="53" t="s">
        <v>22</v>
      </c>
      <c r="VJF7" s="53" t="s">
        <v>22</v>
      </c>
      <c r="VJG7" s="53" t="s">
        <v>22</v>
      </c>
      <c r="VJH7" s="53" t="s">
        <v>22</v>
      </c>
      <c r="VJI7" s="53" t="s">
        <v>22</v>
      </c>
      <c r="VJJ7" s="53" t="s">
        <v>22</v>
      </c>
      <c r="VJK7" s="53" t="s">
        <v>22</v>
      </c>
      <c r="VJL7" s="53" t="s">
        <v>22</v>
      </c>
      <c r="VJM7" s="53" t="s">
        <v>22</v>
      </c>
      <c r="VJN7" s="53" t="s">
        <v>22</v>
      </c>
      <c r="VJO7" s="53" t="s">
        <v>22</v>
      </c>
      <c r="VJP7" s="53" t="s">
        <v>22</v>
      </c>
      <c r="VJQ7" s="53" t="s">
        <v>22</v>
      </c>
      <c r="VJR7" s="53" t="s">
        <v>22</v>
      </c>
      <c r="VJS7" s="53" t="s">
        <v>22</v>
      </c>
      <c r="VJT7" s="53" t="s">
        <v>22</v>
      </c>
      <c r="VJU7" s="53" t="s">
        <v>22</v>
      </c>
      <c r="VJV7" s="53" t="s">
        <v>22</v>
      </c>
      <c r="VJW7" s="53" t="s">
        <v>22</v>
      </c>
      <c r="VJX7" s="53" t="s">
        <v>22</v>
      </c>
      <c r="VJY7" s="53" t="s">
        <v>22</v>
      </c>
      <c r="VJZ7" s="53" t="s">
        <v>22</v>
      </c>
      <c r="VKA7" s="53" t="s">
        <v>22</v>
      </c>
      <c r="VKB7" s="53" t="s">
        <v>22</v>
      </c>
      <c r="VKC7" s="53" t="s">
        <v>22</v>
      </c>
      <c r="VKD7" s="53" t="s">
        <v>22</v>
      </c>
      <c r="VKE7" s="53" t="s">
        <v>22</v>
      </c>
      <c r="VKF7" s="53" t="s">
        <v>22</v>
      </c>
      <c r="VKG7" s="53" t="s">
        <v>22</v>
      </c>
      <c r="VKH7" s="53" t="s">
        <v>22</v>
      </c>
      <c r="VKI7" s="53" t="s">
        <v>22</v>
      </c>
      <c r="VKJ7" s="53" t="s">
        <v>22</v>
      </c>
      <c r="VKK7" s="53" t="s">
        <v>22</v>
      </c>
      <c r="VKL7" s="53" t="s">
        <v>22</v>
      </c>
      <c r="VKM7" s="53" t="s">
        <v>22</v>
      </c>
      <c r="VKN7" s="53" t="s">
        <v>22</v>
      </c>
      <c r="VKO7" s="53" t="s">
        <v>22</v>
      </c>
      <c r="VKP7" s="53" t="s">
        <v>22</v>
      </c>
      <c r="VKQ7" s="53" t="s">
        <v>22</v>
      </c>
      <c r="VKR7" s="53" t="s">
        <v>22</v>
      </c>
      <c r="VKS7" s="53" t="s">
        <v>22</v>
      </c>
      <c r="VKT7" s="53" t="s">
        <v>22</v>
      </c>
      <c r="VKU7" s="53" t="s">
        <v>22</v>
      </c>
      <c r="VKV7" s="53" t="s">
        <v>22</v>
      </c>
      <c r="VKW7" s="53" t="s">
        <v>22</v>
      </c>
      <c r="VKX7" s="53" t="s">
        <v>22</v>
      </c>
      <c r="VKY7" s="53" t="s">
        <v>22</v>
      </c>
      <c r="VKZ7" s="53" t="s">
        <v>22</v>
      </c>
      <c r="VLA7" s="53" t="s">
        <v>22</v>
      </c>
      <c r="VLB7" s="53" t="s">
        <v>22</v>
      </c>
      <c r="VLC7" s="53" t="s">
        <v>22</v>
      </c>
      <c r="VLD7" s="53" t="s">
        <v>22</v>
      </c>
      <c r="VLE7" s="53" t="s">
        <v>22</v>
      </c>
      <c r="VLF7" s="53" t="s">
        <v>22</v>
      </c>
      <c r="VLG7" s="53" t="s">
        <v>22</v>
      </c>
      <c r="VLH7" s="53" t="s">
        <v>22</v>
      </c>
      <c r="VLI7" s="53" t="s">
        <v>22</v>
      </c>
      <c r="VLJ7" s="53" t="s">
        <v>22</v>
      </c>
      <c r="VLK7" s="53" t="s">
        <v>22</v>
      </c>
      <c r="VLL7" s="53" t="s">
        <v>22</v>
      </c>
      <c r="VLM7" s="53" t="s">
        <v>22</v>
      </c>
      <c r="VLN7" s="53" t="s">
        <v>22</v>
      </c>
      <c r="VLO7" s="53" t="s">
        <v>22</v>
      </c>
      <c r="VLP7" s="53" t="s">
        <v>22</v>
      </c>
      <c r="VLQ7" s="53" t="s">
        <v>22</v>
      </c>
      <c r="VLR7" s="53" t="s">
        <v>22</v>
      </c>
      <c r="VLS7" s="53" t="s">
        <v>22</v>
      </c>
      <c r="VLT7" s="53" t="s">
        <v>22</v>
      </c>
      <c r="VLU7" s="53" t="s">
        <v>22</v>
      </c>
      <c r="VLV7" s="53" t="s">
        <v>22</v>
      </c>
      <c r="VLW7" s="53" t="s">
        <v>22</v>
      </c>
      <c r="VLX7" s="53" t="s">
        <v>22</v>
      </c>
      <c r="VLY7" s="53" t="s">
        <v>22</v>
      </c>
      <c r="VLZ7" s="53" t="s">
        <v>22</v>
      </c>
      <c r="VMA7" s="53" t="s">
        <v>22</v>
      </c>
      <c r="VMB7" s="53" t="s">
        <v>22</v>
      </c>
      <c r="VMC7" s="53" t="s">
        <v>22</v>
      </c>
      <c r="VMD7" s="53" t="s">
        <v>22</v>
      </c>
      <c r="VME7" s="53" t="s">
        <v>22</v>
      </c>
      <c r="VMF7" s="53" t="s">
        <v>22</v>
      </c>
      <c r="VMG7" s="53" t="s">
        <v>22</v>
      </c>
      <c r="VMH7" s="53" t="s">
        <v>22</v>
      </c>
      <c r="VMI7" s="53" t="s">
        <v>22</v>
      </c>
      <c r="VMJ7" s="53" t="s">
        <v>22</v>
      </c>
      <c r="VMK7" s="53" t="s">
        <v>22</v>
      </c>
      <c r="VML7" s="53" t="s">
        <v>22</v>
      </c>
      <c r="VMM7" s="53" t="s">
        <v>22</v>
      </c>
      <c r="VMN7" s="53" t="s">
        <v>22</v>
      </c>
      <c r="VMO7" s="53" t="s">
        <v>22</v>
      </c>
      <c r="VMP7" s="53" t="s">
        <v>22</v>
      </c>
      <c r="VMQ7" s="53" t="s">
        <v>22</v>
      </c>
      <c r="VMR7" s="53" t="s">
        <v>22</v>
      </c>
      <c r="VMS7" s="53" t="s">
        <v>22</v>
      </c>
      <c r="VMT7" s="53" t="s">
        <v>22</v>
      </c>
      <c r="VMU7" s="53" t="s">
        <v>22</v>
      </c>
      <c r="VMV7" s="53" t="s">
        <v>22</v>
      </c>
      <c r="VMW7" s="53" t="s">
        <v>22</v>
      </c>
      <c r="VMX7" s="53" t="s">
        <v>22</v>
      </c>
      <c r="VMY7" s="53" t="s">
        <v>22</v>
      </c>
      <c r="VMZ7" s="53" t="s">
        <v>22</v>
      </c>
      <c r="VNA7" s="53" t="s">
        <v>22</v>
      </c>
      <c r="VNB7" s="53" t="s">
        <v>22</v>
      </c>
      <c r="VNC7" s="53" t="s">
        <v>22</v>
      </c>
      <c r="VND7" s="53" t="s">
        <v>22</v>
      </c>
      <c r="VNE7" s="53" t="s">
        <v>22</v>
      </c>
      <c r="VNF7" s="53" t="s">
        <v>22</v>
      </c>
      <c r="VNG7" s="53" t="s">
        <v>22</v>
      </c>
      <c r="VNH7" s="53" t="s">
        <v>22</v>
      </c>
      <c r="VNI7" s="53" t="s">
        <v>22</v>
      </c>
      <c r="VNJ7" s="53" t="s">
        <v>22</v>
      </c>
      <c r="VNK7" s="53" t="s">
        <v>22</v>
      </c>
      <c r="VNL7" s="53" t="s">
        <v>22</v>
      </c>
      <c r="VNM7" s="53" t="s">
        <v>22</v>
      </c>
      <c r="VNN7" s="53" t="s">
        <v>22</v>
      </c>
      <c r="VNO7" s="53" t="s">
        <v>22</v>
      </c>
      <c r="VNP7" s="53" t="s">
        <v>22</v>
      </c>
      <c r="VNQ7" s="53" t="s">
        <v>22</v>
      </c>
      <c r="VNR7" s="53" t="s">
        <v>22</v>
      </c>
      <c r="VNS7" s="53" t="s">
        <v>22</v>
      </c>
      <c r="VNT7" s="53" t="s">
        <v>22</v>
      </c>
      <c r="VNU7" s="53" t="s">
        <v>22</v>
      </c>
      <c r="VNV7" s="53" t="s">
        <v>22</v>
      </c>
      <c r="VNW7" s="53" t="s">
        <v>22</v>
      </c>
      <c r="VNX7" s="53" t="s">
        <v>22</v>
      </c>
      <c r="VNY7" s="53" t="s">
        <v>22</v>
      </c>
      <c r="VNZ7" s="53" t="s">
        <v>22</v>
      </c>
      <c r="VOA7" s="53" t="s">
        <v>22</v>
      </c>
      <c r="VOB7" s="53" t="s">
        <v>22</v>
      </c>
      <c r="VOC7" s="53" t="s">
        <v>22</v>
      </c>
      <c r="VOD7" s="53" t="s">
        <v>22</v>
      </c>
      <c r="VOE7" s="53" t="s">
        <v>22</v>
      </c>
      <c r="VOF7" s="53" t="s">
        <v>22</v>
      </c>
      <c r="VOG7" s="53" t="s">
        <v>22</v>
      </c>
      <c r="VOH7" s="53" t="s">
        <v>22</v>
      </c>
      <c r="VOI7" s="53" t="s">
        <v>22</v>
      </c>
      <c r="VOJ7" s="53" t="s">
        <v>22</v>
      </c>
      <c r="VOK7" s="53" t="s">
        <v>22</v>
      </c>
      <c r="VOL7" s="53" t="s">
        <v>22</v>
      </c>
      <c r="VOM7" s="53" t="s">
        <v>22</v>
      </c>
      <c r="VON7" s="53" t="s">
        <v>22</v>
      </c>
      <c r="VOO7" s="53" t="s">
        <v>22</v>
      </c>
      <c r="VOP7" s="53" t="s">
        <v>22</v>
      </c>
      <c r="VOQ7" s="53" t="s">
        <v>22</v>
      </c>
      <c r="VOR7" s="53" t="s">
        <v>22</v>
      </c>
      <c r="VOS7" s="53" t="s">
        <v>22</v>
      </c>
      <c r="VOT7" s="53" t="s">
        <v>22</v>
      </c>
      <c r="VOU7" s="53" t="s">
        <v>22</v>
      </c>
      <c r="VOV7" s="53" t="s">
        <v>22</v>
      </c>
      <c r="VOW7" s="53" t="s">
        <v>22</v>
      </c>
      <c r="VOX7" s="53" t="s">
        <v>22</v>
      </c>
      <c r="VOY7" s="53" t="s">
        <v>22</v>
      </c>
      <c r="VOZ7" s="53" t="s">
        <v>22</v>
      </c>
      <c r="VPA7" s="53" t="s">
        <v>22</v>
      </c>
      <c r="VPB7" s="53" t="s">
        <v>22</v>
      </c>
      <c r="VPC7" s="53" t="s">
        <v>22</v>
      </c>
      <c r="VPD7" s="53" t="s">
        <v>22</v>
      </c>
      <c r="VPE7" s="53" t="s">
        <v>22</v>
      </c>
      <c r="VPF7" s="53" t="s">
        <v>22</v>
      </c>
      <c r="VPG7" s="53" t="s">
        <v>22</v>
      </c>
      <c r="VPH7" s="53" t="s">
        <v>22</v>
      </c>
      <c r="VPI7" s="53" t="s">
        <v>22</v>
      </c>
      <c r="VPJ7" s="53" t="s">
        <v>22</v>
      </c>
      <c r="VPK7" s="53" t="s">
        <v>22</v>
      </c>
      <c r="VPL7" s="53" t="s">
        <v>22</v>
      </c>
      <c r="VPM7" s="53" t="s">
        <v>22</v>
      </c>
      <c r="VPN7" s="53" t="s">
        <v>22</v>
      </c>
      <c r="VPO7" s="53" t="s">
        <v>22</v>
      </c>
      <c r="VPP7" s="53" t="s">
        <v>22</v>
      </c>
      <c r="VPQ7" s="53" t="s">
        <v>22</v>
      </c>
      <c r="VPR7" s="53" t="s">
        <v>22</v>
      </c>
      <c r="VPS7" s="53" t="s">
        <v>22</v>
      </c>
      <c r="VPT7" s="53" t="s">
        <v>22</v>
      </c>
      <c r="VPU7" s="53" t="s">
        <v>22</v>
      </c>
      <c r="VPV7" s="53" t="s">
        <v>22</v>
      </c>
      <c r="VPW7" s="53" t="s">
        <v>22</v>
      </c>
      <c r="VPX7" s="53" t="s">
        <v>22</v>
      </c>
      <c r="VPY7" s="53" t="s">
        <v>22</v>
      </c>
      <c r="VPZ7" s="53" t="s">
        <v>22</v>
      </c>
      <c r="VQA7" s="53" t="s">
        <v>22</v>
      </c>
      <c r="VQB7" s="53" t="s">
        <v>22</v>
      </c>
      <c r="VQC7" s="53" t="s">
        <v>22</v>
      </c>
      <c r="VQD7" s="53" t="s">
        <v>22</v>
      </c>
      <c r="VQE7" s="53" t="s">
        <v>22</v>
      </c>
      <c r="VQF7" s="53" t="s">
        <v>22</v>
      </c>
      <c r="VQG7" s="53" t="s">
        <v>22</v>
      </c>
      <c r="VQH7" s="53" t="s">
        <v>22</v>
      </c>
      <c r="VQI7" s="53" t="s">
        <v>22</v>
      </c>
      <c r="VQJ7" s="53" t="s">
        <v>22</v>
      </c>
      <c r="VQK7" s="53" t="s">
        <v>22</v>
      </c>
      <c r="VQL7" s="53" t="s">
        <v>22</v>
      </c>
      <c r="VQM7" s="53" t="s">
        <v>22</v>
      </c>
      <c r="VQN7" s="53" t="s">
        <v>22</v>
      </c>
      <c r="VQO7" s="53" t="s">
        <v>22</v>
      </c>
      <c r="VQP7" s="53" t="s">
        <v>22</v>
      </c>
      <c r="VQQ7" s="53" t="s">
        <v>22</v>
      </c>
      <c r="VQR7" s="53" t="s">
        <v>22</v>
      </c>
      <c r="VQS7" s="53" t="s">
        <v>22</v>
      </c>
      <c r="VQT7" s="53" t="s">
        <v>22</v>
      </c>
      <c r="VQU7" s="53" t="s">
        <v>22</v>
      </c>
      <c r="VQV7" s="53" t="s">
        <v>22</v>
      </c>
      <c r="VQW7" s="53" t="s">
        <v>22</v>
      </c>
      <c r="VQX7" s="53" t="s">
        <v>22</v>
      </c>
      <c r="VQY7" s="53" t="s">
        <v>22</v>
      </c>
      <c r="VQZ7" s="53" t="s">
        <v>22</v>
      </c>
      <c r="VRA7" s="53" t="s">
        <v>22</v>
      </c>
      <c r="VRB7" s="53" t="s">
        <v>22</v>
      </c>
      <c r="VRC7" s="53" t="s">
        <v>22</v>
      </c>
      <c r="VRD7" s="53" t="s">
        <v>22</v>
      </c>
      <c r="VRE7" s="53" t="s">
        <v>22</v>
      </c>
      <c r="VRF7" s="53" t="s">
        <v>22</v>
      </c>
      <c r="VRG7" s="53" t="s">
        <v>22</v>
      </c>
      <c r="VRH7" s="53" t="s">
        <v>22</v>
      </c>
      <c r="VRI7" s="53" t="s">
        <v>22</v>
      </c>
      <c r="VRJ7" s="53" t="s">
        <v>22</v>
      </c>
      <c r="VRK7" s="53" t="s">
        <v>22</v>
      </c>
      <c r="VRL7" s="53" t="s">
        <v>22</v>
      </c>
      <c r="VRM7" s="53" t="s">
        <v>22</v>
      </c>
      <c r="VRN7" s="53" t="s">
        <v>22</v>
      </c>
      <c r="VRO7" s="53" t="s">
        <v>22</v>
      </c>
      <c r="VRP7" s="53" t="s">
        <v>22</v>
      </c>
      <c r="VRQ7" s="53" t="s">
        <v>22</v>
      </c>
      <c r="VRR7" s="53" t="s">
        <v>22</v>
      </c>
      <c r="VRS7" s="53" t="s">
        <v>22</v>
      </c>
      <c r="VRT7" s="53" t="s">
        <v>22</v>
      </c>
      <c r="VRU7" s="53" t="s">
        <v>22</v>
      </c>
      <c r="VRV7" s="53" t="s">
        <v>22</v>
      </c>
      <c r="VRW7" s="53" t="s">
        <v>22</v>
      </c>
      <c r="VRX7" s="53" t="s">
        <v>22</v>
      </c>
      <c r="VRY7" s="53" t="s">
        <v>22</v>
      </c>
      <c r="VRZ7" s="53" t="s">
        <v>22</v>
      </c>
      <c r="VSA7" s="53" t="s">
        <v>22</v>
      </c>
      <c r="VSB7" s="53" t="s">
        <v>22</v>
      </c>
      <c r="VSC7" s="53" t="s">
        <v>22</v>
      </c>
      <c r="VSD7" s="53" t="s">
        <v>22</v>
      </c>
      <c r="VSE7" s="53" t="s">
        <v>22</v>
      </c>
      <c r="VSF7" s="53" t="s">
        <v>22</v>
      </c>
      <c r="VSG7" s="53" t="s">
        <v>22</v>
      </c>
      <c r="VSH7" s="53" t="s">
        <v>22</v>
      </c>
      <c r="VSI7" s="53" t="s">
        <v>22</v>
      </c>
      <c r="VSJ7" s="53" t="s">
        <v>22</v>
      </c>
      <c r="VSK7" s="53" t="s">
        <v>22</v>
      </c>
      <c r="VSL7" s="53" t="s">
        <v>22</v>
      </c>
      <c r="VSM7" s="53" t="s">
        <v>22</v>
      </c>
      <c r="VSN7" s="53" t="s">
        <v>22</v>
      </c>
      <c r="VSO7" s="53" t="s">
        <v>22</v>
      </c>
      <c r="VSP7" s="53" t="s">
        <v>22</v>
      </c>
      <c r="VSQ7" s="53" t="s">
        <v>22</v>
      </c>
      <c r="VSR7" s="53" t="s">
        <v>22</v>
      </c>
      <c r="VSS7" s="53" t="s">
        <v>22</v>
      </c>
      <c r="VST7" s="53" t="s">
        <v>22</v>
      </c>
      <c r="VSU7" s="53" t="s">
        <v>22</v>
      </c>
      <c r="VSV7" s="53" t="s">
        <v>22</v>
      </c>
      <c r="VSW7" s="53" t="s">
        <v>22</v>
      </c>
      <c r="VSX7" s="53" t="s">
        <v>22</v>
      </c>
      <c r="VSY7" s="53" t="s">
        <v>22</v>
      </c>
      <c r="VSZ7" s="53" t="s">
        <v>22</v>
      </c>
      <c r="VTA7" s="53" t="s">
        <v>22</v>
      </c>
      <c r="VTB7" s="53" t="s">
        <v>22</v>
      </c>
      <c r="VTC7" s="53" t="s">
        <v>22</v>
      </c>
      <c r="VTD7" s="53" t="s">
        <v>22</v>
      </c>
      <c r="VTE7" s="53" t="s">
        <v>22</v>
      </c>
      <c r="VTF7" s="53" t="s">
        <v>22</v>
      </c>
      <c r="VTG7" s="53" t="s">
        <v>22</v>
      </c>
      <c r="VTH7" s="53" t="s">
        <v>22</v>
      </c>
      <c r="VTI7" s="53" t="s">
        <v>22</v>
      </c>
      <c r="VTJ7" s="53" t="s">
        <v>22</v>
      </c>
      <c r="VTK7" s="53" t="s">
        <v>22</v>
      </c>
      <c r="VTL7" s="53" t="s">
        <v>22</v>
      </c>
      <c r="VTM7" s="53" t="s">
        <v>22</v>
      </c>
      <c r="VTN7" s="53" t="s">
        <v>22</v>
      </c>
      <c r="VTO7" s="53" t="s">
        <v>22</v>
      </c>
      <c r="VTP7" s="53" t="s">
        <v>22</v>
      </c>
      <c r="VTQ7" s="53" t="s">
        <v>22</v>
      </c>
      <c r="VTR7" s="53" t="s">
        <v>22</v>
      </c>
      <c r="VTS7" s="53" t="s">
        <v>22</v>
      </c>
      <c r="VTT7" s="53" t="s">
        <v>22</v>
      </c>
      <c r="VTU7" s="53" t="s">
        <v>22</v>
      </c>
      <c r="VTV7" s="53" t="s">
        <v>22</v>
      </c>
      <c r="VTW7" s="53" t="s">
        <v>22</v>
      </c>
      <c r="VTX7" s="53" t="s">
        <v>22</v>
      </c>
      <c r="VTY7" s="53" t="s">
        <v>22</v>
      </c>
      <c r="VTZ7" s="53" t="s">
        <v>22</v>
      </c>
      <c r="VUA7" s="53" t="s">
        <v>22</v>
      </c>
      <c r="VUB7" s="53" t="s">
        <v>22</v>
      </c>
      <c r="VUC7" s="53" t="s">
        <v>22</v>
      </c>
      <c r="VUD7" s="53" t="s">
        <v>22</v>
      </c>
      <c r="VUE7" s="53" t="s">
        <v>22</v>
      </c>
      <c r="VUF7" s="53" t="s">
        <v>22</v>
      </c>
      <c r="VUG7" s="53" t="s">
        <v>22</v>
      </c>
      <c r="VUH7" s="53" t="s">
        <v>22</v>
      </c>
      <c r="VUI7" s="53" t="s">
        <v>22</v>
      </c>
      <c r="VUJ7" s="53" t="s">
        <v>22</v>
      </c>
      <c r="VUK7" s="53" t="s">
        <v>22</v>
      </c>
      <c r="VUL7" s="53" t="s">
        <v>22</v>
      </c>
      <c r="VUM7" s="53" t="s">
        <v>22</v>
      </c>
      <c r="VUN7" s="53" t="s">
        <v>22</v>
      </c>
      <c r="VUO7" s="53" t="s">
        <v>22</v>
      </c>
      <c r="VUP7" s="53" t="s">
        <v>22</v>
      </c>
      <c r="VUQ7" s="53" t="s">
        <v>22</v>
      </c>
      <c r="VUR7" s="53" t="s">
        <v>22</v>
      </c>
      <c r="VUS7" s="53" t="s">
        <v>22</v>
      </c>
      <c r="VUT7" s="53" t="s">
        <v>22</v>
      </c>
      <c r="VUU7" s="53" t="s">
        <v>22</v>
      </c>
      <c r="VUV7" s="53" t="s">
        <v>22</v>
      </c>
      <c r="VUW7" s="53" t="s">
        <v>22</v>
      </c>
      <c r="VUX7" s="53" t="s">
        <v>22</v>
      </c>
      <c r="VUY7" s="53" t="s">
        <v>22</v>
      </c>
      <c r="VUZ7" s="53" t="s">
        <v>22</v>
      </c>
      <c r="VVA7" s="53" t="s">
        <v>22</v>
      </c>
      <c r="VVB7" s="53" t="s">
        <v>22</v>
      </c>
      <c r="VVC7" s="53" t="s">
        <v>22</v>
      </c>
      <c r="VVD7" s="53" t="s">
        <v>22</v>
      </c>
      <c r="VVE7" s="53" t="s">
        <v>22</v>
      </c>
      <c r="VVF7" s="53" t="s">
        <v>22</v>
      </c>
      <c r="VVG7" s="53" t="s">
        <v>22</v>
      </c>
      <c r="VVH7" s="53" t="s">
        <v>22</v>
      </c>
      <c r="VVI7" s="53" t="s">
        <v>22</v>
      </c>
      <c r="VVJ7" s="53" t="s">
        <v>22</v>
      </c>
      <c r="VVK7" s="53" t="s">
        <v>22</v>
      </c>
      <c r="VVL7" s="53" t="s">
        <v>22</v>
      </c>
      <c r="VVM7" s="53" t="s">
        <v>22</v>
      </c>
      <c r="VVN7" s="53" t="s">
        <v>22</v>
      </c>
      <c r="VVO7" s="53" t="s">
        <v>22</v>
      </c>
      <c r="VVP7" s="53" t="s">
        <v>22</v>
      </c>
      <c r="VVQ7" s="53" t="s">
        <v>22</v>
      </c>
      <c r="VVR7" s="53" t="s">
        <v>22</v>
      </c>
      <c r="VVS7" s="53" t="s">
        <v>22</v>
      </c>
      <c r="VVT7" s="53" t="s">
        <v>22</v>
      </c>
      <c r="VVU7" s="53" t="s">
        <v>22</v>
      </c>
      <c r="VVV7" s="53" t="s">
        <v>22</v>
      </c>
      <c r="VVW7" s="53" t="s">
        <v>22</v>
      </c>
      <c r="VVX7" s="53" t="s">
        <v>22</v>
      </c>
      <c r="VVY7" s="53" t="s">
        <v>22</v>
      </c>
      <c r="VVZ7" s="53" t="s">
        <v>22</v>
      </c>
      <c r="VWA7" s="53" t="s">
        <v>22</v>
      </c>
      <c r="VWB7" s="53" t="s">
        <v>22</v>
      </c>
      <c r="VWC7" s="53" t="s">
        <v>22</v>
      </c>
      <c r="VWD7" s="53" t="s">
        <v>22</v>
      </c>
      <c r="VWE7" s="53" t="s">
        <v>22</v>
      </c>
      <c r="VWF7" s="53" t="s">
        <v>22</v>
      </c>
      <c r="VWG7" s="53" t="s">
        <v>22</v>
      </c>
      <c r="VWH7" s="53" t="s">
        <v>22</v>
      </c>
      <c r="VWI7" s="53" t="s">
        <v>22</v>
      </c>
      <c r="VWJ7" s="53" t="s">
        <v>22</v>
      </c>
      <c r="VWK7" s="53" t="s">
        <v>22</v>
      </c>
      <c r="VWL7" s="53" t="s">
        <v>22</v>
      </c>
      <c r="VWM7" s="53" t="s">
        <v>22</v>
      </c>
      <c r="VWN7" s="53" t="s">
        <v>22</v>
      </c>
      <c r="VWO7" s="53" t="s">
        <v>22</v>
      </c>
      <c r="VWP7" s="53" t="s">
        <v>22</v>
      </c>
      <c r="VWQ7" s="53" t="s">
        <v>22</v>
      </c>
      <c r="VWR7" s="53" t="s">
        <v>22</v>
      </c>
      <c r="VWS7" s="53" t="s">
        <v>22</v>
      </c>
      <c r="VWT7" s="53" t="s">
        <v>22</v>
      </c>
      <c r="VWU7" s="53" t="s">
        <v>22</v>
      </c>
      <c r="VWV7" s="53" t="s">
        <v>22</v>
      </c>
      <c r="VWW7" s="53" t="s">
        <v>22</v>
      </c>
      <c r="VWX7" s="53" t="s">
        <v>22</v>
      </c>
      <c r="VWY7" s="53" t="s">
        <v>22</v>
      </c>
      <c r="VWZ7" s="53" t="s">
        <v>22</v>
      </c>
      <c r="VXA7" s="53" t="s">
        <v>22</v>
      </c>
      <c r="VXB7" s="53" t="s">
        <v>22</v>
      </c>
      <c r="VXC7" s="53" t="s">
        <v>22</v>
      </c>
      <c r="VXD7" s="53" t="s">
        <v>22</v>
      </c>
      <c r="VXE7" s="53" t="s">
        <v>22</v>
      </c>
      <c r="VXF7" s="53" t="s">
        <v>22</v>
      </c>
      <c r="VXG7" s="53" t="s">
        <v>22</v>
      </c>
      <c r="VXH7" s="53" t="s">
        <v>22</v>
      </c>
      <c r="VXI7" s="53" t="s">
        <v>22</v>
      </c>
      <c r="VXJ7" s="53" t="s">
        <v>22</v>
      </c>
      <c r="VXK7" s="53" t="s">
        <v>22</v>
      </c>
      <c r="VXL7" s="53" t="s">
        <v>22</v>
      </c>
      <c r="VXM7" s="53" t="s">
        <v>22</v>
      </c>
      <c r="VXN7" s="53" t="s">
        <v>22</v>
      </c>
      <c r="VXO7" s="53" t="s">
        <v>22</v>
      </c>
      <c r="VXP7" s="53" t="s">
        <v>22</v>
      </c>
      <c r="VXQ7" s="53" t="s">
        <v>22</v>
      </c>
      <c r="VXR7" s="53" t="s">
        <v>22</v>
      </c>
      <c r="VXS7" s="53" t="s">
        <v>22</v>
      </c>
      <c r="VXT7" s="53" t="s">
        <v>22</v>
      </c>
      <c r="VXU7" s="53" t="s">
        <v>22</v>
      </c>
      <c r="VXV7" s="53" t="s">
        <v>22</v>
      </c>
      <c r="VXW7" s="53" t="s">
        <v>22</v>
      </c>
      <c r="VXX7" s="53" t="s">
        <v>22</v>
      </c>
      <c r="VXY7" s="53" t="s">
        <v>22</v>
      </c>
      <c r="VXZ7" s="53" t="s">
        <v>22</v>
      </c>
      <c r="VYA7" s="53" t="s">
        <v>22</v>
      </c>
      <c r="VYB7" s="53" t="s">
        <v>22</v>
      </c>
      <c r="VYC7" s="53" t="s">
        <v>22</v>
      </c>
      <c r="VYD7" s="53" t="s">
        <v>22</v>
      </c>
      <c r="VYE7" s="53" t="s">
        <v>22</v>
      </c>
      <c r="VYF7" s="53" t="s">
        <v>22</v>
      </c>
      <c r="VYG7" s="53" t="s">
        <v>22</v>
      </c>
      <c r="VYH7" s="53" t="s">
        <v>22</v>
      </c>
      <c r="VYI7" s="53" t="s">
        <v>22</v>
      </c>
      <c r="VYJ7" s="53" t="s">
        <v>22</v>
      </c>
      <c r="VYK7" s="53" t="s">
        <v>22</v>
      </c>
      <c r="VYL7" s="53" t="s">
        <v>22</v>
      </c>
      <c r="VYM7" s="53" t="s">
        <v>22</v>
      </c>
      <c r="VYN7" s="53" t="s">
        <v>22</v>
      </c>
      <c r="VYO7" s="53" t="s">
        <v>22</v>
      </c>
      <c r="VYP7" s="53" t="s">
        <v>22</v>
      </c>
      <c r="VYQ7" s="53" t="s">
        <v>22</v>
      </c>
      <c r="VYR7" s="53" t="s">
        <v>22</v>
      </c>
      <c r="VYS7" s="53" t="s">
        <v>22</v>
      </c>
      <c r="VYT7" s="53" t="s">
        <v>22</v>
      </c>
      <c r="VYU7" s="53" t="s">
        <v>22</v>
      </c>
      <c r="VYV7" s="53" t="s">
        <v>22</v>
      </c>
      <c r="VYW7" s="53" t="s">
        <v>22</v>
      </c>
      <c r="VYX7" s="53" t="s">
        <v>22</v>
      </c>
      <c r="VYY7" s="53" t="s">
        <v>22</v>
      </c>
      <c r="VYZ7" s="53" t="s">
        <v>22</v>
      </c>
      <c r="VZA7" s="53" t="s">
        <v>22</v>
      </c>
      <c r="VZB7" s="53" t="s">
        <v>22</v>
      </c>
      <c r="VZC7" s="53" t="s">
        <v>22</v>
      </c>
      <c r="VZD7" s="53" t="s">
        <v>22</v>
      </c>
      <c r="VZE7" s="53" t="s">
        <v>22</v>
      </c>
      <c r="VZF7" s="53" t="s">
        <v>22</v>
      </c>
      <c r="VZG7" s="53" t="s">
        <v>22</v>
      </c>
      <c r="VZH7" s="53" t="s">
        <v>22</v>
      </c>
      <c r="VZI7" s="53" t="s">
        <v>22</v>
      </c>
      <c r="VZJ7" s="53" t="s">
        <v>22</v>
      </c>
      <c r="VZK7" s="53" t="s">
        <v>22</v>
      </c>
      <c r="VZL7" s="53" t="s">
        <v>22</v>
      </c>
      <c r="VZM7" s="53" t="s">
        <v>22</v>
      </c>
      <c r="VZN7" s="53" t="s">
        <v>22</v>
      </c>
      <c r="VZO7" s="53" t="s">
        <v>22</v>
      </c>
      <c r="VZP7" s="53" t="s">
        <v>22</v>
      </c>
      <c r="VZQ7" s="53" t="s">
        <v>22</v>
      </c>
      <c r="VZR7" s="53" t="s">
        <v>22</v>
      </c>
      <c r="VZS7" s="53" t="s">
        <v>22</v>
      </c>
      <c r="VZT7" s="53" t="s">
        <v>22</v>
      </c>
      <c r="VZU7" s="53" t="s">
        <v>22</v>
      </c>
      <c r="VZV7" s="53" t="s">
        <v>22</v>
      </c>
      <c r="VZW7" s="53" t="s">
        <v>22</v>
      </c>
      <c r="VZX7" s="53" t="s">
        <v>22</v>
      </c>
      <c r="VZY7" s="53" t="s">
        <v>22</v>
      </c>
      <c r="VZZ7" s="53" t="s">
        <v>22</v>
      </c>
      <c r="WAA7" s="53" t="s">
        <v>22</v>
      </c>
      <c r="WAB7" s="53" t="s">
        <v>22</v>
      </c>
      <c r="WAC7" s="53" t="s">
        <v>22</v>
      </c>
      <c r="WAD7" s="53" t="s">
        <v>22</v>
      </c>
      <c r="WAE7" s="53" t="s">
        <v>22</v>
      </c>
      <c r="WAF7" s="53" t="s">
        <v>22</v>
      </c>
      <c r="WAG7" s="53" t="s">
        <v>22</v>
      </c>
      <c r="WAH7" s="53" t="s">
        <v>22</v>
      </c>
      <c r="WAI7" s="53" t="s">
        <v>22</v>
      </c>
      <c r="WAJ7" s="53" t="s">
        <v>22</v>
      </c>
      <c r="WAK7" s="53" t="s">
        <v>22</v>
      </c>
      <c r="WAL7" s="53" t="s">
        <v>22</v>
      </c>
      <c r="WAM7" s="53" t="s">
        <v>22</v>
      </c>
      <c r="WAN7" s="53" t="s">
        <v>22</v>
      </c>
      <c r="WAO7" s="53" t="s">
        <v>22</v>
      </c>
      <c r="WAP7" s="53" t="s">
        <v>22</v>
      </c>
      <c r="WAQ7" s="53" t="s">
        <v>22</v>
      </c>
      <c r="WAR7" s="53" t="s">
        <v>22</v>
      </c>
      <c r="WAS7" s="53" t="s">
        <v>22</v>
      </c>
      <c r="WAT7" s="53" t="s">
        <v>22</v>
      </c>
      <c r="WAU7" s="53" t="s">
        <v>22</v>
      </c>
      <c r="WAV7" s="53" t="s">
        <v>22</v>
      </c>
      <c r="WAW7" s="53" t="s">
        <v>22</v>
      </c>
      <c r="WAX7" s="53" t="s">
        <v>22</v>
      </c>
      <c r="WAY7" s="53" t="s">
        <v>22</v>
      </c>
      <c r="WAZ7" s="53" t="s">
        <v>22</v>
      </c>
      <c r="WBA7" s="53" t="s">
        <v>22</v>
      </c>
      <c r="WBB7" s="53" t="s">
        <v>22</v>
      </c>
      <c r="WBC7" s="53" t="s">
        <v>22</v>
      </c>
      <c r="WBD7" s="53" t="s">
        <v>22</v>
      </c>
      <c r="WBE7" s="53" t="s">
        <v>22</v>
      </c>
      <c r="WBF7" s="53" t="s">
        <v>22</v>
      </c>
      <c r="WBG7" s="53" t="s">
        <v>22</v>
      </c>
      <c r="WBH7" s="53" t="s">
        <v>22</v>
      </c>
      <c r="WBI7" s="53" t="s">
        <v>22</v>
      </c>
      <c r="WBJ7" s="53" t="s">
        <v>22</v>
      </c>
      <c r="WBK7" s="53" t="s">
        <v>22</v>
      </c>
      <c r="WBL7" s="53" t="s">
        <v>22</v>
      </c>
      <c r="WBM7" s="53" t="s">
        <v>22</v>
      </c>
      <c r="WBN7" s="53" t="s">
        <v>22</v>
      </c>
      <c r="WBO7" s="53" t="s">
        <v>22</v>
      </c>
      <c r="WBP7" s="53" t="s">
        <v>22</v>
      </c>
      <c r="WBQ7" s="53" t="s">
        <v>22</v>
      </c>
      <c r="WBR7" s="53" t="s">
        <v>22</v>
      </c>
      <c r="WBS7" s="53" t="s">
        <v>22</v>
      </c>
      <c r="WBT7" s="53" t="s">
        <v>22</v>
      </c>
      <c r="WBU7" s="53" t="s">
        <v>22</v>
      </c>
      <c r="WBV7" s="53" t="s">
        <v>22</v>
      </c>
      <c r="WBW7" s="53" t="s">
        <v>22</v>
      </c>
      <c r="WBX7" s="53" t="s">
        <v>22</v>
      </c>
      <c r="WBY7" s="53" t="s">
        <v>22</v>
      </c>
      <c r="WBZ7" s="53" t="s">
        <v>22</v>
      </c>
      <c r="WCA7" s="53" t="s">
        <v>22</v>
      </c>
      <c r="WCB7" s="53" t="s">
        <v>22</v>
      </c>
      <c r="WCC7" s="53" t="s">
        <v>22</v>
      </c>
      <c r="WCD7" s="53" t="s">
        <v>22</v>
      </c>
      <c r="WCE7" s="53" t="s">
        <v>22</v>
      </c>
      <c r="WCF7" s="53" t="s">
        <v>22</v>
      </c>
      <c r="WCG7" s="53" t="s">
        <v>22</v>
      </c>
      <c r="WCH7" s="53" t="s">
        <v>22</v>
      </c>
      <c r="WCI7" s="53" t="s">
        <v>22</v>
      </c>
      <c r="WCJ7" s="53" t="s">
        <v>22</v>
      </c>
      <c r="WCK7" s="53" t="s">
        <v>22</v>
      </c>
      <c r="WCL7" s="53" t="s">
        <v>22</v>
      </c>
      <c r="WCM7" s="53" t="s">
        <v>22</v>
      </c>
      <c r="WCN7" s="53" t="s">
        <v>22</v>
      </c>
      <c r="WCO7" s="53" t="s">
        <v>22</v>
      </c>
      <c r="WCP7" s="53" t="s">
        <v>22</v>
      </c>
      <c r="WCQ7" s="53" t="s">
        <v>22</v>
      </c>
      <c r="WCR7" s="53" t="s">
        <v>22</v>
      </c>
      <c r="WCS7" s="53" t="s">
        <v>22</v>
      </c>
      <c r="WCT7" s="53" t="s">
        <v>22</v>
      </c>
      <c r="WCU7" s="53" t="s">
        <v>22</v>
      </c>
      <c r="WCV7" s="53" t="s">
        <v>22</v>
      </c>
      <c r="WCW7" s="53" t="s">
        <v>22</v>
      </c>
      <c r="WCX7" s="53" t="s">
        <v>22</v>
      </c>
      <c r="WCY7" s="53" t="s">
        <v>22</v>
      </c>
      <c r="WCZ7" s="53" t="s">
        <v>22</v>
      </c>
      <c r="WDA7" s="53" t="s">
        <v>22</v>
      </c>
      <c r="WDB7" s="53" t="s">
        <v>22</v>
      </c>
      <c r="WDC7" s="53" t="s">
        <v>22</v>
      </c>
      <c r="WDD7" s="53" t="s">
        <v>22</v>
      </c>
      <c r="WDE7" s="53" t="s">
        <v>22</v>
      </c>
      <c r="WDF7" s="53" t="s">
        <v>22</v>
      </c>
      <c r="WDG7" s="53" t="s">
        <v>22</v>
      </c>
      <c r="WDH7" s="53" t="s">
        <v>22</v>
      </c>
      <c r="WDI7" s="53" t="s">
        <v>22</v>
      </c>
      <c r="WDJ7" s="53" t="s">
        <v>22</v>
      </c>
      <c r="WDK7" s="53" t="s">
        <v>22</v>
      </c>
      <c r="WDL7" s="53" t="s">
        <v>22</v>
      </c>
      <c r="WDM7" s="53" t="s">
        <v>22</v>
      </c>
      <c r="WDN7" s="53" t="s">
        <v>22</v>
      </c>
      <c r="WDO7" s="53" t="s">
        <v>22</v>
      </c>
      <c r="WDP7" s="53" t="s">
        <v>22</v>
      </c>
      <c r="WDQ7" s="53" t="s">
        <v>22</v>
      </c>
      <c r="WDR7" s="53" t="s">
        <v>22</v>
      </c>
      <c r="WDS7" s="53" t="s">
        <v>22</v>
      </c>
      <c r="WDT7" s="53" t="s">
        <v>22</v>
      </c>
      <c r="WDU7" s="53" t="s">
        <v>22</v>
      </c>
      <c r="WDV7" s="53" t="s">
        <v>22</v>
      </c>
      <c r="WDW7" s="53" t="s">
        <v>22</v>
      </c>
      <c r="WDX7" s="53" t="s">
        <v>22</v>
      </c>
      <c r="WDY7" s="53" t="s">
        <v>22</v>
      </c>
      <c r="WDZ7" s="53" t="s">
        <v>22</v>
      </c>
      <c r="WEA7" s="53" t="s">
        <v>22</v>
      </c>
      <c r="WEB7" s="53" t="s">
        <v>22</v>
      </c>
      <c r="WEC7" s="53" t="s">
        <v>22</v>
      </c>
      <c r="WED7" s="53" t="s">
        <v>22</v>
      </c>
      <c r="WEE7" s="53" t="s">
        <v>22</v>
      </c>
      <c r="WEF7" s="53" t="s">
        <v>22</v>
      </c>
      <c r="WEG7" s="53" t="s">
        <v>22</v>
      </c>
      <c r="WEH7" s="53" t="s">
        <v>22</v>
      </c>
      <c r="WEI7" s="53" t="s">
        <v>22</v>
      </c>
      <c r="WEJ7" s="53" t="s">
        <v>22</v>
      </c>
      <c r="WEK7" s="53" t="s">
        <v>22</v>
      </c>
      <c r="WEL7" s="53" t="s">
        <v>22</v>
      </c>
      <c r="WEM7" s="53" t="s">
        <v>22</v>
      </c>
      <c r="WEN7" s="53" t="s">
        <v>22</v>
      </c>
      <c r="WEO7" s="53" t="s">
        <v>22</v>
      </c>
      <c r="WEP7" s="53" t="s">
        <v>22</v>
      </c>
      <c r="WEQ7" s="53" t="s">
        <v>22</v>
      </c>
      <c r="WER7" s="53" t="s">
        <v>22</v>
      </c>
      <c r="WES7" s="53" t="s">
        <v>22</v>
      </c>
      <c r="WET7" s="53" t="s">
        <v>22</v>
      </c>
      <c r="WEU7" s="53" t="s">
        <v>22</v>
      </c>
      <c r="WEV7" s="53" t="s">
        <v>22</v>
      </c>
      <c r="WEW7" s="53" t="s">
        <v>22</v>
      </c>
      <c r="WEX7" s="53" t="s">
        <v>22</v>
      </c>
      <c r="WEY7" s="53" t="s">
        <v>22</v>
      </c>
      <c r="WEZ7" s="53" t="s">
        <v>22</v>
      </c>
      <c r="WFA7" s="53" t="s">
        <v>22</v>
      </c>
      <c r="WFB7" s="53" t="s">
        <v>22</v>
      </c>
      <c r="WFC7" s="53" t="s">
        <v>22</v>
      </c>
      <c r="WFD7" s="53" t="s">
        <v>22</v>
      </c>
      <c r="WFE7" s="53" t="s">
        <v>22</v>
      </c>
      <c r="WFF7" s="53" t="s">
        <v>22</v>
      </c>
      <c r="WFG7" s="53" t="s">
        <v>22</v>
      </c>
      <c r="WFH7" s="53" t="s">
        <v>22</v>
      </c>
      <c r="WFI7" s="53" t="s">
        <v>22</v>
      </c>
      <c r="WFJ7" s="53" t="s">
        <v>22</v>
      </c>
      <c r="WFK7" s="53" t="s">
        <v>22</v>
      </c>
      <c r="WFL7" s="53" t="s">
        <v>22</v>
      </c>
      <c r="WFM7" s="53" t="s">
        <v>22</v>
      </c>
      <c r="WFN7" s="53" t="s">
        <v>22</v>
      </c>
      <c r="WFO7" s="53" t="s">
        <v>22</v>
      </c>
      <c r="WFP7" s="53" t="s">
        <v>22</v>
      </c>
      <c r="WFQ7" s="53" t="s">
        <v>22</v>
      </c>
      <c r="WFR7" s="53" t="s">
        <v>22</v>
      </c>
      <c r="WFS7" s="53" t="s">
        <v>22</v>
      </c>
      <c r="WFT7" s="53" t="s">
        <v>22</v>
      </c>
      <c r="WFU7" s="53" t="s">
        <v>22</v>
      </c>
      <c r="WFV7" s="53" t="s">
        <v>22</v>
      </c>
      <c r="WFW7" s="53" t="s">
        <v>22</v>
      </c>
      <c r="WFX7" s="53" t="s">
        <v>22</v>
      </c>
      <c r="WFY7" s="53" t="s">
        <v>22</v>
      </c>
      <c r="WFZ7" s="53" t="s">
        <v>22</v>
      </c>
      <c r="WGA7" s="53" t="s">
        <v>22</v>
      </c>
      <c r="WGB7" s="53" t="s">
        <v>22</v>
      </c>
      <c r="WGC7" s="53" t="s">
        <v>22</v>
      </c>
      <c r="WGD7" s="53" t="s">
        <v>22</v>
      </c>
      <c r="WGE7" s="53" t="s">
        <v>22</v>
      </c>
      <c r="WGF7" s="53" t="s">
        <v>22</v>
      </c>
      <c r="WGG7" s="53" t="s">
        <v>22</v>
      </c>
      <c r="WGH7" s="53" t="s">
        <v>22</v>
      </c>
      <c r="WGI7" s="53" t="s">
        <v>22</v>
      </c>
      <c r="WGJ7" s="53" t="s">
        <v>22</v>
      </c>
      <c r="WGK7" s="53" t="s">
        <v>22</v>
      </c>
      <c r="WGL7" s="53" t="s">
        <v>22</v>
      </c>
      <c r="WGM7" s="53" t="s">
        <v>22</v>
      </c>
      <c r="WGN7" s="53" t="s">
        <v>22</v>
      </c>
      <c r="WGO7" s="53" t="s">
        <v>22</v>
      </c>
      <c r="WGP7" s="53" t="s">
        <v>22</v>
      </c>
      <c r="WGQ7" s="53" t="s">
        <v>22</v>
      </c>
      <c r="WGR7" s="53" t="s">
        <v>22</v>
      </c>
      <c r="WGS7" s="53" t="s">
        <v>22</v>
      </c>
      <c r="WGT7" s="53" t="s">
        <v>22</v>
      </c>
      <c r="WGU7" s="53" t="s">
        <v>22</v>
      </c>
      <c r="WGV7" s="53" t="s">
        <v>22</v>
      </c>
      <c r="WGW7" s="53" t="s">
        <v>22</v>
      </c>
      <c r="WGX7" s="53" t="s">
        <v>22</v>
      </c>
      <c r="WGY7" s="53" t="s">
        <v>22</v>
      </c>
      <c r="WGZ7" s="53" t="s">
        <v>22</v>
      </c>
      <c r="WHA7" s="53" t="s">
        <v>22</v>
      </c>
      <c r="WHB7" s="53" t="s">
        <v>22</v>
      </c>
      <c r="WHC7" s="53" t="s">
        <v>22</v>
      </c>
      <c r="WHD7" s="53" t="s">
        <v>22</v>
      </c>
      <c r="WHE7" s="53" t="s">
        <v>22</v>
      </c>
      <c r="WHF7" s="53" t="s">
        <v>22</v>
      </c>
      <c r="WHG7" s="53" t="s">
        <v>22</v>
      </c>
      <c r="WHH7" s="53" t="s">
        <v>22</v>
      </c>
      <c r="WHI7" s="53" t="s">
        <v>22</v>
      </c>
      <c r="WHJ7" s="53" t="s">
        <v>22</v>
      </c>
      <c r="WHK7" s="53" t="s">
        <v>22</v>
      </c>
      <c r="WHL7" s="53" t="s">
        <v>22</v>
      </c>
      <c r="WHM7" s="53" t="s">
        <v>22</v>
      </c>
      <c r="WHN7" s="53" t="s">
        <v>22</v>
      </c>
      <c r="WHO7" s="53" t="s">
        <v>22</v>
      </c>
      <c r="WHP7" s="53" t="s">
        <v>22</v>
      </c>
      <c r="WHQ7" s="53" t="s">
        <v>22</v>
      </c>
      <c r="WHR7" s="53" t="s">
        <v>22</v>
      </c>
      <c r="WHS7" s="53" t="s">
        <v>22</v>
      </c>
      <c r="WHT7" s="53" t="s">
        <v>22</v>
      </c>
      <c r="WHU7" s="53" t="s">
        <v>22</v>
      </c>
      <c r="WHV7" s="53" t="s">
        <v>22</v>
      </c>
      <c r="WHW7" s="53" t="s">
        <v>22</v>
      </c>
      <c r="WHX7" s="53" t="s">
        <v>22</v>
      </c>
      <c r="WHY7" s="53" t="s">
        <v>22</v>
      </c>
      <c r="WHZ7" s="53" t="s">
        <v>22</v>
      </c>
      <c r="WIA7" s="53" t="s">
        <v>22</v>
      </c>
      <c r="WIB7" s="53" t="s">
        <v>22</v>
      </c>
      <c r="WIC7" s="53" t="s">
        <v>22</v>
      </c>
      <c r="WID7" s="53" t="s">
        <v>22</v>
      </c>
      <c r="WIE7" s="53" t="s">
        <v>22</v>
      </c>
      <c r="WIF7" s="53" t="s">
        <v>22</v>
      </c>
      <c r="WIG7" s="53" t="s">
        <v>22</v>
      </c>
      <c r="WIH7" s="53" t="s">
        <v>22</v>
      </c>
      <c r="WII7" s="53" t="s">
        <v>22</v>
      </c>
      <c r="WIJ7" s="53" t="s">
        <v>22</v>
      </c>
      <c r="WIK7" s="53" t="s">
        <v>22</v>
      </c>
      <c r="WIL7" s="53" t="s">
        <v>22</v>
      </c>
      <c r="WIM7" s="53" t="s">
        <v>22</v>
      </c>
      <c r="WIN7" s="53" t="s">
        <v>22</v>
      </c>
      <c r="WIO7" s="53" t="s">
        <v>22</v>
      </c>
      <c r="WIP7" s="53" t="s">
        <v>22</v>
      </c>
      <c r="WIQ7" s="53" t="s">
        <v>22</v>
      </c>
      <c r="WIR7" s="53" t="s">
        <v>22</v>
      </c>
      <c r="WIS7" s="53" t="s">
        <v>22</v>
      </c>
      <c r="WIT7" s="53" t="s">
        <v>22</v>
      </c>
      <c r="WIU7" s="53" t="s">
        <v>22</v>
      </c>
      <c r="WIV7" s="53" t="s">
        <v>22</v>
      </c>
      <c r="WIW7" s="53" t="s">
        <v>22</v>
      </c>
      <c r="WIX7" s="53" t="s">
        <v>22</v>
      </c>
      <c r="WIY7" s="53" t="s">
        <v>22</v>
      </c>
      <c r="WIZ7" s="53" t="s">
        <v>22</v>
      </c>
      <c r="WJA7" s="53" t="s">
        <v>22</v>
      </c>
      <c r="WJB7" s="53" t="s">
        <v>22</v>
      </c>
      <c r="WJC7" s="53" t="s">
        <v>22</v>
      </c>
      <c r="WJD7" s="53" t="s">
        <v>22</v>
      </c>
      <c r="WJE7" s="53" t="s">
        <v>22</v>
      </c>
      <c r="WJF7" s="53" t="s">
        <v>22</v>
      </c>
      <c r="WJG7" s="53" t="s">
        <v>22</v>
      </c>
      <c r="WJH7" s="53" t="s">
        <v>22</v>
      </c>
      <c r="WJI7" s="53" t="s">
        <v>22</v>
      </c>
      <c r="WJJ7" s="53" t="s">
        <v>22</v>
      </c>
      <c r="WJK7" s="53" t="s">
        <v>22</v>
      </c>
      <c r="WJL7" s="53" t="s">
        <v>22</v>
      </c>
      <c r="WJM7" s="53" t="s">
        <v>22</v>
      </c>
      <c r="WJN7" s="53" t="s">
        <v>22</v>
      </c>
      <c r="WJO7" s="53" t="s">
        <v>22</v>
      </c>
      <c r="WJP7" s="53" t="s">
        <v>22</v>
      </c>
      <c r="WJQ7" s="53" t="s">
        <v>22</v>
      </c>
      <c r="WJR7" s="53" t="s">
        <v>22</v>
      </c>
      <c r="WJS7" s="53" t="s">
        <v>22</v>
      </c>
      <c r="WJT7" s="53" t="s">
        <v>22</v>
      </c>
      <c r="WJU7" s="53" t="s">
        <v>22</v>
      </c>
      <c r="WJV7" s="53" t="s">
        <v>22</v>
      </c>
      <c r="WJW7" s="53" t="s">
        <v>22</v>
      </c>
      <c r="WJX7" s="53" t="s">
        <v>22</v>
      </c>
      <c r="WJY7" s="53" t="s">
        <v>22</v>
      </c>
      <c r="WJZ7" s="53" t="s">
        <v>22</v>
      </c>
      <c r="WKA7" s="53" t="s">
        <v>22</v>
      </c>
      <c r="WKB7" s="53" t="s">
        <v>22</v>
      </c>
      <c r="WKC7" s="53" t="s">
        <v>22</v>
      </c>
      <c r="WKD7" s="53" t="s">
        <v>22</v>
      </c>
      <c r="WKE7" s="53" t="s">
        <v>22</v>
      </c>
      <c r="WKF7" s="53" t="s">
        <v>22</v>
      </c>
      <c r="WKG7" s="53" t="s">
        <v>22</v>
      </c>
      <c r="WKH7" s="53" t="s">
        <v>22</v>
      </c>
      <c r="WKI7" s="53" t="s">
        <v>22</v>
      </c>
      <c r="WKJ7" s="53" t="s">
        <v>22</v>
      </c>
      <c r="WKK7" s="53" t="s">
        <v>22</v>
      </c>
      <c r="WKL7" s="53" t="s">
        <v>22</v>
      </c>
      <c r="WKM7" s="53" t="s">
        <v>22</v>
      </c>
      <c r="WKN7" s="53" t="s">
        <v>22</v>
      </c>
      <c r="WKO7" s="53" t="s">
        <v>22</v>
      </c>
      <c r="WKP7" s="53" t="s">
        <v>22</v>
      </c>
      <c r="WKQ7" s="53" t="s">
        <v>22</v>
      </c>
      <c r="WKR7" s="53" t="s">
        <v>22</v>
      </c>
      <c r="WKS7" s="53" t="s">
        <v>22</v>
      </c>
      <c r="WKT7" s="53" t="s">
        <v>22</v>
      </c>
      <c r="WKU7" s="53" t="s">
        <v>22</v>
      </c>
      <c r="WKV7" s="53" t="s">
        <v>22</v>
      </c>
      <c r="WKW7" s="53" t="s">
        <v>22</v>
      </c>
      <c r="WKX7" s="53" t="s">
        <v>22</v>
      </c>
      <c r="WKY7" s="53" t="s">
        <v>22</v>
      </c>
      <c r="WKZ7" s="53" t="s">
        <v>22</v>
      </c>
      <c r="WLA7" s="53" t="s">
        <v>22</v>
      </c>
      <c r="WLB7" s="53" t="s">
        <v>22</v>
      </c>
      <c r="WLC7" s="53" t="s">
        <v>22</v>
      </c>
      <c r="WLD7" s="53" t="s">
        <v>22</v>
      </c>
      <c r="WLE7" s="53" t="s">
        <v>22</v>
      </c>
      <c r="WLF7" s="53" t="s">
        <v>22</v>
      </c>
      <c r="WLG7" s="53" t="s">
        <v>22</v>
      </c>
      <c r="WLH7" s="53" t="s">
        <v>22</v>
      </c>
      <c r="WLI7" s="53" t="s">
        <v>22</v>
      </c>
      <c r="WLJ7" s="53" t="s">
        <v>22</v>
      </c>
      <c r="WLK7" s="53" t="s">
        <v>22</v>
      </c>
      <c r="WLL7" s="53" t="s">
        <v>22</v>
      </c>
      <c r="WLM7" s="53" t="s">
        <v>22</v>
      </c>
      <c r="WLN7" s="53" t="s">
        <v>22</v>
      </c>
      <c r="WLO7" s="53" t="s">
        <v>22</v>
      </c>
      <c r="WLP7" s="53" t="s">
        <v>22</v>
      </c>
      <c r="WLQ7" s="53" t="s">
        <v>22</v>
      </c>
      <c r="WLR7" s="53" t="s">
        <v>22</v>
      </c>
      <c r="WLS7" s="53" t="s">
        <v>22</v>
      </c>
      <c r="WLT7" s="53" t="s">
        <v>22</v>
      </c>
      <c r="WLU7" s="53" t="s">
        <v>22</v>
      </c>
      <c r="WLV7" s="53" t="s">
        <v>22</v>
      </c>
      <c r="WLW7" s="53" t="s">
        <v>22</v>
      </c>
      <c r="WLX7" s="53" t="s">
        <v>22</v>
      </c>
      <c r="WLY7" s="53" t="s">
        <v>22</v>
      </c>
      <c r="WLZ7" s="53" t="s">
        <v>22</v>
      </c>
      <c r="WMA7" s="53" t="s">
        <v>22</v>
      </c>
      <c r="WMB7" s="53" t="s">
        <v>22</v>
      </c>
      <c r="WMC7" s="53" t="s">
        <v>22</v>
      </c>
      <c r="WMD7" s="53" t="s">
        <v>22</v>
      </c>
      <c r="WME7" s="53" t="s">
        <v>22</v>
      </c>
      <c r="WMF7" s="53" t="s">
        <v>22</v>
      </c>
      <c r="WMG7" s="53" t="s">
        <v>22</v>
      </c>
      <c r="WMH7" s="53" t="s">
        <v>22</v>
      </c>
      <c r="WMI7" s="53" t="s">
        <v>22</v>
      </c>
      <c r="WMJ7" s="53" t="s">
        <v>22</v>
      </c>
      <c r="WMK7" s="53" t="s">
        <v>22</v>
      </c>
      <c r="WML7" s="53" t="s">
        <v>22</v>
      </c>
      <c r="WMM7" s="53" t="s">
        <v>22</v>
      </c>
      <c r="WMN7" s="53" t="s">
        <v>22</v>
      </c>
      <c r="WMO7" s="53" t="s">
        <v>22</v>
      </c>
      <c r="WMP7" s="53" t="s">
        <v>22</v>
      </c>
      <c r="WMQ7" s="53" t="s">
        <v>22</v>
      </c>
      <c r="WMR7" s="53" t="s">
        <v>22</v>
      </c>
      <c r="WMS7" s="53" t="s">
        <v>22</v>
      </c>
      <c r="WMT7" s="53" t="s">
        <v>22</v>
      </c>
      <c r="WMU7" s="53" t="s">
        <v>22</v>
      </c>
      <c r="WMV7" s="53" t="s">
        <v>22</v>
      </c>
      <c r="WMW7" s="53" t="s">
        <v>22</v>
      </c>
      <c r="WMX7" s="53" t="s">
        <v>22</v>
      </c>
      <c r="WMY7" s="53" t="s">
        <v>22</v>
      </c>
      <c r="WMZ7" s="53" t="s">
        <v>22</v>
      </c>
      <c r="WNA7" s="53" t="s">
        <v>22</v>
      </c>
      <c r="WNB7" s="53" t="s">
        <v>22</v>
      </c>
      <c r="WNC7" s="53" t="s">
        <v>22</v>
      </c>
      <c r="WND7" s="53" t="s">
        <v>22</v>
      </c>
      <c r="WNE7" s="53" t="s">
        <v>22</v>
      </c>
      <c r="WNF7" s="53" t="s">
        <v>22</v>
      </c>
      <c r="WNG7" s="53" t="s">
        <v>22</v>
      </c>
      <c r="WNH7" s="53" t="s">
        <v>22</v>
      </c>
      <c r="WNI7" s="53" t="s">
        <v>22</v>
      </c>
      <c r="WNJ7" s="53" t="s">
        <v>22</v>
      </c>
      <c r="WNK7" s="53" t="s">
        <v>22</v>
      </c>
      <c r="WNL7" s="53" t="s">
        <v>22</v>
      </c>
      <c r="WNM7" s="53" t="s">
        <v>22</v>
      </c>
      <c r="WNN7" s="53" t="s">
        <v>22</v>
      </c>
      <c r="WNO7" s="53" t="s">
        <v>22</v>
      </c>
      <c r="WNP7" s="53" t="s">
        <v>22</v>
      </c>
      <c r="WNQ7" s="53" t="s">
        <v>22</v>
      </c>
      <c r="WNR7" s="53" t="s">
        <v>22</v>
      </c>
      <c r="WNS7" s="53" t="s">
        <v>22</v>
      </c>
      <c r="WNT7" s="53" t="s">
        <v>22</v>
      </c>
      <c r="WNU7" s="53" t="s">
        <v>22</v>
      </c>
      <c r="WNV7" s="53" t="s">
        <v>22</v>
      </c>
      <c r="WNW7" s="53" t="s">
        <v>22</v>
      </c>
      <c r="WNX7" s="53" t="s">
        <v>22</v>
      </c>
      <c r="WNY7" s="53" t="s">
        <v>22</v>
      </c>
      <c r="WNZ7" s="53" t="s">
        <v>22</v>
      </c>
      <c r="WOA7" s="53" t="s">
        <v>22</v>
      </c>
      <c r="WOB7" s="53" t="s">
        <v>22</v>
      </c>
      <c r="WOC7" s="53" t="s">
        <v>22</v>
      </c>
      <c r="WOD7" s="53" t="s">
        <v>22</v>
      </c>
      <c r="WOE7" s="53" t="s">
        <v>22</v>
      </c>
      <c r="WOF7" s="53" t="s">
        <v>22</v>
      </c>
      <c r="WOG7" s="53" t="s">
        <v>22</v>
      </c>
      <c r="WOH7" s="53" t="s">
        <v>22</v>
      </c>
      <c r="WOI7" s="53" t="s">
        <v>22</v>
      </c>
      <c r="WOJ7" s="53" t="s">
        <v>22</v>
      </c>
      <c r="WOK7" s="53" t="s">
        <v>22</v>
      </c>
      <c r="WOL7" s="53" t="s">
        <v>22</v>
      </c>
      <c r="WOM7" s="53" t="s">
        <v>22</v>
      </c>
      <c r="WON7" s="53" t="s">
        <v>22</v>
      </c>
      <c r="WOO7" s="53" t="s">
        <v>22</v>
      </c>
      <c r="WOP7" s="53" t="s">
        <v>22</v>
      </c>
      <c r="WOQ7" s="53" t="s">
        <v>22</v>
      </c>
      <c r="WOR7" s="53" t="s">
        <v>22</v>
      </c>
      <c r="WOS7" s="53" t="s">
        <v>22</v>
      </c>
      <c r="WOT7" s="53" t="s">
        <v>22</v>
      </c>
      <c r="WOU7" s="53" t="s">
        <v>22</v>
      </c>
      <c r="WOV7" s="53" t="s">
        <v>22</v>
      </c>
      <c r="WOW7" s="53" t="s">
        <v>22</v>
      </c>
      <c r="WOX7" s="53" t="s">
        <v>22</v>
      </c>
      <c r="WOY7" s="53" t="s">
        <v>22</v>
      </c>
      <c r="WOZ7" s="53" t="s">
        <v>22</v>
      </c>
      <c r="WPA7" s="53" t="s">
        <v>22</v>
      </c>
      <c r="WPB7" s="53" t="s">
        <v>22</v>
      </c>
      <c r="WPC7" s="53" t="s">
        <v>22</v>
      </c>
      <c r="WPD7" s="53" t="s">
        <v>22</v>
      </c>
      <c r="WPE7" s="53" t="s">
        <v>22</v>
      </c>
      <c r="WPF7" s="53" t="s">
        <v>22</v>
      </c>
      <c r="WPG7" s="53" t="s">
        <v>22</v>
      </c>
      <c r="WPH7" s="53" t="s">
        <v>22</v>
      </c>
      <c r="WPI7" s="53" t="s">
        <v>22</v>
      </c>
      <c r="WPJ7" s="53" t="s">
        <v>22</v>
      </c>
      <c r="WPK7" s="53" t="s">
        <v>22</v>
      </c>
      <c r="WPL7" s="53" t="s">
        <v>22</v>
      </c>
      <c r="WPM7" s="53" t="s">
        <v>22</v>
      </c>
      <c r="WPN7" s="53" t="s">
        <v>22</v>
      </c>
      <c r="WPO7" s="53" t="s">
        <v>22</v>
      </c>
      <c r="WPP7" s="53" t="s">
        <v>22</v>
      </c>
      <c r="WPQ7" s="53" t="s">
        <v>22</v>
      </c>
      <c r="WPR7" s="53" t="s">
        <v>22</v>
      </c>
      <c r="WPS7" s="53" t="s">
        <v>22</v>
      </c>
      <c r="WPT7" s="53" t="s">
        <v>22</v>
      </c>
      <c r="WPU7" s="53" t="s">
        <v>22</v>
      </c>
      <c r="WPV7" s="53" t="s">
        <v>22</v>
      </c>
      <c r="WPW7" s="53" t="s">
        <v>22</v>
      </c>
      <c r="WPX7" s="53" t="s">
        <v>22</v>
      </c>
      <c r="WPY7" s="53" t="s">
        <v>22</v>
      </c>
      <c r="WPZ7" s="53" t="s">
        <v>22</v>
      </c>
      <c r="WQA7" s="53" t="s">
        <v>22</v>
      </c>
      <c r="WQB7" s="53" t="s">
        <v>22</v>
      </c>
      <c r="WQC7" s="53" t="s">
        <v>22</v>
      </c>
      <c r="WQD7" s="53" t="s">
        <v>22</v>
      </c>
      <c r="WQE7" s="53" t="s">
        <v>22</v>
      </c>
      <c r="WQF7" s="53" t="s">
        <v>22</v>
      </c>
      <c r="WQG7" s="53" t="s">
        <v>22</v>
      </c>
      <c r="WQH7" s="53" t="s">
        <v>22</v>
      </c>
      <c r="WQI7" s="53" t="s">
        <v>22</v>
      </c>
      <c r="WQJ7" s="53" t="s">
        <v>22</v>
      </c>
      <c r="WQK7" s="53" t="s">
        <v>22</v>
      </c>
      <c r="WQL7" s="53" t="s">
        <v>22</v>
      </c>
      <c r="WQM7" s="53" t="s">
        <v>22</v>
      </c>
      <c r="WQN7" s="53" t="s">
        <v>22</v>
      </c>
      <c r="WQO7" s="53" t="s">
        <v>22</v>
      </c>
      <c r="WQP7" s="53" t="s">
        <v>22</v>
      </c>
      <c r="WQQ7" s="53" t="s">
        <v>22</v>
      </c>
      <c r="WQR7" s="53" t="s">
        <v>22</v>
      </c>
      <c r="WQS7" s="53" t="s">
        <v>22</v>
      </c>
      <c r="WQT7" s="53" t="s">
        <v>22</v>
      </c>
      <c r="WQU7" s="53" t="s">
        <v>22</v>
      </c>
      <c r="WQV7" s="53" t="s">
        <v>22</v>
      </c>
      <c r="WQW7" s="53" t="s">
        <v>22</v>
      </c>
      <c r="WQX7" s="53" t="s">
        <v>22</v>
      </c>
      <c r="WQY7" s="53" t="s">
        <v>22</v>
      </c>
      <c r="WQZ7" s="53" t="s">
        <v>22</v>
      </c>
      <c r="WRA7" s="53" t="s">
        <v>22</v>
      </c>
      <c r="WRB7" s="53" t="s">
        <v>22</v>
      </c>
      <c r="WRC7" s="53" t="s">
        <v>22</v>
      </c>
      <c r="WRD7" s="53" t="s">
        <v>22</v>
      </c>
      <c r="WRE7" s="53" t="s">
        <v>22</v>
      </c>
      <c r="WRF7" s="53" t="s">
        <v>22</v>
      </c>
      <c r="WRG7" s="53" t="s">
        <v>22</v>
      </c>
      <c r="WRH7" s="53" t="s">
        <v>22</v>
      </c>
      <c r="WRI7" s="53" t="s">
        <v>22</v>
      </c>
      <c r="WRJ7" s="53" t="s">
        <v>22</v>
      </c>
      <c r="WRK7" s="53" t="s">
        <v>22</v>
      </c>
      <c r="WRL7" s="53" t="s">
        <v>22</v>
      </c>
      <c r="WRM7" s="53" t="s">
        <v>22</v>
      </c>
      <c r="WRN7" s="53" t="s">
        <v>22</v>
      </c>
      <c r="WRO7" s="53" t="s">
        <v>22</v>
      </c>
      <c r="WRP7" s="53" t="s">
        <v>22</v>
      </c>
      <c r="WRQ7" s="53" t="s">
        <v>22</v>
      </c>
      <c r="WRR7" s="53" t="s">
        <v>22</v>
      </c>
      <c r="WRS7" s="53" t="s">
        <v>22</v>
      </c>
      <c r="WRT7" s="53" t="s">
        <v>22</v>
      </c>
      <c r="WRU7" s="53" t="s">
        <v>22</v>
      </c>
      <c r="WRV7" s="53" t="s">
        <v>22</v>
      </c>
      <c r="WRW7" s="53" t="s">
        <v>22</v>
      </c>
      <c r="WRX7" s="53" t="s">
        <v>22</v>
      </c>
      <c r="WRY7" s="53" t="s">
        <v>22</v>
      </c>
      <c r="WRZ7" s="53" t="s">
        <v>22</v>
      </c>
      <c r="WSA7" s="53" t="s">
        <v>22</v>
      </c>
      <c r="WSB7" s="53" t="s">
        <v>22</v>
      </c>
      <c r="WSC7" s="53" t="s">
        <v>22</v>
      </c>
      <c r="WSD7" s="53" t="s">
        <v>22</v>
      </c>
      <c r="WSE7" s="53" t="s">
        <v>22</v>
      </c>
      <c r="WSF7" s="53" t="s">
        <v>22</v>
      </c>
      <c r="WSG7" s="53" t="s">
        <v>22</v>
      </c>
      <c r="WSH7" s="53" t="s">
        <v>22</v>
      </c>
      <c r="WSI7" s="53" t="s">
        <v>22</v>
      </c>
      <c r="WSJ7" s="53" t="s">
        <v>22</v>
      </c>
      <c r="WSK7" s="53" t="s">
        <v>22</v>
      </c>
      <c r="WSL7" s="53" t="s">
        <v>22</v>
      </c>
      <c r="WSM7" s="53" t="s">
        <v>22</v>
      </c>
      <c r="WSN7" s="53" t="s">
        <v>22</v>
      </c>
      <c r="WSO7" s="53" t="s">
        <v>22</v>
      </c>
      <c r="WSP7" s="53" t="s">
        <v>22</v>
      </c>
      <c r="WSQ7" s="53" t="s">
        <v>22</v>
      </c>
      <c r="WSR7" s="53" t="s">
        <v>22</v>
      </c>
      <c r="WSS7" s="53" t="s">
        <v>22</v>
      </c>
      <c r="WST7" s="53" t="s">
        <v>22</v>
      </c>
      <c r="WSU7" s="53" t="s">
        <v>22</v>
      </c>
      <c r="WSV7" s="53" t="s">
        <v>22</v>
      </c>
      <c r="WSW7" s="53" t="s">
        <v>22</v>
      </c>
      <c r="WSX7" s="53" t="s">
        <v>22</v>
      </c>
      <c r="WSY7" s="53" t="s">
        <v>22</v>
      </c>
      <c r="WSZ7" s="53" t="s">
        <v>22</v>
      </c>
      <c r="WTA7" s="53" t="s">
        <v>22</v>
      </c>
      <c r="WTB7" s="53" t="s">
        <v>22</v>
      </c>
      <c r="WTC7" s="53" t="s">
        <v>22</v>
      </c>
      <c r="WTD7" s="53" t="s">
        <v>22</v>
      </c>
      <c r="WTE7" s="53" t="s">
        <v>22</v>
      </c>
      <c r="WTF7" s="53" t="s">
        <v>22</v>
      </c>
      <c r="WTG7" s="53" t="s">
        <v>22</v>
      </c>
      <c r="WTH7" s="53" t="s">
        <v>22</v>
      </c>
      <c r="WTI7" s="53" t="s">
        <v>22</v>
      </c>
      <c r="WTJ7" s="53" t="s">
        <v>22</v>
      </c>
      <c r="WTK7" s="53" t="s">
        <v>22</v>
      </c>
      <c r="WTL7" s="53" t="s">
        <v>22</v>
      </c>
      <c r="WTM7" s="53" t="s">
        <v>22</v>
      </c>
      <c r="WTN7" s="53" t="s">
        <v>22</v>
      </c>
      <c r="WTO7" s="53" t="s">
        <v>22</v>
      </c>
      <c r="WTP7" s="53" t="s">
        <v>22</v>
      </c>
      <c r="WTQ7" s="53" t="s">
        <v>22</v>
      </c>
      <c r="WTR7" s="53" t="s">
        <v>22</v>
      </c>
      <c r="WTS7" s="53" t="s">
        <v>22</v>
      </c>
      <c r="WTT7" s="53" t="s">
        <v>22</v>
      </c>
      <c r="WTU7" s="53" t="s">
        <v>22</v>
      </c>
      <c r="WTV7" s="53" t="s">
        <v>22</v>
      </c>
      <c r="WTW7" s="53" t="s">
        <v>22</v>
      </c>
      <c r="WTX7" s="53" t="s">
        <v>22</v>
      </c>
      <c r="WTY7" s="53" t="s">
        <v>22</v>
      </c>
      <c r="WTZ7" s="53" t="s">
        <v>22</v>
      </c>
      <c r="WUA7" s="53" t="s">
        <v>22</v>
      </c>
      <c r="WUB7" s="53" t="s">
        <v>22</v>
      </c>
      <c r="WUC7" s="53" t="s">
        <v>22</v>
      </c>
      <c r="WUD7" s="53" t="s">
        <v>22</v>
      </c>
      <c r="WUE7" s="53" t="s">
        <v>22</v>
      </c>
      <c r="WUF7" s="53" t="s">
        <v>22</v>
      </c>
      <c r="WUG7" s="53" t="s">
        <v>22</v>
      </c>
      <c r="WUH7" s="53" t="s">
        <v>22</v>
      </c>
      <c r="WUI7" s="53" t="s">
        <v>22</v>
      </c>
      <c r="WUJ7" s="53" t="s">
        <v>22</v>
      </c>
      <c r="WUK7" s="53" t="s">
        <v>22</v>
      </c>
      <c r="WUL7" s="53" t="s">
        <v>22</v>
      </c>
      <c r="WUM7" s="53" t="s">
        <v>22</v>
      </c>
      <c r="WUN7" s="53" t="s">
        <v>22</v>
      </c>
      <c r="WUO7" s="53" t="s">
        <v>22</v>
      </c>
      <c r="WUP7" s="53" t="s">
        <v>22</v>
      </c>
      <c r="WUQ7" s="53" t="s">
        <v>22</v>
      </c>
      <c r="WUR7" s="53" t="s">
        <v>22</v>
      </c>
      <c r="WUS7" s="53" t="s">
        <v>22</v>
      </c>
      <c r="WUT7" s="53" t="s">
        <v>22</v>
      </c>
      <c r="WUU7" s="53" t="s">
        <v>22</v>
      </c>
      <c r="WUV7" s="53" t="s">
        <v>22</v>
      </c>
      <c r="WUW7" s="53" t="s">
        <v>22</v>
      </c>
      <c r="WUX7" s="53" t="s">
        <v>22</v>
      </c>
      <c r="WUY7" s="53" t="s">
        <v>22</v>
      </c>
      <c r="WUZ7" s="53" t="s">
        <v>22</v>
      </c>
      <c r="WVA7" s="53" t="s">
        <v>22</v>
      </c>
      <c r="WVB7" s="53" t="s">
        <v>22</v>
      </c>
      <c r="WVC7" s="53" t="s">
        <v>22</v>
      </c>
      <c r="WVD7" s="53" t="s">
        <v>22</v>
      </c>
      <c r="WVE7" s="53" t="s">
        <v>22</v>
      </c>
      <c r="WVF7" s="53" t="s">
        <v>22</v>
      </c>
      <c r="WVG7" s="53" t="s">
        <v>22</v>
      </c>
      <c r="WVH7" s="53" t="s">
        <v>22</v>
      </c>
      <c r="WVI7" s="53" t="s">
        <v>22</v>
      </c>
      <c r="WVJ7" s="53" t="s">
        <v>22</v>
      </c>
      <c r="WVK7" s="53" t="s">
        <v>22</v>
      </c>
      <c r="WVL7" s="53" t="s">
        <v>22</v>
      </c>
      <c r="WVM7" s="53" t="s">
        <v>22</v>
      </c>
      <c r="WVN7" s="53" t="s">
        <v>22</v>
      </c>
      <c r="WVO7" s="53" t="s">
        <v>22</v>
      </c>
      <c r="WVP7" s="53" t="s">
        <v>22</v>
      </c>
      <c r="WVQ7" s="53" t="s">
        <v>22</v>
      </c>
      <c r="WVR7" s="53" t="s">
        <v>22</v>
      </c>
      <c r="WVS7" s="53" t="s">
        <v>22</v>
      </c>
      <c r="WVT7" s="53" t="s">
        <v>22</v>
      </c>
      <c r="WVU7" s="53" t="s">
        <v>22</v>
      </c>
      <c r="WVV7" s="53" t="s">
        <v>22</v>
      </c>
      <c r="WVW7" s="53" t="s">
        <v>22</v>
      </c>
      <c r="WVX7" s="53" t="s">
        <v>22</v>
      </c>
      <c r="WVY7" s="53" t="s">
        <v>22</v>
      </c>
      <c r="WVZ7" s="53" t="s">
        <v>22</v>
      </c>
      <c r="WWA7" s="53" t="s">
        <v>22</v>
      </c>
      <c r="WWB7" s="53" t="s">
        <v>22</v>
      </c>
      <c r="WWC7" s="53" t="s">
        <v>22</v>
      </c>
      <c r="WWD7" s="53" t="s">
        <v>22</v>
      </c>
      <c r="WWE7" s="53" t="s">
        <v>22</v>
      </c>
      <c r="WWF7" s="53" t="s">
        <v>22</v>
      </c>
      <c r="WWG7" s="53" t="s">
        <v>22</v>
      </c>
      <c r="WWH7" s="53" t="s">
        <v>22</v>
      </c>
      <c r="WWI7" s="53" t="s">
        <v>22</v>
      </c>
      <c r="WWJ7" s="53" t="s">
        <v>22</v>
      </c>
      <c r="WWK7" s="53" t="s">
        <v>22</v>
      </c>
      <c r="WWL7" s="53" t="s">
        <v>22</v>
      </c>
      <c r="WWM7" s="53" t="s">
        <v>22</v>
      </c>
      <c r="WWN7" s="53" t="s">
        <v>22</v>
      </c>
      <c r="WWO7" s="53" t="s">
        <v>22</v>
      </c>
      <c r="WWP7" s="53" t="s">
        <v>22</v>
      </c>
      <c r="WWQ7" s="53" t="s">
        <v>22</v>
      </c>
      <c r="WWR7" s="53" t="s">
        <v>22</v>
      </c>
      <c r="WWS7" s="53" t="s">
        <v>22</v>
      </c>
      <c r="WWT7" s="53" t="s">
        <v>22</v>
      </c>
      <c r="WWU7" s="53" t="s">
        <v>22</v>
      </c>
      <c r="WWV7" s="53" t="s">
        <v>22</v>
      </c>
      <c r="WWW7" s="53" t="s">
        <v>22</v>
      </c>
      <c r="WWX7" s="53" t="s">
        <v>22</v>
      </c>
      <c r="WWY7" s="53" t="s">
        <v>22</v>
      </c>
      <c r="WWZ7" s="53" t="s">
        <v>22</v>
      </c>
      <c r="WXA7" s="53" t="s">
        <v>22</v>
      </c>
      <c r="WXB7" s="53" t="s">
        <v>22</v>
      </c>
      <c r="WXC7" s="53" t="s">
        <v>22</v>
      </c>
      <c r="WXD7" s="53" t="s">
        <v>22</v>
      </c>
      <c r="WXE7" s="53" t="s">
        <v>22</v>
      </c>
      <c r="WXF7" s="53" t="s">
        <v>22</v>
      </c>
      <c r="WXG7" s="53" t="s">
        <v>22</v>
      </c>
      <c r="WXH7" s="53" t="s">
        <v>22</v>
      </c>
      <c r="WXI7" s="53" t="s">
        <v>22</v>
      </c>
      <c r="WXJ7" s="53" t="s">
        <v>22</v>
      </c>
      <c r="WXK7" s="53" t="s">
        <v>22</v>
      </c>
      <c r="WXL7" s="53" t="s">
        <v>22</v>
      </c>
      <c r="WXM7" s="53" t="s">
        <v>22</v>
      </c>
      <c r="WXN7" s="53" t="s">
        <v>22</v>
      </c>
      <c r="WXO7" s="53" t="s">
        <v>22</v>
      </c>
      <c r="WXP7" s="53" t="s">
        <v>22</v>
      </c>
      <c r="WXQ7" s="53" t="s">
        <v>22</v>
      </c>
      <c r="WXR7" s="53" t="s">
        <v>22</v>
      </c>
      <c r="WXS7" s="53" t="s">
        <v>22</v>
      </c>
      <c r="WXT7" s="53" t="s">
        <v>22</v>
      </c>
      <c r="WXU7" s="53" t="s">
        <v>22</v>
      </c>
      <c r="WXV7" s="53" t="s">
        <v>22</v>
      </c>
      <c r="WXW7" s="53" t="s">
        <v>22</v>
      </c>
      <c r="WXX7" s="53" t="s">
        <v>22</v>
      </c>
      <c r="WXY7" s="53" t="s">
        <v>22</v>
      </c>
      <c r="WXZ7" s="53" t="s">
        <v>22</v>
      </c>
      <c r="WYA7" s="53" t="s">
        <v>22</v>
      </c>
      <c r="WYB7" s="53" t="s">
        <v>22</v>
      </c>
      <c r="WYC7" s="53" t="s">
        <v>22</v>
      </c>
      <c r="WYD7" s="53" t="s">
        <v>22</v>
      </c>
      <c r="WYE7" s="53" t="s">
        <v>22</v>
      </c>
      <c r="WYF7" s="53" t="s">
        <v>22</v>
      </c>
      <c r="WYG7" s="53" t="s">
        <v>22</v>
      </c>
      <c r="WYH7" s="53" t="s">
        <v>22</v>
      </c>
      <c r="WYI7" s="53" t="s">
        <v>22</v>
      </c>
      <c r="WYJ7" s="53" t="s">
        <v>22</v>
      </c>
      <c r="WYK7" s="53" t="s">
        <v>22</v>
      </c>
      <c r="WYL7" s="53" t="s">
        <v>22</v>
      </c>
      <c r="WYM7" s="53" t="s">
        <v>22</v>
      </c>
      <c r="WYN7" s="53" t="s">
        <v>22</v>
      </c>
      <c r="WYO7" s="53" t="s">
        <v>22</v>
      </c>
      <c r="WYP7" s="53" t="s">
        <v>22</v>
      </c>
      <c r="WYQ7" s="53" t="s">
        <v>22</v>
      </c>
      <c r="WYR7" s="53" t="s">
        <v>22</v>
      </c>
      <c r="WYS7" s="53" t="s">
        <v>22</v>
      </c>
      <c r="WYT7" s="53" t="s">
        <v>22</v>
      </c>
      <c r="WYU7" s="53" t="s">
        <v>22</v>
      </c>
      <c r="WYV7" s="53" t="s">
        <v>22</v>
      </c>
      <c r="WYW7" s="53" t="s">
        <v>22</v>
      </c>
      <c r="WYX7" s="53" t="s">
        <v>22</v>
      </c>
      <c r="WYY7" s="53" t="s">
        <v>22</v>
      </c>
      <c r="WYZ7" s="53" t="s">
        <v>22</v>
      </c>
      <c r="WZA7" s="53" t="s">
        <v>22</v>
      </c>
      <c r="WZB7" s="53" t="s">
        <v>22</v>
      </c>
      <c r="WZC7" s="53" t="s">
        <v>22</v>
      </c>
      <c r="WZD7" s="53" t="s">
        <v>22</v>
      </c>
      <c r="WZE7" s="53" t="s">
        <v>22</v>
      </c>
      <c r="WZF7" s="53" t="s">
        <v>22</v>
      </c>
      <c r="WZG7" s="53" t="s">
        <v>22</v>
      </c>
      <c r="WZH7" s="53" t="s">
        <v>22</v>
      </c>
      <c r="WZI7" s="53" t="s">
        <v>22</v>
      </c>
      <c r="WZJ7" s="53" t="s">
        <v>22</v>
      </c>
      <c r="WZK7" s="53" t="s">
        <v>22</v>
      </c>
      <c r="WZL7" s="53" t="s">
        <v>22</v>
      </c>
      <c r="WZM7" s="53" t="s">
        <v>22</v>
      </c>
      <c r="WZN7" s="53" t="s">
        <v>22</v>
      </c>
      <c r="WZO7" s="53" t="s">
        <v>22</v>
      </c>
      <c r="WZP7" s="53" t="s">
        <v>22</v>
      </c>
      <c r="WZQ7" s="53" t="s">
        <v>22</v>
      </c>
      <c r="WZR7" s="53" t="s">
        <v>22</v>
      </c>
      <c r="WZS7" s="53" t="s">
        <v>22</v>
      </c>
      <c r="WZT7" s="53" t="s">
        <v>22</v>
      </c>
      <c r="WZU7" s="53" t="s">
        <v>22</v>
      </c>
      <c r="WZV7" s="53" t="s">
        <v>22</v>
      </c>
      <c r="WZW7" s="53" t="s">
        <v>22</v>
      </c>
      <c r="WZX7" s="53" t="s">
        <v>22</v>
      </c>
      <c r="WZY7" s="53" t="s">
        <v>22</v>
      </c>
      <c r="WZZ7" s="53" t="s">
        <v>22</v>
      </c>
      <c r="XAA7" s="53" t="s">
        <v>22</v>
      </c>
      <c r="XAB7" s="53" t="s">
        <v>22</v>
      </c>
      <c r="XAC7" s="53" t="s">
        <v>22</v>
      </c>
      <c r="XAD7" s="53" t="s">
        <v>22</v>
      </c>
      <c r="XAE7" s="53" t="s">
        <v>22</v>
      </c>
      <c r="XAF7" s="53" t="s">
        <v>22</v>
      </c>
      <c r="XAG7" s="53" t="s">
        <v>22</v>
      </c>
      <c r="XAH7" s="53" t="s">
        <v>22</v>
      </c>
      <c r="XAI7" s="53" t="s">
        <v>22</v>
      </c>
      <c r="XAJ7" s="53" t="s">
        <v>22</v>
      </c>
      <c r="XAK7" s="53" t="s">
        <v>22</v>
      </c>
      <c r="XAL7" s="53" t="s">
        <v>22</v>
      </c>
      <c r="XAM7" s="53" t="s">
        <v>22</v>
      </c>
      <c r="XAN7" s="53" t="s">
        <v>22</v>
      </c>
      <c r="XAO7" s="53" t="s">
        <v>22</v>
      </c>
      <c r="XAP7" s="53" t="s">
        <v>22</v>
      </c>
      <c r="XAQ7" s="53" t="s">
        <v>22</v>
      </c>
      <c r="XAR7" s="53" t="s">
        <v>22</v>
      </c>
      <c r="XAS7" s="53" t="s">
        <v>22</v>
      </c>
      <c r="XAT7" s="53" t="s">
        <v>22</v>
      </c>
      <c r="XAU7" s="53" t="s">
        <v>22</v>
      </c>
      <c r="XAV7" s="53" t="s">
        <v>22</v>
      </c>
      <c r="XAW7" s="53" t="s">
        <v>22</v>
      </c>
      <c r="XAX7" s="53" t="s">
        <v>22</v>
      </c>
      <c r="XAY7" s="53" t="s">
        <v>22</v>
      </c>
      <c r="XAZ7" s="53" t="s">
        <v>22</v>
      </c>
      <c r="XBA7" s="53" t="s">
        <v>22</v>
      </c>
      <c r="XBB7" s="53" t="s">
        <v>22</v>
      </c>
      <c r="XBC7" s="53" t="s">
        <v>22</v>
      </c>
      <c r="XBD7" s="53" t="s">
        <v>22</v>
      </c>
      <c r="XBE7" s="53" t="s">
        <v>22</v>
      </c>
      <c r="XBF7" s="53" t="s">
        <v>22</v>
      </c>
      <c r="XBG7" s="53" t="s">
        <v>22</v>
      </c>
      <c r="XBH7" s="53" t="s">
        <v>22</v>
      </c>
      <c r="XBI7" s="53" t="s">
        <v>22</v>
      </c>
      <c r="XBJ7" s="53" t="s">
        <v>22</v>
      </c>
      <c r="XBK7" s="53" t="s">
        <v>22</v>
      </c>
      <c r="XBL7" s="53" t="s">
        <v>22</v>
      </c>
      <c r="XBM7" s="53" t="s">
        <v>22</v>
      </c>
      <c r="XBN7" s="53" t="s">
        <v>22</v>
      </c>
      <c r="XBO7" s="53" t="s">
        <v>22</v>
      </c>
      <c r="XBP7" s="53" t="s">
        <v>22</v>
      </c>
      <c r="XBQ7" s="53" t="s">
        <v>22</v>
      </c>
      <c r="XBR7" s="53" t="s">
        <v>22</v>
      </c>
      <c r="XBS7" s="53" t="s">
        <v>22</v>
      </c>
      <c r="XBT7" s="53" t="s">
        <v>22</v>
      </c>
      <c r="XBU7" s="53" t="s">
        <v>22</v>
      </c>
      <c r="XBV7" s="53" t="s">
        <v>22</v>
      </c>
      <c r="XBW7" s="53" t="s">
        <v>22</v>
      </c>
      <c r="XBX7" s="53" t="s">
        <v>22</v>
      </c>
      <c r="XBY7" s="53" t="s">
        <v>22</v>
      </c>
      <c r="XBZ7" s="53" t="s">
        <v>22</v>
      </c>
      <c r="XCA7" s="53" t="s">
        <v>22</v>
      </c>
      <c r="XCB7" s="53" t="s">
        <v>22</v>
      </c>
      <c r="XCC7" s="53" t="s">
        <v>22</v>
      </c>
      <c r="XCD7" s="53" t="s">
        <v>22</v>
      </c>
      <c r="XCE7" s="53" t="s">
        <v>22</v>
      </c>
      <c r="XCF7" s="53" t="s">
        <v>22</v>
      </c>
      <c r="XCG7" s="53" t="s">
        <v>22</v>
      </c>
      <c r="XCH7" s="53" t="s">
        <v>22</v>
      </c>
      <c r="XCI7" s="53" t="s">
        <v>22</v>
      </c>
      <c r="XCJ7" s="53" t="s">
        <v>22</v>
      </c>
      <c r="XCK7" s="53" t="s">
        <v>22</v>
      </c>
      <c r="XCL7" s="53" t="s">
        <v>22</v>
      </c>
      <c r="XCM7" s="53" t="s">
        <v>22</v>
      </c>
      <c r="XCN7" s="53" t="s">
        <v>22</v>
      </c>
      <c r="XCO7" s="53" t="s">
        <v>22</v>
      </c>
      <c r="XCP7" s="53" t="s">
        <v>22</v>
      </c>
      <c r="XCQ7" s="53" t="s">
        <v>22</v>
      </c>
      <c r="XCR7" s="53" t="s">
        <v>22</v>
      </c>
      <c r="XCS7" s="53" t="s">
        <v>22</v>
      </c>
      <c r="XCT7" s="53" t="s">
        <v>22</v>
      </c>
      <c r="XCU7" s="53" t="s">
        <v>22</v>
      </c>
      <c r="XCV7" s="53" t="s">
        <v>22</v>
      </c>
      <c r="XCW7" s="53" t="s">
        <v>22</v>
      </c>
      <c r="XCX7" s="53" t="s">
        <v>22</v>
      </c>
      <c r="XCY7" s="53" t="s">
        <v>22</v>
      </c>
      <c r="XCZ7" s="53" t="s">
        <v>22</v>
      </c>
      <c r="XDA7" s="53" t="s">
        <v>22</v>
      </c>
      <c r="XDB7" s="53" t="s">
        <v>22</v>
      </c>
      <c r="XDC7" s="53" t="s">
        <v>22</v>
      </c>
      <c r="XDD7" s="53" t="s">
        <v>22</v>
      </c>
      <c r="XDE7" s="53" t="s">
        <v>22</v>
      </c>
      <c r="XDF7" s="53" t="s">
        <v>22</v>
      </c>
      <c r="XDG7" s="53" t="s">
        <v>22</v>
      </c>
      <c r="XDH7" s="53" t="s">
        <v>22</v>
      </c>
      <c r="XDI7" s="53" t="s">
        <v>22</v>
      </c>
      <c r="XDJ7" s="53" t="s">
        <v>22</v>
      </c>
      <c r="XDK7" s="53" t="s">
        <v>22</v>
      </c>
      <c r="XDL7" s="53" t="s">
        <v>22</v>
      </c>
      <c r="XDM7" s="53" t="s">
        <v>22</v>
      </c>
      <c r="XDN7" s="53" t="s">
        <v>22</v>
      </c>
      <c r="XDO7" s="53" t="s">
        <v>22</v>
      </c>
      <c r="XDP7" s="53" t="s">
        <v>22</v>
      </c>
      <c r="XDQ7" s="53" t="s">
        <v>22</v>
      </c>
      <c r="XDR7" s="53" t="s">
        <v>22</v>
      </c>
      <c r="XDS7" s="53" t="s">
        <v>22</v>
      </c>
      <c r="XDT7" s="53" t="s">
        <v>22</v>
      </c>
      <c r="XDU7" s="53" t="s">
        <v>22</v>
      </c>
      <c r="XDV7" s="53" t="s">
        <v>22</v>
      </c>
      <c r="XDW7" s="53" t="s">
        <v>22</v>
      </c>
      <c r="XDX7" s="53" t="s">
        <v>22</v>
      </c>
      <c r="XDY7" s="53" t="s">
        <v>22</v>
      </c>
      <c r="XDZ7" s="53" t="s">
        <v>22</v>
      </c>
      <c r="XEA7" s="53" t="s">
        <v>22</v>
      </c>
      <c r="XEB7" s="53" t="s">
        <v>22</v>
      </c>
      <c r="XEC7" s="53" t="s">
        <v>22</v>
      </c>
      <c r="XED7" s="53" t="s">
        <v>22</v>
      </c>
      <c r="XEE7" s="53" t="s">
        <v>22</v>
      </c>
      <c r="XEF7" s="53" t="s">
        <v>22</v>
      </c>
      <c r="XEG7" s="53" t="s">
        <v>22</v>
      </c>
      <c r="XEH7" s="53" t="s">
        <v>22</v>
      </c>
      <c r="XEI7" s="53" t="s">
        <v>22</v>
      </c>
      <c r="XEJ7" s="53" t="s">
        <v>22</v>
      </c>
      <c r="XEK7" s="53" t="s">
        <v>22</v>
      </c>
      <c r="XEL7" s="53" t="s">
        <v>22</v>
      </c>
      <c r="XEM7" s="53" t="s">
        <v>22</v>
      </c>
      <c r="XEN7" s="53" t="s">
        <v>22</v>
      </c>
      <c r="XEO7" s="53" t="s">
        <v>22</v>
      </c>
      <c r="XEP7" s="53" t="s">
        <v>22</v>
      </c>
      <c r="XEQ7" s="53" t="s">
        <v>22</v>
      </c>
      <c r="XER7" s="53" t="s">
        <v>22</v>
      </c>
      <c r="XES7" s="53" t="s">
        <v>22</v>
      </c>
      <c r="XET7" s="53" t="s">
        <v>22</v>
      </c>
      <c r="XEU7" s="53" t="s">
        <v>22</v>
      </c>
      <c r="XEV7" s="53" t="s">
        <v>22</v>
      </c>
      <c r="XEW7" s="53" t="s">
        <v>22</v>
      </c>
      <c r="XEX7" s="53" t="s">
        <v>22</v>
      </c>
      <c r="XEY7" s="53" t="s">
        <v>22</v>
      </c>
      <c r="XEZ7" s="53" t="s">
        <v>22</v>
      </c>
      <c r="XFA7" s="53" t="s">
        <v>22</v>
      </c>
      <c r="XFB7" s="53" t="s">
        <v>22</v>
      </c>
      <c r="XFC7" s="53" t="s">
        <v>22</v>
      </c>
      <c r="XFD7" s="53" t="s">
        <v>22</v>
      </c>
    </row>
    <row r="8" spans="1:16384" s="22" customFormat="1" ht="45" customHeight="1" x14ac:dyDescent="0.25">
      <c r="A8" s="53" t="s">
        <v>22</v>
      </c>
    </row>
    <row r="9" spans="1:16384" s="52" customFormat="1" ht="39.75" customHeight="1" x14ac:dyDescent="0.25">
      <c r="A9" s="51" t="s">
        <v>23</v>
      </c>
    </row>
    <row r="10" spans="1:16384" s="22" customFormat="1" ht="30" customHeight="1" x14ac:dyDescent="0.25">
      <c r="A10" s="54" t="s">
        <v>102</v>
      </c>
    </row>
    <row r="11" spans="1:16384" x14ac:dyDescent="0.25">
      <c r="A11" s="55" t="s">
        <v>15</v>
      </c>
    </row>
  </sheetData>
  <hyperlinks>
    <hyperlink ref="A10" r:id="rId1" display="Virtual care billing codes created in response to the pandemic: https://www.cihi.ca/en/physician-billing-codes-in-response-to-covid-19" xr:uid="{0F1A2A3A-2CE6-4F99-9663-EA113317F84D}"/>
  </hyperlinks>
  <pageMargins left="0.75" right="0.75" top="0.75" bottom="0.75" header="0.3" footer="0.3"/>
  <pageSetup orientation="portrait" r:id="rId2"/>
  <headerFooter>
    <oddFooter>&amp;L&amp;9© 2022 CIHI&amp;R&amp;9&amp;P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5354E-B1C7-4112-8986-9BA388969063}">
  <dimension ref="A1:N30"/>
  <sheetViews>
    <sheetView showGridLines="0" zoomScaleNormal="100" workbookViewId="0">
      <selection sqref="A1:I1"/>
    </sheetView>
  </sheetViews>
  <sheetFormatPr defaultRowHeight="13.8" x14ac:dyDescent="0.25"/>
  <cols>
    <col min="1" max="9" width="9.09765625" customWidth="1"/>
  </cols>
  <sheetData>
    <row r="1" spans="1:14" ht="75.75" customHeight="1" x14ac:dyDescent="0.25">
      <c r="A1" s="158" t="s">
        <v>24</v>
      </c>
      <c r="B1" s="158"/>
      <c r="C1" s="158"/>
      <c r="D1" s="158"/>
      <c r="E1" s="158"/>
      <c r="F1" s="158"/>
      <c r="G1" s="158"/>
      <c r="H1" s="158"/>
      <c r="I1" s="158"/>
    </row>
    <row r="2" spans="1:14" s="22" customFormat="1" ht="24" customHeight="1" x14ac:dyDescent="0.25">
      <c r="A2" s="159" t="s">
        <v>25</v>
      </c>
      <c r="B2" s="159"/>
      <c r="C2" s="159"/>
    </row>
    <row r="3" spans="1:14" ht="15" customHeight="1" x14ac:dyDescent="0.25">
      <c r="A3" s="31" t="s">
        <v>15</v>
      </c>
      <c r="B3" s="3"/>
      <c r="C3" s="9"/>
      <c r="D3" s="3"/>
      <c r="E3" s="3"/>
      <c r="F3" s="3"/>
      <c r="G3" s="3"/>
      <c r="H3" s="3"/>
      <c r="I3" s="3"/>
      <c r="J3" s="3"/>
      <c r="K3" s="3"/>
      <c r="L3" s="3"/>
      <c r="M3" s="3"/>
      <c r="N3" s="3"/>
    </row>
    <row r="4" spans="1:14" ht="15" customHeight="1" x14ac:dyDescent="0.25">
      <c r="A4" s="3"/>
      <c r="B4" s="3"/>
      <c r="C4" s="3"/>
      <c r="D4" s="3"/>
      <c r="E4" s="3"/>
      <c r="F4" s="3"/>
      <c r="G4" s="3"/>
      <c r="H4" s="3"/>
      <c r="I4" s="3"/>
      <c r="J4" s="3"/>
      <c r="K4" s="3"/>
      <c r="L4" s="3"/>
      <c r="M4" s="3"/>
      <c r="N4" s="3"/>
    </row>
    <row r="5" spans="1:14" ht="15" customHeight="1" x14ac:dyDescent="0.25">
      <c r="A5" s="3"/>
      <c r="B5" s="6"/>
      <c r="C5" s="6"/>
      <c r="D5" s="6"/>
      <c r="E5" s="6"/>
      <c r="F5" s="6"/>
      <c r="G5" s="6"/>
      <c r="H5" s="6"/>
      <c r="I5" s="6"/>
      <c r="J5" s="6"/>
      <c r="K5" s="6"/>
      <c r="L5" s="6"/>
      <c r="M5" s="6"/>
      <c r="N5" s="6"/>
    </row>
    <row r="6" spans="1:14" ht="15" customHeight="1" x14ac:dyDescent="0.25">
      <c r="A6" s="3"/>
      <c r="B6" s="3"/>
      <c r="C6" s="3"/>
      <c r="D6" s="3"/>
      <c r="E6" s="3"/>
      <c r="F6" s="3"/>
      <c r="G6" s="3"/>
      <c r="H6" s="3"/>
      <c r="I6" s="3"/>
      <c r="J6" s="3"/>
      <c r="K6" s="3"/>
      <c r="L6" s="3"/>
      <c r="M6" s="3"/>
      <c r="N6" s="3"/>
    </row>
    <row r="7" spans="1:14" ht="15" customHeight="1" x14ac:dyDescent="0.25">
      <c r="A7" s="3"/>
      <c r="B7" s="3"/>
      <c r="C7" s="3"/>
      <c r="D7" s="3"/>
      <c r="E7" s="3"/>
      <c r="F7" s="3"/>
      <c r="G7" s="3"/>
      <c r="H7" s="3"/>
      <c r="I7" s="3"/>
      <c r="J7" s="3"/>
      <c r="K7" s="3"/>
      <c r="L7" s="3"/>
      <c r="M7" s="3"/>
      <c r="N7" s="3"/>
    </row>
    <row r="8" spans="1:14" ht="15" customHeight="1" x14ac:dyDescent="0.25">
      <c r="A8" s="1"/>
      <c r="B8" s="2"/>
      <c r="C8" s="2"/>
      <c r="D8" s="2"/>
      <c r="E8" s="2"/>
      <c r="F8" s="2"/>
      <c r="G8" s="2"/>
      <c r="H8" s="2"/>
      <c r="I8" s="2"/>
      <c r="J8" s="2"/>
      <c r="K8" s="2"/>
      <c r="L8" s="2"/>
      <c r="M8" s="2"/>
      <c r="N8" s="2"/>
    </row>
    <row r="9" spans="1:14" ht="15" customHeight="1" x14ac:dyDescent="0.25">
      <c r="A9" s="1"/>
      <c r="B9" s="2"/>
      <c r="C9" s="2"/>
      <c r="D9" s="2"/>
      <c r="E9" s="2"/>
      <c r="F9" s="2"/>
      <c r="G9" s="2"/>
      <c r="H9" s="2"/>
      <c r="I9" s="2"/>
      <c r="J9" s="2"/>
      <c r="K9" s="2"/>
      <c r="L9" s="2"/>
      <c r="M9" s="2"/>
      <c r="N9" s="2"/>
    </row>
    <row r="10" spans="1:14" ht="15" customHeight="1" x14ac:dyDescent="0.25">
      <c r="A10" s="1"/>
      <c r="B10" s="2"/>
      <c r="C10" s="2"/>
      <c r="D10" s="2"/>
      <c r="E10" s="2"/>
      <c r="F10" s="2"/>
      <c r="G10" s="2"/>
      <c r="H10" s="2"/>
      <c r="I10" s="2"/>
      <c r="J10" s="2"/>
      <c r="K10" s="2"/>
      <c r="L10" s="2"/>
      <c r="M10" s="2"/>
      <c r="N10" s="2"/>
    </row>
    <row r="11" spans="1:14" ht="15" customHeight="1" x14ac:dyDescent="0.25">
      <c r="A11" s="1"/>
      <c r="B11" s="2"/>
      <c r="C11" s="2"/>
      <c r="D11" s="2"/>
      <c r="E11" s="2"/>
      <c r="F11" s="2"/>
      <c r="G11" s="2"/>
      <c r="H11" s="2"/>
      <c r="I11" s="2"/>
      <c r="J11" s="2"/>
      <c r="K11" s="2"/>
      <c r="L11" s="2"/>
      <c r="M11" s="2"/>
      <c r="N11" s="2"/>
    </row>
    <row r="12" spans="1:14" ht="15" customHeight="1" x14ac:dyDescent="0.25">
      <c r="A12" s="1"/>
      <c r="B12" s="2"/>
      <c r="C12" s="2"/>
      <c r="D12" s="2"/>
      <c r="E12" s="2"/>
      <c r="F12" s="2"/>
      <c r="G12" s="2"/>
      <c r="H12" s="2"/>
      <c r="I12" s="2"/>
      <c r="J12" s="2"/>
      <c r="K12" s="2"/>
      <c r="L12" s="2"/>
      <c r="M12" s="2"/>
      <c r="N12" s="2"/>
    </row>
    <row r="13" spans="1:14" ht="15" customHeight="1" x14ac:dyDescent="0.25">
      <c r="A13" s="1"/>
      <c r="B13" s="3"/>
      <c r="C13" s="3"/>
      <c r="D13" s="3"/>
      <c r="E13" s="3"/>
      <c r="F13" s="3"/>
      <c r="G13" s="3"/>
      <c r="H13" s="3"/>
      <c r="I13" s="3"/>
      <c r="J13" s="3"/>
      <c r="K13" s="3"/>
      <c r="L13" s="3"/>
      <c r="M13" s="3"/>
      <c r="N13" s="3"/>
    </row>
    <row r="14" spans="1:14" ht="15" customHeight="1" x14ac:dyDescent="0.25">
      <c r="A14" s="1"/>
      <c r="B14" s="10"/>
      <c r="C14" s="3"/>
      <c r="D14" s="3"/>
      <c r="E14" s="3"/>
      <c r="F14" s="3"/>
      <c r="G14" s="3"/>
      <c r="H14" s="3"/>
      <c r="I14" s="3"/>
      <c r="J14" s="3"/>
      <c r="K14" s="3"/>
      <c r="L14" s="3"/>
      <c r="M14" s="3"/>
      <c r="N14" s="3"/>
    </row>
    <row r="15" spans="1:14" ht="15" customHeight="1" x14ac:dyDescent="0.25">
      <c r="A15" s="1"/>
      <c r="B15" s="7"/>
      <c r="C15" s="7"/>
      <c r="D15" s="7"/>
      <c r="E15" s="7"/>
      <c r="F15" s="7"/>
      <c r="G15" s="7"/>
      <c r="H15" s="7"/>
      <c r="I15" s="7"/>
      <c r="J15" s="7"/>
      <c r="K15" s="7"/>
      <c r="L15" s="7"/>
      <c r="M15" s="7"/>
      <c r="N15" s="7"/>
    </row>
    <row r="16" spans="1:14" ht="15" customHeight="1" x14ac:dyDescent="0.25">
      <c r="A16" s="1"/>
      <c r="B16" s="7"/>
      <c r="C16" s="7"/>
      <c r="D16" s="7"/>
      <c r="E16" s="7"/>
      <c r="F16" s="7"/>
      <c r="G16" s="7"/>
      <c r="H16" s="7"/>
      <c r="I16" s="7"/>
      <c r="J16" s="7"/>
      <c r="K16" s="7"/>
      <c r="L16" s="7"/>
      <c r="M16" s="7"/>
      <c r="N16" s="7"/>
    </row>
    <row r="17" spans="1:14" ht="15" customHeight="1" x14ac:dyDescent="0.25">
      <c r="A17" s="1"/>
      <c r="B17" s="7"/>
      <c r="C17" s="7"/>
      <c r="D17" s="7"/>
      <c r="E17" s="7"/>
      <c r="F17" s="7"/>
      <c r="G17" s="7"/>
      <c r="H17" s="7"/>
      <c r="I17" s="7"/>
      <c r="J17" s="7"/>
      <c r="K17" s="7"/>
      <c r="L17" s="7"/>
      <c r="M17" s="7"/>
      <c r="N17" s="7"/>
    </row>
    <row r="18" spans="1:14" ht="15" customHeight="1" x14ac:dyDescent="0.25">
      <c r="A18" s="1"/>
      <c r="B18" s="7"/>
      <c r="C18" s="7"/>
      <c r="D18" s="7"/>
      <c r="E18" s="7"/>
      <c r="F18" s="7"/>
      <c r="G18" s="7"/>
      <c r="H18" s="7"/>
      <c r="I18" s="7"/>
      <c r="J18" s="7"/>
      <c r="K18" s="7"/>
      <c r="L18" s="7"/>
      <c r="M18" s="7"/>
      <c r="N18" s="7"/>
    </row>
    <row r="19" spans="1:14" ht="15" customHeight="1" x14ac:dyDescent="0.25">
      <c r="A19" s="1"/>
      <c r="B19" s="7"/>
      <c r="C19" s="7"/>
      <c r="D19" s="7"/>
      <c r="E19" s="7"/>
      <c r="F19" s="7"/>
      <c r="G19" s="7"/>
      <c r="H19" s="7"/>
      <c r="I19" s="7"/>
      <c r="J19" s="7"/>
      <c r="K19" s="7"/>
      <c r="L19" s="7"/>
      <c r="M19" s="7"/>
      <c r="N19" s="7"/>
    </row>
    <row r="20" spans="1:14" ht="15" customHeight="1" x14ac:dyDescent="0.25">
      <c r="A20" s="13"/>
      <c r="B20" s="5"/>
      <c r="C20" s="5"/>
      <c r="D20" s="5"/>
      <c r="E20" s="5"/>
      <c r="F20" s="5"/>
      <c r="G20" s="5"/>
      <c r="H20" s="5"/>
      <c r="I20" s="5"/>
      <c r="J20" s="5"/>
      <c r="K20" s="5"/>
      <c r="L20" s="5"/>
      <c r="M20" s="5"/>
      <c r="N20" s="5"/>
    </row>
    <row r="21" spans="1:14" ht="15" customHeight="1" x14ac:dyDescent="0.25">
      <c r="A21" s="27"/>
      <c r="B21" s="11"/>
      <c r="C21" s="11"/>
      <c r="D21" s="11"/>
      <c r="E21" s="11"/>
      <c r="F21" s="11"/>
      <c r="G21" s="11"/>
      <c r="H21" s="11"/>
      <c r="I21" s="11"/>
      <c r="J21" s="11"/>
      <c r="K21" s="11"/>
      <c r="L21" s="11"/>
      <c r="M21" s="11"/>
      <c r="N21" s="11"/>
    </row>
    <row r="22" spans="1:14" ht="15" customHeight="1" x14ac:dyDescent="0.25">
      <c r="A22" s="8"/>
      <c r="B22" s="8"/>
      <c r="C22" s="8"/>
      <c r="D22" s="8"/>
      <c r="E22" s="8"/>
      <c r="F22" s="8"/>
      <c r="G22" s="8"/>
      <c r="H22" s="8"/>
      <c r="I22" s="8"/>
      <c r="J22" s="8"/>
      <c r="K22" s="8"/>
      <c r="L22" s="8"/>
      <c r="M22" s="8"/>
      <c r="N22" s="5"/>
    </row>
    <row r="23" spans="1:14" ht="15" customHeight="1" x14ac:dyDescent="0.25">
      <c r="A23" s="4"/>
      <c r="B23" s="11"/>
      <c r="C23" s="11"/>
      <c r="D23" s="11"/>
      <c r="E23" s="11"/>
      <c r="F23" s="11"/>
      <c r="G23" s="11"/>
      <c r="H23" s="11"/>
      <c r="I23" s="11"/>
      <c r="J23" s="11"/>
      <c r="K23" s="11"/>
      <c r="L23" s="11"/>
      <c r="M23" s="11"/>
      <c r="N23" s="11"/>
    </row>
    <row r="24" spans="1:14" ht="15" customHeight="1" x14ac:dyDescent="0.25">
      <c r="A24" s="12"/>
      <c r="B24" s="11"/>
      <c r="C24" s="11"/>
      <c r="D24" s="11"/>
      <c r="E24" s="11"/>
      <c r="F24" s="11"/>
      <c r="G24" s="11"/>
      <c r="H24" s="11"/>
      <c r="I24" s="11"/>
      <c r="J24" s="11"/>
      <c r="K24" s="11"/>
      <c r="L24" s="11"/>
      <c r="M24" s="11"/>
      <c r="N24" s="11"/>
    </row>
    <row r="25" spans="1:14" ht="15" customHeight="1" x14ac:dyDescent="0.25"/>
    <row r="26" spans="1:14" ht="15" customHeight="1" x14ac:dyDescent="0.25"/>
    <row r="27" spans="1:14" ht="15" customHeight="1" x14ac:dyDescent="0.25"/>
    <row r="28" spans="1:14" ht="15" customHeight="1" x14ac:dyDescent="0.25"/>
    <row r="29" spans="1:14" ht="15" customHeight="1" x14ac:dyDescent="0.25"/>
    <row r="30" spans="1:14" ht="15" customHeight="1" x14ac:dyDescent="0.25"/>
  </sheetData>
  <mergeCells count="2">
    <mergeCell ref="A1:I1"/>
    <mergeCell ref="A2:C2"/>
  </mergeCells>
  <hyperlinks>
    <hyperlink ref="A2" location="'Table of Contents'!A1" display="Table of Contents" xr:uid="{FCFF37D7-9448-4E58-82A4-AC825568EFEF}"/>
  </hyperlinks>
  <pageMargins left="0.75" right="0.75" top="0.75" bottom="0.75" header="0.3" footer="0.3"/>
  <pageSetup orientation="portrait" r:id="rId1"/>
  <headerFooter>
    <oddFooter>&amp;L&amp;9© 2019 CIHI&amp;R&amp;9&amp;P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1504D-6F10-4AA4-9C38-0FC0E07EE1B3}">
  <dimension ref="A1:XFD25"/>
  <sheetViews>
    <sheetView showGridLines="0" zoomScaleNormal="100" workbookViewId="0"/>
  </sheetViews>
  <sheetFormatPr defaultColWidth="0" defaultRowHeight="13.8" zeroHeight="1" x14ac:dyDescent="0.25"/>
  <cols>
    <col min="1" max="1" width="86.69921875" customWidth="1"/>
    <col min="2" max="10" width="0" hidden="1" customWidth="1"/>
    <col min="11" max="16384" width="9.09765625" hidden="1"/>
  </cols>
  <sheetData>
    <row r="1" spans="1:16384" ht="50.1" customHeight="1" x14ac:dyDescent="0.25">
      <c r="A1" s="15" t="s">
        <v>103</v>
      </c>
    </row>
    <row r="2" spans="1:16384" ht="30" customHeight="1" x14ac:dyDescent="0.25">
      <c r="A2" s="56" t="s">
        <v>104</v>
      </c>
    </row>
    <row r="3" spans="1:16384" ht="40.200000000000003" customHeight="1" x14ac:dyDescent="0.25">
      <c r="A3" s="19" t="s">
        <v>26</v>
      </c>
    </row>
    <row r="4" spans="1:16384" s="75" customFormat="1" ht="45" customHeight="1" x14ac:dyDescent="0.25">
      <c r="A4" s="57" t="s">
        <v>27</v>
      </c>
    </row>
    <row r="5" spans="1:16384" s="58" customFormat="1" ht="30" customHeight="1" x14ac:dyDescent="0.25">
      <c r="A5" s="57" t="s">
        <v>28</v>
      </c>
    </row>
    <row r="6" spans="1:16384" s="75" customFormat="1" ht="60" customHeight="1" x14ac:dyDescent="0.25">
      <c r="A6" s="57" t="s">
        <v>29</v>
      </c>
    </row>
    <row r="7" spans="1:16384" s="75" customFormat="1" ht="60" customHeight="1" x14ac:dyDescent="0.25">
      <c r="A7" s="78" t="s">
        <v>30</v>
      </c>
    </row>
    <row r="8" spans="1:16384" s="75" customFormat="1" ht="45" customHeight="1" x14ac:dyDescent="0.25">
      <c r="A8" s="76" t="s">
        <v>105</v>
      </c>
    </row>
    <row r="9" spans="1:16384" ht="40.200000000000003" customHeight="1" x14ac:dyDescent="0.25">
      <c r="A9" s="19" t="s">
        <v>106</v>
      </c>
    </row>
    <row r="10" spans="1:16384" s="77" customFormat="1" ht="45" customHeight="1" x14ac:dyDescent="0.25">
      <c r="A10" s="76" t="s">
        <v>134</v>
      </c>
      <c r="B10" s="76" t="s">
        <v>31</v>
      </c>
      <c r="C10" s="76" t="s">
        <v>31</v>
      </c>
      <c r="D10" s="76" t="s">
        <v>31</v>
      </c>
      <c r="E10" s="76" t="s">
        <v>31</v>
      </c>
      <c r="F10" s="76" t="s">
        <v>31</v>
      </c>
      <c r="G10" s="76" t="s">
        <v>31</v>
      </c>
      <c r="H10" s="76" t="s">
        <v>31</v>
      </c>
      <c r="I10" s="76" t="s">
        <v>31</v>
      </c>
      <c r="J10" s="76" t="s">
        <v>31</v>
      </c>
      <c r="K10" s="76" t="s">
        <v>31</v>
      </c>
      <c r="L10" s="76" t="s">
        <v>31</v>
      </c>
      <c r="M10" s="76" t="s">
        <v>31</v>
      </c>
      <c r="N10" s="76" t="s">
        <v>31</v>
      </c>
      <c r="O10" s="76" t="s">
        <v>31</v>
      </c>
      <c r="P10" s="76" t="s">
        <v>31</v>
      </c>
      <c r="Q10" s="76" t="s">
        <v>31</v>
      </c>
      <c r="R10" s="76" t="s">
        <v>31</v>
      </c>
      <c r="S10" s="76" t="s">
        <v>31</v>
      </c>
      <c r="T10" s="76" t="s">
        <v>31</v>
      </c>
      <c r="U10" s="76" t="s">
        <v>31</v>
      </c>
      <c r="V10" s="76" t="s">
        <v>31</v>
      </c>
      <c r="W10" s="76" t="s">
        <v>31</v>
      </c>
      <c r="X10" s="76" t="s">
        <v>31</v>
      </c>
      <c r="Y10" s="76" t="s">
        <v>31</v>
      </c>
      <c r="Z10" s="76" t="s">
        <v>31</v>
      </c>
      <c r="AA10" s="76" t="s">
        <v>31</v>
      </c>
      <c r="AB10" s="76" t="s">
        <v>31</v>
      </c>
      <c r="AC10" s="76" t="s">
        <v>31</v>
      </c>
      <c r="AD10" s="76" t="s">
        <v>31</v>
      </c>
      <c r="AE10" s="76" t="s">
        <v>31</v>
      </c>
      <c r="AF10" s="76" t="s">
        <v>31</v>
      </c>
      <c r="AG10" s="76" t="s">
        <v>31</v>
      </c>
      <c r="AH10" s="76" t="s">
        <v>31</v>
      </c>
      <c r="AI10" s="76" t="s">
        <v>31</v>
      </c>
      <c r="AJ10" s="76" t="s">
        <v>31</v>
      </c>
      <c r="AK10" s="76" t="s">
        <v>31</v>
      </c>
      <c r="AL10" s="76" t="s">
        <v>31</v>
      </c>
      <c r="AM10" s="76" t="s">
        <v>31</v>
      </c>
      <c r="AN10" s="76" t="s">
        <v>31</v>
      </c>
      <c r="AO10" s="76" t="s">
        <v>31</v>
      </c>
      <c r="AP10" s="76" t="s">
        <v>31</v>
      </c>
      <c r="AQ10" s="76" t="s">
        <v>31</v>
      </c>
      <c r="AR10" s="76" t="s">
        <v>31</v>
      </c>
      <c r="AS10" s="76" t="s">
        <v>31</v>
      </c>
      <c r="AT10" s="76" t="s">
        <v>31</v>
      </c>
      <c r="AU10" s="76" t="s">
        <v>31</v>
      </c>
      <c r="AV10" s="76" t="s">
        <v>31</v>
      </c>
      <c r="AW10" s="76" t="s">
        <v>31</v>
      </c>
      <c r="AX10" s="76" t="s">
        <v>31</v>
      </c>
      <c r="AY10" s="76" t="s">
        <v>31</v>
      </c>
      <c r="AZ10" s="76" t="s">
        <v>31</v>
      </c>
      <c r="BA10" s="76" t="s">
        <v>31</v>
      </c>
      <c r="BB10" s="76" t="s">
        <v>31</v>
      </c>
      <c r="BC10" s="76" t="s">
        <v>31</v>
      </c>
      <c r="BD10" s="76" t="s">
        <v>31</v>
      </c>
      <c r="BE10" s="76" t="s">
        <v>31</v>
      </c>
      <c r="BF10" s="76" t="s">
        <v>31</v>
      </c>
      <c r="BG10" s="76" t="s">
        <v>31</v>
      </c>
      <c r="BH10" s="76" t="s">
        <v>31</v>
      </c>
      <c r="BI10" s="76" t="s">
        <v>31</v>
      </c>
      <c r="BJ10" s="76" t="s">
        <v>31</v>
      </c>
      <c r="BK10" s="76" t="s">
        <v>31</v>
      </c>
      <c r="BL10" s="76" t="s">
        <v>31</v>
      </c>
      <c r="BM10" s="76" t="s">
        <v>31</v>
      </c>
      <c r="BN10" s="76" t="s">
        <v>31</v>
      </c>
      <c r="BO10" s="76" t="s">
        <v>31</v>
      </c>
      <c r="BP10" s="76" t="s">
        <v>31</v>
      </c>
      <c r="BQ10" s="76" t="s">
        <v>31</v>
      </c>
      <c r="BR10" s="76" t="s">
        <v>31</v>
      </c>
      <c r="BS10" s="76" t="s">
        <v>31</v>
      </c>
      <c r="BT10" s="76" t="s">
        <v>31</v>
      </c>
      <c r="BU10" s="76" t="s">
        <v>31</v>
      </c>
      <c r="BV10" s="76" t="s">
        <v>31</v>
      </c>
      <c r="BW10" s="76" t="s">
        <v>31</v>
      </c>
      <c r="BX10" s="76" t="s">
        <v>31</v>
      </c>
      <c r="BY10" s="76" t="s">
        <v>31</v>
      </c>
      <c r="BZ10" s="76" t="s">
        <v>31</v>
      </c>
      <c r="CA10" s="76" t="s">
        <v>31</v>
      </c>
      <c r="CB10" s="76" t="s">
        <v>31</v>
      </c>
      <c r="CC10" s="76" t="s">
        <v>31</v>
      </c>
      <c r="CD10" s="76" t="s">
        <v>31</v>
      </c>
      <c r="CE10" s="76" t="s">
        <v>31</v>
      </c>
      <c r="CF10" s="76" t="s">
        <v>31</v>
      </c>
      <c r="CG10" s="76" t="s">
        <v>31</v>
      </c>
      <c r="CH10" s="76" t="s">
        <v>31</v>
      </c>
      <c r="CI10" s="76" t="s">
        <v>31</v>
      </c>
      <c r="CJ10" s="76" t="s">
        <v>31</v>
      </c>
      <c r="CK10" s="76" t="s">
        <v>31</v>
      </c>
      <c r="CL10" s="76" t="s">
        <v>31</v>
      </c>
      <c r="CM10" s="76" t="s">
        <v>31</v>
      </c>
      <c r="CN10" s="76" t="s">
        <v>31</v>
      </c>
      <c r="CO10" s="76" t="s">
        <v>31</v>
      </c>
      <c r="CP10" s="76" t="s">
        <v>31</v>
      </c>
      <c r="CQ10" s="76" t="s">
        <v>31</v>
      </c>
      <c r="CR10" s="76" t="s">
        <v>31</v>
      </c>
      <c r="CS10" s="76" t="s">
        <v>31</v>
      </c>
      <c r="CT10" s="76" t="s">
        <v>31</v>
      </c>
      <c r="CU10" s="76" t="s">
        <v>31</v>
      </c>
      <c r="CV10" s="76" t="s">
        <v>31</v>
      </c>
      <c r="CW10" s="76" t="s">
        <v>31</v>
      </c>
      <c r="CX10" s="76" t="s">
        <v>31</v>
      </c>
      <c r="CY10" s="76" t="s">
        <v>31</v>
      </c>
      <c r="CZ10" s="76" t="s">
        <v>31</v>
      </c>
      <c r="DA10" s="76" t="s">
        <v>31</v>
      </c>
      <c r="DB10" s="76" t="s">
        <v>31</v>
      </c>
      <c r="DC10" s="76" t="s">
        <v>31</v>
      </c>
      <c r="DD10" s="76" t="s">
        <v>31</v>
      </c>
      <c r="DE10" s="76" t="s">
        <v>31</v>
      </c>
      <c r="DF10" s="76" t="s">
        <v>31</v>
      </c>
      <c r="DG10" s="76" t="s">
        <v>31</v>
      </c>
      <c r="DH10" s="76" t="s">
        <v>31</v>
      </c>
      <c r="DI10" s="76" t="s">
        <v>31</v>
      </c>
      <c r="DJ10" s="76" t="s">
        <v>31</v>
      </c>
      <c r="DK10" s="76" t="s">
        <v>31</v>
      </c>
      <c r="DL10" s="76" t="s">
        <v>31</v>
      </c>
      <c r="DM10" s="76" t="s">
        <v>31</v>
      </c>
      <c r="DN10" s="76" t="s">
        <v>31</v>
      </c>
      <c r="DO10" s="76" t="s">
        <v>31</v>
      </c>
      <c r="DP10" s="76" t="s">
        <v>31</v>
      </c>
      <c r="DQ10" s="76" t="s">
        <v>31</v>
      </c>
      <c r="DR10" s="76" t="s">
        <v>31</v>
      </c>
      <c r="DS10" s="76" t="s">
        <v>31</v>
      </c>
      <c r="DT10" s="76" t="s">
        <v>31</v>
      </c>
      <c r="DU10" s="76" t="s">
        <v>31</v>
      </c>
      <c r="DV10" s="76" t="s">
        <v>31</v>
      </c>
      <c r="DW10" s="76" t="s">
        <v>31</v>
      </c>
      <c r="DX10" s="76" t="s">
        <v>31</v>
      </c>
      <c r="DY10" s="76" t="s">
        <v>31</v>
      </c>
      <c r="DZ10" s="76" t="s">
        <v>31</v>
      </c>
      <c r="EA10" s="76" t="s">
        <v>31</v>
      </c>
      <c r="EB10" s="76" t="s">
        <v>31</v>
      </c>
      <c r="EC10" s="76" t="s">
        <v>31</v>
      </c>
      <c r="ED10" s="76" t="s">
        <v>31</v>
      </c>
      <c r="EE10" s="76" t="s">
        <v>31</v>
      </c>
      <c r="EF10" s="76" t="s">
        <v>31</v>
      </c>
      <c r="EG10" s="76" t="s">
        <v>31</v>
      </c>
      <c r="EH10" s="76" t="s">
        <v>31</v>
      </c>
      <c r="EI10" s="76" t="s">
        <v>31</v>
      </c>
      <c r="EJ10" s="76" t="s">
        <v>31</v>
      </c>
      <c r="EK10" s="76" t="s">
        <v>31</v>
      </c>
      <c r="EL10" s="76" t="s">
        <v>31</v>
      </c>
      <c r="EM10" s="76" t="s">
        <v>31</v>
      </c>
      <c r="EN10" s="76" t="s">
        <v>31</v>
      </c>
      <c r="EO10" s="76" t="s">
        <v>31</v>
      </c>
      <c r="EP10" s="76" t="s">
        <v>31</v>
      </c>
      <c r="EQ10" s="76" t="s">
        <v>31</v>
      </c>
      <c r="ER10" s="76" t="s">
        <v>31</v>
      </c>
      <c r="ES10" s="76" t="s">
        <v>31</v>
      </c>
      <c r="ET10" s="76" t="s">
        <v>31</v>
      </c>
      <c r="EU10" s="76" t="s">
        <v>31</v>
      </c>
      <c r="EV10" s="76" t="s">
        <v>31</v>
      </c>
      <c r="EW10" s="76" t="s">
        <v>31</v>
      </c>
      <c r="EX10" s="76" t="s">
        <v>31</v>
      </c>
      <c r="EY10" s="76" t="s">
        <v>31</v>
      </c>
      <c r="EZ10" s="76" t="s">
        <v>31</v>
      </c>
      <c r="FA10" s="76" t="s">
        <v>31</v>
      </c>
      <c r="FB10" s="76" t="s">
        <v>31</v>
      </c>
      <c r="FC10" s="76" t="s">
        <v>31</v>
      </c>
      <c r="FD10" s="76" t="s">
        <v>31</v>
      </c>
      <c r="FE10" s="76" t="s">
        <v>31</v>
      </c>
      <c r="FF10" s="76" t="s">
        <v>31</v>
      </c>
      <c r="FG10" s="76" t="s">
        <v>31</v>
      </c>
      <c r="FH10" s="76" t="s">
        <v>31</v>
      </c>
      <c r="FI10" s="76" t="s">
        <v>31</v>
      </c>
      <c r="FJ10" s="76" t="s">
        <v>31</v>
      </c>
      <c r="FK10" s="76" t="s">
        <v>31</v>
      </c>
      <c r="FL10" s="76" t="s">
        <v>31</v>
      </c>
      <c r="FM10" s="76" t="s">
        <v>31</v>
      </c>
      <c r="FN10" s="76" t="s">
        <v>31</v>
      </c>
      <c r="FO10" s="76" t="s">
        <v>31</v>
      </c>
      <c r="FP10" s="76" t="s">
        <v>31</v>
      </c>
      <c r="FQ10" s="76" t="s">
        <v>31</v>
      </c>
      <c r="FR10" s="76" t="s">
        <v>31</v>
      </c>
      <c r="FS10" s="76" t="s">
        <v>31</v>
      </c>
      <c r="FT10" s="76" t="s">
        <v>31</v>
      </c>
      <c r="FU10" s="76" t="s">
        <v>31</v>
      </c>
      <c r="FV10" s="76" t="s">
        <v>31</v>
      </c>
      <c r="FW10" s="76" t="s">
        <v>31</v>
      </c>
      <c r="FX10" s="76" t="s">
        <v>31</v>
      </c>
      <c r="FY10" s="76" t="s">
        <v>31</v>
      </c>
      <c r="FZ10" s="76" t="s">
        <v>31</v>
      </c>
      <c r="GA10" s="76" t="s">
        <v>31</v>
      </c>
      <c r="GB10" s="76" t="s">
        <v>31</v>
      </c>
      <c r="GC10" s="76" t="s">
        <v>31</v>
      </c>
      <c r="GD10" s="76" t="s">
        <v>31</v>
      </c>
      <c r="GE10" s="76" t="s">
        <v>31</v>
      </c>
      <c r="GF10" s="76" t="s">
        <v>31</v>
      </c>
      <c r="GG10" s="76" t="s">
        <v>31</v>
      </c>
      <c r="GH10" s="76" t="s">
        <v>31</v>
      </c>
      <c r="GI10" s="76" t="s">
        <v>31</v>
      </c>
      <c r="GJ10" s="76" t="s">
        <v>31</v>
      </c>
      <c r="GK10" s="76" t="s">
        <v>31</v>
      </c>
      <c r="GL10" s="76" t="s">
        <v>31</v>
      </c>
      <c r="GM10" s="76" t="s">
        <v>31</v>
      </c>
      <c r="GN10" s="76" t="s">
        <v>31</v>
      </c>
      <c r="GO10" s="76" t="s">
        <v>31</v>
      </c>
      <c r="GP10" s="76" t="s">
        <v>31</v>
      </c>
      <c r="GQ10" s="76" t="s">
        <v>31</v>
      </c>
      <c r="GR10" s="76" t="s">
        <v>31</v>
      </c>
      <c r="GS10" s="76" t="s">
        <v>31</v>
      </c>
      <c r="GT10" s="76" t="s">
        <v>31</v>
      </c>
      <c r="GU10" s="76" t="s">
        <v>31</v>
      </c>
      <c r="GV10" s="76" t="s">
        <v>31</v>
      </c>
      <c r="GW10" s="76" t="s">
        <v>31</v>
      </c>
      <c r="GX10" s="76" t="s">
        <v>31</v>
      </c>
      <c r="GY10" s="76" t="s">
        <v>31</v>
      </c>
      <c r="GZ10" s="76" t="s">
        <v>31</v>
      </c>
      <c r="HA10" s="76" t="s">
        <v>31</v>
      </c>
      <c r="HB10" s="76" t="s">
        <v>31</v>
      </c>
      <c r="HC10" s="76" t="s">
        <v>31</v>
      </c>
      <c r="HD10" s="76" t="s">
        <v>31</v>
      </c>
      <c r="HE10" s="76" t="s">
        <v>31</v>
      </c>
      <c r="HF10" s="76" t="s">
        <v>31</v>
      </c>
      <c r="HG10" s="76" t="s">
        <v>31</v>
      </c>
      <c r="HH10" s="76" t="s">
        <v>31</v>
      </c>
      <c r="HI10" s="76" t="s">
        <v>31</v>
      </c>
      <c r="HJ10" s="76" t="s">
        <v>31</v>
      </c>
      <c r="HK10" s="76" t="s">
        <v>31</v>
      </c>
      <c r="HL10" s="76" t="s">
        <v>31</v>
      </c>
      <c r="HM10" s="76" t="s">
        <v>31</v>
      </c>
      <c r="HN10" s="76" t="s">
        <v>31</v>
      </c>
      <c r="HO10" s="76" t="s">
        <v>31</v>
      </c>
      <c r="HP10" s="76" t="s">
        <v>31</v>
      </c>
      <c r="HQ10" s="76" t="s">
        <v>31</v>
      </c>
      <c r="HR10" s="76" t="s">
        <v>31</v>
      </c>
      <c r="HS10" s="76" t="s">
        <v>31</v>
      </c>
      <c r="HT10" s="76" t="s">
        <v>31</v>
      </c>
      <c r="HU10" s="76" t="s">
        <v>31</v>
      </c>
      <c r="HV10" s="76" t="s">
        <v>31</v>
      </c>
      <c r="HW10" s="76" t="s">
        <v>31</v>
      </c>
      <c r="HX10" s="76" t="s">
        <v>31</v>
      </c>
      <c r="HY10" s="76" t="s">
        <v>31</v>
      </c>
      <c r="HZ10" s="76" t="s">
        <v>31</v>
      </c>
      <c r="IA10" s="76" t="s">
        <v>31</v>
      </c>
      <c r="IB10" s="76" t="s">
        <v>31</v>
      </c>
      <c r="IC10" s="76" t="s">
        <v>31</v>
      </c>
      <c r="ID10" s="76" t="s">
        <v>31</v>
      </c>
      <c r="IE10" s="76" t="s">
        <v>31</v>
      </c>
      <c r="IF10" s="76" t="s">
        <v>31</v>
      </c>
      <c r="IG10" s="76" t="s">
        <v>31</v>
      </c>
      <c r="IH10" s="76" t="s">
        <v>31</v>
      </c>
      <c r="II10" s="76" t="s">
        <v>31</v>
      </c>
      <c r="IJ10" s="76" t="s">
        <v>31</v>
      </c>
      <c r="IK10" s="76" t="s">
        <v>31</v>
      </c>
      <c r="IL10" s="76" t="s">
        <v>31</v>
      </c>
      <c r="IM10" s="76" t="s">
        <v>31</v>
      </c>
      <c r="IN10" s="76" t="s">
        <v>31</v>
      </c>
      <c r="IO10" s="76" t="s">
        <v>31</v>
      </c>
      <c r="IP10" s="76" t="s">
        <v>31</v>
      </c>
      <c r="IQ10" s="76" t="s">
        <v>31</v>
      </c>
      <c r="IR10" s="76" t="s">
        <v>31</v>
      </c>
      <c r="IS10" s="76" t="s">
        <v>31</v>
      </c>
      <c r="IT10" s="76" t="s">
        <v>31</v>
      </c>
      <c r="IU10" s="76" t="s">
        <v>31</v>
      </c>
      <c r="IV10" s="76" t="s">
        <v>31</v>
      </c>
      <c r="IW10" s="76" t="s">
        <v>31</v>
      </c>
      <c r="IX10" s="76" t="s">
        <v>31</v>
      </c>
      <c r="IY10" s="76" t="s">
        <v>31</v>
      </c>
      <c r="IZ10" s="76" t="s">
        <v>31</v>
      </c>
      <c r="JA10" s="76" t="s">
        <v>31</v>
      </c>
      <c r="JB10" s="76" t="s">
        <v>31</v>
      </c>
      <c r="JC10" s="76" t="s">
        <v>31</v>
      </c>
      <c r="JD10" s="76" t="s">
        <v>31</v>
      </c>
      <c r="JE10" s="76" t="s">
        <v>31</v>
      </c>
      <c r="JF10" s="76" t="s">
        <v>31</v>
      </c>
      <c r="JG10" s="76" t="s">
        <v>31</v>
      </c>
      <c r="JH10" s="76" t="s">
        <v>31</v>
      </c>
      <c r="JI10" s="76" t="s">
        <v>31</v>
      </c>
      <c r="JJ10" s="76" t="s">
        <v>31</v>
      </c>
      <c r="JK10" s="76" t="s">
        <v>31</v>
      </c>
      <c r="JL10" s="76" t="s">
        <v>31</v>
      </c>
      <c r="JM10" s="76" t="s">
        <v>31</v>
      </c>
      <c r="JN10" s="76" t="s">
        <v>31</v>
      </c>
      <c r="JO10" s="76" t="s">
        <v>31</v>
      </c>
      <c r="JP10" s="76" t="s">
        <v>31</v>
      </c>
      <c r="JQ10" s="76" t="s">
        <v>31</v>
      </c>
      <c r="JR10" s="76" t="s">
        <v>31</v>
      </c>
      <c r="JS10" s="76" t="s">
        <v>31</v>
      </c>
      <c r="JT10" s="76" t="s">
        <v>31</v>
      </c>
      <c r="JU10" s="76" t="s">
        <v>31</v>
      </c>
      <c r="JV10" s="76" t="s">
        <v>31</v>
      </c>
      <c r="JW10" s="76" t="s">
        <v>31</v>
      </c>
      <c r="JX10" s="76" t="s">
        <v>31</v>
      </c>
      <c r="JY10" s="76" t="s">
        <v>31</v>
      </c>
      <c r="JZ10" s="76" t="s">
        <v>31</v>
      </c>
      <c r="KA10" s="76" t="s">
        <v>31</v>
      </c>
      <c r="KB10" s="76" t="s">
        <v>31</v>
      </c>
      <c r="KC10" s="76" t="s">
        <v>31</v>
      </c>
      <c r="KD10" s="76" t="s">
        <v>31</v>
      </c>
      <c r="KE10" s="76" t="s">
        <v>31</v>
      </c>
      <c r="KF10" s="76" t="s">
        <v>31</v>
      </c>
      <c r="KG10" s="76" t="s">
        <v>31</v>
      </c>
      <c r="KH10" s="76" t="s">
        <v>31</v>
      </c>
      <c r="KI10" s="76" t="s">
        <v>31</v>
      </c>
      <c r="KJ10" s="76" t="s">
        <v>31</v>
      </c>
      <c r="KK10" s="76" t="s">
        <v>31</v>
      </c>
      <c r="KL10" s="76" t="s">
        <v>31</v>
      </c>
      <c r="KM10" s="76" t="s">
        <v>31</v>
      </c>
      <c r="KN10" s="76" t="s">
        <v>31</v>
      </c>
      <c r="KO10" s="76" t="s">
        <v>31</v>
      </c>
      <c r="KP10" s="76" t="s">
        <v>31</v>
      </c>
      <c r="KQ10" s="76" t="s">
        <v>31</v>
      </c>
      <c r="KR10" s="76" t="s">
        <v>31</v>
      </c>
      <c r="KS10" s="76" t="s">
        <v>31</v>
      </c>
      <c r="KT10" s="76" t="s">
        <v>31</v>
      </c>
      <c r="KU10" s="76" t="s">
        <v>31</v>
      </c>
      <c r="KV10" s="76" t="s">
        <v>31</v>
      </c>
      <c r="KW10" s="76" t="s">
        <v>31</v>
      </c>
      <c r="KX10" s="76" t="s">
        <v>31</v>
      </c>
      <c r="KY10" s="76" t="s">
        <v>31</v>
      </c>
      <c r="KZ10" s="76" t="s">
        <v>31</v>
      </c>
      <c r="LA10" s="76" t="s">
        <v>31</v>
      </c>
      <c r="LB10" s="76" t="s">
        <v>31</v>
      </c>
      <c r="LC10" s="76" t="s">
        <v>31</v>
      </c>
      <c r="LD10" s="76" t="s">
        <v>31</v>
      </c>
      <c r="LE10" s="76" t="s">
        <v>31</v>
      </c>
      <c r="LF10" s="76" t="s">
        <v>31</v>
      </c>
      <c r="LG10" s="76" t="s">
        <v>31</v>
      </c>
      <c r="LH10" s="76" t="s">
        <v>31</v>
      </c>
      <c r="LI10" s="76" t="s">
        <v>31</v>
      </c>
      <c r="LJ10" s="76" t="s">
        <v>31</v>
      </c>
      <c r="LK10" s="76" t="s">
        <v>31</v>
      </c>
      <c r="LL10" s="76" t="s">
        <v>31</v>
      </c>
      <c r="LM10" s="76" t="s">
        <v>31</v>
      </c>
      <c r="LN10" s="76" t="s">
        <v>31</v>
      </c>
      <c r="LO10" s="76" t="s">
        <v>31</v>
      </c>
      <c r="LP10" s="76" t="s">
        <v>31</v>
      </c>
      <c r="LQ10" s="76" t="s">
        <v>31</v>
      </c>
      <c r="LR10" s="76" t="s">
        <v>31</v>
      </c>
      <c r="LS10" s="76" t="s">
        <v>31</v>
      </c>
      <c r="LT10" s="76" t="s">
        <v>31</v>
      </c>
      <c r="LU10" s="76" t="s">
        <v>31</v>
      </c>
      <c r="LV10" s="76" t="s">
        <v>31</v>
      </c>
      <c r="LW10" s="76" t="s">
        <v>31</v>
      </c>
      <c r="LX10" s="76" t="s">
        <v>31</v>
      </c>
      <c r="LY10" s="76" t="s">
        <v>31</v>
      </c>
      <c r="LZ10" s="76" t="s">
        <v>31</v>
      </c>
      <c r="MA10" s="76" t="s">
        <v>31</v>
      </c>
      <c r="MB10" s="76" t="s">
        <v>31</v>
      </c>
      <c r="MC10" s="76" t="s">
        <v>31</v>
      </c>
      <c r="MD10" s="76" t="s">
        <v>31</v>
      </c>
      <c r="ME10" s="76" t="s">
        <v>31</v>
      </c>
      <c r="MF10" s="76" t="s">
        <v>31</v>
      </c>
      <c r="MG10" s="76" t="s">
        <v>31</v>
      </c>
      <c r="MH10" s="76" t="s">
        <v>31</v>
      </c>
      <c r="MI10" s="76" t="s">
        <v>31</v>
      </c>
      <c r="MJ10" s="76" t="s">
        <v>31</v>
      </c>
      <c r="MK10" s="76" t="s">
        <v>31</v>
      </c>
      <c r="ML10" s="76" t="s">
        <v>31</v>
      </c>
      <c r="MM10" s="76" t="s">
        <v>31</v>
      </c>
      <c r="MN10" s="76" t="s">
        <v>31</v>
      </c>
      <c r="MO10" s="76" t="s">
        <v>31</v>
      </c>
      <c r="MP10" s="76" t="s">
        <v>31</v>
      </c>
      <c r="MQ10" s="76" t="s">
        <v>31</v>
      </c>
      <c r="MR10" s="76" t="s">
        <v>31</v>
      </c>
      <c r="MS10" s="76" t="s">
        <v>31</v>
      </c>
      <c r="MT10" s="76" t="s">
        <v>31</v>
      </c>
      <c r="MU10" s="76" t="s">
        <v>31</v>
      </c>
      <c r="MV10" s="76" t="s">
        <v>31</v>
      </c>
      <c r="MW10" s="76" t="s">
        <v>31</v>
      </c>
      <c r="MX10" s="76" t="s">
        <v>31</v>
      </c>
      <c r="MY10" s="76" t="s">
        <v>31</v>
      </c>
      <c r="MZ10" s="76" t="s">
        <v>31</v>
      </c>
      <c r="NA10" s="76" t="s">
        <v>31</v>
      </c>
      <c r="NB10" s="76" t="s">
        <v>31</v>
      </c>
      <c r="NC10" s="76" t="s">
        <v>31</v>
      </c>
      <c r="ND10" s="76" t="s">
        <v>31</v>
      </c>
      <c r="NE10" s="76" t="s">
        <v>31</v>
      </c>
      <c r="NF10" s="76" t="s">
        <v>31</v>
      </c>
      <c r="NG10" s="76" t="s">
        <v>31</v>
      </c>
      <c r="NH10" s="76" t="s">
        <v>31</v>
      </c>
      <c r="NI10" s="76" t="s">
        <v>31</v>
      </c>
      <c r="NJ10" s="76" t="s">
        <v>31</v>
      </c>
      <c r="NK10" s="76" t="s">
        <v>31</v>
      </c>
      <c r="NL10" s="76" t="s">
        <v>31</v>
      </c>
      <c r="NM10" s="76" t="s">
        <v>31</v>
      </c>
      <c r="NN10" s="76" t="s">
        <v>31</v>
      </c>
      <c r="NO10" s="76" t="s">
        <v>31</v>
      </c>
      <c r="NP10" s="76" t="s">
        <v>31</v>
      </c>
      <c r="NQ10" s="76" t="s">
        <v>31</v>
      </c>
      <c r="NR10" s="76" t="s">
        <v>31</v>
      </c>
      <c r="NS10" s="76" t="s">
        <v>31</v>
      </c>
      <c r="NT10" s="76" t="s">
        <v>31</v>
      </c>
      <c r="NU10" s="76" t="s">
        <v>31</v>
      </c>
      <c r="NV10" s="76" t="s">
        <v>31</v>
      </c>
      <c r="NW10" s="76" t="s">
        <v>31</v>
      </c>
      <c r="NX10" s="76" t="s">
        <v>31</v>
      </c>
      <c r="NY10" s="76" t="s">
        <v>31</v>
      </c>
      <c r="NZ10" s="76" t="s">
        <v>31</v>
      </c>
      <c r="OA10" s="76" t="s">
        <v>31</v>
      </c>
      <c r="OB10" s="76" t="s">
        <v>31</v>
      </c>
      <c r="OC10" s="76" t="s">
        <v>31</v>
      </c>
      <c r="OD10" s="76" t="s">
        <v>31</v>
      </c>
      <c r="OE10" s="76" t="s">
        <v>31</v>
      </c>
      <c r="OF10" s="76" t="s">
        <v>31</v>
      </c>
      <c r="OG10" s="76" t="s">
        <v>31</v>
      </c>
      <c r="OH10" s="76" t="s">
        <v>31</v>
      </c>
      <c r="OI10" s="76" t="s">
        <v>31</v>
      </c>
      <c r="OJ10" s="76" t="s">
        <v>31</v>
      </c>
      <c r="OK10" s="76" t="s">
        <v>31</v>
      </c>
      <c r="OL10" s="76" t="s">
        <v>31</v>
      </c>
      <c r="OM10" s="76" t="s">
        <v>31</v>
      </c>
      <c r="ON10" s="76" t="s">
        <v>31</v>
      </c>
      <c r="OO10" s="76" t="s">
        <v>31</v>
      </c>
      <c r="OP10" s="76" t="s">
        <v>31</v>
      </c>
      <c r="OQ10" s="76" t="s">
        <v>31</v>
      </c>
      <c r="OR10" s="76" t="s">
        <v>31</v>
      </c>
      <c r="OS10" s="76" t="s">
        <v>31</v>
      </c>
      <c r="OT10" s="76" t="s">
        <v>31</v>
      </c>
      <c r="OU10" s="76" t="s">
        <v>31</v>
      </c>
      <c r="OV10" s="76" t="s">
        <v>31</v>
      </c>
      <c r="OW10" s="76" t="s">
        <v>31</v>
      </c>
      <c r="OX10" s="76" t="s">
        <v>31</v>
      </c>
      <c r="OY10" s="76" t="s">
        <v>31</v>
      </c>
      <c r="OZ10" s="76" t="s">
        <v>31</v>
      </c>
      <c r="PA10" s="76" t="s">
        <v>31</v>
      </c>
      <c r="PB10" s="76" t="s">
        <v>31</v>
      </c>
      <c r="PC10" s="76" t="s">
        <v>31</v>
      </c>
      <c r="PD10" s="76" t="s">
        <v>31</v>
      </c>
      <c r="PE10" s="76" t="s">
        <v>31</v>
      </c>
      <c r="PF10" s="76" t="s">
        <v>31</v>
      </c>
      <c r="PG10" s="76" t="s">
        <v>31</v>
      </c>
      <c r="PH10" s="76" t="s">
        <v>31</v>
      </c>
      <c r="PI10" s="76" t="s">
        <v>31</v>
      </c>
      <c r="PJ10" s="76" t="s">
        <v>31</v>
      </c>
      <c r="PK10" s="76" t="s">
        <v>31</v>
      </c>
      <c r="PL10" s="76" t="s">
        <v>31</v>
      </c>
      <c r="PM10" s="76" t="s">
        <v>31</v>
      </c>
      <c r="PN10" s="76" t="s">
        <v>31</v>
      </c>
      <c r="PO10" s="76" t="s">
        <v>31</v>
      </c>
      <c r="PP10" s="76" t="s">
        <v>31</v>
      </c>
      <c r="PQ10" s="76" t="s">
        <v>31</v>
      </c>
      <c r="PR10" s="76" t="s">
        <v>31</v>
      </c>
      <c r="PS10" s="76" t="s">
        <v>31</v>
      </c>
      <c r="PT10" s="76" t="s">
        <v>31</v>
      </c>
      <c r="PU10" s="76" t="s">
        <v>31</v>
      </c>
      <c r="PV10" s="76" t="s">
        <v>31</v>
      </c>
      <c r="PW10" s="76" t="s">
        <v>31</v>
      </c>
      <c r="PX10" s="76" t="s">
        <v>31</v>
      </c>
      <c r="PY10" s="76" t="s">
        <v>31</v>
      </c>
      <c r="PZ10" s="76" t="s">
        <v>31</v>
      </c>
      <c r="QA10" s="76" t="s">
        <v>31</v>
      </c>
      <c r="QB10" s="76" t="s">
        <v>31</v>
      </c>
      <c r="QC10" s="76" t="s">
        <v>31</v>
      </c>
      <c r="QD10" s="76" t="s">
        <v>31</v>
      </c>
      <c r="QE10" s="76" t="s">
        <v>31</v>
      </c>
      <c r="QF10" s="76" t="s">
        <v>31</v>
      </c>
      <c r="QG10" s="76" t="s">
        <v>31</v>
      </c>
      <c r="QH10" s="76" t="s">
        <v>31</v>
      </c>
      <c r="QI10" s="76" t="s">
        <v>31</v>
      </c>
      <c r="QJ10" s="76" t="s">
        <v>31</v>
      </c>
      <c r="QK10" s="76" t="s">
        <v>31</v>
      </c>
      <c r="QL10" s="76" t="s">
        <v>31</v>
      </c>
      <c r="QM10" s="76" t="s">
        <v>31</v>
      </c>
      <c r="QN10" s="76" t="s">
        <v>31</v>
      </c>
      <c r="QO10" s="76" t="s">
        <v>31</v>
      </c>
      <c r="QP10" s="76" t="s">
        <v>31</v>
      </c>
      <c r="QQ10" s="76" t="s">
        <v>31</v>
      </c>
      <c r="QR10" s="76" t="s">
        <v>31</v>
      </c>
      <c r="QS10" s="76" t="s">
        <v>31</v>
      </c>
      <c r="QT10" s="76" t="s">
        <v>31</v>
      </c>
      <c r="QU10" s="76" t="s">
        <v>31</v>
      </c>
      <c r="QV10" s="76" t="s">
        <v>31</v>
      </c>
      <c r="QW10" s="76" t="s">
        <v>31</v>
      </c>
      <c r="QX10" s="76" t="s">
        <v>31</v>
      </c>
      <c r="QY10" s="76" t="s">
        <v>31</v>
      </c>
      <c r="QZ10" s="76" t="s">
        <v>31</v>
      </c>
      <c r="RA10" s="76" t="s">
        <v>31</v>
      </c>
      <c r="RB10" s="76" t="s">
        <v>31</v>
      </c>
      <c r="RC10" s="76" t="s">
        <v>31</v>
      </c>
      <c r="RD10" s="76" t="s">
        <v>31</v>
      </c>
      <c r="RE10" s="76" t="s">
        <v>31</v>
      </c>
      <c r="RF10" s="76" t="s">
        <v>31</v>
      </c>
      <c r="RG10" s="76" t="s">
        <v>31</v>
      </c>
      <c r="RH10" s="76" t="s">
        <v>31</v>
      </c>
      <c r="RI10" s="76" t="s">
        <v>31</v>
      </c>
      <c r="RJ10" s="76" t="s">
        <v>31</v>
      </c>
      <c r="RK10" s="76" t="s">
        <v>31</v>
      </c>
      <c r="RL10" s="76" t="s">
        <v>31</v>
      </c>
      <c r="RM10" s="76" t="s">
        <v>31</v>
      </c>
      <c r="RN10" s="76" t="s">
        <v>31</v>
      </c>
      <c r="RO10" s="76" t="s">
        <v>31</v>
      </c>
      <c r="RP10" s="76" t="s">
        <v>31</v>
      </c>
      <c r="RQ10" s="76" t="s">
        <v>31</v>
      </c>
      <c r="RR10" s="76" t="s">
        <v>31</v>
      </c>
      <c r="RS10" s="76" t="s">
        <v>31</v>
      </c>
      <c r="RT10" s="76" t="s">
        <v>31</v>
      </c>
      <c r="RU10" s="76" t="s">
        <v>31</v>
      </c>
      <c r="RV10" s="76" t="s">
        <v>31</v>
      </c>
      <c r="RW10" s="76" t="s">
        <v>31</v>
      </c>
      <c r="RX10" s="76" t="s">
        <v>31</v>
      </c>
      <c r="RY10" s="76" t="s">
        <v>31</v>
      </c>
      <c r="RZ10" s="76" t="s">
        <v>31</v>
      </c>
      <c r="SA10" s="76" t="s">
        <v>31</v>
      </c>
      <c r="SB10" s="76" t="s">
        <v>31</v>
      </c>
      <c r="SC10" s="76" t="s">
        <v>31</v>
      </c>
      <c r="SD10" s="76" t="s">
        <v>31</v>
      </c>
      <c r="SE10" s="76" t="s">
        <v>31</v>
      </c>
      <c r="SF10" s="76" t="s">
        <v>31</v>
      </c>
      <c r="SG10" s="76" t="s">
        <v>31</v>
      </c>
      <c r="SH10" s="76" t="s">
        <v>31</v>
      </c>
      <c r="SI10" s="76" t="s">
        <v>31</v>
      </c>
      <c r="SJ10" s="76" t="s">
        <v>31</v>
      </c>
      <c r="SK10" s="76" t="s">
        <v>31</v>
      </c>
      <c r="SL10" s="76" t="s">
        <v>31</v>
      </c>
      <c r="SM10" s="76" t="s">
        <v>31</v>
      </c>
      <c r="SN10" s="76" t="s">
        <v>31</v>
      </c>
      <c r="SO10" s="76" t="s">
        <v>31</v>
      </c>
      <c r="SP10" s="76" t="s">
        <v>31</v>
      </c>
      <c r="SQ10" s="76" t="s">
        <v>31</v>
      </c>
      <c r="SR10" s="76" t="s">
        <v>31</v>
      </c>
      <c r="SS10" s="76" t="s">
        <v>31</v>
      </c>
      <c r="ST10" s="76" t="s">
        <v>31</v>
      </c>
      <c r="SU10" s="76" t="s">
        <v>31</v>
      </c>
      <c r="SV10" s="76" t="s">
        <v>31</v>
      </c>
      <c r="SW10" s="76" t="s">
        <v>31</v>
      </c>
      <c r="SX10" s="76" t="s">
        <v>31</v>
      </c>
      <c r="SY10" s="76" t="s">
        <v>31</v>
      </c>
      <c r="SZ10" s="76" t="s">
        <v>31</v>
      </c>
      <c r="TA10" s="76" t="s">
        <v>31</v>
      </c>
      <c r="TB10" s="76" t="s">
        <v>31</v>
      </c>
      <c r="TC10" s="76" t="s">
        <v>31</v>
      </c>
      <c r="TD10" s="76" t="s">
        <v>31</v>
      </c>
      <c r="TE10" s="76" t="s">
        <v>31</v>
      </c>
      <c r="TF10" s="76" t="s">
        <v>31</v>
      </c>
      <c r="TG10" s="76" t="s">
        <v>31</v>
      </c>
      <c r="TH10" s="76" t="s">
        <v>31</v>
      </c>
      <c r="TI10" s="76" t="s">
        <v>31</v>
      </c>
      <c r="TJ10" s="76" t="s">
        <v>31</v>
      </c>
      <c r="TK10" s="76" t="s">
        <v>31</v>
      </c>
      <c r="TL10" s="76" t="s">
        <v>31</v>
      </c>
      <c r="TM10" s="76" t="s">
        <v>31</v>
      </c>
      <c r="TN10" s="76" t="s">
        <v>31</v>
      </c>
      <c r="TO10" s="76" t="s">
        <v>31</v>
      </c>
      <c r="TP10" s="76" t="s">
        <v>31</v>
      </c>
      <c r="TQ10" s="76" t="s">
        <v>31</v>
      </c>
      <c r="TR10" s="76" t="s">
        <v>31</v>
      </c>
      <c r="TS10" s="76" t="s">
        <v>31</v>
      </c>
      <c r="TT10" s="76" t="s">
        <v>31</v>
      </c>
      <c r="TU10" s="76" t="s">
        <v>31</v>
      </c>
      <c r="TV10" s="76" t="s">
        <v>31</v>
      </c>
      <c r="TW10" s="76" t="s">
        <v>31</v>
      </c>
      <c r="TX10" s="76" t="s">
        <v>31</v>
      </c>
      <c r="TY10" s="76" t="s">
        <v>31</v>
      </c>
      <c r="TZ10" s="76" t="s">
        <v>31</v>
      </c>
      <c r="UA10" s="76" t="s">
        <v>31</v>
      </c>
      <c r="UB10" s="76" t="s">
        <v>31</v>
      </c>
      <c r="UC10" s="76" t="s">
        <v>31</v>
      </c>
      <c r="UD10" s="76" t="s">
        <v>31</v>
      </c>
      <c r="UE10" s="76" t="s">
        <v>31</v>
      </c>
      <c r="UF10" s="76" t="s">
        <v>31</v>
      </c>
      <c r="UG10" s="76" t="s">
        <v>31</v>
      </c>
      <c r="UH10" s="76" t="s">
        <v>31</v>
      </c>
      <c r="UI10" s="76" t="s">
        <v>31</v>
      </c>
      <c r="UJ10" s="76" t="s">
        <v>31</v>
      </c>
      <c r="UK10" s="76" t="s">
        <v>31</v>
      </c>
      <c r="UL10" s="76" t="s">
        <v>31</v>
      </c>
      <c r="UM10" s="76" t="s">
        <v>31</v>
      </c>
      <c r="UN10" s="76" t="s">
        <v>31</v>
      </c>
      <c r="UO10" s="76" t="s">
        <v>31</v>
      </c>
      <c r="UP10" s="76" t="s">
        <v>31</v>
      </c>
      <c r="UQ10" s="76" t="s">
        <v>31</v>
      </c>
      <c r="UR10" s="76" t="s">
        <v>31</v>
      </c>
      <c r="US10" s="76" t="s">
        <v>31</v>
      </c>
      <c r="UT10" s="76" t="s">
        <v>31</v>
      </c>
      <c r="UU10" s="76" t="s">
        <v>31</v>
      </c>
      <c r="UV10" s="76" t="s">
        <v>31</v>
      </c>
      <c r="UW10" s="76" t="s">
        <v>31</v>
      </c>
      <c r="UX10" s="76" t="s">
        <v>31</v>
      </c>
      <c r="UY10" s="76" t="s">
        <v>31</v>
      </c>
      <c r="UZ10" s="76" t="s">
        <v>31</v>
      </c>
      <c r="VA10" s="76" t="s">
        <v>31</v>
      </c>
      <c r="VB10" s="76" t="s">
        <v>31</v>
      </c>
      <c r="VC10" s="76" t="s">
        <v>31</v>
      </c>
      <c r="VD10" s="76" t="s">
        <v>31</v>
      </c>
      <c r="VE10" s="76" t="s">
        <v>31</v>
      </c>
      <c r="VF10" s="76" t="s">
        <v>31</v>
      </c>
      <c r="VG10" s="76" t="s">
        <v>31</v>
      </c>
      <c r="VH10" s="76" t="s">
        <v>31</v>
      </c>
      <c r="VI10" s="76" t="s">
        <v>31</v>
      </c>
      <c r="VJ10" s="76" t="s">
        <v>31</v>
      </c>
      <c r="VK10" s="76" t="s">
        <v>31</v>
      </c>
      <c r="VL10" s="76" t="s">
        <v>31</v>
      </c>
      <c r="VM10" s="76" t="s">
        <v>31</v>
      </c>
      <c r="VN10" s="76" t="s">
        <v>31</v>
      </c>
      <c r="VO10" s="76" t="s">
        <v>31</v>
      </c>
      <c r="VP10" s="76" t="s">
        <v>31</v>
      </c>
      <c r="VQ10" s="76" t="s">
        <v>31</v>
      </c>
      <c r="VR10" s="76" t="s">
        <v>31</v>
      </c>
      <c r="VS10" s="76" t="s">
        <v>31</v>
      </c>
      <c r="VT10" s="76" t="s">
        <v>31</v>
      </c>
      <c r="VU10" s="76" t="s">
        <v>31</v>
      </c>
      <c r="VV10" s="76" t="s">
        <v>31</v>
      </c>
      <c r="VW10" s="76" t="s">
        <v>31</v>
      </c>
      <c r="VX10" s="76" t="s">
        <v>31</v>
      </c>
      <c r="VY10" s="76" t="s">
        <v>31</v>
      </c>
      <c r="VZ10" s="76" t="s">
        <v>31</v>
      </c>
      <c r="WA10" s="76" t="s">
        <v>31</v>
      </c>
      <c r="WB10" s="76" t="s">
        <v>31</v>
      </c>
      <c r="WC10" s="76" t="s">
        <v>31</v>
      </c>
      <c r="WD10" s="76" t="s">
        <v>31</v>
      </c>
      <c r="WE10" s="76" t="s">
        <v>31</v>
      </c>
      <c r="WF10" s="76" t="s">
        <v>31</v>
      </c>
      <c r="WG10" s="76" t="s">
        <v>31</v>
      </c>
      <c r="WH10" s="76" t="s">
        <v>31</v>
      </c>
      <c r="WI10" s="76" t="s">
        <v>31</v>
      </c>
      <c r="WJ10" s="76" t="s">
        <v>31</v>
      </c>
      <c r="WK10" s="76" t="s">
        <v>31</v>
      </c>
      <c r="WL10" s="76" t="s">
        <v>31</v>
      </c>
      <c r="WM10" s="76" t="s">
        <v>31</v>
      </c>
      <c r="WN10" s="76" t="s">
        <v>31</v>
      </c>
      <c r="WO10" s="76" t="s">
        <v>31</v>
      </c>
      <c r="WP10" s="76" t="s">
        <v>31</v>
      </c>
      <c r="WQ10" s="76" t="s">
        <v>31</v>
      </c>
      <c r="WR10" s="76" t="s">
        <v>31</v>
      </c>
      <c r="WS10" s="76" t="s">
        <v>31</v>
      </c>
      <c r="WT10" s="76" t="s">
        <v>31</v>
      </c>
      <c r="WU10" s="76" t="s">
        <v>31</v>
      </c>
      <c r="WV10" s="76" t="s">
        <v>31</v>
      </c>
      <c r="WW10" s="76" t="s">
        <v>31</v>
      </c>
      <c r="WX10" s="76" t="s">
        <v>31</v>
      </c>
      <c r="WY10" s="76" t="s">
        <v>31</v>
      </c>
      <c r="WZ10" s="76" t="s">
        <v>31</v>
      </c>
      <c r="XA10" s="76" t="s">
        <v>31</v>
      </c>
      <c r="XB10" s="76" t="s">
        <v>31</v>
      </c>
      <c r="XC10" s="76" t="s">
        <v>31</v>
      </c>
      <c r="XD10" s="76" t="s">
        <v>31</v>
      </c>
      <c r="XE10" s="76" t="s">
        <v>31</v>
      </c>
      <c r="XF10" s="76" t="s">
        <v>31</v>
      </c>
      <c r="XG10" s="76" t="s">
        <v>31</v>
      </c>
      <c r="XH10" s="76" t="s">
        <v>31</v>
      </c>
      <c r="XI10" s="76" t="s">
        <v>31</v>
      </c>
      <c r="XJ10" s="76" t="s">
        <v>31</v>
      </c>
      <c r="XK10" s="76" t="s">
        <v>31</v>
      </c>
      <c r="XL10" s="76" t="s">
        <v>31</v>
      </c>
      <c r="XM10" s="76" t="s">
        <v>31</v>
      </c>
      <c r="XN10" s="76" t="s">
        <v>31</v>
      </c>
      <c r="XO10" s="76" t="s">
        <v>31</v>
      </c>
      <c r="XP10" s="76" t="s">
        <v>31</v>
      </c>
      <c r="XQ10" s="76" t="s">
        <v>31</v>
      </c>
      <c r="XR10" s="76" t="s">
        <v>31</v>
      </c>
      <c r="XS10" s="76" t="s">
        <v>31</v>
      </c>
      <c r="XT10" s="76" t="s">
        <v>31</v>
      </c>
      <c r="XU10" s="76" t="s">
        <v>31</v>
      </c>
      <c r="XV10" s="76" t="s">
        <v>31</v>
      </c>
      <c r="XW10" s="76" t="s">
        <v>31</v>
      </c>
      <c r="XX10" s="76" t="s">
        <v>31</v>
      </c>
      <c r="XY10" s="76" t="s">
        <v>31</v>
      </c>
      <c r="XZ10" s="76" t="s">
        <v>31</v>
      </c>
      <c r="YA10" s="76" t="s">
        <v>31</v>
      </c>
      <c r="YB10" s="76" t="s">
        <v>31</v>
      </c>
      <c r="YC10" s="76" t="s">
        <v>31</v>
      </c>
      <c r="YD10" s="76" t="s">
        <v>31</v>
      </c>
      <c r="YE10" s="76" t="s">
        <v>31</v>
      </c>
      <c r="YF10" s="76" t="s">
        <v>31</v>
      </c>
      <c r="YG10" s="76" t="s">
        <v>31</v>
      </c>
      <c r="YH10" s="76" t="s">
        <v>31</v>
      </c>
      <c r="YI10" s="76" t="s">
        <v>31</v>
      </c>
      <c r="YJ10" s="76" t="s">
        <v>31</v>
      </c>
      <c r="YK10" s="76" t="s">
        <v>31</v>
      </c>
      <c r="YL10" s="76" t="s">
        <v>31</v>
      </c>
      <c r="YM10" s="76" t="s">
        <v>31</v>
      </c>
      <c r="YN10" s="76" t="s">
        <v>31</v>
      </c>
      <c r="YO10" s="76" t="s">
        <v>31</v>
      </c>
      <c r="YP10" s="76" t="s">
        <v>31</v>
      </c>
      <c r="YQ10" s="76" t="s">
        <v>31</v>
      </c>
      <c r="YR10" s="76" t="s">
        <v>31</v>
      </c>
      <c r="YS10" s="76" t="s">
        <v>31</v>
      </c>
      <c r="YT10" s="76" t="s">
        <v>31</v>
      </c>
      <c r="YU10" s="76" t="s">
        <v>31</v>
      </c>
      <c r="YV10" s="76" t="s">
        <v>31</v>
      </c>
      <c r="YW10" s="76" t="s">
        <v>31</v>
      </c>
      <c r="YX10" s="76" t="s">
        <v>31</v>
      </c>
      <c r="YY10" s="76" t="s">
        <v>31</v>
      </c>
      <c r="YZ10" s="76" t="s">
        <v>31</v>
      </c>
      <c r="ZA10" s="76" t="s">
        <v>31</v>
      </c>
      <c r="ZB10" s="76" t="s">
        <v>31</v>
      </c>
      <c r="ZC10" s="76" t="s">
        <v>31</v>
      </c>
      <c r="ZD10" s="76" t="s">
        <v>31</v>
      </c>
      <c r="ZE10" s="76" t="s">
        <v>31</v>
      </c>
      <c r="ZF10" s="76" t="s">
        <v>31</v>
      </c>
      <c r="ZG10" s="76" t="s">
        <v>31</v>
      </c>
      <c r="ZH10" s="76" t="s">
        <v>31</v>
      </c>
      <c r="ZI10" s="76" t="s">
        <v>31</v>
      </c>
      <c r="ZJ10" s="76" t="s">
        <v>31</v>
      </c>
      <c r="ZK10" s="76" t="s">
        <v>31</v>
      </c>
      <c r="ZL10" s="76" t="s">
        <v>31</v>
      </c>
      <c r="ZM10" s="76" t="s">
        <v>31</v>
      </c>
      <c r="ZN10" s="76" t="s">
        <v>31</v>
      </c>
      <c r="ZO10" s="76" t="s">
        <v>31</v>
      </c>
      <c r="ZP10" s="76" t="s">
        <v>31</v>
      </c>
      <c r="ZQ10" s="76" t="s">
        <v>31</v>
      </c>
      <c r="ZR10" s="76" t="s">
        <v>31</v>
      </c>
      <c r="ZS10" s="76" t="s">
        <v>31</v>
      </c>
      <c r="ZT10" s="76" t="s">
        <v>31</v>
      </c>
      <c r="ZU10" s="76" t="s">
        <v>31</v>
      </c>
      <c r="ZV10" s="76" t="s">
        <v>31</v>
      </c>
      <c r="ZW10" s="76" t="s">
        <v>31</v>
      </c>
      <c r="ZX10" s="76" t="s">
        <v>31</v>
      </c>
      <c r="ZY10" s="76" t="s">
        <v>31</v>
      </c>
      <c r="ZZ10" s="76" t="s">
        <v>31</v>
      </c>
      <c r="AAA10" s="76" t="s">
        <v>31</v>
      </c>
      <c r="AAB10" s="76" t="s">
        <v>31</v>
      </c>
      <c r="AAC10" s="76" t="s">
        <v>31</v>
      </c>
      <c r="AAD10" s="76" t="s">
        <v>31</v>
      </c>
      <c r="AAE10" s="76" t="s">
        <v>31</v>
      </c>
      <c r="AAF10" s="76" t="s">
        <v>31</v>
      </c>
      <c r="AAG10" s="76" t="s">
        <v>31</v>
      </c>
      <c r="AAH10" s="76" t="s">
        <v>31</v>
      </c>
      <c r="AAI10" s="76" t="s">
        <v>31</v>
      </c>
      <c r="AAJ10" s="76" t="s">
        <v>31</v>
      </c>
      <c r="AAK10" s="76" t="s">
        <v>31</v>
      </c>
      <c r="AAL10" s="76" t="s">
        <v>31</v>
      </c>
      <c r="AAM10" s="76" t="s">
        <v>31</v>
      </c>
      <c r="AAN10" s="76" t="s">
        <v>31</v>
      </c>
      <c r="AAO10" s="76" t="s">
        <v>31</v>
      </c>
      <c r="AAP10" s="76" t="s">
        <v>31</v>
      </c>
      <c r="AAQ10" s="76" t="s">
        <v>31</v>
      </c>
      <c r="AAR10" s="76" t="s">
        <v>31</v>
      </c>
      <c r="AAS10" s="76" t="s">
        <v>31</v>
      </c>
      <c r="AAT10" s="76" t="s">
        <v>31</v>
      </c>
      <c r="AAU10" s="76" t="s">
        <v>31</v>
      </c>
      <c r="AAV10" s="76" t="s">
        <v>31</v>
      </c>
      <c r="AAW10" s="76" t="s">
        <v>31</v>
      </c>
      <c r="AAX10" s="76" t="s">
        <v>31</v>
      </c>
      <c r="AAY10" s="76" t="s">
        <v>31</v>
      </c>
      <c r="AAZ10" s="76" t="s">
        <v>31</v>
      </c>
      <c r="ABA10" s="76" t="s">
        <v>31</v>
      </c>
      <c r="ABB10" s="76" t="s">
        <v>31</v>
      </c>
      <c r="ABC10" s="76" t="s">
        <v>31</v>
      </c>
      <c r="ABD10" s="76" t="s">
        <v>31</v>
      </c>
      <c r="ABE10" s="76" t="s">
        <v>31</v>
      </c>
      <c r="ABF10" s="76" t="s">
        <v>31</v>
      </c>
      <c r="ABG10" s="76" t="s">
        <v>31</v>
      </c>
      <c r="ABH10" s="76" t="s">
        <v>31</v>
      </c>
      <c r="ABI10" s="76" t="s">
        <v>31</v>
      </c>
      <c r="ABJ10" s="76" t="s">
        <v>31</v>
      </c>
      <c r="ABK10" s="76" t="s">
        <v>31</v>
      </c>
      <c r="ABL10" s="76" t="s">
        <v>31</v>
      </c>
      <c r="ABM10" s="76" t="s">
        <v>31</v>
      </c>
      <c r="ABN10" s="76" t="s">
        <v>31</v>
      </c>
      <c r="ABO10" s="76" t="s">
        <v>31</v>
      </c>
      <c r="ABP10" s="76" t="s">
        <v>31</v>
      </c>
      <c r="ABQ10" s="76" t="s">
        <v>31</v>
      </c>
      <c r="ABR10" s="76" t="s">
        <v>31</v>
      </c>
      <c r="ABS10" s="76" t="s">
        <v>31</v>
      </c>
      <c r="ABT10" s="76" t="s">
        <v>31</v>
      </c>
      <c r="ABU10" s="76" t="s">
        <v>31</v>
      </c>
      <c r="ABV10" s="76" t="s">
        <v>31</v>
      </c>
      <c r="ABW10" s="76" t="s">
        <v>31</v>
      </c>
      <c r="ABX10" s="76" t="s">
        <v>31</v>
      </c>
      <c r="ABY10" s="76" t="s">
        <v>31</v>
      </c>
      <c r="ABZ10" s="76" t="s">
        <v>31</v>
      </c>
      <c r="ACA10" s="76" t="s">
        <v>31</v>
      </c>
      <c r="ACB10" s="76" t="s">
        <v>31</v>
      </c>
      <c r="ACC10" s="76" t="s">
        <v>31</v>
      </c>
      <c r="ACD10" s="76" t="s">
        <v>31</v>
      </c>
      <c r="ACE10" s="76" t="s">
        <v>31</v>
      </c>
      <c r="ACF10" s="76" t="s">
        <v>31</v>
      </c>
      <c r="ACG10" s="76" t="s">
        <v>31</v>
      </c>
      <c r="ACH10" s="76" t="s">
        <v>31</v>
      </c>
      <c r="ACI10" s="76" t="s">
        <v>31</v>
      </c>
      <c r="ACJ10" s="76" t="s">
        <v>31</v>
      </c>
      <c r="ACK10" s="76" t="s">
        <v>31</v>
      </c>
      <c r="ACL10" s="76" t="s">
        <v>31</v>
      </c>
      <c r="ACM10" s="76" t="s">
        <v>31</v>
      </c>
      <c r="ACN10" s="76" t="s">
        <v>31</v>
      </c>
      <c r="ACO10" s="76" t="s">
        <v>31</v>
      </c>
      <c r="ACP10" s="76" t="s">
        <v>31</v>
      </c>
      <c r="ACQ10" s="76" t="s">
        <v>31</v>
      </c>
      <c r="ACR10" s="76" t="s">
        <v>31</v>
      </c>
      <c r="ACS10" s="76" t="s">
        <v>31</v>
      </c>
      <c r="ACT10" s="76" t="s">
        <v>31</v>
      </c>
      <c r="ACU10" s="76" t="s">
        <v>31</v>
      </c>
      <c r="ACV10" s="76" t="s">
        <v>31</v>
      </c>
      <c r="ACW10" s="76" t="s">
        <v>31</v>
      </c>
      <c r="ACX10" s="76" t="s">
        <v>31</v>
      </c>
      <c r="ACY10" s="76" t="s">
        <v>31</v>
      </c>
      <c r="ACZ10" s="76" t="s">
        <v>31</v>
      </c>
      <c r="ADA10" s="76" t="s">
        <v>31</v>
      </c>
      <c r="ADB10" s="76" t="s">
        <v>31</v>
      </c>
      <c r="ADC10" s="76" t="s">
        <v>31</v>
      </c>
      <c r="ADD10" s="76" t="s">
        <v>31</v>
      </c>
      <c r="ADE10" s="76" t="s">
        <v>31</v>
      </c>
      <c r="ADF10" s="76" t="s">
        <v>31</v>
      </c>
      <c r="ADG10" s="76" t="s">
        <v>31</v>
      </c>
      <c r="ADH10" s="76" t="s">
        <v>31</v>
      </c>
      <c r="ADI10" s="76" t="s">
        <v>31</v>
      </c>
      <c r="ADJ10" s="76" t="s">
        <v>31</v>
      </c>
      <c r="ADK10" s="76" t="s">
        <v>31</v>
      </c>
      <c r="ADL10" s="76" t="s">
        <v>31</v>
      </c>
      <c r="ADM10" s="76" t="s">
        <v>31</v>
      </c>
      <c r="ADN10" s="76" t="s">
        <v>31</v>
      </c>
      <c r="ADO10" s="76" t="s">
        <v>31</v>
      </c>
      <c r="ADP10" s="76" t="s">
        <v>31</v>
      </c>
      <c r="ADQ10" s="76" t="s">
        <v>31</v>
      </c>
      <c r="ADR10" s="76" t="s">
        <v>31</v>
      </c>
      <c r="ADS10" s="76" t="s">
        <v>31</v>
      </c>
      <c r="ADT10" s="76" t="s">
        <v>31</v>
      </c>
      <c r="ADU10" s="76" t="s">
        <v>31</v>
      </c>
      <c r="ADV10" s="76" t="s">
        <v>31</v>
      </c>
      <c r="ADW10" s="76" t="s">
        <v>31</v>
      </c>
      <c r="ADX10" s="76" t="s">
        <v>31</v>
      </c>
      <c r="ADY10" s="76" t="s">
        <v>31</v>
      </c>
      <c r="ADZ10" s="76" t="s">
        <v>31</v>
      </c>
      <c r="AEA10" s="76" t="s">
        <v>31</v>
      </c>
      <c r="AEB10" s="76" t="s">
        <v>31</v>
      </c>
      <c r="AEC10" s="76" t="s">
        <v>31</v>
      </c>
      <c r="AED10" s="76" t="s">
        <v>31</v>
      </c>
      <c r="AEE10" s="76" t="s">
        <v>31</v>
      </c>
      <c r="AEF10" s="76" t="s">
        <v>31</v>
      </c>
      <c r="AEG10" s="76" t="s">
        <v>31</v>
      </c>
      <c r="AEH10" s="76" t="s">
        <v>31</v>
      </c>
      <c r="AEI10" s="76" t="s">
        <v>31</v>
      </c>
      <c r="AEJ10" s="76" t="s">
        <v>31</v>
      </c>
      <c r="AEK10" s="76" t="s">
        <v>31</v>
      </c>
      <c r="AEL10" s="76" t="s">
        <v>31</v>
      </c>
      <c r="AEM10" s="76" t="s">
        <v>31</v>
      </c>
      <c r="AEN10" s="76" t="s">
        <v>31</v>
      </c>
      <c r="AEO10" s="76" t="s">
        <v>31</v>
      </c>
      <c r="AEP10" s="76" t="s">
        <v>31</v>
      </c>
      <c r="AEQ10" s="76" t="s">
        <v>31</v>
      </c>
      <c r="AER10" s="76" t="s">
        <v>31</v>
      </c>
      <c r="AES10" s="76" t="s">
        <v>31</v>
      </c>
      <c r="AET10" s="76" t="s">
        <v>31</v>
      </c>
      <c r="AEU10" s="76" t="s">
        <v>31</v>
      </c>
      <c r="AEV10" s="76" t="s">
        <v>31</v>
      </c>
      <c r="AEW10" s="76" t="s">
        <v>31</v>
      </c>
      <c r="AEX10" s="76" t="s">
        <v>31</v>
      </c>
      <c r="AEY10" s="76" t="s">
        <v>31</v>
      </c>
      <c r="AEZ10" s="76" t="s">
        <v>31</v>
      </c>
      <c r="AFA10" s="76" t="s">
        <v>31</v>
      </c>
      <c r="AFB10" s="76" t="s">
        <v>31</v>
      </c>
      <c r="AFC10" s="76" t="s">
        <v>31</v>
      </c>
      <c r="AFD10" s="76" t="s">
        <v>31</v>
      </c>
      <c r="AFE10" s="76" t="s">
        <v>31</v>
      </c>
      <c r="AFF10" s="76" t="s">
        <v>31</v>
      </c>
      <c r="AFG10" s="76" t="s">
        <v>31</v>
      </c>
      <c r="AFH10" s="76" t="s">
        <v>31</v>
      </c>
      <c r="AFI10" s="76" t="s">
        <v>31</v>
      </c>
      <c r="AFJ10" s="76" t="s">
        <v>31</v>
      </c>
      <c r="AFK10" s="76" t="s">
        <v>31</v>
      </c>
      <c r="AFL10" s="76" t="s">
        <v>31</v>
      </c>
      <c r="AFM10" s="76" t="s">
        <v>31</v>
      </c>
      <c r="AFN10" s="76" t="s">
        <v>31</v>
      </c>
      <c r="AFO10" s="76" t="s">
        <v>31</v>
      </c>
      <c r="AFP10" s="76" t="s">
        <v>31</v>
      </c>
      <c r="AFQ10" s="76" t="s">
        <v>31</v>
      </c>
      <c r="AFR10" s="76" t="s">
        <v>31</v>
      </c>
      <c r="AFS10" s="76" t="s">
        <v>31</v>
      </c>
      <c r="AFT10" s="76" t="s">
        <v>31</v>
      </c>
      <c r="AFU10" s="76" t="s">
        <v>31</v>
      </c>
      <c r="AFV10" s="76" t="s">
        <v>31</v>
      </c>
      <c r="AFW10" s="76" t="s">
        <v>31</v>
      </c>
      <c r="AFX10" s="76" t="s">
        <v>31</v>
      </c>
      <c r="AFY10" s="76" t="s">
        <v>31</v>
      </c>
      <c r="AFZ10" s="76" t="s">
        <v>31</v>
      </c>
      <c r="AGA10" s="76" t="s">
        <v>31</v>
      </c>
      <c r="AGB10" s="76" t="s">
        <v>31</v>
      </c>
      <c r="AGC10" s="76" t="s">
        <v>31</v>
      </c>
      <c r="AGD10" s="76" t="s">
        <v>31</v>
      </c>
      <c r="AGE10" s="76" t="s">
        <v>31</v>
      </c>
      <c r="AGF10" s="76" t="s">
        <v>31</v>
      </c>
      <c r="AGG10" s="76" t="s">
        <v>31</v>
      </c>
      <c r="AGH10" s="76" t="s">
        <v>31</v>
      </c>
      <c r="AGI10" s="76" t="s">
        <v>31</v>
      </c>
      <c r="AGJ10" s="76" t="s">
        <v>31</v>
      </c>
      <c r="AGK10" s="76" t="s">
        <v>31</v>
      </c>
      <c r="AGL10" s="76" t="s">
        <v>31</v>
      </c>
      <c r="AGM10" s="76" t="s">
        <v>31</v>
      </c>
      <c r="AGN10" s="76" t="s">
        <v>31</v>
      </c>
      <c r="AGO10" s="76" t="s">
        <v>31</v>
      </c>
      <c r="AGP10" s="76" t="s">
        <v>31</v>
      </c>
      <c r="AGQ10" s="76" t="s">
        <v>31</v>
      </c>
      <c r="AGR10" s="76" t="s">
        <v>31</v>
      </c>
      <c r="AGS10" s="76" t="s">
        <v>31</v>
      </c>
      <c r="AGT10" s="76" t="s">
        <v>31</v>
      </c>
      <c r="AGU10" s="76" t="s">
        <v>31</v>
      </c>
      <c r="AGV10" s="76" t="s">
        <v>31</v>
      </c>
      <c r="AGW10" s="76" t="s">
        <v>31</v>
      </c>
      <c r="AGX10" s="76" t="s">
        <v>31</v>
      </c>
      <c r="AGY10" s="76" t="s">
        <v>31</v>
      </c>
      <c r="AGZ10" s="76" t="s">
        <v>31</v>
      </c>
      <c r="AHA10" s="76" t="s">
        <v>31</v>
      </c>
      <c r="AHB10" s="76" t="s">
        <v>31</v>
      </c>
      <c r="AHC10" s="76" t="s">
        <v>31</v>
      </c>
      <c r="AHD10" s="76" t="s">
        <v>31</v>
      </c>
      <c r="AHE10" s="76" t="s">
        <v>31</v>
      </c>
      <c r="AHF10" s="76" t="s">
        <v>31</v>
      </c>
      <c r="AHG10" s="76" t="s">
        <v>31</v>
      </c>
      <c r="AHH10" s="76" t="s">
        <v>31</v>
      </c>
      <c r="AHI10" s="76" t="s">
        <v>31</v>
      </c>
      <c r="AHJ10" s="76" t="s">
        <v>31</v>
      </c>
      <c r="AHK10" s="76" t="s">
        <v>31</v>
      </c>
      <c r="AHL10" s="76" t="s">
        <v>31</v>
      </c>
      <c r="AHM10" s="76" t="s">
        <v>31</v>
      </c>
      <c r="AHN10" s="76" t="s">
        <v>31</v>
      </c>
      <c r="AHO10" s="76" t="s">
        <v>31</v>
      </c>
      <c r="AHP10" s="76" t="s">
        <v>31</v>
      </c>
      <c r="AHQ10" s="76" t="s">
        <v>31</v>
      </c>
      <c r="AHR10" s="76" t="s">
        <v>31</v>
      </c>
      <c r="AHS10" s="76" t="s">
        <v>31</v>
      </c>
      <c r="AHT10" s="76" t="s">
        <v>31</v>
      </c>
      <c r="AHU10" s="76" t="s">
        <v>31</v>
      </c>
      <c r="AHV10" s="76" t="s">
        <v>31</v>
      </c>
      <c r="AHW10" s="76" t="s">
        <v>31</v>
      </c>
      <c r="AHX10" s="76" t="s">
        <v>31</v>
      </c>
      <c r="AHY10" s="76" t="s">
        <v>31</v>
      </c>
      <c r="AHZ10" s="76" t="s">
        <v>31</v>
      </c>
      <c r="AIA10" s="76" t="s">
        <v>31</v>
      </c>
      <c r="AIB10" s="76" t="s">
        <v>31</v>
      </c>
      <c r="AIC10" s="76" t="s">
        <v>31</v>
      </c>
      <c r="AID10" s="76" t="s">
        <v>31</v>
      </c>
      <c r="AIE10" s="76" t="s">
        <v>31</v>
      </c>
      <c r="AIF10" s="76" t="s">
        <v>31</v>
      </c>
      <c r="AIG10" s="76" t="s">
        <v>31</v>
      </c>
      <c r="AIH10" s="76" t="s">
        <v>31</v>
      </c>
      <c r="AII10" s="76" t="s">
        <v>31</v>
      </c>
      <c r="AIJ10" s="76" t="s">
        <v>31</v>
      </c>
      <c r="AIK10" s="76" t="s">
        <v>31</v>
      </c>
      <c r="AIL10" s="76" t="s">
        <v>31</v>
      </c>
      <c r="AIM10" s="76" t="s">
        <v>31</v>
      </c>
      <c r="AIN10" s="76" t="s">
        <v>31</v>
      </c>
      <c r="AIO10" s="76" t="s">
        <v>31</v>
      </c>
      <c r="AIP10" s="76" t="s">
        <v>31</v>
      </c>
      <c r="AIQ10" s="76" t="s">
        <v>31</v>
      </c>
      <c r="AIR10" s="76" t="s">
        <v>31</v>
      </c>
      <c r="AIS10" s="76" t="s">
        <v>31</v>
      </c>
      <c r="AIT10" s="76" t="s">
        <v>31</v>
      </c>
      <c r="AIU10" s="76" t="s">
        <v>31</v>
      </c>
      <c r="AIV10" s="76" t="s">
        <v>31</v>
      </c>
      <c r="AIW10" s="76" t="s">
        <v>31</v>
      </c>
      <c r="AIX10" s="76" t="s">
        <v>31</v>
      </c>
      <c r="AIY10" s="76" t="s">
        <v>31</v>
      </c>
      <c r="AIZ10" s="76" t="s">
        <v>31</v>
      </c>
      <c r="AJA10" s="76" t="s">
        <v>31</v>
      </c>
      <c r="AJB10" s="76" t="s">
        <v>31</v>
      </c>
      <c r="AJC10" s="76" t="s">
        <v>31</v>
      </c>
      <c r="AJD10" s="76" t="s">
        <v>31</v>
      </c>
      <c r="AJE10" s="76" t="s">
        <v>31</v>
      </c>
      <c r="AJF10" s="76" t="s">
        <v>31</v>
      </c>
      <c r="AJG10" s="76" t="s">
        <v>31</v>
      </c>
      <c r="AJH10" s="76" t="s">
        <v>31</v>
      </c>
      <c r="AJI10" s="76" t="s">
        <v>31</v>
      </c>
      <c r="AJJ10" s="76" t="s">
        <v>31</v>
      </c>
      <c r="AJK10" s="76" t="s">
        <v>31</v>
      </c>
      <c r="AJL10" s="76" t="s">
        <v>31</v>
      </c>
      <c r="AJM10" s="76" t="s">
        <v>31</v>
      </c>
      <c r="AJN10" s="76" t="s">
        <v>31</v>
      </c>
      <c r="AJO10" s="76" t="s">
        <v>31</v>
      </c>
      <c r="AJP10" s="76" t="s">
        <v>31</v>
      </c>
      <c r="AJQ10" s="76" t="s">
        <v>31</v>
      </c>
      <c r="AJR10" s="76" t="s">
        <v>31</v>
      </c>
      <c r="AJS10" s="76" t="s">
        <v>31</v>
      </c>
      <c r="AJT10" s="76" t="s">
        <v>31</v>
      </c>
      <c r="AJU10" s="76" t="s">
        <v>31</v>
      </c>
      <c r="AJV10" s="76" t="s">
        <v>31</v>
      </c>
      <c r="AJW10" s="76" t="s">
        <v>31</v>
      </c>
      <c r="AJX10" s="76" t="s">
        <v>31</v>
      </c>
      <c r="AJY10" s="76" t="s">
        <v>31</v>
      </c>
      <c r="AJZ10" s="76" t="s">
        <v>31</v>
      </c>
      <c r="AKA10" s="76" t="s">
        <v>31</v>
      </c>
      <c r="AKB10" s="76" t="s">
        <v>31</v>
      </c>
      <c r="AKC10" s="76" t="s">
        <v>31</v>
      </c>
      <c r="AKD10" s="76" t="s">
        <v>31</v>
      </c>
      <c r="AKE10" s="76" t="s">
        <v>31</v>
      </c>
      <c r="AKF10" s="76" t="s">
        <v>31</v>
      </c>
      <c r="AKG10" s="76" t="s">
        <v>31</v>
      </c>
      <c r="AKH10" s="76" t="s">
        <v>31</v>
      </c>
      <c r="AKI10" s="76" t="s">
        <v>31</v>
      </c>
      <c r="AKJ10" s="76" t="s">
        <v>31</v>
      </c>
      <c r="AKK10" s="76" t="s">
        <v>31</v>
      </c>
      <c r="AKL10" s="76" t="s">
        <v>31</v>
      </c>
      <c r="AKM10" s="76" t="s">
        <v>31</v>
      </c>
      <c r="AKN10" s="76" t="s">
        <v>31</v>
      </c>
      <c r="AKO10" s="76" t="s">
        <v>31</v>
      </c>
      <c r="AKP10" s="76" t="s">
        <v>31</v>
      </c>
      <c r="AKQ10" s="76" t="s">
        <v>31</v>
      </c>
      <c r="AKR10" s="76" t="s">
        <v>31</v>
      </c>
      <c r="AKS10" s="76" t="s">
        <v>31</v>
      </c>
      <c r="AKT10" s="76" t="s">
        <v>31</v>
      </c>
      <c r="AKU10" s="76" t="s">
        <v>31</v>
      </c>
      <c r="AKV10" s="76" t="s">
        <v>31</v>
      </c>
      <c r="AKW10" s="76" t="s">
        <v>31</v>
      </c>
      <c r="AKX10" s="76" t="s">
        <v>31</v>
      </c>
      <c r="AKY10" s="76" t="s">
        <v>31</v>
      </c>
      <c r="AKZ10" s="76" t="s">
        <v>31</v>
      </c>
      <c r="ALA10" s="76" t="s">
        <v>31</v>
      </c>
      <c r="ALB10" s="76" t="s">
        <v>31</v>
      </c>
      <c r="ALC10" s="76" t="s">
        <v>31</v>
      </c>
      <c r="ALD10" s="76" t="s">
        <v>31</v>
      </c>
      <c r="ALE10" s="76" t="s">
        <v>31</v>
      </c>
      <c r="ALF10" s="76" t="s">
        <v>31</v>
      </c>
      <c r="ALG10" s="76" t="s">
        <v>31</v>
      </c>
      <c r="ALH10" s="76" t="s">
        <v>31</v>
      </c>
      <c r="ALI10" s="76" t="s">
        <v>31</v>
      </c>
      <c r="ALJ10" s="76" t="s">
        <v>31</v>
      </c>
      <c r="ALK10" s="76" t="s">
        <v>31</v>
      </c>
      <c r="ALL10" s="76" t="s">
        <v>31</v>
      </c>
      <c r="ALM10" s="76" t="s">
        <v>31</v>
      </c>
      <c r="ALN10" s="76" t="s">
        <v>31</v>
      </c>
      <c r="ALO10" s="76" t="s">
        <v>31</v>
      </c>
      <c r="ALP10" s="76" t="s">
        <v>31</v>
      </c>
      <c r="ALQ10" s="76" t="s">
        <v>31</v>
      </c>
      <c r="ALR10" s="76" t="s">
        <v>31</v>
      </c>
      <c r="ALS10" s="76" t="s">
        <v>31</v>
      </c>
      <c r="ALT10" s="76" t="s">
        <v>31</v>
      </c>
      <c r="ALU10" s="76" t="s">
        <v>31</v>
      </c>
      <c r="ALV10" s="76" t="s">
        <v>31</v>
      </c>
      <c r="ALW10" s="76" t="s">
        <v>31</v>
      </c>
      <c r="ALX10" s="76" t="s">
        <v>31</v>
      </c>
      <c r="ALY10" s="76" t="s">
        <v>31</v>
      </c>
      <c r="ALZ10" s="76" t="s">
        <v>31</v>
      </c>
      <c r="AMA10" s="76" t="s">
        <v>31</v>
      </c>
      <c r="AMB10" s="76" t="s">
        <v>31</v>
      </c>
      <c r="AMC10" s="76" t="s">
        <v>31</v>
      </c>
      <c r="AMD10" s="76" t="s">
        <v>31</v>
      </c>
      <c r="AME10" s="76" t="s">
        <v>31</v>
      </c>
      <c r="AMF10" s="76" t="s">
        <v>31</v>
      </c>
      <c r="AMG10" s="76" t="s">
        <v>31</v>
      </c>
      <c r="AMH10" s="76" t="s">
        <v>31</v>
      </c>
      <c r="AMI10" s="76" t="s">
        <v>31</v>
      </c>
      <c r="AMJ10" s="76" t="s">
        <v>31</v>
      </c>
      <c r="AMK10" s="76" t="s">
        <v>31</v>
      </c>
      <c r="AML10" s="76" t="s">
        <v>31</v>
      </c>
      <c r="AMM10" s="76" t="s">
        <v>31</v>
      </c>
      <c r="AMN10" s="76" t="s">
        <v>31</v>
      </c>
      <c r="AMO10" s="76" t="s">
        <v>31</v>
      </c>
      <c r="AMP10" s="76" t="s">
        <v>31</v>
      </c>
      <c r="AMQ10" s="76" t="s">
        <v>31</v>
      </c>
      <c r="AMR10" s="76" t="s">
        <v>31</v>
      </c>
      <c r="AMS10" s="76" t="s">
        <v>31</v>
      </c>
      <c r="AMT10" s="76" t="s">
        <v>31</v>
      </c>
      <c r="AMU10" s="76" t="s">
        <v>31</v>
      </c>
      <c r="AMV10" s="76" t="s">
        <v>31</v>
      </c>
      <c r="AMW10" s="76" t="s">
        <v>31</v>
      </c>
      <c r="AMX10" s="76" t="s">
        <v>31</v>
      </c>
      <c r="AMY10" s="76" t="s">
        <v>31</v>
      </c>
      <c r="AMZ10" s="76" t="s">
        <v>31</v>
      </c>
      <c r="ANA10" s="76" t="s">
        <v>31</v>
      </c>
      <c r="ANB10" s="76" t="s">
        <v>31</v>
      </c>
      <c r="ANC10" s="76" t="s">
        <v>31</v>
      </c>
      <c r="AND10" s="76" t="s">
        <v>31</v>
      </c>
      <c r="ANE10" s="76" t="s">
        <v>31</v>
      </c>
      <c r="ANF10" s="76" t="s">
        <v>31</v>
      </c>
      <c r="ANG10" s="76" t="s">
        <v>31</v>
      </c>
      <c r="ANH10" s="76" t="s">
        <v>31</v>
      </c>
      <c r="ANI10" s="76" t="s">
        <v>31</v>
      </c>
      <c r="ANJ10" s="76" t="s">
        <v>31</v>
      </c>
      <c r="ANK10" s="76" t="s">
        <v>31</v>
      </c>
      <c r="ANL10" s="76" t="s">
        <v>31</v>
      </c>
      <c r="ANM10" s="76" t="s">
        <v>31</v>
      </c>
      <c r="ANN10" s="76" t="s">
        <v>31</v>
      </c>
      <c r="ANO10" s="76" t="s">
        <v>31</v>
      </c>
      <c r="ANP10" s="76" t="s">
        <v>31</v>
      </c>
      <c r="ANQ10" s="76" t="s">
        <v>31</v>
      </c>
      <c r="ANR10" s="76" t="s">
        <v>31</v>
      </c>
      <c r="ANS10" s="76" t="s">
        <v>31</v>
      </c>
      <c r="ANT10" s="76" t="s">
        <v>31</v>
      </c>
      <c r="ANU10" s="76" t="s">
        <v>31</v>
      </c>
      <c r="ANV10" s="76" t="s">
        <v>31</v>
      </c>
      <c r="ANW10" s="76" t="s">
        <v>31</v>
      </c>
      <c r="ANX10" s="76" t="s">
        <v>31</v>
      </c>
      <c r="ANY10" s="76" t="s">
        <v>31</v>
      </c>
      <c r="ANZ10" s="76" t="s">
        <v>31</v>
      </c>
      <c r="AOA10" s="76" t="s">
        <v>31</v>
      </c>
      <c r="AOB10" s="76" t="s">
        <v>31</v>
      </c>
      <c r="AOC10" s="76" t="s">
        <v>31</v>
      </c>
      <c r="AOD10" s="76" t="s">
        <v>31</v>
      </c>
      <c r="AOE10" s="76" t="s">
        <v>31</v>
      </c>
      <c r="AOF10" s="76" t="s">
        <v>31</v>
      </c>
      <c r="AOG10" s="76" t="s">
        <v>31</v>
      </c>
      <c r="AOH10" s="76" t="s">
        <v>31</v>
      </c>
      <c r="AOI10" s="76" t="s">
        <v>31</v>
      </c>
      <c r="AOJ10" s="76" t="s">
        <v>31</v>
      </c>
      <c r="AOK10" s="76" t="s">
        <v>31</v>
      </c>
      <c r="AOL10" s="76" t="s">
        <v>31</v>
      </c>
      <c r="AOM10" s="76" t="s">
        <v>31</v>
      </c>
      <c r="AON10" s="76" t="s">
        <v>31</v>
      </c>
      <c r="AOO10" s="76" t="s">
        <v>31</v>
      </c>
      <c r="AOP10" s="76" t="s">
        <v>31</v>
      </c>
      <c r="AOQ10" s="76" t="s">
        <v>31</v>
      </c>
      <c r="AOR10" s="76" t="s">
        <v>31</v>
      </c>
      <c r="AOS10" s="76" t="s">
        <v>31</v>
      </c>
      <c r="AOT10" s="76" t="s">
        <v>31</v>
      </c>
      <c r="AOU10" s="76" t="s">
        <v>31</v>
      </c>
      <c r="AOV10" s="76" t="s">
        <v>31</v>
      </c>
      <c r="AOW10" s="76" t="s">
        <v>31</v>
      </c>
      <c r="AOX10" s="76" t="s">
        <v>31</v>
      </c>
      <c r="AOY10" s="76" t="s">
        <v>31</v>
      </c>
      <c r="AOZ10" s="76" t="s">
        <v>31</v>
      </c>
      <c r="APA10" s="76" t="s">
        <v>31</v>
      </c>
      <c r="APB10" s="76" t="s">
        <v>31</v>
      </c>
      <c r="APC10" s="76" t="s">
        <v>31</v>
      </c>
      <c r="APD10" s="76" t="s">
        <v>31</v>
      </c>
      <c r="APE10" s="76" t="s">
        <v>31</v>
      </c>
      <c r="APF10" s="76" t="s">
        <v>31</v>
      </c>
      <c r="APG10" s="76" t="s">
        <v>31</v>
      </c>
      <c r="APH10" s="76" t="s">
        <v>31</v>
      </c>
      <c r="API10" s="76" t="s">
        <v>31</v>
      </c>
      <c r="APJ10" s="76" t="s">
        <v>31</v>
      </c>
      <c r="APK10" s="76" t="s">
        <v>31</v>
      </c>
      <c r="APL10" s="76" t="s">
        <v>31</v>
      </c>
      <c r="APM10" s="76" t="s">
        <v>31</v>
      </c>
      <c r="APN10" s="76" t="s">
        <v>31</v>
      </c>
      <c r="APO10" s="76" t="s">
        <v>31</v>
      </c>
      <c r="APP10" s="76" t="s">
        <v>31</v>
      </c>
      <c r="APQ10" s="76" t="s">
        <v>31</v>
      </c>
      <c r="APR10" s="76" t="s">
        <v>31</v>
      </c>
      <c r="APS10" s="76" t="s">
        <v>31</v>
      </c>
      <c r="APT10" s="76" t="s">
        <v>31</v>
      </c>
      <c r="APU10" s="76" t="s">
        <v>31</v>
      </c>
      <c r="APV10" s="76" t="s">
        <v>31</v>
      </c>
      <c r="APW10" s="76" t="s">
        <v>31</v>
      </c>
      <c r="APX10" s="76" t="s">
        <v>31</v>
      </c>
      <c r="APY10" s="76" t="s">
        <v>31</v>
      </c>
      <c r="APZ10" s="76" t="s">
        <v>31</v>
      </c>
      <c r="AQA10" s="76" t="s">
        <v>31</v>
      </c>
      <c r="AQB10" s="76" t="s">
        <v>31</v>
      </c>
      <c r="AQC10" s="76" t="s">
        <v>31</v>
      </c>
      <c r="AQD10" s="76" t="s">
        <v>31</v>
      </c>
      <c r="AQE10" s="76" t="s">
        <v>31</v>
      </c>
      <c r="AQF10" s="76" t="s">
        <v>31</v>
      </c>
      <c r="AQG10" s="76" t="s">
        <v>31</v>
      </c>
      <c r="AQH10" s="76" t="s">
        <v>31</v>
      </c>
      <c r="AQI10" s="76" t="s">
        <v>31</v>
      </c>
      <c r="AQJ10" s="76" t="s">
        <v>31</v>
      </c>
      <c r="AQK10" s="76" t="s">
        <v>31</v>
      </c>
      <c r="AQL10" s="76" t="s">
        <v>31</v>
      </c>
      <c r="AQM10" s="76" t="s">
        <v>31</v>
      </c>
      <c r="AQN10" s="76" t="s">
        <v>31</v>
      </c>
      <c r="AQO10" s="76" t="s">
        <v>31</v>
      </c>
      <c r="AQP10" s="76" t="s">
        <v>31</v>
      </c>
      <c r="AQQ10" s="76" t="s">
        <v>31</v>
      </c>
      <c r="AQR10" s="76" t="s">
        <v>31</v>
      </c>
      <c r="AQS10" s="76" t="s">
        <v>31</v>
      </c>
      <c r="AQT10" s="76" t="s">
        <v>31</v>
      </c>
      <c r="AQU10" s="76" t="s">
        <v>31</v>
      </c>
      <c r="AQV10" s="76" t="s">
        <v>31</v>
      </c>
      <c r="AQW10" s="76" t="s">
        <v>31</v>
      </c>
      <c r="AQX10" s="76" t="s">
        <v>31</v>
      </c>
      <c r="AQY10" s="76" t="s">
        <v>31</v>
      </c>
      <c r="AQZ10" s="76" t="s">
        <v>31</v>
      </c>
      <c r="ARA10" s="76" t="s">
        <v>31</v>
      </c>
      <c r="ARB10" s="76" t="s">
        <v>31</v>
      </c>
      <c r="ARC10" s="76" t="s">
        <v>31</v>
      </c>
      <c r="ARD10" s="76" t="s">
        <v>31</v>
      </c>
      <c r="ARE10" s="76" t="s">
        <v>31</v>
      </c>
      <c r="ARF10" s="76" t="s">
        <v>31</v>
      </c>
      <c r="ARG10" s="76" t="s">
        <v>31</v>
      </c>
      <c r="ARH10" s="76" t="s">
        <v>31</v>
      </c>
      <c r="ARI10" s="76" t="s">
        <v>31</v>
      </c>
      <c r="ARJ10" s="76" t="s">
        <v>31</v>
      </c>
      <c r="ARK10" s="76" t="s">
        <v>31</v>
      </c>
      <c r="ARL10" s="76" t="s">
        <v>31</v>
      </c>
      <c r="ARM10" s="76" t="s">
        <v>31</v>
      </c>
      <c r="ARN10" s="76" t="s">
        <v>31</v>
      </c>
      <c r="ARO10" s="76" t="s">
        <v>31</v>
      </c>
      <c r="ARP10" s="76" t="s">
        <v>31</v>
      </c>
      <c r="ARQ10" s="76" t="s">
        <v>31</v>
      </c>
      <c r="ARR10" s="76" t="s">
        <v>31</v>
      </c>
      <c r="ARS10" s="76" t="s">
        <v>31</v>
      </c>
      <c r="ART10" s="76" t="s">
        <v>31</v>
      </c>
      <c r="ARU10" s="76" t="s">
        <v>31</v>
      </c>
      <c r="ARV10" s="76" t="s">
        <v>31</v>
      </c>
      <c r="ARW10" s="76" t="s">
        <v>31</v>
      </c>
      <c r="ARX10" s="76" t="s">
        <v>31</v>
      </c>
      <c r="ARY10" s="76" t="s">
        <v>31</v>
      </c>
      <c r="ARZ10" s="76" t="s">
        <v>31</v>
      </c>
      <c r="ASA10" s="76" t="s">
        <v>31</v>
      </c>
      <c r="ASB10" s="76" t="s">
        <v>31</v>
      </c>
      <c r="ASC10" s="76" t="s">
        <v>31</v>
      </c>
      <c r="ASD10" s="76" t="s">
        <v>31</v>
      </c>
      <c r="ASE10" s="76" t="s">
        <v>31</v>
      </c>
      <c r="ASF10" s="76" t="s">
        <v>31</v>
      </c>
      <c r="ASG10" s="76" t="s">
        <v>31</v>
      </c>
      <c r="ASH10" s="76" t="s">
        <v>31</v>
      </c>
      <c r="ASI10" s="76" t="s">
        <v>31</v>
      </c>
      <c r="ASJ10" s="76" t="s">
        <v>31</v>
      </c>
      <c r="ASK10" s="76" t="s">
        <v>31</v>
      </c>
      <c r="ASL10" s="76" t="s">
        <v>31</v>
      </c>
      <c r="ASM10" s="76" t="s">
        <v>31</v>
      </c>
      <c r="ASN10" s="76" t="s">
        <v>31</v>
      </c>
      <c r="ASO10" s="76" t="s">
        <v>31</v>
      </c>
      <c r="ASP10" s="76" t="s">
        <v>31</v>
      </c>
      <c r="ASQ10" s="76" t="s">
        <v>31</v>
      </c>
      <c r="ASR10" s="76" t="s">
        <v>31</v>
      </c>
      <c r="ASS10" s="76" t="s">
        <v>31</v>
      </c>
      <c r="AST10" s="76" t="s">
        <v>31</v>
      </c>
      <c r="ASU10" s="76" t="s">
        <v>31</v>
      </c>
      <c r="ASV10" s="76" t="s">
        <v>31</v>
      </c>
      <c r="ASW10" s="76" t="s">
        <v>31</v>
      </c>
      <c r="ASX10" s="76" t="s">
        <v>31</v>
      </c>
      <c r="ASY10" s="76" t="s">
        <v>31</v>
      </c>
      <c r="ASZ10" s="76" t="s">
        <v>31</v>
      </c>
      <c r="ATA10" s="76" t="s">
        <v>31</v>
      </c>
      <c r="ATB10" s="76" t="s">
        <v>31</v>
      </c>
      <c r="ATC10" s="76" t="s">
        <v>31</v>
      </c>
      <c r="ATD10" s="76" t="s">
        <v>31</v>
      </c>
      <c r="ATE10" s="76" t="s">
        <v>31</v>
      </c>
      <c r="ATF10" s="76" t="s">
        <v>31</v>
      </c>
      <c r="ATG10" s="76" t="s">
        <v>31</v>
      </c>
      <c r="ATH10" s="76" t="s">
        <v>31</v>
      </c>
      <c r="ATI10" s="76" t="s">
        <v>31</v>
      </c>
      <c r="ATJ10" s="76" t="s">
        <v>31</v>
      </c>
      <c r="ATK10" s="76" t="s">
        <v>31</v>
      </c>
      <c r="ATL10" s="76" t="s">
        <v>31</v>
      </c>
      <c r="ATM10" s="76" t="s">
        <v>31</v>
      </c>
      <c r="ATN10" s="76" t="s">
        <v>31</v>
      </c>
      <c r="ATO10" s="76" t="s">
        <v>31</v>
      </c>
      <c r="ATP10" s="76" t="s">
        <v>31</v>
      </c>
      <c r="ATQ10" s="76" t="s">
        <v>31</v>
      </c>
      <c r="ATR10" s="76" t="s">
        <v>31</v>
      </c>
      <c r="ATS10" s="76" t="s">
        <v>31</v>
      </c>
      <c r="ATT10" s="76" t="s">
        <v>31</v>
      </c>
      <c r="ATU10" s="76" t="s">
        <v>31</v>
      </c>
      <c r="ATV10" s="76" t="s">
        <v>31</v>
      </c>
      <c r="ATW10" s="76" t="s">
        <v>31</v>
      </c>
      <c r="ATX10" s="76" t="s">
        <v>31</v>
      </c>
      <c r="ATY10" s="76" t="s">
        <v>31</v>
      </c>
      <c r="ATZ10" s="76" t="s">
        <v>31</v>
      </c>
      <c r="AUA10" s="76" t="s">
        <v>31</v>
      </c>
      <c r="AUB10" s="76" t="s">
        <v>31</v>
      </c>
      <c r="AUC10" s="76" t="s">
        <v>31</v>
      </c>
      <c r="AUD10" s="76" t="s">
        <v>31</v>
      </c>
      <c r="AUE10" s="76" t="s">
        <v>31</v>
      </c>
      <c r="AUF10" s="76" t="s">
        <v>31</v>
      </c>
      <c r="AUG10" s="76" t="s">
        <v>31</v>
      </c>
      <c r="AUH10" s="76" t="s">
        <v>31</v>
      </c>
      <c r="AUI10" s="76" t="s">
        <v>31</v>
      </c>
      <c r="AUJ10" s="76" t="s">
        <v>31</v>
      </c>
      <c r="AUK10" s="76" t="s">
        <v>31</v>
      </c>
      <c r="AUL10" s="76" t="s">
        <v>31</v>
      </c>
      <c r="AUM10" s="76" t="s">
        <v>31</v>
      </c>
      <c r="AUN10" s="76" t="s">
        <v>31</v>
      </c>
      <c r="AUO10" s="76" t="s">
        <v>31</v>
      </c>
      <c r="AUP10" s="76" t="s">
        <v>31</v>
      </c>
      <c r="AUQ10" s="76" t="s">
        <v>31</v>
      </c>
      <c r="AUR10" s="76" t="s">
        <v>31</v>
      </c>
      <c r="AUS10" s="76" t="s">
        <v>31</v>
      </c>
      <c r="AUT10" s="76" t="s">
        <v>31</v>
      </c>
      <c r="AUU10" s="76" t="s">
        <v>31</v>
      </c>
      <c r="AUV10" s="76" t="s">
        <v>31</v>
      </c>
      <c r="AUW10" s="76" t="s">
        <v>31</v>
      </c>
      <c r="AUX10" s="76" t="s">
        <v>31</v>
      </c>
      <c r="AUY10" s="76" t="s">
        <v>31</v>
      </c>
      <c r="AUZ10" s="76" t="s">
        <v>31</v>
      </c>
      <c r="AVA10" s="76" t="s">
        <v>31</v>
      </c>
      <c r="AVB10" s="76" t="s">
        <v>31</v>
      </c>
      <c r="AVC10" s="76" t="s">
        <v>31</v>
      </c>
      <c r="AVD10" s="76" t="s">
        <v>31</v>
      </c>
      <c r="AVE10" s="76" t="s">
        <v>31</v>
      </c>
      <c r="AVF10" s="76" t="s">
        <v>31</v>
      </c>
      <c r="AVG10" s="76" t="s">
        <v>31</v>
      </c>
      <c r="AVH10" s="76" t="s">
        <v>31</v>
      </c>
      <c r="AVI10" s="76" t="s">
        <v>31</v>
      </c>
      <c r="AVJ10" s="76" t="s">
        <v>31</v>
      </c>
      <c r="AVK10" s="76" t="s">
        <v>31</v>
      </c>
      <c r="AVL10" s="76" t="s">
        <v>31</v>
      </c>
      <c r="AVM10" s="76" t="s">
        <v>31</v>
      </c>
      <c r="AVN10" s="76" t="s">
        <v>31</v>
      </c>
      <c r="AVO10" s="76" t="s">
        <v>31</v>
      </c>
      <c r="AVP10" s="76" t="s">
        <v>31</v>
      </c>
      <c r="AVQ10" s="76" t="s">
        <v>31</v>
      </c>
      <c r="AVR10" s="76" t="s">
        <v>31</v>
      </c>
      <c r="AVS10" s="76" t="s">
        <v>31</v>
      </c>
      <c r="AVT10" s="76" t="s">
        <v>31</v>
      </c>
      <c r="AVU10" s="76" t="s">
        <v>31</v>
      </c>
      <c r="AVV10" s="76" t="s">
        <v>31</v>
      </c>
      <c r="AVW10" s="76" t="s">
        <v>31</v>
      </c>
      <c r="AVX10" s="76" t="s">
        <v>31</v>
      </c>
      <c r="AVY10" s="76" t="s">
        <v>31</v>
      </c>
      <c r="AVZ10" s="76" t="s">
        <v>31</v>
      </c>
      <c r="AWA10" s="76" t="s">
        <v>31</v>
      </c>
      <c r="AWB10" s="76" t="s">
        <v>31</v>
      </c>
      <c r="AWC10" s="76" t="s">
        <v>31</v>
      </c>
      <c r="AWD10" s="76" t="s">
        <v>31</v>
      </c>
      <c r="AWE10" s="76" t="s">
        <v>31</v>
      </c>
      <c r="AWF10" s="76" t="s">
        <v>31</v>
      </c>
      <c r="AWG10" s="76" t="s">
        <v>31</v>
      </c>
      <c r="AWH10" s="76" t="s">
        <v>31</v>
      </c>
      <c r="AWI10" s="76" t="s">
        <v>31</v>
      </c>
      <c r="AWJ10" s="76" t="s">
        <v>31</v>
      </c>
      <c r="AWK10" s="76" t="s">
        <v>31</v>
      </c>
      <c r="AWL10" s="76" t="s">
        <v>31</v>
      </c>
      <c r="AWM10" s="76" t="s">
        <v>31</v>
      </c>
      <c r="AWN10" s="76" t="s">
        <v>31</v>
      </c>
      <c r="AWO10" s="76" t="s">
        <v>31</v>
      </c>
      <c r="AWP10" s="76" t="s">
        <v>31</v>
      </c>
      <c r="AWQ10" s="76" t="s">
        <v>31</v>
      </c>
      <c r="AWR10" s="76" t="s">
        <v>31</v>
      </c>
      <c r="AWS10" s="76" t="s">
        <v>31</v>
      </c>
      <c r="AWT10" s="76" t="s">
        <v>31</v>
      </c>
      <c r="AWU10" s="76" t="s">
        <v>31</v>
      </c>
      <c r="AWV10" s="76" t="s">
        <v>31</v>
      </c>
      <c r="AWW10" s="76" t="s">
        <v>31</v>
      </c>
      <c r="AWX10" s="76" t="s">
        <v>31</v>
      </c>
      <c r="AWY10" s="76" t="s">
        <v>31</v>
      </c>
      <c r="AWZ10" s="76" t="s">
        <v>31</v>
      </c>
      <c r="AXA10" s="76" t="s">
        <v>31</v>
      </c>
      <c r="AXB10" s="76" t="s">
        <v>31</v>
      </c>
      <c r="AXC10" s="76" t="s">
        <v>31</v>
      </c>
      <c r="AXD10" s="76" t="s">
        <v>31</v>
      </c>
      <c r="AXE10" s="76" t="s">
        <v>31</v>
      </c>
      <c r="AXF10" s="76" t="s">
        <v>31</v>
      </c>
      <c r="AXG10" s="76" t="s">
        <v>31</v>
      </c>
      <c r="AXH10" s="76" t="s">
        <v>31</v>
      </c>
      <c r="AXI10" s="76" t="s">
        <v>31</v>
      </c>
      <c r="AXJ10" s="76" t="s">
        <v>31</v>
      </c>
      <c r="AXK10" s="76" t="s">
        <v>31</v>
      </c>
      <c r="AXL10" s="76" t="s">
        <v>31</v>
      </c>
      <c r="AXM10" s="76" t="s">
        <v>31</v>
      </c>
      <c r="AXN10" s="76" t="s">
        <v>31</v>
      </c>
      <c r="AXO10" s="76" t="s">
        <v>31</v>
      </c>
      <c r="AXP10" s="76" t="s">
        <v>31</v>
      </c>
      <c r="AXQ10" s="76" t="s">
        <v>31</v>
      </c>
      <c r="AXR10" s="76" t="s">
        <v>31</v>
      </c>
      <c r="AXS10" s="76" t="s">
        <v>31</v>
      </c>
      <c r="AXT10" s="76" t="s">
        <v>31</v>
      </c>
      <c r="AXU10" s="76" t="s">
        <v>31</v>
      </c>
      <c r="AXV10" s="76" t="s">
        <v>31</v>
      </c>
      <c r="AXW10" s="76" t="s">
        <v>31</v>
      </c>
      <c r="AXX10" s="76" t="s">
        <v>31</v>
      </c>
      <c r="AXY10" s="76" t="s">
        <v>31</v>
      </c>
      <c r="AXZ10" s="76" t="s">
        <v>31</v>
      </c>
      <c r="AYA10" s="76" t="s">
        <v>31</v>
      </c>
      <c r="AYB10" s="76" t="s">
        <v>31</v>
      </c>
      <c r="AYC10" s="76" t="s">
        <v>31</v>
      </c>
      <c r="AYD10" s="76" t="s">
        <v>31</v>
      </c>
      <c r="AYE10" s="76" t="s">
        <v>31</v>
      </c>
      <c r="AYF10" s="76" t="s">
        <v>31</v>
      </c>
      <c r="AYG10" s="76" t="s">
        <v>31</v>
      </c>
      <c r="AYH10" s="76" t="s">
        <v>31</v>
      </c>
      <c r="AYI10" s="76" t="s">
        <v>31</v>
      </c>
      <c r="AYJ10" s="76" t="s">
        <v>31</v>
      </c>
      <c r="AYK10" s="76" t="s">
        <v>31</v>
      </c>
      <c r="AYL10" s="76" t="s">
        <v>31</v>
      </c>
      <c r="AYM10" s="76" t="s">
        <v>31</v>
      </c>
      <c r="AYN10" s="76" t="s">
        <v>31</v>
      </c>
      <c r="AYO10" s="76" t="s">
        <v>31</v>
      </c>
      <c r="AYP10" s="76" t="s">
        <v>31</v>
      </c>
      <c r="AYQ10" s="76" t="s">
        <v>31</v>
      </c>
      <c r="AYR10" s="76" t="s">
        <v>31</v>
      </c>
      <c r="AYS10" s="76" t="s">
        <v>31</v>
      </c>
      <c r="AYT10" s="76" t="s">
        <v>31</v>
      </c>
      <c r="AYU10" s="76" t="s">
        <v>31</v>
      </c>
      <c r="AYV10" s="76" t="s">
        <v>31</v>
      </c>
      <c r="AYW10" s="76" t="s">
        <v>31</v>
      </c>
      <c r="AYX10" s="76" t="s">
        <v>31</v>
      </c>
      <c r="AYY10" s="76" t="s">
        <v>31</v>
      </c>
      <c r="AYZ10" s="76" t="s">
        <v>31</v>
      </c>
      <c r="AZA10" s="76" t="s">
        <v>31</v>
      </c>
      <c r="AZB10" s="76" t="s">
        <v>31</v>
      </c>
      <c r="AZC10" s="76" t="s">
        <v>31</v>
      </c>
      <c r="AZD10" s="76" t="s">
        <v>31</v>
      </c>
      <c r="AZE10" s="76" t="s">
        <v>31</v>
      </c>
      <c r="AZF10" s="76" t="s">
        <v>31</v>
      </c>
      <c r="AZG10" s="76" t="s">
        <v>31</v>
      </c>
      <c r="AZH10" s="76" t="s">
        <v>31</v>
      </c>
      <c r="AZI10" s="76" t="s">
        <v>31</v>
      </c>
      <c r="AZJ10" s="76" t="s">
        <v>31</v>
      </c>
      <c r="AZK10" s="76" t="s">
        <v>31</v>
      </c>
      <c r="AZL10" s="76" t="s">
        <v>31</v>
      </c>
      <c r="AZM10" s="76" t="s">
        <v>31</v>
      </c>
      <c r="AZN10" s="76" t="s">
        <v>31</v>
      </c>
      <c r="AZO10" s="76" t="s">
        <v>31</v>
      </c>
      <c r="AZP10" s="76" t="s">
        <v>31</v>
      </c>
      <c r="AZQ10" s="76" t="s">
        <v>31</v>
      </c>
      <c r="AZR10" s="76" t="s">
        <v>31</v>
      </c>
      <c r="AZS10" s="76" t="s">
        <v>31</v>
      </c>
      <c r="AZT10" s="76" t="s">
        <v>31</v>
      </c>
      <c r="AZU10" s="76" t="s">
        <v>31</v>
      </c>
      <c r="AZV10" s="76" t="s">
        <v>31</v>
      </c>
      <c r="AZW10" s="76" t="s">
        <v>31</v>
      </c>
      <c r="AZX10" s="76" t="s">
        <v>31</v>
      </c>
      <c r="AZY10" s="76" t="s">
        <v>31</v>
      </c>
      <c r="AZZ10" s="76" t="s">
        <v>31</v>
      </c>
      <c r="BAA10" s="76" t="s">
        <v>31</v>
      </c>
      <c r="BAB10" s="76" t="s">
        <v>31</v>
      </c>
      <c r="BAC10" s="76" t="s">
        <v>31</v>
      </c>
      <c r="BAD10" s="76" t="s">
        <v>31</v>
      </c>
      <c r="BAE10" s="76" t="s">
        <v>31</v>
      </c>
      <c r="BAF10" s="76" t="s">
        <v>31</v>
      </c>
      <c r="BAG10" s="76" t="s">
        <v>31</v>
      </c>
      <c r="BAH10" s="76" t="s">
        <v>31</v>
      </c>
      <c r="BAI10" s="76" t="s">
        <v>31</v>
      </c>
      <c r="BAJ10" s="76" t="s">
        <v>31</v>
      </c>
      <c r="BAK10" s="76" t="s">
        <v>31</v>
      </c>
      <c r="BAL10" s="76" t="s">
        <v>31</v>
      </c>
      <c r="BAM10" s="76" t="s">
        <v>31</v>
      </c>
      <c r="BAN10" s="76" t="s">
        <v>31</v>
      </c>
      <c r="BAO10" s="76" t="s">
        <v>31</v>
      </c>
      <c r="BAP10" s="76" t="s">
        <v>31</v>
      </c>
      <c r="BAQ10" s="76" t="s">
        <v>31</v>
      </c>
      <c r="BAR10" s="76" t="s">
        <v>31</v>
      </c>
      <c r="BAS10" s="76" t="s">
        <v>31</v>
      </c>
      <c r="BAT10" s="76" t="s">
        <v>31</v>
      </c>
      <c r="BAU10" s="76" t="s">
        <v>31</v>
      </c>
      <c r="BAV10" s="76" t="s">
        <v>31</v>
      </c>
      <c r="BAW10" s="76" t="s">
        <v>31</v>
      </c>
      <c r="BAX10" s="76" t="s">
        <v>31</v>
      </c>
      <c r="BAY10" s="76" t="s">
        <v>31</v>
      </c>
      <c r="BAZ10" s="76" t="s">
        <v>31</v>
      </c>
      <c r="BBA10" s="76" t="s">
        <v>31</v>
      </c>
      <c r="BBB10" s="76" t="s">
        <v>31</v>
      </c>
      <c r="BBC10" s="76" t="s">
        <v>31</v>
      </c>
      <c r="BBD10" s="76" t="s">
        <v>31</v>
      </c>
      <c r="BBE10" s="76" t="s">
        <v>31</v>
      </c>
      <c r="BBF10" s="76" t="s">
        <v>31</v>
      </c>
      <c r="BBG10" s="76" t="s">
        <v>31</v>
      </c>
      <c r="BBH10" s="76" t="s">
        <v>31</v>
      </c>
      <c r="BBI10" s="76" t="s">
        <v>31</v>
      </c>
      <c r="BBJ10" s="76" t="s">
        <v>31</v>
      </c>
      <c r="BBK10" s="76" t="s">
        <v>31</v>
      </c>
      <c r="BBL10" s="76" t="s">
        <v>31</v>
      </c>
      <c r="BBM10" s="76" t="s">
        <v>31</v>
      </c>
      <c r="BBN10" s="76" t="s">
        <v>31</v>
      </c>
      <c r="BBO10" s="76" t="s">
        <v>31</v>
      </c>
      <c r="BBP10" s="76" t="s">
        <v>31</v>
      </c>
      <c r="BBQ10" s="76" t="s">
        <v>31</v>
      </c>
      <c r="BBR10" s="76" t="s">
        <v>31</v>
      </c>
      <c r="BBS10" s="76" t="s">
        <v>31</v>
      </c>
      <c r="BBT10" s="76" t="s">
        <v>31</v>
      </c>
      <c r="BBU10" s="76" t="s">
        <v>31</v>
      </c>
      <c r="BBV10" s="76" t="s">
        <v>31</v>
      </c>
      <c r="BBW10" s="76" t="s">
        <v>31</v>
      </c>
      <c r="BBX10" s="76" t="s">
        <v>31</v>
      </c>
      <c r="BBY10" s="76" t="s">
        <v>31</v>
      </c>
      <c r="BBZ10" s="76" t="s">
        <v>31</v>
      </c>
      <c r="BCA10" s="76" t="s">
        <v>31</v>
      </c>
      <c r="BCB10" s="76" t="s">
        <v>31</v>
      </c>
      <c r="BCC10" s="76" t="s">
        <v>31</v>
      </c>
      <c r="BCD10" s="76" t="s">
        <v>31</v>
      </c>
      <c r="BCE10" s="76" t="s">
        <v>31</v>
      </c>
      <c r="BCF10" s="76" t="s">
        <v>31</v>
      </c>
      <c r="BCG10" s="76" t="s">
        <v>31</v>
      </c>
      <c r="BCH10" s="76" t="s">
        <v>31</v>
      </c>
      <c r="BCI10" s="76" t="s">
        <v>31</v>
      </c>
      <c r="BCJ10" s="76" t="s">
        <v>31</v>
      </c>
      <c r="BCK10" s="76" t="s">
        <v>31</v>
      </c>
      <c r="BCL10" s="76" t="s">
        <v>31</v>
      </c>
      <c r="BCM10" s="76" t="s">
        <v>31</v>
      </c>
      <c r="BCN10" s="76" t="s">
        <v>31</v>
      </c>
      <c r="BCO10" s="76" t="s">
        <v>31</v>
      </c>
      <c r="BCP10" s="76" t="s">
        <v>31</v>
      </c>
      <c r="BCQ10" s="76" t="s">
        <v>31</v>
      </c>
      <c r="BCR10" s="76" t="s">
        <v>31</v>
      </c>
      <c r="BCS10" s="76" t="s">
        <v>31</v>
      </c>
      <c r="BCT10" s="76" t="s">
        <v>31</v>
      </c>
      <c r="BCU10" s="76" t="s">
        <v>31</v>
      </c>
      <c r="BCV10" s="76" t="s">
        <v>31</v>
      </c>
      <c r="BCW10" s="76" t="s">
        <v>31</v>
      </c>
      <c r="BCX10" s="76" t="s">
        <v>31</v>
      </c>
      <c r="BCY10" s="76" t="s">
        <v>31</v>
      </c>
      <c r="BCZ10" s="76" t="s">
        <v>31</v>
      </c>
      <c r="BDA10" s="76" t="s">
        <v>31</v>
      </c>
      <c r="BDB10" s="76" t="s">
        <v>31</v>
      </c>
      <c r="BDC10" s="76" t="s">
        <v>31</v>
      </c>
      <c r="BDD10" s="76" t="s">
        <v>31</v>
      </c>
      <c r="BDE10" s="76" t="s">
        <v>31</v>
      </c>
      <c r="BDF10" s="76" t="s">
        <v>31</v>
      </c>
      <c r="BDG10" s="76" t="s">
        <v>31</v>
      </c>
      <c r="BDH10" s="76" t="s">
        <v>31</v>
      </c>
      <c r="BDI10" s="76" t="s">
        <v>31</v>
      </c>
      <c r="BDJ10" s="76" t="s">
        <v>31</v>
      </c>
      <c r="BDK10" s="76" t="s">
        <v>31</v>
      </c>
      <c r="BDL10" s="76" t="s">
        <v>31</v>
      </c>
      <c r="BDM10" s="76" t="s">
        <v>31</v>
      </c>
      <c r="BDN10" s="76" t="s">
        <v>31</v>
      </c>
      <c r="BDO10" s="76" t="s">
        <v>31</v>
      </c>
      <c r="BDP10" s="76" t="s">
        <v>31</v>
      </c>
      <c r="BDQ10" s="76" t="s">
        <v>31</v>
      </c>
      <c r="BDR10" s="76" t="s">
        <v>31</v>
      </c>
      <c r="BDS10" s="76" t="s">
        <v>31</v>
      </c>
      <c r="BDT10" s="76" t="s">
        <v>31</v>
      </c>
      <c r="BDU10" s="76" t="s">
        <v>31</v>
      </c>
      <c r="BDV10" s="76" t="s">
        <v>31</v>
      </c>
      <c r="BDW10" s="76" t="s">
        <v>31</v>
      </c>
      <c r="BDX10" s="76" t="s">
        <v>31</v>
      </c>
      <c r="BDY10" s="76" t="s">
        <v>31</v>
      </c>
      <c r="BDZ10" s="76" t="s">
        <v>31</v>
      </c>
      <c r="BEA10" s="76" t="s">
        <v>31</v>
      </c>
      <c r="BEB10" s="76" t="s">
        <v>31</v>
      </c>
      <c r="BEC10" s="76" t="s">
        <v>31</v>
      </c>
      <c r="BED10" s="76" t="s">
        <v>31</v>
      </c>
      <c r="BEE10" s="76" t="s">
        <v>31</v>
      </c>
      <c r="BEF10" s="76" t="s">
        <v>31</v>
      </c>
      <c r="BEG10" s="76" t="s">
        <v>31</v>
      </c>
      <c r="BEH10" s="76" t="s">
        <v>31</v>
      </c>
      <c r="BEI10" s="76" t="s">
        <v>31</v>
      </c>
      <c r="BEJ10" s="76" t="s">
        <v>31</v>
      </c>
      <c r="BEK10" s="76" t="s">
        <v>31</v>
      </c>
      <c r="BEL10" s="76" t="s">
        <v>31</v>
      </c>
      <c r="BEM10" s="76" t="s">
        <v>31</v>
      </c>
      <c r="BEN10" s="76" t="s">
        <v>31</v>
      </c>
      <c r="BEO10" s="76" t="s">
        <v>31</v>
      </c>
      <c r="BEP10" s="76" t="s">
        <v>31</v>
      </c>
      <c r="BEQ10" s="76" t="s">
        <v>31</v>
      </c>
      <c r="BER10" s="76" t="s">
        <v>31</v>
      </c>
      <c r="BES10" s="76" t="s">
        <v>31</v>
      </c>
      <c r="BET10" s="76" t="s">
        <v>31</v>
      </c>
      <c r="BEU10" s="76" t="s">
        <v>31</v>
      </c>
      <c r="BEV10" s="76" t="s">
        <v>31</v>
      </c>
      <c r="BEW10" s="76" t="s">
        <v>31</v>
      </c>
      <c r="BEX10" s="76" t="s">
        <v>31</v>
      </c>
      <c r="BEY10" s="76" t="s">
        <v>31</v>
      </c>
      <c r="BEZ10" s="76" t="s">
        <v>31</v>
      </c>
      <c r="BFA10" s="76" t="s">
        <v>31</v>
      </c>
      <c r="BFB10" s="76" t="s">
        <v>31</v>
      </c>
      <c r="BFC10" s="76" t="s">
        <v>31</v>
      </c>
      <c r="BFD10" s="76" t="s">
        <v>31</v>
      </c>
      <c r="BFE10" s="76" t="s">
        <v>31</v>
      </c>
      <c r="BFF10" s="76" t="s">
        <v>31</v>
      </c>
      <c r="BFG10" s="76" t="s">
        <v>31</v>
      </c>
      <c r="BFH10" s="76" t="s">
        <v>31</v>
      </c>
      <c r="BFI10" s="76" t="s">
        <v>31</v>
      </c>
      <c r="BFJ10" s="76" t="s">
        <v>31</v>
      </c>
      <c r="BFK10" s="76" t="s">
        <v>31</v>
      </c>
      <c r="BFL10" s="76" t="s">
        <v>31</v>
      </c>
      <c r="BFM10" s="76" t="s">
        <v>31</v>
      </c>
      <c r="BFN10" s="76" t="s">
        <v>31</v>
      </c>
      <c r="BFO10" s="76" t="s">
        <v>31</v>
      </c>
      <c r="BFP10" s="76" t="s">
        <v>31</v>
      </c>
      <c r="BFQ10" s="76" t="s">
        <v>31</v>
      </c>
      <c r="BFR10" s="76" t="s">
        <v>31</v>
      </c>
      <c r="BFS10" s="76" t="s">
        <v>31</v>
      </c>
      <c r="BFT10" s="76" t="s">
        <v>31</v>
      </c>
      <c r="BFU10" s="76" t="s">
        <v>31</v>
      </c>
      <c r="BFV10" s="76" t="s">
        <v>31</v>
      </c>
      <c r="BFW10" s="76" t="s">
        <v>31</v>
      </c>
      <c r="BFX10" s="76" t="s">
        <v>31</v>
      </c>
      <c r="BFY10" s="76" t="s">
        <v>31</v>
      </c>
      <c r="BFZ10" s="76" t="s">
        <v>31</v>
      </c>
      <c r="BGA10" s="76" t="s">
        <v>31</v>
      </c>
      <c r="BGB10" s="76" t="s">
        <v>31</v>
      </c>
      <c r="BGC10" s="76" t="s">
        <v>31</v>
      </c>
      <c r="BGD10" s="76" t="s">
        <v>31</v>
      </c>
      <c r="BGE10" s="76" t="s">
        <v>31</v>
      </c>
      <c r="BGF10" s="76" t="s">
        <v>31</v>
      </c>
      <c r="BGG10" s="76" t="s">
        <v>31</v>
      </c>
      <c r="BGH10" s="76" t="s">
        <v>31</v>
      </c>
      <c r="BGI10" s="76" t="s">
        <v>31</v>
      </c>
      <c r="BGJ10" s="76" t="s">
        <v>31</v>
      </c>
      <c r="BGK10" s="76" t="s">
        <v>31</v>
      </c>
      <c r="BGL10" s="76" t="s">
        <v>31</v>
      </c>
      <c r="BGM10" s="76" t="s">
        <v>31</v>
      </c>
      <c r="BGN10" s="76" t="s">
        <v>31</v>
      </c>
      <c r="BGO10" s="76" t="s">
        <v>31</v>
      </c>
      <c r="BGP10" s="76" t="s">
        <v>31</v>
      </c>
      <c r="BGQ10" s="76" t="s">
        <v>31</v>
      </c>
      <c r="BGR10" s="76" t="s">
        <v>31</v>
      </c>
      <c r="BGS10" s="76" t="s">
        <v>31</v>
      </c>
      <c r="BGT10" s="76" t="s">
        <v>31</v>
      </c>
      <c r="BGU10" s="76" t="s">
        <v>31</v>
      </c>
      <c r="BGV10" s="76" t="s">
        <v>31</v>
      </c>
      <c r="BGW10" s="76" t="s">
        <v>31</v>
      </c>
      <c r="BGX10" s="76" t="s">
        <v>31</v>
      </c>
      <c r="BGY10" s="76" t="s">
        <v>31</v>
      </c>
      <c r="BGZ10" s="76" t="s">
        <v>31</v>
      </c>
      <c r="BHA10" s="76" t="s">
        <v>31</v>
      </c>
      <c r="BHB10" s="76" t="s">
        <v>31</v>
      </c>
      <c r="BHC10" s="76" t="s">
        <v>31</v>
      </c>
      <c r="BHD10" s="76" t="s">
        <v>31</v>
      </c>
      <c r="BHE10" s="76" t="s">
        <v>31</v>
      </c>
      <c r="BHF10" s="76" t="s">
        <v>31</v>
      </c>
      <c r="BHG10" s="76" t="s">
        <v>31</v>
      </c>
      <c r="BHH10" s="76" t="s">
        <v>31</v>
      </c>
      <c r="BHI10" s="76" t="s">
        <v>31</v>
      </c>
      <c r="BHJ10" s="76" t="s">
        <v>31</v>
      </c>
      <c r="BHK10" s="76" t="s">
        <v>31</v>
      </c>
      <c r="BHL10" s="76" t="s">
        <v>31</v>
      </c>
      <c r="BHM10" s="76" t="s">
        <v>31</v>
      </c>
      <c r="BHN10" s="76" t="s">
        <v>31</v>
      </c>
      <c r="BHO10" s="76" t="s">
        <v>31</v>
      </c>
      <c r="BHP10" s="76" t="s">
        <v>31</v>
      </c>
      <c r="BHQ10" s="76" t="s">
        <v>31</v>
      </c>
      <c r="BHR10" s="76" t="s">
        <v>31</v>
      </c>
      <c r="BHS10" s="76" t="s">
        <v>31</v>
      </c>
      <c r="BHT10" s="76" t="s">
        <v>31</v>
      </c>
      <c r="BHU10" s="76" t="s">
        <v>31</v>
      </c>
      <c r="BHV10" s="76" t="s">
        <v>31</v>
      </c>
      <c r="BHW10" s="76" t="s">
        <v>31</v>
      </c>
      <c r="BHX10" s="76" t="s">
        <v>31</v>
      </c>
      <c r="BHY10" s="76" t="s">
        <v>31</v>
      </c>
      <c r="BHZ10" s="76" t="s">
        <v>31</v>
      </c>
      <c r="BIA10" s="76" t="s">
        <v>31</v>
      </c>
      <c r="BIB10" s="76" t="s">
        <v>31</v>
      </c>
      <c r="BIC10" s="76" t="s">
        <v>31</v>
      </c>
      <c r="BID10" s="76" t="s">
        <v>31</v>
      </c>
      <c r="BIE10" s="76" t="s">
        <v>31</v>
      </c>
      <c r="BIF10" s="76" t="s">
        <v>31</v>
      </c>
      <c r="BIG10" s="76" t="s">
        <v>31</v>
      </c>
      <c r="BIH10" s="76" t="s">
        <v>31</v>
      </c>
      <c r="BII10" s="76" t="s">
        <v>31</v>
      </c>
      <c r="BIJ10" s="76" t="s">
        <v>31</v>
      </c>
      <c r="BIK10" s="76" t="s">
        <v>31</v>
      </c>
      <c r="BIL10" s="76" t="s">
        <v>31</v>
      </c>
      <c r="BIM10" s="76" t="s">
        <v>31</v>
      </c>
      <c r="BIN10" s="76" t="s">
        <v>31</v>
      </c>
      <c r="BIO10" s="76" t="s">
        <v>31</v>
      </c>
      <c r="BIP10" s="76" t="s">
        <v>31</v>
      </c>
      <c r="BIQ10" s="76" t="s">
        <v>31</v>
      </c>
      <c r="BIR10" s="76" t="s">
        <v>31</v>
      </c>
      <c r="BIS10" s="76" t="s">
        <v>31</v>
      </c>
      <c r="BIT10" s="76" t="s">
        <v>31</v>
      </c>
      <c r="BIU10" s="76" t="s">
        <v>31</v>
      </c>
      <c r="BIV10" s="76" t="s">
        <v>31</v>
      </c>
      <c r="BIW10" s="76" t="s">
        <v>31</v>
      </c>
      <c r="BIX10" s="76" t="s">
        <v>31</v>
      </c>
      <c r="BIY10" s="76" t="s">
        <v>31</v>
      </c>
      <c r="BIZ10" s="76" t="s">
        <v>31</v>
      </c>
      <c r="BJA10" s="76" t="s">
        <v>31</v>
      </c>
      <c r="BJB10" s="76" t="s">
        <v>31</v>
      </c>
      <c r="BJC10" s="76" t="s">
        <v>31</v>
      </c>
      <c r="BJD10" s="76" t="s">
        <v>31</v>
      </c>
      <c r="BJE10" s="76" t="s">
        <v>31</v>
      </c>
      <c r="BJF10" s="76" t="s">
        <v>31</v>
      </c>
      <c r="BJG10" s="76" t="s">
        <v>31</v>
      </c>
      <c r="BJH10" s="76" t="s">
        <v>31</v>
      </c>
      <c r="BJI10" s="76" t="s">
        <v>31</v>
      </c>
      <c r="BJJ10" s="76" t="s">
        <v>31</v>
      </c>
      <c r="BJK10" s="76" t="s">
        <v>31</v>
      </c>
      <c r="BJL10" s="76" t="s">
        <v>31</v>
      </c>
      <c r="BJM10" s="76" t="s">
        <v>31</v>
      </c>
      <c r="BJN10" s="76" t="s">
        <v>31</v>
      </c>
      <c r="BJO10" s="76" t="s">
        <v>31</v>
      </c>
      <c r="BJP10" s="76" t="s">
        <v>31</v>
      </c>
      <c r="BJQ10" s="76" t="s">
        <v>31</v>
      </c>
      <c r="BJR10" s="76" t="s">
        <v>31</v>
      </c>
      <c r="BJS10" s="76" t="s">
        <v>31</v>
      </c>
      <c r="BJT10" s="76" t="s">
        <v>31</v>
      </c>
      <c r="BJU10" s="76" t="s">
        <v>31</v>
      </c>
      <c r="BJV10" s="76" t="s">
        <v>31</v>
      </c>
      <c r="BJW10" s="76" t="s">
        <v>31</v>
      </c>
      <c r="BJX10" s="76" t="s">
        <v>31</v>
      </c>
      <c r="BJY10" s="76" t="s">
        <v>31</v>
      </c>
      <c r="BJZ10" s="76" t="s">
        <v>31</v>
      </c>
      <c r="BKA10" s="76" t="s">
        <v>31</v>
      </c>
      <c r="BKB10" s="76" t="s">
        <v>31</v>
      </c>
      <c r="BKC10" s="76" t="s">
        <v>31</v>
      </c>
      <c r="BKD10" s="76" t="s">
        <v>31</v>
      </c>
      <c r="BKE10" s="76" t="s">
        <v>31</v>
      </c>
      <c r="BKF10" s="76" t="s">
        <v>31</v>
      </c>
      <c r="BKG10" s="76" t="s">
        <v>31</v>
      </c>
      <c r="BKH10" s="76" t="s">
        <v>31</v>
      </c>
      <c r="BKI10" s="76" t="s">
        <v>31</v>
      </c>
      <c r="BKJ10" s="76" t="s">
        <v>31</v>
      </c>
      <c r="BKK10" s="76" t="s">
        <v>31</v>
      </c>
      <c r="BKL10" s="76" t="s">
        <v>31</v>
      </c>
      <c r="BKM10" s="76" t="s">
        <v>31</v>
      </c>
      <c r="BKN10" s="76" t="s">
        <v>31</v>
      </c>
      <c r="BKO10" s="76" t="s">
        <v>31</v>
      </c>
      <c r="BKP10" s="76" t="s">
        <v>31</v>
      </c>
      <c r="BKQ10" s="76" t="s">
        <v>31</v>
      </c>
      <c r="BKR10" s="76" t="s">
        <v>31</v>
      </c>
      <c r="BKS10" s="76" t="s">
        <v>31</v>
      </c>
      <c r="BKT10" s="76" t="s">
        <v>31</v>
      </c>
      <c r="BKU10" s="76" t="s">
        <v>31</v>
      </c>
      <c r="BKV10" s="76" t="s">
        <v>31</v>
      </c>
      <c r="BKW10" s="76" t="s">
        <v>31</v>
      </c>
      <c r="BKX10" s="76" t="s">
        <v>31</v>
      </c>
      <c r="BKY10" s="76" t="s">
        <v>31</v>
      </c>
      <c r="BKZ10" s="76" t="s">
        <v>31</v>
      </c>
      <c r="BLA10" s="76" t="s">
        <v>31</v>
      </c>
      <c r="BLB10" s="76" t="s">
        <v>31</v>
      </c>
      <c r="BLC10" s="76" t="s">
        <v>31</v>
      </c>
      <c r="BLD10" s="76" t="s">
        <v>31</v>
      </c>
      <c r="BLE10" s="76" t="s">
        <v>31</v>
      </c>
      <c r="BLF10" s="76" t="s">
        <v>31</v>
      </c>
      <c r="BLG10" s="76" t="s">
        <v>31</v>
      </c>
      <c r="BLH10" s="76" t="s">
        <v>31</v>
      </c>
      <c r="BLI10" s="76" t="s">
        <v>31</v>
      </c>
      <c r="BLJ10" s="76" t="s">
        <v>31</v>
      </c>
      <c r="BLK10" s="76" t="s">
        <v>31</v>
      </c>
      <c r="BLL10" s="76" t="s">
        <v>31</v>
      </c>
      <c r="BLM10" s="76" t="s">
        <v>31</v>
      </c>
      <c r="BLN10" s="76" t="s">
        <v>31</v>
      </c>
      <c r="BLO10" s="76" t="s">
        <v>31</v>
      </c>
      <c r="BLP10" s="76" t="s">
        <v>31</v>
      </c>
      <c r="BLQ10" s="76" t="s">
        <v>31</v>
      </c>
      <c r="BLR10" s="76" t="s">
        <v>31</v>
      </c>
      <c r="BLS10" s="76" t="s">
        <v>31</v>
      </c>
      <c r="BLT10" s="76" t="s">
        <v>31</v>
      </c>
      <c r="BLU10" s="76" t="s">
        <v>31</v>
      </c>
      <c r="BLV10" s="76" t="s">
        <v>31</v>
      </c>
      <c r="BLW10" s="76" t="s">
        <v>31</v>
      </c>
      <c r="BLX10" s="76" t="s">
        <v>31</v>
      </c>
      <c r="BLY10" s="76" t="s">
        <v>31</v>
      </c>
      <c r="BLZ10" s="76" t="s">
        <v>31</v>
      </c>
      <c r="BMA10" s="76" t="s">
        <v>31</v>
      </c>
      <c r="BMB10" s="76" t="s">
        <v>31</v>
      </c>
      <c r="BMC10" s="76" t="s">
        <v>31</v>
      </c>
      <c r="BMD10" s="76" t="s">
        <v>31</v>
      </c>
      <c r="BME10" s="76" t="s">
        <v>31</v>
      </c>
      <c r="BMF10" s="76" t="s">
        <v>31</v>
      </c>
      <c r="BMG10" s="76" t="s">
        <v>31</v>
      </c>
      <c r="BMH10" s="76" t="s">
        <v>31</v>
      </c>
      <c r="BMI10" s="76" t="s">
        <v>31</v>
      </c>
      <c r="BMJ10" s="76" t="s">
        <v>31</v>
      </c>
      <c r="BMK10" s="76" t="s">
        <v>31</v>
      </c>
      <c r="BML10" s="76" t="s">
        <v>31</v>
      </c>
      <c r="BMM10" s="76" t="s">
        <v>31</v>
      </c>
      <c r="BMN10" s="76" t="s">
        <v>31</v>
      </c>
      <c r="BMO10" s="76" t="s">
        <v>31</v>
      </c>
      <c r="BMP10" s="76" t="s">
        <v>31</v>
      </c>
      <c r="BMQ10" s="76" t="s">
        <v>31</v>
      </c>
      <c r="BMR10" s="76" t="s">
        <v>31</v>
      </c>
      <c r="BMS10" s="76" t="s">
        <v>31</v>
      </c>
      <c r="BMT10" s="76" t="s">
        <v>31</v>
      </c>
      <c r="BMU10" s="76" t="s">
        <v>31</v>
      </c>
      <c r="BMV10" s="76" t="s">
        <v>31</v>
      </c>
      <c r="BMW10" s="76" t="s">
        <v>31</v>
      </c>
      <c r="BMX10" s="76" t="s">
        <v>31</v>
      </c>
      <c r="BMY10" s="76" t="s">
        <v>31</v>
      </c>
      <c r="BMZ10" s="76" t="s">
        <v>31</v>
      </c>
      <c r="BNA10" s="76" t="s">
        <v>31</v>
      </c>
      <c r="BNB10" s="76" t="s">
        <v>31</v>
      </c>
      <c r="BNC10" s="76" t="s">
        <v>31</v>
      </c>
      <c r="BND10" s="76" t="s">
        <v>31</v>
      </c>
      <c r="BNE10" s="76" t="s">
        <v>31</v>
      </c>
      <c r="BNF10" s="76" t="s">
        <v>31</v>
      </c>
      <c r="BNG10" s="76" t="s">
        <v>31</v>
      </c>
      <c r="BNH10" s="76" t="s">
        <v>31</v>
      </c>
      <c r="BNI10" s="76" t="s">
        <v>31</v>
      </c>
      <c r="BNJ10" s="76" t="s">
        <v>31</v>
      </c>
      <c r="BNK10" s="76" t="s">
        <v>31</v>
      </c>
      <c r="BNL10" s="76" t="s">
        <v>31</v>
      </c>
      <c r="BNM10" s="76" t="s">
        <v>31</v>
      </c>
      <c r="BNN10" s="76" t="s">
        <v>31</v>
      </c>
      <c r="BNO10" s="76" t="s">
        <v>31</v>
      </c>
      <c r="BNP10" s="76" t="s">
        <v>31</v>
      </c>
      <c r="BNQ10" s="76" t="s">
        <v>31</v>
      </c>
      <c r="BNR10" s="76" t="s">
        <v>31</v>
      </c>
      <c r="BNS10" s="76" t="s">
        <v>31</v>
      </c>
      <c r="BNT10" s="76" t="s">
        <v>31</v>
      </c>
      <c r="BNU10" s="76" t="s">
        <v>31</v>
      </c>
      <c r="BNV10" s="76" t="s">
        <v>31</v>
      </c>
      <c r="BNW10" s="76" t="s">
        <v>31</v>
      </c>
      <c r="BNX10" s="76" t="s">
        <v>31</v>
      </c>
      <c r="BNY10" s="76" t="s">
        <v>31</v>
      </c>
      <c r="BNZ10" s="76" t="s">
        <v>31</v>
      </c>
      <c r="BOA10" s="76" t="s">
        <v>31</v>
      </c>
      <c r="BOB10" s="76" t="s">
        <v>31</v>
      </c>
      <c r="BOC10" s="76" t="s">
        <v>31</v>
      </c>
      <c r="BOD10" s="76" t="s">
        <v>31</v>
      </c>
      <c r="BOE10" s="76" t="s">
        <v>31</v>
      </c>
      <c r="BOF10" s="76" t="s">
        <v>31</v>
      </c>
      <c r="BOG10" s="76" t="s">
        <v>31</v>
      </c>
      <c r="BOH10" s="76" t="s">
        <v>31</v>
      </c>
      <c r="BOI10" s="76" t="s">
        <v>31</v>
      </c>
      <c r="BOJ10" s="76" t="s">
        <v>31</v>
      </c>
      <c r="BOK10" s="76" t="s">
        <v>31</v>
      </c>
      <c r="BOL10" s="76" t="s">
        <v>31</v>
      </c>
      <c r="BOM10" s="76" t="s">
        <v>31</v>
      </c>
      <c r="BON10" s="76" t="s">
        <v>31</v>
      </c>
      <c r="BOO10" s="76" t="s">
        <v>31</v>
      </c>
      <c r="BOP10" s="76" t="s">
        <v>31</v>
      </c>
      <c r="BOQ10" s="76" t="s">
        <v>31</v>
      </c>
      <c r="BOR10" s="76" t="s">
        <v>31</v>
      </c>
      <c r="BOS10" s="76" t="s">
        <v>31</v>
      </c>
      <c r="BOT10" s="76" t="s">
        <v>31</v>
      </c>
      <c r="BOU10" s="76" t="s">
        <v>31</v>
      </c>
      <c r="BOV10" s="76" t="s">
        <v>31</v>
      </c>
      <c r="BOW10" s="76" t="s">
        <v>31</v>
      </c>
      <c r="BOX10" s="76" t="s">
        <v>31</v>
      </c>
      <c r="BOY10" s="76" t="s">
        <v>31</v>
      </c>
      <c r="BOZ10" s="76" t="s">
        <v>31</v>
      </c>
      <c r="BPA10" s="76" t="s">
        <v>31</v>
      </c>
      <c r="BPB10" s="76" t="s">
        <v>31</v>
      </c>
      <c r="BPC10" s="76" t="s">
        <v>31</v>
      </c>
      <c r="BPD10" s="76" t="s">
        <v>31</v>
      </c>
      <c r="BPE10" s="76" t="s">
        <v>31</v>
      </c>
      <c r="BPF10" s="76" t="s">
        <v>31</v>
      </c>
      <c r="BPG10" s="76" t="s">
        <v>31</v>
      </c>
      <c r="BPH10" s="76" t="s">
        <v>31</v>
      </c>
      <c r="BPI10" s="76" t="s">
        <v>31</v>
      </c>
      <c r="BPJ10" s="76" t="s">
        <v>31</v>
      </c>
      <c r="BPK10" s="76" t="s">
        <v>31</v>
      </c>
      <c r="BPL10" s="76" t="s">
        <v>31</v>
      </c>
      <c r="BPM10" s="76" t="s">
        <v>31</v>
      </c>
      <c r="BPN10" s="76" t="s">
        <v>31</v>
      </c>
      <c r="BPO10" s="76" t="s">
        <v>31</v>
      </c>
      <c r="BPP10" s="76" t="s">
        <v>31</v>
      </c>
      <c r="BPQ10" s="76" t="s">
        <v>31</v>
      </c>
      <c r="BPR10" s="76" t="s">
        <v>31</v>
      </c>
      <c r="BPS10" s="76" t="s">
        <v>31</v>
      </c>
      <c r="BPT10" s="76" t="s">
        <v>31</v>
      </c>
      <c r="BPU10" s="76" t="s">
        <v>31</v>
      </c>
      <c r="BPV10" s="76" t="s">
        <v>31</v>
      </c>
      <c r="BPW10" s="76" t="s">
        <v>31</v>
      </c>
      <c r="BPX10" s="76" t="s">
        <v>31</v>
      </c>
      <c r="BPY10" s="76" t="s">
        <v>31</v>
      </c>
      <c r="BPZ10" s="76" t="s">
        <v>31</v>
      </c>
      <c r="BQA10" s="76" t="s">
        <v>31</v>
      </c>
      <c r="BQB10" s="76" t="s">
        <v>31</v>
      </c>
      <c r="BQC10" s="76" t="s">
        <v>31</v>
      </c>
      <c r="BQD10" s="76" t="s">
        <v>31</v>
      </c>
      <c r="BQE10" s="76" t="s">
        <v>31</v>
      </c>
      <c r="BQF10" s="76" t="s">
        <v>31</v>
      </c>
      <c r="BQG10" s="76" t="s">
        <v>31</v>
      </c>
      <c r="BQH10" s="76" t="s">
        <v>31</v>
      </c>
      <c r="BQI10" s="76" t="s">
        <v>31</v>
      </c>
      <c r="BQJ10" s="76" t="s">
        <v>31</v>
      </c>
      <c r="BQK10" s="76" t="s">
        <v>31</v>
      </c>
      <c r="BQL10" s="76" t="s">
        <v>31</v>
      </c>
      <c r="BQM10" s="76" t="s">
        <v>31</v>
      </c>
      <c r="BQN10" s="76" t="s">
        <v>31</v>
      </c>
      <c r="BQO10" s="76" t="s">
        <v>31</v>
      </c>
      <c r="BQP10" s="76" t="s">
        <v>31</v>
      </c>
      <c r="BQQ10" s="76" t="s">
        <v>31</v>
      </c>
      <c r="BQR10" s="76" t="s">
        <v>31</v>
      </c>
      <c r="BQS10" s="76" t="s">
        <v>31</v>
      </c>
      <c r="BQT10" s="76" t="s">
        <v>31</v>
      </c>
      <c r="BQU10" s="76" t="s">
        <v>31</v>
      </c>
      <c r="BQV10" s="76" t="s">
        <v>31</v>
      </c>
      <c r="BQW10" s="76" t="s">
        <v>31</v>
      </c>
      <c r="BQX10" s="76" t="s">
        <v>31</v>
      </c>
      <c r="BQY10" s="76" t="s">
        <v>31</v>
      </c>
      <c r="BQZ10" s="76" t="s">
        <v>31</v>
      </c>
      <c r="BRA10" s="76" t="s">
        <v>31</v>
      </c>
      <c r="BRB10" s="76" t="s">
        <v>31</v>
      </c>
      <c r="BRC10" s="76" t="s">
        <v>31</v>
      </c>
      <c r="BRD10" s="76" t="s">
        <v>31</v>
      </c>
      <c r="BRE10" s="76" t="s">
        <v>31</v>
      </c>
      <c r="BRF10" s="76" t="s">
        <v>31</v>
      </c>
      <c r="BRG10" s="76" t="s">
        <v>31</v>
      </c>
      <c r="BRH10" s="76" t="s">
        <v>31</v>
      </c>
      <c r="BRI10" s="76" t="s">
        <v>31</v>
      </c>
      <c r="BRJ10" s="76" t="s">
        <v>31</v>
      </c>
      <c r="BRK10" s="76" t="s">
        <v>31</v>
      </c>
      <c r="BRL10" s="76" t="s">
        <v>31</v>
      </c>
      <c r="BRM10" s="76" t="s">
        <v>31</v>
      </c>
      <c r="BRN10" s="76" t="s">
        <v>31</v>
      </c>
      <c r="BRO10" s="76" t="s">
        <v>31</v>
      </c>
      <c r="BRP10" s="76" t="s">
        <v>31</v>
      </c>
      <c r="BRQ10" s="76" t="s">
        <v>31</v>
      </c>
      <c r="BRR10" s="76" t="s">
        <v>31</v>
      </c>
      <c r="BRS10" s="76" t="s">
        <v>31</v>
      </c>
      <c r="BRT10" s="76" t="s">
        <v>31</v>
      </c>
      <c r="BRU10" s="76" t="s">
        <v>31</v>
      </c>
      <c r="BRV10" s="76" t="s">
        <v>31</v>
      </c>
      <c r="BRW10" s="76" t="s">
        <v>31</v>
      </c>
      <c r="BRX10" s="76" t="s">
        <v>31</v>
      </c>
      <c r="BRY10" s="76" t="s">
        <v>31</v>
      </c>
      <c r="BRZ10" s="76" t="s">
        <v>31</v>
      </c>
      <c r="BSA10" s="76" t="s">
        <v>31</v>
      </c>
      <c r="BSB10" s="76" t="s">
        <v>31</v>
      </c>
      <c r="BSC10" s="76" t="s">
        <v>31</v>
      </c>
      <c r="BSD10" s="76" t="s">
        <v>31</v>
      </c>
      <c r="BSE10" s="76" t="s">
        <v>31</v>
      </c>
      <c r="BSF10" s="76" t="s">
        <v>31</v>
      </c>
      <c r="BSG10" s="76" t="s">
        <v>31</v>
      </c>
      <c r="BSH10" s="76" t="s">
        <v>31</v>
      </c>
      <c r="BSI10" s="76" t="s">
        <v>31</v>
      </c>
      <c r="BSJ10" s="76" t="s">
        <v>31</v>
      </c>
      <c r="BSK10" s="76" t="s">
        <v>31</v>
      </c>
      <c r="BSL10" s="76" t="s">
        <v>31</v>
      </c>
      <c r="BSM10" s="76" t="s">
        <v>31</v>
      </c>
      <c r="BSN10" s="76" t="s">
        <v>31</v>
      </c>
      <c r="BSO10" s="76" t="s">
        <v>31</v>
      </c>
      <c r="BSP10" s="76" t="s">
        <v>31</v>
      </c>
      <c r="BSQ10" s="76" t="s">
        <v>31</v>
      </c>
      <c r="BSR10" s="76" t="s">
        <v>31</v>
      </c>
      <c r="BSS10" s="76" t="s">
        <v>31</v>
      </c>
      <c r="BST10" s="76" t="s">
        <v>31</v>
      </c>
      <c r="BSU10" s="76" t="s">
        <v>31</v>
      </c>
      <c r="BSV10" s="76" t="s">
        <v>31</v>
      </c>
      <c r="BSW10" s="76" t="s">
        <v>31</v>
      </c>
      <c r="BSX10" s="76" t="s">
        <v>31</v>
      </c>
      <c r="BSY10" s="76" t="s">
        <v>31</v>
      </c>
      <c r="BSZ10" s="76" t="s">
        <v>31</v>
      </c>
      <c r="BTA10" s="76" t="s">
        <v>31</v>
      </c>
      <c r="BTB10" s="76" t="s">
        <v>31</v>
      </c>
      <c r="BTC10" s="76" t="s">
        <v>31</v>
      </c>
      <c r="BTD10" s="76" t="s">
        <v>31</v>
      </c>
      <c r="BTE10" s="76" t="s">
        <v>31</v>
      </c>
      <c r="BTF10" s="76" t="s">
        <v>31</v>
      </c>
      <c r="BTG10" s="76" t="s">
        <v>31</v>
      </c>
      <c r="BTH10" s="76" t="s">
        <v>31</v>
      </c>
      <c r="BTI10" s="76" t="s">
        <v>31</v>
      </c>
      <c r="BTJ10" s="76" t="s">
        <v>31</v>
      </c>
      <c r="BTK10" s="76" t="s">
        <v>31</v>
      </c>
      <c r="BTL10" s="76" t="s">
        <v>31</v>
      </c>
      <c r="BTM10" s="76" t="s">
        <v>31</v>
      </c>
      <c r="BTN10" s="76" t="s">
        <v>31</v>
      </c>
      <c r="BTO10" s="76" t="s">
        <v>31</v>
      </c>
      <c r="BTP10" s="76" t="s">
        <v>31</v>
      </c>
      <c r="BTQ10" s="76" t="s">
        <v>31</v>
      </c>
      <c r="BTR10" s="76" t="s">
        <v>31</v>
      </c>
      <c r="BTS10" s="76" t="s">
        <v>31</v>
      </c>
      <c r="BTT10" s="76" t="s">
        <v>31</v>
      </c>
      <c r="BTU10" s="76" t="s">
        <v>31</v>
      </c>
      <c r="BTV10" s="76" t="s">
        <v>31</v>
      </c>
      <c r="BTW10" s="76" t="s">
        <v>31</v>
      </c>
      <c r="BTX10" s="76" t="s">
        <v>31</v>
      </c>
      <c r="BTY10" s="76" t="s">
        <v>31</v>
      </c>
      <c r="BTZ10" s="76" t="s">
        <v>31</v>
      </c>
      <c r="BUA10" s="76" t="s">
        <v>31</v>
      </c>
      <c r="BUB10" s="76" t="s">
        <v>31</v>
      </c>
      <c r="BUC10" s="76" t="s">
        <v>31</v>
      </c>
      <c r="BUD10" s="76" t="s">
        <v>31</v>
      </c>
      <c r="BUE10" s="76" t="s">
        <v>31</v>
      </c>
      <c r="BUF10" s="76" t="s">
        <v>31</v>
      </c>
      <c r="BUG10" s="76" t="s">
        <v>31</v>
      </c>
      <c r="BUH10" s="76" t="s">
        <v>31</v>
      </c>
      <c r="BUI10" s="76" t="s">
        <v>31</v>
      </c>
      <c r="BUJ10" s="76" t="s">
        <v>31</v>
      </c>
      <c r="BUK10" s="76" t="s">
        <v>31</v>
      </c>
      <c r="BUL10" s="76" t="s">
        <v>31</v>
      </c>
      <c r="BUM10" s="76" t="s">
        <v>31</v>
      </c>
      <c r="BUN10" s="76" t="s">
        <v>31</v>
      </c>
      <c r="BUO10" s="76" t="s">
        <v>31</v>
      </c>
      <c r="BUP10" s="76" t="s">
        <v>31</v>
      </c>
      <c r="BUQ10" s="76" t="s">
        <v>31</v>
      </c>
      <c r="BUR10" s="76" t="s">
        <v>31</v>
      </c>
      <c r="BUS10" s="76" t="s">
        <v>31</v>
      </c>
      <c r="BUT10" s="76" t="s">
        <v>31</v>
      </c>
      <c r="BUU10" s="76" t="s">
        <v>31</v>
      </c>
      <c r="BUV10" s="76" t="s">
        <v>31</v>
      </c>
      <c r="BUW10" s="76" t="s">
        <v>31</v>
      </c>
      <c r="BUX10" s="76" t="s">
        <v>31</v>
      </c>
      <c r="BUY10" s="76" t="s">
        <v>31</v>
      </c>
      <c r="BUZ10" s="76" t="s">
        <v>31</v>
      </c>
      <c r="BVA10" s="76" t="s">
        <v>31</v>
      </c>
      <c r="BVB10" s="76" t="s">
        <v>31</v>
      </c>
      <c r="BVC10" s="76" t="s">
        <v>31</v>
      </c>
      <c r="BVD10" s="76" t="s">
        <v>31</v>
      </c>
      <c r="BVE10" s="76" t="s">
        <v>31</v>
      </c>
      <c r="BVF10" s="76" t="s">
        <v>31</v>
      </c>
      <c r="BVG10" s="76" t="s">
        <v>31</v>
      </c>
      <c r="BVH10" s="76" t="s">
        <v>31</v>
      </c>
      <c r="BVI10" s="76" t="s">
        <v>31</v>
      </c>
      <c r="BVJ10" s="76" t="s">
        <v>31</v>
      </c>
      <c r="BVK10" s="76" t="s">
        <v>31</v>
      </c>
      <c r="BVL10" s="76" t="s">
        <v>31</v>
      </c>
      <c r="BVM10" s="76" t="s">
        <v>31</v>
      </c>
      <c r="BVN10" s="76" t="s">
        <v>31</v>
      </c>
      <c r="BVO10" s="76" t="s">
        <v>31</v>
      </c>
      <c r="BVP10" s="76" t="s">
        <v>31</v>
      </c>
      <c r="BVQ10" s="76" t="s">
        <v>31</v>
      </c>
      <c r="BVR10" s="76" t="s">
        <v>31</v>
      </c>
      <c r="BVS10" s="76" t="s">
        <v>31</v>
      </c>
      <c r="BVT10" s="76" t="s">
        <v>31</v>
      </c>
      <c r="BVU10" s="76" t="s">
        <v>31</v>
      </c>
      <c r="BVV10" s="76" t="s">
        <v>31</v>
      </c>
      <c r="BVW10" s="76" t="s">
        <v>31</v>
      </c>
      <c r="BVX10" s="76" t="s">
        <v>31</v>
      </c>
      <c r="BVY10" s="76" t="s">
        <v>31</v>
      </c>
      <c r="BVZ10" s="76" t="s">
        <v>31</v>
      </c>
      <c r="BWA10" s="76" t="s">
        <v>31</v>
      </c>
      <c r="BWB10" s="76" t="s">
        <v>31</v>
      </c>
      <c r="BWC10" s="76" t="s">
        <v>31</v>
      </c>
      <c r="BWD10" s="76" t="s">
        <v>31</v>
      </c>
      <c r="BWE10" s="76" t="s">
        <v>31</v>
      </c>
      <c r="BWF10" s="76" t="s">
        <v>31</v>
      </c>
      <c r="BWG10" s="76" t="s">
        <v>31</v>
      </c>
      <c r="BWH10" s="76" t="s">
        <v>31</v>
      </c>
      <c r="BWI10" s="76" t="s">
        <v>31</v>
      </c>
      <c r="BWJ10" s="76" t="s">
        <v>31</v>
      </c>
      <c r="BWK10" s="76" t="s">
        <v>31</v>
      </c>
      <c r="BWL10" s="76" t="s">
        <v>31</v>
      </c>
      <c r="BWM10" s="76" t="s">
        <v>31</v>
      </c>
      <c r="BWN10" s="76" t="s">
        <v>31</v>
      </c>
      <c r="BWO10" s="76" t="s">
        <v>31</v>
      </c>
      <c r="BWP10" s="76" t="s">
        <v>31</v>
      </c>
      <c r="BWQ10" s="76" t="s">
        <v>31</v>
      </c>
      <c r="BWR10" s="76" t="s">
        <v>31</v>
      </c>
      <c r="BWS10" s="76" t="s">
        <v>31</v>
      </c>
      <c r="BWT10" s="76" t="s">
        <v>31</v>
      </c>
      <c r="BWU10" s="76" t="s">
        <v>31</v>
      </c>
      <c r="BWV10" s="76" t="s">
        <v>31</v>
      </c>
      <c r="BWW10" s="76" t="s">
        <v>31</v>
      </c>
      <c r="BWX10" s="76" t="s">
        <v>31</v>
      </c>
      <c r="BWY10" s="76" t="s">
        <v>31</v>
      </c>
      <c r="BWZ10" s="76" t="s">
        <v>31</v>
      </c>
      <c r="BXA10" s="76" t="s">
        <v>31</v>
      </c>
      <c r="BXB10" s="76" t="s">
        <v>31</v>
      </c>
      <c r="BXC10" s="76" t="s">
        <v>31</v>
      </c>
      <c r="BXD10" s="76" t="s">
        <v>31</v>
      </c>
      <c r="BXE10" s="76" t="s">
        <v>31</v>
      </c>
      <c r="BXF10" s="76" t="s">
        <v>31</v>
      </c>
      <c r="BXG10" s="76" t="s">
        <v>31</v>
      </c>
      <c r="BXH10" s="76" t="s">
        <v>31</v>
      </c>
      <c r="BXI10" s="76" t="s">
        <v>31</v>
      </c>
      <c r="BXJ10" s="76" t="s">
        <v>31</v>
      </c>
      <c r="BXK10" s="76" t="s">
        <v>31</v>
      </c>
      <c r="BXL10" s="76" t="s">
        <v>31</v>
      </c>
      <c r="BXM10" s="76" t="s">
        <v>31</v>
      </c>
      <c r="BXN10" s="76" t="s">
        <v>31</v>
      </c>
      <c r="BXO10" s="76" t="s">
        <v>31</v>
      </c>
      <c r="BXP10" s="76" t="s">
        <v>31</v>
      </c>
      <c r="BXQ10" s="76" t="s">
        <v>31</v>
      </c>
      <c r="BXR10" s="76" t="s">
        <v>31</v>
      </c>
      <c r="BXS10" s="76" t="s">
        <v>31</v>
      </c>
      <c r="BXT10" s="76" t="s">
        <v>31</v>
      </c>
      <c r="BXU10" s="76" t="s">
        <v>31</v>
      </c>
      <c r="BXV10" s="76" t="s">
        <v>31</v>
      </c>
      <c r="BXW10" s="76" t="s">
        <v>31</v>
      </c>
      <c r="BXX10" s="76" t="s">
        <v>31</v>
      </c>
      <c r="BXY10" s="76" t="s">
        <v>31</v>
      </c>
      <c r="BXZ10" s="76" t="s">
        <v>31</v>
      </c>
      <c r="BYA10" s="76" t="s">
        <v>31</v>
      </c>
      <c r="BYB10" s="76" t="s">
        <v>31</v>
      </c>
      <c r="BYC10" s="76" t="s">
        <v>31</v>
      </c>
      <c r="BYD10" s="76" t="s">
        <v>31</v>
      </c>
      <c r="BYE10" s="76" t="s">
        <v>31</v>
      </c>
      <c r="BYF10" s="76" t="s">
        <v>31</v>
      </c>
      <c r="BYG10" s="76" t="s">
        <v>31</v>
      </c>
      <c r="BYH10" s="76" t="s">
        <v>31</v>
      </c>
      <c r="BYI10" s="76" t="s">
        <v>31</v>
      </c>
      <c r="BYJ10" s="76" t="s">
        <v>31</v>
      </c>
      <c r="BYK10" s="76" t="s">
        <v>31</v>
      </c>
      <c r="BYL10" s="76" t="s">
        <v>31</v>
      </c>
      <c r="BYM10" s="76" t="s">
        <v>31</v>
      </c>
      <c r="BYN10" s="76" t="s">
        <v>31</v>
      </c>
      <c r="BYO10" s="76" t="s">
        <v>31</v>
      </c>
      <c r="BYP10" s="76" t="s">
        <v>31</v>
      </c>
      <c r="BYQ10" s="76" t="s">
        <v>31</v>
      </c>
      <c r="BYR10" s="76" t="s">
        <v>31</v>
      </c>
      <c r="BYS10" s="76" t="s">
        <v>31</v>
      </c>
      <c r="BYT10" s="76" t="s">
        <v>31</v>
      </c>
      <c r="BYU10" s="76" t="s">
        <v>31</v>
      </c>
      <c r="BYV10" s="76" t="s">
        <v>31</v>
      </c>
      <c r="BYW10" s="76" t="s">
        <v>31</v>
      </c>
      <c r="BYX10" s="76" t="s">
        <v>31</v>
      </c>
      <c r="BYY10" s="76" t="s">
        <v>31</v>
      </c>
      <c r="BYZ10" s="76" t="s">
        <v>31</v>
      </c>
      <c r="BZA10" s="76" t="s">
        <v>31</v>
      </c>
      <c r="BZB10" s="76" t="s">
        <v>31</v>
      </c>
      <c r="BZC10" s="76" t="s">
        <v>31</v>
      </c>
      <c r="BZD10" s="76" t="s">
        <v>31</v>
      </c>
      <c r="BZE10" s="76" t="s">
        <v>31</v>
      </c>
      <c r="BZF10" s="76" t="s">
        <v>31</v>
      </c>
      <c r="BZG10" s="76" t="s">
        <v>31</v>
      </c>
      <c r="BZH10" s="76" t="s">
        <v>31</v>
      </c>
      <c r="BZI10" s="76" t="s">
        <v>31</v>
      </c>
      <c r="BZJ10" s="76" t="s">
        <v>31</v>
      </c>
      <c r="BZK10" s="76" t="s">
        <v>31</v>
      </c>
      <c r="BZL10" s="76" t="s">
        <v>31</v>
      </c>
      <c r="BZM10" s="76" t="s">
        <v>31</v>
      </c>
      <c r="BZN10" s="76" t="s">
        <v>31</v>
      </c>
      <c r="BZO10" s="76" t="s">
        <v>31</v>
      </c>
      <c r="BZP10" s="76" t="s">
        <v>31</v>
      </c>
      <c r="BZQ10" s="76" t="s">
        <v>31</v>
      </c>
      <c r="BZR10" s="76" t="s">
        <v>31</v>
      </c>
      <c r="BZS10" s="76" t="s">
        <v>31</v>
      </c>
      <c r="BZT10" s="76" t="s">
        <v>31</v>
      </c>
      <c r="BZU10" s="76" t="s">
        <v>31</v>
      </c>
      <c r="BZV10" s="76" t="s">
        <v>31</v>
      </c>
      <c r="BZW10" s="76" t="s">
        <v>31</v>
      </c>
      <c r="BZX10" s="76" t="s">
        <v>31</v>
      </c>
      <c r="BZY10" s="76" t="s">
        <v>31</v>
      </c>
      <c r="BZZ10" s="76" t="s">
        <v>31</v>
      </c>
      <c r="CAA10" s="76" t="s">
        <v>31</v>
      </c>
      <c r="CAB10" s="76" t="s">
        <v>31</v>
      </c>
      <c r="CAC10" s="76" t="s">
        <v>31</v>
      </c>
      <c r="CAD10" s="76" t="s">
        <v>31</v>
      </c>
      <c r="CAE10" s="76" t="s">
        <v>31</v>
      </c>
      <c r="CAF10" s="76" t="s">
        <v>31</v>
      </c>
      <c r="CAG10" s="76" t="s">
        <v>31</v>
      </c>
      <c r="CAH10" s="76" t="s">
        <v>31</v>
      </c>
      <c r="CAI10" s="76" t="s">
        <v>31</v>
      </c>
      <c r="CAJ10" s="76" t="s">
        <v>31</v>
      </c>
      <c r="CAK10" s="76" t="s">
        <v>31</v>
      </c>
      <c r="CAL10" s="76" t="s">
        <v>31</v>
      </c>
      <c r="CAM10" s="76" t="s">
        <v>31</v>
      </c>
      <c r="CAN10" s="76" t="s">
        <v>31</v>
      </c>
      <c r="CAO10" s="76" t="s">
        <v>31</v>
      </c>
      <c r="CAP10" s="76" t="s">
        <v>31</v>
      </c>
      <c r="CAQ10" s="76" t="s">
        <v>31</v>
      </c>
      <c r="CAR10" s="76" t="s">
        <v>31</v>
      </c>
      <c r="CAS10" s="76" t="s">
        <v>31</v>
      </c>
      <c r="CAT10" s="76" t="s">
        <v>31</v>
      </c>
      <c r="CAU10" s="76" t="s">
        <v>31</v>
      </c>
      <c r="CAV10" s="76" t="s">
        <v>31</v>
      </c>
      <c r="CAW10" s="76" t="s">
        <v>31</v>
      </c>
      <c r="CAX10" s="76" t="s">
        <v>31</v>
      </c>
      <c r="CAY10" s="76" t="s">
        <v>31</v>
      </c>
      <c r="CAZ10" s="76" t="s">
        <v>31</v>
      </c>
      <c r="CBA10" s="76" t="s">
        <v>31</v>
      </c>
      <c r="CBB10" s="76" t="s">
        <v>31</v>
      </c>
      <c r="CBC10" s="76" t="s">
        <v>31</v>
      </c>
      <c r="CBD10" s="76" t="s">
        <v>31</v>
      </c>
      <c r="CBE10" s="76" t="s">
        <v>31</v>
      </c>
      <c r="CBF10" s="76" t="s">
        <v>31</v>
      </c>
      <c r="CBG10" s="76" t="s">
        <v>31</v>
      </c>
      <c r="CBH10" s="76" t="s">
        <v>31</v>
      </c>
      <c r="CBI10" s="76" t="s">
        <v>31</v>
      </c>
      <c r="CBJ10" s="76" t="s">
        <v>31</v>
      </c>
      <c r="CBK10" s="76" t="s">
        <v>31</v>
      </c>
      <c r="CBL10" s="76" t="s">
        <v>31</v>
      </c>
      <c r="CBM10" s="76" t="s">
        <v>31</v>
      </c>
      <c r="CBN10" s="76" t="s">
        <v>31</v>
      </c>
      <c r="CBO10" s="76" t="s">
        <v>31</v>
      </c>
      <c r="CBP10" s="76" t="s">
        <v>31</v>
      </c>
      <c r="CBQ10" s="76" t="s">
        <v>31</v>
      </c>
      <c r="CBR10" s="76" t="s">
        <v>31</v>
      </c>
      <c r="CBS10" s="76" t="s">
        <v>31</v>
      </c>
      <c r="CBT10" s="76" t="s">
        <v>31</v>
      </c>
      <c r="CBU10" s="76" t="s">
        <v>31</v>
      </c>
      <c r="CBV10" s="76" t="s">
        <v>31</v>
      </c>
      <c r="CBW10" s="76" t="s">
        <v>31</v>
      </c>
      <c r="CBX10" s="76" t="s">
        <v>31</v>
      </c>
      <c r="CBY10" s="76" t="s">
        <v>31</v>
      </c>
      <c r="CBZ10" s="76" t="s">
        <v>31</v>
      </c>
      <c r="CCA10" s="76" t="s">
        <v>31</v>
      </c>
      <c r="CCB10" s="76" t="s">
        <v>31</v>
      </c>
      <c r="CCC10" s="76" t="s">
        <v>31</v>
      </c>
      <c r="CCD10" s="76" t="s">
        <v>31</v>
      </c>
      <c r="CCE10" s="76" t="s">
        <v>31</v>
      </c>
      <c r="CCF10" s="76" t="s">
        <v>31</v>
      </c>
      <c r="CCG10" s="76" t="s">
        <v>31</v>
      </c>
      <c r="CCH10" s="76" t="s">
        <v>31</v>
      </c>
      <c r="CCI10" s="76" t="s">
        <v>31</v>
      </c>
      <c r="CCJ10" s="76" t="s">
        <v>31</v>
      </c>
      <c r="CCK10" s="76" t="s">
        <v>31</v>
      </c>
      <c r="CCL10" s="76" t="s">
        <v>31</v>
      </c>
      <c r="CCM10" s="76" t="s">
        <v>31</v>
      </c>
      <c r="CCN10" s="76" t="s">
        <v>31</v>
      </c>
      <c r="CCO10" s="76" t="s">
        <v>31</v>
      </c>
      <c r="CCP10" s="76" t="s">
        <v>31</v>
      </c>
      <c r="CCQ10" s="76" t="s">
        <v>31</v>
      </c>
      <c r="CCR10" s="76" t="s">
        <v>31</v>
      </c>
      <c r="CCS10" s="76" t="s">
        <v>31</v>
      </c>
      <c r="CCT10" s="76" t="s">
        <v>31</v>
      </c>
      <c r="CCU10" s="76" t="s">
        <v>31</v>
      </c>
      <c r="CCV10" s="76" t="s">
        <v>31</v>
      </c>
      <c r="CCW10" s="76" t="s">
        <v>31</v>
      </c>
      <c r="CCX10" s="76" t="s">
        <v>31</v>
      </c>
      <c r="CCY10" s="76" t="s">
        <v>31</v>
      </c>
      <c r="CCZ10" s="76" t="s">
        <v>31</v>
      </c>
      <c r="CDA10" s="76" t="s">
        <v>31</v>
      </c>
      <c r="CDB10" s="76" t="s">
        <v>31</v>
      </c>
      <c r="CDC10" s="76" t="s">
        <v>31</v>
      </c>
      <c r="CDD10" s="76" t="s">
        <v>31</v>
      </c>
      <c r="CDE10" s="76" t="s">
        <v>31</v>
      </c>
      <c r="CDF10" s="76" t="s">
        <v>31</v>
      </c>
      <c r="CDG10" s="76" t="s">
        <v>31</v>
      </c>
      <c r="CDH10" s="76" t="s">
        <v>31</v>
      </c>
      <c r="CDI10" s="76" t="s">
        <v>31</v>
      </c>
      <c r="CDJ10" s="76" t="s">
        <v>31</v>
      </c>
      <c r="CDK10" s="76" t="s">
        <v>31</v>
      </c>
      <c r="CDL10" s="76" t="s">
        <v>31</v>
      </c>
      <c r="CDM10" s="76" t="s">
        <v>31</v>
      </c>
      <c r="CDN10" s="76" t="s">
        <v>31</v>
      </c>
      <c r="CDO10" s="76" t="s">
        <v>31</v>
      </c>
      <c r="CDP10" s="76" t="s">
        <v>31</v>
      </c>
      <c r="CDQ10" s="76" t="s">
        <v>31</v>
      </c>
      <c r="CDR10" s="76" t="s">
        <v>31</v>
      </c>
      <c r="CDS10" s="76" t="s">
        <v>31</v>
      </c>
      <c r="CDT10" s="76" t="s">
        <v>31</v>
      </c>
      <c r="CDU10" s="76" t="s">
        <v>31</v>
      </c>
      <c r="CDV10" s="76" t="s">
        <v>31</v>
      </c>
      <c r="CDW10" s="76" t="s">
        <v>31</v>
      </c>
      <c r="CDX10" s="76" t="s">
        <v>31</v>
      </c>
      <c r="CDY10" s="76" t="s">
        <v>31</v>
      </c>
      <c r="CDZ10" s="76" t="s">
        <v>31</v>
      </c>
      <c r="CEA10" s="76" t="s">
        <v>31</v>
      </c>
      <c r="CEB10" s="76" t="s">
        <v>31</v>
      </c>
      <c r="CEC10" s="76" t="s">
        <v>31</v>
      </c>
      <c r="CED10" s="76" t="s">
        <v>31</v>
      </c>
      <c r="CEE10" s="76" t="s">
        <v>31</v>
      </c>
      <c r="CEF10" s="76" t="s">
        <v>31</v>
      </c>
      <c r="CEG10" s="76" t="s">
        <v>31</v>
      </c>
      <c r="CEH10" s="76" t="s">
        <v>31</v>
      </c>
      <c r="CEI10" s="76" t="s">
        <v>31</v>
      </c>
      <c r="CEJ10" s="76" t="s">
        <v>31</v>
      </c>
      <c r="CEK10" s="76" t="s">
        <v>31</v>
      </c>
      <c r="CEL10" s="76" t="s">
        <v>31</v>
      </c>
      <c r="CEM10" s="76" t="s">
        <v>31</v>
      </c>
      <c r="CEN10" s="76" t="s">
        <v>31</v>
      </c>
      <c r="CEO10" s="76" t="s">
        <v>31</v>
      </c>
      <c r="CEP10" s="76" t="s">
        <v>31</v>
      </c>
      <c r="CEQ10" s="76" t="s">
        <v>31</v>
      </c>
      <c r="CER10" s="76" t="s">
        <v>31</v>
      </c>
      <c r="CES10" s="76" t="s">
        <v>31</v>
      </c>
      <c r="CET10" s="76" t="s">
        <v>31</v>
      </c>
      <c r="CEU10" s="76" t="s">
        <v>31</v>
      </c>
      <c r="CEV10" s="76" t="s">
        <v>31</v>
      </c>
      <c r="CEW10" s="76" t="s">
        <v>31</v>
      </c>
      <c r="CEX10" s="76" t="s">
        <v>31</v>
      </c>
      <c r="CEY10" s="76" t="s">
        <v>31</v>
      </c>
      <c r="CEZ10" s="76" t="s">
        <v>31</v>
      </c>
      <c r="CFA10" s="76" t="s">
        <v>31</v>
      </c>
      <c r="CFB10" s="76" t="s">
        <v>31</v>
      </c>
      <c r="CFC10" s="76" t="s">
        <v>31</v>
      </c>
      <c r="CFD10" s="76" t="s">
        <v>31</v>
      </c>
      <c r="CFE10" s="76" t="s">
        <v>31</v>
      </c>
      <c r="CFF10" s="76" t="s">
        <v>31</v>
      </c>
      <c r="CFG10" s="76" t="s">
        <v>31</v>
      </c>
      <c r="CFH10" s="76" t="s">
        <v>31</v>
      </c>
      <c r="CFI10" s="76" t="s">
        <v>31</v>
      </c>
      <c r="CFJ10" s="76" t="s">
        <v>31</v>
      </c>
      <c r="CFK10" s="76" t="s">
        <v>31</v>
      </c>
      <c r="CFL10" s="76" t="s">
        <v>31</v>
      </c>
      <c r="CFM10" s="76" t="s">
        <v>31</v>
      </c>
      <c r="CFN10" s="76" t="s">
        <v>31</v>
      </c>
      <c r="CFO10" s="76" t="s">
        <v>31</v>
      </c>
      <c r="CFP10" s="76" t="s">
        <v>31</v>
      </c>
      <c r="CFQ10" s="76" t="s">
        <v>31</v>
      </c>
      <c r="CFR10" s="76" t="s">
        <v>31</v>
      </c>
      <c r="CFS10" s="76" t="s">
        <v>31</v>
      </c>
      <c r="CFT10" s="76" t="s">
        <v>31</v>
      </c>
      <c r="CFU10" s="76" t="s">
        <v>31</v>
      </c>
      <c r="CFV10" s="76" t="s">
        <v>31</v>
      </c>
      <c r="CFW10" s="76" t="s">
        <v>31</v>
      </c>
      <c r="CFX10" s="76" t="s">
        <v>31</v>
      </c>
      <c r="CFY10" s="76" t="s">
        <v>31</v>
      </c>
      <c r="CFZ10" s="76" t="s">
        <v>31</v>
      </c>
      <c r="CGA10" s="76" t="s">
        <v>31</v>
      </c>
      <c r="CGB10" s="76" t="s">
        <v>31</v>
      </c>
      <c r="CGC10" s="76" t="s">
        <v>31</v>
      </c>
      <c r="CGD10" s="76" t="s">
        <v>31</v>
      </c>
      <c r="CGE10" s="76" t="s">
        <v>31</v>
      </c>
      <c r="CGF10" s="76" t="s">
        <v>31</v>
      </c>
      <c r="CGG10" s="76" t="s">
        <v>31</v>
      </c>
      <c r="CGH10" s="76" t="s">
        <v>31</v>
      </c>
      <c r="CGI10" s="76" t="s">
        <v>31</v>
      </c>
      <c r="CGJ10" s="76" t="s">
        <v>31</v>
      </c>
      <c r="CGK10" s="76" t="s">
        <v>31</v>
      </c>
      <c r="CGL10" s="76" t="s">
        <v>31</v>
      </c>
      <c r="CGM10" s="76" t="s">
        <v>31</v>
      </c>
      <c r="CGN10" s="76" t="s">
        <v>31</v>
      </c>
      <c r="CGO10" s="76" t="s">
        <v>31</v>
      </c>
      <c r="CGP10" s="76" t="s">
        <v>31</v>
      </c>
      <c r="CGQ10" s="76" t="s">
        <v>31</v>
      </c>
      <c r="CGR10" s="76" t="s">
        <v>31</v>
      </c>
      <c r="CGS10" s="76" t="s">
        <v>31</v>
      </c>
      <c r="CGT10" s="76" t="s">
        <v>31</v>
      </c>
      <c r="CGU10" s="76" t="s">
        <v>31</v>
      </c>
      <c r="CGV10" s="76" t="s">
        <v>31</v>
      </c>
      <c r="CGW10" s="76" t="s">
        <v>31</v>
      </c>
      <c r="CGX10" s="76" t="s">
        <v>31</v>
      </c>
      <c r="CGY10" s="76" t="s">
        <v>31</v>
      </c>
      <c r="CGZ10" s="76" t="s">
        <v>31</v>
      </c>
      <c r="CHA10" s="76" t="s">
        <v>31</v>
      </c>
      <c r="CHB10" s="76" t="s">
        <v>31</v>
      </c>
      <c r="CHC10" s="76" t="s">
        <v>31</v>
      </c>
      <c r="CHD10" s="76" t="s">
        <v>31</v>
      </c>
      <c r="CHE10" s="76" t="s">
        <v>31</v>
      </c>
      <c r="CHF10" s="76" t="s">
        <v>31</v>
      </c>
      <c r="CHG10" s="76" t="s">
        <v>31</v>
      </c>
      <c r="CHH10" s="76" t="s">
        <v>31</v>
      </c>
      <c r="CHI10" s="76" t="s">
        <v>31</v>
      </c>
      <c r="CHJ10" s="76" t="s">
        <v>31</v>
      </c>
      <c r="CHK10" s="76" t="s">
        <v>31</v>
      </c>
      <c r="CHL10" s="76" t="s">
        <v>31</v>
      </c>
      <c r="CHM10" s="76" t="s">
        <v>31</v>
      </c>
      <c r="CHN10" s="76" t="s">
        <v>31</v>
      </c>
      <c r="CHO10" s="76" t="s">
        <v>31</v>
      </c>
      <c r="CHP10" s="76" t="s">
        <v>31</v>
      </c>
      <c r="CHQ10" s="76" t="s">
        <v>31</v>
      </c>
      <c r="CHR10" s="76" t="s">
        <v>31</v>
      </c>
      <c r="CHS10" s="76" t="s">
        <v>31</v>
      </c>
      <c r="CHT10" s="76" t="s">
        <v>31</v>
      </c>
      <c r="CHU10" s="76" t="s">
        <v>31</v>
      </c>
      <c r="CHV10" s="76" t="s">
        <v>31</v>
      </c>
      <c r="CHW10" s="76" t="s">
        <v>31</v>
      </c>
      <c r="CHX10" s="76" t="s">
        <v>31</v>
      </c>
      <c r="CHY10" s="76" t="s">
        <v>31</v>
      </c>
      <c r="CHZ10" s="76" t="s">
        <v>31</v>
      </c>
      <c r="CIA10" s="76" t="s">
        <v>31</v>
      </c>
      <c r="CIB10" s="76" t="s">
        <v>31</v>
      </c>
      <c r="CIC10" s="76" t="s">
        <v>31</v>
      </c>
      <c r="CID10" s="76" t="s">
        <v>31</v>
      </c>
      <c r="CIE10" s="76" t="s">
        <v>31</v>
      </c>
      <c r="CIF10" s="76" t="s">
        <v>31</v>
      </c>
      <c r="CIG10" s="76" t="s">
        <v>31</v>
      </c>
      <c r="CIH10" s="76" t="s">
        <v>31</v>
      </c>
      <c r="CII10" s="76" t="s">
        <v>31</v>
      </c>
      <c r="CIJ10" s="76" t="s">
        <v>31</v>
      </c>
      <c r="CIK10" s="76" t="s">
        <v>31</v>
      </c>
      <c r="CIL10" s="76" t="s">
        <v>31</v>
      </c>
      <c r="CIM10" s="76" t="s">
        <v>31</v>
      </c>
      <c r="CIN10" s="76" t="s">
        <v>31</v>
      </c>
      <c r="CIO10" s="76" t="s">
        <v>31</v>
      </c>
      <c r="CIP10" s="76" t="s">
        <v>31</v>
      </c>
      <c r="CIQ10" s="76" t="s">
        <v>31</v>
      </c>
      <c r="CIR10" s="76" t="s">
        <v>31</v>
      </c>
      <c r="CIS10" s="76" t="s">
        <v>31</v>
      </c>
      <c r="CIT10" s="76" t="s">
        <v>31</v>
      </c>
      <c r="CIU10" s="76" t="s">
        <v>31</v>
      </c>
      <c r="CIV10" s="76" t="s">
        <v>31</v>
      </c>
      <c r="CIW10" s="76" t="s">
        <v>31</v>
      </c>
      <c r="CIX10" s="76" t="s">
        <v>31</v>
      </c>
      <c r="CIY10" s="76" t="s">
        <v>31</v>
      </c>
      <c r="CIZ10" s="76" t="s">
        <v>31</v>
      </c>
      <c r="CJA10" s="76" t="s">
        <v>31</v>
      </c>
      <c r="CJB10" s="76" t="s">
        <v>31</v>
      </c>
      <c r="CJC10" s="76" t="s">
        <v>31</v>
      </c>
      <c r="CJD10" s="76" t="s">
        <v>31</v>
      </c>
      <c r="CJE10" s="76" t="s">
        <v>31</v>
      </c>
      <c r="CJF10" s="76" t="s">
        <v>31</v>
      </c>
      <c r="CJG10" s="76" t="s">
        <v>31</v>
      </c>
      <c r="CJH10" s="76" t="s">
        <v>31</v>
      </c>
      <c r="CJI10" s="76" t="s">
        <v>31</v>
      </c>
      <c r="CJJ10" s="76" t="s">
        <v>31</v>
      </c>
      <c r="CJK10" s="76" t="s">
        <v>31</v>
      </c>
      <c r="CJL10" s="76" t="s">
        <v>31</v>
      </c>
      <c r="CJM10" s="76" t="s">
        <v>31</v>
      </c>
      <c r="CJN10" s="76" t="s">
        <v>31</v>
      </c>
      <c r="CJO10" s="76" t="s">
        <v>31</v>
      </c>
      <c r="CJP10" s="76" t="s">
        <v>31</v>
      </c>
      <c r="CJQ10" s="76" t="s">
        <v>31</v>
      </c>
      <c r="CJR10" s="76" t="s">
        <v>31</v>
      </c>
      <c r="CJS10" s="76" t="s">
        <v>31</v>
      </c>
      <c r="CJT10" s="76" t="s">
        <v>31</v>
      </c>
      <c r="CJU10" s="76" t="s">
        <v>31</v>
      </c>
      <c r="CJV10" s="76" t="s">
        <v>31</v>
      </c>
      <c r="CJW10" s="76" t="s">
        <v>31</v>
      </c>
      <c r="CJX10" s="76" t="s">
        <v>31</v>
      </c>
      <c r="CJY10" s="76" t="s">
        <v>31</v>
      </c>
      <c r="CJZ10" s="76" t="s">
        <v>31</v>
      </c>
      <c r="CKA10" s="76" t="s">
        <v>31</v>
      </c>
      <c r="CKB10" s="76" t="s">
        <v>31</v>
      </c>
      <c r="CKC10" s="76" t="s">
        <v>31</v>
      </c>
      <c r="CKD10" s="76" t="s">
        <v>31</v>
      </c>
      <c r="CKE10" s="76" t="s">
        <v>31</v>
      </c>
      <c r="CKF10" s="76" t="s">
        <v>31</v>
      </c>
      <c r="CKG10" s="76" t="s">
        <v>31</v>
      </c>
      <c r="CKH10" s="76" t="s">
        <v>31</v>
      </c>
      <c r="CKI10" s="76" t="s">
        <v>31</v>
      </c>
      <c r="CKJ10" s="76" t="s">
        <v>31</v>
      </c>
      <c r="CKK10" s="76" t="s">
        <v>31</v>
      </c>
      <c r="CKL10" s="76" t="s">
        <v>31</v>
      </c>
      <c r="CKM10" s="76" t="s">
        <v>31</v>
      </c>
      <c r="CKN10" s="76" t="s">
        <v>31</v>
      </c>
      <c r="CKO10" s="76" t="s">
        <v>31</v>
      </c>
      <c r="CKP10" s="76" t="s">
        <v>31</v>
      </c>
      <c r="CKQ10" s="76" t="s">
        <v>31</v>
      </c>
      <c r="CKR10" s="76" t="s">
        <v>31</v>
      </c>
      <c r="CKS10" s="76" t="s">
        <v>31</v>
      </c>
      <c r="CKT10" s="76" t="s">
        <v>31</v>
      </c>
      <c r="CKU10" s="76" t="s">
        <v>31</v>
      </c>
      <c r="CKV10" s="76" t="s">
        <v>31</v>
      </c>
      <c r="CKW10" s="76" t="s">
        <v>31</v>
      </c>
      <c r="CKX10" s="76" t="s">
        <v>31</v>
      </c>
      <c r="CKY10" s="76" t="s">
        <v>31</v>
      </c>
      <c r="CKZ10" s="76" t="s">
        <v>31</v>
      </c>
      <c r="CLA10" s="76" t="s">
        <v>31</v>
      </c>
      <c r="CLB10" s="76" t="s">
        <v>31</v>
      </c>
      <c r="CLC10" s="76" t="s">
        <v>31</v>
      </c>
      <c r="CLD10" s="76" t="s">
        <v>31</v>
      </c>
      <c r="CLE10" s="76" t="s">
        <v>31</v>
      </c>
      <c r="CLF10" s="76" t="s">
        <v>31</v>
      </c>
      <c r="CLG10" s="76" t="s">
        <v>31</v>
      </c>
      <c r="CLH10" s="76" t="s">
        <v>31</v>
      </c>
      <c r="CLI10" s="76" t="s">
        <v>31</v>
      </c>
      <c r="CLJ10" s="76" t="s">
        <v>31</v>
      </c>
      <c r="CLK10" s="76" t="s">
        <v>31</v>
      </c>
      <c r="CLL10" s="76" t="s">
        <v>31</v>
      </c>
      <c r="CLM10" s="76" t="s">
        <v>31</v>
      </c>
      <c r="CLN10" s="76" t="s">
        <v>31</v>
      </c>
      <c r="CLO10" s="76" t="s">
        <v>31</v>
      </c>
      <c r="CLP10" s="76" t="s">
        <v>31</v>
      </c>
      <c r="CLQ10" s="76" t="s">
        <v>31</v>
      </c>
      <c r="CLR10" s="76" t="s">
        <v>31</v>
      </c>
      <c r="CLS10" s="76" t="s">
        <v>31</v>
      </c>
      <c r="CLT10" s="76" t="s">
        <v>31</v>
      </c>
      <c r="CLU10" s="76" t="s">
        <v>31</v>
      </c>
      <c r="CLV10" s="76" t="s">
        <v>31</v>
      </c>
      <c r="CLW10" s="76" t="s">
        <v>31</v>
      </c>
      <c r="CLX10" s="76" t="s">
        <v>31</v>
      </c>
      <c r="CLY10" s="76" t="s">
        <v>31</v>
      </c>
      <c r="CLZ10" s="76" t="s">
        <v>31</v>
      </c>
      <c r="CMA10" s="76" t="s">
        <v>31</v>
      </c>
      <c r="CMB10" s="76" t="s">
        <v>31</v>
      </c>
      <c r="CMC10" s="76" t="s">
        <v>31</v>
      </c>
      <c r="CMD10" s="76" t="s">
        <v>31</v>
      </c>
      <c r="CME10" s="76" t="s">
        <v>31</v>
      </c>
      <c r="CMF10" s="76" t="s">
        <v>31</v>
      </c>
      <c r="CMG10" s="76" t="s">
        <v>31</v>
      </c>
      <c r="CMH10" s="76" t="s">
        <v>31</v>
      </c>
      <c r="CMI10" s="76" t="s">
        <v>31</v>
      </c>
      <c r="CMJ10" s="76" t="s">
        <v>31</v>
      </c>
      <c r="CMK10" s="76" t="s">
        <v>31</v>
      </c>
      <c r="CML10" s="76" t="s">
        <v>31</v>
      </c>
      <c r="CMM10" s="76" t="s">
        <v>31</v>
      </c>
      <c r="CMN10" s="76" t="s">
        <v>31</v>
      </c>
      <c r="CMO10" s="76" t="s">
        <v>31</v>
      </c>
      <c r="CMP10" s="76" t="s">
        <v>31</v>
      </c>
      <c r="CMQ10" s="76" t="s">
        <v>31</v>
      </c>
      <c r="CMR10" s="76" t="s">
        <v>31</v>
      </c>
      <c r="CMS10" s="76" t="s">
        <v>31</v>
      </c>
      <c r="CMT10" s="76" t="s">
        <v>31</v>
      </c>
      <c r="CMU10" s="76" t="s">
        <v>31</v>
      </c>
      <c r="CMV10" s="76" t="s">
        <v>31</v>
      </c>
      <c r="CMW10" s="76" t="s">
        <v>31</v>
      </c>
      <c r="CMX10" s="76" t="s">
        <v>31</v>
      </c>
      <c r="CMY10" s="76" t="s">
        <v>31</v>
      </c>
      <c r="CMZ10" s="76" t="s">
        <v>31</v>
      </c>
      <c r="CNA10" s="76" t="s">
        <v>31</v>
      </c>
      <c r="CNB10" s="76" t="s">
        <v>31</v>
      </c>
      <c r="CNC10" s="76" t="s">
        <v>31</v>
      </c>
      <c r="CND10" s="76" t="s">
        <v>31</v>
      </c>
      <c r="CNE10" s="76" t="s">
        <v>31</v>
      </c>
      <c r="CNF10" s="76" t="s">
        <v>31</v>
      </c>
      <c r="CNG10" s="76" t="s">
        <v>31</v>
      </c>
      <c r="CNH10" s="76" t="s">
        <v>31</v>
      </c>
      <c r="CNI10" s="76" t="s">
        <v>31</v>
      </c>
      <c r="CNJ10" s="76" t="s">
        <v>31</v>
      </c>
      <c r="CNK10" s="76" t="s">
        <v>31</v>
      </c>
      <c r="CNL10" s="76" t="s">
        <v>31</v>
      </c>
      <c r="CNM10" s="76" t="s">
        <v>31</v>
      </c>
      <c r="CNN10" s="76" t="s">
        <v>31</v>
      </c>
      <c r="CNO10" s="76" t="s">
        <v>31</v>
      </c>
      <c r="CNP10" s="76" t="s">
        <v>31</v>
      </c>
      <c r="CNQ10" s="76" t="s">
        <v>31</v>
      </c>
      <c r="CNR10" s="76" t="s">
        <v>31</v>
      </c>
      <c r="CNS10" s="76" t="s">
        <v>31</v>
      </c>
      <c r="CNT10" s="76" t="s">
        <v>31</v>
      </c>
      <c r="CNU10" s="76" t="s">
        <v>31</v>
      </c>
      <c r="CNV10" s="76" t="s">
        <v>31</v>
      </c>
      <c r="CNW10" s="76" t="s">
        <v>31</v>
      </c>
      <c r="CNX10" s="76" t="s">
        <v>31</v>
      </c>
      <c r="CNY10" s="76" t="s">
        <v>31</v>
      </c>
      <c r="CNZ10" s="76" t="s">
        <v>31</v>
      </c>
      <c r="COA10" s="76" t="s">
        <v>31</v>
      </c>
      <c r="COB10" s="76" t="s">
        <v>31</v>
      </c>
      <c r="COC10" s="76" t="s">
        <v>31</v>
      </c>
      <c r="COD10" s="76" t="s">
        <v>31</v>
      </c>
      <c r="COE10" s="76" t="s">
        <v>31</v>
      </c>
      <c r="COF10" s="76" t="s">
        <v>31</v>
      </c>
      <c r="COG10" s="76" t="s">
        <v>31</v>
      </c>
      <c r="COH10" s="76" t="s">
        <v>31</v>
      </c>
      <c r="COI10" s="76" t="s">
        <v>31</v>
      </c>
      <c r="COJ10" s="76" t="s">
        <v>31</v>
      </c>
      <c r="COK10" s="76" t="s">
        <v>31</v>
      </c>
      <c r="COL10" s="76" t="s">
        <v>31</v>
      </c>
      <c r="COM10" s="76" t="s">
        <v>31</v>
      </c>
      <c r="CON10" s="76" t="s">
        <v>31</v>
      </c>
      <c r="COO10" s="76" t="s">
        <v>31</v>
      </c>
      <c r="COP10" s="76" t="s">
        <v>31</v>
      </c>
      <c r="COQ10" s="76" t="s">
        <v>31</v>
      </c>
      <c r="COR10" s="76" t="s">
        <v>31</v>
      </c>
      <c r="COS10" s="76" t="s">
        <v>31</v>
      </c>
      <c r="COT10" s="76" t="s">
        <v>31</v>
      </c>
      <c r="COU10" s="76" t="s">
        <v>31</v>
      </c>
      <c r="COV10" s="76" t="s">
        <v>31</v>
      </c>
      <c r="COW10" s="76" t="s">
        <v>31</v>
      </c>
      <c r="COX10" s="76" t="s">
        <v>31</v>
      </c>
      <c r="COY10" s="76" t="s">
        <v>31</v>
      </c>
      <c r="COZ10" s="76" t="s">
        <v>31</v>
      </c>
      <c r="CPA10" s="76" t="s">
        <v>31</v>
      </c>
      <c r="CPB10" s="76" t="s">
        <v>31</v>
      </c>
      <c r="CPC10" s="76" t="s">
        <v>31</v>
      </c>
      <c r="CPD10" s="76" t="s">
        <v>31</v>
      </c>
      <c r="CPE10" s="76" t="s">
        <v>31</v>
      </c>
      <c r="CPF10" s="76" t="s">
        <v>31</v>
      </c>
      <c r="CPG10" s="76" t="s">
        <v>31</v>
      </c>
      <c r="CPH10" s="76" t="s">
        <v>31</v>
      </c>
      <c r="CPI10" s="76" t="s">
        <v>31</v>
      </c>
      <c r="CPJ10" s="76" t="s">
        <v>31</v>
      </c>
      <c r="CPK10" s="76" t="s">
        <v>31</v>
      </c>
      <c r="CPL10" s="76" t="s">
        <v>31</v>
      </c>
      <c r="CPM10" s="76" t="s">
        <v>31</v>
      </c>
      <c r="CPN10" s="76" t="s">
        <v>31</v>
      </c>
      <c r="CPO10" s="76" t="s">
        <v>31</v>
      </c>
      <c r="CPP10" s="76" t="s">
        <v>31</v>
      </c>
      <c r="CPQ10" s="76" t="s">
        <v>31</v>
      </c>
      <c r="CPR10" s="76" t="s">
        <v>31</v>
      </c>
      <c r="CPS10" s="76" t="s">
        <v>31</v>
      </c>
      <c r="CPT10" s="76" t="s">
        <v>31</v>
      </c>
      <c r="CPU10" s="76" t="s">
        <v>31</v>
      </c>
      <c r="CPV10" s="76" t="s">
        <v>31</v>
      </c>
      <c r="CPW10" s="76" t="s">
        <v>31</v>
      </c>
      <c r="CPX10" s="76" t="s">
        <v>31</v>
      </c>
      <c r="CPY10" s="76" t="s">
        <v>31</v>
      </c>
      <c r="CPZ10" s="76" t="s">
        <v>31</v>
      </c>
      <c r="CQA10" s="76" t="s">
        <v>31</v>
      </c>
      <c r="CQB10" s="76" t="s">
        <v>31</v>
      </c>
      <c r="CQC10" s="76" t="s">
        <v>31</v>
      </c>
      <c r="CQD10" s="76" t="s">
        <v>31</v>
      </c>
      <c r="CQE10" s="76" t="s">
        <v>31</v>
      </c>
      <c r="CQF10" s="76" t="s">
        <v>31</v>
      </c>
      <c r="CQG10" s="76" t="s">
        <v>31</v>
      </c>
      <c r="CQH10" s="76" t="s">
        <v>31</v>
      </c>
      <c r="CQI10" s="76" t="s">
        <v>31</v>
      </c>
      <c r="CQJ10" s="76" t="s">
        <v>31</v>
      </c>
      <c r="CQK10" s="76" t="s">
        <v>31</v>
      </c>
      <c r="CQL10" s="76" t="s">
        <v>31</v>
      </c>
      <c r="CQM10" s="76" t="s">
        <v>31</v>
      </c>
      <c r="CQN10" s="76" t="s">
        <v>31</v>
      </c>
      <c r="CQO10" s="76" t="s">
        <v>31</v>
      </c>
      <c r="CQP10" s="76" t="s">
        <v>31</v>
      </c>
      <c r="CQQ10" s="76" t="s">
        <v>31</v>
      </c>
      <c r="CQR10" s="76" t="s">
        <v>31</v>
      </c>
      <c r="CQS10" s="76" t="s">
        <v>31</v>
      </c>
      <c r="CQT10" s="76" t="s">
        <v>31</v>
      </c>
      <c r="CQU10" s="76" t="s">
        <v>31</v>
      </c>
      <c r="CQV10" s="76" t="s">
        <v>31</v>
      </c>
      <c r="CQW10" s="76" t="s">
        <v>31</v>
      </c>
      <c r="CQX10" s="76" t="s">
        <v>31</v>
      </c>
      <c r="CQY10" s="76" t="s">
        <v>31</v>
      </c>
      <c r="CQZ10" s="76" t="s">
        <v>31</v>
      </c>
      <c r="CRA10" s="76" t="s">
        <v>31</v>
      </c>
      <c r="CRB10" s="76" t="s">
        <v>31</v>
      </c>
      <c r="CRC10" s="76" t="s">
        <v>31</v>
      </c>
      <c r="CRD10" s="76" t="s">
        <v>31</v>
      </c>
      <c r="CRE10" s="76" t="s">
        <v>31</v>
      </c>
      <c r="CRF10" s="76" t="s">
        <v>31</v>
      </c>
      <c r="CRG10" s="76" t="s">
        <v>31</v>
      </c>
      <c r="CRH10" s="76" t="s">
        <v>31</v>
      </c>
      <c r="CRI10" s="76" t="s">
        <v>31</v>
      </c>
      <c r="CRJ10" s="76" t="s">
        <v>31</v>
      </c>
      <c r="CRK10" s="76" t="s">
        <v>31</v>
      </c>
      <c r="CRL10" s="76" t="s">
        <v>31</v>
      </c>
      <c r="CRM10" s="76" t="s">
        <v>31</v>
      </c>
      <c r="CRN10" s="76" t="s">
        <v>31</v>
      </c>
      <c r="CRO10" s="76" t="s">
        <v>31</v>
      </c>
      <c r="CRP10" s="76" t="s">
        <v>31</v>
      </c>
      <c r="CRQ10" s="76" t="s">
        <v>31</v>
      </c>
      <c r="CRR10" s="76" t="s">
        <v>31</v>
      </c>
      <c r="CRS10" s="76" t="s">
        <v>31</v>
      </c>
      <c r="CRT10" s="76" t="s">
        <v>31</v>
      </c>
      <c r="CRU10" s="76" t="s">
        <v>31</v>
      </c>
      <c r="CRV10" s="76" t="s">
        <v>31</v>
      </c>
      <c r="CRW10" s="76" t="s">
        <v>31</v>
      </c>
      <c r="CRX10" s="76" t="s">
        <v>31</v>
      </c>
      <c r="CRY10" s="76" t="s">
        <v>31</v>
      </c>
      <c r="CRZ10" s="76" t="s">
        <v>31</v>
      </c>
      <c r="CSA10" s="76" t="s">
        <v>31</v>
      </c>
      <c r="CSB10" s="76" t="s">
        <v>31</v>
      </c>
      <c r="CSC10" s="76" t="s">
        <v>31</v>
      </c>
      <c r="CSD10" s="76" t="s">
        <v>31</v>
      </c>
      <c r="CSE10" s="76" t="s">
        <v>31</v>
      </c>
      <c r="CSF10" s="76" t="s">
        <v>31</v>
      </c>
      <c r="CSG10" s="76" t="s">
        <v>31</v>
      </c>
      <c r="CSH10" s="76" t="s">
        <v>31</v>
      </c>
      <c r="CSI10" s="76" t="s">
        <v>31</v>
      </c>
      <c r="CSJ10" s="76" t="s">
        <v>31</v>
      </c>
      <c r="CSK10" s="76" t="s">
        <v>31</v>
      </c>
      <c r="CSL10" s="76" t="s">
        <v>31</v>
      </c>
      <c r="CSM10" s="76" t="s">
        <v>31</v>
      </c>
      <c r="CSN10" s="76" t="s">
        <v>31</v>
      </c>
      <c r="CSO10" s="76" t="s">
        <v>31</v>
      </c>
      <c r="CSP10" s="76" t="s">
        <v>31</v>
      </c>
      <c r="CSQ10" s="76" t="s">
        <v>31</v>
      </c>
      <c r="CSR10" s="76" t="s">
        <v>31</v>
      </c>
      <c r="CSS10" s="76" t="s">
        <v>31</v>
      </c>
      <c r="CST10" s="76" t="s">
        <v>31</v>
      </c>
      <c r="CSU10" s="76" t="s">
        <v>31</v>
      </c>
      <c r="CSV10" s="76" t="s">
        <v>31</v>
      </c>
      <c r="CSW10" s="76" t="s">
        <v>31</v>
      </c>
      <c r="CSX10" s="76" t="s">
        <v>31</v>
      </c>
      <c r="CSY10" s="76" t="s">
        <v>31</v>
      </c>
      <c r="CSZ10" s="76" t="s">
        <v>31</v>
      </c>
      <c r="CTA10" s="76" t="s">
        <v>31</v>
      </c>
      <c r="CTB10" s="76" t="s">
        <v>31</v>
      </c>
      <c r="CTC10" s="76" t="s">
        <v>31</v>
      </c>
      <c r="CTD10" s="76" t="s">
        <v>31</v>
      </c>
      <c r="CTE10" s="76" t="s">
        <v>31</v>
      </c>
      <c r="CTF10" s="76" t="s">
        <v>31</v>
      </c>
      <c r="CTG10" s="76" t="s">
        <v>31</v>
      </c>
      <c r="CTH10" s="76" t="s">
        <v>31</v>
      </c>
      <c r="CTI10" s="76" t="s">
        <v>31</v>
      </c>
      <c r="CTJ10" s="76" t="s">
        <v>31</v>
      </c>
      <c r="CTK10" s="76" t="s">
        <v>31</v>
      </c>
      <c r="CTL10" s="76" t="s">
        <v>31</v>
      </c>
      <c r="CTM10" s="76" t="s">
        <v>31</v>
      </c>
      <c r="CTN10" s="76" t="s">
        <v>31</v>
      </c>
      <c r="CTO10" s="76" t="s">
        <v>31</v>
      </c>
      <c r="CTP10" s="76" t="s">
        <v>31</v>
      </c>
      <c r="CTQ10" s="76" t="s">
        <v>31</v>
      </c>
      <c r="CTR10" s="76" t="s">
        <v>31</v>
      </c>
      <c r="CTS10" s="76" t="s">
        <v>31</v>
      </c>
      <c r="CTT10" s="76" t="s">
        <v>31</v>
      </c>
      <c r="CTU10" s="76" t="s">
        <v>31</v>
      </c>
      <c r="CTV10" s="76" t="s">
        <v>31</v>
      </c>
      <c r="CTW10" s="76" t="s">
        <v>31</v>
      </c>
      <c r="CTX10" s="76" t="s">
        <v>31</v>
      </c>
      <c r="CTY10" s="76" t="s">
        <v>31</v>
      </c>
      <c r="CTZ10" s="76" t="s">
        <v>31</v>
      </c>
      <c r="CUA10" s="76" t="s">
        <v>31</v>
      </c>
      <c r="CUB10" s="76" t="s">
        <v>31</v>
      </c>
      <c r="CUC10" s="76" t="s">
        <v>31</v>
      </c>
      <c r="CUD10" s="76" t="s">
        <v>31</v>
      </c>
      <c r="CUE10" s="76" t="s">
        <v>31</v>
      </c>
      <c r="CUF10" s="76" t="s">
        <v>31</v>
      </c>
      <c r="CUG10" s="76" t="s">
        <v>31</v>
      </c>
      <c r="CUH10" s="76" t="s">
        <v>31</v>
      </c>
      <c r="CUI10" s="76" t="s">
        <v>31</v>
      </c>
      <c r="CUJ10" s="76" t="s">
        <v>31</v>
      </c>
      <c r="CUK10" s="76" t="s">
        <v>31</v>
      </c>
      <c r="CUL10" s="76" t="s">
        <v>31</v>
      </c>
      <c r="CUM10" s="76" t="s">
        <v>31</v>
      </c>
      <c r="CUN10" s="76" t="s">
        <v>31</v>
      </c>
      <c r="CUO10" s="76" t="s">
        <v>31</v>
      </c>
      <c r="CUP10" s="76" t="s">
        <v>31</v>
      </c>
      <c r="CUQ10" s="76" t="s">
        <v>31</v>
      </c>
      <c r="CUR10" s="76" t="s">
        <v>31</v>
      </c>
      <c r="CUS10" s="76" t="s">
        <v>31</v>
      </c>
      <c r="CUT10" s="76" t="s">
        <v>31</v>
      </c>
      <c r="CUU10" s="76" t="s">
        <v>31</v>
      </c>
      <c r="CUV10" s="76" t="s">
        <v>31</v>
      </c>
      <c r="CUW10" s="76" t="s">
        <v>31</v>
      </c>
      <c r="CUX10" s="76" t="s">
        <v>31</v>
      </c>
      <c r="CUY10" s="76" t="s">
        <v>31</v>
      </c>
      <c r="CUZ10" s="76" t="s">
        <v>31</v>
      </c>
      <c r="CVA10" s="76" t="s">
        <v>31</v>
      </c>
      <c r="CVB10" s="76" t="s">
        <v>31</v>
      </c>
      <c r="CVC10" s="76" t="s">
        <v>31</v>
      </c>
      <c r="CVD10" s="76" t="s">
        <v>31</v>
      </c>
      <c r="CVE10" s="76" t="s">
        <v>31</v>
      </c>
      <c r="CVF10" s="76" t="s">
        <v>31</v>
      </c>
      <c r="CVG10" s="76" t="s">
        <v>31</v>
      </c>
      <c r="CVH10" s="76" t="s">
        <v>31</v>
      </c>
      <c r="CVI10" s="76" t="s">
        <v>31</v>
      </c>
      <c r="CVJ10" s="76" t="s">
        <v>31</v>
      </c>
      <c r="CVK10" s="76" t="s">
        <v>31</v>
      </c>
      <c r="CVL10" s="76" t="s">
        <v>31</v>
      </c>
      <c r="CVM10" s="76" t="s">
        <v>31</v>
      </c>
      <c r="CVN10" s="76" t="s">
        <v>31</v>
      </c>
      <c r="CVO10" s="76" t="s">
        <v>31</v>
      </c>
      <c r="CVP10" s="76" t="s">
        <v>31</v>
      </c>
      <c r="CVQ10" s="76" t="s">
        <v>31</v>
      </c>
      <c r="CVR10" s="76" t="s">
        <v>31</v>
      </c>
      <c r="CVS10" s="76" t="s">
        <v>31</v>
      </c>
      <c r="CVT10" s="76" t="s">
        <v>31</v>
      </c>
      <c r="CVU10" s="76" t="s">
        <v>31</v>
      </c>
      <c r="CVV10" s="76" t="s">
        <v>31</v>
      </c>
      <c r="CVW10" s="76" t="s">
        <v>31</v>
      </c>
      <c r="CVX10" s="76" t="s">
        <v>31</v>
      </c>
      <c r="CVY10" s="76" t="s">
        <v>31</v>
      </c>
      <c r="CVZ10" s="76" t="s">
        <v>31</v>
      </c>
      <c r="CWA10" s="76" t="s">
        <v>31</v>
      </c>
      <c r="CWB10" s="76" t="s">
        <v>31</v>
      </c>
      <c r="CWC10" s="76" t="s">
        <v>31</v>
      </c>
      <c r="CWD10" s="76" t="s">
        <v>31</v>
      </c>
      <c r="CWE10" s="76" t="s">
        <v>31</v>
      </c>
      <c r="CWF10" s="76" t="s">
        <v>31</v>
      </c>
      <c r="CWG10" s="76" t="s">
        <v>31</v>
      </c>
      <c r="CWH10" s="76" t="s">
        <v>31</v>
      </c>
      <c r="CWI10" s="76" t="s">
        <v>31</v>
      </c>
      <c r="CWJ10" s="76" t="s">
        <v>31</v>
      </c>
      <c r="CWK10" s="76" t="s">
        <v>31</v>
      </c>
      <c r="CWL10" s="76" t="s">
        <v>31</v>
      </c>
      <c r="CWM10" s="76" t="s">
        <v>31</v>
      </c>
      <c r="CWN10" s="76" t="s">
        <v>31</v>
      </c>
      <c r="CWO10" s="76" t="s">
        <v>31</v>
      </c>
      <c r="CWP10" s="76" t="s">
        <v>31</v>
      </c>
      <c r="CWQ10" s="76" t="s">
        <v>31</v>
      </c>
      <c r="CWR10" s="76" t="s">
        <v>31</v>
      </c>
      <c r="CWS10" s="76" t="s">
        <v>31</v>
      </c>
      <c r="CWT10" s="76" t="s">
        <v>31</v>
      </c>
      <c r="CWU10" s="76" t="s">
        <v>31</v>
      </c>
      <c r="CWV10" s="76" t="s">
        <v>31</v>
      </c>
      <c r="CWW10" s="76" t="s">
        <v>31</v>
      </c>
      <c r="CWX10" s="76" t="s">
        <v>31</v>
      </c>
      <c r="CWY10" s="76" t="s">
        <v>31</v>
      </c>
      <c r="CWZ10" s="76" t="s">
        <v>31</v>
      </c>
      <c r="CXA10" s="76" t="s">
        <v>31</v>
      </c>
      <c r="CXB10" s="76" t="s">
        <v>31</v>
      </c>
      <c r="CXC10" s="76" t="s">
        <v>31</v>
      </c>
      <c r="CXD10" s="76" t="s">
        <v>31</v>
      </c>
      <c r="CXE10" s="76" t="s">
        <v>31</v>
      </c>
      <c r="CXF10" s="76" t="s">
        <v>31</v>
      </c>
      <c r="CXG10" s="76" t="s">
        <v>31</v>
      </c>
      <c r="CXH10" s="76" t="s">
        <v>31</v>
      </c>
      <c r="CXI10" s="76" t="s">
        <v>31</v>
      </c>
      <c r="CXJ10" s="76" t="s">
        <v>31</v>
      </c>
      <c r="CXK10" s="76" t="s">
        <v>31</v>
      </c>
      <c r="CXL10" s="76" t="s">
        <v>31</v>
      </c>
      <c r="CXM10" s="76" t="s">
        <v>31</v>
      </c>
      <c r="CXN10" s="76" t="s">
        <v>31</v>
      </c>
      <c r="CXO10" s="76" t="s">
        <v>31</v>
      </c>
      <c r="CXP10" s="76" t="s">
        <v>31</v>
      </c>
      <c r="CXQ10" s="76" t="s">
        <v>31</v>
      </c>
      <c r="CXR10" s="76" t="s">
        <v>31</v>
      </c>
      <c r="CXS10" s="76" t="s">
        <v>31</v>
      </c>
      <c r="CXT10" s="76" t="s">
        <v>31</v>
      </c>
      <c r="CXU10" s="76" t="s">
        <v>31</v>
      </c>
      <c r="CXV10" s="76" t="s">
        <v>31</v>
      </c>
      <c r="CXW10" s="76" t="s">
        <v>31</v>
      </c>
      <c r="CXX10" s="76" t="s">
        <v>31</v>
      </c>
      <c r="CXY10" s="76" t="s">
        <v>31</v>
      </c>
      <c r="CXZ10" s="76" t="s">
        <v>31</v>
      </c>
      <c r="CYA10" s="76" t="s">
        <v>31</v>
      </c>
      <c r="CYB10" s="76" t="s">
        <v>31</v>
      </c>
      <c r="CYC10" s="76" t="s">
        <v>31</v>
      </c>
      <c r="CYD10" s="76" t="s">
        <v>31</v>
      </c>
      <c r="CYE10" s="76" t="s">
        <v>31</v>
      </c>
      <c r="CYF10" s="76" t="s">
        <v>31</v>
      </c>
      <c r="CYG10" s="76" t="s">
        <v>31</v>
      </c>
      <c r="CYH10" s="76" t="s">
        <v>31</v>
      </c>
      <c r="CYI10" s="76" t="s">
        <v>31</v>
      </c>
      <c r="CYJ10" s="76" t="s">
        <v>31</v>
      </c>
      <c r="CYK10" s="76" t="s">
        <v>31</v>
      </c>
      <c r="CYL10" s="76" t="s">
        <v>31</v>
      </c>
      <c r="CYM10" s="76" t="s">
        <v>31</v>
      </c>
      <c r="CYN10" s="76" t="s">
        <v>31</v>
      </c>
      <c r="CYO10" s="76" t="s">
        <v>31</v>
      </c>
      <c r="CYP10" s="76" t="s">
        <v>31</v>
      </c>
      <c r="CYQ10" s="76" t="s">
        <v>31</v>
      </c>
      <c r="CYR10" s="76" t="s">
        <v>31</v>
      </c>
      <c r="CYS10" s="76" t="s">
        <v>31</v>
      </c>
      <c r="CYT10" s="76" t="s">
        <v>31</v>
      </c>
      <c r="CYU10" s="76" t="s">
        <v>31</v>
      </c>
      <c r="CYV10" s="76" t="s">
        <v>31</v>
      </c>
      <c r="CYW10" s="76" t="s">
        <v>31</v>
      </c>
      <c r="CYX10" s="76" t="s">
        <v>31</v>
      </c>
      <c r="CYY10" s="76" t="s">
        <v>31</v>
      </c>
      <c r="CYZ10" s="76" t="s">
        <v>31</v>
      </c>
      <c r="CZA10" s="76" t="s">
        <v>31</v>
      </c>
      <c r="CZB10" s="76" t="s">
        <v>31</v>
      </c>
      <c r="CZC10" s="76" t="s">
        <v>31</v>
      </c>
      <c r="CZD10" s="76" t="s">
        <v>31</v>
      </c>
      <c r="CZE10" s="76" t="s">
        <v>31</v>
      </c>
      <c r="CZF10" s="76" t="s">
        <v>31</v>
      </c>
      <c r="CZG10" s="76" t="s">
        <v>31</v>
      </c>
      <c r="CZH10" s="76" t="s">
        <v>31</v>
      </c>
      <c r="CZI10" s="76" t="s">
        <v>31</v>
      </c>
      <c r="CZJ10" s="76" t="s">
        <v>31</v>
      </c>
      <c r="CZK10" s="76" t="s">
        <v>31</v>
      </c>
      <c r="CZL10" s="76" t="s">
        <v>31</v>
      </c>
      <c r="CZM10" s="76" t="s">
        <v>31</v>
      </c>
      <c r="CZN10" s="76" t="s">
        <v>31</v>
      </c>
      <c r="CZO10" s="76" t="s">
        <v>31</v>
      </c>
      <c r="CZP10" s="76" t="s">
        <v>31</v>
      </c>
      <c r="CZQ10" s="76" t="s">
        <v>31</v>
      </c>
      <c r="CZR10" s="76" t="s">
        <v>31</v>
      </c>
      <c r="CZS10" s="76" t="s">
        <v>31</v>
      </c>
      <c r="CZT10" s="76" t="s">
        <v>31</v>
      </c>
      <c r="CZU10" s="76" t="s">
        <v>31</v>
      </c>
      <c r="CZV10" s="76" t="s">
        <v>31</v>
      </c>
      <c r="CZW10" s="76" t="s">
        <v>31</v>
      </c>
      <c r="CZX10" s="76" t="s">
        <v>31</v>
      </c>
      <c r="CZY10" s="76" t="s">
        <v>31</v>
      </c>
      <c r="CZZ10" s="76" t="s">
        <v>31</v>
      </c>
      <c r="DAA10" s="76" t="s">
        <v>31</v>
      </c>
      <c r="DAB10" s="76" t="s">
        <v>31</v>
      </c>
      <c r="DAC10" s="76" t="s">
        <v>31</v>
      </c>
      <c r="DAD10" s="76" t="s">
        <v>31</v>
      </c>
      <c r="DAE10" s="76" t="s">
        <v>31</v>
      </c>
      <c r="DAF10" s="76" t="s">
        <v>31</v>
      </c>
      <c r="DAG10" s="76" t="s">
        <v>31</v>
      </c>
      <c r="DAH10" s="76" t="s">
        <v>31</v>
      </c>
      <c r="DAI10" s="76" t="s">
        <v>31</v>
      </c>
      <c r="DAJ10" s="76" t="s">
        <v>31</v>
      </c>
      <c r="DAK10" s="76" t="s">
        <v>31</v>
      </c>
      <c r="DAL10" s="76" t="s">
        <v>31</v>
      </c>
      <c r="DAM10" s="76" t="s">
        <v>31</v>
      </c>
      <c r="DAN10" s="76" t="s">
        <v>31</v>
      </c>
      <c r="DAO10" s="76" t="s">
        <v>31</v>
      </c>
      <c r="DAP10" s="76" t="s">
        <v>31</v>
      </c>
      <c r="DAQ10" s="76" t="s">
        <v>31</v>
      </c>
      <c r="DAR10" s="76" t="s">
        <v>31</v>
      </c>
      <c r="DAS10" s="76" t="s">
        <v>31</v>
      </c>
      <c r="DAT10" s="76" t="s">
        <v>31</v>
      </c>
      <c r="DAU10" s="76" t="s">
        <v>31</v>
      </c>
      <c r="DAV10" s="76" t="s">
        <v>31</v>
      </c>
      <c r="DAW10" s="76" t="s">
        <v>31</v>
      </c>
      <c r="DAX10" s="76" t="s">
        <v>31</v>
      </c>
      <c r="DAY10" s="76" t="s">
        <v>31</v>
      </c>
      <c r="DAZ10" s="76" t="s">
        <v>31</v>
      </c>
      <c r="DBA10" s="76" t="s">
        <v>31</v>
      </c>
      <c r="DBB10" s="76" t="s">
        <v>31</v>
      </c>
      <c r="DBC10" s="76" t="s">
        <v>31</v>
      </c>
      <c r="DBD10" s="76" t="s">
        <v>31</v>
      </c>
      <c r="DBE10" s="76" t="s">
        <v>31</v>
      </c>
      <c r="DBF10" s="76" t="s">
        <v>31</v>
      </c>
      <c r="DBG10" s="76" t="s">
        <v>31</v>
      </c>
      <c r="DBH10" s="76" t="s">
        <v>31</v>
      </c>
      <c r="DBI10" s="76" t="s">
        <v>31</v>
      </c>
      <c r="DBJ10" s="76" t="s">
        <v>31</v>
      </c>
      <c r="DBK10" s="76" t="s">
        <v>31</v>
      </c>
      <c r="DBL10" s="76" t="s">
        <v>31</v>
      </c>
      <c r="DBM10" s="76" t="s">
        <v>31</v>
      </c>
      <c r="DBN10" s="76" t="s">
        <v>31</v>
      </c>
      <c r="DBO10" s="76" t="s">
        <v>31</v>
      </c>
      <c r="DBP10" s="76" t="s">
        <v>31</v>
      </c>
      <c r="DBQ10" s="76" t="s">
        <v>31</v>
      </c>
      <c r="DBR10" s="76" t="s">
        <v>31</v>
      </c>
      <c r="DBS10" s="76" t="s">
        <v>31</v>
      </c>
      <c r="DBT10" s="76" t="s">
        <v>31</v>
      </c>
      <c r="DBU10" s="76" t="s">
        <v>31</v>
      </c>
      <c r="DBV10" s="76" t="s">
        <v>31</v>
      </c>
      <c r="DBW10" s="76" t="s">
        <v>31</v>
      </c>
      <c r="DBX10" s="76" t="s">
        <v>31</v>
      </c>
      <c r="DBY10" s="76" t="s">
        <v>31</v>
      </c>
      <c r="DBZ10" s="76" t="s">
        <v>31</v>
      </c>
      <c r="DCA10" s="76" t="s">
        <v>31</v>
      </c>
      <c r="DCB10" s="76" t="s">
        <v>31</v>
      </c>
      <c r="DCC10" s="76" t="s">
        <v>31</v>
      </c>
      <c r="DCD10" s="76" t="s">
        <v>31</v>
      </c>
      <c r="DCE10" s="76" t="s">
        <v>31</v>
      </c>
      <c r="DCF10" s="76" t="s">
        <v>31</v>
      </c>
      <c r="DCG10" s="76" t="s">
        <v>31</v>
      </c>
      <c r="DCH10" s="76" t="s">
        <v>31</v>
      </c>
      <c r="DCI10" s="76" t="s">
        <v>31</v>
      </c>
      <c r="DCJ10" s="76" t="s">
        <v>31</v>
      </c>
      <c r="DCK10" s="76" t="s">
        <v>31</v>
      </c>
      <c r="DCL10" s="76" t="s">
        <v>31</v>
      </c>
      <c r="DCM10" s="76" t="s">
        <v>31</v>
      </c>
      <c r="DCN10" s="76" t="s">
        <v>31</v>
      </c>
      <c r="DCO10" s="76" t="s">
        <v>31</v>
      </c>
      <c r="DCP10" s="76" t="s">
        <v>31</v>
      </c>
      <c r="DCQ10" s="76" t="s">
        <v>31</v>
      </c>
      <c r="DCR10" s="76" t="s">
        <v>31</v>
      </c>
      <c r="DCS10" s="76" t="s">
        <v>31</v>
      </c>
      <c r="DCT10" s="76" t="s">
        <v>31</v>
      </c>
      <c r="DCU10" s="76" t="s">
        <v>31</v>
      </c>
      <c r="DCV10" s="76" t="s">
        <v>31</v>
      </c>
      <c r="DCW10" s="76" t="s">
        <v>31</v>
      </c>
      <c r="DCX10" s="76" t="s">
        <v>31</v>
      </c>
      <c r="DCY10" s="76" t="s">
        <v>31</v>
      </c>
      <c r="DCZ10" s="76" t="s">
        <v>31</v>
      </c>
      <c r="DDA10" s="76" t="s">
        <v>31</v>
      </c>
      <c r="DDB10" s="76" t="s">
        <v>31</v>
      </c>
      <c r="DDC10" s="76" t="s">
        <v>31</v>
      </c>
      <c r="DDD10" s="76" t="s">
        <v>31</v>
      </c>
      <c r="DDE10" s="76" t="s">
        <v>31</v>
      </c>
      <c r="DDF10" s="76" t="s">
        <v>31</v>
      </c>
      <c r="DDG10" s="76" t="s">
        <v>31</v>
      </c>
      <c r="DDH10" s="76" t="s">
        <v>31</v>
      </c>
      <c r="DDI10" s="76" t="s">
        <v>31</v>
      </c>
      <c r="DDJ10" s="76" t="s">
        <v>31</v>
      </c>
      <c r="DDK10" s="76" t="s">
        <v>31</v>
      </c>
      <c r="DDL10" s="76" t="s">
        <v>31</v>
      </c>
      <c r="DDM10" s="76" t="s">
        <v>31</v>
      </c>
      <c r="DDN10" s="76" t="s">
        <v>31</v>
      </c>
      <c r="DDO10" s="76" t="s">
        <v>31</v>
      </c>
      <c r="DDP10" s="76" t="s">
        <v>31</v>
      </c>
      <c r="DDQ10" s="76" t="s">
        <v>31</v>
      </c>
      <c r="DDR10" s="76" t="s">
        <v>31</v>
      </c>
      <c r="DDS10" s="76" t="s">
        <v>31</v>
      </c>
      <c r="DDT10" s="76" t="s">
        <v>31</v>
      </c>
      <c r="DDU10" s="76" t="s">
        <v>31</v>
      </c>
      <c r="DDV10" s="76" t="s">
        <v>31</v>
      </c>
      <c r="DDW10" s="76" t="s">
        <v>31</v>
      </c>
      <c r="DDX10" s="76" t="s">
        <v>31</v>
      </c>
      <c r="DDY10" s="76" t="s">
        <v>31</v>
      </c>
      <c r="DDZ10" s="76" t="s">
        <v>31</v>
      </c>
      <c r="DEA10" s="76" t="s">
        <v>31</v>
      </c>
      <c r="DEB10" s="76" t="s">
        <v>31</v>
      </c>
      <c r="DEC10" s="76" t="s">
        <v>31</v>
      </c>
      <c r="DED10" s="76" t="s">
        <v>31</v>
      </c>
      <c r="DEE10" s="76" t="s">
        <v>31</v>
      </c>
      <c r="DEF10" s="76" t="s">
        <v>31</v>
      </c>
      <c r="DEG10" s="76" t="s">
        <v>31</v>
      </c>
      <c r="DEH10" s="76" t="s">
        <v>31</v>
      </c>
      <c r="DEI10" s="76" t="s">
        <v>31</v>
      </c>
      <c r="DEJ10" s="76" t="s">
        <v>31</v>
      </c>
      <c r="DEK10" s="76" t="s">
        <v>31</v>
      </c>
      <c r="DEL10" s="76" t="s">
        <v>31</v>
      </c>
      <c r="DEM10" s="76" t="s">
        <v>31</v>
      </c>
      <c r="DEN10" s="76" t="s">
        <v>31</v>
      </c>
      <c r="DEO10" s="76" t="s">
        <v>31</v>
      </c>
      <c r="DEP10" s="76" t="s">
        <v>31</v>
      </c>
      <c r="DEQ10" s="76" t="s">
        <v>31</v>
      </c>
      <c r="DER10" s="76" t="s">
        <v>31</v>
      </c>
      <c r="DES10" s="76" t="s">
        <v>31</v>
      </c>
      <c r="DET10" s="76" t="s">
        <v>31</v>
      </c>
      <c r="DEU10" s="76" t="s">
        <v>31</v>
      </c>
      <c r="DEV10" s="76" t="s">
        <v>31</v>
      </c>
      <c r="DEW10" s="76" t="s">
        <v>31</v>
      </c>
      <c r="DEX10" s="76" t="s">
        <v>31</v>
      </c>
      <c r="DEY10" s="76" t="s">
        <v>31</v>
      </c>
      <c r="DEZ10" s="76" t="s">
        <v>31</v>
      </c>
      <c r="DFA10" s="76" t="s">
        <v>31</v>
      </c>
      <c r="DFB10" s="76" t="s">
        <v>31</v>
      </c>
      <c r="DFC10" s="76" t="s">
        <v>31</v>
      </c>
      <c r="DFD10" s="76" t="s">
        <v>31</v>
      </c>
      <c r="DFE10" s="76" t="s">
        <v>31</v>
      </c>
      <c r="DFF10" s="76" t="s">
        <v>31</v>
      </c>
      <c r="DFG10" s="76" t="s">
        <v>31</v>
      </c>
      <c r="DFH10" s="76" t="s">
        <v>31</v>
      </c>
      <c r="DFI10" s="76" t="s">
        <v>31</v>
      </c>
      <c r="DFJ10" s="76" t="s">
        <v>31</v>
      </c>
      <c r="DFK10" s="76" t="s">
        <v>31</v>
      </c>
      <c r="DFL10" s="76" t="s">
        <v>31</v>
      </c>
      <c r="DFM10" s="76" t="s">
        <v>31</v>
      </c>
      <c r="DFN10" s="76" t="s">
        <v>31</v>
      </c>
      <c r="DFO10" s="76" t="s">
        <v>31</v>
      </c>
      <c r="DFP10" s="76" t="s">
        <v>31</v>
      </c>
      <c r="DFQ10" s="76" t="s">
        <v>31</v>
      </c>
      <c r="DFR10" s="76" t="s">
        <v>31</v>
      </c>
      <c r="DFS10" s="76" t="s">
        <v>31</v>
      </c>
      <c r="DFT10" s="76" t="s">
        <v>31</v>
      </c>
      <c r="DFU10" s="76" t="s">
        <v>31</v>
      </c>
      <c r="DFV10" s="76" t="s">
        <v>31</v>
      </c>
      <c r="DFW10" s="76" t="s">
        <v>31</v>
      </c>
      <c r="DFX10" s="76" t="s">
        <v>31</v>
      </c>
      <c r="DFY10" s="76" t="s">
        <v>31</v>
      </c>
      <c r="DFZ10" s="76" t="s">
        <v>31</v>
      </c>
      <c r="DGA10" s="76" t="s">
        <v>31</v>
      </c>
      <c r="DGB10" s="76" t="s">
        <v>31</v>
      </c>
      <c r="DGC10" s="76" t="s">
        <v>31</v>
      </c>
      <c r="DGD10" s="76" t="s">
        <v>31</v>
      </c>
      <c r="DGE10" s="76" t="s">
        <v>31</v>
      </c>
      <c r="DGF10" s="76" t="s">
        <v>31</v>
      </c>
      <c r="DGG10" s="76" t="s">
        <v>31</v>
      </c>
      <c r="DGH10" s="76" t="s">
        <v>31</v>
      </c>
      <c r="DGI10" s="76" t="s">
        <v>31</v>
      </c>
      <c r="DGJ10" s="76" t="s">
        <v>31</v>
      </c>
      <c r="DGK10" s="76" t="s">
        <v>31</v>
      </c>
      <c r="DGL10" s="76" t="s">
        <v>31</v>
      </c>
      <c r="DGM10" s="76" t="s">
        <v>31</v>
      </c>
      <c r="DGN10" s="76" t="s">
        <v>31</v>
      </c>
      <c r="DGO10" s="76" t="s">
        <v>31</v>
      </c>
      <c r="DGP10" s="76" t="s">
        <v>31</v>
      </c>
      <c r="DGQ10" s="76" t="s">
        <v>31</v>
      </c>
      <c r="DGR10" s="76" t="s">
        <v>31</v>
      </c>
      <c r="DGS10" s="76" t="s">
        <v>31</v>
      </c>
      <c r="DGT10" s="76" t="s">
        <v>31</v>
      </c>
      <c r="DGU10" s="76" t="s">
        <v>31</v>
      </c>
      <c r="DGV10" s="76" t="s">
        <v>31</v>
      </c>
      <c r="DGW10" s="76" t="s">
        <v>31</v>
      </c>
      <c r="DGX10" s="76" t="s">
        <v>31</v>
      </c>
      <c r="DGY10" s="76" t="s">
        <v>31</v>
      </c>
      <c r="DGZ10" s="76" t="s">
        <v>31</v>
      </c>
      <c r="DHA10" s="76" t="s">
        <v>31</v>
      </c>
      <c r="DHB10" s="76" t="s">
        <v>31</v>
      </c>
      <c r="DHC10" s="76" t="s">
        <v>31</v>
      </c>
      <c r="DHD10" s="76" t="s">
        <v>31</v>
      </c>
      <c r="DHE10" s="76" t="s">
        <v>31</v>
      </c>
      <c r="DHF10" s="76" t="s">
        <v>31</v>
      </c>
      <c r="DHG10" s="76" t="s">
        <v>31</v>
      </c>
      <c r="DHH10" s="76" t="s">
        <v>31</v>
      </c>
      <c r="DHI10" s="76" t="s">
        <v>31</v>
      </c>
      <c r="DHJ10" s="76" t="s">
        <v>31</v>
      </c>
      <c r="DHK10" s="76" t="s">
        <v>31</v>
      </c>
      <c r="DHL10" s="76" t="s">
        <v>31</v>
      </c>
      <c r="DHM10" s="76" t="s">
        <v>31</v>
      </c>
      <c r="DHN10" s="76" t="s">
        <v>31</v>
      </c>
      <c r="DHO10" s="76" t="s">
        <v>31</v>
      </c>
      <c r="DHP10" s="76" t="s">
        <v>31</v>
      </c>
      <c r="DHQ10" s="76" t="s">
        <v>31</v>
      </c>
      <c r="DHR10" s="76" t="s">
        <v>31</v>
      </c>
      <c r="DHS10" s="76" t="s">
        <v>31</v>
      </c>
      <c r="DHT10" s="76" t="s">
        <v>31</v>
      </c>
      <c r="DHU10" s="76" t="s">
        <v>31</v>
      </c>
      <c r="DHV10" s="76" t="s">
        <v>31</v>
      </c>
      <c r="DHW10" s="76" t="s">
        <v>31</v>
      </c>
      <c r="DHX10" s="76" t="s">
        <v>31</v>
      </c>
      <c r="DHY10" s="76" t="s">
        <v>31</v>
      </c>
      <c r="DHZ10" s="76" t="s">
        <v>31</v>
      </c>
      <c r="DIA10" s="76" t="s">
        <v>31</v>
      </c>
      <c r="DIB10" s="76" t="s">
        <v>31</v>
      </c>
      <c r="DIC10" s="76" t="s">
        <v>31</v>
      </c>
      <c r="DID10" s="76" t="s">
        <v>31</v>
      </c>
      <c r="DIE10" s="76" t="s">
        <v>31</v>
      </c>
      <c r="DIF10" s="76" t="s">
        <v>31</v>
      </c>
      <c r="DIG10" s="76" t="s">
        <v>31</v>
      </c>
      <c r="DIH10" s="76" t="s">
        <v>31</v>
      </c>
      <c r="DII10" s="76" t="s">
        <v>31</v>
      </c>
      <c r="DIJ10" s="76" t="s">
        <v>31</v>
      </c>
      <c r="DIK10" s="76" t="s">
        <v>31</v>
      </c>
      <c r="DIL10" s="76" t="s">
        <v>31</v>
      </c>
      <c r="DIM10" s="76" t="s">
        <v>31</v>
      </c>
      <c r="DIN10" s="76" t="s">
        <v>31</v>
      </c>
      <c r="DIO10" s="76" t="s">
        <v>31</v>
      </c>
      <c r="DIP10" s="76" t="s">
        <v>31</v>
      </c>
      <c r="DIQ10" s="76" t="s">
        <v>31</v>
      </c>
      <c r="DIR10" s="76" t="s">
        <v>31</v>
      </c>
      <c r="DIS10" s="76" t="s">
        <v>31</v>
      </c>
      <c r="DIT10" s="76" t="s">
        <v>31</v>
      </c>
      <c r="DIU10" s="76" t="s">
        <v>31</v>
      </c>
      <c r="DIV10" s="76" t="s">
        <v>31</v>
      </c>
      <c r="DIW10" s="76" t="s">
        <v>31</v>
      </c>
      <c r="DIX10" s="76" t="s">
        <v>31</v>
      </c>
      <c r="DIY10" s="76" t="s">
        <v>31</v>
      </c>
      <c r="DIZ10" s="76" t="s">
        <v>31</v>
      </c>
      <c r="DJA10" s="76" t="s">
        <v>31</v>
      </c>
      <c r="DJB10" s="76" t="s">
        <v>31</v>
      </c>
      <c r="DJC10" s="76" t="s">
        <v>31</v>
      </c>
      <c r="DJD10" s="76" t="s">
        <v>31</v>
      </c>
      <c r="DJE10" s="76" t="s">
        <v>31</v>
      </c>
      <c r="DJF10" s="76" t="s">
        <v>31</v>
      </c>
      <c r="DJG10" s="76" t="s">
        <v>31</v>
      </c>
      <c r="DJH10" s="76" t="s">
        <v>31</v>
      </c>
      <c r="DJI10" s="76" t="s">
        <v>31</v>
      </c>
      <c r="DJJ10" s="76" t="s">
        <v>31</v>
      </c>
      <c r="DJK10" s="76" t="s">
        <v>31</v>
      </c>
      <c r="DJL10" s="76" t="s">
        <v>31</v>
      </c>
      <c r="DJM10" s="76" t="s">
        <v>31</v>
      </c>
      <c r="DJN10" s="76" t="s">
        <v>31</v>
      </c>
      <c r="DJO10" s="76" t="s">
        <v>31</v>
      </c>
      <c r="DJP10" s="76" t="s">
        <v>31</v>
      </c>
      <c r="DJQ10" s="76" t="s">
        <v>31</v>
      </c>
      <c r="DJR10" s="76" t="s">
        <v>31</v>
      </c>
      <c r="DJS10" s="76" t="s">
        <v>31</v>
      </c>
      <c r="DJT10" s="76" t="s">
        <v>31</v>
      </c>
      <c r="DJU10" s="76" t="s">
        <v>31</v>
      </c>
      <c r="DJV10" s="76" t="s">
        <v>31</v>
      </c>
      <c r="DJW10" s="76" t="s">
        <v>31</v>
      </c>
      <c r="DJX10" s="76" t="s">
        <v>31</v>
      </c>
      <c r="DJY10" s="76" t="s">
        <v>31</v>
      </c>
      <c r="DJZ10" s="76" t="s">
        <v>31</v>
      </c>
      <c r="DKA10" s="76" t="s">
        <v>31</v>
      </c>
      <c r="DKB10" s="76" t="s">
        <v>31</v>
      </c>
      <c r="DKC10" s="76" t="s">
        <v>31</v>
      </c>
      <c r="DKD10" s="76" t="s">
        <v>31</v>
      </c>
      <c r="DKE10" s="76" t="s">
        <v>31</v>
      </c>
      <c r="DKF10" s="76" t="s">
        <v>31</v>
      </c>
      <c r="DKG10" s="76" t="s">
        <v>31</v>
      </c>
      <c r="DKH10" s="76" t="s">
        <v>31</v>
      </c>
      <c r="DKI10" s="76" t="s">
        <v>31</v>
      </c>
      <c r="DKJ10" s="76" t="s">
        <v>31</v>
      </c>
      <c r="DKK10" s="76" t="s">
        <v>31</v>
      </c>
      <c r="DKL10" s="76" t="s">
        <v>31</v>
      </c>
      <c r="DKM10" s="76" t="s">
        <v>31</v>
      </c>
      <c r="DKN10" s="76" t="s">
        <v>31</v>
      </c>
      <c r="DKO10" s="76" t="s">
        <v>31</v>
      </c>
      <c r="DKP10" s="76" t="s">
        <v>31</v>
      </c>
      <c r="DKQ10" s="76" t="s">
        <v>31</v>
      </c>
      <c r="DKR10" s="76" t="s">
        <v>31</v>
      </c>
      <c r="DKS10" s="76" t="s">
        <v>31</v>
      </c>
      <c r="DKT10" s="76" t="s">
        <v>31</v>
      </c>
      <c r="DKU10" s="76" t="s">
        <v>31</v>
      </c>
      <c r="DKV10" s="76" t="s">
        <v>31</v>
      </c>
      <c r="DKW10" s="76" t="s">
        <v>31</v>
      </c>
      <c r="DKX10" s="76" t="s">
        <v>31</v>
      </c>
      <c r="DKY10" s="76" t="s">
        <v>31</v>
      </c>
      <c r="DKZ10" s="76" t="s">
        <v>31</v>
      </c>
      <c r="DLA10" s="76" t="s">
        <v>31</v>
      </c>
      <c r="DLB10" s="76" t="s">
        <v>31</v>
      </c>
      <c r="DLC10" s="76" t="s">
        <v>31</v>
      </c>
      <c r="DLD10" s="76" t="s">
        <v>31</v>
      </c>
      <c r="DLE10" s="76" t="s">
        <v>31</v>
      </c>
      <c r="DLF10" s="76" t="s">
        <v>31</v>
      </c>
      <c r="DLG10" s="76" t="s">
        <v>31</v>
      </c>
      <c r="DLH10" s="76" t="s">
        <v>31</v>
      </c>
      <c r="DLI10" s="76" t="s">
        <v>31</v>
      </c>
      <c r="DLJ10" s="76" t="s">
        <v>31</v>
      </c>
      <c r="DLK10" s="76" t="s">
        <v>31</v>
      </c>
      <c r="DLL10" s="76" t="s">
        <v>31</v>
      </c>
      <c r="DLM10" s="76" t="s">
        <v>31</v>
      </c>
      <c r="DLN10" s="76" t="s">
        <v>31</v>
      </c>
      <c r="DLO10" s="76" t="s">
        <v>31</v>
      </c>
      <c r="DLP10" s="76" t="s">
        <v>31</v>
      </c>
      <c r="DLQ10" s="76" t="s">
        <v>31</v>
      </c>
      <c r="DLR10" s="76" t="s">
        <v>31</v>
      </c>
      <c r="DLS10" s="76" t="s">
        <v>31</v>
      </c>
      <c r="DLT10" s="76" t="s">
        <v>31</v>
      </c>
      <c r="DLU10" s="76" t="s">
        <v>31</v>
      </c>
      <c r="DLV10" s="76" t="s">
        <v>31</v>
      </c>
      <c r="DLW10" s="76" t="s">
        <v>31</v>
      </c>
      <c r="DLX10" s="76" t="s">
        <v>31</v>
      </c>
      <c r="DLY10" s="76" t="s">
        <v>31</v>
      </c>
      <c r="DLZ10" s="76" t="s">
        <v>31</v>
      </c>
      <c r="DMA10" s="76" t="s">
        <v>31</v>
      </c>
      <c r="DMB10" s="76" t="s">
        <v>31</v>
      </c>
      <c r="DMC10" s="76" t="s">
        <v>31</v>
      </c>
      <c r="DMD10" s="76" t="s">
        <v>31</v>
      </c>
      <c r="DME10" s="76" t="s">
        <v>31</v>
      </c>
      <c r="DMF10" s="76" t="s">
        <v>31</v>
      </c>
      <c r="DMG10" s="76" t="s">
        <v>31</v>
      </c>
      <c r="DMH10" s="76" t="s">
        <v>31</v>
      </c>
      <c r="DMI10" s="76" t="s">
        <v>31</v>
      </c>
      <c r="DMJ10" s="76" t="s">
        <v>31</v>
      </c>
      <c r="DMK10" s="76" t="s">
        <v>31</v>
      </c>
      <c r="DML10" s="76" t="s">
        <v>31</v>
      </c>
      <c r="DMM10" s="76" t="s">
        <v>31</v>
      </c>
      <c r="DMN10" s="76" t="s">
        <v>31</v>
      </c>
      <c r="DMO10" s="76" t="s">
        <v>31</v>
      </c>
      <c r="DMP10" s="76" t="s">
        <v>31</v>
      </c>
      <c r="DMQ10" s="76" t="s">
        <v>31</v>
      </c>
      <c r="DMR10" s="76" t="s">
        <v>31</v>
      </c>
      <c r="DMS10" s="76" t="s">
        <v>31</v>
      </c>
      <c r="DMT10" s="76" t="s">
        <v>31</v>
      </c>
      <c r="DMU10" s="76" t="s">
        <v>31</v>
      </c>
      <c r="DMV10" s="76" t="s">
        <v>31</v>
      </c>
      <c r="DMW10" s="76" t="s">
        <v>31</v>
      </c>
      <c r="DMX10" s="76" t="s">
        <v>31</v>
      </c>
      <c r="DMY10" s="76" t="s">
        <v>31</v>
      </c>
      <c r="DMZ10" s="76" t="s">
        <v>31</v>
      </c>
      <c r="DNA10" s="76" t="s">
        <v>31</v>
      </c>
      <c r="DNB10" s="76" t="s">
        <v>31</v>
      </c>
      <c r="DNC10" s="76" t="s">
        <v>31</v>
      </c>
      <c r="DND10" s="76" t="s">
        <v>31</v>
      </c>
      <c r="DNE10" s="76" t="s">
        <v>31</v>
      </c>
      <c r="DNF10" s="76" t="s">
        <v>31</v>
      </c>
      <c r="DNG10" s="76" t="s">
        <v>31</v>
      </c>
      <c r="DNH10" s="76" t="s">
        <v>31</v>
      </c>
      <c r="DNI10" s="76" t="s">
        <v>31</v>
      </c>
      <c r="DNJ10" s="76" t="s">
        <v>31</v>
      </c>
      <c r="DNK10" s="76" t="s">
        <v>31</v>
      </c>
      <c r="DNL10" s="76" t="s">
        <v>31</v>
      </c>
      <c r="DNM10" s="76" t="s">
        <v>31</v>
      </c>
      <c r="DNN10" s="76" t="s">
        <v>31</v>
      </c>
      <c r="DNO10" s="76" t="s">
        <v>31</v>
      </c>
      <c r="DNP10" s="76" t="s">
        <v>31</v>
      </c>
      <c r="DNQ10" s="76" t="s">
        <v>31</v>
      </c>
      <c r="DNR10" s="76" t="s">
        <v>31</v>
      </c>
      <c r="DNS10" s="76" t="s">
        <v>31</v>
      </c>
      <c r="DNT10" s="76" t="s">
        <v>31</v>
      </c>
      <c r="DNU10" s="76" t="s">
        <v>31</v>
      </c>
      <c r="DNV10" s="76" t="s">
        <v>31</v>
      </c>
      <c r="DNW10" s="76" t="s">
        <v>31</v>
      </c>
      <c r="DNX10" s="76" t="s">
        <v>31</v>
      </c>
      <c r="DNY10" s="76" t="s">
        <v>31</v>
      </c>
      <c r="DNZ10" s="76" t="s">
        <v>31</v>
      </c>
      <c r="DOA10" s="76" t="s">
        <v>31</v>
      </c>
      <c r="DOB10" s="76" t="s">
        <v>31</v>
      </c>
      <c r="DOC10" s="76" t="s">
        <v>31</v>
      </c>
      <c r="DOD10" s="76" t="s">
        <v>31</v>
      </c>
      <c r="DOE10" s="76" t="s">
        <v>31</v>
      </c>
      <c r="DOF10" s="76" t="s">
        <v>31</v>
      </c>
      <c r="DOG10" s="76" t="s">
        <v>31</v>
      </c>
      <c r="DOH10" s="76" t="s">
        <v>31</v>
      </c>
      <c r="DOI10" s="76" t="s">
        <v>31</v>
      </c>
      <c r="DOJ10" s="76" t="s">
        <v>31</v>
      </c>
      <c r="DOK10" s="76" t="s">
        <v>31</v>
      </c>
      <c r="DOL10" s="76" t="s">
        <v>31</v>
      </c>
      <c r="DOM10" s="76" t="s">
        <v>31</v>
      </c>
      <c r="DON10" s="76" t="s">
        <v>31</v>
      </c>
      <c r="DOO10" s="76" t="s">
        <v>31</v>
      </c>
      <c r="DOP10" s="76" t="s">
        <v>31</v>
      </c>
      <c r="DOQ10" s="76" t="s">
        <v>31</v>
      </c>
      <c r="DOR10" s="76" t="s">
        <v>31</v>
      </c>
      <c r="DOS10" s="76" t="s">
        <v>31</v>
      </c>
      <c r="DOT10" s="76" t="s">
        <v>31</v>
      </c>
      <c r="DOU10" s="76" t="s">
        <v>31</v>
      </c>
      <c r="DOV10" s="76" t="s">
        <v>31</v>
      </c>
      <c r="DOW10" s="76" t="s">
        <v>31</v>
      </c>
      <c r="DOX10" s="76" t="s">
        <v>31</v>
      </c>
      <c r="DOY10" s="76" t="s">
        <v>31</v>
      </c>
      <c r="DOZ10" s="76" t="s">
        <v>31</v>
      </c>
      <c r="DPA10" s="76" t="s">
        <v>31</v>
      </c>
      <c r="DPB10" s="76" t="s">
        <v>31</v>
      </c>
      <c r="DPC10" s="76" t="s">
        <v>31</v>
      </c>
      <c r="DPD10" s="76" t="s">
        <v>31</v>
      </c>
      <c r="DPE10" s="76" t="s">
        <v>31</v>
      </c>
      <c r="DPF10" s="76" t="s">
        <v>31</v>
      </c>
      <c r="DPG10" s="76" t="s">
        <v>31</v>
      </c>
      <c r="DPH10" s="76" t="s">
        <v>31</v>
      </c>
      <c r="DPI10" s="76" t="s">
        <v>31</v>
      </c>
      <c r="DPJ10" s="76" t="s">
        <v>31</v>
      </c>
      <c r="DPK10" s="76" t="s">
        <v>31</v>
      </c>
      <c r="DPL10" s="76" t="s">
        <v>31</v>
      </c>
      <c r="DPM10" s="76" t="s">
        <v>31</v>
      </c>
      <c r="DPN10" s="76" t="s">
        <v>31</v>
      </c>
      <c r="DPO10" s="76" t="s">
        <v>31</v>
      </c>
      <c r="DPP10" s="76" t="s">
        <v>31</v>
      </c>
      <c r="DPQ10" s="76" t="s">
        <v>31</v>
      </c>
      <c r="DPR10" s="76" t="s">
        <v>31</v>
      </c>
      <c r="DPS10" s="76" t="s">
        <v>31</v>
      </c>
      <c r="DPT10" s="76" t="s">
        <v>31</v>
      </c>
      <c r="DPU10" s="76" t="s">
        <v>31</v>
      </c>
      <c r="DPV10" s="76" t="s">
        <v>31</v>
      </c>
      <c r="DPW10" s="76" t="s">
        <v>31</v>
      </c>
      <c r="DPX10" s="76" t="s">
        <v>31</v>
      </c>
      <c r="DPY10" s="76" t="s">
        <v>31</v>
      </c>
      <c r="DPZ10" s="76" t="s">
        <v>31</v>
      </c>
      <c r="DQA10" s="76" t="s">
        <v>31</v>
      </c>
      <c r="DQB10" s="76" t="s">
        <v>31</v>
      </c>
      <c r="DQC10" s="76" t="s">
        <v>31</v>
      </c>
      <c r="DQD10" s="76" t="s">
        <v>31</v>
      </c>
      <c r="DQE10" s="76" t="s">
        <v>31</v>
      </c>
      <c r="DQF10" s="76" t="s">
        <v>31</v>
      </c>
      <c r="DQG10" s="76" t="s">
        <v>31</v>
      </c>
      <c r="DQH10" s="76" t="s">
        <v>31</v>
      </c>
      <c r="DQI10" s="76" t="s">
        <v>31</v>
      </c>
      <c r="DQJ10" s="76" t="s">
        <v>31</v>
      </c>
      <c r="DQK10" s="76" t="s">
        <v>31</v>
      </c>
      <c r="DQL10" s="76" t="s">
        <v>31</v>
      </c>
      <c r="DQM10" s="76" t="s">
        <v>31</v>
      </c>
      <c r="DQN10" s="76" t="s">
        <v>31</v>
      </c>
      <c r="DQO10" s="76" t="s">
        <v>31</v>
      </c>
      <c r="DQP10" s="76" t="s">
        <v>31</v>
      </c>
      <c r="DQQ10" s="76" t="s">
        <v>31</v>
      </c>
      <c r="DQR10" s="76" t="s">
        <v>31</v>
      </c>
      <c r="DQS10" s="76" t="s">
        <v>31</v>
      </c>
      <c r="DQT10" s="76" t="s">
        <v>31</v>
      </c>
      <c r="DQU10" s="76" t="s">
        <v>31</v>
      </c>
      <c r="DQV10" s="76" t="s">
        <v>31</v>
      </c>
      <c r="DQW10" s="76" t="s">
        <v>31</v>
      </c>
      <c r="DQX10" s="76" t="s">
        <v>31</v>
      </c>
      <c r="DQY10" s="76" t="s">
        <v>31</v>
      </c>
      <c r="DQZ10" s="76" t="s">
        <v>31</v>
      </c>
      <c r="DRA10" s="76" t="s">
        <v>31</v>
      </c>
      <c r="DRB10" s="76" t="s">
        <v>31</v>
      </c>
      <c r="DRC10" s="76" t="s">
        <v>31</v>
      </c>
      <c r="DRD10" s="76" t="s">
        <v>31</v>
      </c>
      <c r="DRE10" s="76" t="s">
        <v>31</v>
      </c>
      <c r="DRF10" s="76" t="s">
        <v>31</v>
      </c>
      <c r="DRG10" s="76" t="s">
        <v>31</v>
      </c>
      <c r="DRH10" s="76" t="s">
        <v>31</v>
      </c>
      <c r="DRI10" s="76" t="s">
        <v>31</v>
      </c>
      <c r="DRJ10" s="76" t="s">
        <v>31</v>
      </c>
      <c r="DRK10" s="76" t="s">
        <v>31</v>
      </c>
      <c r="DRL10" s="76" t="s">
        <v>31</v>
      </c>
      <c r="DRM10" s="76" t="s">
        <v>31</v>
      </c>
      <c r="DRN10" s="76" t="s">
        <v>31</v>
      </c>
      <c r="DRO10" s="76" t="s">
        <v>31</v>
      </c>
      <c r="DRP10" s="76" t="s">
        <v>31</v>
      </c>
      <c r="DRQ10" s="76" t="s">
        <v>31</v>
      </c>
      <c r="DRR10" s="76" t="s">
        <v>31</v>
      </c>
      <c r="DRS10" s="76" t="s">
        <v>31</v>
      </c>
      <c r="DRT10" s="76" t="s">
        <v>31</v>
      </c>
      <c r="DRU10" s="76" t="s">
        <v>31</v>
      </c>
      <c r="DRV10" s="76" t="s">
        <v>31</v>
      </c>
      <c r="DRW10" s="76" t="s">
        <v>31</v>
      </c>
      <c r="DRX10" s="76" t="s">
        <v>31</v>
      </c>
      <c r="DRY10" s="76" t="s">
        <v>31</v>
      </c>
      <c r="DRZ10" s="76" t="s">
        <v>31</v>
      </c>
      <c r="DSA10" s="76" t="s">
        <v>31</v>
      </c>
      <c r="DSB10" s="76" t="s">
        <v>31</v>
      </c>
      <c r="DSC10" s="76" t="s">
        <v>31</v>
      </c>
      <c r="DSD10" s="76" t="s">
        <v>31</v>
      </c>
      <c r="DSE10" s="76" t="s">
        <v>31</v>
      </c>
      <c r="DSF10" s="76" t="s">
        <v>31</v>
      </c>
      <c r="DSG10" s="76" t="s">
        <v>31</v>
      </c>
      <c r="DSH10" s="76" t="s">
        <v>31</v>
      </c>
      <c r="DSI10" s="76" t="s">
        <v>31</v>
      </c>
      <c r="DSJ10" s="76" t="s">
        <v>31</v>
      </c>
      <c r="DSK10" s="76" t="s">
        <v>31</v>
      </c>
      <c r="DSL10" s="76" t="s">
        <v>31</v>
      </c>
      <c r="DSM10" s="76" t="s">
        <v>31</v>
      </c>
      <c r="DSN10" s="76" t="s">
        <v>31</v>
      </c>
      <c r="DSO10" s="76" t="s">
        <v>31</v>
      </c>
      <c r="DSP10" s="76" t="s">
        <v>31</v>
      </c>
      <c r="DSQ10" s="76" t="s">
        <v>31</v>
      </c>
      <c r="DSR10" s="76" t="s">
        <v>31</v>
      </c>
      <c r="DSS10" s="76" t="s">
        <v>31</v>
      </c>
      <c r="DST10" s="76" t="s">
        <v>31</v>
      </c>
      <c r="DSU10" s="76" t="s">
        <v>31</v>
      </c>
      <c r="DSV10" s="76" t="s">
        <v>31</v>
      </c>
      <c r="DSW10" s="76" t="s">
        <v>31</v>
      </c>
      <c r="DSX10" s="76" t="s">
        <v>31</v>
      </c>
      <c r="DSY10" s="76" t="s">
        <v>31</v>
      </c>
      <c r="DSZ10" s="76" t="s">
        <v>31</v>
      </c>
      <c r="DTA10" s="76" t="s">
        <v>31</v>
      </c>
      <c r="DTB10" s="76" t="s">
        <v>31</v>
      </c>
      <c r="DTC10" s="76" t="s">
        <v>31</v>
      </c>
      <c r="DTD10" s="76" t="s">
        <v>31</v>
      </c>
      <c r="DTE10" s="76" t="s">
        <v>31</v>
      </c>
      <c r="DTF10" s="76" t="s">
        <v>31</v>
      </c>
      <c r="DTG10" s="76" t="s">
        <v>31</v>
      </c>
      <c r="DTH10" s="76" t="s">
        <v>31</v>
      </c>
      <c r="DTI10" s="76" t="s">
        <v>31</v>
      </c>
      <c r="DTJ10" s="76" t="s">
        <v>31</v>
      </c>
      <c r="DTK10" s="76" t="s">
        <v>31</v>
      </c>
      <c r="DTL10" s="76" t="s">
        <v>31</v>
      </c>
      <c r="DTM10" s="76" t="s">
        <v>31</v>
      </c>
      <c r="DTN10" s="76" t="s">
        <v>31</v>
      </c>
      <c r="DTO10" s="76" t="s">
        <v>31</v>
      </c>
      <c r="DTP10" s="76" t="s">
        <v>31</v>
      </c>
      <c r="DTQ10" s="76" t="s">
        <v>31</v>
      </c>
      <c r="DTR10" s="76" t="s">
        <v>31</v>
      </c>
      <c r="DTS10" s="76" t="s">
        <v>31</v>
      </c>
      <c r="DTT10" s="76" t="s">
        <v>31</v>
      </c>
      <c r="DTU10" s="76" t="s">
        <v>31</v>
      </c>
      <c r="DTV10" s="76" t="s">
        <v>31</v>
      </c>
      <c r="DTW10" s="76" t="s">
        <v>31</v>
      </c>
      <c r="DTX10" s="76" t="s">
        <v>31</v>
      </c>
      <c r="DTY10" s="76" t="s">
        <v>31</v>
      </c>
      <c r="DTZ10" s="76" t="s">
        <v>31</v>
      </c>
      <c r="DUA10" s="76" t="s">
        <v>31</v>
      </c>
      <c r="DUB10" s="76" t="s">
        <v>31</v>
      </c>
      <c r="DUC10" s="76" t="s">
        <v>31</v>
      </c>
      <c r="DUD10" s="76" t="s">
        <v>31</v>
      </c>
      <c r="DUE10" s="76" t="s">
        <v>31</v>
      </c>
      <c r="DUF10" s="76" t="s">
        <v>31</v>
      </c>
      <c r="DUG10" s="76" t="s">
        <v>31</v>
      </c>
      <c r="DUH10" s="76" t="s">
        <v>31</v>
      </c>
      <c r="DUI10" s="76" t="s">
        <v>31</v>
      </c>
      <c r="DUJ10" s="76" t="s">
        <v>31</v>
      </c>
      <c r="DUK10" s="76" t="s">
        <v>31</v>
      </c>
      <c r="DUL10" s="76" t="s">
        <v>31</v>
      </c>
      <c r="DUM10" s="76" t="s">
        <v>31</v>
      </c>
      <c r="DUN10" s="76" t="s">
        <v>31</v>
      </c>
      <c r="DUO10" s="76" t="s">
        <v>31</v>
      </c>
      <c r="DUP10" s="76" t="s">
        <v>31</v>
      </c>
      <c r="DUQ10" s="76" t="s">
        <v>31</v>
      </c>
      <c r="DUR10" s="76" t="s">
        <v>31</v>
      </c>
      <c r="DUS10" s="76" t="s">
        <v>31</v>
      </c>
      <c r="DUT10" s="76" t="s">
        <v>31</v>
      </c>
      <c r="DUU10" s="76" t="s">
        <v>31</v>
      </c>
      <c r="DUV10" s="76" t="s">
        <v>31</v>
      </c>
      <c r="DUW10" s="76" t="s">
        <v>31</v>
      </c>
      <c r="DUX10" s="76" t="s">
        <v>31</v>
      </c>
      <c r="DUY10" s="76" t="s">
        <v>31</v>
      </c>
      <c r="DUZ10" s="76" t="s">
        <v>31</v>
      </c>
      <c r="DVA10" s="76" t="s">
        <v>31</v>
      </c>
      <c r="DVB10" s="76" t="s">
        <v>31</v>
      </c>
      <c r="DVC10" s="76" t="s">
        <v>31</v>
      </c>
      <c r="DVD10" s="76" t="s">
        <v>31</v>
      </c>
      <c r="DVE10" s="76" t="s">
        <v>31</v>
      </c>
      <c r="DVF10" s="76" t="s">
        <v>31</v>
      </c>
      <c r="DVG10" s="76" t="s">
        <v>31</v>
      </c>
      <c r="DVH10" s="76" t="s">
        <v>31</v>
      </c>
      <c r="DVI10" s="76" t="s">
        <v>31</v>
      </c>
      <c r="DVJ10" s="76" t="s">
        <v>31</v>
      </c>
      <c r="DVK10" s="76" t="s">
        <v>31</v>
      </c>
      <c r="DVL10" s="76" t="s">
        <v>31</v>
      </c>
      <c r="DVM10" s="76" t="s">
        <v>31</v>
      </c>
      <c r="DVN10" s="76" t="s">
        <v>31</v>
      </c>
      <c r="DVO10" s="76" t="s">
        <v>31</v>
      </c>
      <c r="DVP10" s="76" t="s">
        <v>31</v>
      </c>
      <c r="DVQ10" s="76" t="s">
        <v>31</v>
      </c>
      <c r="DVR10" s="76" t="s">
        <v>31</v>
      </c>
      <c r="DVS10" s="76" t="s">
        <v>31</v>
      </c>
      <c r="DVT10" s="76" t="s">
        <v>31</v>
      </c>
      <c r="DVU10" s="76" t="s">
        <v>31</v>
      </c>
      <c r="DVV10" s="76" t="s">
        <v>31</v>
      </c>
      <c r="DVW10" s="76" t="s">
        <v>31</v>
      </c>
      <c r="DVX10" s="76" t="s">
        <v>31</v>
      </c>
      <c r="DVY10" s="76" t="s">
        <v>31</v>
      </c>
      <c r="DVZ10" s="76" t="s">
        <v>31</v>
      </c>
      <c r="DWA10" s="76" t="s">
        <v>31</v>
      </c>
      <c r="DWB10" s="76" t="s">
        <v>31</v>
      </c>
      <c r="DWC10" s="76" t="s">
        <v>31</v>
      </c>
      <c r="DWD10" s="76" t="s">
        <v>31</v>
      </c>
      <c r="DWE10" s="76" t="s">
        <v>31</v>
      </c>
      <c r="DWF10" s="76" t="s">
        <v>31</v>
      </c>
      <c r="DWG10" s="76" t="s">
        <v>31</v>
      </c>
      <c r="DWH10" s="76" t="s">
        <v>31</v>
      </c>
      <c r="DWI10" s="76" t="s">
        <v>31</v>
      </c>
      <c r="DWJ10" s="76" t="s">
        <v>31</v>
      </c>
      <c r="DWK10" s="76" t="s">
        <v>31</v>
      </c>
      <c r="DWL10" s="76" t="s">
        <v>31</v>
      </c>
      <c r="DWM10" s="76" t="s">
        <v>31</v>
      </c>
      <c r="DWN10" s="76" t="s">
        <v>31</v>
      </c>
      <c r="DWO10" s="76" t="s">
        <v>31</v>
      </c>
      <c r="DWP10" s="76" t="s">
        <v>31</v>
      </c>
      <c r="DWQ10" s="76" t="s">
        <v>31</v>
      </c>
      <c r="DWR10" s="76" t="s">
        <v>31</v>
      </c>
      <c r="DWS10" s="76" t="s">
        <v>31</v>
      </c>
      <c r="DWT10" s="76" t="s">
        <v>31</v>
      </c>
      <c r="DWU10" s="76" t="s">
        <v>31</v>
      </c>
      <c r="DWV10" s="76" t="s">
        <v>31</v>
      </c>
      <c r="DWW10" s="76" t="s">
        <v>31</v>
      </c>
      <c r="DWX10" s="76" t="s">
        <v>31</v>
      </c>
      <c r="DWY10" s="76" t="s">
        <v>31</v>
      </c>
      <c r="DWZ10" s="76" t="s">
        <v>31</v>
      </c>
      <c r="DXA10" s="76" t="s">
        <v>31</v>
      </c>
      <c r="DXB10" s="76" t="s">
        <v>31</v>
      </c>
      <c r="DXC10" s="76" t="s">
        <v>31</v>
      </c>
      <c r="DXD10" s="76" t="s">
        <v>31</v>
      </c>
      <c r="DXE10" s="76" t="s">
        <v>31</v>
      </c>
      <c r="DXF10" s="76" t="s">
        <v>31</v>
      </c>
      <c r="DXG10" s="76" t="s">
        <v>31</v>
      </c>
      <c r="DXH10" s="76" t="s">
        <v>31</v>
      </c>
      <c r="DXI10" s="76" t="s">
        <v>31</v>
      </c>
      <c r="DXJ10" s="76" t="s">
        <v>31</v>
      </c>
      <c r="DXK10" s="76" t="s">
        <v>31</v>
      </c>
      <c r="DXL10" s="76" t="s">
        <v>31</v>
      </c>
      <c r="DXM10" s="76" t="s">
        <v>31</v>
      </c>
      <c r="DXN10" s="76" t="s">
        <v>31</v>
      </c>
      <c r="DXO10" s="76" t="s">
        <v>31</v>
      </c>
      <c r="DXP10" s="76" t="s">
        <v>31</v>
      </c>
      <c r="DXQ10" s="76" t="s">
        <v>31</v>
      </c>
      <c r="DXR10" s="76" t="s">
        <v>31</v>
      </c>
      <c r="DXS10" s="76" t="s">
        <v>31</v>
      </c>
      <c r="DXT10" s="76" t="s">
        <v>31</v>
      </c>
      <c r="DXU10" s="76" t="s">
        <v>31</v>
      </c>
      <c r="DXV10" s="76" t="s">
        <v>31</v>
      </c>
      <c r="DXW10" s="76" t="s">
        <v>31</v>
      </c>
      <c r="DXX10" s="76" t="s">
        <v>31</v>
      </c>
      <c r="DXY10" s="76" t="s">
        <v>31</v>
      </c>
      <c r="DXZ10" s="76" t="s">
        <v>31</v>
      </c>
      <c r="DYA10" s="76" t="s">
        <v>31</v>
      </c>
      <c r="DYB10" s="76" t="s">
        <v>31</v>
      </c>
      <c r="DYC10" s="76" t="s">
        <v>31</v>
      </c>
      <c r="DYD10" s="76" t="s">
        <v>31</v>
      </c>
      <c r="DYE10" s="76" t="s">
        <v>31</v>
      </c>
      <c r="DYF10" s="76" t="s">
        <v>31</v>
      </c>
      <c r="DYG10" s="76" t="s">
        <v>31</v>
      </c>
      <c r="DYH10" s="76" t="s">
        <v>31</v>
      </c>
      <c r="DYI10" s="76" t="s">
        <v>31</v>
      </c>
      <c r="DYJ10" s="76" t="s">
        <v>31</v>
      </c>
      <c r="DYK10" s="76" t="s">
        <v>31</v>
      </c>
      <c r="DYL10" s="76" t="s">
        <v>31</v>
      </c>
      <c r="DYM10" s="76" t="s">
        <v>31</v>
      </c>
      <c r="DYN10" s="76" t="s">
        <v>31</v>
      </c>
      <c r="DYO10" s="76" t="s">
        <v>31</v>
      </c>
      <c r="DYP10" s="76" t="s">
        <v>31</v>
      </c>
      <c r="DYQ10" s="76" t="s">
        <v>31</v>
      </c>
      <c r="DYR10" s="76" t="s">
        <v>31</v>
      </c>
      <c r="DYS10" s="76" t="s">
        <v>31</v>
      </c>
      <c r="DYT10" s="76" t="s">
        <v>31</v>
      </c>
      <c r="DYU10" s="76" t="s">
        <v>31</v>
      </c>
      <c r="DYV10" s="76" t="s">
        <v>31</v>
      </c>
      <c r="DYW10" s="76" t="s">
        <v>31</v>
      </c>
      <c r="DYX10" s="76" t="s">
        <v>31</v>
      </c>
      <c r="DYY10" s="76" t="s">
        <v>31</v>
      </c>
      <c r="DYZ10" s="76" t="s">
        <v>31</v>
      </c>
      <c r="DZA10" s="76" t="s">
        <v>31</v>
      </c>
      <c r="DZB10" s="76" t="s">
        <v>31</v>
      </c>
      <c r="DZC10" s="76" t="s">
        <v>31</v>
      </c>
      <c r="DZD10" s="76" t="s">
        <v>31</v>
      </c>
      <c r="DZE10" s="76" t="s">
        <v>31</v>
      </c>
      <c r="DZF10" s="76" t="s">
        <v>31</v>
      </c>
      <c r="DZG10" s="76" t="s">
        <v>31</v>
      </c>
      <c r="DZH10" s="76" t="s">
        <v>31</v>
      </c>
      <c r="DZI10" s="76" t="s">
        <v>31</v>
      </c>
      <c r="DZJ10" s="76" t="s">
        <v>31</v>
      </c>
      <c r="DZK10" s="76" t="s">
        <v>31</v>
      </c>
      <c r="DZL10" s="76" t="s">
        <v>31</v>
      </c>
      <c r="DZM10" s="76" t="s">
        <v>31</v>
      </c>
      <c r="DZN10" s="76" t="s">
        <v>31</v>
      </c>
      <c r="DZO10" s="76" t="s">
        <v>31</v>
      </c>
      <c r="DZP10" s="76" t="s">
        <v>31</v>
      </c>
      <c r="DZQ10" s="76" t="s">
        <v>31</v>
      </c>
      <c r="DZR10" s="76" t="s">
        <v>31</v>
      </c>
      <c r="DZS10" s="76" t="s">
        <v>31</v>
      </c>
      <c r="DZT10" s="76" t="s">
        <v>31</v>
      </c>
      <c r="DZU10" s="76" t="s">
        <v>31</v>
      </c>
      <c r="DZV10" s="76" t="s">
        <v>31</v>
      </c>
      <c r="DZW10" s="76" t="s">
        <v>31</v>
      </c>
      <c r="DZX10" s="76" t="s">
        <v>31</v>
      </c>
      <c r="DZY10" s="76" t="s">
        <v>31</v>
      </c>
      <c r="DZZ10" s="76" t="s">
        <v>31</v>
      </c>
      <c r="EAA10" s="76" t="s">
        <v>31</v>
      </c>
      <c r="EAB10" s="76" t="s">
        <v>31</v>
      </c>
      <c r="EAC10" s="76" t="s">
        <v>31</v>
      </c>
      <c r="EAD10" s="76" t="s">
        <v>31</v>
      </c>
      <c r="EAE10" s="76" t="s">
        <v>31</v>
      </c>
      <c r="EAF10" s="76" t="s">
        <v>31</v>
      </c>
      <c r="EAG10" s="76" t="s">
        <v>31</v>
      </c>
      <c r="EAH10" s="76" t="s">
        <v>31</v>
      </c>
      <c r="EAI10" s="76" t="s">
        <v>31</v>
      </c>
      <c r="EAJ10" s="76" t="s">
        <v>31</v>
      </c>
      <c r="EAK10" s="76" t="s">
        <v>31</v>
      </c>
      <c r="EAL10" s="76" t="s">
        <v>31</v>
      </c>
      <c r="EAM10" s="76" t="s">
        <v>31</v>
      </c>
      <c r="EAN10" s="76" t="s">
        <v>31</v>
      </c>
      <c r="EAO10" s="76" t="s">
        <v>31</v>
      </c>
      <c r="EAP10" s="76" t="s">
        <v>31</v>
      </c>
      <c r="EAQ10" s="76" t="s">
        <v>31</v>
      </c>
      <c r="EAR10" s="76" t="s">
        <v>31</v>
      </c>
      <c r="EAS10" s="76" t="s">
        <v>31</v>
      </c>
      <c r="EAT10" s="76" t="s">
        <v>31</v>
      </c>
      <c r="EAU10" s="76" t="s">
        <v>31</v>
      </c>
      <c r="EAV10" s="76" t="s">
        <v>31</v>
      </c>
      <c r="EAW10" s="76" t="s">
        <v>31</v>
      </c>
      <c r="EAX10" s="76" t="s">
        <v>31</v>
      </c>
      <c r="EAY10" s="76" t="s">
        <v>31</v>
      </c>
      <c r="EAZ10" s="76" t="s">
        <v>31</v>
      </c>
      <c r="EBA10" s="76" t="s">
        <v>31</v>
      </c>
      <c r="EBB10" s="76" t="s">
        <v>31</v>
      </c>
      <c r="EBC10" s="76" t="s">
        <v>31</v>
      </c>
      <c r="EBD10" s="76" t="s">
        <v>31</v>
      </c>
      <c r="EBE10" s="76" t="s">
        <v>31</v>
      </c>
      <c r="EBF10" s="76" t="s">
        <v>31</v>
      </c>
      <c r="EBG10" s="76" t="s">
        <v>31</v>
      </c>
      <c r="EBH10" s="76" t="s">
        <v>31</v>
      </c>
      <c r="EBI10" s="76" t="s">
        <v>31</v>
      </c>
      <c r="EBJ10" s="76" t="s">
        <v>31</v>
      </c>
      <c r="EBK10" s="76" t="s">
        <v>31</v>
      </c>
      <c r="EBL10" s="76" t="s">
        <v>31</v>
      </c>
      <c r="EBM10" s="76" t="s">
        <v>31</v>
      </c>
      <c r="EBN10" s="76" t="s">
        <v>31</v>
      </c>
      <c r="EBO10" s="76" t="s">
        <v>31</v>
      </c>
      <c r="EBP10" s="76" t="s">
        <v>31</v>
      </c>
      <c r="EBQ10" s="76" t="s">
        <v>31</v>
      </c>
      <c r="EBR10" s="76" t="s">
        <v>31</v>
      </c>
      <c r="EBS10" s="76" t="s">
        <v>31</v>
      </c>
      <c r="EBT10" s="76" t="s">
        <v>31</v>
      </c>
      <c r="EBU10" s="76" t="s">
        <v>31</v>
      </c>
      <c r="EBV10" s="76" t="s">
        <v>31</v>
      </c>
      <c r="EBW10" s="76" t="s">
        <v>31</v>
      </c>
      <c r="EBX10" s="76" t="s">
        <v>31</v>
      </c>
      <c r="EBY10" s="76" t="s">
        <v>31</v>
      </c>
      <c r="EBZ10" s="76" t="s">
        <v>31</v>
      </c>
      <c r="ECA10" s="76" t="s">
        <v>31</v>
      </c>
      <c r="ECB10" s="76" t="s">
        <v>31</v>
      </c>
      <c r="ECC10" s="76" t="s">
        <v>31</v>
      </c>
      <c r="ECD10" s="76" t="s">
        <v>31</v>
      </c>
      <c r="ECE10" s="76" t="s">
        <v>31</v>
      </c>
      <c r="ECF10" s="76" t="s">
        <v>31</v>
      </c>
      <c r="ECG10" s="76" t="s">
        <v>31</v>
      </c>
      <c r="ECH10" s="76" t="s">
        <v>31</v>
      </c>
      <c r="ECI10" s="76" t="s">
        <v>31</v>
      </c>
      <c r="ECJ10" s="76" t="s">
        <v>31</v>
      </c>
      <c r="ECK10" s="76" t="s">
        <v>31</v>
      </c>
      <c r="ECL10" s="76" t="s">
        <v>31</v>
      </c>
      <c r="ECM10" s="76" t="s">
        <v>31</v>
      </c>
      <c r="ECN10" s="76" t="s">
        <v>31</v>
      </c>
      <c r="ECO10" s="76" t="s">
        <v>31</v>
      </c>
      <c r="ECP10" s="76" t="s">
        <v>31</v>
      </c>
      <c r="ECQ10" s="76" t="s">
        <v>31</v>
      </c>
      <c r="ECR10" s="76" t="s">
        <v>31</v>
      </c>
      <c r="ECS10" s="76" t="s">
        <v>31</v>
      </c>
      <c r="ECT10" s="76" t="s">
        <v>31</v>
      </c>
      <c r="ECU10" s="76" t="s">
        <v>31</v>
      </c>
      <c r="ECV10" s="76" t="s">
        <v>31</v>
      </c>
      <c r="ECW10" s="76" t="s">
        <v>31</v>
      </c>
      <c r="ECX10" s="76" t="s">
        <v>31</v>
      </c>
      <c r="ECY10" s="76" t="s">
        <v>31</v>
      </c>
      <c r="ECZ10" s="76" t="s">
        <v>31</v>
      </c>
      <c r="EDA10" s="76" t="s">
        <v>31</v>
      </c>
      <c r="EDB10" s="76" t="s">
        <v>31</v>
      </c>
      <c r="EDC10" s="76" t="s">
        <v>31</v>
      </c>
      <c r="EDD10" s="76" t="s">
        <v>31</v>
      </c>
      <c r="EDE10" s="76" t="s">
        <v>31</v>
      </c>
      <c r="EDF10" s="76" t="s">
        <v>31</v>
      </c>
      <c r="EDG10" s="76" t="s">
        <v>31</v>
      </c>
      <c r="EDH10" s="76" t="s">
        <v>31</v>
      </c>
      <c r="EDI10" s="76" t="s">
        <v>31</v>
      </c>
      <c r="EDJ10" s="76" t="s">
        <v>31</v>
      </c>
      <c r="EDK10" s="76" t="s">
        <v>31</v>
      </c>
      <c r="EDL10" s="76" t="s">
        <v>31</v>
      </c>
      <c r="EDM10" s="76" t="s">
        <v>31</v>
      </c>
      <c r="EDN10" s="76" t="s">
        <v>31</v>
      </c>
      <c r="EDO10" s="76" t="s">
        <v>31</v>
      </c>
      <c r="EDP10" s="76" t="s">
        <v>31</v>
      </c>
      <c r="EDQ10" s="76" t="s">
        <v>31</v>
      </c>
      <c r="EDR10" s="76" t="s">
        <v>31</v>
      </c>
      <c r="EDS10" s="76" t="s">
        <v>31</v>
      </c>
      <c r="EDT10" s="76" t="s">
        <v>31</v>
      </c>
      <c r="EDU10" s="76" t="s">
        <v>31</v>
      </c>
      <c r="EDV10" s="76" t="s">
        <v>31</v>
      </c>
      <c r="EDW10" s="76" t="s">
        <v>31</v>
      </c>
      <c r="EDX10" s="76" t="s">
        <v>31</v>
      </c>
      <c r="EDY10" s="76" t="s">
        <v>31</v>
      </c>
      <c r="EDZ10" s="76" t="s">
        <v>31</v>
      </c>
      <c r="EEA10" s="76" t="s">
        <v>31</v>
      </c>
      <c r="EEB10" s="76" t="s">
        <v>31</v>
      </c>
      <c r="EEC10" s="76" t="s">
        <v>31</v>
      </c>
      <c r="EED10" s="76" t="s">
        <v>31</v>
      </c>
      <c r="EEE10" s="76" t="s">
        <v>31</v>
      </c>
      <c r="EEF10" s="76" t="s">
        <v>31</v>
      </c>
      <c r="EEG10" s="76" t="s">
        <v>31</v>
      </c>
      <c r="EEH10" s="76" t="s">
        <v>31</v>
      </c>
      <c r="EEI10" s="76" t="s">
        <v>31</v>
      </c>
      <c r="EEJ10" s="76" t="s">
        <v>31</v>
      </c>
      <c r="EEK10" s="76" t="s">
        <v>31</v>
      </c>
      <c r="EEL10" s="76" t="s">
        <v>31</v>
      </c>
      <c r="EEM10" s="76" t="s">
        <v>31</v>
      </c>
      <c r="EEN10" s="76" t="s">
        <v>31</v>
      </c>
      <c r="EEO10" s="76" t="s">
        <v>31</v>
      </c>
      <c r="EEP10" s="76" t="s">
        <v>31</v>
      </c>
      <c r="EEQ10" s="76" t="s">
        <v>31</v>
      </c>
      <c r="EER10" s="76" t="s">
        <v>31</v>
      </c>
      <c r="EES10" s="76" t="s">
        <v>31</v>
      </c>
      <c r="EET10" s="76" t="s">
        <v>31</v>
      </c>
      <c r="EEU10" s="76" t="s">
        <v>31</v>
      </c>
      <c r="EEV10" s="76" t="s">
        <v>31</v>
      </c>
      <c r="EEW10" s="76" t="s">
        <v>31</v>
      </c>
      <c r="EEX10" s="76" t="s">
        <v>31</v>
      </c>
      <c r="EEY10" s="76" t="s">
        <v>31</v>
      </c>
      <c r="EEZ10" s="76" t="s">
        <v>31</v>
      </c>
      <c r="EFA10" s="76" t="s">
        <v>31</v>
      </c>
      <c r="EFB10" s="76" t="s">
        <v>31</v>
      </c>
      <c r="EFC10" s="76" t="s">
        <v>31</v>
      </c>
      <c r="EFD10" s="76" t="s">
        <v>31</v>
      </c>
      <c r="EFE10" s="76" t="s">
        <v>31</v>
      </c>
      <c r="EFF10" s="76" t="s">
        <v>31</v>
      </c>
      <c r="EFG10" s="76" t="s">
        <v>31</v>
      </c>
      <c r="EFH10" s="76" t="s">
        <v>31</v>
      </c>
      <c r="EFI10" s="76" t="s">
        <v>31</v>
      </c>
      <c r="EFJ10" s="76" t="s">
        <v>31</v>
      </c>
      <c r="EFK10" s="76" t="s">
        <v>31</v>
      </c>
      <c r="EFL10" s="76" t="s">
        <v>31</v>
      </c>
      <c r="EFM10" s="76" t="s">
        <v>31</v>
      </c>
      <c r="EFN10" s="76" t="s">
        <v>31</v>
      </c>
      <c r="EFO10" s="76" t="s">
        <v>31</v>
      </c>
      <c r="EFP10" s="76" t="s">
        <v>31</v>
      </c>
      <c r="EFQ10" s="76" t="s">
        <v>31</v>
      </c>
      <c r="EFR10" s="76" t="s">
        <v>31</v>
      </c>
      <c r="EFS10" s="76" t="s">
        <v>31</v>
      </c>
      <c r="EFT10" s="76" t="s">
        <v>31</v>
      </c>
      <c r="EFU10" s="76" t="s">
        <v>31</v>
      </c>
      <c r="EFV10" s="76" t="s">
        <v>31</v>
      </c>
      <c r="EFW10" s="76" t="s">
        <v>31</v>
      </c>
      <c r="EFX10" s="76" t="s">
        <v>31</v>
      </c>
      <c r="EFY10" s="76" t="s">
        <v>31</v>
      </c>
      <c r="EFZ10" s="76" t="s">
        <v>31</v>
      </c>
      <c r="EGA10" s="76" t="s">
        <v>31</v>
      </c>
      <c r="EGB10" s="76" t="s">
        <v>31</v>
      </c>
      <c r="EGC10" s="76" t="s">
        <v>31</v>
      </c>
      <c r="EGD10" s="76" t="s">
        <v>31</v>
      </c>
      <c r="EGE10" s="76" t="s">
        <v>31</v>
      </c>
      <c r="EGF10" s="76" t="s">
        <v>31</v>
      </c>
      <c r="EGG10" s="76" t="s">
        <v>31</v>
      </c>
      <c r="EGH10" s="76" t="s">
        <v>31</v>
      </c>
      <c r="EGI10" s="76" t="s">
        <v>31</v>
      </c>
      <c r="EGJ10" s="76" t="s">
        <v>31</v>
      </c>
      <c r="EGK10" s="76" t="s">
        <v>31</v>
      </c>
      <c r="EGL10" s="76" t="s">
        <v>31</v>
      </c>
      <c r="EGM10" s="76" t="s">
        <v>31</v>
      </c>
      <c r="EGN10" s="76" t="s">
        <v>31</v>
      </c>
      <c r="EGO10" s="76" t="s">
        <v>31</v>
      </c>
      <c r="EGP10" s="76" t="s">
        <v>31</v>
      </c>
      <c r="EGQ10" s="76" t="s">
        <v>31</v>
      </c>
      <c r="EGR10" s="76" t="s">
        <v>31</v>
      </c>
      <c r="EGS10" s="76" t="s">
        <v>31</v>
      </c>
      <c r="EGT10" s="76" t="s">
        <v>31</v>
      </c>
      <c r="EGU10" s="76" t="s">
        <v>31</v>
      </c>
      <c r="EGV10" s="76" t="s">
        <v>31</v>
      </c>
      <c r="EGW10" s="76" t="s">
        <v>31</v>
      </c>
      <c r="EGX10" s="76" t="s">
        <v>31</v>
      </c>
      <c r="EGY10" s="76" t="s">
        <v>31</v>
      </c>
      <c r="EGZ10" s="76" t="s">
        <v>31</v>
      </c>
      <c r="EHA10" s="76" t="s">
        <v>31</v>
      </c>
      <c r="EHB10" s="76" t="s">
        <v>31</v>
      </c>
      <c r="EHC10" s="76" t="s">
        <v>31</v>
      </c>
      <c r="EHD10" s="76" t="s">
        <v>31</v>
      </c>
      <c r="EHE10" s="76" t="s">
        <v>31</v>
      </c>
      <c r="EHF10" s="76" t="s">
        <v>31</v>
      </c>
      <c r="EHG10" s="76" t="s">
        <v>31</v>
      </c>
      <c r="EHH10" s="76" t="s">
        <v>31</v>
      </c>
      <c r="EHI10" s="76" t="s">
        <v>31</v>
      </c>
      <c r="EHJ10" s="76" t="s">
        <v>31</v>
      </c>
      <c r="EHK10" s="76" t="s">
        <v>31</v>
      </c>
      <c r="EHL10" s="76" t="s">
        <v>31</v>
      </c>
      <c r="EHM10" s="76" t="s">
        <v>31</v>
      </c>
      <c r="EHN10" s="76" t="s">
        <v>31</v>
      </c>
      <c r="EHO10" s="76" t="s">
        <v>31</v>
      </c>
      <c r="EHP10" s="76" t="s">
        <v>31</v>
      </c>
      <c r="EHQ10" s="76" t="s">
        <v>31</v>
      </c>
      <c r="EHR10" s="76" t="s">
        <v>31</v>
      </c>
      <c r="EHS10" s="76" t="s">
        <v>31</v>
      </c>
      <c r="EHT10" s="76" t="s">
        <v>31</v>
      </c>
      <c r="EHU10" s="76" t="s">
        <v>31</v>
      </c>
      <c r="EHV10" s="76" t="s">
        <v>31</v>
      </c>
      <c r="EHW10" s="76" t="s">
        <v>31</v>
      </c>
      <c r="EHX10" s="76" t="s">
        <v>31</v>
      </c>
      <c r="EHY10" s="76" t="s">
        <v>31</v>
      </c>
      <c r="EHZ10" s="76" t="s">
        <v>31</v>
      </c>
      <c r="EIA10" s="76" t="s">
        <v>31</v>
      </c>
      <c r="EIB10" s="76" t="s">
        <v>31</v>
      </c>
      <c r="EIC10" s="76" t="s">
        <v>31</v>
      </c>
      <c r="EID10" s="76" t="s">
        <v>31</v>
      </c>
      <c r="EIE10" s="76" t="s">
        <v>31</v>
      </c>
      <c r="EIF10" s="76" t="s">
        <v>31</v>
      </c>
      <c r="EIG10" s="76" t="s">
        <v>31</v>
      </c>
      <c r="EIH10" s="76" t="s">
        <v>31</v>
      </c>
      <c r="EII10" s="76" t="s">
        <v>31</v>
      </c>
      <c r="EIJ10" s="76" t="s">
        <v>31</v>
      </c>
      <c r="EIK10" s="76" t="s">
        <v>31</v>
      </c>
      <c r="EIL10" s="76" t="s">
        <v>31</v>
      </c>
      <c r="EIM10" s="76" t="s">
        <v>31</v>
      </c>
      <c r="EIN10" s="76" t="s">
        <v>31</v>
      </c>
      <c r="EIO10" s="76" t="s">
        <v>31</v>
      </c>
      <c r="EIP10" s="76" t="s">
        <v>31</v>
      </c>
      <c r="EIQ10" s="76" t="s">
        <v>31</v>
      </c>
      <c r="EIR10" s="76" t="s">
        <v>31</v>
      </c>
      <c r="EIS10" s="76" t="s">
        <v>31</v>
      </c>
      <c r="EIT10" s="76" t="s">
        <v>31</v>
      </c>
      <c r="EIU10" s="76" t="s">
        <v>31</v>
      </c>
      <c r="EIV10" s="76" t="s">
        <v>31</v>
      </c>
      <c r="EIW10" s="76" t="s">
        <v>31</v>
      </c>
      <c r="EIX10" s="76" t="s">
        <v>31</v>
      </c>
      <c r="EIY10" s="76" t="s">
        <v>31</v>
      </c>
      <c r="EIZ10" s="76" t="s">
        <v>31</v>
      </c>
      <c r="EJA10" s="76" t="s">
        <v>31</v>
      </c>
      <c r="EJB10" s="76" t="s">
        <v>31</v>
      </c>
      <c r="EJC10" s="76" t="s">
        <v>31</v>
      </c>
      <c r="EJD10" s="76" t="s">
        <v>31</v>
      </c>
      <c r="EJE10" s="76" t="s">
        <v>31</v>
      </c>
      <c r="EJF10" s="76" t="s">
        <v>31</v>
      </c>
      <c r="EJG10" s="76" t="s">
        <v>31</v>
      </c>
      <c r="EJH10" s="76" t="s">
        <v>31</v>
      </c>
      <c r="EJI10" s="76" t="s">
        <v>31</v>
      </c>
      <c r="EJJ10" s="76" t="s">
        <v>31</v>
      </c>
      <c r="EJK10" s="76" t="s">
        <v>31</v>
      </c>
      <c r="EJL10" s="76" t="s">
        <v>31</v>
      </c>
      <c r="EJM10" s="76" t="s">
        <v>31</v>
      </c>
      <c r="EJN10" s="76" t="s">
        <v>31</v>
      </c>
      <c r="EJO10" s="76" t="s">
        <v>31</v>
      </c>
      <c r="EJP10" s="76" t="s">
        <v>31</v>
      </c>
      <c r="EJQ10" s="76" t="s">
        <v>31</v>
      </c>
      <c r="EJR10" s="76" t="s">
        <v>31</v>
      </c>
      <c r="EJS10" s="76" t="s">
        <v>31</v>
      </c>
      <c r="EJT10" s="76" t="s">
        <v>31</v>
      </c>
      <c r="EJU10" s="76" t="s">
        <v>31</v>
      </c>
      <c r="EJV10" s="76" t="s">
        <v>31</v>
      </c>
      <c r="EJW10" s="76" t="s">
        <v>31</v>
      </c>
      <c r="EJX10" s="76" t="s">
        <v>31</v>
      </c>
      <c r="EJY10" s="76" t="s">
        <v>31</v>
      </c>
      <c r="EJZ10" s="76" t="s">
        <v>31</v>
      </c>
      <c r="EKA10" s="76" t="s">
        <v>31</v>
      </c>
      <c r="EKB10" s="76" t="s">
        <v>31</v>
      </c>
      <c r="EKC10" s="76" t="s">
        <v>31</v>
      </c>
      <c r="EKD10" s="76" t="s">
        <v>31</v>
      </c>
      <c r="EKE10" s="76" t="s">
        <v>31</v>
      </c>
      <c r="EKF10" s="76" t="s">
        <v>31</v>
      </c>
      <c r="EKG10" s="76" t="s">
        <v>31</v>
      </c>
      <c r="EKH10" s="76" t="s">
        <v>31</v>
      </c>
      <c r="EKI10" s="76" t="s">
        <v>31</v>
      </c>
      <c r="EKJ10" s="76" t="s">
        <v>31</v>
      </c>
      <c r="EKK10" s="76" t="s">
        <v>31</v>
      </c>
      <c r="EKL10" s="76" t="s">
        <v>31</v>
      </c>
      <c r="EKM10" s="76" t="s">
        <v>31</v>
      </c>
      <c r="EKN10" s="76" t="s">
        <v>31</v>
      </c>
      <c r="EKO10" s="76" t="s">
        <v>31</v>
      </c>
      <c r="EKP10" s="76" t="s">
        <v>31</v>
      </c>
      <c r="EKQ10" s="76" t="s">
        <v>31</v>
      </c>
      <c r="EKR10" s="76" t="s">
        <v>31</v>
      </c>
      <c r="EKS10" s="76" t="s">
        <v>31</v>
      </c>
      <c r="EKT10" s="76" t="s">
        <v>31</v>
      </c>
      <c r="EKU10" s="76" t="s">
        <v>31</v>
      </c>
      <c r="EKV10" s="76" t="s">
        <v>31</v>
      </c>
      <c r="EKW10" s="76" t="s">
        <v>31</v>
      </c>
      <c r="EKX10" s="76" t="s">
        <v>31</v>
      </c>
      <c r="EKY10" s="76" t="s">
        <v>31</v>
      </c>
      <c r="EKZ10" s="76" t="s">
        <v>31</v>
      </c>
      <c r="ELA10" s="76" t="s">
        <v>31</v>
      </c>
      <c r="ELB10" s="76" t="s">
        <v>31</v>
      </c>
      <c r="ELC10" s="76" t="s">
        <v>31</v>
      </c>
      <c r="ELD10" s="76" t="s">
        <v>31</v>
      </c>
      <c r="ELE10" s="76" t="s">
        <v>31</v>
      </c>
      <c r="ELF10" s="76" t="s">
        <v>31</v>
      </c>
      <c r="ELG10" s="76" t="s">
        <v>31</v>
      </c>
      <c r="ELH10" s="76" t="s">
        <v>31</v>
      </c>
      <c r="ELI10" s="76" t="s">
        <v>31</v>
      </c>
      <c r="ELJ10" s="76" t="s">
        <v>31</v>
      </c>
      <c r="ELK10" s="76" t="s">
        <v>31</v>
      </c>
      <c r="ELL10" s="76" t="s">
        <v>31</v>
      </c>
      <c r="ELM10" s="76" t="s">
        <v>31</v>
      </c>
      <c r="ELN10" s="76" t="s">
        <v>31</v>
      </c>
      <c r="ELO10" s="76" t="s">
        <v>31</v>
      </c>
      <c r="ELP10" s="76" t="s">
        <v>31</v>
      </c>
      <c r="ELQ10" s="76" t="s">
        <v>31</v>
      </c>
      <c r="ELR10" s="76" t="s">
        <v>31</v>
      </c>
      <c r="ELS10" s="76" t="s">
        <v>31</v>
      </c>
      <c r="ELT10" s="76" t="s">
        <v>31</v>
      </c>
      <c r="ELU10" s="76" t="s">
        <v>31</v>
      </c>
      <c r="ELV10" s="76" t="s">
        <v>31</v>
      </c>
      <c r="ELW10" s="76" t="s">
        <v>31</v>
      </c>
      <c r="ELX10" s="76" t="s">
        <v>31</v>
      </c>
      <c r="ELY10" s="76" t="s">
        <v>31</v>
      </c>
      <c r="ELZ10" s="76" t="s">
        <v>31</v>
      </c>
      <c r="EMA10" s="76" t="s">
        <v>31</v>
      </c>
      <c r="EMB10" s="76" t="s">
        <v>31</v>
      </c>
      <c r="EMC10" s="76" t="s">
        <v>31</v>
      </c>
      <c r="EMD10" s="76" t="s">
        <v>31</v>
      </c>
      <c r="EME10" s="76" t="s">
        <v>31</v>
      </c>
      <c r="EMF10" s="76" t="s">
        <v>31</v>
      </c>
      <c r="EMG10" s="76" t="s">
        <v>31</v>
      </c>
      <c r="EMH10" s="76" t="s">
        <v>31</v>
      </c>
      <c r="EMI10" s="76" t="s">
        <v>31</v>
      </c>
      <c r="EMJ10" s="76" t="s">
        <v>31</v>
      </c>
      <c r="EMK10" s="76" t="s">
        <v>31</v>
      </c>
      <c r="EML10" s="76" t="s">
        <v>31</v>
      </c>
      <c r="EMM10" s="76" t="s">
        <v>31</v>
      </c>
      <c r="EMN10" s="76" t="s">
        <v>31</v>
      </c>
      <c r="EMO10" s="76" t="s">
        <v>31</v>
      </c>
      <c r="EMP10" s="76" t="s">
        <v>31</v>
      </c>
      <c r="EMQ10" s="76" t="s">
        <v>31</v>
      </c>
      <c r="EMR10" s="76" t="s">
        <v>31</v>
      </c>
      <c r="EMS10" s="76" t="s">
        <v>31</v>
      </c>
      <c r="EMT10" s="76" t="s">
        <v>31</v>
      </c>
      <c r="EMU10" s="76" t="s">
        <v>31</v>
      </c>
      <c r="EMV10" s="76" t="s">
        <v>31</v>
      </c>
      <c r="EMW10" s="76" t="s">
        <v>31</v>
      </c>
      <c r="EMX10" s="76" t="s">
        <v>31</v>
      </c>
      <c r="EMY10" s="76" t="s">
        <v>31</v>
      </c>
      <c r="EMZ10" s="76" t="s">
        <v>31</v>
      </c>
      <c r="ENA10" s="76" t="s">
        <v>31</v>
      </c>
      <c r="ENB10" s="76" t="s">
        <v>31</v>
      </c>
      <c r="ENC10" s="76" t="s">
        <v>31</v>
      </c>
      <c r="END10" s="76" t="s">
        <v>31</v>
      </c>
      <c r="ENE10" s="76" t="s">
        <v>31</v>
      </c>
      <c r="ENF10" s="76" t="s">
        <v>31</v>
      </c>
      <c r="ENG10" s="76" t="s">
        <v>31</v>
      </c>
      <c r="ENH10" s="76" t="s">
        <v>31</v>
      </c>
      <c r="ENI10" s="76" t="s">
        <v>31</v>
      </c>
      <c r="ENJ10" s="76" t="s">
        <v>31</v>
      </c>
      <c r="ENK10" s="76" t="s">
        <v>31</v>
      </c>
      <c r="ENL10" s="76" t="s">
        <v>31</v>
      </c>
      <c r="ENM10" s="76" t="s">
        <v>31</v>
      </c>
      <c r="ENN10" s="76" t="s">
        <v>31</v>
      </c>
      <c r="ENO10" s="76" t="s">
        <v>31</v>
      </c>
      <c r="ENP10" s="76" t="s">
        <v>31</v>
      </c>
      <c r="ENQ10" s="76" t="s">
        <v>31</v>
      </c>
      <c r="ENR10" s="76" t="s">
        <v>31</v>
      </c>
      <c r="ENS10" s="76" t="s">
        <v>31</v>
      </c>
      <c r="ENT10" s="76" t="s">
        <v>31</v>
      </c>
      <c r="ENU10" s="76" t="s">
        <v>31</v>
      </c>
      <c r="ENV10" s="76" t="s">
        <v>31</v>
      </c>
      <c r="ENW10" s="76" t="s">
        <v>31</v>
      </c>
      <c r="ENX10" s="76" t="s">
        <v>31</v>
      </c>
      <c r="ENY10" s="76" t="s">
        <v>31</v>
      </c>
      <c r="ENZ10" s="76" t="s">
        <v>31</v>
      </c>
      <c r="EOA10" s="76" t="s">
        <v>31</v>
      </c>
      <c r="EOB10" s="76" t="s">
        <v>31</v>
      </c>
      <c r="EOC10" s="76" t="s">
        <v>31</v>
      </c>
      <c r="EOD10" s="76" t="s">
        <v>31</v>
      </c>
      <c r="EOE10" s="76" t="s">
        <v>31</v>
      </c>
      <c r="EOF10" s="76" t="s">
        <v>31</v>
      </c>
      <c r="EOG10" s="76" t="s">
        <v>31</v>
      </c>
      <c r="EOH10" s="76" t="s">
        <v>31</v>
      </c>
      <c r="EOI10" s="76" t="s">
        <v>31</v>
      </c>
      <c r="EOJ10" s="76" t="s">
        <v>31</v>
      </c>
      <c r="EOK10" s="76" t="s">
        <v>31</v>
      </c>
      <c r="EOL10" s="76" t="s">
        <v>31</v>
      </c>
      <c r="EOM10" s="76" t="s">
        <v>31</v>
      </c>
      <c r="EON10" s="76" t="s">
        <v>31</v>
      </c>
      <c r="EOO10" s="76" t="s">
        <v>31</v>
      </c>
      <c r="EOP10" s="76" t="s">
        <v>31</v>
      </c>
      <c r="EOQ10" s="76" t="s">
        <v>31</v>
      </c>
      <c r="EOR10" s="76" t="s">
        <v>31</v>
      </c>
      <c r="EOS10" s="76" t="s">
        <v>31</v>
      </c>
      <c r="EOT10" s="76" t="s">
        <v>31</v>
      </c>
      <c r="EOU10" s="76" t="s">
        <v>31</v>
      </c>
      <c r="EOV10" s="76" t="s">
        <v>31</v>
      </c>
      <c r="EOW10" s="76" t="s">
        <v>31</v>
      </c>
      <c r="EOX10" s="76" t="s">
        <v>31</v>
      </c>
      <c r="EOY10" s="76" t="s">
        <v>31</v>
      </c>
      <c r="EOZ10" s="76" t="s">
        <v>31</v>
      </c>
      <c r="EPA10" s="76" t="s">
        <v>31</v>
      </c>
      <c r="EPB10" s="76" t="s">
        <v>31</v>
      </c>
      <c r="EPC10" s="76" t="s">
        <v>31</v>
      </c>
      <c r="EPD10" s="76" t="s">
        <v>31</v>
      </c>
      <c r="EPE10" s="76" t="s">
        <v>31</v>
      </c>
      <c r="EPF10" s="76" t="s">
        <v>31</v>
      </c>
      <c r="EPG10" s="76" t="s">
        <v>31</v>
      </c>
      <c r="EPH10" s="76" t="s">
        <v>31</v>
      </c>
      <c r="EPI10" s="76" t="s">
        <v>31</v>
      </c>
      <c r="EPJ10" s="76" t="s">
        <v>31</v>
      </c>
      <c r="EPK10" s="76" t="s">
        <v>31</v>
      </c>
      <c r="EPL10" s="76" t="s">
        <v>31</v>
      </c>
      <c r="EPM10" s="76" t="s">
        <v>31</v>
      </c>
      <c r="EPN10" s="76" t="s">
        <v>31</v>
      </c>
      <c r="EPO10" s="76" t="s">
        <v>31</v>
      </c>
      <c r="EPP10" s="76" t="s">
        <v>31</v>
      </c>
      <c r="EPQ10" s="76" t="s">
        <v>31</v>
      </c>
      <c r="EPR10" s="76" t="s">
        <v>31</v>
      </c>
      <c r="EPS10" s="76" t="s">
        <v>31</v>
      </c>
      <c r="EPT10" s="76" t="s">
        <v>31</v>
      </c>
      <c r="EPU10" s="76" t="s">
        <v>31</v>
      </c>
      <c r="EPV10" s="76" t="s">
        <v>31</v>
      </c>
      <c r="EPW10" s="76" t="s">
        <v>31</v>
      </c>
      <c r="EPX10" s="76" t="s">
        <v>31</v>
      </c>
      <c r="EPY10" s="76" t="s">
        <v>31</v>
      </c>
      <c r="EPZ10" s="76" t="s">
        <v>31</v>
      </c>
      <c r="EQA10" s="76" t="s">
        <v>31</v>
      </c>
      <c r="EQB10" s="76" t="s">
        <v>31</v>
      </c>
      <c r="EQC10" s="76" t="s">
        <v>31</v>
      </c>
      <c r="EQD10" s="76" t="s">
        <v>31</v>
      </c>
      <c r="EQE10" s="76" t="s">
        <v>31</v>
      </c>
      <c r="EQF10" s="76" t="s">
        <v>31</v>
      </c>
      <c r="EQG10" s="76" t="s">
        <v>31</v>
      </c>
      <c r="EQH10" s="76" t="s">
        <v>31</v>
      </c>
      <c r="EQI10" s="76" t="s">
        <v>31</v>
      </c>
      <c r="EQJ10" s="76" t="s">
        <v>31</v>
      </c>
      <c r="EQK10" s="76" t="s">
        <v>31</v>
      </c>
      <c r="EQL10" s="76" t="s">
        <v>31</v>
      </c>
      <c r="EQM10" s="76" t="s">
        <v>31</v>
      </c>
      <c r="EQN10" s="76" t="s">
        <v>31</v>
      </c>
      <c r="EQO10" s="76" t="s">
        <v>31</v>
      </c>
      <c r="EQP10" s="76" t="s">
        <v>31</v>
      </c>
      <c r="EQQ10" s="76" t="s">
        <v>31</v>
      </c>
      <c r="EQR10" s="76" t="s">
        <v>31</v>
      </c>
      <c r="EQS10" s="76" t="s">
        <v>31</v>
      </c>
      <c r="EQT10" s="76" t="s">
        <v>31</v>
      </c>
      <c r="EQU10" s="76" t="s">
        <v>31</v>
      </c>
      <c r="EQV10" s="76" t="s">
        <v>31</v>
      </c>
      <c r="EQW10" s="76" t="s">
        <v>31</v>
      </c>
      <c r="EQX10" s="76" t="s">
        <v>31</v>
      </c>
      <c r="EQY10" s="76" t="s">
        <v>31</v>
      </c>
      <c r="EQZ10" s="76" t="s">
        <v>31</v>
      </c>
      <c r="ERA10" s="76" t="s">
        <v>31</v>
      </c>
      <c r="ERB10" s="76" t="s">
        <v>31</v>
      </c>
      <c r="ERC10" s="76" t="s">
        <v>31</v>
      </c>
      <c r="ERD10" s="76" t="s">
        <v>31</v>
      </c>
      <c r="ERE10" s="76" t="s">
        <v>31</v>
      </c>
      <c r="ERF10" s="76" t="s">
        <v>31</v>
      </c>
      <c r="ERG10" s="76" t="s">
        <v>31</v>
      </c>
      <c r="ERH10" s="76" t="s">
        <v>31</v>
      </c>
      <c r="ERI10" s="76" t="s">
        <v>31</v>
      </c>
      <c r="ERJ10" s="76" t="s">
        <v>31</v>
      </c>
      <c r="ERK10" s="76" t="s">
        <v>31</v>
      </c>
      <c r="ERL10" s="76" t="s">
        <v>31</v>
      </c>
      <c r="ERM10" s="76" t="s">
        <v>31</v>
      </c>
      <c r="ERN10" s="76" t="s">
        <v>31</v>
      </c>
      <c r="ERO10" s="76" t="s">
        <v>31</v>
      </c>
      <c r="ERP10" s="76" t="s">
        <v>31</v>
      </c>
      <c r="ERQ10" s="76" t="s">
        <v>31</v>
      </c>
      <c r="ERR10" s="76" t="s">
        <v>31</v>
      </c>
      <c r="ERS10" s="76" t="s">
        <v>31</v>
      </c>
      <c r="ERT10" s="76" t="s">
        <v>31</v>
      </c>
      <c r="ERU10" s="76" t="s">
        <v>31</v>
      </c>
      <c r="ERV10" s="76" t="s">
        <v>31</v>
      </c>
      <c r="ERW10" s="76" t="s">
        <v>31</v>
      </c>
      <c r="ERX10" s="76" t="s">
        <v>31</v>
      </c>
      <c r="ERY10" s="76" t="s">
        <v>31</v>
      </c>
      <c r="ERZ10" s="76" t="s">
        <v>31</v>
      </c>
      <c r="ESA10" s="76" t="s">
        <v>31</v>
      </c>
      <c r="ESB10" s="76" t="s">
        <v>31</v>
      </c>
      <c r="ESC10" s="76" t="s">
        <v>31</v>
      </c>
      <c r="ESD10" s="76" t="s">
        <v>31</v>
      </c>
      <c r="ESE10" s="76" t="s">
        <v>31</v>
      </c>
      <c r="ESF10" s="76" t="s">
        <v>31</v>
      </c>
      <c r="ESG10" s="76" t="s">
        <v>31</v>
      </c>
      <c r="ESH10" s="76" t="s">
        <v>31</v>
      </c>
      <c r="ESI10" s="76" t="s">
        <v>31</v>
      </c>
      <c r="ESJ10" s="76" t="s">
        <v>31</v>
      </c>
      <c r="ESK10" s="76" t="s">
        <v>31</v>
      </c>
      <c r="ESL10" s="76" t="s">
        <v>31</v>
      </c>
      <c r="ESM10" s="76" t="s">
        <v>31</v>
      </c>
      <c r="ESN10" s="76" t="s">
        <v>31</v>
      </c>
      <c r="ESO10" s="76" t="s">
        <v>31</v>
      </c>
      <c r="ESP10" s="76" t="s">
        <v>31</v>
      </c>
      <c r="ESQ10" s="76" t="s">
        <v>31</v>
      </c>
      <c r="ESR10" s="76" t="s">
        <v>31</v>
      </c>
      <c r="ESS10" s="76" t="s">
        <v>31</v>
      </c>
      <c r="EST10" s="76" t="s">
        <v>31</v>
      </c>
      <c r="ESU10" s="76" t="s">
        <v>31</v>
      </c>
      <c r="ESV10" s="76" t="s">
        <v>31</v>
      </c>
      <c r="ESW10" s="76" t="s">
        <v>31</v>
      </c>
      <c r="ESX10" s="76" t="s">
        <v>31</v>
      </c>
      <c r="ESY10" s="76" t="s">
        <v>31</v>
      </c>
      <c r="ESZ10" s="76" t="s">
        <v>31</v>
      </c>
      <c r="ETA10" s="76" t="s">
        <v>31</v>
      </c>
      <c r="ETB10" s="76" t="s">
        <v>31</v>
      </c>
      <c r="ETC10" s="76" t="s">
        <v>31</v>
      </c>
      <c r="ETD10" s="76" t="s">
        <v>31</v>
      </c>
      <c r="ETE10" s="76" t="s">
        <v>31</v>
      </c>
      <c r="ETF10" s="76" t="s">
        <v>31</v>
      </c>
      <c r="ETG10" s="76" t="s">
        <v>31</v>
      </c>
      <c r="ETH10" s="76" t="s">
        <v>31</v>
      </c>
      <c r="ETI10" s="76" t="s">
        <v>31</v>
      </c>
      <c r="ETJ10" s="76" t="s">
        <v>31</v>
      </c>
      <c r="ETK10" s="76" t="s">
        <v>31</v>
      </c>
      <c r="ETL10" s="76" t="s">
        <v>31</v>
      </c>
      <c r="ETM10" s="76" t="s">
        <v>31</v>
      </c>
      <c r="ETN10" s="76" t="s">
        <v>31</v>
      </c>
      <c r="ETO10" s="76" t="s">
        <v>31</v>
      </c>
      <c r="ETP10" s="76" t="s">
        <v>31</v>
      </c>
      <c r="ETQ10" s="76" t="s">
        <v>31</v>
      </c>
      <c r="ETR10" s="76" t="s">
        <v>31</v>
      </c>
      <c r="ETS10" s="76" t="s">
        <v>31</v>
      </c>
      <c r="ETT10" s="76" t="s">
        <v>31</v>
      </c>
      <c r="ETU10" s="76" t="s">
        <v>31</v>
      </c>
      <c r="ETV10" s="76" t="s">
        <v>31</v>
      </c>
      <c r="ETW10" s="76" t="s">
        <v>31</v>
      </c>
      <c r="ETX10" s="76" t="s">
        <v>31</v>
      </c>
      <c r="ETY10" s="76" t="s">
        <v>31</v>
      </c>
      <c r="ETZ10" s="76" t="s">
        <v>31</v>
      </c>
      <c r="EUA10" s="76" t="s">
        <v>31</v>
      </c>
      <c r="EUB10" s="76" t="s">
        <v>31</v>
      </c>
      <c r="EUC10" s="76" t="s">
        <v>31</v>
      </c>
      <c r="EUD10" s="76" t="s">
        <v>31</v>
      </c>
      <c r="EUE10" s="76" t="s">
        <v>31</v>
      </c>
      <c r="EUF10" s="76" t="s">
        <v>31</v>
      </c>
      <c r="EUG10" s="76" t="s">
        <v>31</v>
      </c>
      <c r="EUH10" s="76" t="s">
        <v>31</v>
      </c>
      <c r="EUI10" s="76" t="s">
        <v>31</v>
      </c>
      <c r="EUJ10" s="76" t="s">
        <v>31</v>
      </c>
      <c r="EUK10" s="76" t="s">
        <v>31</v>
      </c>
      <c r="EUL10" s="76" t="s">
        <v>31</v>
      </c>
      <c r="EUM10" s="76" t="s">
        <v>31</v>
      </c>
      <c r="EUN10" s="76" t="s">
        <v>31</v>
      </c>
      <c r="EUO10" s="76" t="s">
        <v>31</v>
      </c>
      <c r="EUP10" s="76" t="s">
        <v>31</v>
      </c>
      <c r="EUQ10" s="76" t="s">
        <v>31</v>
      </c>
      <c r="EUR10" s="76" t="s">
        <v>31</v>
      </c>
      <c r="EUS10" s="76" t="s">
        <v>31</v>
      </c>
      <c r="EUT10" s="76" t="s">
        <v>31</v>
      </c>
      <c r="EUU10" s="76" t="s">
        <v>31</v>
      </c>
      <c r="EUV10" s="76" t="s">
        <v>31</v>
      </c>
      <c r="EUW10" s="76" t="s">
        <v>31</v>
      </c>
      <c r="EUX10" s="76" t="s">
        <v>31</v>
      </c>
      <c r="EUY10" s="76" t="s">
        <v>31</v>
      </c>
      <c r="EUZ10" s="76" t="s">
        <v>31</v>
      </c>
      <c r="EVA10" s="76" t="s">
        <v>31</v>
      </c>
      <c r="EVB10" s="76" t="s">
        <v>31</v>
      </c>
      <c r="EVC10" s="76" t="s">
        <v>31</v>
      </c>
      <c r="EVD10" s="76" t="s">
        <v>31</v>
      </c>
      <c r="EVE10" s="76" t="s">
        <v>31</v>
      </c>
      <c r="EVF10" s="76" t="s">
        <v>31</v>
      </c>
      <c r="EVG10" s="76" t="s">
        <v>31</v>
      </c>
      <c r="EVH10" s="76" t="s">
        <v>31</v>
      </c>
      <c r="EVI10" s="76" t="s">
        <v>31</v>
      </c>
      <c r="EVJ10" s="76" t="s">
        <v>31</v>
      </c>
      <c r="EVK10" s="76" t="s">
        <v>31</v>
      </c>
      <c r="EVL10" s="76" t="s">
        <v>31</v>
      </c>
      <c r="EVM10" s="76" t="s">
        <v>31</v>
      </c>
      <c r="EVN10" s="76" t="s">
        <v>31</v>
      </c>
      <c r="EVO10" s="76" t="s">
        <v>31</v>
      </c>
      <c r="EVP10" s="76" t="s">
        <v>31</v>
      </c>
      <c r="EVQ10" s="76" t="s">
        <v>31</v>
      </c>
      <c r="EVR10" s="76" t="s">
        <v>31</v>
      </c>
      <c r="EVS10" s="76" t="s">
        <v>31</v>
      </c>
      <c r="EVT10" s="76" t="s">
        <v>31</v>
      </c>
      <c r="EVU10" s="76" t="s">
        <v>31</v>
      </c>
      <c r="EVV10" s="76" t="s">
        <v>31</v>
      </c>
      <c r="EVW10" s="76" t="s">
        <v>31</v>
      </c>
      <c r="EVX10" s="76" t="s">
        <v>31</v>
      </c>
      <c r="EVY10" s="76" t="s">
        <v>31</v>
      </c>
      <c r="EVZ10" s="76" t="s">
        <v>31</v>
      </c>
      <c r="EWA10" s="76" t="s">
        <v>31</v>
      </c>
      <c r="EWB10" s="76" t="s">
        <v>31</v>
      </c>
      <c r="EWC10" s="76" t="s">
        <v>31</v>
      </c>
      <c r="EWD10" s="76" t="s">
        <v>31</v>
      </c>
      <c r="EWE10" s="76" t="s">
        <v>31</v>
      </c>
      <c r="EWF10" s="76" t="s">
        <v>31</v>
      </c>
      <c r="EWG10" s="76" t="s">
        <v>31</v>
      </c>
      <c r="EWH10" s="76" t="s">
        <v>31</v>
      </c>
      <c r="EWI10" s="76" t="s">
        <v>31</v>
      </c>
      <c r="EWJ10" s="76" t="s">
        <v>31</v>
      </c>
      <c r="EWK10" s="76" t="s">
        <v>31</v>
      </c>
      <c r="EWL10" s="76" t="s">
        <v>31</v>
      </c>
      <c r="EWM10" s="76" t="s">
        <v>31</v>
      </c>
      <c r="EWN10" s="76" t="s">
        <v>31</v>
      </c>
      <c r="EWO10" s="76" t="s">
        <v>31</v>
      </c>
      <c r="EWP10" s="76" t="s">
        <v>31</v>
      </c>
      <c r="EWQ10" s="76" t="s">
        <v>31</v>
      </c>
      <c r="EWR10" s="76" t="s">
        <v>31</v>
      </c>
      <c r="EWS10" s="76" t="s">
        <v>31</v>
      </c>
      <c r="EWT10" s="76" t="s">
        <v>31</v>
      </c>
      <c r="EWU10" s="76" t="s">
        <v>31</v>
      </c>
      <c r="EWV10" s="76" t="s">
        <v>31</v>
      </c>
      <c r="EWW10" s="76" t="s">
        <v>31</v>
      </c>
      <c r="EWX10" s="76" t="s">
        <v>31</v>
      </c>
      <c r="EWY10" s="76" t="s">
        <v>31</v>
      </c>
      <c r="EWZ10" s="76" t="s">
        <v>31</v>
      </c>
      <c r="EXA10" s="76" t="s">
        <v>31</v>
      </c>
      <c r="EXB10" s="76" t="s">
        <v>31</v>
      </c>
      <c r="EXC10" s="76" t="s">
        <v>31</v>
      </c>
      <c r="EXD10" s="76" t="s">
        <v>31</v>
      </c>
      <c r="EXE10" s="76" t="s">
        <v>31</v>
      </c>
      <c r="EXF10" s="76" t="s">
        <v>31</v>
      </c>
      <c r="EXG10" s="76" t="s">
        <v>31</v>
      </c>
      <c r="EXH10" s="76" t="s">
        <v>31</v>
      </c>
      <c r="EXI10" s="76" t="s">
        <v>31</v>
      </c>
      <c r="EXJ10" s="76" t="s">
        <v>31</v>
      </c>
      <c r="EXK10" s="76" t="s">
        <v>31</v>
      </c>
      <c r="EXL10" s="76" t="s">
        <v>31</v>
      </c>
      <c r="EXM10" s="76" t="s">
        <v>31</v>
      </c>
      <c r="EXN10" s="76" t="s">
        <v>31</v>
      </c>
      <c r="EXO10" s="76" t="s">
        <v>31</v>
      </c>
      <c r="EXP10" s="76" t="s">
        <v>31</v>
      </c>
      <c r="EXQ10" s="76" t="s">
        <v>31</v>
      </c>
      <c r="EXR10" s="76" t="s">
        <v>31</v>
      </c>
      <c r="EXS10" s="76" t="s">
        <v>31</v>
      </c>
      <c r="EXT10" s="76" t="s">
        <v>31</v>
      </c>
      <c r="EXU10" s="76" t="s">
        <v>31</v>
      </c>
      <c r="EXV10" s="76" t="s">
        <v>31</v>
      </c>
      <c r="EXW10" s="76" t="s">
        <v>31</v>
      </c>
      <c r="EXX10" s="76" t="s">
        <v>31</v>
      </c>
      <c r="EXY10" s="76" t="s">
        <v>31</v>
      </c>
      <c r="EXZ10" s="76" t="s">
        <v>31</v>
      </c>
      <c r="EYA10" s="76" t="s">
        <v>31</v>
      </c>
      <c r="EYB10" s="76" t="s">
        <v>31</v>
      </c>
      <c r="EYC10" s="76" t="s">
        <v>31</v>
      </c>
      <c r="EYD10" s="76" t="s">
        <v>31</v>
      </c>
      <c r="EYE10" s="76" t="s">
        <v>31</v>
      </c>
      <c r="EYF10" s="76" t="s">
        <v>31</v>
      </c>
      <c r="EYG10" s="76" t="s">
        <v>31</v>
      </c>
      <c r="EYH10" s="76" t="s">
        <v>31</v>
      </c>
      <c r="EYI10" s="76" t="s">
        <v>31</v>
      </c>
      <c r="EYJ10" s="76" t="s">
        <v>31</v>
      </c>
      <c r="EYK10" s="76" t="s">
        <v>31</v>
      </c>
      <c r="EYL10" s="76" t="s">
        <v>31</v>
      </c>
      <c r="EYM10" s="76" t="s">
        <v>31</v>
      </c>
      <c r="EYN10" s="76" t="s">
        <v>31</v>
      </c>
      <c r="EYO10" s="76" t="s">
        <v>31</v>
      </c>
      <c r="EYP10" s="76" t="s">
        <v>31</v>
      </c>
      <c r="EYQ10" s="76" t="s">
        <v>31</v>
      </c>
      <c r="EYR10" s="76" t="s">
        <v>31</v>
      </c>
      <c r="EYS10" s="76" t="s">
        <v>31</v>
      </c>
      <c r="EYT10" s="76" t="s">
        <v>31</v>
      </c>
      <c r="EYU10" s="76" t="s">
        <v>31</v>
      </c>
      <c r="EYV10" s="76" t="s">
        <v>31</v>
      </c>
      <c r="EYW10" s="76" t="s">
        <v>31</v>
      </c>
      <c r="EYX10" s="76" t="s">
        <v>31</v>
      </c>
      <c r="EYY10" s="76" t="s">
        <v>31</v>
      </c>
      <c r="EYZ10" s="76" t="s">
        <v>31</v>
      </c>
      <c r="EZA10" s="76" t="s">
        <v>31</v>
      </c>
      <c r="EZB10" s="76" t="s">
        <v>31</v>
      </c>
      <c r="EZC10" s="76" t="s">
        <v>31</v>
      </c>
      <c r="EZD10" s="76" t="s">
        <v>31</v>
      </c>
      <c r="EZE10" s="76" t="s">
        <v>31</v>
      </c>
      <c r="EZF10" s="76" t="s">
        <v>31</v>
      </c>
      <c r="EZG10" s="76" t="s">
        <v>31</v>
      </c>
      <c r="EZH10" s="76" t="s">
        <v>31</v>
      </c>
      <c r="EZI10" s="76" t="s">
        <v>31</v>
      </c>
      <c r="EZJ10" s="76" t="s">
        <v>31</v>
      </c>
      <c r="EZK10" s="76" t="s">
        <v>31</v>
      </c>
      <c r="EZL10" s="76" t="s">
        <v>31</v>
      </c>
      <c r="EZM10" s="76" t="s">
        <v>31</v>
      </c>
      <c r="EZN10" s="76" t="s">
        <v>31</v>
      </c>
      <c r="EZO10" s="76" t="s">
        <v>31</v>
      </c>
      <c r="EZP10" s="76" t="s">
        <v>31</v>
      </c>
      <c r="EZQ10" s="76" t="s">
        <v>31</v>
      </c>
      <c r="EZR10" s="76" t="s">
        <v>31</v>
      </c>
      <c r="EZS10" s="76" t="s">
        <v>31</v>
      </c>
      <c r="EZT10" s="76" t="s">
        <v>31</v>
      </c>
      <c r="EZU10" s="76" t="s">
        <v>31</v>
      </c>
      <c r="EZV10" s="76" t="s">
        <v>31</v>
      </c>
      <c r="EZW10" s="76" t="s">
        <v>31</v>
      </c>
      <c r="EZX10" s="76" t="s">
        <v>31</v>
      </c>
      <c r="EZY10" s="76" t="s">
        <v>31</v>
      </c>
      <c r="EZZ10" s="76" t="s">
        <v>31</v>
      </c>
      <c r="FAA10" s="76" t="s">
        <v>31</v>
      </c>
      <c r="FAB10" s="76" t="s">
        <v>31</v>
      </c>
      <c r="FAC10" s="76" t="s">
        <v>31</v>
      </c>
      <c r="FAD10" s="76" t="s">
        <v>31</v>
      </c>
      <c r="FAE10" s="76" t="s">
        <v>31</v>
      </c>
      <c r="FAF10" s="76" t="s">
        <v>31</v>
      </c>
      <c r="FAG10" s="76" t="s">
        <v>31</v>
      </c>
      <c r="FAH10" s="76" t="s">
        <v>31</v>
      </c>
      <c r="FAI10" s="76" t="s">
        <v>31</v>
      </c>
      <c r="FAJ10" s="76" t="s">
        <v>31</v>
      </c>
      <c r="FAK10" s="76" t="s">
        <v>31</v>
      </c>
      <c r="FAL10" s="76" t="s">
        <v>31</v>
      </c>
      <c r="FAM10" s="76" t="s">
        <v>31</v>
      </c>
      <c r="FAN10" s="76" t="s">
        <v>31</v>
      </c>
      <c r="FAO10" s="76" t="s">
        <v>31</v>
      </c>
      <c r="FAP10" s="76" t="s">
        <v>31</v>
      </c>
      <c r="FAQ10" s="76" t="s">
        <v>31</v>
      </c>
      <c r="FAR10" s="76" t="s">
        <v>31</v>
      </c>
      <c r="FAS10" s="76" t="s">
        <v>31</v>
      </c>
      <c r="FAT10" s="76" t="s">
        <v>31</v>
      </c>
      <c r="FAU10" s="76" t="s">
        <v>31</v>
      </c>
      <c r="FAV10" s="76" t="s">
        <v>31</v>
      </c>
      <c r="FAW10" s="76" t="s">
        <v>31</v>
      </c>
      <c r="FAX10" s="76" t="s">
        <v>31</v>
      </c>
      <c r="FAY10" s="76" t="s">
        <v>31</v>
      </c>
      <c r="FAZ10" s="76" t="s">
        <v>31</v>
      </c>
      <c r="FBA10" s="76" t="s">
        <v>31</v>
      </c>
      <c r="FBB10" s="76" t="s">
        <v>31</v>
      </c>
      <c r="FBC10" s="76" t="s">
        <v>31</v>
      </c>
      <c r="FBD10" s="76" t="s">
        <v>31</v>
      </c>
      <c r="FBE10" s="76" t="s">
        <v>31</v>
      </c>
      <c r="FBF10" s="76" t="s">
        <v>31</v>
      </c>
      <c r="FBG10" s="76" t="s">
        <v>31</v>
      </c>
      <c r="FBH10" s="76" t="s">
        <v>31</v>
      </c>
      <c r="FBI10" s="76" t="s">
        <v>31</v>
      </c>
      <c r="FBJ10" s="76" t="s">
        <v>31</v>
      </c>
      <c r="FBK10" s="76" t="s">
        <v>31</v>
      </c>
      <c r="FBL10" s="76" t="s">
        <v>31</v>
      </c>
      <c r="FBM10" s="76" t="s">
        <v>31</v>
      </c>
      <c r="FBN10" s="76" t="s">
        <v>31</v>
      </c>
      <c r="FBO10" s="76" t="s">
        <v>31</v>
      </c>
      <c r="FBP10" s="76" t="s">
        <v>31</v>
      </c>
      <c r="FBQ10" s="76" t="s">
        <v>31</v>
      </c>
      <c r="FBR10" s="76" t="s">
        <v>31</v>
      </c>
      <c r="FBS10" s="76" t="s">
        <v>31</v>
      </c>
      <c r="FBT10" s="76" t="s">
        <v>31</v>
      </c>
      <c r="FBU10" s="76" t="s">
        <v>31</v>
      </c>
      <c r="FBV10" s="76" t="s">
        <v>31</v>
      </c>
      <c r="FBW10" s="76" t="s">
        <v>31</v>
      </c>
      <c r="FBX10" s="76" t="s">
        <v>31</v>
      </c>
      <c r="FBY10" s="76" t="s">
        <v>31</v>
      </c>
      <c r="FBZ10" s="76" t="s">
        <v>31</v>
      </c>
      <c r="FCA10" s="76" t="s">
        <v>31</v>
      </c>
      <c r="FCB10" s="76" t="s">
        <v>31</v>
      </c>
      <c r="FCC10" s="76" t="s">
        <v>31</v>
      </c>
      <c r="FCD10" s="76" t="s">
        <v>31</v>
      </c>
      <c r="FCE10" s="76" t="s">
        <v>31</v>
      </c>
      <c r="FCF10" s="76" t="s">
        <v>31</v>
      </c>
      <c r="FCG10" s="76" t="s">
        <v>31</v>
      </c>
      <c r="FCH10" s="76" t="s">
        <v>31</v>
      </c>
      <c r="FCI10" s="76" t="s">
        <v>31</v>
      </c>
      <c r="FCJ10" s="76" t="s">
        <v>31</v>
      </c>
      <c r="FCK10" s="76" t="s">
        <v>31</v>
      </c>
      <c r="FCL10" s="76" t="s">
        <v>31</v>
      </c>
      <c r="FCM10" s="76" t="s">
        <v>31</v>
      </c>
      <c r="FCN10" s="76" t="s">
        <v>31</v>
      </c>
      <c r="FCO10" s="76" t="s">
        <v>31</v>
      </c>
      <c r="FCP10" s="76" t="s">
        <v>31</v>
      </c>
      <c r="FCQ10" s="76" t="s">
        <v>31</v>
      </c>
      <c r="FCR10" s="76" t="s">
        <v>31</v>
      </c>
      <c r="FCS10" s="76" t="s">
        <v>31</v>
      </c>
      <c r="FCT10" s="76" t="s">
        <v>31</v>
      </c>
      <c r="FCU10" s="76" t="s">
        <v>31</v>
      </c>
      <c r="FCV10" s="76" t="s">
        <v>31</v>
      </c>
      <c r="FCW10" s="76" t="s">
        <v>31</v>
      </c>
      <c r="FCX10" s="76" t="s">
        <v>31</v>
      </c>
      <c r="FCY10" s="76" t="s">
        <v>31</v>
      </c>
      <c r="FCZ10" s="76" t="s">
        <v>31</v>
      </c>
      <c r="FDA10" s="76" t="s">
        <v>31</v>
      </c>
      <c r="FDB10" s="76" t="s">
        <v>31</v>
      </c>
      <c r="FDC10" s="76" t="s">
        <v>31</v>
      </c>
      <c r="FDD10" s="76" t="s">
        <v>31</v>
      </c>
      <c r="FDE10" s="76" t="s">
        <v>31</v>
      </c>
      <c r="FDF10" s="76" t="s">
        <v>31</v>
      </c>
      <c r="FDG10" s="76" t="s">
        <v>31</v>
      </c>
      <c r="FDH10" s="76" t="s">
        <v>31</v>
      </c>
      <c r="FDI10" s="76" t="s">
        <v>31</v>
      </c>
      <c r="FDJ10" s="76" t="s">
        <v>31</v>
      </c>
      <c r="FDK10" s="76" t="s">
        <v>31</v>
      </c>
      <c r="FDL10" s="76" t="s">
        <v>31</v>
      </c>
      <c r="FDM10" s="76" t="s">
        <v>31</v>
      </c>
      <c r="FDN10" s="76" t="s">
        <v>31</v>
      </c>
      <c r="FDO10" s="76" t="s">
        <v>31</v>
      </c>
      <c r="FDP10" s="76" t="s">
        <v>31</v>
      </c>
      <c r="FDQ10" s="76" t="s">
        <v>31</v>
      </c>
      <c r="FDR10" s="76" t="s">
        <v>31</v>
      </c>
      <c r="FDS10" s="76" t="s">
        <v>31</v>
      </c>
      <c r="FDT10" s="76" t="s">
        <v>31</v>
      </c>
      <c r="FDU10" s="76" t="s">
        <v>31</v>
      </c>
      <c r="FDV10" s="76" t="s">
        <v>31</v>
      </c>
      <c r="FDW10" s="76" t="s">
        <v>31</v>
      </c>
      <c r="FDX10" s="76" t="s">
        <v>31</v>
      </c>
      <c r="FDY10" s="76" t="s">
        <v>31</v>
      </c>
      <c r="FDZ10" s="76" t="s">
        <v>31</v>
      </c>
      <c r="FEA10" s="76" t="s">
        <v>31</v>
      </c>
      <c r="FEB10" s="76" t="s">
        <v>31</v>
      </c>
      <c r="FEC10" s="76" t="s">
        <v>31</v>
      </c>
      <c r="FED10" s="76" t="s">
        <v>31</v>
      </c>
      <c r="FEE10" s="76" t="s">
        <v>31</v>
      </c>
      <c r="FEF10" s="76" t="s">
        <v>31</v>
      </c>
      <c r="FEG10" s="76" t="s">
        <v>31</v>
      </c>
      <c r="FEH10" s="76" t="s">
        <v>31</v>
      </c>
      <c r="FEI10" s="76" t="s">
        <v>31</v>
      </c>
      <c r="FEJ10" s="76" t="s">
        <v>31</v>
      </c>
      <c r="FEK10" s="76" t="s">
        <v>31</v>
      </c>
      <c r="FEL10" s="76" t="s">
        <v>31</v>
      </c>
      <c r="FEM10" s="76" t="s">
        <v>31</v>
      </c>
      <c r="FEN10" s="76" t="s">
        <v>31</v>
      </c>
      <c r="FEO10" s="76" t="s">
        <v>31</v>
      </c>
      <c r="FEP10" s="76" t="s">
        <v>31</v>
      </c>
      <c r="FEQ10" s="76" t="s">
        <v>31</v>
      </c>
      <c r="FER10" s="76" t="s">
        <v>31</v>
      </c>
      <c r="FES10" s="76" t="s">
        <v>31</v>
      </c>
      <c r="FET10" s="76" t="s">
        <v>31</v>
      </c>
      <c r="FEU10" s="76" t="s">
        <v>31</v>
      </c>
      <c r="FEV10" s="76" t="s">
        <v>31</v>
      </c>
      <c r="FEW10" s="76" t="s">
        <v>31</v>
      </c>
      <c r="FEX10" s="76" t="s">
        <v>31</v>
      </c>
      <c r="FEY10" s="76" t="s">
        <v>31</v>
      </c>
      <c r="FEZ10" s="76" t="s">
        <v>31</v>
      </c>
      <c r="FFA10" s="76" t="s">
        <v>31</v>
      </c>
      <c r="FFB10" s="76" t="s">
        <v>31</v>
      </c>
      <c r="FFC10" s="76" t="s">
        <v>31</v>
      </c>
      <c r="FFD10" s="76" t="s">
        <v>31</v>
      </c>
      <c r="FFE10" s="76" t="s">
        <v>31</v>
      </c>
      <c r="FFF10" s="76" t="s">
        <v>31</v>
      </c>
      <c r="FFG10" s="76" t="s">
        <v>31</v>
      </c>
      <c r="FFH10" s="76" t="s">
        <v>31</v>
      </c>
      <c r="FFI10" s="76" t="s">
        <v>31</v>
      </c>
      <c r="FFJ10" s="76" t="s">
        <v>31</v>
      </c>
      <c r="FFK10" s="76" t="s">
        <v>31</v>
      </c>
      <c r="FFL10" s="76" t="s">
        <v>31</v>
      </c>
      <c r="FFM10" s="76" t="s">
        <v>31</v>
      </c>
      <c r="FFN10" s="76" t="s">
        <v>31</v>
      </c>
      <c r="FFO10" s="76" t="s">
        <v>31</v>
      </c>
      <c r="FFP10" s="76" t="s">
        <v>31</v>
      </c>
      <c r="FFQ10" s="76" t="s">
        <v>31</v>
      </c>
      <c r="FFR10" s="76" t="s">
        <v>31</v>
      </c>
      <c r="FFS10" s="76" t="s">
        <v>31</v>
      </c>
      <c r="FFT10" s="76" t="s">
        <v>31</v>
      </c>
      <c r="FFU10" s="76" t="s">
        <v>31</v>
      </c>
      <c r="FFV10" s="76" t="s">
        <v>31</v>
      </c>
      <c r="FFW10" s="76" t="s">
        <v>31</v>
      </c>
      <c r="FFX10" s="76" t="s">
        <v>31</v>
      </c>
      <c r="FFY10" s="76" t="s">
        <v>31</v>
      </c>
      <c r="FFZ10" s="76" t="s">
        <v>31</v>
      </c>
      <c r="FGA10" s="76" t="s">
        <v>31</v>
      </c>
      <c r="FGB10" s="76" t="s">
        <v>31</v>
      </c>
      <c r="FGC10" s="76" t="s">
        <v>31</v>
      </c>
      <c r="FGD10" s="76" t="s">
        <v>31</v>
      </c>
      <c r="FGE10" s="76" t="s">
        <v>31</v>
      </c>
      <c r="FGF10" s="76" t="s">
        <v>31</v>
      </c>
      <c r="FGG10" s="76" t="s">
        <v>31</v>
      </c>
      <c r="FGH10" s="76" t="s">
        <v>31</v>
      </c>
      <c r="FGI10" s="76" t="s">
        <v>31</v>
      </c>
      <c r="FGJ10" s="76" t="s">
        <v>31</v>
      </c>
      <c r="FGK10" s="76" t="s">
        <v>31</v>
      </c>
      <c r="FGL10" s="76" t="s">
        <v>31</v>
      </c>
      <c r="FGM10" s="76" t="s">
        <v>31</v>
      </c>
      <c r="FGN10" s="76" t="s">
        <v>31</v>
      </c>
      <c r="FGO10" s="76" t="s">
        <v>31</v>
      </c>
      <c r="FGP10" s="76" t="s">
        <v>31</v>
      </c>
      <c r="FGQ10" s="76" t="s">
        <v>31</v>
      </c>
      <c r="FGR10" s="76" t="s">
        <v>31</v>
      </c>
      <c r="FGS10" s="76" t="s">
        <v>31</v>
      </c>
      <c r="FGT10" s="76" t="s">
        <v>31</v>
      </c>
      <c r="FGU10" s="76" t="s">
        <v>31</v>
      </c>
      <c r="FGV10" s="76" t="s">
        <v>31</v>
      </c>
      <c r="FGW10" s="76" t="s">
        <v>31</v>
      </c>
      <c r="FGX10" s="76" t="s">
        <v>31</v>
      </c>
      <c r="FGY10" s="76" t="s">
        <v>31</v>
      </c>
      <c r="FGZ10" s="76" t="s">
        <v>31</v>
      </c>
      <c r="FHA10" s="76" t="s">
        <v>31</v>
      </c>
      <c r="FHB10" s="76" t="s">
        <v>31</v>
      </c>
      <c r="FHC10" s="76" t="s">
        <v>31</v>
      </c>
      <c r="FHD10" s="76" t="s">
        <v>31</v>
      </c>
      <c r="FHE10" s="76" t="s">
        <v>31</v>
      </c>
      <c r="FHF10" s="76" t="s">
        <v>31</v>
      </c>
      <c r="FHG10" s="76" t="s">
        <v>31</v>
      </c>
      <c r="FHH10" s="76" t="s">
        <v>31</v>
      </c>
      <c r="FHI10" s="76" t="s">
        <v>31</v>
      </c>
      <c r="FHJ10" s="76" t="s">
        <v>31</v>
      </c>
      <c r="FHK10" s="76" t="s">
        <v>31</v>
      </c>
      <c r="FHL10" s="76" t="s">
        <v>31</v>
      </c>
      <c r="FHM10" s="76" t="s">
        <v>31</v>
      </c>
      <c r="FHN10" s="76" t="s">
        <v>31</v>
      </c>
      <c r="FHO10" s="76" t="s">
        <v>31</v>
      </c>
      <c r="FHP10" s="76" t="s">
        <v>31</v>
      </c>
      <c r="FHQ10" s="76" t="s">
        <v>31</v>
      </c>
      <c r="FHR10" s="76" t="s">
        <v>31</v>
      </c>
      <c r="FHS10" s="76" t="s">
        <v>31</v>
      </c>
      <c r="FHT10" s="76" t="s">
        <v>31</v>
      </c>
      <c r="FHU10" s="76" t="s">
        <v>31</v>
      </c>
      <c r="FHV10" s="76" t="s">
        <v>31</v>
      </c>
      <c r="FHW10" s="76" t="s">
        <v>31</v>
      </c>
      <c r="FHX10" s="76" t="s">
        <v>31</v>
      </c>
      <c r="FHY10" s="76" t="s">
        <v>31</v>
      </c>
      <c r="FHZ10" s="76" t="s">
        <v>31</v>
      </c>
      <c r="FIA10" s="76" t="s">
        <v>31</v>
      </c>
      <c r="FIB10" s="76" t="s">
        <v>31</v>
      </c>
      <c r="FIC10" s="76" t="s">
        <v>31</v>
      </c>
      <c r="FID10" s="76" t="s">
        <v>31</v>
      </c>
      <c r="FIE10" s="76" t="s">
        <v>31</v>
      </c>
      <c r="FIF10" s="76" t="s">
        <v>31</v>
      </c>
      <c r="FIG10" s="76" t="s">
        <v>31</v>
      </c>
      <c r="FIH10" s="76" t="s">
        <v>31</v>
      </c>
      <c r="FII10" s="76" t="s">
        <v>31</v>
      </c>
      <c r="FIJ10" s="76" t="s">
        <v>31</v>
      </c>
      <c r="FIK10" s="76" t="s">
        <v>31</v>
      </c>
      <c r="FIL10" s="76" t="s">
        <v>31</v>
      </c>
      <c r="FIM10" s="76" t="s">
        <v>31</v>
      </c>
      <c r="FIN10" s="76" t="s">
        <v>31</v>
      </c>
      <c r="FIO10" s="76" t="s">
        <v>31</v>
      </c>
      <c r="FIP10" s="76" t="s">
        <v>31</v>
      </c>
      <c r="FIQ10" s="76" t="s">
        <v>31</v>
      </c>
      <c r="FIR10" s="76" t="s">
        <v>31</v>
      </c>
      <c r="FIS10" s="76" t="s">
        <v>31</v>
      </c>
      <c r="FIT10" s="76" t="s">
        <v>31</v>
      </c>
      <c r="FIU10" s="76" t="s">
        <v>31</v>
      </c>
      <c r="FIV10" s="76" t="s">
        <v>31</v>
      </c>
      <c r="FIW10" s="76" t="s">
        <v>31</v>
      </c>
      <c r="FIX10" s="76" t="s">
        <v>31</v>
      </c>
      <c r="FIY10" s="76" t="s">
        <v>31</v>
      </c>
      <c r="FIZ10" s="76" t="s">
        <v>31</v>
      </c>
      <c r="FJA10" s="76" t="s">
        <v>31</v>
      </c>
      <c r="FJB10" s="76" t="s">
        <v>31</v>
      </c>
      <c r="FJC10" s="76" t="s">
        <v>31</v>
      </c>
      <c r="FJD10" s="76" t="s">
        <v>31</v>
      </c>
      <c r="FJE10" s="76" t="s">
        <v>31</v>
      </c>
      <c r="FJF10" s="76" t="s">
        <v>31</v>
      </c>
      <c r="FJG10" s="76" t="s">
        <v>31</v>
      </c>
      <c r="FJH10" s="76" t="s">
        <v>31</v>
      </c>
      <c r="FJI10" s="76" t="s">
        <v>31</v>
      </c>
      <c r="FJJ10" s="76" t="s">
        <v>31</v>
      </c>
      <c r="FJK10" s="76" t="s">
        <v>31</v>
      </c>
      <c r="FJL10" s="76" t="s">
        <v>31</v>
      </c>
      <c r="FJM10" s="76" t="s">
        <v>31</v>
      </c>
      <c r="FJN10" s="76" t="s">
        <v>31</v>
      </c>
      <c r="FJO10" s="76" t="s">
        <v>31</v>
      </c>
      <c r="FJP10" s="76" t="s">
        <v>31</v>
      </c>
      <c r="FJQ10" s="76" t="s">
        <v>31</v>
      </c>
      <c r="FJR10" s="76" t="s">
        <v>31</v>
      </c>
      <c r="FJS10" s="76" t="s">
        <v>31</v>
      </c>
      <c r="FJT10" s="76" t="s">
        <v>31</v>
      </c>
      <c r="FJU10" s="76" t="s">
        <v>31</v>
      </c>
      <c r="FJV10" s="76" t="s">
        <v>31</v>
      </c>
      <c r="FJW10" s="76" t="s">
        <v>31</v>
      </c>
      <c r="FJX10" s="76" t="s">
        <v>31</v>
      </c>
      <c r="FJY10" s="76" t="s">
        <v>31</v>
      </c>
      <c r="FJZ10" s="76" t="s">
        <v>31</v>
      </c>
      <c r="FKA10" s="76" t="s">
        <v>31</v>
      </c>
      <c r="FKB10" s="76" t="s">
        <v>31</v>
      </c>
      <c r="FKC10" s="76" t="s">
        <v>31</v>
      </c>
      <c r="FKD10" s="76" t="s">
        <v>31</v>
      </c>
      <c r="FKE10" s="76" t="s">
        <v>31</v>
      </c>
      <c r="FKF10" s="76" t="s">
        <v>31</v>
      </c>
      <c r="FKG10" s="76" t="s">
        <v>31</v>
      </c>
      <c r="FKH10" s="76" t="s">
        <v>31</v>
      </c>
      <c r="FKI10" s="76" t="s">
        <v>31</v>
      </c>
      <c r="FKJ10" s="76" t="s">
        <v>31</v>
      </c>
      <c r="FKK10" s="76" t="s">
        <v>31</v>
      </c>
      <c r="FKL10" s="76" t="s">
        <v>31</v>
      </c>
      <c r="FKM10" s="76" t="s">
        <v>31</v>
      </c>
      <c r="FKN10" s="76" t="s">
        <v>31</v>
      </c>
      <c r="FKO10" s="76" t="s">
        <v>31</v>
      </c>
      <c r="FKP10" s="76" t="s">
        <v>31</v>
      </c>
      <c r="FKQ10" s="76" t="s">
        <v>31</v>
      </c>
      <c r="FKR10" s="76" t="s">
        <v>31</v>
      </c>
      <c r="FKS10" s="76" t="s">
        <v>31</v>
      </c>
      <c r="FKT10" s="76" t="s">
        <v>31</v>
      </c>
      <c r="FKU10" s="76" t="s">
        <v>31</v>
      </c>
      <c r="FKV10" s="76" t="s">
        <v>31</v>
      </c>
      <c r="FKW10" s="76" t="s">
        <v>31</v>
      </c>
      <c r="FKX10" s="76" t="s">
        <v>31</v>
      </c>
      <c r="FKY10" s="76" t="s">
        <v>31</v>
      </c>
      <c r="FKZ10" s="76" t="s">
        <v>31</v>
      </c>
      <c r="FLA10" s="76" t="s">
        <v>31</v>
      </c>
      <c r="FLB10" s="76" t="s">
        <v>31</v>
      </c>
      <c r="FLC10" s="76" t="s">
        <v>31</v>
      </c>
      <c r="FLD10" s="76" t="s">
        <v>31</v>
      </c>
      <c r="FLE10" s="76" t="s">
        <v>31</v>
      </c>
      <c r="FLF10" s="76" t="s">
        <v>31</v>
      </c>
      <c r="FLG10" s="76" t="s">
        <v>31</v>
      </c>
      <c r="FLH10" s="76" t="s">
        <v>31</v>
      </c>
      <c r="FLI10" s="76" t="s">
        <v>31</v>
      </c>
      <c r="FLJ10" s="76" t="s">
        <v>31</v>
      </c>
      <c r="FLK10" s="76" t="s">
        <v>31</v>
      </c>
      <c r="FLL10" s="76" t="s">
        <v>31</v>
      </c>
      <c r="FLM10" s="76" t="s">
        <v>31</v>
      </c>
      <c r="FLN10" s="76" t="s">
        <v>31</v>
      </c>
      <c r="FLO10" s="76" t="s">
        <v>31</v>
      </c>
      <c r="FLP10" s="76" t="s">
        <v>31</v>
      </c>
      <c r="FLQ10" s="76" t="s">
        <v>31</v>
      </c>
      <c r="FLR10" s="76" t="s">
        <v>31</v>
      </c>
      <c r="FLS10" s="76" t="s">
        <v>31</v>
      </c>
      <c r="FLT10" s="76" t="s">
        <v>31</v>
      </c>
      <c r="FLU10" s="76" t="s">
        <v>31</v>
      </c>
      <c r="FLV10" s="76" t="s">
        <v>31</v>
      </c>
      <c r="FLW10" s="76" t="s">
        <v>31</v>
      </c>
      <c r="FLX10" s="76" t="s">
        <v>31</v>
      </c>
      <c r="FLY10" s="76" t="s">
        <v>31</v>
      </c>
      <c r="FLZ10" s="76" t="s">
        <v>31</v>
      </c>
      <c r="FMA10" s="76" t="s">
        <v>31</v>
      </c>
      <c r="FMB10" s="76" t="s">
        <v>31</v>
      </c>
      <c r="FMC10" s="76" t="s">
        <v>31</v>
      </c>
      <c r="FMD10" s="76" t="s">
        <v>31</v>
      </c>
      <c r="FME10" s="76" t="s">
        <v>31</v>
      </c>
      <c r="FMF10" s="76" t="s">
        <v>31</v>
      </c>
      <c r="FMG10" s="76" t="s">
        <v>31</v>
      </c>
      <c r="FMH10" s="76" t="s">
        <v>31</v>
      </c>
      <c r="FMI10" s="76" t="s">
        <v>31</v>
      </c>
      <c r="FMJ10" s="76" t="s">
        <v>31</v>
      </c>
      <c r="FMK10" s="76" t="s">
        <v>31</v>
      </c>
      <c r="FML10" s="76" t="s">
        <v>31</v>
      </c>
      <c r="FMM10" s="76" t="s">
        <v>31</v>
      </c>
      <c r="FMN10" s="76" t="s">
        <v>31</v>
      </c>
      <c r="FMO10" s="76" t="s">
        <v>31</v>
      </c>
      <c r="FMP10" s="76" t="s">
        <v>31</v>
      </c>
      <c r="FMQ10" s="76" t="s">
        <v>31</v>
      </c>
      <c r="FMR10" s="76" t="s">
        <v>31</v>
      </c>
      <c r="FMS10" s="76" t="s">
        <v>31</v>
      </c>
      <c r="FMT10" s="76" t="s">
        <v>31</v>
      </c>
      <c r="FMU10" s="76" t="s">
        <v>31</v>
      </c>
      <c r="FMV10" s="76" t="s">
        <v>31</v>
      </c>
      <c r="FMW10" s="76" t="s">
        <v>31</v>
      </c>
      <c r="FMX10" s="76" t="s">
        <v>31</v>
      </c>
      <c r="FMY10" s="76" t="s">
        <v>31</v>
      </c>
      <c r="FMZ10" s="76" t="s">
        <v>31</v>
      </c>
      <c r="FNA10" s="76" t="s">
        <v>31</v>
      </c>
      <c r="FNB10" s="76" t="s">
        <v>31</v>
      </c>
      <c r="FNC10" s="76" t="s">
        <v>31</v>
      </c>
      <c r="FND10" s="76" t="s">
        <v>31</v>
      </c>
      <c r="FNE10" s="76" t="s">
        <v>31</v>
      </c>
      <c r="FNF10" s="76" t="s">
        <v>31</v>
      </c>
      <c r="FNG10" s="76" t="s">
        <v>31</v>
      </c>
      <c r="FNH10" s="76" t="s">
        <v>31</v>
      </c>
      <c r="FNI10" s="76" t="s">
        <v>31</v>
      </c>
      <c r="FNJ10" s="76" t="s">
        <v>31</v>
      </c>
      <c r="FNK10" s="76" t="s">
        <v>31</v>
      </c>
      <c r="FNL10" s="76" t="s">
        <v>31</v>
      </c>
      <c r="FNM10" s="76" t="s">
        <v>31</v>
      </c>
      <c r="FNN10" s="76" t="s">
        <v>31</v>
      </c>
      <c r="FNO10" s="76" t="s">
        <v>31</v>
      </c>
      <c r="FNP10" s="76" t="s">
        <v>31</v>
      </c>
      <c r="FNQ10" s="76" t="s">
        <v>31</v>
      </c>
      <c r="FNR10" s="76" t="s">
        <v>31</v>
      </c>
      <c r="FNS10" s="76" t="s">
        <v>31</v>
      </c>
      <c r="FNT10" s="76" t="s">
        <v>31</v>
      </c>
      <c r="FNU10" s="76" t="s">
        <v>31</v>
      </c>
      <c r="FNV10" s="76" t="s">
        <v>31</v>
      </c>
      <c r="FNW10" s="76" t="s">
        <v>31</v>
      </c>
      <c r="FNX10" s="76" t="s">
        <v>31</v>
      </c>
      <c r="FNY10" s="76" t="s">
        <v>31</v>
      </c>
      <c r="FNZ10" s="76" t="s">
        <v>31</v>
      </c>
      <c r="FOA10" s="76" t="s">
        <v>31</v>
      </c>
      <c r="FOB10" s="76" t="s">
        <v>31</v>
      </c>
      <c r="FOC10" s="76" t="s">
        <v>31</v>
      </c>
      <c r="FOD10" s="76" t="s">
        <v>31</v>
      </c>
      <c r="FOE10" s="76" t="s">
        <v>31</v>
      </c>
      <c r="FOF10" s="76" t="s">
        <v>31</v>
      </c>
      <c r="FOG10" s="76" t="s">
        <v>31</v>
      </c>
      <c r="FOH10" s="76" t="s">
        <v>31</v>
      </c>
      <c r="FOI10" s="76" t="s">
        <v>31</v>
      </c>
      <c r="FOJ10" s="76" t="s">
        <v>31</v>
      </c>
      <c r="FOK10" s="76" t="s">
        <v>31</v>
      </c>
      <c r="FOL10" s="76" t="s">
        <v>31</v>
      </c>
      <c r="FOM10" s="76" t="s">
        <v>31</v>
      </c>
      <c r="FON10" s="76" t="s">
        <v>31</v>
      </c>
      <c r="FOO10" s="76" t="s">
        <v>31</v>
      </c>
      <c r="FOP10" s="76" t="s">
        <v>31</v>
      </c>
      <c r="FOQ10" s="76" t="s">
        <v>31</v>
      </c>
      <c r="FOR10" s="76" t="s">
        <v>31</v>
      </c>
      <c r="FOS10" s="76" t="s">
        <v>31</v>
      </c>
      <c r="FOT10" s="76" t="s">
        <v>31</v>
      </c>
      <c r="FOU10" s="76" t="s">
        <v>31</v>
      </c>
      <c r="FOV10" s="76" t="s">
        <v>31</v>
      </c>
      <c r="FOW10" s="76" t="s">
        <v>31</v>
      </c>
      <c r="FOX10" s="76" t="s">
        <v>31</v>
      </c>
      <c r="FOY10" s="76" t="s">
        <v>31</v>
      </c>
      <c r="FOZ10" s="76" t="s">
        <v>31</v>
      </c>
      <c r="FPA10" s="76" t="s">
        <v>31</v>
      </c>
      <c r="FPB10" s="76" t="s">
        <v>31</v>
      </c>
      <c r="FPC10" s="76" t="s">
        <v>31</v>
      </c>
      <c r="FPD10" s="76" t="s">
        <v>31</v>
      </c>
      <c r="FPE10" s="76" t="s">
        <v>31</v>
      </c>
      <c r="FPF10" s="76" t="s">
        <v>31</v>
      </c>
      <c r="FPG10" s="76" t="s">
        <v>31</v>
      </c>
      <c r="FPH10" s="76" t="s">
        <v>31</v>
      </c>
      <c r="FPI10" s="76" t="s">
        <v>31</v>
      </c>
      <c r="FPJ10" s="76" t="s">
        <v>31</v>
      </c>
      <c r="FPK10" s="76" t="s">
        <v>31</v>
      </c>
      <c r="FPL10" s="76" t="s">
        <v>31</v>
      </c>
      <c r="FPM10" s="76" t="s">
        <v>31</v>
      </c>
      <c r="FPN10" s="76" t="s">
        <v>31</v>
      </c>
      <c r="FPO10" s="76" t="s">
        <v>31</v>
      </c>
      <c r="FPP10" s="76" t="s">
        <v>31</v>
      </c>
      <c r="FPQ10" s="76" t="s">
        <v>31</v>
      </c>
      <c r="FPR10" s="76" t="s">
        <v>31</v>
      </c>
      <c r="FPS10" s="76" t="s">
        <v>31</v>
      </c>
      <c r="FPT10" s="76" t="s">
        <v>31</v>
      </c>
      <c r="FPU10" s="76" t="s">
        <v>31</v>
      </c>
      <c r="FPV10" s="76" t="s">
        <v>31</v>
      </c>
      <c r="FPW10" s="76" t="s">
        <v>31</v>
      </c>
      <c r="FPX10" s="76" t="s">
        <v>31</v>
      </c>
      <c r="FPY10" s="76" t="s">
        <v>31</v>
      </c>
      <c r="FPZ10" s="76" t="s">
        <v>31</v>
      </c>
      <c r="FQA10" s="76" t="s">
        <v>31</v>
      </c>
      <c r="FQB10" s="76" t="s">
        <v>31</v>
      </c>
      <c r="FQC10" s="76" t="s">
        <v>31</v>
      </c>
      <c r="FQD10" s="76" t="s">
        <v>31</v>
      </c>
      <c r="FQE10" s="76" t="s">
        <v>31</v>
      </c>
      <c r="FQF10" s="76" t="s">
        <v>31</v>
      </c>
      <c r="FQG10" s="76" t="s">
        <v>31</v>
      </c>
      <c r="FQH10" s="76" t="s">
        <v>31</v>
      </c>
      <c r="FQI10" s="76" t="s">
        <v>31</v>
      </c>
      <c r="FQJ10" s="76" t="s">
        <v>31</v>
      </c>
      <c r="FQK10" s="76" t="s">
        <v>31</v>
      </c>
      <c r="FQL10" s="76" t="s">
        <v>31</v>
      </c>
      <c r="FQM10" s="76" t="s">
        <v>31</v>
      </c>
      <c r="FQN10" s="76" t="s">
        <v>31</v>
      </c>
      <c r="FQO10" s="76" t="s">
        <v>31</v>
      </c>
      <c r="FQP10" s="76" t="s">
        <v>31</v>
      </c>
      <c r="FQQ10" s="76" t="s">
        <v>31</v>
      </c>
      <c r="FQR10" s="76" t="s">
        <v>31</v>
      </c>
      <c r="FQS10" s="76" t="s">
        <v>31</v>
      </c>
      <c r="FQT10" s="76" t="s">
        <v>31</v>
      </c>
      <c r="FQU10" s="76" t="s">
        <v>31</v>
      </c>
      <c r="FQV10" s="76" t="s">
        <v>31</v>
      </c>
      <c r="FQW10" s="76" t="s">
        <v>31</v>
      </c>
      <c r="FQX10" s="76" t="s">
        <v>31</v>
      </c>
      <c r="FQY10" s="76" t="s">
        <v>31</v>
      </c>
      <c r="FQZ10" s="76" t="s">
        <v>31</v>
      </c>
      <c r="FRA10" s="76" t="s">
        <v>31</v>
      </c>
      <c r="FRB10" s="76" t="s">
        <v>31</v>
      </c>
      <c r="FRC10" s="76" t="s">
        <v>31</v>
      </c>
      <c r="FRD10" s="76" t="s">
        <v>31</v>
      </c>
      <c r="FRE10" s="76" t="s">
        <v>31</v>
      </c>
      <c r="FRF10" s="76" t="s">
        <v>31</v>
      </c>
      <c r="FRG10" s="76" t="s">
        <v>31</v>
      </c>
      <c r="FRH10" s="76" t="s">
        <v>31</v>
      </c>
      <c r="FRI10" s="76" t="s">
        <v>31</v>
      </c>
      <c r="FRJ10" s="76" t="s">
        <v>31</v>
      </c>
      <c r="FRK10" s="76" t="s">
        <v>31</v>
      </c>
      <c r="FRL10" s="76" t="s">
        <v>31</v>
      </c>
      <c r="FRM10" s="76" t="s">
        <v>31</v>
      </c>
      <c r="FRN10" s="76" t="s">
        <v>31</v>
      </c>
      <c r="FRO10" s="76" t="s">
        <v>31</v>
      </c>
      <c r="FRP10" s="76" t="s">
        <v>31</v>
      </c>
      <c r="FRQ10" s="76" t="s">
        <v>31</v>
      </c>
      <c r="FRR10" s="76" t="s">
        <v>31</v>
      </c>
      <c r="FRS10" s="76" t="s">
        <v>31</v>
      </c>
      <c r="FRT10" s="76" t="s">
        <v>31</v>
      </c>
      <c r="FRU10" s="76" t="s">
        <v>31</v>
      </c>
      <c r="FRV10" s="76" t="s">
        <v>31</v>
      </c>
      <c r="FRW10" s="76" t="s">
        <v>31</v>
      </c>
      <c r="FRX10" s="76" t="s">
        <v>31</v>
      </c>
      <c r="FRY10" s="76" t="s">
        <v>31</v>
      </c>
      <c r="FRZ10" s="76" t="s">
        <v>31</v>
      </c>
      <c r="FSA10" s="76" t="s">
        <v>31</v>
      </c>
      <c r="FSB10" s="76" t="s">
        <v>31</v>
      </c>
      <c r="FSC10" s="76" t="s">
        <v>31</v>
      </c>
      <c r="FSD10" s="76" t="s">
        <v>31</v>
      </c>
      <c r="FSE10" s="76" t="s">
        <v>31</v>
      </c>
      <c r="FSF10" s="76" t="s">
        <v>31</v>
      </c>
      <c r="FSG10" s="76" t="s">
        <v>31</v>
      </c>
      <c r="FSH10" s="76" t="s">
        <v>31</v>
      </c>
      <c r="FSI10" s="76" t="s">
        <v>31</v>
      </c>
      <c r="FSJ10" s="76" t="s">
        <v>31</v>
      </c>
      <c r="FSK10" s="76" t="s">
        <v>31</v>
      </c>
      <c r="FSL10" s="76" t="s">
        <v>31</v>
      </c>
      <c r="FSM10" s="76" t="s">
        <v>31</v>
      </c>
      <c r="FSN10" s="76" t="s">
        <v>31</v>
      </c>
      <c r="FSO10" s="76" t="s">
        <v>31</v>
      </c>
      <c r="FSP10" s="76" t="s">
        <v>31</v>
      </c>
      <c r="FSQ10" s="76" t="s">
        <v>31</v>
      </c>
      <c r="FSR10" s="76" t="s">
        <v>31</v>
      </c>
      <c r="FSS10" s="76" t="s">
        <v>31</v>
      </c>
      <c r="FST10" s="76" t="s">
        <v>31</v>
      </c>
      <c r="FSU10" s="76" t="s">
        <v>31</v>
      </c>
      <c r="FSV10" s="76" t="s">
        <v>31</v>
      </c>
      <c r="FSW10" s="76" t="s">
        <v>31</v>
      </c>
      <c r="FSX10" s="76" t="s">
        <v>31</v>
      </c>
      <c r="FSY10" s="76" t="s">
        <v>31</v>
      </c>
      <c r="FSZ10" s="76" t="s">
        <v>31</v>
      </c>
      <c r="FTA10" s="76" t="s">
        <v>31</v>
      </c>
      <c r="FTB10" s="76" t="s">
        <v>31</v>
      </c>
      <c r="FTC10" s="76" t="s">
        <v>31</v>
      </c>
      <c r="FTD10" s="76" t="s">
        <v>31</v>
      </c>
      <c r="FTE10" s="76" t="s">
        <v>31</v>
      </c>
      <c r="FTF10" s="76" t="s">
        <v>31</v>
      </c>
      <c r="FTG10" s="76" t="s">
        <v>31</v>
      </c>
      <c r="FTH10" s="76" t="s">
        <v>31</v>
      </c>
      <c r="FTI10" s="76" t="s">
        <v>31</v>
      </c>
      <c r="FTJ10" s="76" t="s">
        <v>31</v>
      </c>
      <c r="FTK10" s="76" t="s">
        <v>31</v>
      </c>
      <c r="FTL10" s="76" t="s">
        <v>31</v>
      </c>
      <c r="FTM10" s="76" t="s">
        <v>31</v>
      </c>
      <c r="FTN10" s="76" t="s">
        <v>31</v>
      </c>
      <c r="FTO10" s="76" t="s">
        <v>31</v>
      </c>
      <c r="FTP10" s="76" t="s">
        <v>31</v>
      </c>
      <c r="FTQ10" s="76" t="s">
        <v>31</v>
      </c>
      <c r="FTR10" s="76" t="s">
        <v>31</v>
      </c>
      <c r="FTS10" s="76" t="s">
        <v>31</v>
      </c>
      <c r="FTT10" s="76" t="s">
        <v>31</v>
      </c>
      <c r="FTU10" s="76" t="s">
        <v>31</v>
      </c>
      <c r="FTV10" s="76" t="s">
        <v>31</v>
      </c>
      <c r="FTW10" s="76" t="s">
        <v>31</v>
      </c>
      <c r="FTX10" s="76" t="s">
        <v>31</v>
      </c>
      <c r="FTY10" s="76" t="s">
        <v>31</v>
      </c>
      <c r="FTZ10" s="76" t="s">
        <v>31</v>
      </c>
      <c r="FUA10" s="76" t="s">
        <v>31</v>
      </c>
      <c r="FUB10" s="76" t="s">
        <v>31</v>
      </c>
      <c r="FUC10" s="76" t="s">
        <v>31</v>
      </c>
      <c r="FUD10" s="76" t="s">
        <v>31</v>
      </c>
      <c r="FUE10" s="76" t="s">
        <v>31</v>
      </c>
      <c r="FUF10" s="76" t="s">
        <v>31</v>
      </c>
      <c r="FUG10" s="76" t="s">
        <v>31</v>
      </c>
      <c r="FUH10" s="76" t="s">
        <v>31</v>
      </c>
      <c r="FUI10" s="76" t="s">
        <v>31</v>
      </c>
      <c r="FUJ10" s="76" t="s">
        <v>31</v>
      </c>
      <c r="FUK10" s="76" t="s">
        <v>31</v>
      </c>
      <c r="FUL10" s="76" t="s">
        <v>31</v>
      </c>
      <c r="FUM10" s="76" t="s">
        <v>31</v>
      </c>
      <c r="FUN10" s="76" t="s">
        <v>31</v>
      </c>
      <c r="FUO10" s="76" t="s">
        <v>31</v>
      </c>
      <c r="FUP10" s="76" t="s">
        <v>31</v>
      </c>
      <c r="FUQ10" s="76" t="s">
        <v>31</v>
      </c>
      <c r="FUR10" s="76" t="s">
        <v>31</v>
      </c>
      <c r="FUS10" s="76" t="s">
        <v>31</v>
      </c>
      <c r="FUT10" s="76" t="s">
        <v>31</v>
      </c>
      <c r="FUU10" s="76" t="s">
        <v>31</v>
      </c>
      <c r="FUV10" s="76" t="s">
        <v>31</v>
      </c>
      <c r="FUW10" s="76" t="s">
        <v>31</v>
      </c>
      <c r="FUX10" s="76" t="s">
        <v>31</v>
      </c>
      <c r="FUY10" s="76" t="s">
        <v>31</v>
      </c>
      <c r="FUZ10" s="76" t="s">
        <v>31</v>
      </c>
      <c r="FVA10" s="76" t="s">
        <v>31</v>
      </c>
      <c r="FVB10" s="76" t="s">
        <v>31</v>
      </c>
      <c r="FVC10" s="76" t="s">
        <v>31</v>
      </c>
      <c r="FVD10" s="76" t="s">
        <v>31</v>
      </c>
      <c r="FVE10" s="76" t="s">
        <v>31</v>
      </c>
      <c r="FVF10" s="76" t="s">
        <v>31</v>
      </c>
      <c r="FVG10" s="76" t="s">
        <v>31</v>
      </c>
      <c r="FVH10" s="76" t="s">
        <v>31</v>
      </c>
      <c r="FVI10" s="76" t="s">
        <v>31</v>
      </c>
      <c r="FVJ10" s="76" t="s">
        <v>31</v>
      </c>
      <c r="FVK10" s="76" t="s">
        <v>31</v>
      </c>
      <c r="FVL10" s="76" t="s">
        <v>31</v>
      </c>
      <c r="FVM10" s="76" t="s">
        <v>31</v>
      </c>
      <c r="FVN10" s="76" t="s">
        <v>31</v>
      </c>
      <c r="FVO10" s="76" t="s">
        <v>31</v>
      </c>
      <c r="FVP10" s="76" t="s">
        <v>31</v>
      </c>
      <c r="FVQ10" s="76" t="s">
        <v>31</v>
      </c>
      <c r="FVR10" s="76" t="s">
        <v>31</v>
      </c>
      <c r="FVS10" s="76" t="s">
        <v>31</v>
      </c>
      <c r="FVT10" s="76" t="s">
        <v>31</v>
      </c>
      <c r="FVU10" s="76" t="s">
        <v>31</v>
      </c>
      <c r="FVV10" s="76" t="s">
        <v>31</v>
      </c>
      <c r="FVW10" s="76" t="s">
        <v>31</v>
      </c>
      <c r="FVX10" s="76" t="s">
        <v>31</v>
      </c>
      <c r="FVY10" s="76" t="s">
        <v>31</v>
      </c>
      <c r="FVZ10" s="76" t="s">
        <v>31</v>
      </c>
      <c r="FWA10" s="76" t="s">
        <v>31</v>
      </c>
      <c r="FWB10" s="76" t="s">
        <v>31</v>
      </c>
      <c r="FWC10" s="76" t="s">
        <v>31</v>
      </c>
      <c r="FWD10" s="76" t="s">
        <v>31</v>
      </c>
      <c r="FWE10" s="76" t="s">
        <v>31</v>
      </c>
      <c r="FWF10" s="76" t="s">
        <v>31</v>
      </c>
      <c r="FWG10" s="76" t="s">
        <v>31</v>
      </c>
      <c r="FWH10" s="76" t="s">
        <v>31</v>
      </c>
      <c r="FWI10" s="76" t="s">
        <v>31</v>
      </c>
      <c r="FWJ10" s="76" t="s">
        <v>31</v>
      </c>
      <c r="FWK10" s="76" t="s">
        <v>31</v>
      </c>
      <c r="FWL10" s="76" t="s">
        <v>31</v>
      </c>
      <c r="FWM10" s="76" t="s">
        <v>31</v>
      </c>
      <c r="FWN10" s="76" t="s">
        <v>31</v>
      </c>
      <c r="FWO10" s="76" t="s">
        <v>31</v>
      </c>
      <c r="FWP10" s="76" t="s">
        <v>31</v>
      </c>
      <c r="FWQ10" s="76" t="s">
        <v>31</v>
      </c>
      <c r="FWR10" s="76" t="s">
        <v>31</v>
      </c>
      <c r="FWS10" s="76" t="s">
        <v>31</v>
      </c>
      <c r="FWT10" s="76" t="s">
        <v>31</v>
      </c>
      <c r="FWU10" s="76" t="s">
        <v>31</v>
      </c>
      <c r="FWV10" s="76" t="s">
        <v>31</v>
      </c>
      <c r="FWW10" s="76" t="s">
        <v>31</v>
      </c>
      <c r="FWX10" s="76" t="s">
        <v>31</v>
      </c>
      <c r="FWY10" s="76" t="s">
        <v>31</v>
      </c>
      <c r="FWZ10" s="76" t="s">
        <v>31</v>
      </c>
      <c r="FXA10" s="76" t="s">
        <v>31</v>
      </c>
      <c r="FXB10" s="76" t="s">
        <v>31</v>
      </c>
      <c r="FXC10" s="76" t="s">
        <v>31</v>
      </c>
      <c r="FXD10" s="76" t="s">
        <v>31</v>
      </c>
      <c r="FXE10" s="76" t="s">
        <v>31</v>
      </c>
      <c r="FXF10" s="76" t="s">
        <v>31</v>
      </c>
      <c r="FXG10" s="76" t="s">
        <v>31</v>
      </c>
      <c r="FXH10" s="76" t="s">
        <v>31</v>
      </c>
      <c r="FXI10" s="76" t="s">
        <v>31</v>
      </c>
      <c r="FXJ10" s="76" t="s">
        <v>31</v>
      </c>
      <c r="FXK10" s="76" t="s">
        <v>31</v>
      </c>
      <c r="FXL10" s="76" t="s">
        <v>31</v>
      </c>
      <c r="FXM10" s="76" t="s">
        <v>31</v>
      </c>
      <c r="FXN10" s="76" t="s">
        <v>31</v>
      </c>
      <c r="FXO10" s="76" t="s">
        <v>31</v>
      </c>
      <c r="FXP10" s="76" t="s">
        <v>31</v>
      </c>
      <c r="FXQ10" s="76" t="s">
        <v>31</v>
      </c>
      <c r="FXR10" s="76" t="s">
        <v>31</v>
      </c>
      <c r="FXS10" s="76" t="s">
        <v>31</v>
      </c>
      <c r="FXT10" s="76" t="s">
        <v>31</v>
      </c>
      <c r="FXU10" s="76" t="s">
        <v>31</v>
      </c>
      <c r="FXV10" s="76" t="s">
        <v>31</v>
      </c>
      <c r="FXW10" s="76" t="s">
        <v>31</v>
      </c>
      <c r="FXX10" s="76" t="s">
        <v>31</v>
      </c>
      <c r="FXY10" s="76" t="s">
        <v>31</v>
      </c>
      <c r="FXZ10" s="76" t="s">
        <v>31</v>
      </c>
      <c r="FYA10" s="76" t="s">
        <v>31</v>
      </c>
      <c r="FYB10" s="76" t="s">
        <v>31</v>
      </c>
      <c r="FYC10" s="76" t="s">
        <v>31</v>
      </c>
      <c r="FYD10" s="76" t="s">
        <v>31</v>
      </c>
      <c r="FYE10" s="76" t="s">
        <v>31</v>
      </c>
      <c r="FYF10" s="76" t="s">
        <v>31</v>
      </c>
      <c r="FYG10" s="76" t="s">
        <v>31</v>
      </c>
      <c r="FYH10" s="76" t="s">
        <v>31</v>
      </c>
      <c r="FYI10" s="76" t="s">
        <v>31</v>
      </c>
      <c r="FYJ10" s="76" t="s">
        <v>31</v>
      </c>
      <c r="FYK10" s="76" t="s">
        <v>31</v>
      </c>
      <c r="FYL10" s="76" t="s">
        <v>31</v>
      </c>
      <c r="FYM10" s="76" t="s">
        <v>31</v>
      </c>
      <c r="FYN10" s="76" t="s">
        <v>31</v>
      </c>
      <c r="FYO10" s="76" t="s">
        <v>31</v>
      </c>
      <c r="FYP10" s="76" t="s">
        <v>31</v>
      </c>
      <c r="FYQ10" s="76" t="s">
        <v>31</v>
      </c>
      <c r="FYR10" s="76" t="s">
        <v>31</v>
      </c>
      <c r="FYS10" s="76" t="s">
        <v>31</v>
      </c>
      <c r="FYT10" s="76" t="s">
        <v>31</v>
      </c>
      <c r="FYU10" s="76" t="s">
        <v>31</v>
      </c>
      <c r="FYV10" s="76" t="s">
        <v>31</v>
      </c>
      <c r="FYW10" s="76" t="s">
        <v>31</v>
      </c>
      <c r="FYX10" s="76" t="s">
        <v>31</v>
      </c>
      <c r="FYY10" s="76" t="s">
        <v>31</v>
      </c>
      <c r="FYZ10" s="76" t="s">
        <v>31</v>
      </c>
      <c r="FZA10" s="76" t="s">
        <v>31</v>
      </c>
      <c r="FZB10" s="76" t="s">
        <v>31</v>
      </c>
      <c r="FZC10" s="76" t="s">
        <v>31</v>
      </c>
      <c r="FZD10" s="76" t="s">
        <v>31</v>
      </c>
      <c r="FZE10" s="76" t="s">
        <v>31</v>
      </c>
      <c r="FZF10" s="76" t="s">
        <v>31</v>
      </c>
      <c r="FZG10" s="76" t="s">
        <v>31</v>
      </c>
      <c r="FZH10" s="76" t="s">
        <v>31</v>
      </c>
      <c r="FZI10" s="76" t="s">
        <v>31</v>
      </c>
      <c r="FZJ10" s="76" t="s">
        <v>31</v>
      </c>
      <c r="FZK10" s="76" t="s">
        <v>31</v>
      </c>
      <c r="FZL10" s="76" t="s">
        <v>31</v>
      </c>
      <c r="FZM10" s="76" t="s">
        <v>31</v>
      </c>
      <c r="FZN10" s="76" t="s">
        <v>31</v>
      </c>
      <c r="FZO10" s="76" t="s">
        <v>31</v>
      </c>
      <c r="FZP10" s="76" t="s">
        <v>31</v>
      </c>
      <c r="FZQ10" s="76" t="s">
        <v>31</v>
      </c>
      <c r="FZR10" s="76" t="s">
        <v>31</v>
      </c>
      <c r="FZS10" s="76" t="s">
        <v>31</v>
      </c>
      <c r="FZT10" s="76" t="s">
        <v>31</v>
      </c>
      <c r="FZU10" s="76" t="s">
        <v>31</v>
      </c>
      <c r="FZV10" s="76" t="s">
        <v>31</v>
      </c>
      <c r="FZW10" s="76" t="s">
        <v>31</v>
      </c>
      <c r="FZX10" s="76" t="s">
        <v>31</v>
      </c>
      <c r="FZY10" s="76" t="s">
        <v>31</v>
      </c>
      <c r="FZZ10" s="76" t="s">
        <v>31</v>
      </c>
      <c r="GAA10" s="76" t="s">
        <v>31</v>
      </c>
      <c r="GAB10" s="76" t="s">
        <v>31</v>
      </c>
      <c r="GAC10" s="76" t="s">
        <v>31</v>
      </c>
      <c r="GAD10" s="76" t="s">
        <v>31</v>
      </c>
      <c r="GAE10" s="76" t="s">
        <v>31</v>
      </c>
      <c r="GAF10" s="76" t="s">
        <v>31</v>
      </c>
      <c r="GAG10" s="76" t="s">
        <v>31</v>
      </c>
      <c r="GAH10" s="76" t="s">
        <v>31</v>
      </c>
      <c r="GAI10" s="76" t="s">
        <v>31</v>
      </c>
      <c r="GAJ10" s="76" t="s">
        <v>31</v>
      </c>
      <c r="GAK10" s="76" t="s">
        <v>31</v>
      </c>
      <c r="GAL10" s="76" t="s">
        <v>31</v>
      </c>
      <c r="GAM10" s="76" t="s">
        <v>31</v>
      </c>
      <c r="GAN10" s="76" t="s">
        <v>31</v>
      </c>
      <c r="GAO10" s="76" t="s">
        <v>31</v>
      </c>
      <c r="GAP10" s="76" t="s">
        <v>31</v>
      </c>
      <c r="GAQ10" s="76" t="s">
        <v>31</v>
      </c>
      <c r="GAR10" s="76" t="s">
        <v>31</v>
      </c>
      <c r="GAS10" s="76" t="s">
        <v>31</v>
      </c>
      <c r="GAT10" s="76" t="s">
        <v>31</v>
      </c>
      <c r="GAU10" s="76" t="s">
        <v>31</v>
      </c>
      <c r="GAV10" s="76" t="s">
        <v>31</v>
      </c>
      <c r="GAW10" s="76" t="s">
        <v>31</v>
      </c>
      <c r="GAX10" s="76" t="s">
        <v>31</v>
      </c>
      <c r="GAY10" s="76" t="s">
        <v>31</v>
      </c>
      <c r="GAZ10" s="76" t="s">
        <v>31</v>
      </c>
      <c r="GBA10" s="76" t="s">
        <v>31</v>
      </c>
      <c r="GBB10" s="76" t="s">
        <v>31</v>
      </c>
      <c r="GBC10" s="76" t="s">
        <v>31</v>
      </c>
      <c r="GBD10" s="76" t="s">
        <v>31</v>
      </c>
      <c r="GBE10" s="76" t="s">
        <v>31</v>
      </c>
      <c r="GBF10" s="76" t="s">
        <v>31</v>
      </c>
      <c r="GBG10" s="76" t="s">
        <v>31</v>
      </c>
      <c r="GBH10" s="76" t="s">
        <v>31</v>
      </c>
      <c r="GBI10" s="76" t="s">
        <v>31</v>
      </c>
      <c r="GBJ10" s="76" t="s">
        <v>31</v>
      </c>
      <c r="GBK10" s="76" t="s">
        <v>31</v>
      </c>
      <c r="GBL10" s="76" t="s">
        <v>31</v>
      </c>
      <c r="GBM10" s="76" t="s">
        <v>31</v>
      </c>
      <c r="GBN10" s="76" t="s">
        <v>31</v>
      </c>
      <c r="GBO10" s="76" t="s">
        <v>31</v>
      </c>
      <c r="GBP10" s="76" t="s">
        <v>31</v>
      </c>
      <c r="GBQ10" s="76" t="s">
        <v>31</v>
      </c>
      <c r="GBR10" s="76" t="s">
        <v>31</v>
      </c>
      <c r="GBS10" s="76" t="s">
        <v>31</v>
      </c>
      <c r="GBT10" s="76" t="s">
        <v>31</v>
      </c>
      <c r="GBU10" s="76" t="s">
        <v>31</v>
      </c>
      <c r="GBV10" s="76" t="s">
        <v>31</v>
      </c>
      <c r="GBW10" s="76" t="s">
        <v>31</v>
      </c>
      <c r="GBX10" s="76" t="s">
        <v>31</v>
      </c>
      <c r="GBY10" s="76" t="s">
        <v>31</v>
      </c>
      <c r="GBZ10" s="76" t="s">
        <v>31</v>
      </c>
      <c r="GCA10" s="76" t="s">
        <v>31</v>
      </c>
      <c r="GCB10" s="76" t="s">
        <v>31</v>
      </c>
      <c r="GCC10" s="76" t="s">
        <v>31</v>
      </c>
      <c r="GCD10" s="76" t="s">
        <v>31</v>
      </c>
      <c r="GCE10" s="76" t="s">
        <v>31</v>
      </c>
      <c r="GCF10" s="76" t="s">
        <v>31</v>
      </c>
      <c r="GCG10" s="76" t="s">
        <v>31</v>
      </c>
      <c r="GCH10" s="76" t="s">
        <v>31</v>
      </c>
      <c r="GCI10" s="76" t="s">
        <v>31</v>
      </c>
      <c r="GCJ10" s="76" t="s">
        <v>31</v>
      </c>
      <c r="GCK10" s="76" t="s">
        <v>31</v>
      </c>
      <c r="GCL10" s="76" t="s">
        <v>31</v>
      </c>
      <c r="GCM10" s="76" t="s">
        <v>31</v>
      </c>
      <c r="GCN10" s="76" t="s">
        <v>31</v>
      </c>
      <c r="GCO10" s="76" t="s">
        <v>31</v>
      </c>
      <c r="GCP10" s="76" t="s">
        <v>31</v>
      </c>
      <c r="GCQ10" s="76" t="s">
        <v>31</v>
      </c>
      <c r="GCR10" s="76" t="s">
        <v>31</v>
      </c>
      <c r="GCS10" s="76" t="s">
        <v>31</v>
      </c>
      <c r="GCT10" s="76" t="s">
        <v>31</v>
      </c>
      <c r="GCU10" s="76" t="s">
        <v>31</v>
      </c>
      <c r="GCV10" s="76" t="s">
        <v>31</v>
      </c>
      <c r="GCW10" s="76" t="s">
        <v>31</v>
      </c>
      <c r="GCX10" s="76" t="s">
        <v>31</v>
      </c>
      <c r="GCY10" s="76" t="s">
        <v>31</v>
      </c>
      <c r="GCZ10" s="76" t="s">
        <v>31</v>
      </c>
      <c r="GDA10" s="76" t="s">
        <v>31</v>
      </c>
      <c r="GDB10" s="76" t="s">
        <v>31</v>
      </c>
      <c r="GDC10" s="76" t="s">
        <v>31</v>
      </c>
      <c r="GDD10" s="76" t="s">
        <v>31</v>
      </c>
      <c r="GDE10" s="76" t="s">
        <v>31</v>
      </c>
      <c r="GDF10" s="76" t="s">
        <v>31</v>
      </c>
      <c r="GDG10" s="76" t="s">
        <v>31</v>
      </c>
      <c r="GDH10" s="76" t="s">
        <v>31</v>
      </c>
      <c r="GDI10" s="76" t="s">
        <v>31</v>
      </c>
      <c r="GDJ10" s="76" t="s">
        <v>31</v>
      </c>
      <c r="GDK10" s="76" t="s">
        <v>31</v>
      </c>
      <c r="GDL10" s="76" t="s">
        <v>31</v>
      </c>
      <c r="GDM10" s="76" t="s">
        <v>31</v>
      </c>
      <c r="GDN10" s="76" t="s">
        <v>31</v>
      </c>
      <c r="GDO10" s="76" t="s">
        <v>31</v>
      </c>
      <c r="GDP10" s="76" t="s">
        <v>31</v>
      </c>
      <c r="GDQ10" s="76" t="s">
        <v>31</v>
      </c>
      <c r="GDR10" s="76" t="s">
        <v>31</v>
      </c>
      <c r="GDS10" s="76" t="s">
        <v>31</v>
      </c>
      <c r="GDT10" s="76" t="s">
        <v>31</v>
      </c>
      <c r="GDU10" s="76" t="s">
        <v>31</v>
      </c>
      <c r="GDV10" s="76" t="s">
        <v>31</v>
      </c>
      <c r="GDW10" s="76" t="s">
        <v>31</v>
      </c>
      <c r="GDX10" s="76" t="s">
        <v>31</v>
      </c>
      <c r="GDY10" s="76" t="s">
        <v>31</v>
      </c>
      <c r="GDZ10" s="76" t="s">
        <v>31</v>
      </c>
      <c r="GEA10" s="76" t="s">
        <v>31</v>
      </c>
      <c r="GEB10" s="76" t="s">
        <v>31</v>
      </c>
      <c r="GEC10" s="76" t="s">
        <v>31</v>
      </c>
      <c r="GED10" s="76" t="s">
        <v>31</v>
      </c>
      <c r="GEE10" s="76" t="s">
        <v>31</v>
      </c>
      <c r="GEF10" s="76" t="s">
        <v>31</v>
      </c>
      <c r="GEG10" s="76" t="s">
        <v>31</v>
      </c>
      <c r="GEH10" s="76" t="s">
        <v>31</v>
      </c>
      <c r="GEI10" s="76" t="s">
        <v>31</v>
      </c>
      <c r="GEJ10" s="76" t="s">
        <v>31</v>
      </c>
      <c r="GEK10" s="76" t="s">
        <v>31</v>
      </c>
      <c r="GEL10" s="76" t="s">
        <v>31</v>
      </c>
      <c r="GEM10" s="76" t="s">
        <v>31</v>
      </c>
      <c r="GEN10" s="76" t="s">
        <v>31</v>
      </c>
      <c r="GEO10" s="76" t="s">
        <v>31</v>
      </c>
      <c r="GEP10" s="76" t="s">
        <v>31</v>
      </c>
      <c r="GEQ10" s="76" t="s">
        <v>31</v>
      </c>
      <c r="GER10" s="76" t="s">
        <v>31</v>
      </c>
      <c r="GES10" s="76" t="s">
        <v>31</v>
      </c>
      <c r="GET10" s="76" t="s">
        <v>31</v>
      </c>
      <c r="GEU10" s="76" t="s">
        <v>31</v>
      </c>
      <c r="GEV10" s="76" t="s">
        <v>31</v>
      </c>
      <c r="GEW10" s="76" t="s">
        <v>31</v>
      </c>
      <c r="GEX10" s="76" t="s">
        <v>31</v>
      </c>
      <c r="GEY10" s="76" t="s">
        <v>31</v>
      </c>
      <c r="GEZ10" s="76" t="s">
        <v>31</v>
      </c>
      <c r="GFA10" s="76" t="s">
        <v>31</v>
      </c>
      <c r="GFB10" s="76" t="s">
        <v>31</v>
      </c>
      <c r="GFC10" s="76" t="s">
        <v>31</v>
      </c>
      <c r="GFD10" s="76" t="s">
        <v>31</v>
      </c>
      <c r="GFE10" s="76" t="s">
        <v>31</v>
      </c>
      <c r="GFF10" s="76" t="s">
        <v>31</v>
      </c>
      <c r="GFG10" s="76" t="s">
        <v>31</v>
      </c>
      <c r="GFH10" s="76" t="s">
        <v>31</v>
      </c>
      <c r="GFI10" s="76" t="s">
        <v>31</v>
      </c>
      <c r="GFJ10" s="76" t="s">
        <v>31</v>
      </c>
      <c r="GFK10" s="76" t="s">
        <v>31</v>
      </c>
      <c r="GFL10" s="76" t="s">
        <v>31</v>
      </c>
      <c r="GFM10" s="76" t="s">
        <v>31</v>
      </c>
      <c r="GFN10" s="76" t="s">
        <v>31</v>
      </c>
      <c r="GFO10" s="76" t="s">
        <v>31</v>
      </c>
      <c r="GFP10" s="76" t="s">
        <v>31</v>
      </c>
      <c r="GFQ10" s="76" t="s">
        <v>31</v>
      </c>
      <c r="GFR10" s="76" t="s">
        <v>31</v>
      </c>
      <c r="GFS10" s="76" t="s">
        <v>31</v>
      </c>
      <c r="GFT10" s="76" t="s">
        <v>31</v>
      </c>
      <c r="GFU10" s="76" t="s">
        <v>31</v>
      </c>
      <c r="GFV10" s="76" t="s">
        <v>31</v>
      </c>
      <c r="GFW10" s="76" t="s">
        <v>31</v>
      </c>
      <c r="GFX10" s="76" t="s">
        <v>31</v>
      </c>
      <c r="GFY10" s="76" t="s">
        <v>31</v>
      </c>
      <c r="GFZ10" s="76" t="s">
        <v>31</v>
      </c>
      <c r="GGA10" s="76" t="s">
        <v>31</v>
      </c>
      <c r="GGB10" s="76" t="s">
        <v>31</v>
      </c>
      <c r="GGC10" s="76" t="s">
        <v>31</v>
      </c>
      <c r="GGD10" s="76" t="s">
        <v>31</v>
      </c>
      <c r="GGE10" s="76" t="s">
        <v>31</v>
      </c>
      <c r="GGF10" s="76" t="s">
        <v>31</v>
      </c>
      <c r="GGG10" s="76" t="s">
        <v>31</v>
      </c>
      <c r="GGH10" s="76" t="s">
        <v>31</v>
      </c>
      <c r="GGI10" s="76" t="s">
        <v>31</v>
      </c>
      <c r="GGJ10" s="76" t="s">
        <v>31</v>
      </c>
      <c r="GGK10" s="76" t="s">
        <v>31</v>
      </c>
      <c r="GGL10" s="76" t="s">
        <v>31</v>
      </c>
      <c r="GGM10" s="76" t="s">
        <v>31</v>
      </c>
      <c r="GGN10" s="76" t="s">
        <v>31</v>
      </c>
      <c r="GGO10" s="76" t="s">
        <v>31</v>
      </c>
      <c r="GGP10" s="76" t="s">
        <v>31</v>
      </c>
      <c r="GGQ10" s="76" t="s">
        <v>31</v>
      </c>
      <c r="GGR10" s="76" t="s">
        <v>31</v>
      </c>
      <c r="GGS10" s="76" t="s">
        <v>31</v>
      </c>
      <c r="GGT10" s="76" t="s">
        <v>31</v>
      </c>
      <c r="GGU10" s="76" t="s">
        <v>31</v>
      </c>
      <c r="GGV10" s="76" t="s">
        <v>31</v>
      </c>
      <c r="GGW10" s="76" t="s">
        <v>31</v>
      </c>
      <c r="GGX10" s="76" t="s">
        <v>31</v>
      </c>
      <c r="GGY10" s="76" t="s">
        <v>31</v>
      </c>
      <c r="GGZ10" s="76" t="s">
        <v>31</v>
      </c>
      <c r="GHA10" s="76" t="s">
        <v>31</v>
      </c>
      <c r="GHB10" s="76" t="s">
        <v>31</v>
      </c>
      <c r="GHC10" s="76" t="s">
        <v>31</v>
      </c>
      <c r="GHD10" s="76" t="s">
        <v>31</v>
      </c>
      <c r="GHE10" s="76" t="s">
        <v>31</v>
      </c>
      <c r="GHF10" s="76" t="s">
        <v>31</v>
      </c>
      <c r="GHG10" s="76" t="s">
        <v>31</v>
      </c>
      <c r="GHH10" s="76" t="s">
        <v>31</v>
      </c>
      <c r="GHI10" s="76" t="s">
        <v>31</v>
      </c>
      <c r="GHJ10" s="76" t="s">
        <v>31</v>
      </c>
      <c r="GHK10" s="76" t="s">
        <v>31</v>
      </c>
      <c r="GHL10" s="76" t="s">
        <v>31</v>
      </c>
      <c r="GHM10" s="76" t="s">
        <v>31</v>
      </c>
      <c r="GHN10" s="76" t="s">
        <v>31</v>
      </c>
      <c r="GHO10" s="76" t="s">
        <v>31</v>
      </c>
      <c r="GHP10" s="76" t="s">
        <v>31</v>
      </c>
      <c r="GHQ10" s="76" t="s">
        <v>31</v>
      </c>
      <c r="GHR10" s="76" t="s">
        <v>31</v>
      </c>
      <c r="GHS10" s="76" t="s">
        <v>31</v>
      </c>
      <c r="GHT10" s="76" t="s">
        <v>31</v>
      </c>
      <c r="GHU10" s="76" t="s">
        <v>31</v>
      </c>
      <c r="GHV10" s="76" t="s">
        <v>31</v>
      </c>
      <c r="GHW10" s="76" t="s">
        <v>31</v>
      </c>
      <c r="GHX10" s="76" t="s">
        <v>31</v>
      </c>
      <c r="GHY10" s="76" t="s">
        <v>31</v>
      </c>
      <c r="GHZ10" s="76" t="s">
        <v>31</v>
      </c>
      <c r="GIA10" s="76" t="s">
        <v>31</v>
      </c>
      <c r="GIB10" s="76" t="s">
        <v>31</v>
      </c>
      <c r="GIC10" s="76" t="s">
        <v>31</v>
      </c>
      <c r="GID10" s="76" t="s">
        <v>31</v>
      </c>
      <c r="GIE10" s="76" t="s">
        <v>31</v>
      </c>
      <c r="GIF10" s="76" t="s">
        <v>31</v>
      </c>
      <c r="GIG10" s="76" t="s">
        <v>31</v>
      </c>
      <c r="GIH10" s="76" t="s">
        <v>31</v>
      </c>
      <c r="GII10" s="76" t="s">
        <v>31</v>
      </c>
      <c r="GIJ10" s="76" t="s">
        <v>31</v>
      </c>
      <c r="GIK10" s="76" t="s">
        <v>31</v>
      </c>
      <c r="GIL10" s="76" t="s">
        <v>31</v>
      </c>
      <c r="GIM10" s="76" t="s">
        <v>31</v>
      </c>
      <c r="GIN10" s="76" t="s">
        <v>31</v>
      </c>
      <c r="GIO10" s="76" t="s">
        <v>31</v>
      </c>
      <c r="GIP10" s="76" t="s">
        <v>31</v>
      </c>
      <c r="GIQ10" s="76" t="s">
        <v>31</v>
      </c>
      <c r="GIR10" s="76" t="s">
        <v>31</v>
      </c>
      <c r="GIS10" s="76" t="s">
        <v>31</v>
      </c>
      <c r="GIT10" s="76" t="s">
        <v>31</v>
      </c>
      <c r="GIU10" s="76" t="s">
        <v>31</v>
      </c>
      <c r="GIV10" s="76" t="s">
        <v>31</v>
      </c>
      <c r="GIW10" s="76" t="s">
        <v>31</v>
      </c>
      <c r="GIX10" s="76" t="s">
        <v>31</v>
      </c>
      <c r="GIY10" s="76" t="s">
        <v>31</v>
      </c>
      <c r="GIZ10" s="76" t="s">
        <v>31</v>
      </c>
      <c r="GJA10" s="76" t="s">
        <v>31</v>
      </c>
      <c r="GJB10" s="76" t="s">
        <v>31</v>
      </c>
      <c r="GJC10" s="76" t="s">
        <v>31</v>
      </c>
      <c r="GJD10" s="76" t="s">
        <v>31</v>
      </c>
      <c r="GJE10" s="76" t="s">
        <v>31</v>
      </c>
      <c r="GJF10" s="76" t="s">
        <v>31</v>
      </c>
      <c r="GJG10" s="76" t="s">
        <v>31</v>
      </c>
      <c r="GJH10" s="76" t="s">
        <v>31</v>
      </c>
      <c r="GJI10" s="76" t="s">
        <v>31</v>
      </c>
      <c r="GJJ10" s="76" t="s">
        <v>31</v>
      </c>
      <c r="GJK10" s="76" t="s">
        <v>31</v>
      </c>
      <c r="GJL10" s="76" t="s">
        <v>31</v>
      </c>
      <c r="GJM10" s="76" t="s">
        <v>31</v>
      </c>
      <c r="GJN10" s="76" t="s">
        <v>31</v>
      </c>
      <c r="GJO10" s="76" t="s">
        <v>31</v>
      </c>
      <c r="GJP10" s="76" t="s">
        <v>31</v>
      </c>
      <c r="GJQ10" s="76" t="s">
        <v>31</v>
      </c>
      <c r="GJR10" s="76" t="s">
        <v>31</v>
      </c>
      <c r="GJS10" s="76" t="s">
        <v>31</v>
      </c>
      <c r="GJT10" s="76" t="s">
        <v>31</v>
      </c>
      <c r="GJU10" s="76" t="s">
        <v>31</v>
      </c>
      <c r="GJV10" s="76" t="s">
        <v>31</v>
      </c>
      <c r="GJW10" s="76" t="s">
        <v>31</v>
      </c>
      <c r="GJX10" s="76" t="s">
        <v>31</v>
      </c>
      <c r="GJY10" s="76" t="s">
        <v>31</v>
      </c>
      <c r="GJZ10" s="76" t="s">
        <v>31</v>
      </c>
      <c r="GKA10" s="76" t="s">
        <v>31</v>
      </c>
      <c r="GKB10" s="76" t="s">
        <v>31</v>
      </c>
      <c r="GKC10" s="76" t="s">
        <v>31</v>
      </c>
      <c r="GKD10" s="76" t="s">
        <v>31</v>
      </c>
      <c r="GKE10" s="76" t="s">
        <v>31</v>
      </c>
      <c r="GKF10" s="76" t="s">
        <v>31</v>
      </c>
      <c r="GKG10" s="76" t="s">
        <v>31</v>
      </c>
      <c r="GKH10" s="76" t="s">
        <v>31</v>
      </c>
      <c r="GKI10" s="76" t="s">
        <v>31</v>
      </c>
      <c r="GKJ10" s="76" t="s">
        <v>31</v>
      </c>
      <c r="GKK10" s="76" t="s">
        <v>31</v>
      </c>
      <c r="GKL10" s="76" t="s">
        <v>31</v>
      </c>
      <c r="GKM10" s="76" t="s">
        <v>31</v>
      </c>
      <c r="GKN10" s="76" t="s">
        <v>31</v>
      </c>
      <c r="GKO10" s="76" t="s">
        <v>31</v>
      </c>
      <c r="GKP10" s="76" t="s">
        <v>31</v>
      </c>
      <c r="GKQ10" s="76" t="s">
        <v>31</v>
      </c>
      <c r="GKR10" s="76" t="s">
        <v>31</v>
      </c>
      <c r="GKS10" s="76" t="s">
        <v>31</v>
      </c>
      <c r="GKT10" s="76" t="s">
        <v>31</v>
      </c>
      <c r="GKU10" s="76" t="s">
        <v>31</v>
      </c>
      <c r="GKV10" s="76" t="s">
        <v>31</v>
      </c>
      <c r="GKW10" s="76" t="s">
        <v>31</v>
      </c>
      <c r="GKX10" s="76" t="s">
        <v>31</v>
      </c>
      <c r="GKY10" s="76" t="s">
        <v>31</v>
      </c>
      <c r="GKZ10" s="76" t="s">
        <v>31</v>
      </c>
      <c r="GLA10" s="76" t="s">
        <v>31</v>
      </c>
      <c r="GLB10" s="76" t="s">
        <v>31</v>
      </c>
      <c r="GLC10" s="76" t="s">
        <v>31</v>
      </c>
      <c r="GLD10" s="76" t="s">
        <v>31</v>
      </c>
      <c r="GLE10" s="76" t="s">
        <v>31</v>
      </c>
      <c r="GLF10" s="76" t="s">
        <v>31</v>
      </c>
      <c r="GLG10" s="76" t="s">
        <v>31</v>
      </c>
      <c r="GLH10" s="76" t="s">
        <v>31</v>
      </c>
      <c r="GLI10" s="76" t="s">
        <v>31</v>
      </c>
      <c r="GLJ10" s="76" t="s">
        <v>31</v>
      </c>
      <c r="GLK10" s="76" t="s">
        <v>31</v>
      </c>
      <c r="GLL10" s="76" t="s">
        <v>31</v>
      </c>
      <c r="GLM10" s="76" t="s">
        <v>31</v>
      </c>
      <c r="GLN10" s="76" t="s">
        <v>31</v>
      </c>
      <c r="GLO10" s="76" t="s">
        <v>31</v>
      </c>
      <c r="GLP10" s="76" t="s">
        <v>31</v>
      </c>
      <c r="GLQ10" s="76" t="s">
        <v>31</v>
      </c>
      <c r="GLR10" s="76" t="s">
        <v>31</v>
      </c>
      <c r="GLS10" s="76" t="s">
        <v>31</v>
      </c>
      <c r="GLT10" s="76" t="s">
        <v>31</v>
      </c>
      <c r="GLU10" s="76" t="s">
        <v>31</v>
      </c>
      <c r="GLV10" s="76" t="s">
        <v>31</v>
      </c>
      <c r="GLW10" s="76" t="s">
        <v>31</v>
      </c>
      <c r="GLX10" s="76" t="s">
        <v>31</v>
      </c>
      <c r="GLY10" s="76" t="s">
        <v>31</v>
      </c>
      <c r="GLZ10" s="76" t="s">
        <v>31</v>
      </c>
      <c r="GMA10" s="76" t="s">
        <v>31</v>
      </c>
      <c r="GMB10" s="76" t="s">
        <v>31</v>
      </c>
      <c r="GMC10" s="76" t="s">
        <v>31</v>
      </c>
      <c r="GMD10" s="76" t="s">
        <v>31</v>
      </c>
      <c r="GME10" s="76" t="s">
        <v>31</v>
      </c>
      <c r="GMF10" s="76" t="s">
        <v>31</v>
      </c>
      <c r="GMG10" s="76" t="s">
        <v>31</v>
      </c>
      <c r="GMH10" s="76" t="s">
        <v>31</v>
      </c>
      <c r="GMI10" s="76" t="s">
        <v>31</v>
      </c>
      <c r="GMJ10" s="76" t="s">
        <v>31</v>
      </c>
      <c r="GMK10" s="76" t="s">
        <v>31</v>
      </c>
      <c r="GML10" s="76" t="s">
        <v>31</v>
      </c>
      <c r="GMM10" s="76" t="s">
        <v>31</v>
      </c>
      <c r="GMN10" s="76" t="s">
        <v>31</v>
      </c>
      <c r="GMO10" s="76" t="s">
        <v>31</v>
      </c>
      <c r="GMP10" s="76" t="s">
        <v>31</v>
      </c>
      <c r="GMQ10" s="76" t="s">
        <v>31</v>
      </c>
      <c r="GMR10" s="76" t="s">
        <v>31</v>
      </c>
      <c r="GMS10" s="76" t="s">
        <v>31</v>
      </c>
      <c r="GMT10" s="76" t="s">
        <v>31</v>
      </c>
      <c r="GMU10" s="76" t="s">
        <v>31</v>
      </c>
      <c r="GMV10" s="76" t="s">
        <v>31</v>
      </c>
      <c r="GMW10" s="76" t="s">
        <v>31</v>
      </c>
      <c r="GMX10" s="76" t="s">
        <v>31</v>
      </c>
      <c r="GMY10" s="76" t="s">
        <v>31</v>
      </c>
      <c r="GMZ10" s="76" t="s">
        <v>31</v>
      </c>
      <c r="GNA10" s="76" t="s">
        <v>31</v>
      </c>
      <c r="GNB10" s="76" t="s">
        <v>31</v>
      </c>
      <c r="GNC10" s="76" t="s">
        <v>31</v>
      </c>
      <c r="GND10" s="76" t="s">
        <v>31</v>
      </c>
      <c r="GNE10" s="76" t="s">
        <v>31</v>
      </c>
      <c r="GNF10" s="76" t="s">
        <v>31</v>
      </c>
      <c r="GNG10" s="76" t="s">
        <v>31</v>
      </c>
      <c r="GNH10" s="76" t="s">
        <v>31</v>
      </c>
      <c r="GNI10" s="76" t="s">
        <v>31</v>
      </c>
      <c r="GNJ10" s="76" t="s">
        <v>31</v>
      </c>
      <c r="GNK10" s="76" t="s">
        <v>31</v>
      </c>
      <c r="GNL10" s="76" t="s">
        <v>31</v>
      </c>
      <c r="GNM10" s="76" t="s">
        <v>31</v>
      </c>
      <c r="GNN10" s="76" t="s">
        <v>31</v>
      </c>
      <c r="GNO10" s="76" t="s">
        <v>31</v>
      </c>
      <c r="GNP10" s="76" t="s">
        <v>31</v>
      </c>
      <c r="GNQ10" s="76" t="s">
        <v>31</v>
      </c>
      <c r="GNR10" s="76" t="s">
        <v>31</v>
      </c>
      <c r="GNS10" s="76" t="s">
        <v>31</v>
      </c>
      <c r="GNT10" s="76" t="s">
        <v>31</v>
      </c>
      <c r="GNU10" s="76" t="s">
        <v>31</v>
      </c>
      <c r="GNV10" s="76" t="s">
        <v>31</v>
      </c>
      <c r="GNW10" s="76" t="s">
        <v>31</v>
      </c>
      <c r="GNX10" s="76" t="s">
        <v>31</v>
      </c>
      <c r="GNY10" s="76" t="s">
        <v>31</v>
      </c>
      <c r="GNZ10" s="76" t="s">
        <v>31</v>
      </c>
      <c r="GOA10" s="76" t="s">
        <v>31</v>
      </c>
      <c r="GOB10" s="76" t="s">
        <v>31</v>
      </c>
      <c r="GOC10" s="76" t="s">
        <v>31</v>
      </c>
      <c r="GOD10" s="76" t="s">
        <v>31</v>
      </c>
      <c r="GOE10" s="76" t="s">
        <v>31</v>
      </c>
      <c r="GOF10" s="76" t="s">
        <v>31</v>
      </c>
      <c r="GOG10" s="76" t="s">
        <v>31</v>
      </c>
      <c r="GOH10" s="76" t="s">
        <v>31</v>
      </c>
      <c r="GOI10" s="76" t="s">
        <v>31</v>
      </c>
      <c r="GOJ10" s="76" t="s">
        <v>31</v>
      </c>
      <c r="GOK10" s="76" t="s">
        <v>31</v>
      </c>
      <c r="GOL10" s="76" t="s">
        <v>31</v>
      </c>
      <c r="GOM10" s="76" t="s">
        <v>31</v>
      </c>
      <c r="GON10" s="76" t="s">
        <v>31</v>
      </c>
      <c r="GOO10" s="76" t="s">
        <v>31</v>
      </c>
      <c r="GOP10" s="76" t="s">
        <v>31</v>
      </c>
      <c r="GOQ10" s="76" t="s">
        <v>31</v>
      </c>
      <c r="GOR10" s="76" t="s">
        <v>31</v>
      </c>
      <c r="GOS10" s="76" t="s">
        <v>31</v>
      </c>
      <c r="GOT10" s="76" t="s">
        <v>31</v>
      </c>
      <c r="GOU10" s="76" t="s">
        <v>31</v>
      </c>
      <c r="GOV10" s="76" t="s">
        <v>31</v>
      </c>
      <c r="GOW10" s="76" t="s">
        <v>31</v>
      </c>
      <c r="GOX10" s="76" t="s">
        <v>31</v>
      </c>
      <c r="GOY10" s="76" t="s">
        <v>31</v>
      </c>
      <c r="GOZ10" s="76" t="s">
        <v>31</v>
      </c>
      <c r="GPA10" s="76" t="s">
        <v>31</v>
      </c>
      <c r="GPB10" s="76" t="s">
        <v>31</v>
      </c>
      <c r="GPC10" s="76" t="s">
        <v>31</v>
      </c>
      <c r="GPD10" s="76" t="s">
        <v>31</v>
      </c>
      <c r="GPE10" s="76" t="s">
        <v>31</v>
      </c>
      <c r="GPF10" s="76" t="s">
        <v>31</v>
      </c>
      <c r="GPG10" s="76" t="s">
        <v>31</v>
      </c>
      <c r="GPH10" s="76" t="s">
        <v>31</v>
      </c>
      <c r="GPI10" s="76" t="s">
        <v>31</v>
      </c>
      <c r="GPJ10" s="76" t="s">
        <v>31</v>
      </c>
      <c r="GPK10" s="76" t="s">
        <v>31</v>
      </c>
      <c r="GPL10" s="76" t="s">
        <v>31</v>
      </c>
      <c r="GPM10" s="76" t="s">
        <v>31</v>
      </c>
      <c r="GPN10" s="76" t="s">
        <v>31</v>
      </c>
      <c r="GPO10" s="76" t="s">
        <v>31</v>
      </c>
      <c r="GPP10" s="76" t="s">
        <v>31</v>
      </c>
      <c r="GPQ10" s="76" t="s">
        <v>31</v>
      </c>
      <c r="GPR10" s="76" t="s">
        <v>31</v>
      </c>
      <c r="GPS10" s="76" t="s">
        <v>31</v>
      </c>
      <c r="GPT10" s="76" t="s">
        <v>31</v>
      </c>
      <c r="GPU10" s="76" t="s">
        <v>31</v>
      </c>
      <c r="GPV10" s="76" t="s">
        <v>31</v>
      </c>
      <c r="GPW10" s="76" t="s">
        <v>31</v>
      </c>
      <c r="GPX10" s="76" t="s">
        <v>31</v>
      </c>
      <c r="GPY10" s="76" t="s">
        <v>31</v>
      </c>
      <c r="GPZ10" s="76" t="s">
        <v>31</v>
      </c>
      <c r="GQA10" s="76" t="s">
        <v>31</v>
      </c>
      <c r="GQB10" s="76" t="s">
        <v>31</v>
      </c>
      <c r="GQC10" s="76" t="s">
        <v>31</v>
      </c>
      <c r="GQD10" s="76" t="s">
        <v>31</v>
      </c>
      <c r="GQE10" s="76" t="s">
        <v>31</v>
      </c>
      <c r="GQF10" s="76" t="s">
        <v>31</v>
      </c>
      <c r="GQG10" s="76" t="s">
        <v>31</v>
      </c>
      <c r="GQH10" s="76" t="s">
        <v>31</v>
      </c>
      <c r="GQI10" s="76" t="s">
        <v>31</v>
      </c>
      <c r="GQJ10" s="76" t="s">
        <v>31</v>
      </c>
      <c r="GQK10" s="76" t="s">
        <v>31</v>
      </c>
      <c r="GQL10" s="76" t="s">
        <v>31</v>
      </c>
      <c r="GQM10" s="76" t="s">
        <v>31</v>
      </c>
      <c r="GQN10" s="76" t="s">
        <v>31</v>
      </c>
      <c r="GQO10" s="76" t="s">
        <v>31</v>
      </c>
      <c r="GQP10" s="76" t="s">
        <v>31</v>
      </c>
      <c r="GQQ10" s="76" t="s">
        <v>31</v>
      </c>
      <c r="GQR10" s="76" t="s">
        <v>31</v>
      </c>
      <c r="GQS10" s="76" t="s">
        <v>31</v>
      </c>
      <c r="GQT10" s="76" t="s">
        <v>31</v>
      </c>
      <c r="GQU10" s="76" t="s">
        <v>31</v>
      </c>
      <c r="GQV10" s="76" t="s">
        <v>31</v>
      </c>
      <c r="GQW10" s="76" t="s">
        <v>31</v>
      </c>
      <c r="GQX10" s="76" t="s">
        <v>31</v>
      </c>
      <c r="GQY10" s="76" t="s">
        <v>31</v>
      </c>
      <c r="GQZ10" s="76" t="s">
        <v>31</v>
      </c>
      <c r="GRA10" s="76" t="s">
        <v>31</v>
      </c>
      <c r="GRB10" s="76" t="s">
        <v>31</v>
      </c>
      <c r="GRC10" s="76" t="s">
        <v>31</v>
      </c>
      <c r="GRD10" s="76" t="s">
        <v>31</v>
      </c>
      <c r="GRE10" s="76" t="s">
        <v>31</v>
      </c>
      <c r="GRF10" s="76" t="s">
        <v>31</v>
      </c>
      <c r="GRG10" s="76" t="s">
        <v>31</v>
      </c>
      <c r="GRH10" s="76" t="s">
        <v>31</v>
      </c>
      <c r="GRI10" s="76" t="s">
        <v>31</v>
      </c>
      <c r="GRJ10" s="76" t="s">
        <v>31</v>
      </c>
      <c r="GRK10" s="76" t="s">
        <v>31</v>
      </c>
      <c r="GRL10" s="76" t="s">
        <v>31</v>
      </c>
      <c r="GRM10" s="76" t="s">
        <v>31</v>
      </c>
      <c r="GRN10" s="76" t="s">
        <v>31</v>
      </c>
      <c r="GRO10" s="76" t="s">
        <v>31</v>
      </c>
      <c r="GRP10" s="76" t="s">
        <v>31</v>
      </c>
      <c r="GRQ10" s="76" t="s">
        <v>31</v>
      </c>
      <c r="GRR10" s="76" t="s">
        <v>31</v>
      </c>
      <c r="GRS10" s="76" t="s">
        <v>31</v>
      </c>
      <c r="GRT10" s="76" t="s">
        <v>31</v>
      </c>
      <c r="GRU10" s="76" t="s">
        <v>31</v>
      </c>
      <c r="GRV10" s="76" t="s">
        <v>31</v>
      </c>
      <c r="GRW10" s="76" t="s">
        <v>31</v>
      </c>
      <c r="GRX10" s="76" t="s">
        <v>31</v>
      </c>
      <c r="GRY10" s="76" t="s">
        <v>31</v>
      </c>
      <c r="GRZ10" s="76" t="s">
        <v>31</v>
      </c>
      <c r="GSA10" s="76" t="s">
        <v>31</v>
      </c>
      <c r="GSB10" s="76" t="s">
        <v>31</v>
      </c>
      <c r="GSC10" s="76" t="s">
        <v>31</v>
      </c>
      <c r="GSD10" s="76" t="s">
        <v>31</v>
      </c>
      <c r="GSE10" s="76" t="s">
        <v>31</v>
      </c>
      <c r="GSF10" s="76" t="s">
        <v>31</v>
      </c>
      <c r="GSG10" s="76" t="s">
        <v>31</v>
      </c>
      <c r="GSH10" s="76" t="s">
        <v>31</v>
      </c>
      <c r="GSI10" s="76" t="s">
        <v>31</v>
      </c>
      <c r="GSJ10" s="76" t="s">
        <v>31</v>
      </c>
      <c r="GSK10" s="76" t="s">
        <v>31</v>
      </c>
      <c r="GSL10" s="76" t="s">
        <v>31</v>
      </c>
      <c r="GSM10" s="76" t="s">
        <v>31</v>
      </c>
      <c r="GSN10" s="76" t="s">
        <v>31</v>
      </c>
      <c r="GSO10" s="76" t="s">
        <v>31</v>
      </c>
      <c r="GSP10" s="76" t="s">
        <v>31</v>
      </c>
      <c r="GSQ10" s="76" t="s">
        <v>31</v>
      </c>
      <c r="GSR10" s="76" t="s">
        <v>31</v>
      </c>
      <c r="GSS10" s="76" t="s">
        <v>31</v>
      </c>
      <c r="GST10" s="76" t="s">
        <v>31</v>
      </c>
      <c r="GSU10" s="76" t="s">
        <v>31</v>
      </c>
      <c r="GSV10" s="76" t="s">
        <v>31</v>
      </c>
      <c r="GSW10" s="76" t="s">
        <v>31</v>
      </c>
      <c r="GSX10" s="76" t="s">
        <v>31</v>
      </c>
      <c r="GSY10" s="76" t="s">
        <v>31</v>
      </c>
      <c r="GSZ10" s="76" t="s">
        <v>31</v>
      </c>
      <c r="GTA10" s="76" t="s">
        <v>31</v>
      </c>
      <c r="GTB10" s="76" t="s">
        <v>31</v>
      </c>
      <c r="GTC10" s="76" t="s">
        <v>31</v>
      </c>
      <c r="GTD10" s="76" t="s">
        <v>31</v>
      </c>
      <c r="GTE10" s="76" t="s">
        <v>31</v>
      </c>
      <c r="GTF10" s="76" t="s">
        <v>31</v>
      </c>
      <c r="GTG10" s="76" t="s">
        <v>31</v>
      </c>
      <c r="GTH10" s="76" t="s">
        <v>31</v>
      </c>
      <c r="GTI10" s="76" t="s">
        <v>31</v>
      </c>
      <c r="GTJ10" s="76" t="s">
        <v>31</v>
      </c>
      <c r="GTK10" s="76" t="s">
        <v>31</v>
      </c>
      <c r="GTL10" s="76" t="s">
        <v>31</v>
      </c>
      <c r="GTM10" s="76" t="s">
        <v>31</v>
      </c>
      <c r="GTN10" s="76" t="s">
        <v>31</v>
      </c>
      <c r="GTO10" s="76" t="s">
        <v>31</v>
      </c>
      <c r="GTP10" s="76" t="s">
        <v>31</v>
      </c>
      <c r="GTQ10" s="76" t="s">
        <v>31</v>
      </c>
      <c r="GTR10" s="76" t="s">
        <v>31</v>
      </c>
      <c r="GTS10" s="76" t="s">
        <v>31</v>
      </c>
      <c r="GTT10" s="76" t="s">
        <v>31</v>
      </c>
      <c r="GTU10" s="76" t="s">
        <v>31</v>
      </c>
      <c r="GTV10" s="76" t="s">
        <v>31</v>
      </c>
      <c r="GTW10" s="76" t="s">
        <v>31</v>
      </c>
      <c r="GTX10" s="76" t="s">
        <v>31</v>
      </c>
      <c r="GTY10" s="76" t="s">
        <v>31</v>
      </c>
      <c r="GTZ10" s="76" t="s">
        <v>31</v>
      </c>
      <c r="GUA10" s="76" t="s">
        <v>31</v>
      </c>
      <c r="GUB10" s="76" t="s">
        <v>31</v>
      </c>
      <c r="GUC10" s="76" t="s">
        <v>31</v>
      </c>
      <c r="GUD10" s="76" t="s">
        <v>31</v>
      </c>
      <c r="GUE10" s="76" t="s">
        <v>31</v>
      </c>
      <c r="GUF10" s="76" t="s">
        <v>31</v>
      </c>
      <c r="GUG10" s="76" t="s">
        <v>31</v>
      </c>
      <c r="GUH10" s="76" t="s">
        <v>31</v>
      </c>
      <c r="GUI10" s="76" t="s">
        <v>31</v>
      </c>
      <c r="GUJ10" s="76" t="s">
        <v>31</v>
      </c>
      <c r="GUK10" s="76" t="s">
        <v>31</v>
      </c>
      <c r="GUL10" s="76" t="s">
        <v>31</v>
      </c>
      <c r="GUM10" s="76" t="s">
        <v>31</v>
      </c>
      <c r="GUN10" s="76" t="s">
        <v>31</v>
      </c>
      <c r="GUO10" s="76" t="s">
        <v>31</v>
      </c>
      <c r="GUP10" s="76" t="s">
        <v>31</v>
      </c>
      <c r="GUQ10" s="76" t="s">
        <v>31</v>
      </c>
      <c r="GUR10" s="76" t="s">
        <v>31</v>
      </c>
      <c r="GUS10" s="76" t="s">
        <v>31</v>
      </c>
      <c r="GUT10" s="76" t="s">
        <v>31</v>
      </c>
      <c r="GUU10" s="76" t="s">
        <v>31</v>
      </c>
      <c r="GUV10" s="76" t="s">
        <v>31</v>
      </c>
      <c r="GUW10" s="76" t="s">
        <v>31</v>
      </c>
      <c r="GUX10" s="76" t="s">
        <v>31</v>
      </c>
      <c r="GUY10" s="76" t="s">
        <v>31</v>
      </c>
      <c r="GUZ10" s="76" t="s">
        <v>31</v>
      </c>
      <c r="GVA10" s="76" t="s">
        <v>31</v>
      </c>
      <c r="GVB10" s="76" t="s">
        <v>31</v>
      </c>
      <c r="GVC10" s="76" t="s">
        <v>31</v>
      </c>
      <c r="GVD10" s="76" t="s">
        <v>31</v>
      </c>
      <c r="GVE10" s="76" t="s">
        <v>31</v>
      </c>
      <c r="GVF10" s="76" t="s">
        <v>31</v>
      </c>
      <c r="GVG10" s="76" t="s">
        <v>31</v>
      </c>
      <c r="GVH10" s="76" t="s">
        <v>31</v>
      </c>
      <c r="GVI10" s="76" t="s">
        <v>31</v>
      </c>
      <c r="GVJ10" s="76" t="s">
        <v>31</v>
      </c>
      <c r="GVK10" s="76" t="s">
        <v>31</v>
      </c>
      <c r="GVL10" s="76" t="s">
        <v>31</v>
      </c>
      <c r="GVM10" s="76" t="s">
        <v>31</v>
      </c>
      <c r="GVN10" s="76" t="s">
        <v>31</v>
      </c>
      <c r="GVO10" s="76" t="s">
        <v>31</v>
      </c>
      <c r="GVP10" s="76" t="s">
        <v>31</v>
      </c>
      <c r="GVQ10" s="76" t="s">
        <v>31</v>
      </c>
      <c r="GVR10" s="76" t="s">
        <v>31</v>
      </c>
      <c r="GVS10" s="76" t="s">
        <v>31</v>
      </c>
      <c r="GVT10" s="76" t="s">
        <v>31</v>
      </c>
      <c r="GVU10" s="76" t="s">
        <v>31</v>
      </c>
      <c r="GVV10" s="76" t="s">
        <v>31</v>
      </c>
      <c r="GVW10" s="76" t="s">
        <v>31</v>
      </c>
      <c r="GVX10" s="76" t="s">
        <v>31</v>
      </c>
      <c r="GVY10" s="76" t="s">
        <v>31</v>
      </c>
      <c r="GVZ10" s="76" t="s">
        <v>31</v>
      </c>
      <c r="GWA10" s="76" t="s">
        <v>31</v>
      </c>
      <c r="GWB10" s="76" t="s">
        <v>31</v>
      </c>
      <c r="GWC10" s="76" t="s">
        <v>31</v>
      </c>
      <c r="GWD10" s="76" t="s">
        <v>31</v>
      </c>
      <c r="GWE10" s="76" t="s">
        <v>31</v>
      </c>
      <c r="GWF10" s="76" t="s">
        <v>31</v>
      </c>
      <c r="GWG10" s="76" t="s">
        <v>31</v>
      </c>
      <c r="GWH10" s="76" t="s">
        <v>31</v>
      </c>
      <c r="GWI10" s="76" t="s">
        <v>31</v>
      </c>
      <c r="GWJ10" s="76" t="s">
        <v>31</v>
      </c>
      <c r="GWK10" s="76" t="s">
        <v>31</v>
      </c>
      <c r="GWL10" s="76" t="s">
        <v>31</v>
      </c>
      <c r="GWM10" s="76" t="s">
        <v>31</v>
      </c>
      <c r="GWN10" s="76" t="s">
        <v>31</v>
      </c>
      <c r="GWO10" s="76" t="s">
        <v>31</v>
      </c>
      <c r="GWP10" s="76" t="s">
        <v>31</v>
      </c>
      <c r="GWQ10" s="76" t="s">
        <v>31</v>
      </c>
      <c r="GWR10" s="76" t="s">
        <v>31</v>
      </c>
      <c r="GWS10" s="76" t="s">
        <v>31</v>
      </c>
      <c r="GWT10" s="76" t="s">
        <v>31</v>
      </c>
      <c r="GWU10" s="76" t="s">
        <v>31</v>
      </c>
      <c r="GWV10" s="76" t="s">
        <v>31</v>
      </c>
      <c r="GWW10" s="76" t="s">
        <v>31</v>
      </c>
      <c r="GWX10" s="76" t="s">
        <v>31</v>
      </c>
      <c r="GWY10" s="76" t="s">
        <v>31</v>
      </c>
      <c r="GWZ10" s="76" t="s">
        <v>31</v>
      </c>
      <c r="GXA10" s="76" t="s">
        <v>31</v>
      </c>
      <c r="GXB10" s="76" t="s">
        <v>31</v>
      </c>
      <c r="GXC10" s="76" t="s">
        <v>31</v>
      </c>
      <c r="GXD10" s="76" t="s">
        <v>31</v>
      </c>
      <c r="GXE10" s="76" t="s">
        <v>31</v>
      </c>
      <c r="GXF10" s="76" t="s">
        <v>31</v>
      </c>
      <c r="GXG10" s="76" t="s">
        <v>31</v>
      </c>
      <c r="GXH10" s="76" t="s">
        <v>31</v>
      </c>
      <c r="GXI10" s="76" t="s">
        <v>31</v>
      </c>
      <c r="GXJ10" s="76" t="s">
        <v>31</v>
      </c>
      <c r="GXK10" s="76" t="s">
        <v>31</v>
      </c>
      <c r="GXL10" s="76" t="s">
        <v>31</v>
      </c>
      <c r="GXM10" s="76" t="s">
        <v>31</v>
      </c>
      <c r="GXN10" s="76" t="s">
        <v>31</v>
      </c>
      <c r="GXO10" s="76" t="s">
        <v>31</v>
      </c>
      <c r="GXP10" s="76" t="s">
        <v>31</v>
      </c>
      <c r="GXQ10" s="76" t="s">
        <v>31</v>
      </c>
      <c r="GXR10" s="76" t="s">
        <v>31</v>
      </c>
      <c r="GXS10" s="76" t="s">
        <v>31</v>
      </c>
      <c r="GXT10" s="76" t="s">
        <v>31</v>
      </c>
      <c r="GXU10" s="76" t="s">
        <v>31</v>
      </c>
      <c r="GXV10" s="76" t="s">
        <v>31</v>
      </c>
      <c r="GXW10" s="76" t="s">
        <v>31</v>
      </c>
      <c r="GXX10" s="76" t="s">
        <v>31</v>
      </c>
      <c r="GXY10" s="76" t="s">
        <v>31</v>
      </c>
      <c r="GXZ10" s="76" t="s">
        <v>31</v>
      </c>
      <c r="GYA10" s="76" t="s">
        <v>31</v>
      </c>
      <c r="GYB10" s="76" t="s">
        <v>31</v>
      </c>
      <c r="GYC10" s="76" t="s">
        <v>31</v>
      </c>
      <c r="GYD10" s="76" t="s">
        <v>31</v>
      </c>
      <c r="GYE10" s="76" t="s">
        <v>31</v>
      </c>
      <c r="GYF10" s="76" t="s">
        <v>31</v>
      </c>
      <c r="GYG10" s="76" t="s">
        <v>31</v>
      </c>
      <c r="GYH10" s="76" t="s">
        <v>31</v>
      </c>
      <c r="GYI10" s="76" t="s">
        <v>31</v>
      </c>
      <c r="GYJ10" s="76" t="s">
        <v>31</v>
      </c>
      <c r="GYK10" s="76" t="s">
        <v>31</v>
      </c>
      <c r="GYL10" s="76" t="s">
        <v>31</v>
      </c>
      <c r="GYM10" s="76" t="s">
        <v>31</v>
      </c>
      <c r="GYN10" s="76" t="s">
        <v>31</v>
      </c>
      <c r="GYO10" s="76" t="s">
        <v>31</v>
      </c>
      <c r="GYP10" s="76" t="s">
        <v>31</v>
      </c>
      <c r="GYQ10" s="76" t="s">
        <v>31</v>
      </c>
      <c r="GYR10" s="76" t="s">
        <v>31</v>
      </c>
      <c r="GYS10" s="76" t="s">
        <v>31</v>
      </c>
      <c r="GYT10" s="76" t="s">
        <v>31</v>
      </c>
      <c r="GYU10" s="76" t="s">
        <v>31</v>
      </c>
      <c r="GYV10" s="76" t="s">
        <v>31</v>
      </c>
      <c r="GYW10" s="76" t="s">
        <v>31</v>
      </c>
      <c r="GYX10" s="76" t="s">
        <v>31</v>
      </c>
      <c r="GYY10" s="76" t="s">
        <v>31</v>
      </c>
      <c r="GYZ10" s="76" t="s">
        <v>31</v>
      </c>
      <c r="GZA10" s="76" t="s">
        <v>31</v>
      </c>
      <c r="GZB10" s="76" t="s">
        <v>31</v>
      </c>
      <c r="GZC10" s="76" t="s">
        <v>31</v>
      </c>
      <c r="GZD10" s="76" t="s">
        <v>31</v>
      </c>
      <c r="GZE10" s="76" t="s">
        <v>31</v>
      </c>
      <c r="GZF10" s="76" t="s">
        <v>31</v>
      </c>
      <c r="GZG10" s="76" t="s">
        <v>31</v>
      </c>
      <c r="GZH10" s="76" t="s">
        <v>31</v>
      </c>
      <c r="GZI10" s="76" t="s">
        <v>31</v>
      </c>
      <c r="GZJ10" s="76" t="s">
        <v>31</v>
      </c>
      <c r="GZK10" s="76" t="s">
        <v>31</v>
      </c>
      <c r="GZL10" s="76" t="s">
        <v>31</v>
      </c>
      <c r="GZM10" s="76" t="s">
        <v>31</v>
      </c>
      <c r="GZN10" s="76" t="s">
        <v>31</v>
      </c>
      <c r="GZO10" s="76" t="s">
        <v>31</v>
      </c>
      <c r="GZP10" s="76" t="s">
        <v>31</v>
      </c>
      <c r="GZQ10" s="76" t="s">
        <v>31</v>
      </c>
      <c r="GZR10" s="76" t="s">
        <v>31</v>
      </c>
      <c r="GZS10" s="76" t="s">
        <v>31</v>
      </c>
      <c r="GZT10" s="76" t="s">
        <v>31</v>
      </c>
      <c r="GZU10" s="76" t="s">
        <v>31</v>
      </c>
      <c r="GZV10" s="76" t="s">
        <v>31</v>
      </c>
      <c r="GZW10" s="76" t="s">
        <v>31</v>
      </c>
      <c r="GZX10" s="76" t="s">
        <v>31</v>
      </c>
      <c r="GZY10" s="76" t="s">
        <v>31</v>
      </c>
      <c r="GZZ10" s="76" t="s">
        <v>31</v>
      </c>
      <c r="HAA10" s="76" t="s">
        <v>31</v>
      </c>
      <c r="HAB10" s="76" t="s">
        <v>31</v>
      </c>
      <c r="HAC10" s="76" t="s">
        <v>31</v>
      </c>
      <c r="HAD10" s="76" t="s">
        <v>31</v>
      </c>
      <c r="HAE10" s="76" t="s">
        <v>31</v>
      </c>
      <c r="HAF10" s="76" t="s">
        <v>31</v>
      </c>
      <c r="HAG10" s="76" t="s">
        <v>31</v>
      </c>
      <c r="HAH10" s="76" t="s">
        <v>31</v>
      </c>
      <c r="HAI10" s="76" t="s">
        <v>31</v>
      </c>
      <c r="HAJ10" s="76" t="s">
        <v>31</v>
      </c>
      <c r="HAK10" s="76" t="s">
        <v>31</v>
      </c>
      <c r="HAL10" s="76" t="s">
        <v>31</v>
      </c>
      <c r="HAM10" s="76" t="s">
        <v>31</v>
      </c>
      <c r="HAN10" s="76" t="s">
        <v>31</v>
      </c>
      <c r="HAO10" s="76" t="s">
        <v>31</v>
      </c>
      <c r="HAP10" s="76" t="s">
        <v>31</v>
      </c>
      <c r="HAQ10" s="76" t="s">
        <v>31</v>
      </c>
      <c r="HAR10" s="76" t="s">
        <v>31</v>
      </c>
      <c r="HAS10" s="76" t="s">
        <v>31</v>
      </c>
      <c r="HAT10" s="76" t="s">
        <v>31</v>
      </c>
      <c r="HAU10" s="76" t="s">
        <v>31</v>
      </c>
      <c r="HAV10" s="76" t="s">
        <v>31</v>
      </c>
      <c r="HAW10" s="76" t="s">
        <v>31</v>
      </c>
      <c r="HAX10" s="76" t="s">
        <v>31</v>
      </c>
      <c r="HAY10" s="76" t="s">
        <v>31</v>
      </c>
      <c r="HAZ10" s="76" t="s">
        <v>31</v>
      </c>
      <c r="HBA10" s="76" t="s">
        <v>31</v>
      </c>
      <c r="HBB10" s="76" t="s">
        <v>31</v>
      </c>
      <c r="HBC10" s="76" t="s">
        <v>31</v>
      </c>
      <c r="HBD10" s="76" t="s">
        <v>31</v>
      </c>
      <c r="HBE10" s="76" t="s">
        <v>31</v>
      </c>
      <c r="HBF10" s="76" t="s">
        <v>31</v>
      </c>
      <c r="HBG10" s="76" t="s">
        <v>31</v>
      </c>
      <c r="HBH10" s="76" t="s">
        <v>31</v>
      </c>
      <c r="HBI10" s="76" t="s">
        <v>31</v>
      </c>
      <c r="HBJ10" s="76" t="s">
        <v>31</v>
      </c>
      <c r="HBK10" s="76" t="s">
        <v>31</v>
      </c>
      <c r="HBL10" s="76" t="s">
        <v>31</v>
      </c>
      <c r="HBM10" s="76" t="s">
        <v>31</v>
      </c>
      <c r="HBN10" s="76" t="s">
        <v>31</v>
      </c>
      <c r="HBO10" s="76" t="s">
        <v>31</v>
      </c>
      <c r="HBP10" s="76" t="s">
        <v>31</v>
      </c>
      <c r="HBQ10" s="76" t="s">
        <v>31</v>
      </c>
      <c r="HBR10" s="76" t="s">
        <v>31</v>
      </c>
      <c r="HBS10" s="76" t="s">
        <v>31</v>
      </c>
      <c r="HBT10" s="76" t="s">
        <v>31</v>
      </c>
      <c r="HBU10" s="76" t="s">
        <v>31</v>
      </c>
      <c r="HBV10" s="76" t="s">
        <v>31</v>
      </c>
      <c r="HBW10" s="76" t="s">
        <v>31</v>
      </c>
      <c r="HBX10" s="76" t="s">
        <v>31</v>
      </c>
      <c r="HBY10" s="76" t="s">
        <v>31</v>
      </c>
      <c r="HBZ10" s="76" t="s">
        <v>31</v>
      </c>
      <c r="HCA10" s="76" t="s">
        <v>31</v>
      </c>
      <c r="HCB10" s="76" t="s">
        <v>31</v>
      </c>
      <c r="HCC10" s="76" t="s">
        <v>31</v>
      </c>
      <c r="HCD10" s="76" t="s">
        <v>31</v>
      </c>
      <c r="HCE10" s="76" t="s">
        <v>31</v>
      </c>
      <c r="HCF10" s="76" t="s">
        <v>31</v>
      </c>
      <c r="HCG10" s="76" t="s">
        <v>31</v>
      </c>
      <c r="HCH10" s="76" t="s">
        <v>31</v>
      </c>
      <c r="HCI10" s="76" t="s">
        <v>31</v>
      </c>
      <c r="HCJ10" s="76" t="s">
        <v>31</v>
      </c>
      <c r="HCK10" s="76" t="s">
        <v>31</v>
      </c>
      <c r="HCL10" s="76" t="s">
        <v>31</v>
      </c>
      <c r="HCM10" s="76" t="s">
        <v>31</v>
      </c>
      <c r="HCN10" s="76" t="s">
        <v>31</v>
      </c>
      <c r="HCO10" s="76" t="s">
        <v>31</v>
      </c>
      <c r="HCP10" s="76" t="s">
        <v>31</v>
      </c>
      <c r="HCQ10" s="76" t="s">
        <v>31</v>
      </c>
      <c r="HCR10" s="76" t="s">
        <v>31</v>
      </c>
      <c r="HCS10" s="76" t="s">
        <v>31</v>
      </c>
      <c r="HCT10" s="76" t="s">
        <v>31</v>
      </c>
      <c r="HCU10" s="76" t="s">
        <v>31</v>
      </c>
      <c r="HCV10" s="76" t="s">
        <v>31</v>
      </c>
      <c r="HCW10" s="76" t="s">
        <v>31</v>
      </c>
      <c r="HCX10" s="76" t="s">
        <v>31</v>
      </c>
      <c r="HCY10" s="76" t="s">
        <v>31</v>
      </c>
      <c r="HCZ10" s="76" t="s">
        <v>31</v>
      </c>
      <c r="HDA10" s="76" t="s">
        <v>31</v>
      </c>
      <c r="HDB10" s="76" t="s">
        <v>31</v>
      </c>
      <c r="HDC10" s="76" t="s">
        <v>31</v>
      </c>
      <c r="HDD10" s="76" t="s">
        <v>31</v>
      </c>
      <c r="HDE10" s="76" t="s">
        <v>31</v>
      </c>
      <c r="HDF10" s="76" t="s">
        <v>31</v>
      </c>
      <c r="HDG10" s="76" t="s">
        <v>31</v>
      </c>
      <c r="HDH10" s="76" t="s">
        <v>31</v>
      </c>
      <c r="HDI10" s="76" t="s">
        <v>31</v>
      </c>
      <c r="HDJ10" s="76" t="s">
        <v>31</v>
      </c>
      <c r="HDK10" s="76" t="s">
        <v>31</v>
      </c>
      <c r="HDL10" s="76" t="s">
        <v>31</v>
      </c>
      <c r="HDM10" s="76" t="s">
        <v>31</v>
      </c>
      <c r="HDN10" s="76" t="s">
        <v>31</v>
      </c>
      <c r="HDO10" s="76" t="s">
        <v>31</v>
      </c>
      <c r="HDP10" s="76" t="s">
        <v>31</v>
      </c>
      <c r="HDQ10" s="76" t="s">
        <v>31</v>
      </c>
      <c r="HDR10" s="76" t="s">
        <v>31</v>
      </c>
      <c r="HDS10" s="76" t="s">
        <v>31</v>
      </c>
      <c r="HDT10" s="76" t="s">
        <v>31</v>
      </c>
      <c r="HDU10" s="76" t="s">
        <v>31</v>
      </c>
      <c r="HDV10" s="76" t="s">
        <v>31</v>
      </c>
      <c r="HDW10" s="76" t="s">
        <v>31</v>
      </c>
      <c r="HDX10" s="76" t="s">
        <v>31</v>
      </c>
      <c r="HDY10" s="76" t="s">
        <v>31</v>
      </c>
      <c r="HDZ10" s="76" t="s">
        <v>31</v>
      </c>
      <c r="HEA10" s="76" t="s">
        <v>31</v>
      </c>
      <c r="HEB10" s="76" t="s">
        <v>31</v>
      </c>
      <c r="HEC10" s="76" t="s">
        <v>31</v>
      </c>
      <c r="HED10" s="76" t="s">
        <v>31</v>
      </c>
      <c r="HEE10" s="76" t="s">
        <v>31</v>
      </c>
      <c r="HEF10" s="76" t="s">
        <v>31</v>
      </c>
      <c r="HEG10" s="76" t="s">
        <v>31</v>
      </c>
      <c r="HEH10" s="76" t="s">
        <v>31</v>
      </c>
      <c r="HEI10" s="76" t="s">
        <v>31</v>
      </c>
      <c r="HEJ10" s="76" t="s">
        <v>31</v>
      </c>
      <c r="HEK10" s="76" t="s">
        <v>31</v>
      </c>
      <c r="HEL10" s="76" t="s">
        <v>31</v>
      </c>
      <c r="HEM10" s="76" t="s">
        <v>31</v>
      </c>
      <c r="HEN10" s="76" t="s">
        <v>31</v>
      </c>
      <c r="HEO10" s="76" t="s">
        <v>31</v>
      </c>
      <c r="HEP10" s="76" t="s">
        <v>31</v>
      </c>
      <c r="HEQ10" s="76" t="s">
        <v>31</v>
      </c>
      <c r="HER10" s="76" t="s">
        <v>31</v>
      </c>
      <c r="HES10" s="76" t="s">
        <v>31</v>
      </c>
      <c r="HET10" s="76" t="s">
        <v>31</v>
      </c>
      <c r="HEU10" s="76" t="s">
        <v>31</v>
      </c>
      <c r="HEV10" s="76" t="s">
        <v>31</v>
      </c>
      <c r="HEW10" s="76" t="s">
        <v>31</v>
      </c>
      <c r="HEX10" s="76" t="s">
        <v>31</v>
      </c>
      <c r="HEY10" s="76" t="s">
        <v>31</v>
      </c>
      <c r="HEZ10" s="76" t="s">
        <v>31</v>
      </c>
      <c r="HFA10" s="76" t="s">
        <v>31</v>
      </c>
      <c r="HFB10" s="76" t="s">
        <v>31</v>
      </c>
      <c r="HFC10" s="76" t="s">
        <v>31</v>
      </c>
      <c r="HFD10" s="76" t="s">
        <v>31</v>
      </c>
      <c r="HFE10" s="76" t="s">
        <v>31</v>
      </c>
      <c r="HFF10" s="76" t="s">
        <v>31</v>
      </c>
      <c r="HFG10" s="76" t="s">
        <v>31</v>
      </c>
      <c r="HFH10" s="76" t="s">
        <v>31</v>
      </c>
      <c r="HFI10" s="76" t="s">
        <v>31</v>
      </c>
      <c r="HFJ10" s="76" t="s">
        <v>31</v>
      </c>
      <c r="HFK10" s="76" t="s">
        <v>31</v>
      </c>
      <c r="HFL10" s="76" t="s">
        <v>31</v>
      </c>
      <c r="HFM10" s="76" t="s">
        <v>31</v>
      </c>
      <c r="HFN10" s="76" t="s">
        <v>31</v>
      </c>
      <c r="HFO10" s="76" t="s">
        <v>31</v>
      </c>
      <c r="HFP10" s="76" t="s">
        <v>31</v>
      </c>
      <c r="HFQ10" s="76" t="s">
        <v>31</v>
      </c>
      <c r="HFR10" s="76" t="s">
        <v>31</v>
      </c>
      <c r="HFS10" s="76" t="s">
        <v>31</v>
      </c>
      <c r="HFT10" s="76" t="s">
        <v>31</v>
      </c>
      <c r="HFU10" s="76" t="s">
        <v>31</v>
      </c>
      <c r="HFV10" s="76" t="s">
        <v>31</v>
      </c>
      <c r="HFW10" s="76" t="s">
        <v>31</v>
      </c>
      <c r="HFX10" s="76" t="s">
        <v>31</v>
      </c>
      <c r="HFY10" s="76" t="s">
        <v>31</v>
      </c>
      <c r="HFZ10" s="76" t="s">
        <v>31</v>
      </c>
      <c r="HGA10" s="76" t="s">
        <v>31</v>
      </c>
      <c r="HGB10" s="76" t="s">
        <v>31</v>
      </c>
      <c r="HGC10" s="76" t="s">
        <v>31</v>
      </c>
      <c r="HGD10" s="76" t="s">
        <v>31</v>
      </c>
      <c r="HGE10" s="76" t="s">
        <v>31</v>
      </c>
      <c r="HGF10" s="76" t="s">
        <v>31</v>
      </c>
      <c r="HGG10" s="76" t="s">
        <v>31</v>
      </c>
      <c r="HGH10" s="76" t="s">
        <v>31</v>
      </c>
      <c r="HGI10" s="76" t="s">
        <v>31</v>
      </c>
      <c r="HGJ10" s="76" t="s">
        <v>31</v>
      </c>
      <c r="HGK10" s="76" t="s">
        <v>31</v>
      </c>
      <c r="HGL10" s="76" t="s">
        <v>31</v>
      </c>
      <c r="HGM10" s="76" t="s">
        <v>31</v>
      </c>
      <c r="HGN10" s="76" t="s">
        <v>31</v>
      </c>
      <c r="HGO10" s="76" t="s">
        <v>31</v>
      </c>
      <c r="HGP10" s="76" t="s">
        <v>31</v>
      </c>
      <c r="HGQ10" s="76" t="s">
        <v>31</v>
      </c>
      <c r="HGR10" s="76" t="s">
        <v>31</v>
      </c>
      <c r="HGS10" s="76" t="s">
        <v>31</v>
      </c>
      <c r="HGT10" s="76" t="s">
        <v>31</v>
      </c>
      <c r="HGU10" s="76" t="s">
        <v>31</v>
      </c>
      <c r="HGV10" s="76" t="s">
        <v>31</v>
      </c>
      <c r="HGW10" s="76" t="s">
        <v>31</v>
      </c>
      <c r="HGX10" s="76" t="s">
        <v>31</v>
      </c>
      <c r="HGY10" s="76" t="s">
        <v>31</v>
      </c>
      <c r="HGZ10" s="76" t="s">
        <v>31</v>
      </c>
      <c r="HHA10" s="76" t="s">
        <v>31</v>
      </c>
      <c r="HHB10" s="76" t="s">
        <v>31</v>
      </c>
      <c r="HHC10" s="76" t="s">
        <v>31</v>
      </c>
      <c r="HHD10" s="76" t="s">
        <v>31</v>
      </c>
      <c r="HHE10" s="76" t="s">
        <v>31</v>
      </c>
      <c r="HHF10" s="76" t="s">
        <v>31</v>
      </c>
      <c r="HHG10" s="76" t="s">
        <v>31</v>
      </c>
      <c r="HHH10" s="76" t="s">
        <v>31</v>
      </c>
      <c r="HHI10" s="76" t="s">
        <v>31</v>
      </c>
      <c r="HHJ10" s="76" t="s">
        <v>31</v>
      </c>
      <c r="HHK10" s="76" t="s">
        <v>31</v>
      </c>
      <c r="HHL10" s="76" t="s">
        <v>31</v>
      </c>
      <c r="HHM10" s="76" t="s">
        <v>31</v>
      </c>
      <c r="HHN10" s="76" t="s">
        <v>31</v>
      </c>
      <c r="HHO10" s="76" t="s">
        <v>31</v>
      </c>
      <c r="HHP10" s="76" t="s">
        <v>31</v>
      </c>
      <c r="HHQ10" s="76" t="s">
        <v>31</v>
      </c>
      <c r="HHR10" s="76" t="s">
        <v>31</v>
      </c>
      <c r="HHS10" s="76" t="s">
        <v>31</v>
      </c>
      <c r="HHT10" s="76" t="s">
        <v>31</v>
      </c>
      <c r="HHU10" s="76" t="s">
        <v>31</v>
      </c>
      <c r="HHV10" s="76" t="s">
        <v>31</v>
      </c>
      <c r="HHW10" s="76" t="s">
        <v>31</v>
      </c>
      <c r="HHX10" s="76" t="s">
        <v>31</v>
      </c>
      <c r="HHY10" s="76" t="s">
        <v>31</v>
      </c>
      <c r="HHZ10" s="76" t="s">
        <v>31</v>
      </c>
      <c r="HIA10" s="76" t="s">
        <v>31</v>
      </c>
      <c r="HIB10" s="76" t="s">
        <v>31</v>
      </c>
      <c r="HIC10" s="76" t="s">
        <v>31</v>
      </c>
      <c r="HID10" s="76" t="s">
        <v>31</v>
      </c>
      <c r="HIE10" s="76" t="s">
        <v>31</v>
      </c>
      <c r="HIF10" s="76" t="s">
        <v>31</v>
      </c>
      <c r="HIG10" s="76" t="s">
        <v>31</v>
      </c>
      <c r="HIH10" s="76" t="s">
        <v>31</v>
      </c>
      <c r="HII10" s="76" t="s">
        <v>31</v>
      </c>
      <c r="HIJ10" s="76" t="s">
        <v>31</v>
      </c>
      <c r="HIK10" s="76" t="s">
        <v>31</v>
      </c>
      <c r="HIL10" s="76" t="s">
        <v>31</v>
      </c>
      <c r="HIM10" s="76" t="s">
        <v>31</v>
      </c>
      <c r="HIN10" s="76" t="s">
        <v>31</v>
      </c>
      <c r="HIO10" s="76" t="s">
        <v>31</v>
      </c>
      <c r="HIP10" s="76" t="s">
        <v>31</v>
      </c>
      <c r="HIQ10" s="76" t="s">
        <v>31</v>
      </c>
      <c r="HIR10" s="76" t="s">
        <v>31</v>
      </c>
      <c r="HIS10" s="76" t="s">
        <v>31</v>
      </c>
      <c r="HIT10" s="76" t="s">
        <v>31</v>
      </c>
      <c r="HIU10" s="76" t="s">
        <v>31</v>
      </c>
      <c r="HIV10" s="76" t="s">
        <v>31</v>
      </c>
      <c r="HIW10" s="76" t="s">
        <v>31</v>
      </c>
      <c r="HIX10" s="76" t="s">
        <v>31</v>
      </c>
      <c r="HIY10" s="76" t="s">
        <v>31</v>
      </c>
      <c r="HIZ10" s="76" t="s">
        <v>31</v>
      </c>
      <c r="HJA10" s="76" t="s">
        <v>31</v>
      </c>
      <c r="HJB10" s="76" t="s">
        <v>31</v>
      </c>
      <c r="HJC10" s="76" t="s">
        <v>31</v>
      </c>
      <c r="HJD10" s="76" t="s">
        <v>31</v>
      </c>
      <c r="HJE10" s="76" t="s">
        <v>31</v>
      </c>
      <c r="HJF10" s="76" t="s">
        <v>31</v>
      </c>
      <c r="HJG10" s="76" t="s">
        <v>31</v>
      </c>
      <c r="HJH10" s="76" t="s">
        <v>31</v>
      </c>
      <c r="HJI10" s="76" t="s">
        <v>31</v>
      </c>
      <c r="HJJ10" s="76" t="s">
        <v>31</v>
      </c>
      <c r="HJK10" s="76" t="s">
        <v>31</v>
      </c>
      <c r="HJL10" s="76" t="s">
        <v>31</v>
      </c>
      <c r="HJM10" s="76" t="s">
        <v>31</v>
      </c>
      <c r="HJN10" s="76" t="s">
        <v>31</v>
      </c>
      <c r="HJO10" s="76" t="s">
        <v>31</v>
      </c>
      <c r="HJP10" s="76" t="s">
        <v>31</v>
      </c>
      <c r="HJQ10" s="76" t="s">
        <v>31</v>
      </c>
      <c r="HJR10" s="76" t="s">
        <v>31</v>
      </c>
      <c r="HJS10" s="76" t="s">
        <v>31</v>
      </c>
      <c r="HJT10" s="76" t="s">
        <v>31</v>
      </c>
      <c r="HJU10" s="76" t="s">
        <v>31</v>
      </c>
      <c r="HJV10" s="76" t="s">
        <v>31</v>
      </c>
      <c r="HJW10" s="76" t="s">
        <v>31</v>
      </c>
      <c r="HJX10" s="76" t="s">
        <v>31</v>
      </c>
      <c r="HJY10" s="76" t="s">
        <v>31</v>
      </c>
      <c r="HJZ10" s="76" t="s">
        <v>31</v>
      </c>
      <c r="HKA10" s="76" t="s">
        <v>31</v>
      </c>
      <c r="HKB10" s="76" t="s">
        <v>31</v>
      </c>
      <c r="HKC10" s="76" t="s">
        <v>31</v>
      </c>
      <c r="HKD10" s="76" t="s">
        <v>31</v>
      </c>
      <c r="HKE10" s="76" t="s">
        <v>31</v>
      </c>
      <c r="HKF10" s="76" t="s">
        <v>31</v>
      </c>
      <c r="HKG10" s="76" t="s">
        <v>31</v>
      </c>
      <c r="HKH10" s="76" t="s">
        <v>31</v>
      </c>
      <c r="HKI10" s="76" t="s">
        <v>31</v>
      </c>
      <c r="HKJ10" s="76" t="s">
        <v>31</v>
      </c>
      <c r="HKK10" s="76" t="s">
        <v>31</v>
      </c>
      <c r="HKL10" s="76" t="s">
        <v>31</v>
      </c>
      <c r="HKM10" s="76" t="s">
        <v>31</v>
      </c>
      <c r="HKN10" s="76" t="s">
        <v>31</v>
      </c>
      <c r="HKO10" s="76" t="s">
        <v>31</v>
      </c>
      <c r="HKP10" s="76" t="s">
        <v>31</v>
      </c>
      <c r="HKQ10" s="76" t="s">
        <v>31</v>
      </c>
      <c r="HKR10" s="76" t="s">
        <v>31</v>
      </c>
      <c r="HKS10" s="76" t="s">
        <v>31</v>
      </c>
      <c r="HKT10" s="76" t="s">
        <v>31</v>
      </c>
      <c r="HKU10" s="76" t="s">
        <v>31</v>
      </c>
      <c r="HKV10" s="76" t="s">
        <v>31</v>
      </c>
      <c r="HKW10" s="76" t="s">
        <v>31</v>
      </c>
      <c r="HKX10" s="76" t="s">
        <v>31</v>
      </c>
      <c r="HKY10" s="76" t="s">
        <v>31</v>
      </c>
      <c r="HKZ10" s="76" t="s">
        <v>31</v>
      </c>
      <c r="HLA10" s="76" t="s">
        <v>31</v>
      </c>
      <c r="HLB10" s="76" t="s">
        <v>31</v>
      </c>
      <c r="HLC10" s="76" t="s">
        <v>31</v>
      </c>
      <c r="HLD10" s="76" t="s">
        <v>31</v>
      </c>
      <c r="HLE10" s="76" t="s">
        <v>31</v>
      </c>
      <c r="HLF10" s="76" t="s">
        <v>31</v>
      </c>
      <c r="HLG10" s="76" t="s">
        <v>31</v>
      </c>
      <c r="HLH10" s="76" t="s">
        <v>31</v>
      </c>
      <c r="HLI10" s="76" t="s">
        <v>31</v>
      </c>
      <c r="HLJ10" s="76" t="s">
        <v>31</v>
      </c>
      <c r="HLK10" s="76" t="s">
        <v>31</v>
      </c>
      <c r="HLL10" s="76" t="s">
        <v>31</v>
      </c>
      <c r="HLM10" s="76" t="s">
        <v>31</v>
      </c>
      <c r="HLN10" s="76" t="s">
        <v>31</v>
      </c>
      <c r="HLO10" s="76" t="s">
        <v>31</v>
      </c>
      <c r="HLP10" s="76" t="s">
        <v>31</v>
      </c>
      <c r="HLQ10" s="76" t="s">
        <v>31</v>
      </c>
      <c r="HLR10" s="76" t="s">
        <v>31</v>
      </c>
      <c r="HLS10" s="76" t="s">
        <v>31</v>
      </c>
      <c r="HLT10" s="76" t="s">
        <v>31</v>
      </c>
      <c r="HLU10" s="76" t="s">
        <v>31</v>
      </c>
      <c r="HLV10" s="76" t="s">
        <v>31</v>
      </c>
      <c r="HLW10" s="76" t="s">
        <v>31</v>
      </c>
      <c r="HLX10" s="76" t="s">
        <v>31</v>
      </c>
      <c r="HLY10" s="76" t="s">
        <v>31</v>
      </c>
      <c r="HLZ10" s="76" t="s">
        <v>31</v>
      </c>
      <c r="HMA10" s="76" t="s">
        <v>31</v>
      </c>
      <c r="HMB10" s="76" t="s">
        <v>31</v>
      </c>
      <c r="HMC10" s="76" t="s">
        <v>31</v>
      </c>
      <c r="HMD10" s="76" t="s">
        <v>31</v>
      </c>
      <c r="HME10" s="76" t="s">
        <v>31</v>
      </c>
      <c r="HMF10" s="76" t="s">
        <v>31</v>
      </c>
      <c r="HMG10" s="76" t="s">
        <v>31</v>
      </c>
      <c r="HMH10" s="76" t="s">
        <v>31</v>
      </c>
      <c r="HMI10" s="76" t="s">
        <v>31</v>
      </c>
      <c r="HMJ10" s="76" t="s">
        <v>31</v>
      </c>
      <c r="HMK10" s="76" t="s">
        <v>31</v>
      </c>
      <c r="HML10" s="76" t="s">
        <v>31</v>
      </c>
      <c r="HMM10" s="76" t="s">
        <v>31</v>
      </c>
      <c r="HMN10" s="76" t="s">
        <v>31</v>
      </c>
      <c r="HMO10" s="76" t="s">
        <v>31</v>
      </c>
      <c r="HMP10" s="76" t="s">
        <v>31</v>
      </c>
      <c r="HMQ10" s="76" t="s">
        <v>31</v>
      </c>
      <c r="HMR10" s="76" t="s">
        <v>31</v>
      </c>
      <c r="HMS10" s="76" t="s">
        <v>31</v>
      </c>
      <c r="HMT10" s="76" t="s">
        <v>31</v>
      </c>
      <c r="HMU10" s="76" t="s">
        <v>31</v>
      </c>
      <c r="HMV10" s="76" t="s">
        <v>31</v>
      </c>
      <c r="HMW10" s="76" t="s">
        <v>31</v>
      </c>
      <c r="HMX10" s="76" t="s">
        <v>31</v>
      </c>
      <c r="HMY10" s="76" t="s">
        <v>31</v>
      </c>
      <c r="HMZ10" s="76" t="s">
        <v>31</v>
      </c>
      <c r="HNA10" s="76" t="s">
        <v>31</v>
      </c>
      <c r="HNB10" s="76" t="s">
        <v>31</v>
      </c>
      <c r="HNC10" s="76" t="s">
        <v>31</v>
      </c>
      <c r="HND10" s="76" t="s">
        <v>31</v>
      </c>
      <c r="HNE10" s="76" t="s">
        <v>31</v>
      </c>
      <c r="HNF10" s="76" t="s">
        <v>31</v>
      </c>
      <c r="HNG10" s="76" t="s">
        <v>31</v>
      </c>
      <c r="HNH10" s="76" t="s">
        <v>31</v>
      </c>
      <c r="HNI10" s="76" t="s">
        <v>31</v>
      </c>
      <c r="HNJ10" s="76" t="s">
        <v>31</v>
      </c>
      <c r="HNK10" s="76" t="s">
        <v>31</v>
      </c>
      <c r="HNL10" s="76" t="s">
        <v>31</v>
      </c>
      <c r="HNM10" s="76" t="s">
        <v>31</v>
      </c>
      <c r="HNN10" s="76" t="s">
        <v>31</v>
      </c>
      <c r="HNO10" s="76" t="s">
        <v>31</v>
      </c>
      <c r="HNP10" s="76" t="s">
        <v>31</v>
      </c>
      <c r="HNQ10" s="76" t="s">
        <v>31</v>
      </c>
      <c r="HNR10" s="76" t="s">
        <v>31</v>
      </c>
      <c r="HNS10" s="76" t="s">
        <v>31</v>
      </c>
      <c r="HNT10" s="76" t="s">
        <v>31</v>
      </c>
      <c r="HNU10" s="76" t="s">
        <v>31</v>
      </c>
      <c r="HNV10" s="76" t="s">
        <v>31</v>
      </c>
      <c r="HNW10" s="76" t="s">
        <v>31</v>
      </c>
      <c r="HNX10" s="76" t="s">
        <v>31</v>
      </c>
      <c r="HNY10" s="76" t="s">
        <v>31</v>
      </c>
      <c r="HNZ10" s="76" t="s">
        <v>31</v>
      </c>
      <c r="HOA10" s="76" t="s">
        <v>31</v>
      </c>
      <c r="HOB10" s="76" t="s">
        <v>31</v>
      </c>
      <c r="HOC10" s="76" t="s">
        <v>31</v>
      </c>
      <c r="HOD10" s="76" t="s">
        <v>31</v>
      </c>
      <c r="HOE10" s="76" t="s">
        <v>31</v>
      </c>
      <c r="HOF10" s="76" t="s">
        <v>31</v>
      </c>
      <c r="HOG10" s="76" t="s">
        <v>31</v>
      </c>
      <c r="HOH10" s="76" t="s">
        <v>31</v>
      </c>
      <c r="HOI10" s="76" t="s">
        <v>31</v>
      </c>
      <c r="HOJ10" s="76" t="s">
        <v>31</v>
      </c>
      <c r="HOK10" s="76" t="s">
        <v>31</v>
      </c>
      <c r="HOL10" s="76" t="s">
        <v>31</v>
      </c>
      <c r="HOM10" s="76" t="s">
        <v>31</v>
      </c>
      <c r="HON10" s="76" t="s">
        <v>31</v>
      </c>
      <c r="HOO10" s="76" t="s">
        <v>31</v>
      </c>
      <c r="HOP10" s="76" t="s">
        <v>31</v>
      </c>
      <c r="HOQ10" s="76" t="s">
        <v>31</v>
      </c>
      <c r="HOR10" s="76" t="s">
        <v>31</v>
      </c>
      <c r="HOS10" s="76" t="s">
        <v>31</v>
      </c>
      <c r="HOT10" s="76" t="s">
        <v>31</v>
      </c>
      <c r="HOU10" s="76" t="s">
        <v>31</v>
      </c>
      <c r="HOV10" s="76" t="s">
        <v>31</v>
      </c>
      <c r="HOW10" s="76" t="s">
        <v>31</v>
      </c>
      <c r="HOX10" s="76" t="s">
        <v>31</v>
      </c>
      <c r="HOY10" s="76" t="s">
        <v>31</v>
      </c>
      <c r="HOZ10" s="76" t="s">
        <v>31</v>
      </c>
      <c r="HPA10" s="76" t="s">
        <v>31</v>
      </c>
      <c r="HPB10" s="76" t="s">
        <v>31</v>
      </c>
      <c r="HPC10" s="76" t="s">
        <v>31</v>
      </c>
      <c r="HPD10" s="76" t="s">
        <v>31</v>
      </c>
      <c r="HPE10" s="76" t="s">
        <v>31</v>
      </c>
      <c r="HPF10" s="76" t="s">
        <v>31</v>
      </c>
      <c r="HPG10" s="76" t="s">
        <v>31</v>
      </c>
      <c r="HPH10" s="76" t="s">
        <v>31</v>
      </c>
      <c r="HPI10" s="76" t="s">
        <v>31</v>
      </c>
      <c r="HPJ10" s="76" t="s">
        <v>31</v>
      </c>
      <c r="HPK10" s="76" t="s">
        <v>31</v>
      </c>
      <c r="HPL10" s="76" t="s">
        <v>31</v>
      </c>
      <c r="HPM10" s="76" t="s">
        <v>31</v>
      </c>
      <c r="HPN10" s="76" t="s">
        <v>31</v>
      </c>
      <c r="HPO10" s="76" t="s">
        <v>31</v>
      </c>
      <c r="HPP10" s="76" t="s">
        <v>31</v>
      </c>
      <c r="HPQ10" s="76" t="s">
        <v>31</v>
      </c>
      <c r="HPR10" s="76" t="s">
        <v>31</v>
      </c>
      <c r="HPS10" s="76" t="s">
        <v>31</v>
      </c>
      <c r="HPT10" s="76" t="s">
        <v>31</v>
      </c>
      <c r="HPU10" s="76" t="s">
        <v>31</v>
      </c>
      <c r="HPV10" s="76" t="s">
        <v>31</v>
      </c>
      <c r="HPW10" s="76" t="s">
        <v>31</v>
      </c>
      <c r="HPX10" s="76" t="s">
        <v>31</v>
      </c>
      <c r="HPY10" s="76" t="s">
        <v>31</v>
      </c>
      <c r="HPZ10" s="76" t="s">
        <v>31</v>
      </c>
      <c r="HQA10" s="76" t="s">
        <v>31</v>
      </c>
      <c r="HQB10" s="76" t="s">
        <v>31</v>
      </c>
      <c r="HQC10" s="76" t="s">
        <v>31</v>
      </c>
      <c r="HQD10" s="76" t="s">
        <v>31</v>
      </c>
      <c r="HQE10" s="76" t="s">
        <v>31</v>
      </c>
      <c r="HQF10" s="76" t="s">
        <v>31</v>
      </c>
      <c r="HQG10" s="76" t="s">
        <v>31</v>
      </c>
      <c r="HQH10" s="76" t="s">
        <v>31</v>
      </c>
      <c r="HQI10" s="76" t="s">
        <v>31</v>
      </c>
      <c r="HQJ10" s="76" t="s">
        <v>31</v>
      </c>
      <c r="HQK10" s="76" t="s">
        <v>31</v>
      </c>
      <c r="HQL10" s="76" t="s">
        <v>31</v>
      </c>
      <c r="HQM10" s="76" t="s">
        <v>31</v>
      </c>
      <c r="HQN10" s="76" t="s">
        <v>31</v>
      </c>
      <c r="HQO10" s="76" t="s">
        <v>31</v>
      </c>
      <c r="HQP10" s="76" t="s">
        <v>31</v>
      </c>
      <c r="HQQ10" s="76" t="s">
        <v>31</v>
      </c>
      <c r="HQR10" s="76" t="s">
        <v>31</v>
      </c>
      <c r="HQS10" s="76" t="s">
        <v>31</v>
      </c>
      <c r="HQT10" s="76" t="s">
        <v>31</v>
      </c>
      <c r="HQU10" s="76" t="s">
        <v>31</v>
      </c>
      <c r="HQV10" s="76" t="s">
        <v>31</v>
      </c>
      <c r="HQW10" s="76" t="s">
        <v>31</v>
      </c>
      <c r="HQX10" s="76" t="s">
        <v>31</v>
      </c>
      <c r="HQY10" s="76" t="s">
        <v>31</v>
      </c>
      <c r="HQZ10" s="76" t="s">
        <v>31</v>
      </c>
      <c r="HRA10" s="76" t="s">
        <v>31</v>
      </c>
      <c r="HRB10" s="76" t="s">
        <v>31</v>
      </c>
      <c r="HRC10" s="76" t="s">
        <v>31</v>
      </c>
      <c r="HRD10" s="76" t="s">
        <v>31</v>
      </c>
      <c r="HRE10" s="76" t="s">
        <v>31</v>
      </c>
      <c r="HRF10" s="76" t="s">
        <v>31</v>
      </c>
      <c r="HRG10" s="76" t="s">
        <v>31</v>
      </c>
      <c r="HRH10" s="76" t="s">
        <v>31</v>
      </c>
      <c r="HRI10" s="76" t="s">
        <v>31</v>
      </c>
      <c r="HRJ10" s="76" t="s">
        <v>31</v>
      </c>
      <c r="HRK10" s="76" t="s">
        <v>31</v>
      </c>
      <c r="HRL10" s="76" t="s">
        <v>31</v>
      </c>
      <c r="HRM10" s="76" t="s">
        <v>31</v>
      </c>
      <c r="HRN10" s="76" t="s">
        <v>31</v>
      </c>
      <c r="HRO10" s="76" t="s">
        <v>31</v>
      </c>
      <c r="HRP10" s="76" t="s">
        <v>31</v>
      </c>
      <c r="HRQ10" s="76" t="s">
        <v>31</v>
      </c>
      <c r="HRR10" s="76" t="s">
        <v>31</v>
      </c>
      <c r="HRS10" s="76" t="s">
        <v>31</v>
      </c>
      <c r="HRT10" s="76" t="s">
        <v>31</v>
      </c>
      <c r="HRU10" s="76" t="s">
        <v>31</v>
      </c>
      <c r="HRV10" s="76" t="s">
        <v>31</v>
      </c>
      <c r="HRW10" s="76" t="s">
        <v>31</v>
      </c>
      <c r="HRX10" s="76" t="s">
        <v>31</v>
      </c>
      <c r="HRY10" s="76" t="s">
        <v>31</v>
      </c>
      <c r="HRZ10" s="76" t="s">
        <v>31</v>
      </c>
      <c r="HSA10" s="76" t="s">
        <v>31</v>
      </c>
      <c r="HSB10" s="76" t="s">
        <v>31</v>
      </c>
      <c r="HSC10" s="76" t="s">
        <v>31</v>
      </c>
      <c r="HSD10" s="76" t="s">
        <v>31</v>
      </c>
      <c r="HSE10" s="76" t="s">
        <v>31</v>
      </c>
      <c r="HSF10" s="76" t="s">
        <v>31</v>
      </c>
      <c r="HSG10" s="76" t="s">
        <v>31</v>
      </c>
      <c r="HSH10" s="76" t="s">
        <v>31</v>
      </c>
      <c r="HSI10" s="76" t="s">
        <v>31</v>
      </c>
      <c r="HSJ10" s="76" t="s">
        <v>31</v>
      </c>
      <c r="HSK10" s="76" t="s">
        <v>31</v>
      </c>
      <c r="HSL10" s="76" t="s">
        <v>31</v>
      </c>
      <c r="HSM10" s="76" t="s">
        <v>31</v>
      </c>
      <c r="HSN10" s="76" t="s">
        <v>31</v>
      </c>
      <c r="HSO10" s="76" t="s">
        <v>31</v>
      </c>
      <c r="HSP10" s="76" t="s">
        <v>31</v>
      </c>
      <c r="HSQ10" s="76" t="s">
        <v>31</v>
      </c>
      <c r="HSR10" s="76" t="s">
        <v>31</v>
      </c>
      <c r="HSS10" s="76" t="s">
        <v>31</v>
      </c>
      <c r="HST10" s="76" t="s">
        <v>31</v>
      </c>
      <c r="HSU10" s="76" t="s">
        <v>31</v>
      </c>
      <c r="HSV10" s="76" t="s">
        <v>31</v>
      </c>
      <c r="HSW10" s="76" t="s">
        <v>31</v>
      </c>
      <c r="HSX10" s="76" t="s">
        <v>31</v>
      </c>
      <c r="HSY10" s="76" t="s">
        <v>31</v>
      </c>
      <c r="HSZ10" s="76" t="s">
        <v>31</v>
      </c>
      <c r="HTA10" s="76" t="s">
        <v>31</v>
      </c>
      <c r="HTB10" s="76" t="s">
        <v>31</v>
      </c>
      <c r="HTC10" s="76" t="s">
        <v>31</v>
      </c>
      <c r="HTD10" s="76" t="s">
        <v>31</v>
      </c>
      <c r="HTE10" s="76" t="s">
        <v>31</v>
      </c>
      <c r="HTF10" s="76" t="s">
        <v>31</v>
      </c>
      <c r="HTG10" s="76" t="s">
        <v>31</v>
      </c>
      <c r="HTH10" s="76" t="s">
        <v>31</v>
      </c>
      <c r="HTI10" s="76" t="s">
        <v>31</v>
      </c>
      <c r="HTJ10" s="76" t="s">
        <v>31</v>
      </c>
      <c r="HTK10" s="76" t="s">
        <v>31</v>
      </c>
      <c r="HTL10" s="76" t="s">
        <v>31</v>
      </c>
      <c r="HTM10" s="76" t="s">
        <v>31</v>
      </c>
      <c r="HTN10" s="76" t="s">
        <v>31</v>
      </c>
      <c r="HTO10" s="76" t="s">
        <v>31</v>
      </c>
      <c r="HTP10" s="76" t="s">
        <v>31</v>
      </c>
      <c r="HTQ10" s="76" t="s">
        <v>31</v>
      </c>
      <c r="HTR10" s="76" t="s">
        <v>31</v>
      </c>
      <c r="HTS10" s="76" t="s">
        <v>31</v>
      </c>
      <c r="HTT10" s="76" t="s">
        <v>31</v>
      </c>
      <c r="HTU10" s="76" t="s">
        <v>31</v>
      </c>
      <c r="HTV10" s="76" t="s">
        <v>31</v>
      </c>
      <c r="HTW10" s="76" t="s">
        <v>31</v>
      </c>
      <c r="HTX10" s="76" t="s">
        <v>31</v>
      </c>
      <c r="HTY10" s="76" t="s">
        <v>31</v>
      </c>
      <c r="HTZ10" s="76" t="s">
        <v>31</v>
      </c>
      <c r="HUA10" s="76" t="s">
        <v>31</v>
      </c>
      <c r="HUB10" s="76" t="s">
        <v>31</v>
      </c>
      <c r="HUC10" s="76" t="s">
        <v>31</v>
      </c>
      <c r="HUD10" s="76" t="s">
        <v>31</v>
      </c>
      <c r="HUE10" s="76" t="s">
        <v>31</v>
      </c>
      <c r="HUF10" s="76" t="s">
        <v>31</v>
      </c>
      <c r="HUG10" s="76" t="s">
        <v>31</v>
      </c>
      <c r="HUH10" s="76" t="s">
        <v>31</v>
      </c>
      <c r="HUI10" s="76" t="s">
        <v>31</v>
      </c>
      <c r="HUJ10" s="76" t="s">
        <v>31</v>
      </c>
      <c r="HUK10" s="76" t="s">
        <v>31</v>
      </c>
      <c r="HUL10" s="76" t="s">
        <v>31</v>
      </c>
      <c r="HUM10" s="76" t="s">
        <v>31</v>
      </c>
      <c r="HUN10" s="76" t="s">
        <v>31</v>
      </c>
      <c r="HUO10" s="76" t="s">
        <v>31</v>
      </c>
      <c r="HUP10" s="76" t="s">
        <v>31</v>
      </c>
      <c r="HUQ10" s="76" t="s">
        <v>31</v>
      </c>
      <c r="HUR10" s="76" t="s">
        <v>31</v>
      </c>
      <c r="HUS10" s="76" t="s">
        <v>31</v>
      </c>
      <c r="HUT10" s="76" t="s">
        <v>31</v>
      </c>
      <c r="HUU10" s="76" t="s">
        <v>31</v>
      </c>
      <c r="HUV10" s="76" t="s">
        <v>31</v>
      </c>
      <c r="HUW10" s="76" t="s">
        <v>31</v>
      </c>
      <c r="HUX10" s="76" t="s">
        <v>31</v>
      </c>
      <c r="HUY10" s="76" t="s">
        <v>31</v>
      </c>
      <c r="HUZ10" s="76" t="s">
        <v>31</v>
      </c>
      <c r="HVA10" s="76" t="s">
        <v>31</v>
      </c>
      <c r="HVB10" s="76" t="s">
        <v>31</v>
      </c>
      <c r="HVC10" s="76" t="s">
        <v>31</v>
      </c>
      <c r="HVD10" s="76" t="s">
        <v>31</v>
      </c>
      <c r="HVE10" s="76" t="s">
        <v>31</v>
      </c>
      <c r="HVF10" s="76" t="s">
        <v>31</v>
      </c>
      <c r="HVG10" s="76" t="s">
        <v>31</v>
      </c>
      <c r="HVH10" s="76" t="s">
        <v>31</v>
      </c>
      <c r="HVI10" s="76" t="s">
        <v>31</v>
      </c>
      <c r="HVJ10" s="76" t="s">
        <v>31</v>
      </c>
      <c r="HVK10" s="76" t="s">
        <v>31</v>
      </c>
      <c r="HVL10" s="76" t="s">
        <v>31</v>
      </c>
      <c r="HVM10" s="76" t="s">
        <v>31</v>
      </c>
      <c r="HVN10" s="76" t="s">
        <v>31</v>
      </c>
      <c r="HVO10" s="76" t="s">
        <v>31</v>
      </c>
      <c r="HVP10" s="76" t="s">
        <v>31</v>
      </c>
      <c r="HVQ10" s="76" t="s">
        <v>31</v>
      </c>
      <c r="HVR10" s="76" t="s">
        <v>31</v>
      </c>
      <c r="HVS10" s="76" t="s">
        <v>31</v>
      </c>
      <c r="HVT10" s="76" t="s">
        <v>31</v>
      </c>
      <c r="HVU10" s="76" t="s">
        <v>31</v>
      </c>
      <c r="HVV10" s="76" t="s">
        <v>31</v>
      </c>
      <c r="HVW10" s="76" t="s">
        <v>31</v>
      </c>
      <c r="HVX10" s="76" t="s">
        <v>31</v>
      </c>
      <c r="HVY10" s="76" t="s">
        <v>31</v>
      </c>
      <c r="HVZ10" s="76" t="s">
        <v>31</v>
      </c>
      <c r="HWA10" s="76" t="s">
        <v>31</v>
      </c>
      <c r="HWB10" s="76" t="s">
        <v>31</v>
      </c>
      <c r="HWC10" s="76" t="s">
        <v>31</v>
      </c>
      <c r="HWD10" s="76" t="s">
        <v>31</v>
      </c>
      <c r="HWE10" s="76" t="s">
        <v>31</v>
      </c>
      <c r="HWF10" s="76" t="s">
        <v>31</v>
      </c>
      <c r="HWG10" s="76" t="s">
        <v>31</v>
      </c>
      <c r="HWH10" s="76" t="s">
        <v>31</v>
      </c>
      <c r="HWI10" s="76" t="s">
        <v>31</v>
      </c>
      <c r="HWJ10" s="76" t="s">
        <v>31</v>
      </c>
      <c r="HWK10" s="76" t="s">
        <v>31</v>
      </c>
      <c r="HWL10" s="76" t="s">
        <v>31</v>
      </c>
      <c r="HWM10" s="76" t="s">
        <v>31</v>
      </c>
      <c r="HWN10" s="76" t="s">
        <v>31</v>
      </c>
      <c r="HWO10" s="76" t="s">
        <v>31</v>
      </c>
      <c r="HWP10" s="76" t="s">
        <v>31</v>
      </c>
      <c r="HWQ10" s="76" t="s">
        <v>31</v>
      </c>
      <c r="HWR10" s="76" t="s">
        <v>31</v>
      </c>
      <c r="HWS10" s="76" t="s">
        <v>31</v>
      </c>
      <c r="HWT10" s="76" t="s">
        <v>31</v>
      </c>
      <c r="HWU10" s="76" t="s">
        <v>31</v>
      </c>
      <c r="HWV10" s="76" t="s">
        <v>31</v>
      </c>
      <c r="HWW10" s="76" t="s">
        <v>31</v>
      </c>
      <c r="HWX10" s="76" t="s">
        <v>31</v>
      </c>
      <c r="HWY10" s="76" t="s">
        <v>31</v>
      </c>
      <c r="HWZ10" s="76" t="s">
        <v>31</v>
      </c>
      <c r="HXA10" s="76" t="s">
        <v>31</v>
      </c>
      <c r="HXB10" s="76" t="s">
        <v>31</v>
      </c>
      <c r="HXC10" s="76" t="s">
        <v>31</v>
      </c>
      <c r="HXD10" s="76" t="s">
        <v>31</v>
      </c>
      <c r="HXE10" s="76" t="s">
        <v>31</v>
      </c>
      <c r="HXF10" s="76" t="s">
        <v>31</v>
      </c>
      <c r="HXG10" s="76" t="s">
        <v>31</v>
      </c>
      <c r="HXH10" s="76" t="s">
        <v>31</v>
      </c>
      <c r="HXI10" s="76" t="s">
        <v>31</v>
      </c>
      <c r="HXJ10" s="76" t="s">
        <v>31</v>
      </c>
      <c r="HXK10" s="76" t="s">
        <v>31</v>
      </c>
      <c r="HXL10" s="76" t="s">
        <v>31</v>
      </c>
      <c r="HXM10" s="76" t="s">
        <v>31</v>
      </c>
      <c r="HXN10" s="76" t="s">
        <v>31</v>
      </c>
      <c r="HXO10" s="76" t="s">
        <v>31</v>
      </c>
      <c r="HXP10" s="76" t="s">
        <v>31</v>
      </c>
      <c r="HXQ10" s="76" t="s">
        <v>31</v>
      </c>
      <c r="HXR10" s="76" t="s">
        <v>31</v>
      </c>
      <c r="HXS10" s="76" t="s">
        <v>31</v>
      </c>
      <c r="HXT10" s="76" t="s">
        <v>31</v>
      </c>
      <c r="HXU10" s="76" t="s">
        <v>31</v>
      </c>
      <c r="HXV10" s="76" t="s">
        <v>31</v>
      </c>
      <c r="HXW10" s="76" t="s">
        <v>31</v>
      </c>
      <c r="HXX10" s="76" t="s">
        <v>31</v>
      </c>
      <c r="HXY10" s="76" t="s">
        <v>31</v>
      </c>
      <c r="HXZ10" s="76" t="s">
        <v>31</v>
      </c>
      <c r="HYA10" s="76" t="s">
        <v>31</v>
      </c>
      <c r="HYB10" s="76" t="s">
        <v>31</v>
      </c>
      <c r="HYC10" s="76" t="s">
        <v>31</v>
      </c>
      <c r="HYD10" s="76" t="s">
        <v>31</v>
      </c>
      <c r="HYE10" s="76" t="s">
        <v>31</v>
      </c>
      <c r="HYF10" s="76" t="s">
        <v>31</v>
      </c>
      <c r="HYG10" s="76" t="s">
        <v>31</v>
      </c>
      <c r="HYH10" s="76" t="s">
        <v>31</v>
      </c>
      <c r="HYI10" s="76" t="s">
        <v>31</v>
      </c>
      <c r="HYJ10" s="76" t="s">
        <v>31</v>
      </c>
      <c r="HYK10" s="76" t="s">
        <v>31</v>
      </c>
      <c r="HYL10" s="76" t="s">
        <v>31</v>
      </c>
      <c r="HYM10" s="76" t="s">
        <v>31</v>
      </c>
      <c r="HYN10" s="76" t="s">
        <v>31</v>
      </c>
      <c r="HYO10" s="76" t="s">
        <v>31</v>
      </c>
      <c r="HYP10" s="76" t="s">
        <v>31</v>
      </c>
      <c r="HYQ10" s="76" t="s">
        <v>31</v>
      </c>
      <c r="HYR10" s="76" t="s">
        <v>31</v>
      </c>
      <c r="HYS10" s="76" t="s">
        <v>31</v>
      </c>
      <c r="HYT10" s="76" t="s">
        <v>31</v>
      </c>
      <c r="HYU10" s="76" t="s">
        <v>31</v>
      </c>
      <c r="HYV10" s="76" t="s">
        <v>31</v>
      </c>
      <c r="HYW10" s="76" t="s">
        <v>31</v>
      </c>
      <c r="HYX10" s="76" t="s">
        <v>31</v>
      </c>
      <c r="HYY10" s="76" t="s">
        <v>31</v>
      </c>
      <c r="HYZ10" s="76" t="s">
        <v>31</v>
      </c>
      <c r="HZA10" s="76" t="s">
        <v>31</v>
      </c>
      <c r="HZB10" s="76" t="s">
        <v>31</v>
      </c>
      <c r="HZC10" s="76" t="s">
        <v>31</v>
      </c>
      <c r="HZD10" s="76" t="s">
        <v>31</v>
      </c>
      <c r="HZE10" s="76" t="s">
        <v>31</v>
      </c>
      <c r="HZF10" s="76" t="s">
        <v>31</v>
      </c>
      <c r="HZG10" s="76" t="s">
        <v>31</v>
      </c>
      <c r="HZH10" s="76" t="s">
        <v>31</v>
      </c>
      <c r="HZI10" s="76" t="s">
        <v>31</v>
      </c>
      <c r="HZJ10" s="76" t="s">
        <v>31</v>
      </c>
      <c r="HZK10" s="76" t="s">
        <v>31</v>
      </c>
      <c r="HZL10" s="76" t="s">
        <v>31</v>
      </c>
      <c r="HZM10" s="76" t="s">
        <v>31</v>
      </c>
      <c r="HZN10" s="76" t="s">
        <v>31</v>
      </c>
      <c r="HZO10" s="76" t="s">
        <v>31</v>
      </c>
      <c r="HZP10" s="76" t="s">
        <v>31</v>
      </c>
      <c r="HZQ10" s="76" t="s">
        <v>31</v>
      </c>
      <c r="HZR10" s="76" t="s">
        <v>31</v>
      </c>
      <c r="HZS10" s="76" t="s">
        <v>31</v>
      </c>
      <c r="HZT10" s="76" t="s">
        <v>31</v>
      </c>
      <c r="HZU10" s="76" t="s">
        <v>31</v>
      </c>
      <c r="HZV10" s="76" t="s">
        <v>31</v>
      </c>
      <c r="HZW10" s="76" t="s">
        <v>31</v>
      </c>
      <c r="HZX10" s="76" t="s">
        <v>31</v>
      </c>
      <c r="HZY10" s="76" t="s">
        <v>31</v>
      </c>
      <c r="HZZ10" s="76" t="s">
        <v>31</v>
      </c>
      <c r="IAA10" s="76" t="s">
        <v>31</v>
      </c>
      <c r="IAB10" s="76" t="s">
        <v>31</v>
      </c>
      <c r="IAC10" s="76" t="s">
        <v>31</v>
      </c>
      <c r="IAD10" s="76" t="s">
        <v>31</v>
      </c>
      <c r="IAE10" s="76" t="s">
        <v>31</v>
      </c>
      <c r="IAF10" s="76" t="s">
        <v>31</v>
      </c>
      <c r="IAG10" s="76" t="s">
        <v>31</v>
      </c>
      <c r="IAH10" s="76" t="s">
        <v>31</v>
      </c>
      <c r="IAI10" s="76" t="s">
        <v>31</v>
      </c>
      <c r="IAJ10" s="76" t="s">
        <v>31</v>
      </c>
      <c r="IAK10" s="76" t="s">
        <v>31</v>
      </c>
      <c r="IAL10" s="76" t="s">
        <v>31</v>
      </c>
      <c r="IAM10" s="76" t="s">
        <v>31</v>
      </c>
      <c r="IAN10" s="76" t="s">
        <v>31</v>
      </c>
      <c r="IAO10" s="76" t="s">
        <v>31</v>
      </c>
      <c r="IAP10" s="76" t="s">
        <v>31</v>
      </c>
      <c r="IAQ10" s="76" t="s">
        <v>31</v>
      </c>
      <c r="IAR10" s="76" t="s">
        <v>31</v>
      </c>
      <c r="IAS10" s="76" t="s">
        <v>31</v>
      </c>
      <c r="IAT10" s="76" t="s">
        <v>31</v>
      </c>
      <c r="IAU10" s="76" t="s">
        <v>31</v>
      </c>
      <c r="IAV10" s="76" t="s">
        <v>31</v>
      </c>
      <c r="IAW10" s="76" t="s">
        <v>31</v>
      </c>
      <c r="IAX10" s="76" t="s">
        <v>31</v>
      </c>
      <c r="IAY10" s="76" t="s">
        <v>31</v>
      </c>
      <c r="IAZ10" s="76" t="s">
        <v>31</v>
      </c>
      <c r="IBA10" s="76" t="s">
        <v>31</v>
      </c>
      <c r="IBB10" s="76" t="s">
        <v>31</v>
      </c>
      <c r="IBC10" s="76" t="s">
        <v>31</v>
      </c>
      <c r="IBD10" s="76" t="s">
        <v>31</v>
      </c>
      <c r="IBE10" s="76" t="s">
        <v>31</v>
      </c>
      <c r="IBF10" s="76" t="s">
        <v>31</v>
      </c>
      <c r="IBG10" s="76" t="s">
        <v>31</v>
      </c>
      <c r="IBH10" s="76" t="s">
        <v>31</v>
      </c>
      <c r="IBI10" s="76" t="s">
        <v>31</v>
      </c>
      <c r="IBJ10" s="76" t="s">
        <v>31</v>
      </c>
      <c r="IBK10" s="76" t="s">
        <v>31</v>
      </c>
      <c r="IBL10" s="76" t="s">
        <v>31</v>
      </c>
      <c r="IBM10" s="76" t="s">
        <v>31</v>
      </c>
      <c r="IBN10" s="76" t="s">
        <v>31</v>
      </c>
      <c r="IBO10" s="76" t="s">
        <v>31</v>
      </c>
      <c r="IBP10" s="76" t="s">
        <v>31</v>
      </c>
      <c r="IBQ10" s="76" t="s">
        <v>31</v>
      </c>
      <c r="IBR10" s="76" t="s">
        <v>31</v>
      </c>
      <c r="IBS10" s="76" t="s">
        <v>31</v>
      </c>
      <c r="IBT10" s="76" t="s">
        <v>31</v>
      </c>
      <c r="IBU10" s="76" t="s">
        <v>31</v>
      </c>
      <c r="IBV10" s="76" t="s">
        <v>31</v>
      </c>
      <c r="IBW10" s="76" t="s">
        <v>31</v>
      </c>
      <c r="IBX10" s="76" t="s">
        <v>31</v>
      </c>
      <c r="IBY10" s="76" t="s">
        <v>31</v>
      </c>
      <c r="IBZ10" s="76" t="s">
        <v>31</v>
      </c>
      <c r="ICA10" s="76" t="s">
        <v>31</v>
      </c>
      <c r="ICB10" s="76" t="s">
        <v>31</v>
      </c>
      <c r="ICC10" s="76" t="s">
        <v>31</v>
      </c>
      <c r="ICD10" s="76" t="s">
        <v>31</v>
      </c>
      <c r="ICE10" s="76" t="s">
        <v>31</v>
      </c>
      <c r="ICF10" s="76" t="s">
        <v>31</v>
      </c>
      <c r="ICG10" s="76" t="s">
        <v>31</v>
      </c>
      <c r="ICH10" s="76" t="s">
        <v>31</v>
      </c>
      <c r="ICI10" s="76" t="s">
        <v>31</v>
      </c>
      <c r="ICJ10" s="76" t="s">
        <v>31</v>
      </c>
      <c r="ICK10" s="76" t="s">
        <v>31</v>
      </c>
      <c r="ICL10" s="76" t="s">
        <v>31</v>
      </c>
      <c r="ICM10" s="76" t="s">
        <v>31</v>
      </c>
      <c r="ICN10" s="76" t="s">
        <v>31</v>
      </c>
      <c r="ICO10" s="76" t="s">
        <v>31</v>
      </c>
      <c r="ICP10" s="76" t="s">
        <v>31</v>
      </c>
      <c r="ICQ10" s="76" t="s">
        <v>31</v>
      </c>
      <c r="ICR10" s="76" t="s">
        <v>31</v>
      </c>
      <c r="ICS10" s="76" t="s">
        <v>31</v>
      </c>
      <c r="ICT10" s="76" t="s">
        <v>31</v>
      </c>
      <c r="ICU10" s="76" t="s">
        <v>31</v>
      </c>
      <c r="ICV10" s="76" t="s">
        <v>31</v>
      </c>
      <c r="ICW10" s="76" t="s">
        <v>31</v>
      </c>
      <c r="ICX10" s="76" t="s">
        <v>31</v>
      </c>
      <c r="ICY10" s="76" t="s">
        <v>31</v>
      </c>
      <c r="ICZ10" s="76" t="s">
        <v>31</v>
      </c>
      <c r="IDA10" s="76" t="s">
        <v>31</v>
      </c>
      <c r="IDB10" s="76" t="s">
        <v>31</v>
      </c>
      <c r="IDC10" s="76" t="s">
        <v>31</v>
      </c>
      <c r="IDD10" s="76" t="s">
        <v>31</v>
      </c>
      <c r="IDE10" s="76" t="s">
        <v>31</v>
      </c>
      <c r="IDF10" s="76" t="s">
        <v>31</v>
      </c>
      <c r="IDG10" s="76" t="s">
        <v>31</v>
      </c>
      <c r="IDH10" s="76" t="s">
        <v>31</v>
      </c>
      <c r="IDI10" s="76" t="s">
        <v>31</v>
      </c>
      <c r="IDJ10" s="76" t="s">
        <v>31</v>
      </c>
      <c r="IDK10" s="76" t="s">
        <v>31</v>
      </c>
      <c r="IDL10" s="76" t="s">
        <v>31</v>
      </c>
      <c r="IDM10" s="76" t="s">
        <v>31</v>
      </c>
      <c r="IDN10" s="76" t="s">
        <v>31</v>
      </c>
      <c r="IDO10" s="76" t="s">
        <v>31</v>
      </c>
      <c r="IDP10" s="76" t="s">
        <v>31</v>
      </c>
      <c r="IDQ10" s="76" t="s">
        <v>31</v>
      </c>
      <c r="IDR10" s="76" t="s">
        <v>31</v>
      </c>
      <c r="IDS10" s="76" t="s">
        <v>31</v>
      </c>
      <c r="IDT10" s="76" t="s">
        <v>31</v>
      </c>
      <c r="IDU10" s="76" t="s">
        <v>31</v>
      </c>
      <c r="IDV10" s="76" t="s">
        <v>31</v>
      </c>
      <c r="IDW10" s="76" t="s">
        <v>31</v>
      </c>
      <c r="IDX10" s="76" t="s">
        <v>31</v>
      </c>
      <c r="IDY10" s="76" t="s">
        <v>31</v>
      </c>
      <c r="IDZ10" s="76" t="s">
        <v>31</v>
      </c>
      <c r="IEA10" s="76" t="s">
        <v>31</v>
      </c>
      <c r="IEB10" s="76" t="s">
        <v>31</v>
      </c>
      <c r="IEC10" s="76" t="s">
        <v>31</v>
      </c>
      <c r="IED10" s="76" t="s">
        <v>31</v>
      </c>
      <c r="IEE10" s="76" t="s">
        <v>31</v>
      </c>
      <c r="IEF10" s="76" t="s">
        <v>31</v>
      </c>
      <c r="IEG10" s="76" t="s">
        <v>31</v>
      </c>
      <c r="IEH10" s="76" t="s">
        <v>31</v>
      </c>
      <c r="IEI10" s="76" t="s">
        <v>31</v>
      </c>
      <c r="IEJ10" s="76" t="s">
        <v>31</v>
      </c>
      <c r="IEK10" s="76" t="s">
        <v>31</v>
      </c>
      <c r="IEL10" s="76" t="s">
        <v>31</v>
      </c>
      <c r="IEM10" s="76" t="s">
        <v>31</v>
      </c>
      <c r="IEN10" s="76" t="s">
        <v>31</v>
      </c>
      <c r="IEO10" s="76" t="s">
        <v>31</v>
      </c>
      <c r="IEP10" s="76" t="s">
        <v>31</v>
      </c>
      <c r="IEQ10" s="76" t="s">
        <v>31</v>
      </c>
      <c r="IER10" s="76" t="s">
        <v>31</v>
      </c>
      <c r="IES10" s="76" t="s">
        <v>31</v>
      </c>
      <c r="IET10" s="76" t="s">
        <v>31</v>
      </c>
      <c r="IEU10" s="76" t="s">
        <v>31</v>
      </c>
      <c r="IEV10" s="76" t="s">
        <v>31</v>
      </c>
      <c r="IEW10" s="76" t="s">
        <v>31</v>
      </c>
      <c r="IEX10" s="76" t="s">
        <v>31</v>
      </c>
      <c r="IEY10" s="76" t="s">
        <v>31</v>
      </c>
      <c r="IEZ10" s="76" t="s">
        <v>31</v>
      </c>
      <c r="IFA10" s="76" t="s">
        <v>31</v>
      </c>
      <c r="IFB10" s="76" t="s">
        <v>31</v>
      </c>
      <c r="IFC10" s="76" t="s">
        <v>31</v>
      </c>
      <c r="IFD10" s="76" t="s">
        <v>31</v>
      </c>
      <c r="IFE10" s="76" t="s">
        <v>31</v>
      </c>
      <c r="IFF10" s="76" t="s">
        <v>31</v>
      </c>
      <c r="IFG10" s="76" t="s">
        <v>31</v>
      </c>
      <c r="IFH10" s="76" t="s">
        <v>31</v>
      </c>
      <c r="IFI10" s="76" t="s">
        <v>31</v>
      </c>
      <c r="IFJ10" s="76" t="s">
        <v>31</v>
      </c>
      <c r="IFK10" s="76" t="s">
        <v>31</v>
      </c>
      <c r="IFL10" s="76" t="s">
        <v>31</v>
      </c>
      <c r="IFM10" s="76" t="s">
        <v>31</v>
      </c>
      <c r="IFN10" s="76" t="s">
        <v>31</v>
      </c>
      <c r="IFO10" s="76" t="s">
        <v>31</v>
      </c>
      <c r="IFP10" s="76" t="s">
        <v>31</v>
      </c>
      <c r="IFQ10" s="76" t="s">
        <v>31</v>
      </c>
      <c r="IFR10" s="76" t="s">
        <v>31</v>
      </c>
      <c r="IFS10" s="76" t="s">
        <v>31</v>
      </c>
      <c r="IFT10" s="76" t="s">
        <v>31</v>
      </c>
      <c r="IFU10" s="76" t="s">
        <v>31</v>
      </c>
      <c r="IFV10" s="76" t="s">
        <v>31</v>
      </c>
      <c r="IFW10" s="76" t="s">
        <v>31</v>
      </c>
      <c r="IFX10" s="76" t="s">
        <v>31</v>
      </c>
      <c r="IFY10" s="76" t="s">
        <v>31</v>
      </c>
      <c r="IFZ10" s="76" t="s">
        <v>31</v>
      </c>
      <c r="IGA10" s="76" t="s">
        <v>31</v>
      </c>
      <c r="IGB10" s="76" t="s">
        <v>31</v>
      </c>
      <c r="IGC10" s="76" t="s">
        <v>31</v>
      </c>
      <c r="IGD10" s="76" t="s">
        <v>31</v>
      </c>
      <c r="IGE10" s="76" t="s">
        <v>31</v>
      </c>
      <c r="IGF10" s="76" t="s">
        <v>31</v>
      </c>
      <c r="IGG10" s="76" t="s">
        <v>31</v>
      </c>
      <c r="IGH10" s="76" t="s">
        <v>31</v>
      </c>
      <c r="IGI10" s="76" t="s">
        <v>31</v>
      </c>
      <c r="IGJ10" s="76" t="s">
        <v>31</v>
      </c>
      <c r="IGK10" s="76" t="s">
        <v>31</v>
      </c>
      <c r="IGL10" s="76" t="s">
        <v>31</v>
      </c>
      <c r="IGM10" s="76" t="s">
        <v>31</v>
      </c>
      <c r="IGN10" s="76" t="s">
        <v>31</v>
      </c>
      <c r="IGO10" s="76" t="s">
        <v>31</v>
      </c>
      <c r="IGP10" s="76" t="s">
        <v>31</v>
      </c>
      <c r="IGQ10" s="76" t="s">
        <v>31</v>
      </c>
      <c r="IGR10" s="76" t="s">
        <v>31</v>
      </c>
      <c r="IGS10" s="76" t="s">
        <v>31</v>
      </c>
      <c r="IGT10" s="76" t="s">
        <v>31</v>
      </c>
      <c r="IGU10" s="76" t="s">
        <v>31</v>
      </c>
      <c r="IGV10" s="76" t="s">
        <v>31</v>
      </c>
      <c r="IGW10" s="76" t="s">
        <v>31</v>
      </c>
      <c r="IGX10" s="76" t="s">
        <v>31</v>
      </c>
      <c r="IGY10" s="76" t="s">
        <v>31</v>
      </c>
      <c r="IGZ10" s="76" t="s">
        <v>31</v>
      </c>
      <c r="IHA10" s="76" t="s">
        <v>31</v>
      </c>
      <c r="IHB10" s="76" t="s">
        <v>31</v>
      </c>
      <c r="IHC10" s="76" t="s">
        <v>31</v>
      </c>
      <c r="IHD10" s="76" t="s">
        <v>31</v>
      </c>
      <c r="IHE10" s="76" t="s">
        <v>31</v>
      </c>
      <c r="IHF10" s="76" t="s">
        <v>31</v>
      </c>
      <c r="IHG10" s="76" t="s">
        <v>31</v>
      </c>
      <c r="IHH10" s="76" t="s">
        <v>31</v>
      </c>
      <c r="IHI10" s="76" t="s">
        <v>31</v>
      </c>
      <c r="IHJ10" s="76" t="s">
        <v>31</v>
      </c>
      <c r="IHK10" s="76" t="s">
        <v>31</v>
      </c>
      <c r="IHL10" s="76" t="s">
        <v>31</v>
      </c>
      <c r="IHM10" s="76" t="s">
        <v>31</v>
      </c>
      <c r="IHN10" s="76" t="s">
        <v>31</v>
      </c>
      <c r="IHO10" s="76" t="s">
        <v>31</v>
      </c>
      <c r="IHP10" s="76" t="s">
        <v>31</v>
      </c>
      <c r="IHQ10" s="76" t="s">
        <v>31</v>
      </c>
      <c r="IHR10" s="76" t="s">
        <v>31</v>
      </c>
      <c r="IHS10" s="76" t="s">
        <v>31</v>
      </c>
      <c r="IHT10" s="76" t="s">
        <v>31</v>
      </c>
      <c r="IHU10" s="76" t="s">
        <v>31</v>
      </c>
      <c r="IHV10" s="76" t="s">
        <v>31</v>
      </c>
      <c r="IHW10" s="76" t="s">
        <v>31</v>
      </c>
      <c r="IHX10" s="76" t="s">
        <v>31</v>
      </c>
      <c r="IHY10" s="76" t="s">
        <v>31</v>
      </c>
      <c r="IHZ10" s="76" t="s">
        <v>31</v>
      </c>
      <c r="IIA10" s="76" t="s">
        <v>31</v>
      </c>
      <c r="IIB10" s="76" t="s">
        <v>31</v>
      </c>
      <c r="IIC10" s="76" t="s">
        <v>31</v>
      </c>
      <c r="IID10" s="76" t="s">
        <v>31</v>
      </c>
      <c r="IIE10" s="76" t="s">
        <v>31</v>
      </c>
      <c r="IIF10" s="76" t="s">
        <v>31</v>
      </c>
      <c r="IIG10" s="76" t="s">
        <v>31</v>
      </c>
      <c r="IIH10" s="76" t="s">
        <v>31</v>
      </c>
      <c r="III10" s="76" t="s">
        <v>31</v>
      </c>
      <c r="IIJ10" s="76" t="s">
        <v>31</v>
      </c>
      <c r="IIK10" s="76" t="s">
        <v>31</v>
      </c>
      <c r="IIL10" s="76" t="s">
        <v>31</v>
      </c>
      <c r="IIM10" s="76" t="s">
        <v>31</v>
      </c>
      <c r="IIN10" s="76" t="s">
        <v>31</v>
      </c>
      <c r="IIO10" s="76" t="s">
        <v>31</v>
      </c>
      <c r="IIP10" s="76" t="s">
        <v>31</v>
      </c>
      <c r="IIQ10" s="76" t="s">
        <v>31</v>
      </c>
      <c r="IIR10" s="76" t="s">
        <v>31</v>
      </c>
      <c r="IIS10" s="76" t="s">
        <v>31</v>
      </c>
      <c r="IIT10" s="76" t="s">
        <v>31</v>
      </c>
      <c r="IIU10" s="76" t="s">
        <v>31</v>
      </c>
      <c r="IIV10" s="76" t="s">
        <v>31</v>
      </c>
      <c r="IIW10" s="76" t="s">
        <v>31</v>
      </c>
      <c r="IIX10" s="76" t="s">
        <v>31</v>
      </c>
      <c r="IIY10" s="76" t="s">
        <v>31</v>
      </c>
      <c r="IIZ10" s="76" t="s">
        <v>31</v>
      </c>
      <c r="IJA10" s="76" t="s">
        <v>31</v>
      </c>
      <c r="IJB10" s="76" t="s">
        <v>31</v>
      </c>
      <c r="IJC10" s="76" t="s">
        <v>31</v>
      </c>
      <c r="IJD10" s="76" t="s">
        <v>31</v>
      </c>
      <c r="IJE10" s="76" t="s">
        <v>31</v>
      </c>
      <c r="IJF10" s="76" t="s">
        <v>31</v>
      </c>
      <c r="IJG10" s="76" t="s">
        <v>31</v>
      </c>
      <c r="IJH10" s="76" t="s">
        <v>31</v>
      </c>
      <c r="IJI10" s="76" t="s">
        <v>31</v>
      </c>
      <c r="IJJ10" s="76" t="s">
        <v>31</v>
      </c>
      <c r="IJK10" s="76" t="s">
        <v>31</v>
      </c>
      <c r="IJL10" s="76" t="s">
        <v>31</v>
      </c>
      <c r="IJM10" s="76" t="s">
        <v>31</v>
      </c>
      <c r="IJN10" s="76" t="s">
        <v>31</v>
      </c>
      <c r="IJO10" s="76" t="s">
        <v>31</v>
      </c>
      <c r="IJP10" s="76" t="s">
        <v>31</v>
      </c>
      <c r="IJQ10" s="76" t="s">
        <v>31</v>
      </c>
      <c r="IJR10" s="76" t="s">
        <v>31</v>
      </c>
      <c r="IJS10" s="76" t="s">
        <v>31</v>
      </c>
      <c r="IJT10" s="76" t="s">
        <v>31</v>
      </c>
      <c r="IJU10" s="76" t="s">
        <v>31</v>
      </c>
      <c r="IJV10" s="76" t="s">
        <v>31</v>
      </c>
      <c r="IJW10" s="76" t="s">
        <v>31</v>
      </c>
      <c r="IJX10" s="76" t="s">
        <v>31</v>
      </c>
      <c r="IJY10" s="76" t="s">
        <v>31</v>
      </c>
      <c r="IJZ10" s="76" t="s">
        <v>31</v>
      </c>
      <c r="IKA10" s="76" t="s">
        <v>31</v>
      </c>
      <c r="IKB10" s="76" t="s">
        <v>31</v>
      </c>
      <c r="IKC10" s="76" t="s">
        <v>31</v>
      </c>
      <c r="IKD10" s="76" t="s">
        <v>31</v>
      </c>
      <c r="IKE10" s="76" t="s">
        <v>31</v>
      </c>
      <c r="IKF10" s="76" t="s">
        <v>31</v>
      </c>
      <c r="IKG10" s="76" t="s">
        <v>31</v>
      </c>
      <c r="IKH10" s="76" t="s">
        <v>31</v>
      </c>
      <c r="IKI10" s="76" t="s">
        <v>31</v>
      </c>
      <c r="IKJ10" s="76" t="s">
        <v>31</v>
      </c>
      <c r="IKK10" s="76" t="s">
        <v>31</v>
      </c>
      <c r="IKL10" s="76" t="s">
        <v>31</v>
      </c>
      <c r="IKM10" s="76" t="s">
        <v>31</v>
      </c>
      <c r="IKN10" s="76" t="s">
        <v>31</v>
      </c>
      <c r="IKO10" s="76" t="s">
        <v>31</v>
      </c>
      <c r="IKP10" s="76" t="s">
        <v>31</v>
      </c>
      <c r="IKQ10" s="76" t="s">
        <v>31</v>
      </c>
      <c r="IKR10" s="76" t="s">
        <v>31</v>
      </c>
      <c r="IKS10" s="76" t="s">
        <v>31</v>
      </c>
      <c r="IKT10" s="76" t="s">
        <v>31</v>
      </c>
      <c r="IKU10" s="76" t="s">
        <v>31</v>
      </c>
      <c r="IKV10" s="76" t="s">
        <v>31</v>
      </c>
      <c r="IKW10" s="76" t="s">
        <v>31</v>
      </c>
      <c r="IKX10" s="76" t="s">
        <v>31</v>
      </c>
      <c r="IKY10" s="76" t="s">
        <v>31</v>
      </c>
      <c r="IKZ10" s="76" t="s">
        <v>31</v>
      </c>
      <c r="ILA10" s="76" t="s">
        <v>31</v>
      </c>
      <c r="ILB10" s="76" t="s">
        <v>31</v>
      </c>
      <c r="ILC10" s="76" t="s">
        <v>31</v>
      </c>
      <c r="ILD10" s="76" t="s">
        <v>31</v>
      </c>
      <c r="ILE10" s="76" t="s">
        <v>31</v>
      </c>
      <c r="ILF10" s="76" t="s">
        <v>31</v>
      </c>
      <c r="ILG10" s="76" t="s">
        <v>31</v>
      </c>
      <c r="ILH10" s="76" t="s">
        <v>31</v>
      </c>
      <c r="ILI10" s="76" t="s">
        <v>31</v>
      </c>
      <c r="ILJ10" s="76" t="s">
        <v>31</v>
      </c>
      <c r="ILK10" s="76" t="s">
        <v>31</v>
      </c>
      <c r="ILL10" s="76" t="s">
        <v>31</v>
      </c>
      <c r="ILM10" s="76" t="s">
        <v>31</v>
      </c>
      <c r="ILN10" s="76" t="s">
        <v>31</v>
      </c>
      <c r="ILO10" s="76" t="s">
        <v>31</v>
      </c>
      <c r="ILP10" s="76" t="s">
        <v>31</v>
      </c>
      <c r="ILQ10" s="76" t="s">
        <v>31</v>
      </c>
      <c r="ILR10" s="76" t="s">
        <v>31</v>
      </c>
      <c r="ILS10" s="76" t="s">
        <v>31</v>
      </c>
      <c r="ILT10" s="76" t="s">
        <v>31</v>
      </c>
      <c r="ILU10" s="76" t="s">
        <v>31</v>
      </c>
      <c r="ILV10" s="76" t="s">
        <v>31</v>
      </c>
      <c r="ILW10" s="76" t="s">
        <v>31</v>
      </c>
      <c r="ILX10" s="76" t="s">
        <v>31</v>
      </c>
      <c r="ILY10" s="76" t="s">
        <v>31</v>
      </c>
      <c r="ILZ10" s="76" t="s">
        <v>31</v>
      </c>
      <c r="IMA10" s="76" t="s">
        <v>31</v>
      </c>
      <c r="IMB10" s="76" t="s">
        <v>31</v>
      </c>
      <c r="IMC10" s="76" t="s">
        <v>31</v>
      </c>
      <c r="IMD10" s="76" t="s">
        <v>31</v>
      </c>
      <c r="IME10" s="76" t="s">
        <v>31</v>
      </c>
      <c r="IMF10" s="76" t="s">
        <v>31</v>
      </c>
      <c r="IMG10" s="76" t="s">
        <v>31</v>
      </c>
      <c r="IMH10" s="76" t="s">
        <v>31</v>
      </c>
      <c r="IMI10" s="76" t="s">
        <v>31</v>
      </c>
      <c r="IMJ10" s="76" t="s">
        <v>31</v>
      </c>
      <c r="IMK10" s="76" t="s">
        <v>31</v>
      </c>
      <c r="IML10" s="76" t="s">
        <v>31</v>
      </c>
      <c r="IMM10" s="76" t="s">
        <v>31</v>
      </c>
      <c r="IMN10" s="76" t="s">
        <v>31</v>
      </c>
      <c r="IMO10" s="76" t="s">
        <v>31</v>
      </c>
      <c r="IMP10" s="76" t="s">
        <v>31</v>
      </c>
      <c r="IMQ10" s="76" t="s">
        <v>31</v>
      </c>
      <c r="IMR10" s="76" t="s">
        <v>31</v>
      </c>
      <c r="IMS10" s="76" t="s">
        <v>31</v>
      </c>
      <c r="IMT10" s="76" t="s">
        <v>31</v>
      </c>
      <c r="IMU10" s="76" t="s">
        <v>31</v>
      </c>
      <c r="IMV10" s="76" t="s">
        <v>31</v>
      </c>
      <c r="IMW10" s="76" t="s">
        <v>31</v>
      </c>
      <c r="IMX10" s="76" t="s">
        <v>31</v>
      </c>
      <c r="IMY10" s="76" t="s">
        <v>31</v>
      </c>
      <c r="IMZ10" s="76" t="s">
        <v>31</v>
      </c>
      <c r="INA10" s="76" t="s">
        <v>31</v>
      </c>
      <c r="INB10" s="76" t="s">
        <v>31</v>
      </c>
      <c r="INC10" s="76" t="s">
        <v>31</v>
      </c>
      <c r="IND10" s="76" t="s">
        <v>31</v>
      </c>
      <c r="INE10" s="76" t="s">
        <v>31</v>
      </c>
      <c r="INF10" s="76" t="s">
        <v>31</v>
      </c>
      <c r="ING10" s="76" t="s">
        <v>31</v>
      </c>
      <c r="INH10" s="76" t="s">
        <v>31</v>
      </c>
      <c r="INI10" s="76" t="s">
        <v>31</v>
      </c>
      <c r="INJ10" s="76" t="s">
        <v>31</v>
      </c>
      <c r="INK10" s="76" t="s">
        <v>31</v>
      </c>
      <c r="INL10" s="76" t="s">
        <v>31</v>
      </c>
      <c r="INM10" s="76" t="s">
        <v>31</v>
      </c>
      <c r="INN10" s="76" t="s">
        <v>31</v>
      </c>
      <c r="INO10" s="76" t="s">
        <v>31</v>
      </c>
      <c r="INP10" s="76" t="s">
        <v>31</v>
      </c>
      <c r="INQ10" s="76" t="s">
        <v>31</v>
      </c>
      <c r="INR10" s="76" t="s">
        <v>31</v>
      </c>
      <c r="INS10" s="76" t="s">
        <v>31</v>
      </c>
      <c r="INT10" s="76" t="s">
        <v>31</v>
      </c>
      <c r="INU10" s="76" t="s">
        <v>31</v>
      </c>
      <c r="INV10" s="76" t="s">
        <v>31</v>
      </c>
      <c r="INW10" s="76" t="s">
        <v>31</v>
      </c>
      <c r="INX10" s="76" t="s">
        <v>31</v>
      </c>
      <c r="INY10" s="76" t="s">
        <v>31</v>
      </c>
      <c r="INZ10" s="76" t="s">
        <v>31</v>
      </c>
      <c r="IOA10" s="76" t="s">
        <v>31</v>
      </c>
      <c r="IOB10" s="76" t="s">
        <v>31</v>
      </c>
      <c r="IOC10" s="76" t="s">
        <v>31</v>
      </c>
      <c r="IOD10" s="76" t="s">
        <v>31</v>
      </c>
      <c r="IOE10" s="76" t="s">
        <v>31</v>
      </c>
      <c r="IOF10" s="76" t="s">
        <v>31</v>
      </c>
      <c r="IOG10" s="76" t="s">
        <v>31</v>
      </c>
      <c r="IOH10" s="76" t="s">
        <v>31</v>
      </c>
      <c r="IOI10" s="76" t="s">
        <v>31</v>
      </c>
      <c r="IOJ10" s="76" t="s">
        <v>31</v>
      </c>
      <c r="IOK10" s="76" t="s">
        <v>31</v>
      </c>
      <c r="IOL10" s="76" t="s">
        <v>31</v>
      </c>
      <c r="IOM10" s="76" t="s">
        <v>31</v>
      </c>
      <c r="ION10" s="76" t="s">
        <v>31</v>
      </c>
      <c r="IOO10" s="76" t="s">
        <v>31</v>
      </c>
      <c r="IOP10" s="76" t="s">
        <v>31</v>
      </c>
      <c r="IOQ10" s="76" t="s">
        <v>31</v>
      </c>
      <c r="IOR10" s="76" t="s">
        <v>31</v>
      </c>
      <c r="IOS10" s="76" t="s">
        <v>31</v>
      </c>
      <c r="IOT10" s="76" t="s">
        <v>31</v>
      </c>
      <c r="IOU10" s="76" t="s">
        <v>31</v>
      </c>
      <c r="IOV10" s="76" t="s">
        <v>31</v>
      </c>
      <c r="IOW10" s="76" t="s">
        <v>31</v>
      </c>
      <c r="IOX10" s="76" t="s">
        <v>31</v>
      </c>
      <c r="IOY10" s="76" t="s">
        <v>31</v>
      </c>
      <c r="IOZ10" s="76" t="s">
        <v>31</v>
      </c>
      <c r="IPA10" s="76" t="s">
        <v>31</v>
      </c>
      <c r="IPB10" s="76" t="s">
        <v>31</v>
      </c>
      <c r="IPC10" s="76" t="s">
        <v>31</v>
      </c>
      <c r="IPD10" s="76" t="s">
        <v>31</v>
      </c>
      <c r="IPE10" s="76" t="s">
        <v>31</v>
      </c>
      <c r="IPF10" s="76" t="s">
        <v>31</v>
      </c>
      <c r="IPG10" s="76" t="s">
        <v>31</v>
      </c>
      <c r="IPH10" s="76" t="s">
        <v>31</v>
      </c>
      <c r="IPI10" s="76" t="s">
        <v>31</v>
      </c>
      <c r="IPJ10" s="76" t="s">
        <v>31</v>
      </c>
      <c r="IPK10" s="76" t="s">
        <v>31</v>
      </c>
      <c r="IPL10" s="76" t="s">
        <v>31</v>
      </c>
      <c r="IPM10" s="76" t="s">
        <v>31</v>
      </c>
      <c r="IPN10" s="76" t="s">
        <v>31</v>
      </c>
      <c r="IPO10" s="76" t="s">
        <v>31</v>
      </c>
      <c r="IPP10" s="76" t="s">
        <v>31</v>
      </c>
      <c r="IPQ10" s="76" t="s">
        <v>31</v>
      </c>
      <c r="IPR10" s="76" t="s">
        <v>31</v>
      </c>
      <c r="IPS10" s="76" t="s">
        <v>31</v>
      </c>
      <c r="IPT10" s="76" t="s">
        <v>31</v>
      </c>
      <c r="IPU10" s="76" t="s">
        <v>31</v>
      </c>
      <c r="IPV10" s="76" t="s">
        <v>31</v>
      </c>
      <c r="IPW10" s="76" t="s">
        <v>31</v>
      </c>
      <c r="IPX10" s="76" t="s">
        <v>31</v>
      </c>
      <c r="IPY10" s="76" t="s">
        <v>31</v>
      </c>
      <c r="IPZ10" s="76" t="s">
        <v>31</v>
      </c>
      <c r="IQA10" s="76" t="s">
        <v>31</v>
      </c>
      <c r="IQB10" s="76" t="s">
        <v>31</v>
      </c>
      <c r="IQC10" s="76" t="s">
        <v>31</v>
      </c>
      <c r="IQD10" s="76" t="s">
        <v>31</v>
      </c>
      <c r="IQE10" s="76" t="s">
        <v>31</v>
      </c>
      <c r="IQF10" s="76" t="s">
        <v>31</v>
      </c>
      <c r="IQG10" s="76" t="s">
        <v>31</v>
      </c>
      <c r="IQH10" s="76" t="s">
        <v>31</v>
      </c>
      <c r="IQI10" s="76" t="s">
        <v>31</v>
      </c>
      <c r="IQJ10" s="76" t="s">
        <v>31</v>
      </c>
      <c r="IQK10" s="76" t="s">
        <v>31</v>
      </c>
      <c r="IQL10" s="76" t="s">
        <v>31</v>
      </c>
      <c r="IQM10" s="76" t="s">
        <v>31</v>
      </c>
      <c r="IQN10" s="76" t="s">
        <v>31</v>
      </c>
      <c r="IQO10" s="76" t="s">
        <v>31</v>
      </c>
      <c r="IQP10" s="76" t="s">
        <v>31</v>
      </c>
      <c r="IQQ10" s="76" t="s">
        <v>31</v>
      </c>
      <c r="IQR10" s="76" t="s">
        <v>31</v>
      </c>
      <c r="IQS10" s="76" t="s">
        <v>31</v>
      </c>
      <c r="IQT10" s="76" t="s">
        <v>31</v>
      </c>
      <c r="IQU10" s="76" t="s">
        <v>31</v>
      </c>
      <c r="IQV10" s="76" t="s">
        <v>31</v>
      </c>
      <c r="IQW10" s="76" t="s">
        <v>31</v>
      </c>
      <c r="IQX10" s="76" t="s">
        <v>31</v>
      </c>
      <c r="IQY10" s="76" t="s">
        <v>31</v>
      </c>
      <c r="IQZ10" s="76" t="s">
        <v>31</v>
      </c>
      <c r="IRA10" s="76" t="s">
        <v>31</v>
      </c>
      <c r="IRB10" s="76" t="s">
        <v>31</v>
      </c>
      <c r="IRC10" s="76" t="s">
        <v>31</v>
      </c>
      <c r="IRD10" s="76" t="s">
        <v>31</v>
      </c>
      <c r="IRE10" s="76" t="s">
        <v>31</v>
      </c>
      <c r="IRF10" s="76" t="s">
        <v>31</v>
      </c>
      <c r="IRG10" s="76" t="s">
        <v>31</v>
      </c>
      <c r="IRH10" s="76" t="s">
        <v>31</v>
      </c>
      <c r="IRI10" s="76" t="s">
        <v>31</v>
      </c>
      <c r="IRJ10" s="76" t="s">
        <v>31</v>
      </c>
      <c r="IRK10" s="76" t="s">
        <v>31</v>
      </c>
      <c r="IRL10" s="76" t="s">
        <v>31</v>
      </c>
      <c r="IRM10" s="76" t="s">
        <v>31</v>
      </c>
      <c r="IRN10" s="76" t="s">
        <v>31</v>
      </c>
      <c r="IRO10" s="76" t="s">
        <v>31</v>
      </c>
      <c r="IRP10" s="76" t="s">
        <v>31</v>
      </c>
      <c r="IRQ10" s="76" t="s">
        <v>31</v>
      </c>
      <c r="IRR10" s="76" t="s">
        <v>31</v>
      </c>
      <c r="IRS10" s="76" t="s">
        <v>31</v>
      </c>
      <c r="IRT10" s="76" t="s">
        <v>31</v>
      </c>
      <c r="IRU10" s="76" t="s">
        <v>31</v>
      </c>
      <c r="IRV10" s="76" t="s">
        <v>31</v>
      </c>
      <c r="IRW10" s="76" t="s">
        <v>31</v>
      </c>
      <c r="IRX10" s="76" t="s">
        <v>31</v>
      </c>
      <c r="IRY10" s="76" t="s">
        <v>31</v>
      </c>
      <c r="IRZ10" s="76" t="s">
        <v>31</v>
      </c>
      <c r="ISA10" s="76" t="s">
        <v>31</v>
      </c>
      <c r="ISB10" s="76" t="s">
        <v>31</v>
      </c>
      <c r="ISC10" s="76" t="s">
        <v>31</v>
      </c>
      <c r="ISD10" s="76" t="s">
        <v>31</v>
      </c>
      <c r="ISE10" s="76" t="s">
        <v>31</v>
      </c>
      <c r="ISF10" s="76" t="s">
        <v>31</v>
      </c>
      <c r="ISG10" s="76" t="s">
        <v>31</v>
      </c>
      <c r="ISH10" s="76" t="s">
        <v>31</v>
      </c>
      <c r="ISI10" s="76" t="s">
        <v>31</v>
      </c>
      <c r="ISJ10" s="76" t="s">
        <v>31</v>
      </c>
      <c r="ISK10" s="76" t="s">
        <v>31</v>
      </c>
      <c r="ISL10" s="76" t="s">
        <v>31</v>
      </c>
      <c r="ISM10" s="76" t="s">
        <v>31</v>
      </c>
      <c r="ISN10" s="76" t="s">
        <v>31</v>
      </c>
      <c r="ISO10" s="76" t="s">
        <v>31</v>
      </c>
      <c r="ISP10" s="76" t="s">
        <v>31</v>
      </c>
      <c r="ISQ10" s="76" t="s">
        <v>31</v>
      </c>
      <c r="ISR10" s="76" t="s">
        <v>31</v>
      </c>
      <c r="ISS10" s="76" t="s">
        <v>31</v>
      </c>
      <c r="IST10" s="76" t="s">
        <v>31</v>
      </c>
      <c r="ISU10" s="76" t="s">
        <v>31</v>
      </c>
      <c r="ISV10" s="76" t="s">
        <v>31</v>
      </c>
      <c r="ISW10" s="76" t="s">
        <v>31</v>
      </c>
      <c r="ISX10" s="76" t="s">
        <v>31</v>
      </c>
      <c r="ISY10" s="76" t="s">
        <v>31</v>
      </c>
      <c r="ISZ10" s="76" t="s">
        <v>31</v>
      </c>
      <c r="ITA10" s="76" t="s">
        <v>31</v>
      </c>
      <c r="ITB10" s="76" t="s">
        <v>31</v>
      </c>
      <c r="ITC10" s="76" t="s">
        <v>31</v>
      </c>
      <c r="ITD10" s="76" t="s">
        <v>31</v>
      </c>
      <c r="ITE10" s="76" t="s">
        <v>31</v>
      </c>
      <c r="ITF10" s="76" t="s">
        <v>31</v>
      </c>
      <c r="ITG10" s="76" t="s">
        <v>31</v>
      </c>
      <c r="ITH10" s="76" t="s">
        <v>31</v>
      </c>
      <c r="ITI10" s="76" t="s">
        <v>31</v>
      </c>
      <c r="ITJ10" s="76" t="s">
        <v>31</v>
      </c>
      <c r="ITK10" s="76" t="s">
        <v>31</v>
      </c>
      <c r="ITL10" s="76" t="s">
        <v>31</v>
      </c>
      <c r="ITM10" s="76" t="s">
        <v>31</v>
      </c>
      <c r="ITN10" s="76" t="s">
        <v>31</v>
      </c>
      <c r="ITO10" s="76" t="s">
        <v>31</v>
      </c>
      <c r="ITP10" s="76" t="s">
        <v>31</v>
      </c>
      <c r="ITQ10" s="76" t="s">
        <v>31</v>
      </c>
      <c r="ITR10" s="76" t="s">
        <v>31</v>
      </c>
      <c r="ITS10" s="76" t="s">
        <v>31</v>
      </c>
      <c r="ITT10" s="76" t="s">
        <v>31</v>
      </c>
      <c r="ITU10" s="76" t="s">
        <v>31</v>
      </c>
      <c r="ITV10" s="76" t="s">
        <v>31</v>
      </c>
      <c r="ITW10" s="76" t="s">
        <v>31</v>
      </c>
      <c r="ITX10" s="76" t="s">
        <v>31</v>
      </c>
      <c r="ITY10" s="76" t="s">
        <v>31</v>
      </c>
      <c r="ITZ10" s="76" t="s">
        <v>31</v>
      </c>
      <c r="IUA10" s="76" t="s">
        <v>31</v>
      </c>
      <c r="IUB10" s="76" t="s">
        <v>31</v>
      </c>
      <c r="IUC10" s="76" t="s">
        <v>31</v>
      </c>
      <c r="IUD10" s="76" t="s">
        <v>31</v>
      </c>
      <c r="IUE10" s="76" t="s">
        <v>31</v>
      </c>
      <c r="IUF10" s="76" t="s">
        <v>31</v>
      </c>
      <c r="IUG10" s="76" t="s">
        <v>31</v>
      </c>
      <c r="IUH10" s="76" t="s">
        <v>31</v>
      </c>
      <c r="IUI10" s="76" t="s">
        <v>31</v>
      </c>
      <c r="IUJ10" s="76" t="s">
        <v>31</v>
      </c>
      <c r="IUK10" s="76" t="s">
        <v>31</v>
      </c>
      <c r="IUL10" s="76" t="s">
        <v>31</v>
      </c>
      <c r="IUM10" s="76" t="s">
        <v>31</v>
      </c>
      <c r="IUN10" s="76" t="s">
        <v>31</v>
      </c>
      <c r="IUO10" s="76" t="s">
        <v>31</v>
      </c>
      <c r="IUP10" s="76" t="s">
        <v>31</v>
      </c>
      <c r="IUQ10" s="76" t="s">
        <v>31</v>
      </c>
      <c r="IUR10" s="76" t="s">
        <v>31</v>
      </c>
      <c r="IUS10" s="76" t="s">
        <v>31</v>
      </c>
      <c r="IUT10" s="76" t="s">
        <v>31</v>
      </c>
      <c r="IUU10" s="76" t="s">
        <v>31</v>
      </c>
      <c r="IUV10" s="76" t="s">
        <v>31</v>
      </c>
      <c r="IUW10" s="76" t="s">
        <v>31</v>
      </c>
      <c r="IUX10" s="76" t="s">
        <v>31</v>
      </c>
      <c r="IUY10" s="76" t="s">
        <v>31</v>
      </c>
      <c r="IUZ10" s="76" t="s">
        <v>31</v>
      </c>
      <c r="IVA10" s="76" t="s">
        <v>31</v>
      </c>
      <c r="IVB10" s="76" t="s">
        <v>31</v>
      </c>
      <c r="IVC10" s="76" t="s">
        <v>31</v>
      </c>
      <c r="IVD10" s="76" t="s">
        <v>31</v>
      </c>
      <c r="IVE10" s="76" t="s">
        <v>31</v>
      </c>
      <c r="IVF10" s="76" t="s">
        <v>31</v>
      </c>
      <c r="IVG10" s="76" t="s">
        <v>31</v>
      </c>
      <c r="IVH10" s="76" t="s">
        <v>31</v>
      </c>
      <c r="IVI10" s="76" t="s">
        <v>31</v>
      </c>
      <c r="IVJ10" s="76" t="s">
        <v>31</v>
      </c>
      <c r="IVK10" s="76" t="s">
        <v>31</v>
      </c>
      <c r="IVL10" s="76" t="s">
        <v>31</v>
      </c>
      <c r="IVM10" s="76" t="s">
        <v>31</v>
      </c>
      <c r="IVN10" s="76" t="s">
        <v>31</v>
      </c>
      <c r="IVO10" s="76" t="s">
        <v>31</v>
      </c>
      <c r="IVP10" s="76" t="s">
        <v>31</v>
      </c>
      <c r="IVQ10" s="76" t="s">
        <v>31</v>
      </c>
      <c r="IVR10" s="76" t="s">
        <v>31</v>
      </c>
      <c r="IVS10" s="76" t="s">
        <v>31</v>
      </c>
      <c r="IVT10" s="76" t="s">
        <v>31</v>
      </c>
      <c r="IVU10" s="76" t="s">
        <v>31</v>
      </c>
      <c r="IVV10" s="76" t="s">
        <v>31</v>
      </c>
      <c r="IVW10" s="76" t="s">
        <v>31</v>
      </c>
      <c r="IVX10" s="76" t="s">
        <v>31</v>
      </c>
      <c r="IVY10" s="76" t="s">
        <v>31</v>
      </c>
      <c r="IVZ10" s="76" t="s">
        <v>31</v>
      </c>
      <c r="IWA10" s="76" t="s">
        <v>31</v>
      </c>
      <c r="IWB10" s="76" t="s">
        <v>31</v>
      </c>
      <c r="IWC10" s="76" t="s">
        <v>31</v>
      </c>
      <c r="IWD10" s="76" t="s">
        <v>31</v>
      </c>
      <c r="IWE10" s="76" t="s">
        <v>31</v>
      </c>
      <c r="IWF10" s="76" t="s">
        <v>31</v>
      </c>
      <c r="IWG10" s="76" t="s">
        <v>31</v>
      </c>
      <c r="IWH10" s="76" t="s">
        <v>31</v>
      </c>
      <c r="IWI10" s="76" t="s">
        <v>31</v>
      </c>
      <c r="IWJ10" s="76" t="s">
        <v>31</v>
      </c>
      <c r="IWK10" s="76" t="s">
        <v>31</v>
      </c>
      <c r="IWL10" s="76" t="s">
        <v>31</v>
      </c>
      <c r="IWM10" s="76" t="s">
        <v>31</v>
      </c>
      <c r="IWN10" s="76" t="s">
        <v>31</v>
      </c>
      <c r="IWO10" s="76" t="s">
        <v>31</v>
      </c>
      <c r="IWP10" s="76" t="s">
        <v>31</v>
      </c>
      <c r="IWQ10" s="76" t="s">
        <v>31</v>
      </c>
      <c r="IWR10" s="76" t="s">
        <v>31</v>
      </c>
      <c r="IWS10" s="76" t="s">
        <v>31</v>
      </c>
      <c r="IWT10" s="76" t="s">
        <v>31</v>
      </c>
      <c r="IWU10" s="76" t="s">
        <v>31</v>
      </c>
      <c r="IWV10" s="76" t="s">
        <v>31</v>
      </c>
      <c r="IWW10" s="76" t="s">
        <v>31</v>
      </c>
      <c r="IWX10" s="76" t="s">
        <v>31</v>
      </c>
      <c r="IWY10" s="76" t="s">
        <v>31</v>
      </c>
      <c r="IWZ10" s="76" t="s">
        <v>31</v>
      </c>
      <c r="IXA10" s="76" t="s">
        <v>31</v>
      </c>
      <c r="IXB10" s="76" t="s">
        <v>31</v>
      </c>
      <c r="IXC10" s="76" t="s">
        <v>31</v>
      </c>
      <c r="IXD10" s="76" t="s">
        <v>31</v>
      </c>
      <c r="IXE10" s="76" t="s">
        <v>31</v>
      </c>
      <c r="IXF10" s="76" t="s">
        <v>31</v>
      </c>
      <c r="IXG10" s="76" t="s">
        <v>31</v>
      </c>
      <c r="IXH10" s="76" t="s">
        <v>31</v>
      </c>
      <c r="IXI10" s="76" t="s">
        <v>31</v>
      </c>
      <c r="IXJ10" s="76" t="s">
        <v>31</v>
      </c>
      <c r="IXK10" s="76" t="s">
        <v>31</v>
      </c>
      <c r="IXL10" s="76" t="s">
        <v>31</v>
      </c>
      <c r="IXM10" s="76" t="s">
        <v>31</v>
      </c>
      <c r="IXN10" s="76" t="s">
        <v>31</v>
      </c>
      <c r="IXO10" s="76" t="s">
        <v>31</v>
      </c>
      <c r="IXP10" s="76" t="s">
        <v>31</v>
      </c>
      <c r="IXQ10" s="76" t="s">
        <v>31</v>
      </c>
      <c r="IXR10" s="76" t="s">
        <v>31</v>
      </c>
      <c r="IXS10" s="76" t="s">
        <v>31</v>
      </c>
      <c r="IXT10" s="76" t="s">
        <v>31</v>
      </c>
      <c r="IXU10" s="76" t="s">
        <v>31</v>
      </c>
      <c r="IXV10" s="76" t="s">
        <v>31</v>
      </c>
      <c r="IXW10" s="76" t="s">
        <v>31</v>
      </c>
      <c r="IXX10" s="76" t="s">
        <v>31</v>
      </c>
      <c r="IXY10" s="76" t="s">
        <v>31</v>
      </c>
      <c r="IXZ10" s="76" t="s">
        <v>31</v>
      </c>
      <c r="IYA10" s="76" t="s">
        <v>31</v>
      </c>
      <c r="IYB10" s="76" t="s">
        <v>31</v>
      </c>
      <c r="IYC10" s="76" t="s">
        <v>31</v>
      </c>
      <c r="IYD10" s="76" t="s">
        <v>31</v>
      </c>
      <c r="IYE10" s="76" t="s">
        <v>31</v>
      </c>
      <c r="IYF10" s="76" t="s">
        <v>31</v>
      </c>
      <c r="IYG10" s="76" t="s">
        <v>31</v>
      </c>
      <c r="IYH10" s="76" t="s">
        <v>31</v>
      </c>
      <c r="IYI10" s="76" t="s">
        <v>31</v>
      </c>
      <c r="IYJ10" s="76" t="s">
        <v>31</v>
      </c>
      <c r="IYK10" s="76" t="s">
        <v>31</v>
      </c>
      <c r="IYL10" s="76" t="s">
        <v>31</v>
      </c>
      <c r="IYM10" s="76" t="s">
        <v>31</v>
      </c>
      <c r="IYN10" s="76" t="s">
        <v>31</v>
      </c>
      <c r="IYO10" s="76" t="s">
        <v>31</v>
      </c>
      <c r="IYP10" s="76" t="s">
        <v>31</v>
      </c>
      <c r="IYQ10" s="76" t="s">
        <v>31</v>
      </c>
      <c r="IYR10" s="76" t="s">
        <v>31</v>
      </c>
      <c r="IYS10" s="76" t="s">
        <v>31</v>
      </c>
      <c r="IYT10" s="76" t="s">
        <v>31</v>
      </c>
      <c r="IYU10" s="76" t="s">
        <v>31</v>
      </c>
      <c r="IYV10" s="76" t="s">
        <v>31</v>
      </c>
      <c r="IYW10" s="76" t="s">
        <v>31</v>
      </c>
      <c r="IYX10" s="76" t="s">
        <v>31</v>
      </c>
      <c r="IYY10" s="76" t="s">
        <v>31</v>
      </c>
      <c r="IYZ10" s="76" t="s">
        <v>31</v>
      </c>
      <c r="IZA10" s="76" t="s">
        <v>31</v>
      </c>
      <c r="IZB10" s="76" t="s">
        <v>31</v>
      </c>
      <c r="IZC10" s="76" t="s">
        <v>31</v>
      </c>
      <c r="IZD10" s="76" t="s">
        <v>31</v>
      </c>
      <c r="IZE10" s="76" t="s">
        <v>31</v>
      </c>
      <c r="IZF10" s="76" t="s">
        <v>31</v>
      </c>
      <c r="IZG10" s="76" t="s">
        <v>31</v>
      </c>
      <c r="IZH10" s="76" t="s">
        <v>31</v>
      </c>
      <c r="IZI10" s="76" t="s">
        <v>31</v>
      </c>
      <c r="IZJ10" s="76" t="s">
        <v>31</v>
      </c>
      <c r="IZK10" s="76" t="s">
        <v>31</v>
      </c>
      <c r="IZL10" s="76" t="s">
        <v>31</v>
      </c>
      <c r="IZM10" s="76" t="s">
        <v>31</v>
      </c>
      <c r="IZN10" s="76" t="s">
        <v>31</v>
      </c>
      <c r="IZO10" s="76" t="s">
        <v>31</v>
      </c>
      <c r="IZP10" s="76" t="s">
        <v>31</v>
      </c>
      <c r="IZQ10" s="76" t="s">
        <v>31</v>
      </c>
      <c r="IZR10" s="76" t="s">
        <v>31</v>
      </c>
      <c r="IZS10" s="76" t="s">
        <v>31</v>
      </c>
      <c r="IZT10" s="76" t="s">
        <v>31</v>
      </c>
      <c r="IZU10" s="76" t="s">
        <v>31</v>
      </c>
      <c r="IZV10" s="76" t="s">
        <v>31</v>
      </c>
      <c r="IZW10" s="76" t="s">
        <v>31</v>
      </c>
      <c r="IZX10" s="76" t="s">
        <v>31</v>
      </c>
      <c r="IZY10" s="76" t="s">
        <v>31</v>
      </c>
      <c r="IZZ10" s="76" t="s">
        <v>31</v>
      </c>
      <c r="JAA10" s="76" t="s">
        <v>31</v>
      </c>
      <c r="JAB10" s="76" t="s">
        <v>31</v>
      </c>
      <c r="JAC10" s="76" t="s">
        <v>31</v>
      </c>
      <c r="JAD10" s="76" t="s">
        <v>31</v>
      </c>
      <c r="JAE10" s="76" t="s">
        <v>31</v>
      </c>
      <c r="JAF10" s="76" t="s">
        <v>31</v>
      </c>
      <c r="JAG10" s="76" t="s">
        <v>31</v>
      </c>
      <c r="JAH10" s="76" t="s">
        <v>31</v>
      </c>
      <c r="JAI10" s="76" t="s">
        <v>31</v>
      </c>
      <c r="JAJ10" s="76" t="s">
        <v>31</v>
      </c>
      <c r="JAK10" s="76" t="s">
        <v>31</v>
      </c>
      <c r="JAL10" s="76" t="s">
        <v>31</v>
      </c>
      <c r="JAM10" s="76" t="s">
        <v>31</v>
      </c>
      <c r="JAN10" s="76" t="s">
        <v>31</v>
      </c>
      <c r="JAO10" s="76" t="s">
        <v>31</v>
      </c>
      <c r="JAP10" s="76" t="s">
        <v>31</v>
      </c>
      <c r="JAQ10" s="76" t="s">
        <v>31</v>
      </c>
      <c r="JAR10" s="76" t="s">
        <v>31</v>
      </c>
      <c r="JAS10" s="76" t="s">
        <v>31</v>
      </c>
      <c r="JAT10" s="76" t="s">
        <v>31</v>
      </c>
      <c r="JAU10" s="76" t="s">
        <v>31</v>
      </c>
      <c r="JAV10" s="76" t="s">
        <v>31</v>
      </c>
      <c r="JAW10" s="76" t="s">
        <v>31</v>
      </c>
      <c r="JAX10" s="76" t="s">
        <v>31</v>
      </c>
      <c r="JAY10" s="76" t="s">
        <v>31</v>
      </c>
      <c r="JAZ10" s="76" t="s">
        <v>31</v>
      </c>
      <c r="JBA10" s="76" t="s">
        <v>31</v>
      </c>
      <c r="JBB10" s="76" t="s">
        <v>31</v>
      </c>
      <c r="JBC10" s="76" t="s">
        <v>31</v>
      </c>
      <c r="JBD10" s="76" t="s">
        <v>31</v>
      </c>
      <c r="JBE10" s="76" t="s">
        <v>31</v>
      </c>
      <c r="JBF10" s="76" t="s">
        <v>31</v>
      </c>
      <c r="JBG10" s="76" t="s">
        <v>31</v>
      </c>
      <c r="JBH10" s="76" t="s">
        <v>31</v>
      </c>
      <c r="JBI10" s="76" t="s">
        <v>31</v>
      </c>
      <c r="JBJ10" s="76" t="s">
        <v>31</v>
      </c>
      <c r="JBK10" s="76" t="s">
        <v>31</v>
      </c>
      <c r="JBL10" s="76" t="s">
        <v>31</v>
      </c>
      <c r="JBM10" s="76" t="s">
        <v>31</v>
      </c>
      <c r="JBN10" s="76" t="s">
        <v>31</v>
      </c>
      <c r="JBO10" s="76" t="s">
        <v>31</v>
      </c>
      <c r="JBP10" s="76" t="s">
        <v>31</v>
      </c>
      <c r="JBQ10" s="76" t="s">
        <v>31</v>
      </c>
      <c r="JBR10" s="76" t="s">
        <v>31</v>
      </c>
      <c r="JBS10" s="76" t="s">
        <v>31</v>
      </c>
      <c r="JBT10" s="76" t="s">
        <v>31</v>
      </c>
      <c r="JBU10" s="76" t="s">
        <v>31</v>
      </c>
      <c r="JBV10" s="76" t="s">
        <v>31</v>
      </c>
      <c r="JBW10" s="76" t="s">
        <v>31</v>
      </c>
      <c r="JBX10" s="76" t="s">
        <v>31</v>
      </c>
      <c r="JBY10" s="76" t="s">
        <v>31</v>
      </c>
      <c r="JBZ10" s="76" t="s">
        <v>31</v>
      </c>
      <c r="JCA10" s="76" t="s">
        <v>31</v>
      </c>
      <c r="JCB10" s="76" t="s">
        <v>31</v>
      </c>
      <c r="JCC10" s="76" t="s">
        <v>31</v>
      </c>
      <c r="JCD10" s="76" t="s">
        <v>31</v>
      </c>
      <c r="JCE10" s="76" t="s">
        <v>31</v>
      </c>
      <c r="JCF10" s="76" t="s">
        <v>31</v>
      </c>
      <c r="JCG10" s="76" t="s">
        <v>31</v>
      </c>
      <c r="JCH10" s="76" t="s">
        <v>31</v>
      </c>
      <c r="JCI10" s="76" t="s">
        <v>31</v>
      </c>
      <c r="JCJ10" s="76" t="s">
        <v>31</v>
      </c>
      <c r="JCK10" s="76" t="s">
        <v>31</v>
      </c>
      <c r="JCL10" s="76" t="s">
        <v>31</v>
      </c>
      <c r="JCM10" s="76" t="s">
        <v>31</v>
      </c>
      <c r="JCN10" s="76" t="s">
        <v>31</v>
      </c>
      <c r="JCO10" s="76" t="s">
        <v>31</v>
      </c>
      <c r="JCP10" s="76" t="s">
        <v>31</v>
      </c>
      <c r="JCQ10" s="76" t="s">
        <v>31</v>
      </c>
      <c r="JCR10" s="76" t="s">
        <v>31</v>
      </c>
      <c r="JCS10" s="76" t="s">
        <v>31</v>
      </c>
      <c r="JCT10" s="76" t="s">
        <v>31</v>
      </c>
      <c r="JCU10" s="76" t="s">
        <v>31</v>
      </c>
      <c r="JCV10" s="76" t="s">
        <v>31</v>
      </c>
      <c r="JCW10" s="76" t="s">
        <v>31</v>
      </c>
      <c r="JCX10" s="76" t="s">
        <v>31</v>
      </c>
      <c r="JCY10" s="76" t="s">
        <v>31</v>
      </c>
      <c r="JCZ10" s="76" t="s">
        <v>31</v>
      </c>
      <c r="JDA10" s="76" t="s">
        <v>31</v>
      </c>
      <c r="JDB10" s="76" t="s">
        <v>31</v>
      </c>
      <c r="JDC10" s="76" t="s">
        <v>31</v>
      </c>
      <c r="JDD10" s="76" t="s">
        <v>31</v>
      </c>
      <c r="JDE10" s="76" t="s">
        <v>31</v>
      </c>
      <c r="JDF10" s="76" t="s">
        <v>31</v>
      </c>
      <c r="JDG10" s="76" t="s">
        <v>31</v>
      </c>
      <c r="JDH10" s="76" t="s">
        <v>31</v>
      </c>
      <c r="JDI10" s="76" t="s">
        <v>31</v>
      </c>
      <c r="JDJ10" s="76" t="s">
        <v>31</v>
      </c>
      <c r="JDK10" s="76" t="s">
        <v>31</v>
      </c>
      <c r="JDL10" s="76" t="s">
        <v>31</v>
      </c>
      <c r="JDM10" s="76" t="s">
        <v>31</v>
      </c>
      <c r="JDN10" s="76" t="s">
        <v>31</v>
      </c>
      <c r="JDO10" s="76" t="s">
        <v>31</v>
      </c>
      <c r="JDP10" s="76" t="s">
        <v>31</v>
      </c>
      <c r="JDQ10" s="76" t="s">
        <v>31</v>
      </c>
      <c r="JDR10" s="76" t="s">
        <v>31</v>
      </c>
      <c r="JDS10" s="76" t="s">
        <v>31</v>
      </c>
      <c r="JDT10" s="76" t="s">
        <v>31</v>
      </c>
      <c r="JDU10" s="76" t="s">
        <v>31</v>
      </c>
      <c r="JDV10" s="76" t="s">
        <v>31</v>
      </c>
      <c r="JDW10" s="76" t="s">
        <v>31</v>
      </c>
      <c r="JDX10" s="76" t="s">
        <v>31</v>
      </c>
      <c r="JDY10" s="76" t="s">
        <v>31</v>
      </c>
      <c r="JDZ10" s="76" t="s">
        <v>31</v>
      </c>
      <c r="JEA10" s="76" t="s">
        <v>31</v>
      </c>
      <c r="JEB10" s="76" t="s">
        <v>31</v>
      </c>
      <c r="JEC10" s="76" t="s">
        <v>31</v>
      </c>
      <c r="JED10" s="76" t="s">
        <v>31</v>
      </c>
      <c r="JEE10" s="76" t="s">
        <v>31</v>
      </c>
      <c r="JEF10" s="76" t="s">
        <v>31</v>
      </c>
      <c r="JEG10" s="76" t="s">
        <v>31</v>
      </c>
      <c r="JEH10" s="76" t="s">
        <v>31</v>
      </c>
      <c r="JEI10" s="76" t="s">
        <v>31</v>
      </c>
      <c r="JEJ10" s="76" t="s">
        <v>31</v>
      </c>
      <c r="JEK10" s="76" t="s">
        <v>31</v>
      </c>
      <c r="JEL10" s="76" t="s">
        <v>31</v>
      </c>
      <c r="JEM10" s="76" t="s">
        <v>31</v>
      </c>
      <c r="JEN10" s="76" t="s">
        <v>31</v>
      </c>
      <c r="JEO10" s="76" t="s">
        <v>31</v>
      </c>
      <c r="JEP10" s="76" t="s">
        <v>31</v>
      </c>
      <c r="JEQ10" s="76" t="s">
        <v>31</v>
      </c>
      <c r="JER10" s="76" t="s">
        <v>31</v>
      </c>
      <c r="JES10" s="76" t="s">
        <v>31</v>
      </c>
      <c r="JET10" s="76" t="s">
        <v>31</v>
      </c>
      <c r="JEU10" s="76" t="s">
        <v>31</v>
      </c>
      <c r="JEV10" s="76" t="s">
        <v>31</v>
      </c>
      <c r="JEW10" s="76" t="s">
        <v>31</v>
      </c>
      <c r="JEX10" s="76" t="s">
        <v>31</v>
      </c>
      <c r="JEY10" s="76" t="s">
        <v>31</v>
      </c>
      <c r="JEZ10" s="76" t="s">
        <v>31</v>
      </c>
      <c r="JFA10" s="76" t="s">
        <v>31</v>
      </c>
      <c r="JFB10" s="76" t="s">
        <v>31</v>
      </c>
      <c r="JFC10" s="76" t="s">
        <v>31</v>
      </c>
      <c r="JFD10" s="76" t="s">
        <v>31</v>
      </c>
      <c r="JFE10" s="76" t="s">
        <v>31</v>
      </c>
      <c r="JFF10" s="76" t="s">
        <v>31</v>
      </c>
      <c r="JFG10" s="76" t="s">
        <v>31</v>
      </c>
      <c r="JFH10" s="76" t="s">
        <v>31</v>
      </c>
      <c r="JFI10" s="76" t="s">
        <v>31</v>
      </c>
      <c r="JFJ10" s="76" t="s">
        <v>31</v>
      </c>
      <c r="JFK10" s="76" t="s">
        <v>31</v>
      </c>
      <c r="JFL10" s="76" t="s">
        <v>31</v>
      </c>
      <c r="JFM10" s="76" t="s">
        <v>31</v>
      </c>
      <c r="JFN10" s="76" t="s">
        <v>31</v>
      </c>
      <c r="JFO10" s="76" t="s">
        <v>31</v>
      </c>
      <c r="JFP10" s="76" t="s">
        <v>31</v>
      </c>
      <c r="JFQ10" s="76" t="s">
        <v>31</v>
      </c>
      <c r="JFR10" s="76" t="s">
        <v>31</v>
      </c>
      <c r="JFS10" s="76" t="s">
        <v>31</v>
      </c>
      <c r="JFT10" s="76" t="s">
        <v>31</v>
      </c>
      <c r="JFU10" s="76" t="s">
        <v>31</v>
      </c>
      <c r="JFV10" s="76" t="s">
        <v>31</v>
      </c>
      <c r="JFW10" s="76" t="s">
        <v>31</v>
      </c>
      <c r="JFX10" s="76" t="s">
        <v>31</v>
      </c>
      <c r="JFY10" s="76" t="s">
        <v>31</v>
      </c>
      <c r="JFZ10" s="76" t="s">
        <v>31</v>
      </c>
      <c r="JGA10" s="76" t="s">
        <v>31</v>
      </c>
      <c r="JGB10" s="76" t="s">
        <v>31</v>
      </c>
      <c r="JGC10" s="76" t="s">
        <v>31</v>
      </c>
      <c r="JGD10" s="76" t="s">
        <v>31</v>
      </c>
      <c r="JGE10" s="76" t="s">
        <v>31</v>
      </c>
      <c r="JGF10" s="76" t="s">
        <v>31</v>
      </c>
      <c r="JGG10" s="76" t="s">
        <v>31</v>
      </c>
      <c r="JGH10" s="76" t="s">
        <v>31</v>
      </c>
      <c r="JGI10" s="76" t="s">
        <v>31</v>
      </c>
      <c r="JGJ10" s="76" t="s">
        <v>31</v>
      </c>
      <c r="JGK10" s="76" t="s">
        <v>31</v>
      </c>
      <c r="JGL10" s="76" t="s">
        <v>31</v>
      </c>
      <c r="JGM10" s="76" t="s">
        <v>31</v>
      </c>
      <c r="JGN10" s="76" t="s">
        <v>31</v>
      </c>
      <c r="JGO10" s="76" t="s">
        <v>31</v>
      </c>
      <c r="JGP10" s="76" t="s">
        <v>31</v>
      </c>
      <c r="JGQ10" s="76" t="s">
        <v>31</v>
      </c>
      <c r="JGR10" s="76" t="s">
        <v>31</v>
      </c>
      <c r="JGS10" s="76" t="s">
        <v>31</v>
      </c>
      <c r="JGT10" s="76" t="s">
        <v>31</v>
      </c>
      <c r="JGU10" s="76" t="s">
        <v>31</v>
      </c>
      <c r="JGV10" s="76" t="s">
        <v>31</v>
      </c>
      <c r="JGW10" s="76" t="s">
        <v>31</v>
      </c>
      <c r="JGX10" s="76" t="s">
        <v>31</v>
      </c>
      <c r="JGY10" s="76" t="s">
        <v>31</v>
      </c>
      <c r="JGZ10" s="76" t="s">
        <v>31</v>
      </c>
      <c r="JHA10" s="76" t="s">
        <v>31</v>
      </c>
      <c r="JHB10" s="76" t="s">
        <v>31</v>
      </c>
      <c r="JHC10" s="76" t="s">
        <v>31</v>
      </c>
      <c r="JHD10" s="76" t="s">
        <v>31</v>
      </c>
      <c r="JHE10" s="76" t="s">
        <v>31</v>
      </c>
      <c r="JHF10" s="76" t="s">
        <v>31</v>
      </c>
      <c r="JHG10" s="76" t="s">
        <v>31</v>
      </c>
      <c r="JHH10" s="76" t="s">
        <v>31</v>
      </c>
      <c r="JHI10" s="76" t="s">
        <v>31</v>
      </c>
      <c r="JHJ10" s="76" t="s">
        <v>31</v>
      </c>
      <c r="JHK10" s="76" t="s">
        <v>31</v>
      </c>
      <c r="JHL10" s="76" t="s">
        <v>31</v>
      </c>
      <c r="JHM10" s="76" t="s">
        <v>31</v>
      </c>
      <c r="JHN10" s="76" t="s">
        <v>31</v>
      </c>
      <c r="JHO10" s="76" t="s">
        <v>31</v>
      </c>
      <c r="JHP10" s="76" t="s">
        <v>31</v>
      </c>
      <c r="JHQ10" s="76" t="s">
        <v>31</v>
      </c>
      <c r="JHR10" s="76" t="s">
        <v>31</v>
      </c>
      <c r="JHS10" s="76" t="s">
        <v>31</v>
      </c>
      <c r="JHT10" s="76" t="s">
        <v>31</v>
      </c>
      <c r="JHU10" s="76" t="s">
        <v>31</v>
      </c>
      <c r="JHV10" s="76" t="s">
        <v>31</v>
      </c>
      <c r="JHW10" s="76" t="s">
        <v>31</v>
      </c>
      <c r="JHX10" s="76" t="s">
        <v>31</v>
      </c>
      <c r="JHY10" s="76" t="s">
        <v>31</v>
      </c>
      <c r="JHZ10" s="76" t="s">
        <v>31</v>
      </c>
      <c r="JIA10" s="76" t="s">
        <v>31</v>
      </c>
      <c r="JIB10" s="76" t="s">
        <v>31</v>
      </c>
      <c r="JIC10" s="76" t="s">
        <v>31</v>
      </c>
      <c r="JID10" s="76" t="s">
        <v>31</v>
      </c>
      <c r="JIE10" s="76" t="s">
        <v>31</v>
      </c>
      <c r="JIF10" s="76" t="s">
        <v>31</v>
      </c>
      <c r="JIG10" s="76" t="s">
        <v>31</v>
      </c>
      <c r="JIH10" s="76" t="s">
        <v>31</v>
      </c>
      <c r="JII10" s="76" t="s">
        <v>31</v>
      </c>
      <c r="JIJ10" s="76" t="s">
        <v>31</v>
      </c>
      <c r="JIK10" s="76" t="s">
        <v>31</v>
      </c>
      <c r="JIL10" s="76" t="s">
        <v>31</v>
      </c>
      <c r="JIM10" s="76" t="s">
        <v>31</v>
      </c>
      <c r="JIN10" s="76" t="s">
        <v>31</v>
      </c>
      <c r="JIO10" s="76" t="s">
        <v>31</v>
      </c>
      <c r="JIP10" s="76" t="s">
        <v>31</v>
      </c>
      <c r="JIQ10" s="76" t="s">
        <v>31</v>
      </c>
      <c r="JIR10" s="76" t="s">
        <v>31</v>
      </c>
      <c r="JIS10" s="76" t="s">
        <v>31</v>
      </c>
      <c r="JIT10" s="76" t="s">
        <v>31</v>
      </c>
      <c r="JIU10" s="76" t="s">
        <v>31</v>
      </c>
      <c r="JIV10" s="76" t="s">
        <v>31</v>
      </c>
      <c r="JIW10" s="76" t="s">
        <v>31</v>
      </c>
      <c r="JIX10" s="76" t="s">
        <v>31</v>
      </c>
      <c r="JIY10" s="76" t="s">
        <v>31</v>
      </c>
      <c r="JIZ10" s="76" t="s">
        <v>31</v>
      </c>
      <c r="JJA10" s="76" t="s">
        <v>31</v>
      </c>
      <c r="JJB10" s="76" t="s">
        <v>31</v>
      </c>
      <c r="JJC10" s="76" t="s">
        <v>31</v>
      </c>
      <c r="JJD10" s="76" t="s">
        <v>31</v>
      </c>
      <c r="JJE10" s="76" t="s">
        <v>31</v>
      </c>
      <c r="JJF10" s="76" t="s">
        <v>31</v>
      </c>
      <c r="JJG10" s="76" t="s">
        <v>31</v>
      </c>
      <c r="JJH10" s="76" t="s">
        <v>31</v>
      </c>
      <c r="JJI10" s="76" t="s">
        <v>31</v>
      </c>
      <c r="JJJ10" s="76" t="s">
        <v>31</v>
      </c>
      <c r="JJK10" s="76" t="s">
        <v>31</v>
      </c>
      <c r="JJL10" s="76" t="s">
        <v>31</v>
      </c>
      <c r="JJM10" s="76" t="s">
        <v>31</v>
      </c>
      <c r="JJN10" s="76" t="s">
        <v>31</v>
      </c>
      <c r="JJO10" s="76" t="s">
        <v>31</v>
      </c>
      <c r="JJP10" s="76" t="s">
        <v>31</v>
      </c>
      <c r="JJQ10" s="76" t="s">
        <v>31</v>
      </c>
      <c r="JJR10" s="76" t="s">
        <v>31</v>
      </c>
      <c r="JJS10" s="76" t="s">
        <v>31</v>
      </c>
      <c r="JJT10" s="76" t="s">
        <v>31</v>
      </c>
      <c r="JJU10" s="76" t="s">
        <v>31</v>
      </c>
      <c r="JJV10" s="76" t="s">
        <v>31</v>
      </c>
      <c r="JJW10" s="76" t="s">
        <v>31</v>
      </c>
      <c r="JJX10" s="76" t="s">
        <v>31</v>
      </c>
      <c r="JJY10" s="76" t="s">
        <v>31</v>
      </c>
      <c r="JJZ10" s="76" t="s">
        <v>31</v>
      </c>
      <c r="JKA10" s="76" t="s">
        <v>31</v>
      </c>
      <c r="JKB10" s="76" t="s">
        <v>31</v>
      </c>
      <c r="JKC10" s="76" t="s">
        <v>31</v>
      </c>
      <c r="JKD10" s="76" t="s">
        <v>31</v>
      </c>
      <c r="JKE10" s="76" t="s">
        <v>31</v>
      </c>
      <c r="JKF10" s="76" t="s">
        <v>31</v>
      </c>
      <c r="JKG10" s="76" t="s">
        <v>31</v>
      </c>
      <c r="JKH10" s="76" t="s">
        <v>31</v>
      </c>
      <c r="JKI10" s="76" t="s">
        <v>31</v>
      </c>
      <c r="JKJ10" s="76" t="s">
        <v>31</v>
      </c>
      <c r="JKK10" s="76" t="s">
        <v>31</v>
      </c>
      <c r="JKL10" s="76" t="s">
        <v>31</v>
      </c>
      <c r="JKM10" s="76" t="s">
        <v>31</v>
      </c>
      <c r="JKN10" s="76" t="s">
        <v>31</v>
      </c>
      <c r="JKO10" s="76" t="s">
        <v>31</v>
      </c>
      <c r="JKP10" s="76" t="s">
        <v>31</v>
      </c>
      <c r="JKQ10" s="76" t="s">
        <v>31</v>
      </c>
      <c r="JKR10" s="76" t="s">
        <v>31</v>
      </c>
      <c r="JKS10" s="76" t="s">
        <v>31</v>
      </c>
      <c r="JKT10" s="76" t="s">
        <v>31</v>
      </c>
      <c r="JKU10" s="76" t="s">
        <v>31</v>
      </c>
      <c r="JKV10" s="76" t="s">
        <v>31</v>
      </c>
      <c r="JKW10" s="76" t="s">
        <v>31</v>
      </c>
      <c r="JKX10" s="76" t="s">
        <v>31</v>
      </c>
      <c r="JKY10" s="76" t="s">
        <v>31</v>
      </c>
      <c r="JKZ10" s="76" t="s">
        <v>31</v>
      </c>
      <c r="JLA10" s="76" t="s">
        <v>31</v>
      </c>
      <c r="JLB10" s="76" t="s">
        <v>31</v>
      </c>
      <c r="JLC10" s="76" t="s">
        <v>31</v>
      </c>
      <c r="JLD10" s="76" t="s">
        <v>31</v>
      </c>
      <c r="JLE10" s="76" t="s">
        <v>31</v>
      </c>
      <c r="JLF10" s="76" t="s">
        <v>31</v>
      </c>
      <c r="JLG10" s="76" t="s">
        <v>31</v>
      </c>
      <c r="JLH10" s="76" t="s">
        <v>31</v>
      </c>
      <c r="JLI10" s="76" t="s">
        <v>31</v>
      </c>
      <c r="JLJ10" s="76" t="s">
        <v>31</v>
      </c>
      <c r="JLK10" s="76" t="s">
        <v>31</v>
      </c>
      <c r="JLL10" s="76" t="s">
        <v>31</v>
      </c>
      <c r="JLM10" s="76" t="s">
        <v>31</v>
      </c>
      <c r="JLN10" s="76" t="s">
        <v>31</v>
      </c>
      <c r="JLO10" s="76" t="s">
        <v>31</v>
      </c>
      <c r="JLP10" s="76" t="s">
        <v>31</v>
      </c>
      <c r="JLQ10" s="76" t="s">
        <v>31</v>
      </c>
      <c r="JLR10" s="76" t="s">
        <v>31</v>
      </c>
      <c r="JLS10" s="76" t="s">
        <v>31</v>
      </c>
      <c r="JLT10" s="76" t="s">
        <v>31</v>
      </c>
      <c r="JLU10" s="76" t="s">
        <v>31</v>
      </c>
      <c r="JLV10" s="76" t="s">
        <v>31</v>
      </c>
      <c r="JLW10" s="76" t="s">
        <v>31</v>
      </c>
      <c r="JLX10" s="76" t="s">
        <v>31</v>
      </c>
      <c r="JLY10" s="76" t="s">
        <v>31</v>
      </c>
      <c r="JLZ10" s="76" t="s">
        <v>31</v>
      </c>
      <c r="JMA10" s="76" t="s">
        <v>31</v>
      </c>
      <c r="JMB10" s="76" t="s">
        <v>31</v>
      </c>
      <c r="JMC10" s="76" t="s">
        <v>31</v>
      </c>
      <c r="JMD10" s="76" t="s">
        <v>31</v>
      </c>
      <c r="JME10" s="76" t="s">
        <v>31</v>
      </c>
      <c r="JMF10" s="76" t="s">
        <v>31</v>
      </c>
      <c r="JMG10" s="76" t="s">
        <v>31</v>
      </c>
      <c r="JMH10" s="76" t="s">
        <v>31</v>
      </c>
      <c r="JMI10" s="76" t="s">
        <v>31</v>
      </c>
      <c r="JMJ10" s="76" t="s">
        <v>31</v>
      </c>
      <c r="JMK10" s="76" t="s">
        <v>31</v>
      </c>
      <c r="JML10" s="76" t="s">
        <v>31</v>
      </c>
      <c r="JMM10" s="76" t="s">
        <v>31</v>
      </c>
      <c r="JMN10" s="76" t="s">
        <v>31</v>
      </c>
      <c r="JMO10" s="76" t="s">
        <v>31</v>
      </c>
      <c r="JMP10" s="76" t="s">
        <v>31</v>
      </c>
      <c r="JMQ10" s="76" t="s">
        <v>31</v>
      </c>
      <c r="JMR10" s="76" t="s">
        <v>31</v>
      </c>
      <c r="JMS10" s="76" t="s">
        <v>31</v>
      </c>
      <c r="JMT10" s="76" t="s">
        <v>31</v>
      </c>
      <c r="JMU10" s="76" t="s">
        <v>31</v>
      </c>
      <c r="JMV10" s="76" t="s">
        <v>31</v>
      </c>
      <c r="JMW10" s="76" t="s">
        <v>31</v>
      </c>
      <c r="JMX10" s="76" t="s">
        <v>31</v>
      </c>
      <c r="JMY10" s="76" t="s">
        <v>31</v>
      </c>
      <c r="JMZ10" s="76" t="s">
        <v>31</v>
      </c>
      <c r="JNA10" s="76" t="s">
        <v>31</v>
      </c>
      <c r="JNB10" s="76" t="s">
        <v>31</v>
      </c>
      <c r="JNC10" s="76" t="s">
        <v>31</v>
      </c>
      <c r="JND10" s="76" t="s">
        <v>31</v>
      </c>
      <c r="JNE10" s="76" t="s">
        <v>31</v>
      </c>
      <c r="JNF10" s="76" t="s">
        <v>31</v>
      </c>
      <c r="JNG10" s="76" t="s">
        <v>31</v>
      </c>
      <c r="JNH10" s="76" t="s">
        <v>31</v>
      </c>
      <c r="JNI10" s="76" t="s">
        <v>31</v>
      </c>
      <c r="JNJ10" s="76" t="s">
        <v>31</v>
      </c>
      <c r="JNK10" s="76" t="s">
        <v>31</v>
      </c>
      <c r="JNL10" s="76" t="s">
        <v>31</v>
      </c>
      <c r="JNM10" s="76" t="s">
        <v>31</v>
      </c>
      <c r="JNN10" s="76" t="s">
        <v>31</v>
      </c>
      <c r="JNO10" s="76" t="s">
        <v>31</v>
      </c>
      <c r="JNP10" s="76" t="s">
        <v>31</v>
      </c>
      <c r="JNQ10" s="76" t="s">
        <v>31</v>
      </c>
      <c r="JNR10" s="76" t="s">
        <v>31</v>
      </c>
      <c r="JNS10" s="76" t="s">
        <v>31</v>
      </c>
      <c r="JNT10" s="76" t="s">
        <v>31</v>
      </c>
      <c r="JNU10" s="76" t="s">
        <v>31</v>
      </c>
      <c r="JNV10" s="76" t="s">
        <v>31</v>
      </c>
      <c r="JNW10" s="76" t="s">
        <v>31</v>
      </c>
      <c r="JNX10" s="76" t="s">
        <v>31</v>
      </c>
      <c r="JNY10" s="76" t="s">
        <v>31</v>
      </c>
      <c r="JNZ10" s="76" t="s">
        <v>31</v>
      </c>
      <c r="JOA10" s="76" t="s">
        <v>31</v>
      </c>
      <c r="JOB10" s="76" t="s">
        <v>31</v>
      </c>
      <c r="JOC10" s="76" t="s">
        <v>31</v>
      </c>
      <c r="JOD10" s="76" t="s">
        <v>31</v>
      </c>
      <c r="JOE10" s="76" t="s">
        <v>31</v>
      </c>
      <c r="JOF10" s="76" t="s">
        <v>31</v>
      </c>
      <c r="JOG10" s="76" t="s">
        <v>31</v>
      </c>
      <c r="JOH10" s="76" t="s">
        <v>31</v>
      </c>
      <c r="JOI10" s="76" t="s">
        <v>31</v>
      </c>
      <c r="JOJ10" s="76" t="s">
        <v>31</v>
      </c>
      <c r="JOK10" s="76" t="s">
        <v>31</v>
      </c>
      <c r="JOL10" s="76" t="s">
        <v>31</v>
      </c>
      <c r="JOM10" s="76" t="s">
        <v>31</v>
      </c>
      <c r="JON10" s="76" t="s">
        <v>31</v>
      </c>
      <c r="JOO10" s="76" t="s">
        <v>31</v>
      </c>
      <c r="JOP10" s="76" t="s">
        <v>31</v>
      </c>
      <c r="JOQ10" s="76" t="s">
        <v>31</v>
      </c>
      <c r="JOR10" s="76" t="s">
        <v>31</v>
      </c>
      <c r="JOS10" s="76" t="s">
        <v>31</v>
      </c>
      <c r="JOT10" s="76" t="s">
        <v>31</v>
      </c>
      <c r="JOU10" s="76" t="s">
        <v>31</v>
      </c>
      <c r="JOV10" s="76" t="s">
        <v>31</v>
      </c>
      <c r="JOW10" s="76" t="s">
        <v>31</v>
      </c>
      <c r="JOX10" s="76" t="s">
        <v>31</v>
      </c>
      <c r="JOY10" s="76" t="s">
        <v>31</v>
      </c>
      <c r="JOZ10" s="76" t="s">
        <v>31</v>
      </c>
      <c r="JPA10" s="76" t="s">
        <v>31</v>
      </c>
      <c r="JPB10" s="76" t="s">
        <v>31</v>
      </c>
      <c r="JPC10" s="76" t="s">
        <v>31</v>
      </c>
      <c r="JPD10" s="76" t="s">
        <v>31</v>
      </c>
      <c r="JPE10" s="76" t="s">
        <v>31</v>
      </c>
      <c r="JPF10" s="76" t="s">
        <v>31</v>
      </c>
      <c r="JPG10" s="76" t="s">
        <v>31</v>
      </c>
      <c r="JPH10" s="76" t="s">
        <v>31</v>
      </c>
      <c r="JPI10" s="76" t="s">
        <v>31</v>
      </c>
      <c r="JPJ10" s="76" t="s">
        <v>31</v>
      </c>
      <c r="JPK10" s="76" t="s">
        <v>31</v>
      </c>
      <c r="JPL10" s="76" t="s">
        <v>31</v>
      </c>
      <c r="JPM10" s="76" t="s">
        <v>31</v>
      </c>
      <c r="JPN10" s="76" t="s">
        <v>31</v>
      </c>
      <c r="JPO10" s="76" t="s">
        <v>31</v>
      </c>
      <c r="JPP10" s="76" t="s">
        <v>31</v>
      </c>
      <c r="JPQ10" s="76" t="s">
        <v>31</v>
      </c>
      <c r="JPR10" s="76" t="s">
        <v>31</v>
      </c>
      <c r="JPS10" s="76" t="s">
        <v>31</v>
      </c>
      <c r="JPT10" s="76" t="s">
        <v>31</v>
      </c>
      <c r="JPU10" s="76" t="s">
        <v>31</v>
      </c>
      <c r="JPV10" s="76" t="s">
        <v>31</v>
      </c>
      <c r="JPW10" s="76" t="s">
        <v>31</v>
      </c>
      <c r="JPX10" s="76" t="s">
        <v>31</v>
      </c>
      <c r="JPY10" s="76" t="s">
        <v>31</v>
      </c>
      <c r="JPZ10" s="76" t="s">
        <v>31</v>
      </c>
      <c r="JQA10" s="76" t="s">
        <v>31</v>
      </c>
      <c r="JQB10" s="76" t="s">
        <v>31</v>
      </c>
      <c r="JQC10" s="76" t="s">
        <v>31</v>
      </c>
      <c r="JQD10" s="76" t="s">
        <v>31</v>
      </c>
      <c r="JQE10" s="76" t="s">
        <v>31</v>
      </c>
      <c r="JQF10" s="76" t="s">
        <v>31</v>
      </c>
      <c r="JQG10" s="76" t="s">
        <v>31</v>
      </c>
      <c r="JQH10" s="76" t="s">
        <v>31</v>
      </c>
      <c r="JQI10" s="76" t="s">
        <v>31</v>
      </c>
      <c r="JQJ10" s="76" t="s">
        <v>31</v>
      </c>
      <c r="JQK10" s="76" t="s">
        <v>31</v>
      </c>
      <c r="JQL10" s="76" t="s">
        <v>31</v>
      </c>
      <c r="JQM10" s="76" t="s">
        <v>31</v>
      </c>
      <c r="JQN10" s="76" t="s">
        <v>31</v>
      </c>
      <c r="JQO10" s="76" t="s">
        <v>31</v>
      </c>
      <c r="JQP10" s="76" t="s">
        <v>31</v>
      </c>
      <c r="JQQ10" s="76" t="s">
        <v>31</v>
      </c>
      <c r="JQR10" s="76" t="s">
        <v>31</v>
      </c>
      <c r="JQS10" s="76" t="s">
        <v>31</v>
      </c>
      <c r="JQT10" s="76" t="s">
        <v>31</v>
      </c>
      <c r="JQU10" s="76" t="s">
        <v>31</v>
      </c>
      <c r="JQV10" s="76" t="s">
        <v>31</v>
      </c>
      <c r="JQW10" s="76" t="s">
        <v>31</v>
      </c>
      <c r="JQX10" s="76" t="s">
        <v>31</v>
      </c>
      <c r="JQY10" s="76" t="s">
        <v>31</v>
      </c>
      <c r="JQZ10" s="76" t="s">
        <v>31</v>
      </c>
      <c r="JRA10" s="76" t="s">
        <v>31</v>
      </c>
      <c r="JRB10" s="76" t="s">
        <v>31</v>
      </c>
      <c r="JRC10" s="76" t="s">
        <v>31</v>
      </c>
      <c r="JRD10" s="76" t="s">
        <v>31</v>
      </c>
      <c r="JRE10" s="76" t="s">
        <v>31</v>
      </c>
      <c r="JRF10" s="76" t="s">
        <v>31</v>
      </c>
      <c r="JRG10" s="76" t="s">
        <v>31</v>
      </c>
      <c r="JRH10" s="76" t="s">
        <v>31</v>
      </c>
      <c r="JRI10" s="76" t="s">
        <v>31</v>
      </c>
      <c r="JRJ10" s="76" t="s">
        <v>31</v>
      </c>
      <c r="JRK10" s="76" t="s">
        <v>31</v>
      </c>
      <c r="JRL10" s="76" t="s">
        <v>31</v>
      </c>
      <c r="JRM10" s="76" t="s">
        <v>31</v>
      </c>
      <c r="JRN10" s="76" t="s">
        <v>31</v>
      </c>
      <c r="JRO10" s="76" t="s">
        <v>31</v>
      </c>
      <c r="JRP10" s="76" t="s">
        <v>31</v>
      </c>
      <c r="JRQ10" s="76" t="s">
        <v>31</v>
      </c>
      <c r="JRR10" s="76" t="s">
        <v>31</v>
      </c>
      <c r="JRS10" s="76" t="s">
        <v>31</v>
      </c>
      <c r="JRT10" s="76" t="s">
        <v>31</v>
      </c>
      <c r="JRU10" s="76" t="s">
        <v>31</v>
      </c>
      <c r="JRV10" s="76" t="s">
        <v>31</v>
      </c>
      <c r="JRW10" s="76" t="s">
        <v>31</v>
      </c>
      <c r="JRX10" s="76" t="s">
        <v>31</v>
      </c>
      <c r="JRY10" s="76" t="s">
        <v>31</v>
      </c>
      <c r="JRZ10" s="76" t="s">
        <v>31</v>
      </c>
      <c r="JSA10" s="76" t="s">
        <v>31</v>
      </c>
      <c r="JSB10" s="76" t="s">
        <v>31</v>
      </c>
      <c r="JSC10" s="76" t="s">
        <v>31</v>
      </c>
      <c r="JSD10" s="76" t="s">
        <v>31</v>
      </c>
      <c r="JSE10" s="76" t="s">
        <v>31</v>
      </c>
      <c r="JSF10" s="76" t="s">
        <v>31</v>
      </c>
      <c r="JSG10" s="76" t="s">
        <v>31</v>
      </c>
      <c r="JSH10" s="76" t="s">
        <v>31</v>
      </c>
      <c r="JSI10" s="76" t="s">
        <v>31</v>
      </c>
      <c r="JSJ10" s="76" t="s">
        <v>31</v>
      </c>
      <c r="JSK10" s="76" t="s">
        <v>31</v>
      </c>
      <c r="JSL10" s="76" t="s">
        <v>31</v>
      </c>
      <c r="JSM10" s="76" t="s">
        <v>31</v>
      </c>
      <c r="JSN10" s="76" t="s">
        <v>31</v>
      </c>
      <c r="JSO10" s="76" t="s">
        <v>31</v>
      </c>
      <c r="JSP10" s="76" t="s">
        <v>31</v>
      </c>
      <c r="JSQ10" s="76" t="s">
        <v>31</v>
      </c>
      <c r="JSR10" s="76" t="s">
        <v>31</v>
      </c>
      <c r="JSS10" s="76" t="s">
        <v>31</v>
      </c>
      <c r="JST10" s="76" t="s">
        <v>31</v>
      </c>
      <c r="JSU10" s="76" t="s">
        <v>31</v>
      </c>
      <c r="JSV10" s="76" t="s">
        <v>31</v>
      </c>
      <c r="JSW10" s="76" t="s">
        <v>31</v>
      </c>
      <c r="JSX10" s="76" t="s">
        <v>31</v>
      </c>
      <c r="JSY10" s="76" t="s">
        <v>31</v>
      </c>
      <c r="JSZ10" s="76" t="s">
        <v>31</v>
      </c>
      <c r="JTA10" s="76" t="s">
        <v>31</v>
      </c>
      <c r="JTB10" s="76" t="s">
        <v>31</v>
      </c>
      <c r="JTC10" s="76" t="s">
        <v>31</v>
      </c>
      <c r="JTD10" s="76" t="s">
        <v>31</v>
      </c>
      <c r="JTE10" s="76" t="s">
        <v>31</v>
      </c>
      <c r="JTF10" s="76" t="s">
        <v>31</v>
      </c>
      <c r="JTG10" s="76" t="s">
        <v>31</v>
      </c>
      <c r="JTH10" s="76" t="s">
        <v>31</v>
      </c>
      <c r="JTI10" s="76" t="s">
        <v>31</v>
      </c>
      <c r="JTJ10" s="76" t="s">
        <v>31</v>
      </c>
      <c r="JTK10" s="76" t="s">
        <v>31</v>
      </c>
      <c r="JTL10" s="76" t="s">
        <v>31</v>
      </c>
      <c r="JTM10" s="76" t="s">
        <v>31</v>
      </c>
      <c r="JTN10" s="76" t="s">
        <v>31</v>
      </c>
      <c r="JTO10" s="76" t="s">
        <v>31</v>
      </c>
      <c r="JTP10" s="76" t="s">
        <v>31</v>
      </c>
      <c r="JTQ10" s="76" t="s">
        <v>31</v>
      </c>
      <c r="JTR10" s="76" t="s">
        <v>31</v>
      </c>
      <c r="JTS10" s="76" t="s">
        <v>31</v>
      </c>
      <c r="JTT10" s="76" t="s">
        <v>31</v>
      </c>
      <c r="JTU10" s="76" t="s">
        <v>31</v>
      </c>
      <c r="JTV10" s="76" t="s">
        <v>31</v>
      </c>
      <c r="JTW10" s="76" t="s">
        <v>31</v>
      </c>
      <c r="JTX10" s="76" t="s">
        <v>31</v>
      </c>
      <c r="JTY10" s="76" t="s">
        <v>31</v>
      </c>
      <c r="JTZ10" s="76" t="s">
        <v>31</v>
      </c>
      <c r="JUA10" s="76" t="s">
        <v>31</v>
      </c>
      <c r="JUB10" s="76" t="s">
        <v>31</v>
      </c>
      <c r="JUC10" s="76" t="s">
        <v>31</v>
      </c>
      <c r="JUD10" s="76" t="s">
        <v>31</v>
      </c>
      <c r="JUE10" s="76" t="s">
        <v>31</v>
      </c>
      <c r="JUF10" s="76" t="s">
        <v>31</v>
      </c>
      <c r="JUG10" s="76" t="s">
        <v>31</v>
      </c>
      <c r="JUH10" s="76" t="s">
        <v>31</v>
      </c>
      <c r="JUI10" s="76" t="s">
        <v>31</v>
      </c>
      <c r="JUJ10" s="76" t="s">
        <v>31</v>
      </c>
      <c r="JUK10" s="76" t="s">
        <v>31</v>
      </c>
      <c r="JUL10" s="76" t="s">
        <v>31</v>
      </c>
      <c r="JUM10" s="76" t="s">
        <v>31</v>
      </c>
      <c r="JUN10" s="76" t="s">
        <v>31</v>
      </c>
      <c r="JUO10" s="76" t="s">
        <v>31</v>
      </c>
      <c r="JUP10" s="76" t="s">
        <v>31</v>
      </c>
      <c r="JUQ10" s="76" t="s">
        <v>31</v>
      </c>
      <c r="JUR10" s="76" t="s">
        <v>31</v>
      </c>
      <c r="JUS10" s="76" t="s">
        <v>31</v>
      </c>
      <c r="JUT10" s="76" t="s">
        <v>31</v>
      </c>
      <c r="JUU10" s="76" t="s">
        <v>31</v>
      </c>
      <c r="JUV10" s="76" t="s">
        <v>31</v>
      </c>
      <c r="JUW10" s="76" t="s">
        <v>31</v>
      </c>
      <c r="JUX10" s="76" t="s">
        <v>31</v>
      </c>
      <c r="JUY10" s="76" t="s">
        <v>31</v>
      </c>
      <c r="JUZ10" s="76" t="s">
        <v>31</v>
      </c>
      <c r="JVA10" s="76" t="s">
        <v>31</v>
      </c>
      <c r="JVB10" s="76" t="s">
        <v>31</v>
      </c>
      <c r="JVC10" s="76" t="s">
        <v>31</v>
      </c>
      <c r="JVD10" s="76" t="s">
        <v>31</v>
      </c>
      <c r="JVE10" s="76" t="s">
        <v>31</v>
      </c>
      <c r="JVF10" s="76" t="s">
        <v>31</v>
      </c>
      <c r="JVG10" s="76" t="s">
        <v>31</v>
      </c>
      <c r="JVH10" s="76" t="s">
        <v>31</v>
      </c>
      <c r="JVI10" s="76" t="s">
        <v>31</v>
      </c>
      <c r="JVJ10" s="76" t="s">
        <v>31</v>
      </c>
      <c r="JVK10" s="76" t="s">
        <v>31</v>
      </c>
      <c r="JVL10" s="76" t="s">
        <v>31</v>
      </c>
      <c r="JVM10" s="76" t="s">
        <v>31</v>
      </c>
      <c r="JVN10" s="76" t="s">
        <v>31</v>
      </c>
      <c r="JVO10" s="76" t="s">
        <v>31</v>
      </c>
      <c r="JVP10" s="76" t="s">
        <v>31</v>
      </c>
      <c r="JVQ10" s="76" t="s">
        <v>31</v>
      </c>
      <c r="JVR10" s="76" t="s">
        <v>31</v>
      </c>
      <c r="JVS10" s="76" t="s">
        <v>31</v>
      </c>
      <c r="JVT10" s="76" t="s">
        <v>31</v>
      </c>
      <c r="JVU10" s="76" t="s">
        <v>31</v>
      </c>
      <c r="JVV10" s="76" t="s">
        <v>31</v>
      </c>
      <c r="JVW10" s="76" t="s">
        <v>31</v>
      </c>
      <c r="JVX10" s="76" t="s">
        <v>31</v>
      </c>
      <c r="JVY10" s="76" t="s">
        <v>31</v>
      </c>
      <c r="JVZ10" s="76" t="s">
        <v>31</v>
      </c>
      <c r="JWA10" s="76" t="s">
        <v>31</v>
      </c>
      <c r="JWB10" s="76" t="s">
        <v>31</v>
      </c>
      <c r="JWC10" s="76" t="s">
        <v>31</v>
      </c>
      <c r="JWD10" s="76" t="s">
        <v>31</v>
      </c>
      <c r="JWE10" s="76" t="s">
        <v>31</v>
      </c>
      <c r="JWF10" s="76" t="s">
        <v>31</v>
      </c>
      <c r="JWG10" s="76" t="s">
        <v>31</v>
      </c>
      <c r="JWH10" s="76" t="s">
        <v>31</v>
      </c>
      <c r="JWI10" s="76" t="s">
        <v>31</v>
      </c>
      <c r="JWJ10" s="76" t="s">
        <v>31</v>
      </c>
      <c r="JWK10" s="76" t="s">
        <v>31</v>
      </c>
      <c r="JWL10" s="76" t="s">
        <v>31</v>
      </c>
      <c r="JWM10" s="76" t="s">
        <v>31</v>
      </c>
      <c r="JWN10" s="76" t="s">
        <v>31</v>
      </c>
      <c r="JWO10" s="76" t="s">
        <v>31</v>
      </c>
      <c r="JWP10" s="76" t="s">
        <v>31</v>
      </c>
      <c r="JWQ10" s="76" t="s">
        <v>31</v>
      </c>
      <c r="JWR10" s="76" t="s">
        <v>31</v>
      </c>
      <c r="JWS10" s="76" t="s">
        <v>31</v>
      </c>
      <c r="JWT10" s="76" t="s">
        <v>31</v>
      </c>
      <c r="JWU10" s="76" t="s">
        <v>31</v>
      </c>
      <c r="JWV10" s="76" t="s">
        <v>31</v>
      </c>
      <c r="JWW10" s="76" t="s">
        <v>31</v>
      </c>
      <c r="JWX10" s="76" t="s">
        <v>31</v>
      </c>
      <c r="JWY10" s="76" t="s">
        <v>31</v>
      </c>
      <c r="JWZ10" s="76" t="s">
        <v>31</v>
      </c>
      <c r="JXA10" s="76" t="s">
        <v>31</v>
      </c>
      <c r="JXB10" s="76" t="s">
        <v>31</v>
      </c>
      <c r="JXC10" s="76" t="s">
        <v>31</v>
      </c>
      <c r="JXD10" s="76" t="s">
        <v>31</v>
      </c>
      <c r="JXE10" s="76" t="s">
        <v>31</v>
      </c>
      <c r="JXF10" s="76" t="s">
        <v>31</v>
      </c>
      <c r="JXG10" s="76" t="s">
        <v>31</v>
      </c>
      <c r="JXH10" s="76" t="s">
        <v>31</v>
      </c>
      <c r="JXI10" s="76" t="s">
        <v>31</v>
      </c>
      <c r="JXJ10" s="76" t="s">
        <v>31</v>
      </c>
      <c r="JXK10" s="76" t="s">
        <v>31</v>
      </c>
      <c r="JXL10" s="76" t="s">
        <v>31</v>
      </c>
      <c r="JXM10" s="76" t="s">
        <v>31</v>
      </c>
      <c r="JXN10" s="76" t="s">
        <v>31</v>
      </c>
      <c r="JXO10" s="76" t="s">
        <v>31</v>
      </c>
      <c r="JXP10" s="76" t="s">
        <v>31</v>
      </c>
      <c r="JXQ10" s="76" t="s">
        <v>31</v>
      </c>
      <c r="JXR10" s="76" t="s">
        <v>31</v>
      </c>
      <c r="JXS10" s="76" t="s">
        <v>31</v>
      </c>
      <c r="JXT10" s="76" t="s">
        <v>31</v>
      </c>
      <c r="JXU10" s="76" t="s">
        <v>31</v>
      </c>
      <c r="JXV10" s="76" t="s">
        <v>31</v>
      </c>
      <c r="JXW10" s="76" t="s">
        <v>31</v>
      </c>
      <c r="JXX10" s="76" t="s">
        <v>31</v>
      </c>
      <c r="JXY10" s="76" t="s">
        <v>31</v>
      </c>
      <c r="JXZ10" s="76" t="s">
        <v>31</v>
      </c>
      <c r="JYA10" s="76" t="s">
        <v>31</v>
      </c>
      <c r="JYB10" s="76" t="s">
        <v>31</v>
      </c>
      <c r="JYC10" s="76" t="s">
        <v>31</v>
      </c>
      <c r="JYD10" s="76" t="s">
        <v>31</v>
      </c>
      <c r="JYE10" s="76" t="s">
        <v>31</v>
      </c>
      <c r="JYF10" s="76" t="s">
        <v>31</v>
      </c>
      <c r="JYG10" s="76" t="s">
        <v>31</v>
      </c>
      <c r="JYH10" s="76" t="s">
        <v>31</v>
      </c>
      <c r="JYI10" s="76" t="s">
        <v>31</v>
      </c>
      <c r="JYJ10" s="76" t="s">
        <v>31</v>
      </c>
      <c r="JYK10" s="76" t="s">
        <v>31</v>
      </c>
      <c r="JYL10" s="76" t="s">
        <v>31</v>
      </c>
      <c r="JYM10" s="76" t="s">
        <v>31</v>
      </c>
      <c r="JYN10" s="76" t="s">
        <v>31</v>
      </c>
      <c r="JYO10" s="76" t="s">
        <v>31</v>
      </c>
      <c r="JYP10" s="76" t="s">
        <v>31</v>
      </c>
      <c r="JYQ10" s="76" t="s">
        <v>31</v>
      </c>
      <c r="JYR10" s="76" t="s">
        <v>31</v>
      </c>
      <c r="JYS10" s="76" t="s">
        <v>31</v>
      </c>
      <c r="JYT10" s="76" t="s">
        <v>31</v>
      </c>
      <c r="JYU10" s="76" t="s">
        <v>31</v>
      </c>
      <c r="JYV10" s="76" t="s">
        <v>31</v>
      </c>
      <c r="JYW10" s="76" t="s">
        <v>31</v>
      </c>
      <c r="JYX10" s="76" t="s">
        <v>31</v>
      </c>
      <c r="JYY10" s="76" t="s">
        <v>31</v>
      </c>
      <c r="JYZ10" s="76" t="s">
        <v>31</v>
      </c>
      <c r="JZA10" s="76" t="s">
        <v>31</v>
      </c>
      <c r="JZB10" s="76" t="s">
        <v>31</v>
      </c>
      <c r="JZC10" s="76" t="s">
        <v>31</v>
      </c>
      <c r="JZD10" s="76" t="s">
        <v>31</v>
      </c>
      <c r="JZE10" s="76" t="s">
        <v>31</v>
      </c>
      <c r="JZF10" s="76" t="s">
        <v>31</v>
      </c>
      <c r="JZG10" s="76" t="s">
        <v>31</v>
      </c>
      <c r="JZH10" s="76" t="s">
        <v>31</v>
      </c>
      <c r="JZI10" s="76" t="s">
        <v>31</v>
      </c>
      <c r="JZJ10" s="76" t="s">
        <v>31</v>
      </c>
      <c r="JZK10" s="76" t="s">
        <v>31</v>
      </c>
      <c r="JZL10" s="76" t="s">
        <v>31</v>
      </c>
      <c r="JZM10" s="76" t="s">
        <v>31</v>
      </c>
      <c r="JZN10" s="76" t="s">
        <v>31</v>
      </c>
      <c r="JZO10" s="76" t="s">
        <v>31</v>
      </c>
      <c r="JZP10" s="76" t="s">
        <v>31</v>
      </c>
      <c r="JZQ10" s="76" t="s">
        <v>31</v>
      </c>
      <c r="JZR10" s="76" t="s">
        <v>31</v>
      </c>
      <c r="JZS10" s="76" t="s">
        <v>31</v>
      </c>
      <c r="JZT10" s="76" t="s">
        <v>31</v>
      </c>
      <c r="JZU10" s="76" t="s">
        <v>31</v>
      </c>
      <c r="JZV10" s="76" t="s">
        <v>31</v>
      </c>
      <c r="JZW10" s="76" t="s">
        <v>31</v>
      </c>
      <c r="JZX10" s="76" t="s">
        <v>31</v>
      </c>
      <c r="JZY10" s="76" t="s">
        <v>31</v>
      </c>
      <c r="JZZ10" s="76" t="s">
        <v>31</v>
      </c>
      <c r="KAA10" s="76" t="s">
        <v>31</v>
      </c>
      <c r="KAB10" s="76" t="s">
        <v>31</v>
      </c>
      <c r="KAC10" s="76" t="s">
        <v>31</v>
      </c>
      <c r="KAD10" s="76" t="s">
        <v>31</v>
      </c>
      <c r="KAE10" s="76" t="s">
        <v>31</v>
      </c>
      <c r="KAF10" s="76" t="s">
        <v>31</v>
      </c>
      <c r="KAG10" s="76" t="s">
        <v>31</v>
      </c>
      <c r="KAH10" s="76" t="s">
        <v>31</v>
      </c>
      <c r="KAI10" s="76" t="s">
        <v>31</v>
      </c>
      <c r="KAJ10" s="76" t="s">
        <v>31</v>
      </c>
      <c r="KAK10" s="76" t="s">
        <v>31</v>
      </c>
      <c r="KAL10" s="76" t="s">
        <v>31</v>
      </c>
      <c r="KAM10" s="76" t="s">
        <v>31</v>
      </c>
      <c r="KAN10" s="76" t="s">
        <v>31</v>
      </c>
      <c r="KAO10" s="76" t="s">
        <v>31</v>
      </c>
      <c r="KAP10" s="76" t="s">
        <v>31</v>
      </c>
      <c r="KAQ10" s="76" t="s">
        <v>31</v>
      </c>
      <c r="KAR10" s="76" t="s">
        <v>31</v>
      </c>
      <c r="KAS10" s="76" t="s">
        <v>31</v>
      </c>
      <c r="KAT10" s="76" t="s">
        <v>31</v>
      </c>
      <c r="KAU10" s="76" t="s">
        <v>31</v>
      </c>
      <c r="KAV10" s="76" t="s">
        <v>31</v>
      </c>
      <c r="KAW10" s="76" t="s">
        <v>31</v>
      </c>
      <c r="KAX10" s="76" t="s">
        <v>31</v>
      </c>
      <c r="KAY10" s="76" t="s">
        <v>31</v>
      </c>
      <c r="KAZ10" s="76" t="s">
        <v>31</v>
      </c>
      <c r="KBA10" s="76" t="s">
        <v>31</v>
      </c>
      <c r="KBB10" s="76" t="s">
        <v>31</v>
      </c>
      <c r="KBC10" s="76" t="s">
        <v>31</v>
      </c>
      <c r="KBD10" s="76" t="s">
        <v>31</v>
      </c>
      <c r="KBE10" s="76" t="s">
        <v>31</v>
      </c>
      <c r="KBF10" s="76" t="s">
        <v>31</v>
      </c>
      <c r="KBG10" s="76" t="s">
        <v>31</v>
      </c>
      <c r="KBH10" s="76" t="s">
        <v>31</v>
      </c>
      <c r="KBI10" s="76" t="s">
        <v>31</v>
      </c>
      <c r="KBJ10" s="76" t="s">
        <v>31</v>
      </c>
      <c r="KBK10" s="76" t="s">
        <v>31</v>
      </c>
      <c r="KBL10" s="76" t="s">
        <v>31</v>
      </c>
      <c r="KBM10" s="76" t="s">
        <v>31</v>
      </c>
      <c r="KBN10" s="76" t="s">
        <v>31</v>
      </c>
      <c r="KBO10" s="76" t="s">
        <v>31</v>
      </c>
      <c r="KBP10" s="76" t="s">
        <v>31</v>
      </c>
      <c r="KBQ10" s="76" t="s">
        <v>31</v>
      </c>
      <c r="KBR10" s="76" t="s">
        <v>31</v>
      </c>
      <c r="KBS10" s="76" t="s">
        <v>31</v>
      </c>
      <c r="KBT10" s="76" t="s">
        <v>31</v>
      </c>
      <c r="KBU10" s="76" t="s">
        <v>31</v>
      </c>
      <c r="KBV10" s="76" t="s">
        <v>31</v>
      </c>
      <c r="KBW10" s="76" t="s">
        <v>31</v>
      </c>
      <c r="KBX10" s="76" t="s">
        <v>31</v>
      </c>
      <c r="KBY10" s="76" t="s">
        <v>31</v>
      </c>
      <c r="KBZ10" s="76" t="s">
        <v>31</v>
      </c>
      <c r="KCA10" s="76" t="s">
        <v>31</v>
      </c>
      <c r="KCB10" s="76" t="s">
        <v>31</v>
      </c>
      <c r="KCC10" s="76" t="s">
        <v>31</v>
      </c>
      <c r="KCD10" s="76" t="s">
        <v>31</v>
      </c>
      <c r="KCE10" s="76" t="s">
        <v>31</v>
      </c>
      <c r="KCF10" s="76" t="s">
        <v>31</v>
      </c>
      <c r="KCG10" s="76" t="s">
        <v>31</v>
      </c>
      <c r="KCH10" s="76" t="s">
        <v>31</v>
      </c>
      <c r="KCI10" s="76" t="s">
        <v>31</v>
      </c>
      <c r="KCJ10" s="76" t="s">
        <v>31</v>
      </c>
      <c r="KCK10" s="76" t="s">
        <v>31</v>
      </c>
      <c r="KCL10" s="76" t="s">
        <v>31</v>
      </c>
      <c r="KCM10" s="76" t="s">
        <v>31</v>
      </c>
      <c r="KCN10" s="76" t="s">
        <v>31</v>
      </c>
      <c r="KCO10" s="76" t="s">
        <v>31</v>
      </c>
      <c r="KCP10" s="76" t="s">
        <v>31</v>
      </c>
      <c r="KCQ10" s="76" t="s">
        <v>31</v>
      </c>
      <c r="KCR10" s="76" t="s">
        <v>31</v>
      </c>
      <c r="KCS10" s="76" t="s">
        <v>31</v>
      </c>
      <c r="KCT10" s="76" t="s">
        <v>31</v>
      </c>
      <c r="KCU10" s="76" t="s">
        <v>31</v>
      </c>
      <c r="KCV10" s="76" t="s">
        <v>31</v>
      </c>
      <c r="KCW10" s="76" t="s">
        <v>31</v>
      </c>
      <c r="KCX10" s="76" t="s">
        <v>31</v>
      </c>
      <c r="KCY10" s="76" t="s">
        <v>31</v>
      </c>
      <c r="KCZ10" s="76" t="s">
        <v>31</v>
      </c>
      <c r="KDA10" s="76" t="s">
        <v>31</v>
      </c>
      <c r="KDB10" s="76" t="s">
        <v>31</v>
      </c>
      <c r="KDC10" s="76" t="s">
        <v>31</v>
      </c>
      <c r="KDD10" s="76" t="s">
        <v>31</v>
      </c>
      <c r="KDE10" s="76" t="s">
        <v>31</v>
      </c>
      <c r="KDF10" s="76" t="s">
        <v>31</v>
      </c>
      <c r="KDG10" s="76" t="s">
        <v>31</v>
      </c>
      <c r="KDH10" s="76" t="s">
        <v>31</v>
      </c>
      <c r="KDI10" s="76" t="s">
        <v>31</v>
      </c>
      <c r="KDJ10" s="76" t="s">
        <v>31</v>
      </c>
      <c r="KDK10" s="76" t="s">
        <v>31</v>
      </c>
      <c r="KDL10" s="76" t="s">
        <v>31</v>
      </c>
      <c r="KDM10" s="76" t="s">
        <v>31</v>
      </c>
      <c r="KDN10" s="76" t="s">
        <v>31</v>
      </c>
      <c r="KDO10" s="76" t="s">
        <v>31</v>
      </c>
      <c r="KDP10" s="76" t="s">
        <v>31</v>
      </c>
      <c r="KDQ10" s="76" t="s">
        <v>31</v>
      </c>
      <c r="KDR10" s="76" t="s">
        <v>31</v>
      </c>
      <c r="KDS10" s="76" t="s">
        <v>31</v>
      </c>
      <c r="KDT10" s="76" t="s">
        <v>31</v>
      </c>
      <c r="KDU10" s="76" t="s">
        <v>31</v>
      </c>
      <c r="KDV10" s="76" t="s">
        <v>31</v>
      </c>
      <c r="KDW10" s="76" t="s">
        <v>31</v>
      </c>
      <c r="KDX10" s="76" t="s">
        <v>31</v>
      </c>
      <c r="KDY10" s="76" t="s">
        <v>31</v>
      </c>
      <c r="KDZ10" s="76" t="s">
        <v>31</v>
      </c>
      <c r="KEA10" s="76" t="s">
        <v>31</v>
      </c>
      <c r="KEB10" s="76" t="s">
        <v>31</v>
      </c>
      <c r="KEC10" s="76" t="s">
        <v>31</v>
      </c>
      <c r="KED10" s="76" t="s">
        <v>31</v>
      </c>
      <c r="KEE10" s="76" t="s">
        <v>31</v>
      </c>
      <c r="KEF10" s="76" t="s">
        <v>31</v>
      </c>
      <c r="KEG10" s="76" t="s">
        <v>31</v>
      </c>
      <c r="KEH10" s="76" t="s">
        <v>31</v>
      </c>
      <c r="KEI10" s="76" t="s">
        <v>31</v>
      </c>
      <c r="KEJ10" s="76" t="s">
        <v>31</v>
      </c>
      <c r="KEK10" s="76" t="s">
        <v>31</v>
      </c>
      <c r="KEL10" s="76" t="s">
        <v>31</v>
      </c>
      <c r="KEM10" s="76" t="s">
        <v>31</v>
      </c>
      <c r="KEN10" s="76" t="s">
        <v>31</v>
      </c>
      <c r="KEO10" s="76" t="s">
        <v>31</v>
      </c>
      <c r="KEP10" s="76" t="s">
        <v>31</v>
      </c>
      <c r="KEQ10" s="76" t="s">
        <v>31</v>
      </c>
      <c r="KER10" s="76" t="s">
        <v>31</v>
      </c>
      <c r="KES10" s="76" t="s">
        <v>31</v>
      </c>
      <c r="KET10" s="76" t="s">
        <v>31</v>
      </c>
      <c r="KEU10" s="76" t="s">
        <v>31</v>
      </c>
      <c r="KEV10" s="76" t="s">
        <v>31</v>
      </c>
      <c r="KEW10" s="76" t="s">
        <v>31</v>
      </c>
      <c r="KEX10" s="76" t="s">
        <v>31</v>
      </c>
      <c r="KEY10" s="76" t="s">
        <v>31</v>
      </c>
      <c r="KEZ10" s="76" t="s">
        <v>31</v>
      </c>
      <c r="KFA10" s="76" t="s">
        <v>31</v>
      </c>
      <c r="KFB10" s="76" t="s">
        <v>31</v>
      </c>
      <c r="KFC10" s="76" t="s">
        <v>31</v>
      </c>
      <c r="KFD10" s="76" t="s">
        <v>31</v>
      </c>
      <c r="KFE10" s="76" t="s">
        <v>31</v>
      </c>
      <c r="KFF10" s="76" t="s">
        <v>31</v>
      </c>
      <c r="KFG10" s="76" t="s">
        <v>31</v>
      </c>
      <c r="KFH10" s="76" t="s">
        <v>31</v>
      </c>
      <c r="KFI10" s="76" t="s">
        <v>31</v>
      </c>
      <c r="KFJ10" s="76" t="s">
        <v>31</v>
      </c>
      <c r="KFK10" s="76" t="s">
        <v>31</v>
      </c>
      <c r="KFL10" s="76" t="s">
        <v>31</v>
      </c>
      <c r="KFM10" s="76" t="s">
        <v>31</v>
      </c>
      <c r="KFN10" s="76" t="s">
        <v>31</v>
      </c>
      <c r="KFO10" s="76" t="s">
        <v>31</v>
      </c>
      <c r="KFP10" s="76" t="s">
        <v>31</v>
      </c>
      <c r="KFQ10" s="76" t="s">
        <v>31</v>
      </c>
      <c r="KFR10" s="76" t="s">
        <v>31</v>
      </c>
      <c r="KFS10" s="76" t="s">
        <v>31</v>
      </c>
      <c r="KFT10" s="76" t="s">
        <v>31</v>
      </c>
      <c r="KFU10" s="76" t="s">
        <v>31</v>
      </c>
      <c r="KFV10" s="76" t="s">
        <v>31</v>
      </c>
      <c r="KFW10" s="76" t="s">
        <v>31</v>
      </c>
      <c r="KFX10" s="76" t="s">
        <v>31</v>
      </c>
      <c r="KFY10" s="76" t="s">
        <v>31</v>
      </c>
      <c r="KFZ10" s="76" t="s">
        <v>31</v>
      </c>
      <c r="KGA10" s="76" t="s">
        <v>31</v>
      </c>
      <c r="KGB10" s="76" t="s">
        <v>31</v>
      </c>
      <c r="KGC10" s="76" t="s">
        <v>31</v>
      </c>
      <c r="KGD10" s="76" t="s">
        <v>31</v>
      </c>
      <c r="KGE10" s="76" t="s">
        <v>31</v>
      </c>
      <c r="KGF10" s="76" t="s">
        <v>31</v>
      </c>
      <c r="KGG10" s="76" t="s">
        <v>31</v>
      </c>
      <c r="KGH10" s="76" t="s">
        <v>31</v>
      </c>
      <c r="KGI10" s="76" t="s">
        <v>31</v>
      </c>
      <c r="KGJ10" s="76" t="s">
        <v>31</v>
      </c>
      <c r="KGK10" s="76" t="s">
        <v>31</v>
      </c>
      <c r="KGL10" s="76" t="s">
        <v>31</v>
      </c>
      <c r="KGM10" s="76" t="s">
        <v>31</v>
      </c>
      <c r="KGN10" s="76" t="s">
        <v>31</v>
      </c>
      <c r="KGO10" s="76" t="s">
        <v>31</v>
      </c>
      <c r="KGP10" s="76" t="s">
        <v>31</v>
      </c>
      <c r="KGQ10" s="76" t="s">
        <v>31</v>
      </c>
      <c r="KGR10" s="76" t="s">
        <v>31</v>
      </c>
      <c r="KGS10" s="76" t="s">
        <v>31</v>
      </c>
      <c r="KGT10" s="76" t="s">
        <v>31</v>
      </c>
      <c r="KGU10" s="76" t="s">
        <v>31</v>
      </c>
      <c r="KGV10" s="76" t="s">
        <v>31</v>
      </c>
      <c r="KGW10" s="76" t="s">
        <v>31</v>
      </c>
      <c r="KGX10" s="76" t="s">
        <v>31</v>
      </c>
      <c r="KGY10" s="76" t="s">
        <v>31</v>
      </c>
      <c r="KGZ10" s="76" t="s">
        <v>31</v>
      </c>
      <c r="KHA10" s="76" t="s">
        <v>31</v>
      </c>
      <c r="KHB10" s="76" t="s">
        <v>31</v>
      </c>
      <c r="KHC10" s="76" t="s">
        <v>31</v>
      </c>
      <c r="KHD10" s="76" t="s">
        <v>31</v>
      </c>
      <c r="KHE10" s="76" t="s">
        <v>31</v>
      </c>
      <c r="KHF10" s="76" t="s">
        <v>31</v>
      </c>
      <c r="KHG10" s="76" t="s">
        <v>31</v>
      </c>
      <c r="KHH10" s="76" t="s">
        <v>31</v>
      </c>
      <c r="KHI10" s="76" t="s">
        <v>31</v>
      </c>
      <c r="KHJ10" s="76" t="s">
        <v>31</v>
      </c>
      <c r="KHK10" s="76" t="s">
        <v>31</v>
      </c>
      <c r="KHL10" s="76" t="s">
        <v>31</v>
      </c>
      <c r="KHM10" s="76" t="s">
        <v>31</v>
      </c>
      <c r="KHN10" s="76" t="s">
        <v>31</v>
      </c>
      <c r="KHO10" s="76" t="s">
        <v>31</v>
      </c>
      <c r="KHP10" s="76" t="s">
        <v>31</v>
      </c>
      <c r="KHQ10" s="76" t="s">
        <v>31</v>
      </c>
      <c r="KHR10" s="76" t="s">
        <v>31</v>
      </c>
      <c r="KHS10" s="76" t="s">
        <v>31</v>
      </c>
      <c r="KHT10" s="76" t="s">
        <v>31</v>
      </c>
      <c r="KHU10" s="76" t="s">
        <v>31</v>
      </c>
      <c r="KHV10" s="76" t="s">
        <v>31</v>
      </c>
      <c r="KHW10" s="76" t="s">
        <v>31</v>
      </c>
      <c r="KHX10" s="76" t="s">
        <v>31</v>
      </c>
      <c r="KHY10" s="76" t="s">
        <v>31</v>
      </c>
      <c r="KHZ10" s="76" t="s">
        <v>31</v>
      </c>
      <c r="KIA10" s="76" t="s">
        <v>31</v>
      </c>
      <c r="KIB10" s="76" t="s">
        <v>31</v>
      </c>
      <c r="KIC10" s="76" t="s">
        <v>31</v>
      </c>
      <c r="KID10" s="76" t="s">
        <v>31</v>
      </c>
      <c r="KIE10" s="76" t="s">
        <v>31</v>
      </c>
      <c r="KIF10" s="76" t="s">
        <v>31</v>
      </c>
      <c r="KIG10" s="76" t="s">
        <v>31</v>
      </c>
      <c r="KIH10" s="76" t="s">
        <v>31</v>
      </c>
      <c r="KII10" s="76" t="s">
        <v>31</v>
      </c>
      <c r="KIJ10" s="76" t="s">
        <v>31</v>
      </c>
      <c r="KIK10" s="76" t="s">
        <v>31</v>
      </c>
      <c r="KIL10" s="76" t="s">
        <v>31</v>
      </c>
      <c r="KIM10" s="76" t="s">
        <v>31</v>
      </c>
      <c r="KIN10" s="76" t="s">
        <v>31</v>
      </c>
      <c r="KIO10" s="76" t="s">
        <v>31</v>
      </c>
      <c r="KIP10" s="76" t="s">
        <v>31</v>
      </c>
      <c r="KIQ10" s="76" t="s">
        <v>31</v>
      </c>
      <c r="KIR10" s="76" t="s">
        <v>31</v>
      </c>
      <c r="KIS10" s="76" t="s">
        <v>31</v>
      </c>
      <c r="KIT10" s="76" t="s">
        <v>31</v>
      </c>
      <c r="KIU10" s="76" t="s">
        <v>31</v>
      </c>
      <c r="KIV10" s="76" t="s">
        <v>31</v>
      </c>
      <c r="KIW10" s="76" t="s">
        <v>31</v>
      </c>
      <c r="KIX10" s="76" t="s">
        <v>31</v>
      </c>
      <c r="KIY10" s="76" t="s">
        <v>31</v>
      </c>
      <c r="KIZ10" s="76" t="s">
        <v>31</v>
      </c>
      <c r="KJA10" s="76" t="s">
        <v>31</v>
      </c>
      <c r="KJB10" s="76" t="s">
        <v>31</v>
      </c>
      <c r="KJC10" s="76" t="s">
        <v>31</v>
      </c>
      <c r="KJD10" s="76" t="s">
        <v>31</v>
      </c>
      <c r="KJE10" s="76" t="s">
        <v>31</v>
      </c>
      <c r="KJF10" s="76" t="s">
        <v>31</v>
      </c>
      <c r="KJG10" s="76" t="s">
        <v>31</v>
      </c>
      <c r="KJH10" s="76" t="s">
        <v>31</v>
      </c>
      <c r="KJI10" s="76" t="s">
        <v>31</v>
      </c>
      <c r="KJJ10" s="76" t="s">
        <v>31</v>
      </c>
      <c r="KJK10" s="76" t="s">
        <v>31</v>
      </c>
      <c r="KJL10" s="76" t="s">
        <v>31</v>
      </c>
      <c r="KJM10" s="76" t="s">
        <v>31</v>
      </c>
      <c r="KJN10" s="76" t="s">
        <v>31</v>
      </c>
      <c r="KJO10" s="76" t="s">
        <v>31</v>
      </c>
      <c r="KJP10" s="76" t="s">
        <v>31</v>
      </c>
      <c r="KJQ10" s="76" t="s">
        <v>31</v>
      </c>
      <c r="KJR10" s="76" t="s">
        <v>31</v>
      </c>
      <c r="KJS10" s="76" t="s">
        <v>31</v>
      </c>
      <c r="KJT10" s="76" t="s">
        <v>31</v>
      </c>
      <c r="KJU10" s="76" t="s">
        <v>31</v>
      </c>
      <c r="KJV10" s="76" t="s">
        <v>31</v>
      </c>
      <c r="KJW10" s="76" t="s">
        <v>31</v>
      </c>
      <c r="KJX10" s="76" t="s">
        <v>31</v>
      </c>
      <c r="KJY10" s="76" t="s">
        <v>31</v>
      </c>
      <c r="KJZ10" s="76" t="s">
        <v>31</v>
      </c>
      <c r="KKA10" s="76" t="s">
        <v>31</v>
      </c>
      <c r="KKB10" s="76" t="s">
        <v>31</v>
      </c>
      <c r="KKC10" s="76" t="s">
        <v>31</v>
      </c>
      <c r="KKD10" s="76" t="s">
        <v>31</v>
      </c>
      <c r="KKE10" s="76" t="s">
        <v>31</v>
      </c>
      <c r="KKF10" s="76" t="s">
        <v>31</v>
      </c>
      <c r="KKG10" s="76" t="s">
        <v>31</v>
      </c>
      <c r="KKH10" s="76" t="s">
        <v>31</v>
      </c>
      <c r="KKI10" s="76" t="s">
        <v>31</v>
      </c>
      <c r="KKJ10" s="76" t="s">
        <v>31</v>
      </c>
      <c r="KKK10" s="76" t="s">
        <v>31</v>
      </c>
      <c r="KKL10" s="76" t="s">
        <v>31</v>
      </c>
      <c r="KKM10" s="76" t="s">
        <v>31</v>
      </c>
      <c r="KKN10" s="76" t="s">
        <v>31</v>
      </c>
      <c r="KKO10" s="76" t="s">
        <v>31</v>
      </c>
      <c r="KKP10" s="76" t="s">
        <v>31</v>
      </c>
      <c r="KKQ10" s="76" t="s">
        <v>31</v>
      </c>
      <c r="KKR10" s="76" t="s">
        <v>31</v>
      </c>
      <c r="KKS10" s="76" t="s">
        <v>31</v>
      </c>
      <c r="KKT10" s="76" t="s">
        <v>31</v>
      </c>
      <c r="KKU10" s="76" t="s">
        <v>31</v>
      </c>
      <c r="KKV10" s="76" t="s">
        <v>31</v>
      </c>
      <c r="KKW10" s="76" t="s">
        <v>31</v>
      </c>
      <c r="KKX10" s="76" t="s">
        <v>31</v>
      </c>
      <c r="KKY10" s="76" t="s">
        <v>31</v>
      </c>
      <c r="KKZ10" s="76" t="s">
        <v>31</v>
      </c>
      <c r="KLA10" s="76" t="s">
        <v>31</v>
      </c>
      <c r="KLB10" s="76" t="s">
        <v>31</v>
      </c>
      <c r="KLC10" s="76" t="s">
        <v>31</v>
      </c>
      <c r="KLD10" s="76" t="s">
        <v>31</v>
      </c>
      <c r="KLE10" s="76" t="s">
        <v>31</v>
      </c>
      <c r="KLF10" s="76" t="s">
        <v>31</v>
      </c>
      <c r="KLG10" s="76" t="s">
        <v>31</v>
      </c>
      <c r="KLH10" s="76" t="s">
        <v>31</v>
      </c>
      <c r="KLI10" s="76" t="s">
        <v>31</v>
      </c>
      <c r="KLJ10" s="76" t="s">
        <v>31</v>
      </c>
      <c r="KLK10" s="76" t="s">
        <v>31</v>
      </c>
      <c r="KLL10" s="76" t="s">
        <v>31</v>
      </c>
      <c r="KLM10" s="76" t="s">
        <v>31</v>
      </c>
      <c r="KLN10" s="76" t="s">
        <v>31</v>
      </c>
      <c r="KLO10" s="76" t="s">
        <v>31</v>
      </c>
      <c r="KLP10" s="76" t="s">
        <v>31</v>
      </c>
      <c r="KLQ10" s="76" t="s">
        <v>31</v>
      </c>
      <c r="KLR10" s="76" t="s">
        <v>31</v>
      </c>
      <c r="KLS10" s="76" t="s">
        <v>31</v>
      </c>
      <c r="KLT10" s="76" t="s">
        <v>31</v>
      </c>
      <c r="KLU10" s="76" t="s">
        <v>31</v>
      </c>
      <c r="KLV10" s="76" t="s">
        <v>31</v>
      </c>
      <c r="KLW10" s="76" t="s">
        <v>31</v>
      </c>
      <c r="KLX10" s="76" t="s">
        <v>31</v>
      </c>
      <c r="KLY10" s="76" t="s">
        <v>31</v>
      </c>
      <c r="KLZ10" s="76" t="s">
        <v>31</v>
      </c>
      <c r="KMA10" s="76" t="s">
        <v>31</v>
      </c>
      <c r="KMB10" s="76" t="s">
        <v>31</v>
      </c>
      <c r="KMC10" s="76" t="s">
        <v>31</v>
      </c>
      <c r="KMD10" s="76" t="s">
        <v>31</v>
      </c>
      <c r="KME10" s="76" t="s">
        <v>31</v>
      </c>
      <c r="KMF10" s="76" t="s">
        <v>31</v>
      </c>
      <c r="KMG10" s="76" t="s">
        <v>31</v>
      </c>
      <c r="KMH10" s="76" t="s">
        <v>31</v>
      </c>
      <c r="KMI10" s="76" t="s">
        <v>31</v>
      </c>
      <c r="KMJ10" s="76" t="s">
        <v>31</v>
      </c>
      <c r="KMK10" s="76" t="s">
        <v>31</v>
      </c>
      <c r="KML10" s="76" t="s">
        <v>31</v>
      </c>
      <c r="KMM10" s="76" t="s">
        <v>31</v>
      </c>
      <c r="KMN10" s="76" t="s">
        <v>31</v>
      </c>
      <c r="KMO10" s="76" t="s">
        <v>31</v>
      </c>
      <c r="KMP10" s="76" t="s">
        <v>31</v>
      </c>
      <c r="KMQ10" s="76" t="s">
        <v>31</v>
      </c>
      <c r="KMR10" s="76" t="s">
        <v>31</v>
      </c>
      <c r="KMS10" s="76" t="s">
        <v>31</v>
      </c>
      <c r="KMT10" s="76" t="s">
        <v>31</v>
      </c>
      <c r="KMU10" s="76" t="s">
        <v>31</v>
      </c>
      <c r="KMV10" s="76" t="s">
        <v>31</v>
      </c>
      <c r="KMW10" s="76" t="s">
        <v>31</v>
      </c>
      <c r="KMX10" s="76" t="s">
        <v>31</v>
      </c>
      <c r="KMY10" s="76" t="s">
        <v>31</v>
      </c>
      <c r="KMZ10" s="76" t="s">
        <v>31</v>
      </c>
      <c r="KNA10" s="76" t="s">
        <v>31</v>
      </c>
      <c r="KNB10" s="76" t="s">
        <v>31</v>
      </c>
      <c r="KNC10" s="76" t="s">
        <v>31</v>
      </c>
      <c r="KND10" s="76" t="s">
        <v>31</v>
      </c>
      <c r="KNE10" s="76" t="s">
        <v>31</v>
      </c>
      <c r="KNF10" s="76" t="s">
        <v>31</v>
      </c>
      <c r="KNG10" s="76" t="s">
        <v>31</v>
      </c>
      <c r="KNH10" s="76" t="s">
        <v>31</v>
      </c>
      <c r="KNI10" s="76" t="s">
        <v>31</v>
      </c>
      <c r="KNJ10" s="76" t="s">
        <v>31</v>
      </c>
      <c r="KNK10" s="76" t="s">
        <v>31</v>
      </c>
      <c r="KNL10" s="76" t="s">
        <v>31</v>
      </c>
      <c r="KNM10" s="76" t="s">
        <v>31</v>
      </c>
      <c r="KNN10" s="76" t="s">
        <v>31</v>
      </c>
      <c r="KNO10" s="76" t="s">
        <v>31</v>
      </c>
      <c r="KNP10" s="76" t="s">
        <v>31</v>
      </c>
      <c r="KNQ10" s="76" t="s">
        <v>31</v>
      </c>
      <c r="KNR10" s="76" t="s">
        <v>31</v>
      </c>
      <c r="KNS10" s="76" t="s">
        <v>31</v>
      </c>
      <c r="KNT10" s="76" t="s">
        <v>31</v>
      </c>
      <c r="KNU10" s="76" t="s">
        <v>31</v>
      </c>
      <c r="KNV10" s="76" t="s">
        <v>31</v>
      </c>
      <c r="KNW10" s="76" t="s">
        <v>31</v>
      </c>
      <c r="KNX10" s="76" t="s">
        <v>31</v>
      </c>
      <c r="KNY10" s="76" t="s">
        <v>31</v>
      </c>
      <c r="KNZ10" s="76" t="s">
        <v>31</v>
      </c>
      <c r="KOA10" s="76" t="s">
        <v>31</v>
      </c>
      <c r="KOB10" s="76" t="s">
        <v>31</v>
      </c>
      <c r="KOC10" s="76" t="s">
        <v>31</v>
      </c>
      <c r="KOD10" s="76" t="s">
        <v>31</v>
      </c>
      <c r="KOE10" s="76" t="s">
        <v>31</v>
      </c>
      <c r="KOF10" s="76" t="s">
        <v>31</v>
      </c>
      <c r="KOG10" s="76" t="s">
        <v>31</v>
      </c>
      <c r="KOH10" s="76" t="s">
        <v>31</v>
      </c>
      <c r="KOI10" s="76" t="s">
        <v>31</v>
      </c>
      <c r="KOJ10" s="76" t="s">
        <v>31</v>
      </c>
      <c r="KOK10" s="76" t="s">
        <v>31</v>
      </c>
      <c r="KOL10" s="76" t="s">
        <v>31</v>
      </c>
      <c r="KOM10" s="76" t="s">
        <v>31</v>
      </c>
      <c r="KON10" s="76" t="s">
        <v>31</v>
      </c>
      <c r="KOO10" s="76" t="s">
        <v>31</v>
      </c>
      <c r="KOP10" s="76" t="s">
        <v>31</v>
      </c>
      <c r="KOQ10" s="76" t="s">
        <v>31</v>
      </c>
      <c r="KOR10" s="76" t="s">
        <v>31</v>
      </c>
      <c r="KOS10" s="76" t="s">
        <v>31</v>
      </c>
      <c r="KOT10" s="76" t="s">
        <v>31</v>
      </c>
      <c r="KOU10" s="76" t="s">
        <v>31</v>
      </c>
      <c r="KOV10" s="76" t="s">
        <v>31</v>
      </c>
      <c r="KOW10" s="76" t="s">
        <v>31</v>
      </c>
      <c r="KOX10" s="76" t="s">
        <v>31</v>
      </c>
      <c r="KOY10" s="76" t="s">
        <v>31</v>
      </c>
      <c r="KOZ10" s="76" t="s">
        <v>31</v>
      </c>
      <c r="KPA10" s="76" t="s">
        <v>31</v>
      </c>
      <c r="KPB10" s="76" t="s">
        <v>31</v>
      </c>
      <c r="KPC10" s="76" t="s">
        <v>31</v>
      </c>
      <c r="KPD10" s="76" t="s">
        <v>31</v>
      </c>
      <c r="KPE10" s="76" t="s">
        <v>31</v>
      </c>
      <c r="KPF10" s="76" t="s">
        <v>31</v>
      </c>
      <c r="KPG10" s="76" t="s">
        <v>31</v>
      </c>
      <c r="KPH10" s="76" t="s">
        <v>31</v>
      </c>
      <c r="KPI10" s="76" t="s">
        <v>31</v>
      </c>
      <c r="KPJ10" s="76" t="s">
        <v>31</v>
      </c>
      <c r="KPK10" s="76" t="s">
        <v>31</v>
      </c>
      <c r="KPL10" s="76" t="s">
        <v>31</v>
      </c>
      <c r="KPM10" s="76" t="s">
        <v>31</v>
      </c>
      <c r="KPN10" s="76" t="s">
        <v>31</v>
      </c>
      <c r="KPO10" s="76" t="s">
        <v>31</v>
      </c>
      <c r="KPP10" s="76" t="s">
        <v>31</v>
      </c>
      <c r="KPQ10" s="76" t="s">
        <v>31</v>
      </c>
      <c r="KPR10" s="76" t="s">
        <v>31</v>
      </c>
      <c r="KPS10" s="76" t="s">
        <v>31</v>
      </c>
      <c r="KPT10" s="76" t="s">
        <v>31</v>
      </c>
      <c r="KPU10" s="76" t="s">
        <v>31</v>
      </c>
      <c r="KPV10" s="76" t="s">
        <v>31</v>
      </c>
      <c r="KPW10" s="76" t="s">
        <v>31</v>
      </c>
      <c r="KPX10" s="76" t="s">
        <v>31</v>
      </c>
      <c r="KPY10" s="76" t="s">
        <v>31</v>
      </c>
      <c r="KPZ10" s="76" t="s">
        <v>31</v>
      </c>
      <c r="KQA10" s="76" t="s">
        <v>31</v>
      </c>
      <c r="KQB10" s="76" t="s">
        <v>31</v>
      </c>
      <c r="KQC10" s="76" t="s">
        <v>31</v>
      </c>
      <c r="KQD10" s="76" t="s">
        <v>31</v>
      </c>
      <c r="KQE10" s="76" t="s">
        <v>31</v>
      </c>
      <c r="KQF10" s="76" t="s">
        <v>31</v>
      </c>
      <c r="KQG10" s="76" t="s">
        <v>31</v>
      </c>
      <c r="KQH10" s="76" t="s">
        <v>31</v>
      </c>
      <c r="KQI10" s="76" t="s">
        <v>31</v>
      </c>
      <c r="KQJ10" s="76" t="s">
        <v>31</v>
      </c>
      <c r="KQK10" s="76" t="s">
        <v>31</v>
      </c>
      <c r="KQL10" s="76" t="s">
        <v>31</v>
      </c>
      <c r="KQM10" s="76" t="s">
        <v>31</v>
      </c>
      <c r="KQN10" s="76" t="s">
        <v>31</v>
      </c>
      <c r="KQO10" s="76" t="s">
        <v>31</v>
      </c>
      <c r="KQP10" s="76" t="s">
        <v>31</v>
      </c>
      <c r="KQQ10" s="76" t="s">
        <v>31</v>
      </c>
      <c r="KQR10" s="76" t="s">
        <v>31</v>
      </c>
      <c r="KQS10" s="76" t="s">
        <v>31</v>
      </c>
      <c r="KQT10" s="76" t="s">
        <v>31</v>
      </c>
      <c r="KQU10" s="76" t="s">
        <v>31</v>
      </c>
      <c r="KQV10" s="76" t="s">
        <v>31</v>
      </c>
      <c r="KQW10" s="76" t="s">
        <v>31</v>
      </c>
      <c r="KQX10" s="76" t="s">
        <v>31</v>
      </c>
      <c r="KQY10" s="76" t="s">
        <v>31</v>
      </c>
      <c r="KQZ10" s="76" t="s">
        <v>31</v>
      </c>
      <c r="KRA10" s="76" t="s">
        <v>31</v>
      </c>
      <c r="KRB10" s="76" t="s">
        <v>31</v>
      </c>
      <c r="KRC10" s="76" t="s">
        <v>31</v>
      </c>
      <c r="KRD10" s="76" t="s">
        <v>31</v>
      </c>
      <c r="KRE10" s="76" t="s">
        <v>31</v>
      </c>
      <c r="KRF10" s="76" t="s">
        <v>31</v>
      </c>
      <c r="KRG10" s="76" t="s">
        <v>31</v>
      </c>
      <c r="KRH10" s="76" t="s">
        <v>31</v>
      </c>
      <c r="KRI10" s="76" t="s">
        <v>31</v>
      </c>
      <c r="KRJ10" s="76" t="s">
        <v>31</v>
      </c>
      <c r="KRK10" s="76" t="s">
        <v>31</v>
      </c>
      <c r="KRL10" s="76" t="s">
        <v>31</v>
      </c>
      <c r="KRM10" s="76" t="s">
        <v>31</v>
      </c>
      <c r="KRN10" s="76" t="s">
        <v>31</v>
      </c>
      <c r="KRO10" s="76" t="s">
        <v>31</v>
      </c>
      <c r="KRP10" s="76" t="s">
        <v>31</v>
      </c>
      <c r="KRQ10" s="76" t="s">
        <v>31</v>
      </c>
      <c r="KRR10" s="76" t="s">
        <v>31</v>
      </c>
      <c r="KRS10" s="76" t="s">
        <v>31</v>
      </c>
      <c r="KRT10" s="76" t="s">
        <v>31</v>
      </c>
      <c r="KRU10" s="76" t="s">
        <v>31</v>
      </c>
      <c r="KRV10" s="76" t="s">
        <v>31</v>
      </c>
      <c r="KRW10" s="76" t="s">
        <v>31</v>
      </c>
      <c r="KRX10" s="76" t="s">
        <v>31</v>
      </c>
      <c r="KRY10" s="76" t="s">
        <v>31</v>
      </c>
      <c r="KRZ10" s="76" t="s">
        <v>31</v>
      </c>
      <c r="KSA10" s="76" t="s">
        <v>31</v>
      </c>
      <c r="KSB10" s="76" t="s">
        <v>31</v>
      </c>
      <c r="KSC10" s="76" t="s">
        <v>31</v>
      </c>
      <c r="KSD10" s="76" t="s">
        <v>31</v>
      </c>
      <c r="KSE10" s="76" t="s">
        <v>31</v>
      </c>
      <c r="KSF10" s="76" t="s">
        <v>31</v>
      </c>
      <c r="KSG10" s="76" t="s">
        <v>31</v>
      </c>
      <c r="KSH10" s="76" t="s">
        <v>31</v>
      </c>
      <c r="KSI10" s="76" t="s">
        <v>31</v>
      </c>
      <c r="KSJ10" s="76" t="s">
        <v>31</v>
      </c>
      <c r="KSK10" s="76" t="s">
        <v>31</v>
      </c>
      <c r="KSL10" s="76" t="s">
        <v>31</v>
      </c>
      <c r="KSM10" s="76" t="s">
        <v>31</v>
      </c>
      <c r="KSN10" s="76" t="s">
        <v>31</v>
      </c>
      <c r="KSO10" s="76" t="s">
        <v>31</v>
      </c>
      <c r="KSP10" s="76" t="s">
        <v>31</v>
      </c>
      <c r="KSQ10" s="76" t="s">
        <v>31</v>
      </c>
      <c r="KSR10" s="76" t="s">
        <v>31</v>
      </c>
      <c r="KSS10" s="76" t="s">
        <v>31</v>
      </c>
      <c r="KST10" s="76" t="s">
        <v>31</v>
      </c>
      <c r="KSU10" s="76" t="s">
        <v>31</v>
      </c>
      <c r="KSV10" s="76" t="s">
        <v>31</v>
      </c>
      <c r="KSW10" s="76" t="s">
        <v>31</v>
      </c>
      <c r="KSX10" s="76" t="s">
        <v>31</v>
      </c>
      <c r="KSY10" s="76" t="s">
        <v>31</v>
      </c>
      <c r="KSZ10" s="76" t="s">
        <v>31</v>
      </c>
      <c r="KTA10" s="76" t="s">
        <v>31</v>
      </c>
      <c r="KTB10" s="76" t="s">
        <v>31</v>
      </c>
      <c r="KTC10" s="76" t="s">
        <v>31</v>
      </c>
      <c r="KTD10" s="76" t="s">
        <v>31</v>
      </c>
      <c r="KTE10" s="76" t="s">
        <v>31</v>
      </c>
      <c r="KTF10" s="76" t="s">
        <v>31</v>
      </c>
      <c r="KTG10" s="76" t="s">
        <v>31</v>
      </c>
      <c r="KTH10" s="76" t="s">
        <v>31</v>
      </c>
      <c r="KTI10" s="76" t="s">
        <v>31</v>
      </c>
      <c r="KTJ10" s="76" t="s">
        <v>31</v>
      </c>
      <c r="KTK10" s="76" t="s">
        <v>31</v>
      </c>
      <c r="KTL10" s="76" t="s">
        <v>31</v>
      </c>
      <c r="KTM10" s="76" t="s">
        <v>31</v>
      </c>
      <c r="KTN10" s="76" t="s">
        <v>31</v>
      </c>
      <c r="KTO10" s="76" t="s">
        <v>31</v>
      </c>
      <c r="KTP10" s="76" t="s">
        <v>31</v>
      </c>
      <c r="KTQ10" s="76" t="s">
        <v>31</v>
      </c>
      <c r="KTR10" s="76" t="s">
        <v>31</v>
      </c>
      <c r="KTS10" s="76" t="s">
        <v>31</v>
      </c>
      <c r="KTT10" s="76" t="s">
        <v>31</v>
      </c>
      <c r="KTU10" s="76" t="s">
        <v>31</v>
      </c>
      <c r="KTV10" s="76" t="s">
        <v>31</v>
      </c>
      <c r="KTW10" s="76" t="s">
        <v>31</v>
      </c>
      <c r="KTX10" s="76" t="s">
        <v>31</v>
      </c>
      <c r="KTY10" s="76" t="s">
        <v>31</v>
      </c>
      <c r="KTZ10" s="76" t="s">
        <v>31</v>
      </c>
      <c r="KUA10" s="76" t="s">
        <v>31</v>
      </c>
      <c r="KUB10" s="76" t="s">
        <v>31</v>
      </c>
      <c r="KUC10" s="76" t="s">
        <v>31</v>
      </c>
      <c r="KUD10" s="76" t="s">
        <v>31</v>
      </c>
      <c r="KUE10" s="76" t="s">
        <v>31</v>
      </c>
      <c r="KUF10" s="76" t="s">
        <v>31</v>
      </c>
      <c r="KUG10" s="76" t="s">
        <v>31</v>
      </c>
      <c r="KUH10" s="76" t="s">
        <v>31</v>
      </c>
      <c r="KUI10" s="76" t="s">
        <v>31</v>
      </c>
      <c r="KUJ10" s="76" t="s">
        <v>31</v>
      </c>
      <c r="KUK10" s="76" t="s">
        <v>31</v>
      </c>
      <c r="KUL10" s="76" t="s">
        <v>31</v>
      </c>
      <c r="KUM10" s="76" t="s">
        <v>31</v>
      </c>
      <c r="KUN10" s="76" t="s">
        <v>31</v>
      </c>
      <c r="KUO10" s="76" t="s">
        <v>31</v>
      </c>
      <c r="KUP10" s="76" t="s">
        <v>31</v>
      </c>
      <c r="KUQ10" s="76" t="s">
        <v>31</v>
      </c>
      <c r="KUR10" s="76" t="s">
        <v>31</v>
      </c>
      <c r="KUS10" s="76" t="s">
        <v>31</v>
      </c>
      <c r="KUT10" s="76" t="s">
        <v>31</v>
      </c>
      <c r="KUU10" s="76" t="s">
        <v>31</v>
      </c>
      <c r="KUV10" s="76" t="s">
        <v>31</v>
      </c>
      <c r="KUW10" s="76" t="s">
        <v>31</v>
      </c>
      <c r="KUX10" s="76" t="s">
        <v>31</v>
      </c>
      <c r="KUY10" s="76" t="s">
        <v>31</v>
      </c>
      <c r="KUZ10" s="76" t="s">
        <v>31</v>
      </c>
      <c r="KVA10" s="76" t="s">
        <v>31</v>
      </c>
      <c r="KVB10" s="76" t="s">
        <v>31</v>
      </c>
      <c r="KVC10" s="76" t="s">
        <v>31</v>
      </c>
      <c r="KVD10" s="76" t="s">
        <v>31</v>
      </c>
      <c r="KVE10" s="76" t="s">
        <v>31</v>
      </c>
      <c r="KVF10" s="76" t="s">
        <v>31</v>
      </c>
      <c r="KVG10" s="76" t="s">
        <v>31</v>
      </c>
      <c r="KVH10" s="76" t="s">
        <v>31</v>
      </c>
      <c r="KVI10" s="76" t="s">
        <v>31</v>
      </c>
      <c r="KVJ10" s="76" t="s">
        <v>31</v>
      </c>
      <c r="KVK10" s="76" t="s">
        <v>31</v>
      </c>
      <c r="KVL10" s="76" t="s">
        <v>31</v>
      </c>
      <c r="KVM10" s="76" t="s">
        <v>31</v>
      </c>
      <c r="KVN10" s="76" t="s">
        <v>31</v>
      </c>
      <c r="KVO10" s="76" t="s">
        <v>31</v>
      </c>
      <c r="KVP10" s="76" t="s">
        <v>31</v>
      </c>
      <c r="KVQ10" s="76" t="s">
        <v>31</v>
      </c>
      <c r="KVR10" s="76" t="s">
        <v>31</v>
      </c>
      <c r="KVS10" s="76" t="s">
        <v>31</v>
      </c>
      <c r="KVT10" s="76" t="s">
        <v>31</v>
      </c>
      <c r="KVU10" s="76" t="s">
        <v>31</v>
      </c>
      <c r="KVV10" s="76" t="s">
        <v>31</v>
      </c>
      <c r="KVW10" s="76" t="s">
        <v>31</v>
      </c>
      <c r="KVX10" s="76" t="s">
        <v>31</v>
      </c>
      <c r="KVY10" s="76" t="s">
        <v>31</v>
      </c>
      <c r="KVZ10" s="76" t="s">
        <v>31</v>
      </c>
      <c r="KWA10" s="76" t="s">
        <v>31</v>
      </c>
      <c r="KWB10" s="76" t="s">
        <v>31</v>
      </c>
      <c r="KWC10" s="76" t="s">
        <v>31</v>
      </c>
      <c r="KWD10" s="76" t="s">
        <v>31</v>
      </c>
      <c r="KWE10" s="76" t="s">
        <v>31</v>
      </c>
      <c r="KWF10" s="76" t="s">
        <v>31</v>
      </c>
      <c r="KWG10" s="76" t="s">
        <v>31</v>
      </c>
      <c r="KWH10" s="76" t="s">
        <v>31</v>
      </c>
      <c r="KWI10" s="76" t="s">
        <v>31</v>
      </c>
      <c r="KWJ10" s="76" t="s">
        <v>31</v>
      </c>
      <c r="KWK10" s="76" t="s">
        <v>31</v>
      </c>
      <c r="KWL10" s="76" t="s">
        <v>31</v>
      </c>
      <c r="KWM10" s="76" t="s">
        <v>31</v>
      </c>
      <c r="KWN10" s="76" t="s">
        <v>31</v>
      </c>
      <c r="KWO10" s="76" t="s">
        <v>31</v>
      </c>
      <c r="KWP10" s="76" t="s">
        <v>31</v>
      </c>
      <c r="KWQ10" s="76" t="s">
        <v>31</v>
      </c>
      <c r="KWR10" s="76" t="s">
        <v>31</v>
      </c>
      <c r="KWS10" s="76" t="s">
        <v>31</v>
      </c>
      <c r="KWT10" s="76" t="s">
        <v>31</v>
      </c>
      <c r="KWU10" s="76" t="s">
        <v>31</v>
      </c>
      <c r="KWV10" s="76" t="s">
        <v>31</v>
      </c>
      <c r="KWW10" s="76" t="s">
        <v>31</v>
      </c>
      <c r="KWX10" s="76" t="s">
        <v>31</v>
      </c>
      <c r="KWY10" s="76" t="s">
        <v>31</v>
      </c>
      <c r="KWZ10" s="76" t="s">
        <v>31</v>
      </c>
      <c r="KXA10" s="76" t="s">
        <v>31</v>
      </c>
      <c r="KXB10" s="76" t="s">
        <v>31</v>
      </c>
      <c r="KXC10" s="76" t="s">
        <v>31</v>
      </c>
      <c r="KXD10" s="76" t="s">
        <v>31</v>
      </c>
      <c r="KXE10" s="76" t="s">
        <v>31</v>
      </c>
      <c r="KXF10" s="76" t="s">
        <v>31</v>
      </c>
      <c r="KXG10" s="76" t="s">
        <v>31</v>
      </c>
      <c r="KXH10" s="76" t="s">
        <v>31</v>
      </c>
      <c r="KXI10" s="76" t="s">
        <v>31</v>
      </c>
      <c r="KXJ10" s="76" t="s">
        <v>31</v>
      </c>
      <c r="KXK10" s="76" t="s">
        <v>31</v>
      </c>
      <c r="KXL10" s="76" t="s">
        <v>31</v>
      </c>
      <c r="KXM10" s="76" t="s">
        <v>31</v>
      </c>
      <c r="KXN10" s="76" t="s">
        <v>31</v>
      </c>
      <c r="KXO10" s="76" t="s">
        <v>31</v>
      </c>
      <c r="KXP10" s="76" t="s">
        <v>31</v>
      </c>
      <c r="KXQ10" s="76" t="s">
        <v>31</v>
      </c>
      <c r="KXR10" s="76" t="s">
        <v>31</v>
      </c>
      <c r="KXS10" s="76" t="s">
        <v>31</v>
      </c>
      <c r="KXT10" s="76" t="s">
        <v>31</v>
      </c>
      <c r="KXU10" s="76" t="s">
        <v>31</v>
      </c>
      <c r="KXV10" s="76" t="s">
        <v>31</v>
      </c>
      <c r="KXW10" s="76" t="s">
        <v>31</v>
      </c>
      <c r="KXX10" s="76" t="s">
        <v>31</v>
      </c>
      <c r="KXY10" s="76" t="s">
        <v>31</v>
      </c>
      <c r="KXZ10" s="76" t="s">
        <v>31</v>
      </c>
      <c r="KYA10" s="76" t="s">
        <v>31</v>
      </c>
      <c r="KYB10" s="76" t="s">
        <v>31</v>
      </c>
      <c r="KYC10" s="76" t="s">
        <v>31</v>
      </c>
      <c r="KYD10" s="76" t="s">
        <v>31</v>
      </c>
      <c r="KYE10" s="76" t="s">
        <v>31</v>
      </c>
      <c r="KYF10" s="76" t="s">
        <v>31</v>
      </c>
      <c r="KYG10" s="76" t="s">
        <v>31</v>
      </c>
      <c r="KYH10" s="76" t="s">
        <v>31</v>
      </c>
      <c r="KYI10" s="76" t="s">
        <v>31</v>
      </c>
      <c r="KYJ10" s="76" t="s">
        <v>31</v>
      </c>
      <c r="KYK10" s="76" t="s">
        <v>31</v>
      </c>
      <c r="KYL10" s="76" t="s">
        <v>31</v>
      </c>
      <c r="KYM10" s="76" t="s">
        <v>31</v>
      </c>
      <c r="KYN10" s="76" t="s">
        <v>31</v>
      </c>
      <c r="KYO10" s="76" t="s">
        <v>31</v>
      </c>
      <c r="KYP10" s="76" t="s">
        <v>31</v>
      </c>
      <c r="KYQ10" s="76" t="s">
        <v>31</v>
      </c>
      <c r="KYR10" s="76" t="s">
        <v>31</v>
      </c>
      <c r="KYS10" s="76" t="s">
        <v>31</v>
      </c>
      <c r="KYT10" s="76" t="s">
        <v>31</v>
      </c>
      <c r="KYU10" s="76" t="s">
        <v>31</v>
      </c>
      <c r="KYV10" s="76" t="s">
        <v>31</v>
      </c>
      <c r="KYW10" s="76" t="s">
        <v>31</v>
      </c>
      <c r="KYX10" s="76" t="s">
        <v>31</v>
      </c>
      <c r="KYY10" s="76" t="s">
        <v>31</v>
      </c>
      <c r="KYZ10" s="76" t="s">
        <v>31</v>
      </c>
      <c r="KZA10" s="76" t="s">
        <v>31</v>
      </c>
      <c r="KZB10" s="76" t="s">
        <v>31</v>
      </c>
      <c r="KZC10" s="76" t="s">
        <v>31</v>
      </c>
      <c r="KZD10" s="76" t="s">
        <v>31</v>
      </c>
      <c r="KZE10" s="76" t="s">
        <v>31</v>
      </c>
      <c r="KZF10" s="76" t="s">
        <v>31</v>
      </c>
      <c r="KZG10" s="76" t="s">
        <v>31</v>
      </c>
      <c r="KZH10" s="76" t="s">
        <v>31</v>
      </c>
      <c r="KZI10" s="76" t="s">
        <v>31</v>
      </c>
      <c r="KZJ10" s="76" t="s">
        <v>31</v>
      </c>
      <c r="KZK10" s="76" t="s">
        <v>31</v>
      </c>
      <c r="KZL10" s="76" t="s">
        <v>31</v>
      </c>
      <c r="KZM10" s="76" t="s">
        <v>31</v>
      </c>
      <c r="KZN10" s="76" t="s">
        <v>31</v>
      </c>
      <c r="KZO10" s="76" t="s">
        <v>31</v>
      </c>
      <c r="KZP10" s="76" t="s">
        <v>31</v>
      </c>
      <c r="KZQ10" s="76" t="s">
        <v>31</v>
      </c>
      <c r="KZR10" s="76" t="s">
        <v>31</v>
      </c>
      <c r="KZS10" s="76" t="s">
        <v>31</v>
      </c>
      <c r="KZT10" s="76" t="s">
        <v>31</v>
      </c>
      <c r="KZU10" s="76" t="s">
        <v>31</v>
      </c>
      <c r="KZV10" s="76" t="s">
        <v>31</v>
      </c>
      <c r="KZW10" s="76" t="s">
        <v>31</v>
      </c>
      <c r="KZX10" s="76" t="s">
        <v>31</v>
      </c>
      <c r="KZY10" s="76" t="s">
        <v>31</v>
      </c>
      <c r="KZZ10" s="76" t="s">
        <v>31</v>
      </c>
      <c r="LAA10" s="76" t="s">
        <v>31</v>
      </c>
      <c r="LAB10" s="76" t="s">
        <v>31</v>
      </c>
      <c r="LAC10" s="76" t="s">
        <v>31</v>
      </c>
      <c r="LAD10" s="76" t="s">
        <v>31</v>
      </c>
      <c r="LAE10" s="76" t="s">
        <v>31</v>
      </c>
      <c r="LAF10" s="76" t="s">
        <v>31</v>
      </c>
      <c r="LAG10" s="76" t="s">
        <v>31</v>
      </c>
      <c r="LAH10" s="76" t="s">
        <v>31</v>
      </c>
      <c r="LAI10" s="76" t="s">
        <v>31</v>
      </c>
      <c r="LAJ10" s="76" t="s">
        <v>31</v>
      </c>
      <c r="LAK10" s="76" t="s">
        <v>31</v>
      </c>
      <c r="LAL10" s="76" t="s">
        <v>31</v>
      </c>
      <c r="LAM10" s="76" t="s">
        <v>31</v>
      </c>
      <c r="LAN10" s="76" t="s">
        <v>31</v>
      </c>
      <c r="LAO10" s="76" t="s">
        <v>31</v>
      </c>
      <c r="LAP10" s="76" t="s">
        <v>31</v>
      </c>
      <c r="LAQ10" s="76" t="s">
        <v>31</v>
      </c>
      <c r="LAR10" s="76" t="s">
        <v>31</v>
      </c>
      <c r="LAS10" s="76" t="s">
        <v>31</v>
      </c>
      <c r="LAT10" s="76" t="s">
        <v>31</v>
      </c>
      <c r="LAU10" s="76" t="s">
        <v>31</v>
      </c>
      <c r="LAV10" s="76" t="s">
        <v>31</v>
      </c>
      <c r="LAW10" s="76" t="s">
        <v>31</v>
      </c>
      <c r="LAX10" s="76" t="s">
        <v>31</v>
      </c>
      <c r="LAY10" s="76" t="s">
        <v>31</v>
      </c>
      <c r="LAZ10" s="76" t="s">
        <v>31</v>
      </c>
      <c r="LBA10" s="76" t="s">
        <v>31</v>
      </c>
      <c r="LBB10" s="76" t="s">
        <v>31</v>
      </c>
      <c r="LBC10" s="76" t="s">
        <v>31</v>
      </c>
      <c r="LBD10" s="76" t="s">
        <v>31</v>
      </c>
      <c r="LBE10" s="76" t="s">
        <v>31</v>
      </c>
      <c r="LBF10" s="76" t="s">
        <v>31</v>
      </c>
      <c r="LBG10" s="76" t="s">
        <v>31</v>
      </c>
      <c r="LBH10" s="76" t="s">
        <v>31</v>
      </c>
      <c r="LBI10" s="76" t="s">
        <v>31</v>
      </c>
      <c r="LBJ10" s="76" t="s">
        <v>31</v>
      </c>
      <c r="LBK10" s="76" t="s">
        <v>31</v>
      </c>
      <c r="LBL10" s="76" t="s">
        <v>31</v>
      </c>
      <c r="LBM10" s="76" t="s">
        <v>31</v>
      </c>
      <c r="LBN10" s="76" t="s">
        <v>31</v>
      </c>
      <c r="LBO10" s="76" t="s">
        <v>31</v>
      </c>
      <c r="LBP10" s="76" t="s">
        <v>31</v>
      </c>
      <c r="LBQ10" s="76" t="s">
        <v>31</v>
      </c>
      <c r="LBR10" s="76" t="s">
        <v>31</v>
      </c>
      <c r="LBS10" s="76" t="s">
        <v>31</v>
      </c>
      <c r="LBT10" s="76" t="s">
        <v>31</v>
      </c>
      <c r="LBU10" s="76" t="s">
        <v>31</v>
      </c>
      <c r="LBV10" s="76" t="s">
        <v>31</v>
      </c>
      <c r="LBW10" s="76" t="s">
        <v>31</v>
      </c>
      <c r="LBX10" s="76" t="s">
        <v>31</v>
      </c>
      <c r="LBY10" s="76" t="s">
        <v>31</v>
      </c>
      <c r="LBZ10" s="76" t="s">
        <v>31</v>
      </c>
      <c r="LCA10" s="76" t="s">
        <v>31</v>
      </c>
      <c r="LCB10" s="76" t="s">
        <v>31</v>
      </c>
      <c r="LCC10" s="76" t="s">
        <v>31</v>
      </c>
      <c r="LCD10" s="76" t="s">
        <v>31</v>
      </c>
      <c r="LCE10" s="76" t="s">
        <v>31</v>
      </c>
      <c r="LCF10" s="76" t="s">
        <v>31</v>
      </c>
      <c r="LCG10" s="76" t="s">
        <v>31</v>
      </c>
      <c r="LCH10" s="76" t="s">
        <v>31</v>
      </c>
      <c r="LCI10" s="76" t="s">
        <v>31</v>
      </c>
      <c r="LCJ10" s="76" t="s">
        <v>31</v>
      </c>
      <c r="LCK10" s="76" t="s">
        <v>31</v>
      </c>
      <c r="LCL10" s="76" t="s">
        <v>31</v>
      </c>
      <c r="LCM10" s="76" t="s">
        <v>31</v>
      </c>
      <c r="LCN10" s="76" t="s">
        <v>31</v>
      </c>
      <c r="LCO10" s="76" t="s">
        <v>31</v>
      </c>
      <c r="LCP10" s="76" t="s">
        <v>31</v>
      </c>
      <c r="LCQ10" s="76" t="s">
        <v>31</v>
      </c>
      <c r="LCR10" s="76" t="s">
        <v>31</v>
      </c>
      <c r="LCS10" s="76" t="s">
        <v>31</v>
      </c>
      <c r="LCT10" s="76" t="s">
        <v>31</v>
      </c>
      <c r="LCU10" s="76" t="s">
        <v>31</v>
      </c>
      <c r="LCV10" s="76" t="s">
        <v>31</v>
      </c>
      <c r="LCW10" s="76" t="s">
        <v>31</v>
      </c>
      <c r="LCX10" s="76" t="s">
        <v>31</v>
      </c>
      <c r="LCY10" s="76" t="s">
        <v>31</v>
      </c>
      <c r="LCZ10" s="76" t="s">
        <v>31</v>
      </c>
      <c r="LDA10" s="76" t="s">
        <v>31</v>
      </c>
      <c r="LDB10" s="76" t="s">
        <v>31</v>
      </c>
      <c r="LDC10" s="76" t="s">
        <v>31</v>
      </c>
      <c r="LDD10" s="76" t="s">
        <v>31</v>
      </c>
      <c r="LDE10" s="76" t="s">
        <v>31</v>
      </c>
      <c r="LDF10" s="76" t="s">
        <v>31</v>
      </c>
      <c r="LDG10" s="76" t="s">
        <v>31</v>
      </c>
      <c r="LDH10" s="76" t="s">
        <v>31</v>
      </c>
      <c r="LDI10" s="76" t="s">
        <v>31</v>
      </c>
      <c r="LDJ10" s="76" t="s">
        <v>31</v>
      </c>
      <c r="LDK10" s="76" t="s">
        <v>31</v>
      </c>
      <c r="LDL10" s="76" t="s">
        <v>31</v>
      </c>
      <c r="LDM10" s="76" t="s">
        <v>31</v>
      </c>
      <c r="LDN10" s="76" t="s">
        <v>31</v>
      </c>
      <c r="LDO10" s="76" t="s">
        <v>31</v>
      </c>
      <c r="LDP10" s="76" t="s">
        <v>31</v>
      </c>
      <c r="LDQ10" s="76" t="s">
        <v>31</v>
      </c>
      <c r="LDR10" s="76" t="s">
        <v>31</v>
      </c>
      <c r="LDS10" s="76" t="s">
        <v>31</v>
      </c>
      <c r="LDT10" s="76" t="s">
        <v>31</v>
      </c>
      <c r="LDU10" s="76" t="s">
        <v>31</v>
      </c>
      <c r="LDV10" s="76" t="s">
        <v>31</v>
      </c>
      <c r="LDW10" s="76" t="s">
        <v>31</v>
      </c>
      <c r="LDX10" s="76" t="s">
        <v>31</v>
      </c>
      <c r="LDY10" s="76" t="s">
        <v>31</v>
      </c>
      <c r="LDZ10" s="76" t="s">
        <v>31</v>
      </c>
      <c r="LEA10" s="76" t="s">
        <v>31</v>
      </c>
      <c r="LEB10" s="76" t="s">
        <v>31</v>
      </c>
      <c r="LEC10" s="76" t="s">
        <v>31</v>
      </c>
      <c r="LED10" s="76" t="s">
        <v>31</v>
      </c>
      <c r="LEE10" s="76" t="s">
        <v>31</v>
      </c>
      <c r="LEF10" s="76" t="s">
        <v>31</v>
      </c>
      <c r="LEG10" s="76" t="s">
        <v>31</v>
      </c>
      <c r="LEH10" s="76" t="s">
        <v>31</v>
      </c>
      <c r="LEI10" s="76" t="s">
        <v>31</v>
      </c>
      <c r="LEJ10" s="76" t="s">
        <v>31</v>
      </c>
      <c r="LEK10" s="76" t="s">
        <v>31</v>
      </c>
      <c r="LEL10" s="76" t="s">
        <v>31</v>
      </c>
      <c r="LEM10" s="76" t="s">
        <v>31</v>
      </c>
      <c r="LEN10" s="76" t="s">
        <v>31</v>
      </c>
      <c r="LEO10" s="76" t="s">
        <v>31</v>
      </c>
      <c r="LEP10" s="76" t="s">
        <v>31</v>
      </c>
      <c r="LEQ10" s="76" t="s">
        <v>31</v>
      </c>
      <c r="LER10" s="76" t="s">
        <v>31</v>
      </c>
      <c r="LES10" s="76" t="s">
        <v>31</v>
      </c>
      <c r="LET10" s="76" t="s">
        <v>31</v>
      </c>
      <c r="LEU10" s="76" t="s">
        <v>31</v>
      </c>
      <c r="LEV10" s="76" t="s">
        <v>31</v>
      </c>
      <c r="LEW10" s="76" t="s">
        <v>31</v>
      </c>
      <c r="LEX10" s="76" t="s">
        <v>31</v>
      </c>
      <c r="LEY10" s="76" t="s">
        <v>31</v>
      </c>
      <c r="LEZ10" s="76" t="s">
        <v>31</v>
      </c>
      <c r="LFA10" s="76" t="s">
        <v>31</v>
      </c>
      <c r="LFB10" s="76" t="s">
        <v>31</v>
      </c>
      <c r="LFC10" s="76" t="s">
        <v>31</v>
      </c>
      <c r="LFD10" s="76" t="s">
        <v>31</v>
      </c>
      <c r="LFE10" s="76" t="s">
        <v>31</v>
      </c>
      <c r="LFF10" s="76" t="s">
        <v>31</v>
      </c>
      <c r="LFG10" s="76" t="s">
        <v>31</v>
      </c>
      <c r="LFH10" s="76" t="s">
        <v>31</v>
      </c>
      <c r="LFI10" s="76" t="s">
        <v>31</v>
      </c>
      <c r="LFJ10" s="76" t="s">
        <v>31</v>
      </c>
      <c r="LFK10" s="76" t="s">
        <v>31</v>
      </c>
      <c r="LFL10" s="76" t="s">
        <v>31</v>
      </c>
      <c r="LFM10" s="76" t="s">
        <v>31</v>
      </c>
      <c r="LFN10" s="76" t="s">
        <v>31</v>
      </c>
      <c r="LFO10" s="76" t="s">
        <v>31</v>
      </c>
      <c r="LFP10" s="76" t="s">
        <v>31</v>
      </c>
      <c r="LFQ10" s="76" t="s">
        <v>31</v>
      </c>
      <c r="LFR10" s="76" t="s">
        <v>31</v>
      </c>
      <c r="LFS10" s="76" t="s">
        <v>31</v>
      </c>
      <c r="LFT10" s="76" t="s">
        <v>31</v>
      </c>
      <c r="LFU10" s="76" t="s">
        <v>31</v>
      </c>
      <c r="LFV10" s="76" t="s">
        <v>31</v>
      </c>
      <c r="LFW10" s="76" t="s">
        <v>31</v>
      </c>
      <c r="LFX10" s="76" t="s">
        <v>31</v>
      </c>
      <c r="LFY10" s="76" t="s">
        <v>31</v>
      </c>
      <c r="LFZ10" s="76" t="s">
        <v>31</v>
      </c>
      <c r="LGA10" s="76" t="s">
        <v>31</v>
      </c>
      <c r="LGB10" s="76" t="s">
        <v>31</v>
      </c>
      <c r="LGC10" s="76" t="s">
        <v>31</v>
      </c>
      <c r="LGD10" s="76" t="s">
        <v>31</v>
      </c>
      <c r="LGE10" s="76" t="s">
        <v>31</v>
      </c>
      <c r="LGF10" s="76" t="s">
        <v>31</v>
      </c>
      <c r="LGG10" s="76" t="s">
        <v>31</v>
      </c>
      <c r="LGH10" s="76" t="s">
        <v>31</v>
      </c>
      <c r="LGI10" s="76" t="s">
        <v>31</v>
      </c>
      <c r="LGJ10" s="76" t="s">
        <v>31</v>
      </c>
      <c r="LGK10" s="76" t="s">
        <v>31</v>
      </c>
      <c r="LGL10" s="76" t="s">
        <v>31</v>
      </c>
      <c r="LGM10" s="76" t="s">
        <v>31</v>
      </c>
      <c r="LGN10" s="76" t="s">
        <v>31</v>
      </c>
      <c r="LGO10" s="76" t="s">
        <v>31</v>
      </c>
      <c r="LGP10" s="76" t="s">
        <v>31</v>
      </c>
      <c r="LGQ10" s="76" t="s">
        <v>31</v>
      </c>
      <c r="LGR10" s="76" t="s">
        <v>31</v>
      </c>
      <c r="LGS10" s="76" t="s">
        <v>31</v>
      </c>
      <c r="LGT10" s="76" t="s">
        <v>31</v>
      </c>
      <c r="LGU10" s="76" t="s">
        <v>31</v>
      </c>
      <c r="LGV10" s="76" t="s">
        <v>31</v>
      </c>
      <c r="LGW10" s="76" t="s">
        <v>31</v>
      </c>
      <c r="LGX10" s="76" t="s">
        <v>31</v>
      </c>
      <c r="LGY10" s="76" t="s">
        <v>31</v>
      </c>
      <c r="LGZ10" s="76" t="s">
        <v>31</v>
      </c>
      <c r="LHA10" s="76" t="s">
        <v>31</v>
      </c>
      <c r="LHB10" s="76" t="s">
        <v>31</v>
      </c>
      <c r="LHC10" s="76" t="s">
        <v>31</v>
      </c>
      <c r="LHD10" s="76" t="s">
        <v>31</v>
      </c>
      <c r="LHE10" s="76" t="s">
        <v>31</v>
      </c>
      <c r="LHF10" s="76" t="s">
        <v>31</v>
      </c>
      <c r="LHG10" s="76" t="s">
        <v>31</v>
      </c>
      <c r="LHH10" s="76" t="s">
        <v>31</v>
      </c>
      <c r="LHI10" s="76" t="s">
        <v>31</v>
      </c>
      <c r="LHJ10" s="76" t="s">
        <v>31</v>
      </c>
      <c r="LHK10" s="76" t="s">
        <v>31</v>
      </c>
      <c r="LHL10" s="76" t="s">
        <v>31</v>
      </c>
      <c r="LHM10" s="76" t="s">
        <v>31</v>
      </c>
      <c r="LHN10" s="76" t="s">
        <v>31</v>
      </c>
      <c r="LHO10" s="76" t="s">
        <v>31</v>
      </c>
      <c r="LHP10" s="76" t="s">
        <v>31</v>
      </c>
      <c r="LHQ10" s="76" t="s">
        <v>31</v>
      </c>
      <c r="LHR10" s="76" t="s">
        <v>31</v>
      </c>
      <c r="LHS10" s="76" t="s">
        <v>31</v>
      </c>
      <c r="LHT10" s="76" t="s">
        <v>31</v>
      </c>
      <c r="LHU10" s="76" t="s">
        <v>31</v>
      </c>
      <c r="LHV10" s="76" t="s">
        <v>31</v>
      </c>
      <c r="LHW10" s="76" t="s">
        <v>31</v>
      </c>
      <c r="LHX10" s="76" t="s">
        <v>31</v>
      </c>
      <c r="LHY10" s="76" t="s">
        <v>31</v>
      </c>
      <c r="LHZ10" s="76" t="s">
        <v>31</v>
      </c>
      <c r="LIA10" s="76" t="s">
        <v>31</v>
      </c>
      <c r="LIB10" s="76" t="s">
        <v>31</v>
      </c>
      <c r="LIC10" s="76" t="s">
        <v>31</v>
      </c>
      <c r="LID10" s="76" t="s">
        <v>31</v>
      </c>
      <c r="LIE10" s="76" t="s">
        <v>31</v>
      </c>
      <c r="LIF10" s="76" t="s">
        <v>31</v>
      </c>
      <c r="LIG10" s="76" t="s">
        <v>31</v>
      </c>
      <c r="LIH10" s="76" t="s">
        <v>31</v>
      </c>
      <c r="LII10" s="76" t="s">
        <v>31</v>
      </c>
      <c r="LIJ10" s="76" t="s">
        <v>31</v>
      </c>
      <c r="LIK10" s="76" t="s">
        <v>31</v>
      </c>
      <c r="LIL10" s="76" t="s">
        <v>31</v>
      </c>
      <c r="LIM10" s="76" t="s">
        <v>31</v>
      </c>
      <c r="LIN10" s="76" t="s">
        <v>31</v>
      </c>
      <c r="LIO10" s="76" t="s">
        <v>31</v>
      </c>
      <c r="LIP10" s="76" t="s">
        <v>31</v>
      </c>
      <c r="LIQ10" s="76" t="s">
        <v>31</v>
      </c>
      <c r="LIR10" s="76" t="s">
        <v>31</v>
      </c>
      <c r="LIS10" s="76" t="s">
        <v>31</v>
      </c>
      <c r="LIT10" s="76" t="s">
        <v>31</v>
      </c>
      <c r="LIU10" s="76" t="s">
        <v>31</v>
      </c>
      <c r="LIV10" s="76" t="s">
        <v>31</v>
      </c>
      <c r="LIW10" s="76" t="s">
        <v>31</v>
      </c>
      <c r="LIX10" s="76" t="s">
        <v>31</v>
      </c>
      <c r="LIY10" s="76" t="s">
        <v>31</v>
      </c>
      <c r="LIZ10" s="76" t="s">
        <v>31</v>
      </c>
      <c r="LJA10" s="76" t="s">
        <v>31</v>
      </c>
      <c r="LJB10" s="76" t="s">
        <v>31</v>
      </c>
      <c r="LJC10" s="76" t="s">
        <v>31</v>
      </c>
      <c r="LJD10" s="76" t="s">
        <v>31</v>
      </c>
      <c r="LJE10" s="76" t="s">
        <v>31</v>
      </c>
      <c r="LJF10" s="76" t="s">
        <v>31</v>
      </c>
      <c r="LJG10" s="76" t="s">
        <v>31</v>
      </c>
      <c r="LJH10" s="76" t="s">
        <v>31</v>
      </c>
      <c r="LJI10" s="76" t="s">
        <v>31</v>
      </c>
      <c r="LJJ10" s="76" t="s">
        <v>31</v>
      </c>
      <c r="LJK10" s="76" t="s">
        <v>31</v>
      </c>
      <c r="LJL10" s="76" t="s">
        <v>31</v>
      </c>
      <c r="LJM10" s="76" t="s">
        <v>31</v>
      </c>
      <c r="LJN10" s="76" t="s">
        <v>31</v>
      </c>
      <c r="LJO10" s="76" t="s">
        <v>31</v>
      </c>
      <c r="LJP10" s="76" t="s">
        <v>31</v>
      </c>
      <c r="LJQ10" s="76" t="s">
        <v>31</v>
      </c>
      <c r="LJR10" s="76" t="s">
        <v>31</v>
      </c>
      <c r="LJS10" s="76" t="s">
        <v>31</v>
      </c>
      <c r="LJT10" s="76" t="s">
        <v>31</v>
      </c>
      <c r="LJU10" s="76" t="s">
        <v>31</v>
      </c>
      <c r="LJV10" s="76" t="s">
        <v>31</v>
      </c>
      <c r="LJW10" s="76" t="s">
        <v>31</v>
      </c>
      <c r="LJX10" s="76" t="s">
        <v>31</v>
      </c>
      <c r="LJY10" s="76" t="s">
        <v>31</v>
      </c>
      <c r="LJZ10" s="76" t="s">
        <v>31</v>
      </c>
      <c r="LKA10" s="76" t="s">
        <v>31</v>
      </c>
      <c r="LKB10" s="76" t="s">
        <v>31</v>
      </c>
      <c r="LKC10" s="76" t="s">
        <v>31</v>
      </c>
      <c r="LKD10" s="76" t="s">
        <v>31</v>
      </c>
      <c r="LKE10" s="76" t="s">
        <v>31</v>
      </c>
      <c r="LKF10" s="76" t="s">
        <v>31</v>
      </c>
      <c r="LKG10" s="76" t="s">
        <v>31</v>
      </c>
      <c r="LKH10" s="76" t="s">
        <v>31</v>
      </c>
      <c r="LKI10" s="76" t="s">
        <v>31</v>
      </c>
      <c r="LKJ10" s="76" t="s">
        <v>31</v>
      </c>
      <c r="LKK10" s="76" t="s">
        <v>31</v>
      </c>
      <c r="LKL10" s="76" t="s">
        <v>31</v>
      </c>
      <c r="LKM10" s="76" t="s">
        <v>31</v>
      </c>
      <c r="LKN10" s="76" t="s">
        <v>31</v>
      </c>
      <c r="LKO10" s="76" t="s">
        <v>31</v>
      </c>
      <c r="LKP10" s="76" t="s">
        <v>31</v>
      </c>
      <c r="LKQ10" s="76" t="s">
        <v>31</v>
      </c>
      <c r="LKR10" s="76" t="s">
        <v>31</v>
      </c>
      <c r="LKS10" s="76" t="s">
        <v>31</v>
      </c>
      <c r="LKT10" s="76" t="s">
        <v>31</v>
      </c>
      <c r="LKU10" s="76" t="s">
        <v>31</v>
      </c>
      <c r="LKV10" s="76" t="s">
        <v>31</v>
      </c>
      <c r="LKW10" s="76" t="s">
        <v>31</v>
      </c>
      <c r="LKX10" s="76" t="s">
        <v>31</v>
      </c>
      <c r="LKY10" s="76" t="s">
        <v>31</v>
      </c>
      <c r="LKZ10" s="76" t="s">
        <v>31</v>
      </c>
      <c r="LLA10" s="76" t="s">
        <v>31</v>
      </c>
      <c r="LLB10" s="76" t="s">
        <v>31</v>
      </c>
      <c r="LLC10" s="76" t="s">
        <v>31</v>
      </c>
      <c r="LLD10" s="76" t="s">
        <v>31</v>
      </c>
      <c r="LLE10" s="76" t="s">
        <v>31</v>
      </c>
      <c r="LLF10" s="76" t="s">
        <v>31</v>
      </c>
      <c r="LLG10" s="76" t="s">
        <v>31</v>
      </c>
      <c r="LLH10" s="76" t="s">
        <v>31</v>
      </c>
      <c r="LLI10" s="76" t="s">
        <v>31</v>
      </c>
      <c r="LLJ10" s="76" t="s">
        <v>31</v>
      </c>
      <c r="LLK10" s="76" t="s">
        <v>31</v>
      </c>
      <c r="LLL10" s="76" t="s">
        <v>31</v>
      </c>
      <c r="LLM10" s="76" t="s">
        <v>31</v>
      </c>
      <c r="LLN10" s="76" t="s">
        <v>31</v>
      </c>
      <c r="LLO10" s="76" t="s">
        <v>31</v>
      </c>
      <c r="LLP10" s="76" t="s">
        <v>31</v>
      </c>
      <c r="LLQ10" s="76" t="s">
        <v>31</v>
      </c>
      <c r="LLR10" s="76" t="s">
        <v>31</v>
      </c>
      <c r="LLS10" s="76" t="s">
        <v>31</v>
      </c>
      <c r="LLT10" s="76" t="s">
        <v>31</v>
      </c>
      <c r="LLU10" s="76" t="s">
        <v>31</v>
      </c>
      <c r="LLV10" s="76" t="s">
        <v>31</v>
      </c>
      <c r="LLW10" s="76" t="s">
        <v>31</v>
      </c>
      <c r="LLX10" s="76" t="s">
        <v>31</v>
      </c>
      <c r="LLY10" s="76" t="s">
        <v>31</v>
      </c>
      <c r="LLZ10" s="76" t="s">
        <v>31</v>
      </c>
      <c r="LMA10" s="76" t="s">
        <v>31</v>
      </c>
      <c r="LMB10" s="76" t="s">
        <v>31</v>
      </c>
      <c r="LMC10" s="76" t="s">
        <v>31</v>
      </c>
      <c r="LMD10" s="76" t="s">
        <v>31</v>
      </c>
      <c r="LME10" s="76" t="s">
        <v>31</v>
      </c>
      <c r="LMF10" s="76" t="s">
        <v>31</v>
      </c>
      <c r="LMG10" s="76" t="s">
        <v>31</v>
      </c>
      <c r="LMH10" s="76" t="s">
        <v>31</v>
      </c>
      <c r="LMI10" s="76" t="s">
        <v>31</v>
      </c>
      <c r="LMJ10" s="76" t="s">
        <v>31</v>
      </c>
      <c r="LMK10" s="76" t="s">
        <v>31</v>
      </c>
      <c r="LML10" s="76" t="s">
        <v>31</v>
      </c>
      <c r="LMM10" s="76" t="s">
        <v>31</v>
      </c>
      <c r="LMN10" s="76" t="s">
        <v>31</v>
      </c>
      <c r="LMO10" s="76" t="s">
        <v>31</v>
      </c>
      <c r="LMP10" s="76" t="s">
        <v>31</v>
      </c>
      <c r="LMQ10" s="76" t="s">
        <v>31</v>
      </c>
      <c r="LMR10" s="76" t="s">
        <v>31</v>
      </c>
      <c r="LMS10" s="76" t="s">
        <v>31</v>
      </c>
      <c r="LMT10" s="76" t="s">
        <v>31</v>
      </c>
      <c r="LMU10" s="76" t="s">
        <v>31</v>
      </c>
      <c r="LMV10" s="76" t="s">
        <v>31</v>
      </c>
      <c r="LMW10" s="76" t="s">
        <v>31</v>
      </c>
      <c r="LMX10" s="76" t="s">
        <v>31</v>
      </c>
      <c r="LMY10" s="76" t="s">
        <v>31</v>
      </c>
      <c r="LMZ10" s="76" t="s">
        <v>31</v>
      </c>
      <c r="LNA10" s="76" t="s">
        <v>31</v>
      </c>
      <c r="LNB10" s="76" t="s">
        <v>31</v>
      </c>
      <c r="LNC10" s="76" t="s">
        <v>31</v>
      </c>
      <c r="LND10" s="76" t="s">
        <v>31</v>
      </c>
      <c r="LNE10" s="76" t="s">
        <v>31</v>
      </c>
      <c r="LNF10" s="76" t="s">
        <v>31</v>
      </c>
      <c r="LNG10" s="76" t="s">
        <v>31</v>
      </c>
      <c r="LNH10" s="76" t="s">
        <v>31</v>
      </c>
      <c r="LNI10" s="76" t="s">
        <v>31</v>
      </c>
      <c r="LNJ10" s="76" t="s">
        <v>31</v>
      </c>
      <c r="LNK10" s="76" t="s">
        <v>31</v>
      </c>
      <c r="LNL10" s="76" t="s">
        <v>31</v>
      </c>
      <c r="LNM10" s="76" t="s">
        <v>31</v>
      </c>
      <c r="LNN10" s="76" t="s">
        <v>31</v>
      </c>
      <c r="LNO10" s="76" t="s">
        <v>31</v>
      </c>
      <c r="LNP10" s="76" t="s">
        <v>31</v>
      </c>
      <c r="LNQ10" s="76" t="s">
        <v>31</v>
      </c>
      <c r="LNR10" s="76" t="s">
        <v>31</v>
      </c>
      <c r="LNS10" s="76" t="s">
        <v>31</v>
      </c>
      <c r="LNT10" s="76" t="s">
        <v>31</v>
      </c>
      <c r="LNU10" s="76" t="s">
        <v>31</v>
      </c>
      <c r="LNV10" s="76" t="s">
        <v>31</v>
      </c>
      <c r="LNW10" s="76" t="s">
        <v>31</v>
      </c>
      <c r="LNX10" s="76" t="s">
        <v>31</v>
      </c>
      <c r="LNY10" s="76" t="s">
        <v>31</v>
      </c>
      <c r="LNZ10" s="76" t="s">
        <v>31</v>
      </c>
      <c r="LOA10" s="76" t="s">
        <v>31</v>
      </c>
      <c r="LOB10" s="76" t="s">
        <v>31</v>
      </c>
      <c r="LOC10" s="76" t="s">
        <v>31</v>
      </c>
      <c r="LOD10" s="76" t="s">
        <v>31</v>
      </c>
      <c r="LOE10" s="76" t="s">
        <v>31</v>
      </c>
      <c r="LOF10" s="76" t="s">
        <v>31</v>
      </c>
      <c r="LOG10" s="76" t="s">
        <v>31</v>
      </c>
      <c r="LOH10" s="76" t="s">
        <v>31</v>
      </c>
      <c r="LOI10" s="76" t="s">
        <v>31</v>
      </c>
      <c r="LOJ10" s="76" t="s">
        <v>31</v>
      </c>
      <c r="LOK10" s="76" t="s">
        <v>31</v>
      </c>
      <c r="LOL10" s="76" t="s">
        <v>31</v>
      </c>
      <c r="LOM10" s="76" t="s">
        <v>31</v>
      </c>
      <c r="LON10" s="76" t="s">
        <v>31</v>
      </c>
      <c r="LOO10" s="76" t="s">
        <v>31</v>
      </c>
      <c r="LOP10" s="76" t="s">
        <v>31</v>
      </c>
      <c r="LOQ10" s="76" t="s">
        <v>31</v>
      </c>
      <c r="LOR10" s="76" t="s">
        <v>31</v>
      </c>
      <c r="LOS10" s="76" t="s">
        <v>31</v>
      </c>
      <c r="LOT10" s="76" t="s">
        <v>31</v>
      </c>
      <c r="LOU10" s="76" t="s">
        <v>31</v>
      </c>
      <c r="LOV10" s="76" t="s">
        <v>31</v>
      </c>
      <c r="LOW10" s="76" t="s">
        <v>31</v>
      </c>
      <c r="LOX10" s="76" t="s">
        <v>31</v>
      </c>
      <c r="LOY10" s="76" t="s">
        <v>31</v>
      </c>
      <c r="LOZ10" s="76" t="s">
        <v>31</v>
      </c>
      <c r="LPA10" s="76" t="s">
        <v>31</v>
      </c>
      <c r="LPB10" s="76" t="s">
        <v>31</v>
      </c>
      <c r="LPC10" s="76" t="s">
        <v>31</v>
      </c>
      <c r="LPD10" s="76" t="s">
        <v>31</v>
      </c>
      <c r="LPE10" s="76" t="s">
        <v>31</v>
      </c>
      <c r="LPF10" s="76" t="s">
        <v>31</v>
      </c>
      <c r="LPG10" s="76" t="s">
        <v>31</v>
      </c>
      <c r="LPH10" s="76" t="s">
        <v>31</v>
      </c>
      <c r="LPI10" s="76" t="s">
        <v>31</v>
      </c>
      <c r="LPJ10" s="76" t="s">
        <v>31</v>
      </c>
      <c r="LPK10" s="76" t="s">
        <v>31</v>
      </c>
      <c r="LPL10" s="76" t="s">
        <v>31</v>
      </c>
      <c r="LPM10" s="76" t="s">
        <v>31</v>
      </c>
      <c r="LPN10" s="76" t="s">
        <v>31</v>
      </c>
      <c r="LPO10" s="76" t="s">
        <v>31</v>
      </c>
      <c r="LPP10" s="76" t="s">
        <v>31</v>
      </c>
      <c r="LPQ10" s="76" t="s">
        <v>31</v>
      </c>
      <c r="LPR10" s="76" t="s">
        <v>31</v>
      </c>
      <c r="LPS10" s="76" t="s">
        <v>31</v>
      </c>
      <c r="LPT10" s="76" t="s">
        <v>31</v>
      </c>
      <c r="LPU10" s="76" t="s">
        <v>31</v>
      </c>
      <c r="LPV10" s="76" t="s">
        <v>31</v>
      </c>
      <c r="LPW10" s="76" t="s">
        <v>31</v>
      </c>
      <c r="LPX10" s="76" t="s">
        <v>31</v>
      </c>
      <c r="LPY10" s="76" t="s">
        <v>31</v>
      </c>
      <c r="LPZ10" s="76" t="s">
        <v>31</v>
      </c>
      <c r="LQA10" s="76" t="s">
        <v>31</v>
      </c>
      <c r="LQB10" s="76" t="s">
        <v>31</v>
      </c>
      <c r="LQC10" s="76" t="s">
        <v>31</v>
      </c>
      <c r="LQD10" s="76" t="s">
        <v>31</v>
      </c>
      <c r="LQE10" s="76" t="s">
        <v>31</v>
      </c>
      <c r="LQF10" s="76" t="s">
        <v>31</v>
      </c>
      <c r="LQG10" s="76" t="s">
        <v>31</v>
      </c>
      <c r="LQH10" s="76" t="s">
        <v>31</v>
      </c>
      <c r="LQI10" s="76" t="s">
        <v>31</v>
      </c>
      <c r="LQJ10" s="76" t="s">
        <v>31</v>
      </c>
      <c r="LQK10" s="76" t="s">
        <v>31</v>
      </c>
      <c r="LQL10" s="76" t="s">
        <v>31</v>
      </c>
      <c r="LQM10" s="76" t="s">
        <v>31</v>
      </c>
      <c r="LQN10" s="76" t="s">
        <v>31</v>
      </c>
      <c r="LQO10" s="76" t="s">
        <v>31</v>
      </c>
      <c r="LQP10" s="76" t="s">
        <v>31</v>
      </c>
      <c r="LQQ10" s="76" t="s">
        <v>31</v>
      </c>
      <c r="LQR10" s="76" t="s">
        <v>31</v>
      </c>
      <c r="LQS10" s="76" t="s">
        <v>31</v>
      </c>
      <c r="LQT10" s="76" t="s">
        <v>31</v>
      </c>
      <c r="LQU10" s="76" t="s">
        <v>31</v>
      </c>
      <c r="LQV10" s="76" t="s">
        <v>31</v>
      </c>
      <c r="LQW10" s="76" t="s">
        <v>31</v>
      </c>
      <c r="LQX10" s="76" t="s">
        <v>31</v>
      </c>
      <c r="LQY10" s="76" t="s">
        <v>31</v>
      </c>
      <c r="LQZ10" s="76" t="s">
        <v>31</v>
      </c>
      <c r="LRA10" s="76" t="s">
        <v>31</v>
      </c>
      <c r="LRB10" s="76" t="s">
        <v>31</v>
      </c>
      <c r="LRC10" s="76" t="s">
        <v>31</v>
      </c>
      <c r="LRD10" s="76" t="s">
        <v>31</v>
      </c>
      <c r="LRE10" s="76" t="s">
        <v>31</v>
      </c>
      <c r="LRF10" s="76" t="s">
        <v>31</v>
      </c>
      <c r="LRG10" s="76" t="s">
        <v>31</v>
      </c>
      <c r="LRH10" s="76" t="s">
        <v>31</v>
      </c>
      <c r="LRI10" s="76" t="s">
        <v>31</v>
      </c>
      <c r="LRJ10" s="76" t="s">
        <v>31</v>
      </c>
      <c r="LRK10" s="76" t="s">
        <v>31</v>
      </c>
      <c r="LRL10" s="76" t="s">
        <v>31</v>
      </c>
      <c r="LRM10" s="76" t="s">
        <v>31</v>
      </c>
      <c r="LRN10" s="76" t="s">
        <v>31</v>
      </c>
      <c r="LRO10" s="76" t="s">
        <v>31</v>
      </c>
      <c r="LRP10" s="76" t="s">
        <v>31</v>
      </c>
      <c r="LRQ10" s="76" t="s">
        <v>31</v>
      </c>
      <c r="LRR10" s="76" t="s">
        <v>31</v>
      </c>
      <c r="LRS10" s="76" t="s">
        <v>31</v>
      </c>
      <c r="LRT10" s="76" t="s">
        <v>31</v>
      </c>
      <c r="LRU10" s="76" t="s">
        <v>31</v>
      </c>
      <c r="LRV10" s="76" t="s">
        <v>31</v>
      </c>
      <c r="LRW10" s="76" t="s">
        <v>31</v>
      </c>
      <c r="LRX10" s="76" t="s">
        <v>31</v>
      </c>
      <c r="LRY10" s="76" t="s">
        <v>31</v>
      </c>
      <c r="LRZ10" s="76" t="s">
        <v>31</v>
      </c>
      <c r="LSA10" s="76" t="s">
        <v>31</v>
      </c>
      <c r="LSB10" s="76" t="s">
        <v>31</v>
      </c>
      <c r="LSC10" s="76" t="s">
        <v>31</v>
      </c>
      <c r="LSD10" s="76" t="s">
        <v>31</v>
      </c>
      <c r="LSE10" s="76" t="s">
        <v>31</v>
      </c>
      <c r="LSF10" s="76" t="s">
        <v>31</v>
      </c>
      <c r="LSG10" s="76" t="s">
        <v>31</v>
      </c>
      <c r="LSH10" s="76" t="s">
        <v>31</v>
      </c>
      <c r="LSI10" s="76" t="s">
        <v>31</v>
      </c>
      <c r="LSJ10" s="76" t="s">
        <v>31</v>
      </c>
      <c r="LSK10" s="76" t="s">
        <v>31</v>
      </c>
      <c r="LSL10" s="76" t="s">
        <v>31</v>
      </c>
      <c r="LSM10" s="76" t="s">
        <v>31</v>
      </c>
      <c r="LSN10" s="76" t="s">
        <v>31</v>
      </c>
      <c r="LSO10" s="76" t="s">
        <v>31</v>
      </c>
      <c r="LSP10" s="76" t="s">
        <v>31</v>
      </c>
      <c r="LSQ10" s="76" t="s">
        <v>31</v>
      </c>
      <c r="LSR10" s="76" t="s">
        <v>31</v>
      </c>
      <c r="LSS10" s="76" t="s">
        <v>31</v>
      </c>
      <c r="LST10" s="76" t="s">
        <v>31</v>
      </c>
      <c r="LSU10" s="76" t="s">
        <v>31</v>
      </c>
      <c r="LSV10" s="76" t="s">
        <v>31</v>
      </c>
      <c r="LSW10" s="76" t="s">
        <v>31</v>
      </c>
      <c r="LSX10" s="76" t="s">
        <v>31</v>
      </c>
      <c r="LSY10" s="76" t="s">
        <v>31</v>
      </c>
      <c r="LSZ10" s="76" t="s">
        <v>31</v>
      </c>
      <c r="LTA10" s="76" t="s">
        <v>31</v>
      </c>
      <c r="LTB10" s="76" t="s">
        <v>31</v>
      </c>
      <c r="LTC10" s="76" t="s">
        <v>31</v>
      </c>
      <c r="LTD10" s="76" t="s">
        <v>31</v>
      </c>
      <c r="LTE10" s="76" t="s">
        <v>31</v>
      </c>
      <c r="LTF10" s="76" t="s">
        <v>31</v>
      </c>
      <c r="LTG10" s="76" t="s">
        <v>31</v>
      </c>
      <c r="LTH10" s="76" t="s">
        <v>31</v>
      </c>
      <c r="LTI10" s="76" t="s">
        <v>31</v>
      </c>
      <c r="LTJ10" s="76" t="s">
        <v>31</v>
      </c>
      <c r="LTK10" s="76" t="s">
        <v>31</v>
      </c>
      <c r="LTL10" s="76" t="s">
        <v>31</v>
      </c>
      <c r="LTM10" s="76" t="s">
        <v>31</v>
      </c>
      <c r="LTN10" s="76" t="s">
        <v>31</v>
      </c>
      <c r="LTO10" s="76" t="s">
        <v>31</v>
      </c>
      <c r="LTP10" s="76" t="s">
        <v>31</v>
      </c>
      <c r="LTQ10" s="76" t="s">
        <v>31</v>
      </c>
      <c r="LTR10" s="76" t="s">
        <v>31</v>
      </c>
      <c r="LTS10" s="76" t="s">
        <v>31</v>
      </c>
      <c r="LTT10" s="76" t="s">
        <v>31</v>
      </c>
      <c r="LTU10" s="76" t="s">
        <v>31</v>
      </c>
      <c r="LTV10" s="76" t="s">
        <v>31</v>
      </c>
      <c r="LTW10" s="76" t="s">
        <v>31</v>
      </c>
      <c r="LTX10" s="76" t="s">
        <v>31</v>
      </c>
      <c r="LTY10" s="76" t="s">
        <v>31</v>
      </c>
      <c r="LTZ10" s="76" t="s">
        <v>31</v>
      </c>
      <c r="LUA10" s="76" t="s">
        <v>31</v>
      </c>
      <c r="LUB10" s="76" t="s">
        <v>31</v>
      </c>
      <c r="LUC10" s="76" t="s">
        <v>31</v>
      </c>
      <c r="LUD10" s="76" t="s">
        <v>31</v>
      </c>
      <c r="LUE10" s="76" t="s">
        <v>31</v>
      </c>
      <c r="LUF10" s="76" t="s">
        <v>31</v>
      </c>
      <c r="LUG10" s="76" t="s">
        <v>31</v>
      </c>
      <c r="LUH10" s="76" t="s">
        <v>31</v>
      </c>
      <c r="LUI10" s="76" t="s">
        <v>31</v>
      </c>
      <c r="LUJ10" s="76" t="s">
        <v>31</v>
      </c>
      <c r="LUK10" s="76" t="s">
        <v>31</v>
      </c>
      <c r="LUL10" s="76" t="s">
        <v>31</v>
      </c>
      <c r="LUM10" s="76" t="s">
        <v>31</v>
      </c>
      <c r="LUN10" s="76" t="s">
        <v>31</v>
      </c>
      <c r="LUO10" s="76" t="s">
        <v>31</v>
      </c>
      <c r="LUP10" s="76" t="s">
        <v>31</v>
      </c>
      <c r="LUQ10" s="76" t="s">
        <v>31</v>
      </c>
      <c r="LUR10" s="76" t="s">
        <v>31</v>
      </c>
      <c r="LUS10" s="76" t="s">
        <v>31</v>
      </c>
      <c r="LUT10" s="76" t="s">
        <v>31</v>
      </c>
      <c r="LUU10" s="76" t="s">
        <v>31</v>
      </c>
      <c r="LUV10" s="76" t="s">
        <v>31</v>
      </c>
      <c r="LUW10" s="76" t="s">
        <v>31</v>
      </c>
      <c r="LUX10" s="76" t="s">
        <v>31</v>
      </c>
      <c r="LUY10" s="76" t="s">
        <v>31</v>
      </c>
      <c r="LUZ10" s="76" t="s">
        <v>31</v>
      </c>
      <c r="LVA10" s="76" t="s">
        <v>31</v>
      </c>
      <c r="LVB10" s="76" t="s">
        <v>31</v>
      </c>
      <c r="LVC10" s="76" t="s">
        <v>31</v>
      </c>
      <c r="LVD10" s="76" t="s">
        <v>31</v>
      </c>
      <c r="LVE10" s="76" t="s">
        <v>31</v>
      </c>
      <c r="LVF10" s="76" t="s">
        <v>31</v>
      </c>
      <c r="LVG10" s="76" t="s">
        <v>31</v>
      </c>
      <c r="LVH10" s="76" t="s">
        <v>31</v>
      </c>
      <c r="LVI10" s="76" t="s">
        <v>31</v>
      </c>
      <c r="LVJ10" s="76" t="s">
        <v>31</v>
      </c>
      <c r="LVK10" s="76" t="s">
        <v>31</v>
      </c>
      <c r="LVL10" s="76" t="s">
        <v>31</v>
      </c>
      <c r="LVM10" s="76" t="s">
        <v>31</v>
      </c>
      <c r="LVN10" s="76" t="s">
        <v>31</v>
      </c>
      <c r="LVO10" s="76" t="s">
        <v>31</v>
      </c>
      <c r="LVP10" s="76" t="s">
        <v>31</v>
      </c>
      <c r="LVQ10" s="76" t="s">
        <v>31</v>
      </c>
      <c r="LVR10" s="76" t="s">
        <v>31</v>
      </c>
      <c r="LVS10" s="76" t="s">
        <v>31</v>
      </c>
      <c r="LVT10" s="76" t="s">
        <v>31</v>
      </c>
      <c r="LVU10" s="76" t="s">
        <v>31</v>
      </c>
      <c r="LVV10" s="76" t="s">
        <v>31</v>
      </c>
      <c r="LVW10" s="76" t="s">
        <v>31</v>
      </c>
      <c r="LVX10" s="76" t="s">
        <v>31</v>
      </c>
      <c r="LVY10" s="76" t="s">
        <v>31</v>
      </c>
      <c r="LVZ10" s="76" t="s">
        <v>31</v>
      </c>
      <c r="LWA10" s="76" t="s">
        <v>31</v>
      </c>
      <c r="LWB10" s="76" t="s">
        <v>31</v>
      </c>
      <c r="LWC10" s="76" t="s">
        <v>31</v>
      </c>
      <c r="LWD10" s="76" t="s">
        <v>31</v>
      </c>
      <c r="LWE10" s="76" t="s">
        <v>31</v>
      </c>
      <c r="LWF10" s="76" t="s">
        <v>31</v>
      </c>
      <c r="LWG10" s="76" t="s">
        <v>31</v>
      </c>
      <c r="LWH10" s="76" t="s">
        <v>31</v>
      </c>
      <c r="LWI10" s="76" t="s">
        <v>31</v>
      </c>
      <c r="LWJ10" s="76" t="s">
        <v>31</v>
      </c>
      <c r="LWK10" s="76" t="s">
        <v>31</v>
      </c>
      <c r="LWL10" s="76" t="s">
        <v>31</v>
      </c>
      <c r="LWM10" s="76" t="s">
        <v>31</v>
      </c>
      <c r="LWN10" s="76" t="s">
        <v>31</v>
      </c>
      <c r="LWO10" s="76" t="s">
        <v>31</v>
      </c>
      <c r="LWP10" s="76" t="s">
        <v>31</v>
      </c>
      <c r="LWQ10" s="76" t="s">
        <v>31</v>
      </c>
      <c r="LWR10" s="76" t="s">
        <v>31</v>
      </c>
      <c r="LWS10" s="76" t="s">
        <v>31</v>
      </c>
      <c r="LWT10" s="76" t="s">
        <v>31</v>
      </c>
      <c r="LWU10" s="76" t="s">
        <v>31</v>
      </c>
      <c r="LWV10" s="76" t="s">
        <v>31</v>
      </c>
      <c r="LWW10" s="76" t="s">
        <v>31</v>
      </c>
      <c r="LWX10" s="76" t="s">
        <v>31</v>
      </c>
      <c r="LWY10" s="76" t="s">
        <v>31</v>
      </c>
      <c r="LWZ10" s="76" t="s">
        <v>31</v>
      </c>
      <c r="LXA10" s="76" t="s">
        <v>31</v>
      </c>
      <c r="LXB10" s="76" t="s">
        <v>31</v>
      </c>
      <c r="LXC10" s="76" t="s">
        <v>31</v>
      </c>
      <c r="LXD10" s="76" t="s">
        <v>31</v>
      </c>
      <c r="LXE10" s="76" t="s">
        <v>31</v>
      </c>
      <c r="LXF10" s="76" t="s">
        <v>31</v>
      </c>
      <c r="LXG10" s="76" t="s">
        <v>31</v>
      </c>
      <c r="LXH10" s="76" t="s">
        <v>31</v>
      </c>
      <c r="LXI10" s="76" t="s">
        <v>31</v>
      </c>
      <c r="LXJ10" s="76" t="s">
        <v>31</v>
      </c>
      <c r="LXK10" s="76" t="s">
        <v>31</v>
      </c>
      <c r="LXL10" s="76" t="s">
        <v>31</v>
      </c>
      <c r="LXM10" s="76" t="s">
        <v>31</v>
      </c>
      <c r="LXN10" s="76" t="s">
        <v>31</v>
      </c>
      <c r="LXO10" s="76" t="s">
        <v>31</v>
      </c>
      <c r="LXP10" s="76" t="s">
        <v>31</v>
      </c>
      <c r="LXQ10" s="76" t="s">
        <v>31</v>
      </c>
      <c r="LXR10" s="76" t="s">
        <v>31</v>
      </c>
      <c r="LXS10" s="76" t="s">
        <v>31</v>
      </c>
      <c r="LXT10" s="76" t="s">
        <v>31</v>
      </c>
      <c r="LXU10" s="76" t="s">
        <v>31</v>
      </c>
      <c r="LXV10" s="76" t="s">
        <v>31</v>
      </c>
      <c r="LXW10" s="76" t="s">
        <v>31</v>
      </c>
      <c r="LXX10" s="76" t="s">
        <v>31</v>
      </c>
      <c r="LXY10" s="76" t="s">
        <v>31</v>
      </c>
      <c r="LXZ10" s="76" t="s">
        <v>31</v>
      </c>
      <c r="LYA10" s="76" t="s">
        <v>31</v>
      </c>
      <c r="LYB10" s="76" t="s">
        <v>31</v>
      </c>
      <c r="LYC10" s="76" t="s">
        <v>31</v>
      </c>
      <c r="LYD10" s="76" t="s">
        <v>31</v>
      </c>
      <c r="LYE10" s="76" t="s">
        <v>31</v>
      </c>
      <c r="LYF10" s="76" t="s">
        <v>31</v>
      </c>
      <c r="LYG10" s="76" t="s">
        <v>31</v>
      </c>
      <c r="LYH10" s="76" t="s">
        <v>31</v>
      </c>
      <c r="LYI10" s="76" t="s">
        <v>31</v>
      </c>
      <c r="LYJ10" s="76" t="s">
        <v>31</v>
      </c>
      <c r="LYK10" s="76" t="s">
        <v>31</v>
      </c>
      <c r="LYL10" s="76" t="s">
        <v>31</v>
      </c>
      <c r="LYM10" s="76" t="s">
        <v>31</v>
      </c>
      <c r="LYN10" s="76" t="s">
        <v>31</v>
      </c>
      <c r="LYO10" s="76" t="s">
        <v>31</v>
      </c>
      <c r="LYP10" s="76" t="s">
        <v>31</v>
      </c>
      <c r="LYQ10" s="76" t="s">
        <v>31</v>
      </c>
      <c r="LYR10" s="76" t="s">
        <v>31</v>
      </c>
      <c r="LYS10" s="76" t="s">
        <v>31</v>
      </c>
      <c r="LYT10" s="76" t="s">
        <v>31</v>
      </c>
      <c r="LYU10" s="76" t="s">
        <v>31</v>
      </c>
      <c r="LYV10" s="76" t="s">
        <v>31</v>
      </c>
      <c r="LYW10" s="76" t="s">
        <v>31</v>
      </c>
      <c r="LYX10" s="76" t="s">
        <v>31</v>
      </c>
      <c r="LYY10" s="76" t="s">
        <v>31</v>
      </c>
      <c r="LYZ10" s="76" t="s">
        <v>31</v>
      </c>
      <c r="LZA10" s="76" t="s">
        <v>31</v>
      </c>
      <c r="LZB10" s="76" t="s">
        <v>31</v>
      </c>
      <c r="LZC10" s="76" t="s">
        <v>31</v>
      </c>
      <c r="LZD10" s="76" t="s">
        <v>31</v>
      </c>
      <c r="LZE10" s="76" t="s">
        <v>31</v>
      </c>
      <c r="LZF10" s="76" t="s">
        <v>31</v>
      </c>
      <c r="LZG10" s="76" t="s">
        <v>31</v>
      </c>
      <c r="LZH10" s="76" t="s">
        <v>31</v>
      </c>
      <c r="LZI10" s="76" t="s">
        <v>31</v>
      </c>
      <c r="LZJ10" s="76" t="s">
        <v>31</v>
      </c>
      <c r="LZK10" s="76" t="s">
        <v>31</v>
      </c>
      <c r="LZL10" s="76" t="s">
        <v>31</v>
      </c>
      <c r="LZM10" s="76" t="s">
        <v>31</v>
      </c>
      <c r="LZN10" s="76" t="s">
        <v>31</v>
      </c>
      <c r="LZO10" s="76" t="s">
        <v>31</v>
      </c>
      <c r="LZP10" s="76" t="s">
        <v>31</v>
      </c>
      <c r="LZQ10" s="76" t="s">
        <v>31</v>
      </c>
      <c r="LZR10" s="76" t="s">
        <v>31</v>
      </c>
      <c r="LZS10" s="76" t="s">
        <v>31</v>
      </c>
      <c r="LZT10" s="76" t="s">
        <v>31</v>
      </c>
      <c r="LZU10" s="76" t="s">
        <v>31</v>
      </c>
      <c r="LZV10" s="76" t="s">
        <v>31</v>
      </c>
      <c r="LZW10" s="76" t="s">
        <v>31</v>
      </c>
      <c r="LZX10" s="76" t="s">
        <v>31</v>
      </c>
      <c r="LZY10" s="76" t="s">
        <v>31</v>
      </c>
      <c r="LZZ10" s="76" t="s">
        <v>31</v>
      </c>
      <c r="MAA10" s="76" t="s">
        <v>31</v>
      </c>
      <c r="MAB10" s="76" t="s">
        <v>31</v>
      </c>
      <c r="MAC10" s="76" t="s">
        <v>31</v>
      </c>
      <c r="MAD10" s="76" t="s">
        <v>31</v>
      </c>
      <c r="MAE10" s="76" t="s">
        <v>31</v>
      </c>
      <c r="MAF10" s="76" t="s">
        <v>31</v>
      </c>
      <c r="MAG10" s="76" t="s">
        <v>31</v>
      </c>
      <c r="MAH10" s="76" t="s">
        <v>31</v>
      </c>
      <c r="MAI10" s="76" t="s">
        <v>31</v>
      </c>
      <c r="MAJ10" s="76" t="s">
        <v>31</v>
      </c>
      <c r="MAK10" s="76" t="s">
        <v>31</v>
      </c>
      <c r="MAL10" s="76" t="s">
        <v>31</v>
      </c>
      <c r="MAM10" s="76" t="s">
        <v>31</v>
      </c>
      <c r="MAN10" s="76" t="s">
        <v>31</v>
      </c>
      <c r="MAO10" s="76" t="s">
        <v>31</v>
      </c>
      <c r="MAP10" s="76" t="s">
        <v>31</v>
      </c>
      <c r="MAQ10" s="76" t="s">
        <v>31</v>
      </c>
      <c r="MAR10" s="76" t="s">
        <v>31</v>
      </c>
      <c r="MAS10" s="76" t="s">
        <v>31</v>
      </c>
      <c r="MAT10" s="76" t="s">
        <v>31</v>
      </c>
      <c r="MAU10" s="76" t="s">
        <v>31</v>
      </c>
      <c r="MAV10" s="76" t="s">
        <v>31</v>
      </c>
      <c r="MAW10" s="76" t="s">
        <v>31</v>
      </c>
      <c r="MAX10" s="76" t="s">
        <v>31</v>
      </c>
      <c r="MAY10" s="76" t="s">
        <v>31</v>
      </c>
      <c r="MAZ10" s="76" t="s">
        <v>31</v>
      </c>
      <c r="MBA10" s="76" t="s">
        <v>31</v>
      </c>
      <c r="MBB10" s="76" t="s">
        <v>31</v>
      </c>
      <c r="MBC10" s="76" t="s">
        <v>31</v>
      </c>
      <c r="MBD10" s="76" t="s">
        <v>31</v>
      </c>
      <c r="MBE10" s="76" t="s">
        <v>31</v>
      </c>
      <c r="MBF10" s="76" t="s">
        <v>31</v>
      </c>
      <c r="MBG10" s="76" t="s">
        <v>31</v>
      </c>
      <c r="MBH10" s="76" t="s">
        <v>31</v>
      </c>
      <c r="MBI10" s="76" t="s">
        <v>31</v>
      </c>
      <c r="MBJ10" s="76" t="s">
        <v>31</v>
      </c>
      <c r="MBK10" s="76" t="s">
        <v>31</v>
      </c>
      <c r="MBL10" s="76" t="s">
        <v>31</v>
      </c>
      <c r="MBM10" s="76" t="s">
        <v>31</v>
      </c>
      <c r="MBN10" s="76" t="s">
        <v>31</v>
      </c>
      <c r="MBO10" s="76" t="s">
        <v>31</v>
      </c>
      <c r="MBP10" s="76" t="s">
        <v>31</v>
      </c>
      <c r="MBQ10" s="76" t="s">
        <v>31</v>
      </c>
      <c r="MBR10" s="76" t="s">
        <v>31</v>
      </c>
      <c r="MBS10" s="76" t="s">
        <v>31</v>
      </c>
      <c r="MBT10" s="76" t="s">
        <v>31</v>
      </c>
      <c r="MBU10" s="76" t="s">
        <v>31</v>
      </c>
      <c r="MBV10" s="76" t="s">
        <v>31</v>
      </c>
      <c r="MBW10" s="76" t="s">
        <v>31</v>
      </c>
      <c r="MBX10" s="76" t="s">
        <v>31</v>
      </c>
      <c r="MBY10" s="76" t="s">
        <v>31</v>
      </c>
      <c r="MBZ10" s="76" t="s">
        <v>31</v>
      </c>
      <c r="MCA10" s="76" t="s">
        <v>31</v>
      </c>
      <c r="MCB10" s="76" t="s">
        <v>31</v>
      </c>
      <c r="MCC10" s="76" t="s">
        <v>31</v>
      </c>
      <c r="MCD10" s="76" t="s">
        <v>31</v>
      </c>
      <c r="MCE10" s="76" t="s">
        <v>31</v>
      </c>
      <c r="MCF10" s="76" t="s">
        <v>31</v>
      </c>
      <c r="MCG10" s="76" t="s">
        <v>31</v>
      </c>
      <c r="MCH10" s="76" t="s">
        <v>31</v>
      </c>
      <c r="MCI10" s="76" t="s">
        <v>31</v>
      </c>
      <c r="MCJ10" s="76" t="s">
        <v>31</v>
      </c>
      <c r="MCK10" s="76" t="s">
        <v>31</v>
      </c>
      <c r="MCL10" s="76" t="s">
        <v>31</v>
      </c>
      <c r="MCM10" s="76" t="s">
        <v>31</v>
      </c>
      <c r="MCN10" s="76" t="s">
        <v>31</v>
      </c>
      <c r="MCO10" s="76" t="s">
        <v>31</v>
      </c>
      <c r="MCP10" s="76" t="s">
        <v>31</v>
      </c>
      <c r="MCQ10" s="76" t="s">
        <v>31</v>
      </c>
      <c r="MCR10" s="76" t="s">
        <v>31</v>
      </c>
      <c r="MCS10" s="76" t="s">
        <v>31</v>
      </c>
      <c r="MCT10" s="76" t="s">
        <v>31</v>
      </c>
      <c r="MCU10" s="76" t="s">
        <v>31</v>
      </c>
      <c r="MCV10" s="76" t="s">
        <v>31</v>
      </c>
      <c r="MCW10" s="76" t="s">
        <v>31</v>
      </c>
      <c r="MCX10" s="76" t="s">
        <v>31</v>
      </c>
      <c r="MCY10" s="76" t="s">
        <v>31</v>
      </c>
      <c r="MCZ10" s="76" t="s">
        <v>31</v>
      </c>
      <c r="MDA10" s="76" t="s">
        <v>31</v>
      </c>
      <c r="MDB10" s="76" t="s">
        <v>31</v>
      </c>
      <c r="MDC10" s="76" t="s">
        <v>31</v>
      </c>
      <c r="MDD10" s="76" t="s">
        <v>31</v>
      </c>
      <c r="MDE10" s="76" t="s">
        <v>31</v>
      </c>
      <c r="MDF10" s="76" t="s">
        <v>31</v>
      </c>
      <c r="MDG10" s="76" t="s">
        <v>31</v>
      </c>
      <c r="MDH10" s="76" t="s">
        <v>31</v>
      </c>
      <c r="MDI10" s="76" t="s">
        <v>31</v>
      </c>
      <c r="MDJ10" s="76" t="s">
        <v>31</v>
      </c>
      <c r="MDK10" s="76" t="s">
        <v>31</v>
      </c>
      <c r="MDL10" s="76" t="s">
        <v>31</v>
      </c>
      <c r="MDM10" s="76" t="s">
        <v>31</v>
      </c>
      <c r="MDN10" s="76" t="s">
        <v>31</v>
      </c>
      <c r="MDO10" s="76" t="s">
        <v>31</v>
      </c>
      <c r="MDP10" s="76" t="s">
        <v>31</v>
      </c>
      <c r="MDQ10" s="76" t="s">
        <v>31</v>
      </c>
      <c r="MDR10" s="76" t="s">
        <v>31</v>
      </c>
      <c r="MDS10" s="76" t="s">
        <v>31</v>
      </c>
      <c r="MDT10" s="76" t="s">
        <v>31</v>
      </c>
      <c r="MDU10" s="76" t="s">
        <v>31</v>
      </c>
      <c r="MDV10" s="76" t="s">
        <v>31</v>
      </c>
      <c r="MDW10" s="76" t="s">
        <v>31</v>
      </c>
      <c r="MDX10" s="76" t="s">
        <v>31</v>
      </c>
      <c r="MDY10" s="76" t="s">
        <v>31</v>
      </c>
      <c r="MDZ10" s="76" t="s">
        <v>31</v>
      </c>
      <c r="MEA10" s="76" t="s">
        <v>31</v>
      </c>
      <c r="MEB10" s="76" t="s">
        <v>31</v>
      </c>
      <c r="MEC10" s="76" t="s">
        <v>31</v>
      </c>
      <c r="MED10" s="76" t="s">
        <v>31</v>
      </c>
      <c r="MEE10" s="76" t="s">
        <v>31</v>
      </c>
      <c r="MEF10" s="76" t="s">
        <v>31</v>
      </c>
      <c r="MEG10" s="76" t="s">
        <v>31</v>
      </c>
      <c r="MEH10" s="76" t="s">
        <v>31</v>
      </c>
      <c r="MEI10" s="76" t="s">
        <v>31</v>
      </c>
      <c r="MEJ10" s="76" t="s">
        <v>31</v>
      </c>
      <c r="MEK10" s="76" t="s">
        <v>31</v>
      </c>
      <c r="MEL10" s="76" t="s">
        <v>31</v>
      </c>
      <c r="MEM10" s="76" t="s">
        <v>31</v>
      </c>
      <c r="MEN10" s="76" t="s">
        <v>31</v>
      </c>
      <c r="MEO10" s="76" t="s">
        <v>31</v>
      </c>
      <c r="MEP10" s="76" t="s">
        <v>31</v>
      </c>
      <c r="MEQ10" s="76" t="s">
        <v>31</v>
      </c>
      <c r="MER10" s="76" t="s">
        <v>31</v>
      </c>
      <c r="MES10" s="76" t="s">
        <v>31</v>
      </c>
      <c r="MET10" s="76" t="s">
        <v>31</v>
      </c>
      <c r="MEU10" s="76" t="s">
        <v>31</v>
      </c>
      <c r="MEV10" s="76" t="s">
        <v>31</v>
      </c>
      <c r="MEW10" s="76" t="s">
        <v>31</v>
      </c>
      <c r="MEX10" s="76" t="s">
        <v>31</v>
      </c>
      <c r="MEY10" s="76" t="s">
        <v>31</v>
      </c>
      <c r="MEZ10" s="76" t="s">
        <v>31</v>
      </c>
      <c r="MFA10" s="76" t="s">
        <v>31</v>
      </c>
      <c r="MFB10" s="76" t="s">
        <v>31</v>
      </c>
      <c r="MFC10" s="76" t="s">
        <v>31</v>
      </c>
      <c r="MFD10" s="76" t="s">
        <v>31</v>
      </c>
      <c r="MFE10" s="76" t="s">
        <v>31</v>
      </c>
      <c r="MFF10" s="76" t="s">
        <v>31</v>
      </c>
      <c r="MFG10" s="76" t="s">
        <v>31</v>
      </c>
      <c r="MFH10" s="76" t="s">
        <v>31</v>
      </c>
      <c r="MFI10" s="76" t="s">
        <v>31</v>
      </c>
      <c r="MFJ10" s="76" t="s">
        <v>31</v>
      </c>
      <c r="MFK10" s="76" t="s">
        <v>31</v>
      </c>
      <c r="MFL10" s="76" t="s">
        <v>31</v>
      </c>
      <c r="MFM10" s="76" t="s">
        <v>31</v>
      </c>
      <c r="MFN10" s="76" t="s">
        <v>31</v>
      </c>
      <c r="MFO10" s="76" t="s">
        <v>31</v>
      </c>
      <c r="MFP10" s="76" t="s">
        <v>31</v>
      </c>
      <c r="MFQ10" s="76" t="s">
        <v>31</v>
      </c>
      <c r="MFR10" s="76" t="s">
        <v>31</v>
      </c>
      <c r="MFS10" s="76" t="s">
        <v>31</v>
      </c>
      <c r="MFT10" s="76" t="s">
        <v>31</v>
      </c>
      <c r="MFU10" s="76" t="s">
        <v>31</v>
      </c>
      <c r="MFV10" s="76" t="s">
        <v>31</v>
      </c>
      <c r="MFW10" s="76" t="s">
        <v>31</v>
      </c>
      <c r="MFX10" s="76" t="s">
        <v>31</v>
      </c>
      <c r="MFY10" s="76" t="s">
        <v>31</v>
      </c>
      <c r="MFZ10" s="76" t="s">
        <v>31</v>
      </c>
      <c r="MGA10" s="76" t="s">
        <v>31</v>
      </c>
      <c r="MGB10" s="76" t="s">
        <v>31</v>
      </c>
      <c r="MGC10" s="76" t="s">
        <v>31</v>
      </c>
      <c r="MGD10" s="76" t="s">
        <v>31</v>
      </c>
      <c r="MGE10" s="76" t="s">
        <v>31</v>
      </c>
      <c r="MGF10" s="76" t="s">
        <v>31</v>
      </c>
      <c r="MGG10" s="76" t="s">
        <v>31</v>
      </c>
      <c r="MGH10" s="76" t="s">
        <v>31</v>
      </c>
      <c r="MGI10" s="76" t="s">
        <v>31</v>
      </c>
      <c r="MGJ10" s="76" t="s">
        <v>31</v>
      </c>
      <c r="MGK10" s="76" t="s">
        <v>31</v>
      </c>
      <c r="MGL10" s="76" t="s">
        <v>31</v>
      </c>
      <c r="MGM10" s="76" t="s">
        <v>31</v>
      </c>
      <c r="MGN10" s="76" t="s">
        <v>31</v>
      </c>
      <c r="MGO10" s="76" t="s">
        <v>31</v>
      </c>
      <c r="MGP10" s="76" t="s">
        <v>31</v>
      </c>
      <c r="MGQ10" s="76" t="s">
        <v>31</v>
      </c>
      <c r="MGR10" s="76" t="s">
        <v>31</v>
      </c>
      <c r="MGS10" s="76" t="s">
        <v>31</v>
      </c>
      <c r="MGT10" s="76" t="s">
        <v>31</v>
      </c>
      <c r="MGU10" s="76" t="s">
        <v>31</v>
      </c>
      <c r="MGV10" s="76" t="s">
        <v>31</v>
      </c>
      <c r="MGW10" s="76" t="s">
        <v>31</v>
      </c>
      <c r="MGX10" s="76" t="s">
        <v>31</v>
      </c>
      <c r="MGY10" s="76" t="s">
        <v>31</v>
      </c>
      <c r="MGZ10" s="76" t="s">
        <v>31</v>
      </c>
      <c r="MHA10" s="76" t="s">
        <v>31</v>
      </c>
      <c r="MHB10" s="76" t="s">
        <v>31</v>
      </c>
      <c r="MHC10" s="76" t="s">
        <v>31</v>
      </c>
      <c r="MHD10" s="76" t="s">
        <v>31</v>
      </c>
      <c r="MHE10" s="76" t="s">
        <v>31</v>
      </c>
      <c r="MHF10" s="76" t="s">
        <v>31</v>
      </c>
      <c r="MHG10" s="76" t="s">
        <v>31</v>
      </c>
      <c r="MHH10" s="76" t="s">
        <v>31</v>
      </c>
      <c r="MHI10" s="76" t="s">
        <v>31</v>
      </c>
      <c r="MHJ10" s="76" t="s">
        <v>31</v>
      </c>
      <c r="MHK10" s="76" t="s">
        <v>31</v>
      </c>
      <c r="MHL10" s="76" t="s">
        <v>31</v>
      </c>
      <c r="MHM10" s="76" t="s">
        <v>31</v>
      </c>
      <c r="MHN10" s="76" t="s">
        <v>31</v>
      </c>
      <c r="MHO10" s="76" t="s">
        <v>31</v>
      </c>
      <c r="MHP10" s="76" t="s">
        <v>31</v>
      </c>
      <c r="MHQ10" s="76" t="s">
        <v>31</v>
      </c>
      <c r="MHR10" s="76" t="s">
        <v>31</v>
      </c>
      <c r="MHS10" s="76" t="s">
        <v>31</v>
      </c>
      <c r="MHT10" s="76" t="s">
        <v>31</v>
      </c>
      <c r="MHU10" s="76" t="s">
        <v>31</v>
      </c>
      <c r="MHV10" s="76" t="s">
        <v>31</v>
      </c>
      <c r="MHW10" s="76" t="s">
        <v>31</v>
      </c>
      <c r="MHX10" s="76" t="s">
        <v>31</v>
      </c>
      <c r="MHY10" s="76" t="s">
        <v>31</v>
      </c>
      <c r="MHZ10" s="76" t="s">
        <v>31</v>
      </c>
      <c r="MIA10" s="76" t="s">
        <v>31</v>
      </c>
      <c r="MIB10" s="76" t="s">
        <v>31</v>
      </c>
      <c r="MIC10" s="76" t="s">
        <v>31</v>
      </c>
      <c r="MID10" s="76" t="s">
        <v>31</v>
      </c>
      <c r="MIE10" s="76" t="s">
        <v>31</v>
      </c>
      <c r="MIF10" s="76" t="s">
        <v>31</v>
      </c>
      <c r="MIG10" s="76" t="s">
        <v>31</v>
      </c>
      <c r="MIH10" s="76" t="s">
        <v>31</v>
      </c>
      <c r="MII10" s="76" t="s">
        <v>31</v>
      </c>
      <c r="MIJ10" s="76" t="s">
        <v>31</v>
      </c>
      <c r="MIK10" s="76" t="s">
        <v>31</v>
      </c>
      <c r="MIL10" s="76" t="s">
        <v>31</v>
      </c>
      <c r="MIM10" s="76" t="s">
        <v>31</v>
      </c>
      <c r="MIN10" s="76" t="s">
        <v>31</v>
      </c>
      <c r="MIO10" s="76" t="s">
        <v>31</v>
      </c>
      <c r="MIP10" s="76" t="s">
        <v>31</v>
      </c>
      <c r="MIQ10" s="76" t="s">
        <v>31</v>
      </c>
      <c r="MIR10" s="76" t="s">
        <v>31</v>
      </c>
      <c r="MIS10" s="76" t="s">
        <v>31</v>
      </c>
      <c r="MIT10" s="76" t="s">
        <v>31</v>
      </c>
      <c r="MIU10" s="76" t="s">
        <v>31</v>
      </c>
      <c r="MIV10" s="76" t="s">
        <v>31</v>
      </c>
      <c r="MIW10" s="76" t="s">
        <v>31</v>
      </c>
      <c r="MIX10" s="76" t="s">
        <v>31</v>
      </c>
      <c r="MIY10" s="76" t="s">
        <v>31</v>
      </c>
      <c r="MIZ10" s="76" t="s">
        <v>31</v>
      </c>
      <c r="MJA10" s="76" t="s">
        <v>31</v>
      </c>
      <c r="MJB10" s="76" t="s">
        <v>31</v>
      </c>
      <c r="MJC10" s="76" t="s">
        <v>31</v>
      </c>
      <c r="MJD10" s="76" t="s">
        <v>31</v>
      </c>
      <c r="MJE10" s="76" t="s">
        <v>31</v>
      </c>
      <c r="MJF10" s="76" t="s">
        <v>31</v>
      </c>
      <c r="MJG10" s="76" t="s">
        <v>31</v>
      </c>
      <c r="MJH10" s="76" t="s">
        <v>31</v>
      </c>
      <c r="MJI10" s="76" t="s">
        <v>31</v>
      </c>
      <c r="MJJ10" s="76" t="s">
        <v>31</v>
      </c>
      <c r="MJK10" s="76" t="s">
        <v>31</v>
      </c>
      <c r="MJL10" s="76" t="s">
        <v>31</v>
      </c>
      <c r="MJM10" s="76" t="s">
        <v>31</v>
      </c>
      <c r="MJN10" s="76" t="s">
        <v>31</v>
      </c>
      <c r="MJO10" s="76" t="s">
        <v>31</v>
      </c>
      <c r="MJP10" s="76" t="s">
        <v>31</v>
      </c>
      <c r="MJQ10" s="76" t="s">
        <v>31</v>
      </c>
      <c r="MJR10" s="76" t="s">
        <v>31</v>
      </c>
      <c r="MJS10" s="76" t="s">
        <v>31</v>
      </c>
      <c r="MJT10" s="76" t="s">
        <v>31</v>
      </c>
      <c r="MJU10" s="76" t="s">
        <v>31</v>
      </c>
      <c r="MJV10" s="76" t="s">
        <v>31</v>
      </c>
      <c r="MJW10" s="76" t="s">
        <v>31</v>
      </c>
      <c r="MJX10" s="76" t="s">
        <v>31</v>
      </c>
      <c r="MJY10" s="76" t="s">
        <v>31</v>
      </c>
      <c r="MJZ10" s="76" t="s">
        <v>31</v>
      </c>
      <c r="MKA10" s="76" t="s">
        <v>31</v>
      </c>
      <c r="MKB10" s="76" t="s">
        <v>31</v>
      </c>
      <c r="MKC10" s="76" t="s">
        <v>31</v>
      </c>
      <c r="MKD10" s="76" t="s">
        <v>31</v>
      </c>
      <c r="MKE10" s="76" t="s">
        <v>31</v>
      </c>
      <c r="MKF10" s="76" t="s">
        <v>31</v>
      </c>
      <c r="MKG10" s="76" t="s">
        <v>31</v>
      </c>
      <c r="MKH10" s="76" t="s">
        <v>31</v>
      </c>
      <c r="MKI10" s="76" t="s">
        <v>31</v>
      </c>
      <c r="MKJ10" s="76" t="s">
        <v>31</v>
      </c>
      <c r="MKK10" s="76" t="s">
        <v>31</v>
      </c>
      <c r="MKL10" s="76" t="s">
        <v>31</v>
      </c>
      <c r="MKM10" s="76" t="s">
        <v>31</v>
      </c>
      <c r="MKN10" s="76" t="s">
        <v>31</v>
      </c>
      <c r="MKO10" s="76" t="s">
        <v>31</v>
      </c>
      <c r="MKP10" s="76" t="s">
        <v>31</v>
      </c>
      <c r="MKQ10" s="76" t="s">
        <v>31</v>
      </c>
      <c r="MKR10" s="76" t="s">
        <v>31</v>
      </c>
      <c r="MKS10" s="76" t="s">
        <v>31</v>
      </c>
      <c r="MKT10" s="76" t="s">
        <v>31</v>
      </c>
      <c r="MKU10" s="76" t="s">
        <v>31</v>
      </c>
      <c r="MKV10" s="76" t="s">
        <v>31</v>
      </c>
      <c r="MKW10" s="76" t="s">
        <v>31</v>
      </c>
      <c r="MKX10" s="76" t="s">
        <v>31</v>
      </c>
      <c r="MKY10" s="76" t="s">
        <v>31</v>
      </c>
      <c r="MKZ10" s="76" t="s">
        <v>31</v>
      </c>
      <c r="MLA10" s="76" t="s">
        <v>31</v>
      </c>
      <c r="MLB10" s="76" t="s">
        <v>31</v>
      </c>
      <c r="MLC10" s="76" t="s">
        <v>31</v>
      </c>
      <c r="MLD10" s="76" t="s">
        <v>31</v>
      </c>
      <c r="MLE10" s="76" t="s">
        <v>31</v>
      </c>
      <c r="MLF10" s="76" t="s">
        <v>31</v>
      </c>
      <c r="MLG10" s="76" t="s">
        <v>31</v>
      </c>
      <c r="MLH10" s="76" t="s">
        <v>31</v>
      </c>
      <c r="MLI10" s="76" t="s">
        <v>31</v>
      </c>
      <c r="MLJ10" s="76" t="s">
        <v>31</v>
      </c>
      <c r="MLK10" s="76" t="s">
        <v>31</v>
      </c>
      <c r="MLL10" s="76" t="s">
        <v>31</v>
      </c>
      <c r="MLM10" s="76" t="s">
        <v>31</v>
      </c>
      <c r="MLN10" s="76" t="s">
        <v>31</v>
      </c>
      <c r="MLO10" s="76" t="s">
        <v>31</v>
      </c>
      <c r="MLP10" s="76" t="s">
        <v>31</v>
      </c>
      <c r="MLQ10" s="76" t="s">
        <v>31</v>
      </c>
      <c r="MLR10" s="76" t="s">
        <v>31</v>
      </c>
      <c r="MLS10" s="76" t="s">
        <v>31</v>
      </c>
      <c r="MLT10" s="76" t="s">
        <v>31</v>
      </c>
      <c r="MLU10" s="76" t="s">
        <v>31</v>
      </c>
      <c r="MLV10" s="76" t="s">
        <v>31</v>
      </c>
      <c r="MLW10" s="76" t="s">
        <v>31</v>
      </c>
      <c r="MLX10" s="76" t="s">
        <v>31</v>
      </c>
      <c r="MLY10" s="76" t="s">
        <v>31</v>
      </c>
      <c r="MLZ10" s="76" t="s">
        <v>31</v>
      </c>
      <c r="MMA10" s="76" t="s">
        <v>31</v>
      </c>
      <c r="MMB10" s="76" t="s">
        <v>31</v>
      </c>
      <c r="MMC10" s="76" t="s">
        <v>31</v>
      </c>
      <c r="MMD10" s="76" t="s">
        <v>31</v>
      </c>
      <c r="MME10" s="76" t="s">
        <v>31</v>
      </c>
      <c r="MMF10" s="76" t="s">
        <v>31</v>
      </c>
      <c r="MMG10" s="76" t="s">
        <v>31</v>
      </c>
      <c r="MMH10" s="76" t="s">
        <v>31</v>
      </c>
      <c r="MMI10" s="76" t="s">
        <v>31</v>
      </c>
      <c r="MMJ10" s="76" t="s">
        <v>31</v>
      </c>
      <c r="MMK10" s="76" t="s">
        <v>31</v>
      </c>
      <c r="MML10" s="76" t="s">
        <v>31</v>
      </c>
      <c r="MMM10" s="76" t="s">
        <v>31</v>
      </c>
      <c r="MMN10" s="76" t="s">
        <v>31</v>
      </c>
      <c r="MMO10" s="76" t="s">
        <v>31</v>
      </c>
      <c r="MMP10" s="76" t="s">
        <v>31</v>
      </c>
      <c r="MMQ10" s="76" t="s">
        <v>31</v>
      </c>
      <c r="MMR10" s="76" t="s">
        <v>31</v>
      </c>
      <c r="MMS10" s="76" t="s">
        <v>31</v>
      </c>
      <c r="MMT10" s="76" t="s">
        <v>31</v>
      </c>
      <c r="MMU10" s="76" t="s">
        <v>31</v>
      </c>
      <c r="MMV10" s="76" t="s">
        <v>31</v>
      </c>
      <c r="MMW10" s="76" t="s">
        <v>31</v>
      </c>
      <c r="MMX10" s="76" t="s">
        <v>31</v>
      </c>
      <c r="MMY10" s="76" t="s">
        <v>31</v>
      </c>
      <c r="MMZ10" s="76" t="s">
        <v>31</v>
      </c>
      <c r="MNA10" s="76" t="s">
        <v>31</v>
      </c>
      <c r="MNB10" s="76" t="s">
        <v>31</v>
      </c>
      <c r="MNC10" s="76" t="s">
        <v>31</v>
      </c>
      <c r="MND10" s="76" t="s">
        <v>31</v>
      </c>
      <c r="MNE10" s="76" t="s">
        <v>31</v>
      </c>
      <c r="MNF10" s="76" t="s">
        <v>31</v>
      </c>
      <c r="MNG10" s="76" t="s">
        <v>31</v>
      </c>
      <c r="MNH10" s="76" t="s">
        <v>31</v>
      </c>
      <c r="MNI10" s="76" t="s">
        <v>31</v>
      </c>
      <c r="MNJ10" s="76" t="s">
        <v>31</v>
      </c>
      <c r="MNK10" s="76" t="s">
        <v>31</v>
      </c>
      <c r="MNL10" s="76" t="s">
        <v>31</v>
      </c>
      <c r="MNM10" s="76" t="s">
        <v>31</v>
      </c>
      <c r="MNN10" s="76" t="s">
        <v>31</v>
      </c>
      <c r="MNO10" s="76" t="s">
        <v>31</v>
      </c>
      <c r="MNP10" s="76" t="s">
        <v>31</v>
      </c>
      <c r="MNQ10" s="76" t="s">
        <v>31</v>
      </c>
      <c r="MNR10" s="76" t="s">
        <v>31</v>
      </c>
      <c r="MNS10" s="76" t="s">
        <v>31</v>
      </c>
      <c r="MNT10" s="76" t="s">
        <v>31</v>
      </c>
      <c r="MNU10" s="76" t="s">
        <v>31</v>
      </c>
      <c r="MNV10" s="76" t="s">
        <v>31</v>
      </c>
      <c r="MNW10" s="76" t="s">
        <v>31</v>
      </c>
      <c r="MNX10" s="76" t="s">
        <v>31</v>
      </c>
      <c r="MNY10" s="76" t="s">
        <v>31</v>
      </c>
      <c r="MNZ10" s="76" t="s">
        <v>31</v>
      </c>
      <c r="MOA10" s="76" t="s">
        <v>31</v>
      </c>
      <c r="MOB10" s="76" t="s">
        <v>31</v>
      </c>
      <c r="MOC10" s="76" t="s">
        <v>31</v>
      </c>
      <c r="MOD10" s="76" t="s">
        <v>31</v>
      </c>
      <c r="MOE10" s="76" t="s">
        <v>31</v>
      </c>
      <c r="MOF10" s="76" t="s">
        <v>31</v>
      </c>
      <c r="MOG10" s="76" t="s">
        <v>31</v>
      </c>
      <c r="MOH10" s="76" t="s">
        <v>31</v>
      </c>
      <c r="MOI10" s="76" t="s">
        <v>31</v>
      </c>
      <c r="MOJ10" s="76" t="s">
        <v>31</v>
      </c>
      <c r="MOK10" s="76" t="s">
        <v>31</v>
      </c>
      <c r="MOL10" s="76" t="s">
        <v>31</v>
      </c>
      <c r="MOM10" s="76" t="s">
        <v>31</v>
      </c>
      <c r="MON10" s="76" t="s">
        <v>31</v>
      </c>
      <c r="MOO10" s="76" t="s">
        <v>31</v>
      </c>
      <c r="MOP10" s="76" t="s">
        <v>31</v>
      </c>
      <c r="MOQ10" s="76" t="s">
        <v>31</v>
      </c>
      <c r="MOR10" s="76" t="s">
        <v>31</v>
      </c>
      <c r="MOS10" s="76" t="s">
        <v>31</v>
      </c>
      <c r="MOT10" s="76" t="s">
        <v>31</v>
      </c>
      <c r="MOU10" s="76" t="s">
        <v>31</v>
      </c>
      <c r="MOV10" s="76" t="s">
        <v>31</v>
      </c>
      <c r="MOW10" s="76" t="s">
        <v>31</v>
      </c>
      <c r="MOX10" s="76" t="s">
        <v>31</v>
      </c>
      <c r="MOY10" s="76" t="s">
        <v>31</v>
      </c>
      <c r="MOZ10" s="76" t="s">
        <v>31</v>
      </c>
      <c r="MPA10" s="76" t="s">
        <v>31</v>
      </c>
      <c r="MPB10" s="76" t="s">
        <v>31</v>
      </c>
      <c r="MPC10" s="76" t="s">
        <v>31</v>
      </c>
      <c r="MPD10" s="76" t="s">
        <v>31</v>
      </c>
      <c r="MPE10" s="76" t="s">
        <v>31</v>
      </c>
      <c r="MPF10" s="76" t="s">
        <v>31</v>
      </c>
      <c r="MPG10" s="76" t="s">
        <v>31</v>
      </c>
      <c r="MPH10" s="76" t="s">
        <v>31</v>
      </c>
      <c r="MPI10" s="76" t="s">
        <v>31</v>
      </c>
      <c r="MPJ10" s="76" t="s">
        <v>31</v>
      </c>
      <c r="MPK10" s="76" t="s">
        <v>31</v>
      </c>
      <c r="MPL10" s="76" t="s">
        <v>31</v>
      </c>
      <c r="MPM10" s="76" t="s">
        <v>31</v>
      </c>
      <c r="MPN10" s="76" t="s">
        <v>31</v>
      </c>
      <c r="MPO10" s="76" t="s">
        <v>31</v>
      </c>
      <c r="MPP10" s="76" t="s">
        <v>31</v>
      </c>
      <c r="MPQ10" s="76" t="s">
        <v>31</v>
      </c>
      <c r="MPR10" s="76" t="s">
        <v>31</v>
      </c>
      <c r="MPS10" s="76" t="s">
        <v>31</v>
      </c>
      <c r="MPT10" s="76" t="s">
        <v>31</v>
      </c>
      <c r="MPU10" s="76" t="s">
        <v>31</v>
      </c>
      <c r="MPV10" s="76" t="s">
        <v>31</v>
      </c>
      <c r="MPW10" s="76" t="s">
        <v>31</v>
      </c>
      <c r="MPX10" s="76" t="s">
        <v>31</v>
      </c>
      <c r="MPY10" s="76" t="s">
        <v>31</v>
      </c>
      <c r="MPZ10" s="76" t="s">
        <v>31</v>
      </c>
      <c r="MQA10" s="76" t="s">
        <v>31</v>
      </c>
      <c r="MQB10" s="76" t="s">
        <v>31</v>
      </c>
      <c r="MQC10" s="76" t="s">
        <v>31</v>
      </c>
      <c r="MQD10" s="76" t="s">
        <v>31</v>
      </c>
      <c r="MQE10" s="76" t="s">
        <v>31</v>
      </c>
      <c r="MQF10" s="76" t="s">
        <v>31</v>
      </c>
      <c r="MQG10" s="76" t="s">
        <v>31</v>
      </c>
      <c r="MQH10" s="76" t="s">
        <v>31</v>
      </c>
      <c r="MQI10" s="76" t="s">
        <v>31</v>
      </c>
      <c r="MQJ10" s="76" t="s">
        <v>31</v>
      </c>
      <c r="MQK10" s="76" t="s">
        <v>31</v>
      </c>
      <c r="MQL10" s="76" t="s">
        <v>31</v>
      </c>
      <c r="MQM10" s="76" t="s">
        <v>31</v>
      </c>
      <c r="MQN10" s="76" t="s">
        <v>31</v>
      </c>
      <c r="MQO10" s="76" t="s">
        <v>31</v>
      </c>
      <c r="MQP10" s="76" t="s">
        <v>31</v>
      </c>
      <c r="MQQ10" s="76" t="s">
        <v>31</v>
      </c>
      <c r="MQR10" s="76" t="s">
        <v>31</v>
      </c>
      <c r="MQS10" s="76" t="s">
        <v>31</v>
      </c>
      <c r="MQT10" s="76" t="s">
        <v>31</v>
      </c>
      <c r="MQU10" s="76" t="s">
        <v>31</v>
      </c>
      <c r="MQV10" s="76" t="s">
        <v>31</v>
      </c>
      <c r="MQW10" s="76" t="s">
        <v>31</v>
      </c>
      <c r="MQX10" s="76" t="s">
        <v>31</v>
      </c>
      <c r="MQY10" s="76" t="s">
        <v>31</v>
      </c>
      <c r="MQZ10" s="76" t="s">
        <v>31</v>
      </c>
      <c r="MRA10" s="76" t="s">
        <v>31</v>
      </c>
      <c r="MRB10" s="76" t="s">
        <v>31</v>
      </c>
      <c r="MRC10" s="76" t="s">
        <v>31</v>
      </c>
      <c r="MRD10" s="76" t="s">
        <v>31</v>
      </c>
      <c r="MRE10" s="76" t="s">
        <v>31</v>
      </c>
      <c r="MRF10" s="76" t="s">
        <v>31</v>
      </c>
      <c r="MRG10" s="76" t="s">
        <v>31</v>
      </c>
      <c r="MRH10" s="76" t="s">
        <v>31</v>
      </c>
      <c r="MRI10" s="76" t="s">
        <v>31</v>
      </c>
      <c r="MRJ10" s="76" t="s">
        <v>31</v>
      </c>
      <c r="MRK10" s="76" t="s">
        <v>31</v>
      </c>
      <c r="MRL10" s="76" t="s">
        <v>31</v>
      </c>
      <c r="MRM10" s="76" t="s">
        <v>31</v>
      </c>
      <c r="MRN10" s="76" t="s">
        <v>31</v>
      </c>
      <c r="MRO10" s="76" t="s">
        <v>31</v>
      </c>
      <c r="MRP10" s="76" t="s">
        <v>31</v>
      </c>
      <c r="MRQ10" s="76" t="s">
        <v>31</v>
      </c>
      <c r="MRR10" s="76" t="s">
        <v>31</v>
      </c>
      <c r="MRS10" s="76" t="s">
        <v>31</v>
      </c>
      <c r="MRT10" s="76" t="s">
        <v>31</v>
      </c>
      <c r="MRU10" s="76" t="s">
        <v>31</v>
      </c>
      <c r="MRV10" s="76" t="s">
        <v>31</v>
      </c>
      <c r="MRW10" s="76" t="s">
        <v>31</v>
      </c>
      <c r="MRX10" s="76" t="s">
        <v>31</v>
      </c>
      <c r="MRY10" s="76" t="s">
        <v>31</v>
      </c>
      <c r="MRZ10" s="76" t="s">
        <v>31</v>
      </c>
      <c r="MSA10" s="76" t="s">
        <v>31</v>
      </c>
      <c r="MSB10" s="76" t="s">
        <v>31</v>
      </c>
      <c r="MSC10" s="76" t="s">
        <v>31</v>
      </c>
      <c r="MSD10" s="76" t="s">
        <v>31</v>
      </c>
      <c r="MSE10" s="76" t="s">
        <v>31</v>
      </c>
      <c r="MSF10" s="76" t="s">
        <v>31</v>
      </c>
      <c r="MSG10" s="76" t="s">
        <v>31</v>
      </c>
      <c r="MSH10" s="76" t="s">
        <v>31</v>
      </c>
      <c r="MSI10" s="76" t="s">
        <v>31</v>
      </c>
      <c r="MSJ10" s="76" t="s">
        <v>31</v>
      </c>
      <c r="MSK10" s="76" t="s">
        <v>31</v>
      </c>
      <c r="MSL10" s="76" t="s">
        <v>31</v>
      </c>
      <c r="MSM10" s="76" t="s">
        <v>31</v>
      </c>
      <c r="MSN10" s="76" t="s">
        <v>31</v>
      </c>
      <c r="MSO10" s="76" t="s">
        <v>31</v>
      </c>
      <c r="MSP10" s="76" t="s">
        <v>31</v>
      </c>
      <c r="MSQ10" s="76" t="s">
        <v>31</v>
      </c>
      <c r="MSR10" s="76" t="s">
        <v>31</v>
      </c>
      <c r="MSS10" s="76" t="s">
        <v>31</v>
      </c>
      <c r="MST10" s="76" t="s">
        <v>31</v>
      </c>
      <c r="MSU10" s="76" t="s">
        <v>31</v>
      </c>
      <c r="MSV10" s="76" t="s">
        <v>31</v>
      </c>
      <c r="MSW10" s="76" t="s">
        <v>31</v>
      </c>
      <c r="MSX10" s="76" t="s">
        <v>31</v>
      </c>
      <c r="MSY10" s="76" t="s">
        <v>31</v>
      </c>
      <c r="MSZ10" s="76" t="s">
        <v>31</v>
      </c>
      <c r="MTA10" s="76" t="s">
        <v>31</v>
      </c>
      <c r="MTB10" s="76" t="s">
        <v>31</v>
      </c>
      <c r="MTC10" s="76" t="s">
        <v>31</v>
      </c>
      <c r="MTD10" s="76" t="s">
        <v>31</v>
      </c>
      <c r="MTE10" s="76" t="s">
        <v>31</v>
      </c>
      <c r="MTF10" s="76" t="s">
        <v>31</v>
      </c>
      <c r="MTG10" s="76" t="s">
        <v>31</v>
      </c>
      <c r="MTH10" s="76" t="s">
        <v>31</v>
      </c>
      <c r="MTI10" s="76" t="s">
        <v>31</v>
      </c>
      <c r="MTJ10" s="76" t="s">
        <v>31</v>
      </c>
      <c r="MTK10" s="76" t="s">
        <v>31</v>
      </c>
      <c r="MTL10" s="76" t="s">
        <v>31</v>
      </c>
      <c r="MTM10" s="76" t="s">
        <v>31</v>
      </c>
      <c r="MTN10" s="76" t="s">
        <v>31</v>
      </c>
      <c r="MTO10" s="76" t="s">
        <v>31</v>
      </c>
      <c r="MTP10" s="76" t="s">
        <v>31</v>
      </c>
      <c r="MTQ10" s="76" t="s">
        <v>31</v>
      </c>
      <c r="MTR10" s="76" t="s">
        <v>31</v>
      </c>
      <c r="MTS10" s="76" t="s">
        <v>31</v>
      </c>
      <c r="MTT10" s="76" t="s">
        <v>31</v>
      </c>
      <c r="MTU10" s="76" t="s">
        <v>31</v>
      </c>
      <c r="MTV10" s="76" t="s">
        <v>31</v>
      </c>
      <c r="MTW10" s="76" t="s">
        <v>31</v>
      </c>
      <c r="MTX10" s="76" t="s">
        <v>31</v>
      </c>
      <c r="MTY10" s="76" t="s">
        <v>31</v>
      </c>
      <c r="MTZ10" s="76" t="s">
        <v>31</v>
      </c>
      <c r="MUA10" s="76" t="s">
        <v>31</v>
      </c>
      <c r="MUB10" s="76" t="s">
        <v>31</v>
      </c>
      <c r="MUC10" s="76" t="s">
        <v>31</v>
      </c>
      <c r="MUD10" s="76" t="s">
        <v>31</v>
      </c>
      <c r="MUE10" s="76" t="s">
        <v>31</v>
      </c>
      <c r="MUF10" s="76" t="s">
        <v>31</v>
      </c>
      <c r="MUG10" s="76" t="s">
        <v>31</v>
      </c>
      <c r="MUH10" s="76" t="s">
        <v>31</v>
      </c>
      <c r="MUI10" s="76" t="s">
        <v>31</v>
      </c>
      <c r="MUJ10" s="76" t="s">
        <v>31</v>
      </c>
      <c r="MUK10" s="76" t="s">
        <v>31</v>
      </c>
      <c r="MUL10" s="76" t="s">
        <v>31</v>
      </c>
      <c r="MUM10" s="76" t="s">
        <v>31</v>
      </c>
      <c r="MUN10" s="76" t="s">
        <v>31</v>
      </c>
      <c r="MUO10" s="76" t="s">
        <v>31</v>
      </c>
      <c r="MUP10" s="76" t="s">
        <v>31</v>
      </c>
      <c r="MUQ10" s="76" t="s">
        <v>31</v>
      </c>
      <c r="MUR10" s="76" t="s">
        <v>31</v>
      </c>
      <c r="MUS10" s="76" t="s">
        <v>31</v>
      </c>
      <c r="MUT10" s="76" t="s">
        <v>31</v>
      </c>
      <c r="MUU10" s="76" t="s">
        <v>31</v>
      </c>
      <c r="MUV10" s="76" t="s">
        <v>31</v>
      </c>
      <c r="MUW10" s="76" t="s">
        <v>31</v>
      </c>
      <c r="MUX10" s="76" t="s">
        <v>31</v>
      </c>
      <c r="MUY10" s="76" t="s">
        <v>31</v>
      </c>
      <c r="MUZ10" s="76" t="s">
        <v>31</v>
      </c>
      <c r="MVA10" s="76" t="s">
        <v>31</v>
      </c>
      <c r="MVB10" s="76" t="s">
        <v>31</v>
      </c>
      <c r="MVC10" s="76" t="s">
        <v>31</v>
      </c>
      <c r="MVD10" s="76" t="s">
        <v>31</v>
      </c>
      <c r="MVE10" s="76" t="s">
        <v>31</v>
      </c>
      <c r="MVF10" s="76" t="s">
        <v>31</v>
      </c>
      <c r="MVG10" s="76" t="s">
        <v>31</v>
      </c>
      <c r="MVH10" s="76" t="s">
        <v>31</v>
      </c>
      <c r="MVI10" s="76" t="s">
        <v>31</v>
      </c>
      <c r="MVJ10" s="76" t="s">
        <v>31</v>
      </c>
      <c r="MVK10" s="76" t="s">
        <v>31</v>
      </c>
      <c r="MVL10" s="76" t="s">
        <v>31</v>
      </c>
      <c r="MVM10" s="76" t="s">
        <v>31</v>
      </c>
      <c r="MVN10" s="76" t="s">
        <v>31</v>
      </c>
      <c r="MVO10" s="76" t="s">
        <v>31</v>
      </c>
      <c r="MVP10" s="76" t="s">
        <v>31</v>
      </c>
      <c r="MVQ10" s="76" t="s">
        <v>31</v>
      </c>
      <c r="MVR10" s="76" t="s">
        <v>31</v>
      </c>
      <c r="MVS10" s="76" t="s">
        <v>31</v>
      </c>
      <c r="MVT10" s="76" t="s">
        <v>31</v>
      </c>
      <c r="MVU10" s="76" t="s">
        <v>31</v>
      </c>
      <c r="MVV10" s="76" t="s">
        <v>31</v>
      </c>
      <c r="MVW10" s="76" t="s">
        <v>31</v>
      </c>
      <c r="MVX10" s="76" t="s">
        <v>31</v>
      </c>
      <c r="MVY10" s="76" t="s">
        <v>31</v>
      </c>
      <c r="MVZ10" s="76" t="s">
        <v>31</v>
      </c>
      <c r="MWA10" s="76" t="s">
        <v>31</v>
      </c>
      <c r="MWB10" s="76" t="s">
        <v>31</v>
      </c>
      <c r="MWC10" s="76" t="s">
        <v>31</v>
      </c>
      <c r="MWD10" s="76" t="s">
        <v>31</v>
      </c>
      <c r="MWE10" s="76" t="s">
        <v>31</v>
      </c>
      <c r="MWF10" s="76" t="s">
        <v>31</v>
      </c>
      <c r="MWG10" s="76" t="s">
        <v>31</v>
      </c>
      <c r="MWH10" s="76" t="s">
        <v>31</v>
      </c>
      <c r="MWI10" s="76" t="s">
        <v>31</v>
      </c>
      <c r="MWJ10" s="76" t="s">
        <v>31</v>
      </c>
      <c r="MWK10" s="76" t="s">
        <v>31</v>
      </c>
      <c r="MWL10" s="76" t="s">
        <v>31</v>
      </c>
      <c r="MWM10" s="76" t="s">
        <v>31</v>
      </c>
      <c r="MWN10" s="76" t="s">
        <v>31</v>
      </c>
      <c r="MWO10" s="76" t="s">
        <v>31</v>
      </c>
      <c r="MWP10" s="76" t="s">
        <v>31</v>
      </c>
      <c r="MWQ10" s="76" t="s">
        <v>31</v>
      </c>
      <c r="MWR10" s="76" t="s">
        <v>31</v>
      </c>
      <c r="MWS10" s="76" t="s">
        <v>31</v>
      </c>
      <c r="MWT10" s="76" t="s">
        <v>31</v>
      </c>
      <c r="MWU10" s="76" t="s">
        <v>31</v>
      </c>
      <c r="MWV10" s="76" t="s">
        <v>31</v>
      </c>
      <c r="MWW10" s="76" t="s">
        <v>31</v>
      </c>
      <c r="MWX10" s="76" t="s">
        <v>31</v>
      </c>
      <c r="MWY10" s="76" t="s">
        <v>31</v>
      </c>
      <c r="MWZ10" s="76" t="s">
        <v>31</v>
      </c>
      <c r="MXA10" s="76" t="s">
        <v>31</v>
      </c>
      <c r="MXB10" s="76" t="s">
        <v>31</v>
      </c>
      <c r="MXC10" s="76" t="s">
        <v>31</v>
      </c>
      <c r="MXD10" s="76" t="s">
        <v>31</v>
      </c>
      <c r="MXE10" s="76" t="s">
        <v>31</v>
      </c>
      <c r="MXF10" s="76" t="s">
        <v>31</v>
      </c>
      <c r="MXG10" s="76" t="s">
        <v>31</v>
      </c>
      <c r="MXH10" s="76" t="s">
        <v>31</v>
      </c>
      <c r="MXI10" s="76" t="s">
        <v>31</v>
      </c>
      <c r="MXJ10" s="76" t="s">
        <v>31</v>
      </c>
      <c r="MXK10" s="76" t="s">
        <v>31</v>
      </c>
      <c r="MXL10" s="76" t="s">
        <v>31</v>
      </c>
      <c r="MXM10" s="76" t="s">
        <v>31</v>
      </c>
      <c r="MXN10" s="76" t="s">
        <v>31</v>
      </c>
      <c r="MXO10" s="76" t="s">
        <v>31</v>
      </c>
      <c r="MXP10" s="76" t="s">
        <v>31</v>
      </c>
      <c r="MXQ10" s="76" t="s">
        <v>31</v>
      </c>
      <c r="MXR10" s="76" t="s">
        <v>31</v>
      </c>
      <c r="MXS10" s="76" t="s">
        <v>31</v>
      </c>
      <c r="MXT10" s="76" t="s">
        <v>31</v>
      </c>
      <c r="MXU10" s="76" t="s">
        <v>31</v>
      </c>
      <c r="MXV10" s="76" t="s">
        <v>31</v>
      </c>
      <c r="MXW10" s="76" t="s">
        <v>31</v>
      </c>
      <c r="MXX10" s="76" t="s">
        <v>31</v>
      </c>
      <c r="MXY10" s="76" t="s">
        <v>31</v>
      </c>
      <c r="MXZ10" s="76" t="s">
        <v>31</v>
      </c>
      <c r="MYA10" s="76" t="s">
        <v>31</v>
      </c>
      <c r="MYB10" s="76" t="s">
        <v>31</v>
      </c>
      <c r="MYC10" s="76" t="s">
        <v>31</v>
      </c>
      <c r="MYD10" s="76" t="s">
        <v>31</v>
      </c>
      <c r="MYE10" s="76" t="s">
        <v>31</v>
      </c>
      <c r="MYF10" s="76" t="s">
        <v>31</v>
      </c>
      <c r="MYG10" s="76" t="s">
        <v>31</v>
      </c>
      <c r="MYH10" s="76" t="s">
        <v>31</v>
      </c>
      <c r="MYI10" s="76" t="s">
        <v>31</v>
      </c>
      <c r="MYJ10" s="76" t="s">
        <v>31</v>
      </c>
      <c r="MYK10" s="76" t="s">
        <v>31</v>
      </c>
      <c r="MYL10" s="76" t="s">
        <v>31</v>
      </c>
      <c r="MYM10" s="76" t="s">
        <v>31</v>
      </c>
      <c r="MYN10" s="76" t="s">
        <v>31</v>
      </c>
      <c r="MYO10" s="76" t="s">
        <v>31</v>
      </c>
      <c r="MYP10" s="76" t="s">
        <v>31</v>
      </c>
      <c r="MYQ10" s="76" t="s">
        <v>31</v>
      </c>
      <c r="MYR10" s="76" t="s">
        <v>31</v>
      </c>
      <c r="MYS10" s="76" t="s">
        <v>31</v>
      </c>
      <c r="MYT10" s="76" t="s">
        <v>31</v>
      </c>
      <c r="MYU10" s="76" t="s">
        <v>31</v>
      </c>
      <c r="MYV10" s="76" t="s">
        <v>31</v>
      </c>
      <c r="MYW10" s="76" t="s">
        <v>31</v>
      </c>
      <c r="MYX10" s="76" t="s">
        <v>31</v>
      </c>
      <c r="MYY10" s="76" t="s">
        <v>31</v>
      </c>
      <c r="MYZ10" s="76" t="s">
        <v>31</v>
      </c>
      <c r="MZA10" s="76" t="s">
        <v>31</v>
      </c>
      <c r="MZB10" s="76" t="s">
        <v>31</v>
      </c>
      <c r="MZC10" s="76" t="s">
        <v>31</v>
      </c>
      <c r="MZD10" s="76" t="s">
        <v>31</v>
      </c>
      <c r="MZE10" s="76" t="s">
        <v>31</v>
      </c>
      <c r="MZF10" s="76" t="s">
        <v>31</v>
      </c>
      <c r="MZG10" s="76" t="s">
        <v>31</v>
      </c>
      <c r="MZH10" s="76" t="s">
        <v>31</v>
      </c>
      <c r="MZI10" s="76" t="s">
        <v>31</v>
      </c>
      <c r="MZJ10" s="76" t="s">
        <v>31</v>
      </c>
      <c r="MZK10" s="76" t="s">
        <v>31</v>
      </c>
      <c r="MZL10" s="76" t="s">
        <v>31</v>
      </c>
      <c r="MZM10" s="76" t="s">
        <v>31</v>
      </c>
      <c r="MZN10" s="76" t="s">
        <v>31</v>
      </c>
      <c r="MZO10" s="76" t="s">
        <v>31</v>
      </c>
      <c r="MZP10" s="76" t="s">
        <v>31</v>
      </c>
      <c r="MZQ10" s="76" t="s">
        <v>31</v>
      </c>
      <c r="MZR10" s="76" t="s">
        <v>31</v>
      </c>
      <c r="MZS10" s="76" t="s">
        <v>31</v>
      </c>
      <c r="MZT10" s="76" t="s">
        <v>31</v>
      </c>
      <c r="MZU10" s="76" t="s">
        <v>31</v>
      </c>
      <c r="MZV10" s="76" t="s">
        <v>31</v>
      </c>
      <c r="MZW10" s="76" t="s">
        <v>31</v>
      </c>
      <c r="MZX10" s="76" t="s">
        <v>31</v>
      </c>
      <c r="MZY10" s="76" t="s">
        <v>31</v>
      </c>
      <c r="MZZ10" s="76" t="s">
        <v>31</v>
      </c>
      <c r="NAA10" s="76" t="s">
        <v>31</v>
      </c>
      <c r="NAB10" s="76" t="s">
        <v>31</v>
      </c>
      <c r="NAC10" s="76" t="s">
        <v>31</v>
      </c>
      <c r="NAD10" s="76" t="s">
        <v>31</v>
      </c>
      <c r="NAE10" s="76" t="s">
        <v>31</v>
      </c>
      <c r="NAF10" s="76" t="s">
        <v>31</v>
      </c>
      <c r="NAG10" s="76" t="s">
        <v>31</v>
      </c>
      <c r="NAH10" s="76" t="s">
        <v>31</v>
      </c>
      <c r="NAI10" s="76" t="s">
        <v>31</v>
      </c>
      <c r="NAJ10" s="76" t="s">
        <v>31</v>
      </c>
      <c r="NAK10" s="76" t="s">
        <v>31</v>
      </c>
      <c r="NAL10" s="76" t="s">
        <v>31</v>
      </c>
      <c r="NAM10" s="76" t="s">
        <v>31</v>
      </c>
      <c r="NAN10" s="76" t="s">
        <v>31</v>
      </c>
      <c r="NAO10" s="76" t="s">
        <v>31</v>
      </c>
      <c r="NAP10" s="76" t="s">
        <v>31</v>
      </c>
      <c r="NAQ10" s="76" t="s">
        <v>31</v>
      </c>
      <c r="NAR10" s="76" t="s">
        <v>31</v>
      </c>
      <c r="NAS10" s="76" t="s">
        <v>31</v>
      </c>
      <c r="NAT10" s="76" t="s">
        <v>31</v>
      </c>
      <c r="NAU10" s="76" t="s">
        <v>31</v>
      </c>
      <c r="NAV10" s="76" t="s">
        <v>31</v>
      </c>
      <c r="NAW10" s="76" t="s">
        <v>31</v>
      </c>
      <c r="NAX10" s="76" t="s">
        <v>31</v>
      </c>
      <c r="NAY10" s="76" t="s">
        <v>31</v>
      </c>
      <c r="NAZ10" s="76" t="s">
        <v>31</v>
      </c>
      <c r="NBA10" s="76" t="s">
        <v>31</v>
      </c>
      <c r="NBB10" s="76" t="s">
        <v>31</v>
      </c>
      <c r="NBC10" s="76" t="s">
        <v>31</v>
      </c>
      <c r="NBD10" s="76" t="s">
        <v>31</v>
      </c>
      <c r="NBE10" s="76" t="s">
        <v>31</v>
      </c>
      <c r="NBF10" s="76" t="s">
        <v>31</v>
      </c>
      <c r="NBG10" s="76" t="s">
        <v>31</v>
      </c>
      <c r="NBH10" s="76" t="s">
        <v>31</v>
      </c>
      <c r="NBI10" s="76" t="s">
        <v>31</v>
      </c>
      <c r="NBJ10" s="76" t="s">
        <v>31</v>
      </c>
      <c r="NBK10" s="76" t="s">
        <v>31</v>
      </c>
      <c r="NBL10" s="76" t="s">
        <v>31</v>
      </c>
      <c r="NBM10" s="76" t="s">
        <v>31</v>
      </c>
      <c r="NBN10" s="76" t="s">
        <v>31</v>
      </c>
      <c r="NBO10" s="76" t="s">
        <v>31</v>
      </c>
      <c r="NBP10" s="76" t="s">
        <v>31</v>
      </c>
      <c r="NBQ10" s="76" t="s">
        <v>31</v>
      </c>
      <c r="NBR10" s="76" t="s">
        <v>31</v>
      </c>
      <c r="NBS10" s="76" t="s">
        <v>31</v>
      </c>
      <c r="NBT10" s="76" t="s">
        <v>31</v>
      </c>
      <c r="NBU10" s="76" t="s">
        <v>31</v>
      </c>
      <c r="NBV10" s="76" t="s">
        <v>31</v>
      </c>
      <c r="NBW10" s="76" t="s">
        <v>31</v>
      </c>
      <c r="NBX10" s="76" t="s">
        <v>31</v>
      </c>
      <c r="NBY10" s="76" t="s">
        <v>31</v>
      </c>
      <c r="NBZ10" s="76" t="s">
        <v>31</v>
      </c>
      <c r="NCA10" s="76" t="s">
        <v>31</v>
      </c>
      <c r="NCB10" s="76" t="s">
        <v>31</v>
      </c>
      <c r="NCC10" s="76" t="s">
        <v>31</v>
      </c>
      <c r="NCD10" s="76" t="s">
        <v>31</v>
      </c>
      <c r="NCE10" s="76" t="s">
        <v>31</v>
      </c>
      <c r="NCF10" s="76" t="s">
        <v>31</v>
      </c>
      <c r="NCG10" s="76" t="s">
        <v>31</v>
      </c>
      <c r="NCH10" s="76" t="s">
        <v>31</v>
      </c>
      <c r="NCI10" s="76" t="s">
        <v>31</v>
      </c>
      <c r="NCJ10" s="76" t="s">
        <v>31</v>
      </c>
      <c r="NCK10" s="76" t="s">
        <v>31</v>
      </c>
      <c r="NCL10" s="76" t="s">
        <v>31</v>
      </c>
      <c r="NCM10" s="76" t="s">
        <v>31</v>
      </c>
      <c r="NCN10" s="76" t="s">
        <v>31</v>
      </c>
      <c r="NCO10" s="76" t="s">
        <v>31</v>
      </c>
      <c r="NCP10" s="76" t="s">
        <v>31</v>
      </c>
      <c r="NCQ10" s="76" t="s">
        <v>31</v>
      </c>
      <c r="NCR10" s="76" t="s">
        <v>31</v>
      </c>
      <c r="NCS10" s="76" t="s">
        <v>31</v>
      </c>
      <c r="NCT10" s="76" t="s">
        <v>31</v>
      </c>
      <c r="NCU10" s="76" t="s">
        <v>31</v>
      </c>
      <c r="NCV10" s="76" t="s">
        <v>31</v>
      </c>
      <c r="NCW10" s="76" t="s">
        <v>31</v>
      </c>
      <c r="NCX10" s="76" t="s">
        <v>31</v>
      </c>
      <c r="NCY10" s="76" t="s">
        <v>31</v>
      </c>
      <c r="NCZ10" s="76" t="s">
        <v>31</v>
      </c>
      <c r="NDA10" s="76" t="s">
        <v>31</v>
      </c>
      <c r="NDB10" s="76" t="s">
        <v>31</v>
      </c>
      <c r="NDC10" s="76" t="s">
        <v>31</v>
      </c>
      <c r="NDD10" s="76" t="s">
        <v>31</v>
      </c>
      <c r="NDE10" s="76" t="s">
        <v>31</v>
      </c>
      <c r="NDF10" s="76" t="s">
        <v>31</v>
      </c>
      <c r="NDG10" s="76" t="s">
        <v>31</v>
      </c>
      <c r="NDH10" s="76" t="s">
        <v>31</v>
      </c>
      <c r="NDI10" s="76" t="s">
        <v>31</v>
      </c>
      <c r="NDJ10" s="76" t="s">
        <v>31</v>
      </c>
      <c r="NDK10" s="76" t="s">
        <v>31</v>
      </c>
      <c r="NDL10" s="76" t="s">
        <v>31</v>
      </c>
      <c r="NDM10" s="76" t="s">
        <v>31</v>
      </c>
      <c r="NDN10" s="76" t="s">
        <v>31</v>
      </c>
      <c r="NDO10" s="76" t="s">
        <v>31</v>
      </c>
      <c r="NDP10" s="76" t="s">
        <v>31</v>
      </c>
      <c r="NDQ10" s="76" t="s">
        <v>31</v>
      </c>
      <c r="NDR10" s="76" t="s">
        <v>31</v>
      </c>
      <c r="NDS10" s="76" t="s">
        <v>31</v>
      </c>
      <c r="NDT10" s="76" t="s">
        <v>31</v>
      </c>
      <c r="NDU10" s="76" t="s">
        <v>31</v>
      </c>
      <c r="NDV10" s="76" t="s">
        <v>31</v>
      </c>
      <c r="NDW10" s="76" t="s">
        <v>31</v>
      </c>
      <c r="NDX10" s="76" t="s">
        <v>31</v>
      </c>
      <c r="NDY10" s="76" t="s">
        <v>31</v>
      </c>
      <c r="NDZ10" s="76" t="s">
        <v>31</v>
      </c>
      <c r="NEA10" s="76" t="s">
        <v>31</v>
      </c>
      <c r="NEB10" s="76" t="s">
        <v>31</v>
      </c>
      <c r="NEC10" s="76" t="s">
        <v>31</v>
      </c>
      <c r="NED10" s="76" t="s">
        <v>31</v>
      </c>
      <c r="NEE10" s="76" t="s">
        <v>31</v>
      </c>
      <c r="NEF10" s="76" t="s">
        <v>31</v>
      </c>
      <c r="NEG10" s="76" t="s">
        <v>31</v>
      </c>
      <c r="NEH10" s="76" t="s">
        <v>31</v>
      </c>
      <c r="NEI10" s="76" t="s">
        <v>31</v>
      </c>
      <c r="NEJ10" s="76" t="s">
        <v>31</v>
      </c>
      <c r="NEK10" s="76" t="s">
        <v>31</v>
      </c>
      <c r="NEL10" s="76" t="s">
        <v>31</v>
      </c>
      <c r="NEM10" s="76" t="s">
        <v>31</v>
      </c>
      <c r="NEN10" s="76" t="s">
        <v>31</v>
      </c>
      <c r="NEO10" s="76" t="s">
        <v>31</v>
      </c>
      <c r="NEP10" s="76" t="s">
        <v>31</v>
      </c>
      <c r="NEQ10" s="76" t="s">
        <v>31</v>
      </c>
      <c r="NER10" s="76" t="s">
        <v>31</v>
      </c>
      <c r="NES10" s="76" t="s">
        <v>31</v>
      </c>
      <c r="NET10" s="76" t="s">
        <v>31</v>
      </c>
      <c r="NEU10" s="76" t="s">
        <v>31</v>
      </c>
      <c r="NEV10" s="76" t="s">
        <v>31</v>
      </c>
      <c r="NEW10" s="76" t="s">
        <v>31</v>
      </c>
      <c r="NEX10" s="76" t="s">
        <v>31</v>
      </c>
      <c r="NEY10" s="76" t="s">
        <v>31</v>
      </c>
      <c r="NEZ10" s="76" t="s">
        <v>31</v>
      </c>
      <c r="NFA10" s="76" t="s">
        <v>31</v>
      </c>
      <c r="NFB10" s="76" t="s">
        <v>31</v>
      </c>
      <c r="NFC10" s="76" t="s">
        <v>31</v>
      </c>
      <c r="NFD10" s="76" t="s">
        <v>31</v>
      </c>
      <c r="NFE10" s="76" t="s">
        <v>31</v>
      </c>
      <c r="NFF10" s="76" t="s">
        <v>31</v>
      </c>
      <c r="NFG10" s="76" t="s">
        <v>31</v>
      </c>
      <c r="NFH10" s="76" t="s">
        <v>31</v>
      </c>
      <c r="NFI10" s="76" t="s">
        <v>31</v>
      </c>
      <c r="NFJ10" s="76" t="s">
        <v>31</v>
      </c>
      <c r="NFK10" s="76" t="s">
        <v>31</v>
      </c>
      <c r="NFL10" s="76" t="s">
        <v>31</v>
      </c>
      <c r="NFM10" s="76" t="s">
        <v>31</v>
      </c>
      <c r="NFN10" s="76" t="s">
        <v>31</v>
      </c>
      <c r="NFO10" s="76" t="s">
        <v>31</v>
      </c>
      <c r="NFP10" s="76" t="s">
        <v>31</v>
      </c>
      <c r="NFQ10" s="76" t="s">
        <v>31</v>
      </c>
      <c r="NFR10" s="76" t="s">
        <v>31</v>
      </c>
      <c r="NFS10" s="76" t="s">
        <v>31</v>
      </c>
      <c r="NFT10" s="76" t="s">
        <v>31</v>
      </c>
      <c r="NFU10" s="76" t="s">
        <v>31</v>
      </c>
      <c r="NFV10" s="76" t="s">
        <v>31</v>
      </c>
      <c r="NFW10" s="76" t="s">
        <v>31</v>
      </c>
      <c r="NFX10" s="76" t="s">
        <v>31</v>
      </c>
      <c r="NFY10" s="76" t="s">
        <v>31</v>
      </c>
      <c r="NFZ10" s="76" t="s">
        <v>31</v>
      </c>
      <c r="NGA10" s="76" t="s">
        <v>31</v>
      </c>
      <c r="NGB10" s="76" t="s">
        <v>31</v>
      </c>
      <c r="NGC10" s="76" t="s">
        <v>31</v>
      </c>
      <c r="NGD10" s="76" t="s">
        <v>31</v>
      </c>
      <c r="NGE10" s="76" t="s">
        <v>31</v>
      </c>
      <c r="NGF10" s="76" t="s">
        <v>31</v>
      </c>
      <c r="NGG10" s="76" t="s">
        <v>31</v>
      </c>
      <c r="NGH10" s="76" t="s">
        <v>31</v>
      </c>
      <c r="NGI10" s="76" t="s">
        <v>31</v>
      </c>
      <c r="NGJ10" s="76" t="s">
        <v>31</v>
      </c>
      <c r="NGK10" s="76" t="s">
        <v>31</v>
      </c>
      <c r="NGL10" s="76" t="s">
        <v>31</v>
      </c>
      <c r="NGM10" s="76" t="s">
        <v>31</v>
      </c>
      <c r="NGN10" s="76" t="s">
        <v>31</v>
      </c>
      <c r="NGO10" s="76" t="s">
        <v>31</v>
      </c>
      <c r="NGP10" s="76" t="s">
        <v>31</v>
      </c>
      <c r="NGQ10" s="76" t="s">
        <v>31</v>
      </c>
      <c r="NGR10" s="76" t="s">
        <v>31</v>
      </c>
      <c r="NGS10" s="76" t="s">
        <v>31</v>
      </c>
      <c r="NGT10" s="76" t="s">
        <v>31</v>
      </c>
      <c r="NGU10" s="76" t="s">
        <v>31</v>
      </c>
      <c r="NGV10" s="76" t="s">
        <v>31</v>
      </c>
      <c r="NGW10" s="76" t="s">
        <v>31</v>
      </c>
      <c r="NGX10" s="76" t="s">
        <v>31</v>
      </c>
      <c r="NGY10" s="76" t="s">
        <v>31</v>
      </c>
      <c r="NGZ10" s="76" t="s">
        <v>31</v>
      </c>
      <c r="NHA10" s="76" t="s">
        <v>31</v>
      </c>
      <c r="NHB10" s="76" t="s">
        <v>31</v>
      </c>
      <c r="NHC10" s="76" t="s">
        <v>31</v>
      </c>
      <c r="NHD10" s="76" t="s">
        <v>31</v>
      </c>
      <c r="NHE10" s="76" t="s">
        <v>31</v>
      </c>
      <c r="NHF10" s="76" t="s">
        <v>31</v>
      </c>
      <c r="NHG10" s="76" t="s">
        <v>31</v>
      </c>
      <c r="NHH10" s="76" t="s">
        <v>31</v>
      </c>
      <c r="NHI10" s="76" t="s">
        <v>31</v>
      </c>
      <c r="NHJ10" s="76" t="s">
        <v>31</v>
      </c>
      <c r="NHK10" s="76" t="s">
        <v>31</v>
      </c>
      <c r="NHL10" s="76" t="s">
        <v>31</v>
      </c>
      <c r="NHM10" s="76" t="s">
        <v>31</v>
      </c>
      <c r="NHN10" s="76" t="s">
        <v>31</v>
      </c>
      <c r="NHO10" s="76" t="s">
        <v>31</v>
      </c>
      <c r="NHP10" s="76" t="s">
        <v>31</v>
      </c>
      <c r="NHQ10" s="76" t="s">
        <v>31</v>
      </c>
      <c r="NHR10" s="76" t="s">
        <v>31</v>
      </c>
      <c r="NHS10" s="76" t="s">
        <v>31</v>
      </c>
      <c r="NHT10" s="76" t="s">
        <v>31</v>
      </c>
      <c r="NHU10" s="76" t="s">
        <v>31</v>
      </c>
      <c r="NHV10" s="76" t="s">
        <v>31</v>
      </c>
      <c r="NHW10" s="76" t="s">
        <v>31</v>
      </c>
      <c r="NHX10" s="76" t="s">
        <v>31</v>
      </c>
      <c r="NHY10" s="76" t="s">
        <v>31</v>
      </c>
      <c r="NHZ10" s="76" t="s">
        <v>31</v>
      </c>
      <c r="NIA10" s="76" t="s">
        <v>31</v>
      </c>
      <c r="NIB10" s="76" t="s">
        <v>31</v>
      </c>
      <c r="NIC10" s="76" t="s">
        <v>31</v>
      </c>
      <c r="NID10" s="76" t="s">
        <v>31</v>
      </c>
      <c r="NIE10" s="76" t="s">
        <v>31</v>
      </c>
      <c r="NIF10" s="76" t="s">
        <v>31</v>
      </c>
      <c r="NIG10" s="76" t="s">
        <v>31</v>
      </c>
      <c r="NIH10" s="76" t="s">
        <v>31</v>
      </c>
      <c r="NII10" s="76" t="s">
        <v>31</v>
      </c>
      <c r="NIJ10" s="76" t="s">
        <v>31</v>
      </c>
      <c r="NIK10" s="76" t="s">
        <v>31</v>
      </c>
      <c r="NIL10" s="76" t="s">
        <v>31</v>
      </c>
      <c r="NIM10" s="76" t="s">
        <v>31</v>
      </c>
      <c r="NIN10" s="76" t="s">
        <v>31</v>
      </c>
      <c r="NIO10" s="76" t="s">
        <v>31</v>
      </c>
      <c r="NIP10" s="76" t="s">
        <v>31</v>
      </c>
      <c r="NIQ10" s="76" t="s">
        <v>31</v>
      </c>
      <c r="NIR10" s="76" t="s">
        <v>31</v>
      </c>
      <c r="NIS10" s="76" t="s">
        <v>31</v>
      </c>
      <c r="NIT10" s="76" t="s">
        <v>31</v>
      </c>
      <c r="NIU10" s="76" t="s">
        <v>31</v>
      </c>
      <c r="NIV10" s="76" t="s">
        <v>31</v>
      </c>
      <c r="NIW10" s="76" t="s">
        <v>31</v>
      </c>
      <c r="NIX10" s="76" t="s">
        <v>31</v>
      </c>
      <c r="NIY10" s="76" t="s">
        <v>31</v>
      </c>
      <c r="NIZ10" s="76" t="s">
        <v>31</v>
      </c>
      <c r="NJA10" s="76" t="s">
        <v>31</v>
      </c>
      <c r="NJB10" s="76" t="s">
        <v>31</v>
      </c>
      <c r="NJC10" s="76" t="s">
        <v>31</v>
      </c>
      <c r="NJD10" s="76" t="s">
        <v>31</v>
      </c>
      <c r="NJE10" s="76" t="s">
        <v>31</v>
      </c>
      <c r="NJF10" s="76" t="s">
        <v>31</v>
      </c>
      <c r="NJG10" s="76" t="s">
        <v>31</v>
      </c>
      <c r="NJH10" s="76" t="s">
        <v>31</v>
      </c>
      <c r="NJI10" s="76" t="s">
        <v>31</v>
      </c>
      <c r="NJJ10" s="76" t="s">
        <v>31</v>
      </c>
      <c r="NJK10" s="76" t="s">
        <v>31</v>
      </c>
      <c r="NJL10" s="76" t="s">
        <v>31</v>
      </c>
      <c r="NJM10" s="76" t="s">
        <v>31</v>
      </c>
      <c r="NJN10" s="76" t="s">
        <v>31</v>
      </c>
      <c r="NJO10" s="76" t="s">
        <v>31</v>
      </c>
      <c r="NJP10" s="76" t="s">
        <v>31</v>
      </c>
      <c r="NJQ10" s="76" t="s">
        <v>31</v>
      </c>
      <c r="NJR10" s="76" t="s">
        <v>31</v>
      </c>
      <c r="NJS10" s="76" t="s">
        <v>31</v>
      </c>
      <c r="NJT10" s="76" t="s">
        <v>31</v>
      </c>
      <c r="NJU10" s="76" t="s">
        <v>31</v>
      </c>
      <c r="NJV10" s="76" t="s">
        <v>31</v>
      </c>
      <c r="NJW10" s="76" t="s">
        <v>31</v>
      </c>
      <c r="NJX10" s="76" t="s">
        <v>31</v>
      </c>
      <c r="NJY10" s="76" t="s">
        <v>31</v>
      </c>
      <c r="NJZ10" s="76" t="s">
        <v>31</v>
      </c>
      <c r="NKA10" s="76" t="s">
        <v>31</v>
      </c>
      <c r="NKB10" s="76" t="s">
        <v>31</v>
      </c>
      <c r="NKC10" s="76" t="s">
        <v>31</v>
      </c>
      <c r="NKD10" s="76" t="s">
        <v>31</v>
      </c>
      <c r="NKE10" s="76" t="s">
        <v>31</v>
      </c>
      <c r="NKF10" s="76" t="s">
        <v>31</v>
      </c>
      <c r="NKG10" s="76" t="s">
        <v>31</v>
      </c>
      <c r="NKH10" s="76" t="s">
        <v>31</v>
      </c>
      <c r="NKI10" s="76" t="s">
        <v>31</v>
      </c>
      <c r="NKJ10" s="76" t="s">
        <v>31</v>
      </c>
      <c r="NKK10" s="76" t="s">
        <v>31</v>
      </c>
      <c r="NKL10" s="76" t="s">
        <v>31</v>
      </c>
      <c r="NKM10" s="76" t="s">
        <v>31</v>
      </c>
      <c r="NKN10" s="76" t="s">
        <v>31</v>
      </c>
      <c r="NKO10" s="76" t="s">
        <v>31</v>
      </c>
      <c r="NKP10" s="76" t="s">
        <v>31</v>
      </c>
      <c r="NKQ10" s="76" t="s">
        <v>31</v>
      </c>
      <c r="NKR10" s="76" t="s">
        <v>31</v>
      </c>
      <c r="NKS10" s="76" t="s">
        <v>31</v>
      </c>
      <c r="NKT10" s="76" t="s">
        <v>31</v>
      </c>
      <c r="NKU10" s="76" t="s">
        <v>31</v>
      </c>
      <c r="NKV10" s="76" t="s">
        <v>31</v>
      </c>
      <c r="NKW10" s="76" t="s">
        <v>31</v>
      </c>
      <c r="NKX10" s="76" t="s">
        <v>31</v>
      </c>
      <c r="NKY10" s="76" t="s">
        <v>31</v>
      </c>
      <c r="NKZ10" s="76" t="s">
        <v>31</v>
      </c>
      <c r="NLA10" s="76" t="s">
        <v>31</v>
      </c>
      <c r="NLB10" s="76" t="s">
        <v>31</v>
      </c>
      <c r="NLC10" s="76" t="s">
        <v>31</v>
      </c>
      <c r="NLD10" s="76" t="s">
        <v>31</v>
      </c>
      <c r="NLE10" s="76" t="s">
        <v>31</v>
      </c>
      <c r="NLF10" s="76" t="s">
        <v>31</v>
      </c>
      <c r="NLG10" s="76" t="s">
        <v>31</v>
      </c>
      <c r="NLH10" s="76" t="s">
        <v>31</v>
      </c>
      <c r="NLI10" s="76" t="s">
        <v>31</v>
      </c>
      <c r="NLJ10" s="76" t="s">
        <v>31</v>
      </c>
      <c r="NLK10" s="76" t="s">
        <v>31</v>
      </c>
      <c r="NLL10" s="76" t="s">
        <v>31</v>
      </c>
      <c r="NLM10" s="76" t="s">
        <v>31</v>
      </c>
      <c r="NLN10" s="76" t="s">
        <v>31</v>
      </c>
      <c r="NLO10" s="76" t="s">
        <v>31</v>
      </c>
      <c r="NLP10" s="76" t="s">
        <v>31</v>
      </c>
      <c r="NLQ10" s="76" t="s">
        <v>31</v>
      </c>
      <c r="NLR10" s="76" t="s">
        <v>31</v>
      </c>
      <c r="NLS10" s="76" t="s">
        <v>31</v>
      </c>
      <c r="NLT10" s="76" t="s">
        <v>31</v>
      </c>
      <c r="NLU10" s="76" t="s">
        <v>31</v>
      </c>
      <c r="NLV10" s="76" t="s">
        <v>31</v>
      </c>
      <c r="NLW10" s="76" t="s">
        <v>31</v>
      </c>
      <c r="NLX10" s="76" t="s">
        <v>31</v>
      </c>
      <c r="NLY10" s="76" t="s">
        <v>31</v>
      </c>
      <c r="NLZ10" s="76" t="s">
        <v>31</v>
      </c>
      <c r="NMA10" s="76" t="s">
        <v>31</v>
      </c>
      <c r="NMB10" s="76" t="s">
        <v>31</v>
      </c>
      <c r="NMC10" s="76" t="s">
        <v>31</v>
      </c>
      <c r="NMD10" s="76" t="s">
        <v>31</v>
      </c>
      <c r="NME10" s="76" t="s">
        <v>31</v>
      </c>
      <c r="NMF10" s="76" t="s">
        <v>31</v>
      </c>
      <c r="NMG10" s="76" t="s">
        <v>31</v>
      </c>
      <c r="NMH10" s="76" t="s">
        <v>31</v>
      </c>
      <c r="NMI10" s="76" t="s">
        <v>31</v>
      </c>
      <c r="NMJ10" s="76" t="s">
        <v>31</v>
      </c>
      <c r="NMK10" s="76" t="s">
        <v>31</v>
      </c>
      <c r="NML10" s="76" t="s">
        <v>31</v>
      </c>
      <c r="NMM10" s="76" t="s">
        <v>31</v>
      </c>
      <c r="NMN10" s="76" t="s">
        <v>31</v>
      </c>
      <c r="NMO10" s="76" t="s">
        <v>31</v>
      </c>
      <c r="NMP10" s="76" t="s">
        <v>31</v>
      </c>
      <c r="NMQ10" s="76" t="s">
        <v>31</v>
      </c>
      <c r="NMR10" s="76" t="s">
        <v>31</v>
      </c>
      <c r="NMS10" s="76" t="s">
        <v>31</v>
      </c>
      <c r="NMT10" s="76" t="s">
        <v>31</v>
      </c>
      <c r="NMU10" s="76" t="s">
        <v>31</v>
      </c>
      <c r="NMV10" s="76" t="s">
        <v>31</v>
      </c>
      <c r="NMW10" s="76" t="s">
        <v>31</v>
      </c>
      <c r="NMX10" s="76" t="s">
        <v>31</v>
      </c>
      <c r="NMY10" s="76" t="s">
        <v>31</v>
      </c>
      <c r="NMZ10" s="76" t="s">
        <v>31</v>
      </c>
      <c r="NNA10" s="76" t="s">
        <v>31</v>
      </c>
      <c r="NNB10" s="76" t="s">
        <v>31</v>
      </c>
      <c r="NNC10" s="76" t="s">
        <v>31</v>
      </c>
      <c r="NND10" s="76" t="s">
        <v>31</v>
      </c>
      <c r="NNE10" s="76" t="s">
        <v>31</v>
      </c>
      <c r="NNF10" s="76" t="s">
        <v>31</v>
      </c>
      <c r="NNG10" s="76" t="s">
        <v>31</v>
      </c>
      <c r="NNH10" s="76" t="s">
        <v>31</v>
      </c>
      <c r="NNI10" s="76" t="s">
        <v>31</v>
      </c>
      <c r="NNJ10" s="76" t="s">
        <v>31</v>
      </c>
      <c r="NNK10" s="76" t="s">
        <v>31</v>
      </c>
      <c r="NNL10" s="76" t="s">
        <v>31</v>
      </c>
      <c r="NNM10" s="76" t="s">
        <v>31</v>
      </c>
      <c r="NNN10" s="76" t="s">
        <v>31</v>
      </c>
      <c r="NNO10" s="76" t="s">
        <v>31</v>
      </c>
      <c r="NNP10" s="76" t="s">
        <v>31</v>
      </c>
      <c r="NNQ10" s="76" t="s">
        <v>31</v>
      </c>
      <c r="NNR10" s="76" t="s">
        <v>31</v>
      </c>
      <c r="NNS10" s="76" t="s">
        <v>31</v>
      </c>
      <c r="NNT10" s="76" t="s">
        <v>31</v>
      </c>
      <c r="NNU10" s="76" t="s">
        <v>31</v>
      </c>
      <c r="NNV10" s="76" t="s">
        <v>31</v>
      </c>
      <c r="NNW10" s="76" t="s">
        <v>31</v>
      </c>
      <c r="NNX10" s="76" t="s">
        <v>31</v>
      </c>
      <c r="NNY10" s="76" t="s">
        <v>31</v>
      </c>
      <c r="NNZ10" s="76" t="s">
        <v>31</v>
      </c>
      <c r="NOA10" s="76" t="s">
        <v>31</v>
      </c>
      <c r="NOB10" s="76" t="s">
        <v>31</v>
      </c>
      <c r="NOC10" s="76" t="s">
        <v>31</v>
      </c>
      <c r="NOD10" s="76" t="s">
        <v>31</v>
      </c>
      <c r="NOE10" s="76" t="s">
        <v>31</v>
      </c>
      <c r="NOF10" s="76" t="s">
        <v>31</v>
      </c>
      <c r="NOG10" s="76" t="s">
        <v>31</v>
      </c>
      <c r="NOH10" s="76" t="s">
        <v>31</v>
      </c>
      <c r="NOI10" s="76" t="s">
        <v>31</v>
      </c>
      <c r="NOJ10" s="76" t="s">
        <v>31</v>
      </c>
      <c r="NOK10" s="76" t="s">
        <v>31</v>
      </c>
      <c r="NOL10" s="76" t="s">
        <v>31</v>
      </c>
      <c r="NOM10" s="76" t="s">
        <v>31</v>
      </c>
      <c r="NON10" s="76" t="s">
        <v>31</v>
      </c>
      <c r="NOO10" s="76" t="s">
        <v>31</v>
      </c>
      <c r="NOP10" s="76" t="s">
        <v>31</v>
      </c>
      <c r="NOQ10" s="76" t="s">
        <v>31</v>
      </c>
      <c r="NOR10" s="76" t="s">
        <v>31</v>
      </c>
      <c r="NOS10" s="76" t="s">
        <v>31</v>
      </c>
      <c r="NOT10" s="76" t="s">
        <v>31</v>
      </c>
      <c r="NOU10" s="76" t="s">
        <v>31</v>
      </c>
      <c r="NOV10" s="76" t="s">
        <v>31</v>
      </c>
      <c r="NOW10" s="76" t="s">
        <v>31</v>
      </c>
      <c r="NOX10" s="76" t="s">
        <v>31</v>
      </c>
      <c r="NOY10" s="76" t="s">
        <v>31</v>
      </c>
      <c r="NOZ10" s="76" t="s">
        <v>31</v>
      </c>
      <c r="NPA10" s="76" t="s">
        <v>31</v>
      </c>
      <c r="NPB10" s="76" t="s">
        <v>31</v>
      </c>
      <c r="NPC10" s="76" t="s">
        <v>31</v>
      </c>
      <c r="NPD10" s="76" t="s">
        <v>31</v>
      </c>
      <c r="NPE10" s="76" t="s">
        <v>31</v>
      </c>
      <c r="NPF10" s="76" t="s">
        <v>31</v>
      </c>
      <c r="NPG10" s="76" t="s">
        <v>31</v>
      </c>
      <c r="NPH10" s="76" t="s">
        <v>31</v>
      </c>
      <c r="NPI10" s="76" t="s">
        <v>31</v>
      </c>
      <c r="NPJ10" s="76" t="s">
        <v>31</v>
      </c>
      <c r="NPK10" s="76" t="s">
        <v>31</v>
      </c>
      <c r="NPL10" s="76" t="s">
        <v>31</v>
      </c>
      <c r="NPM10" s="76" t="s">
        <v>31</v>
      </c>
      <c r="NPN10" s="76" t="s">
        <v>31</v>
      </c>
      <c r="NPO10" s="76" t="s">
        <v>31</v>
      </c>
      <c r="NPP10" s="76" t="s">
        <v>31</v>
      </c>
      <c r="NPQ10" s="76" t="s">
        <v>31</v>
      </c>
      <c r="NPR10" s="76" t="s">
        <v>31</v>
      </c>
      <c r="NPS10" s="76" t="s">
        <v>31</v>
      </c>
      <c r="NPT10" s="76" t="s">
        <v>31</v>
      </c>
      <c r="NPU10" s="76" t="s">
        <v>31</v>
      </c>
      <c r="NPV10" s="76" t="s">
        <v>31</v>
      </c>
      <c r="NPW10" s="76" t="s">
        <v>31</v>
      </c>
      <c r="NPX10" s="76" t="s">
        <v>31</v>
      </c>
      <c r="NPY10" s="76" t="s">
        <v>31</v>
      </c>
      <c r="NPZ10" s="76" t="s">
        <v>31</v>
      </c>
      <c r="NQA10" s="76" t="s">
        <v>31</v>
      </c>
      <c r="NQB10" s="76" t="s">
        <v>31</v>
      </c>
      <c r="NQC10" s="76" t="s">
        <v>31</v>
      </c>
      <c r="NQD10" s="76" t="s">
        <v>31</v>
      </c>
      <c r="NQE10" s="76" t="s">
        <v>31</v>
      </c>
      <c r="NQF10" s="76" t="s">
        <v>31</v>
      </c>
      <c r="NQG10" s="76" t="s">
        <v>31</v>
      </c>
      <c r="NQH10" s="76" t="s">
        <v>31</v>
      </c>
      <c r="NQI10" s="76" t="s">
        <v>31</v>
      </c>
      <c r="NQJ10" s="76" t="s">
        <v>31</v>
      </c>
      <c r="NQK10" s="76" t="s">
        <v>31</v>
      </c>
      <c r="NQL10" s="76" t="s">
        <v>31</v>
      </c>
      <c r="NQM10" s="76" t="s">
        <v>31</v>
      </c>
      <c r="NQN10" s="76" t="s">
        <v>31</v>
      </c>
      <c r="NQO10" s="76" t="s">
        <v>31</v>
      </c>
      <c r="NQP10" s="76" t="s">
        <v>31</v>
      </c>
      <c r="NQQ10" s="76" t="s">
        <v>31</v>
      </c>
      <c r="NQR10" s="76" t="s">
        <v>31</v>
      </c>
      <c r="NQS10" s="76" t="s">
        <v>31</v>
      </c>
      <c r="NQT10" s="76" t="s">
        <v>31</v>
      </c>
      <c r="NQU10" s="76" t="s">
        <v>31</v>
      </c>
      <c r="NQV10" s="76" t="s">
        <v>31</v>
      </c>
      <c r="NQW10" s="76" t="s">
        <v>31</v>
      </c>
      <c r="NQX10" s="76" t="s">
        <v>31</v>
      </c>
      <c r="NQY10" s="76" t="s">
        <v>31</v>
      </c>
      <c r="NQZ10" s="76" t="s">
        <v>31</v>
      </c>
      <c r="NRA10" s="76" t="s">
        <v>31</v>
      </c>
      <c r="NRB10" s="76" t="s">
        <v>31</v>
      </c>
      <c r="NRC10" s="76" t="s">
        <v>31</v>
      </c>
      <c r="NRD10" s="76" t="s">
        <v>31</v>
      </c>
      <c r="NRE10" s="76" t="s">
        <v>31</v>
      </c>
      <c r="NRF10" s="76" t="s">
        <v>31</v>
      </c>
      <c r="NRG10" s="76" t="s">
        <v>31</v>
      </c>
      <c r="NRH10" s="76" t="s">
        <v>31</v>
      </c>
      <c r="NRI10" s="76" t="s">
        <v>31</v>
      </c>
      <c r="NRJ10" s="76" t="s">
        <v>31</v>
      </c>
      <c r="NRK10" s="76" t="s">
        <v>31</v>
      </c>
      <c r="NRL10" s="76" t="s">
        <v>31</v>
      </c>
      <c r="NRM10" s="76" t="s">
        <v>31</v>
      </c>
      <c r="NRN10" s="76" t="s">
        <v>31</v>
      </c>
      <c r="NRO10" s="76" t="s">
        <v>31</v>
      </c>
      <c r="NRP10" s="76" t="s">
        <v>31</v>
      </c>
      <c r="NRQ10" s="76" t="s">
        <v>31</v>
      </c>
      <c r="NRR10" s="76" t="s">
        <v>31</v>
      </c>
      <c r="NRS10" s="76" t="s">
        <v>31</v>
      </c>
      <c r="NRT10" s="76" t="s">
        <v>31</v>
      </c>
      <c r="NRU10" s="76" t="s">
        <v>31</v>
      </c>
      <c r="NRV10" s="76" t="s">
        <v>31</v>
      </c>
      <c r="NRW10" s="76" t="s">
        <v>31</v>
      </c>
      <c r="NRX10" s="76" t="s">
        <v>31</v>
      </c>
      <c r="NRY10" s="76" t="s">
        <v>31</v>
      </c>
      <c r="NRZ10" s="76" t="s">
        <v>31</v>
      </c>
      <c r="NSA10" s="76" t="s">
        <v>31</v>
      </c>
      <c r="NSB10" s="76" t="s">
        <v>31</v>
      </c>
      <c r="NSC10" s="76" t="s">
        <v>31</v>
      </c>
      <c r="NSD10" s="76" t="s">
        <v>31</v>
      </c>
      <c r="NSE10" s="76" t="s">
        <v>31</v>
      </c>
      <c r="NSF10" s="76" t="s">
        <v>31</v>
      </c>
      <c r="NSG10" s="76" t="s">
        <v>31</v>
      </c>
      <c r="NSH10" s="76" t="s">
        <v>31</v>
      </c>
      <c r="NSI10" s="76" t="s">
        <v>31</v>
      </c>
      <c r="NSJ10" s="76" t="s">
        <v>31</v>
      </c>
      <c r="NSK10" s="76" t="s">
        <v>31</v>
      </c>
      <c r="NSL10" s="76" t="s">
        <v>31</v>
      </c>
      <c r="NSM10" s="76" t="s">
        <v>31</v>
      </c>
      <c r="NSN10" s="76" t="s">
        <v>31</v>
      </c>
      <c r="NSO10" s="76" t="s">
        <v>31</v>
      </c>
      <c r="NSP10" s="76" t="s">
        <v>31</v>
      </c>
      <c r="NSQ10" s="76" t="s">
        <v>31</v>
      </c>
      <c r="NSR10" s="76" t="s">
        <v>31</v>
      </c>
      <c r="NSS10" s="76" t="s">
        <v>31</v>
      </c>
      <c r="NST10" s="76" t="s">
        <v>31</v>
      </c>
      <c r="NSU10" s="76" t="s">
        <v>31</v>
      </c>
      <c r="NSV10" s="76" t="s">
        <v>31</v>
      </c>
      <c r="NSW10" s="76" t="s">
        <v>31</v>
      </c>
      <c r="NSX10" s="76" t="s">
        <v>31</v>
      </c>
      <c r="NSY10" s="76" t="s">
        <v>31</v>
      </c>
      <c r="NSZ10" s="76" t="s">
        <v>31</v>
      </c>
      <c r="NTA10" s="76" t="s">
        <v>31</v>
      </c>
      <c r="NTB10" s="76" t="s">
        <v>31</v>
      </c>
      <c r="NTC10" s="76" t="s">
        <v>31</v>
      </c>
      <c r="NTD10" s="76" t="s">
        <v>31</v>
      </c>
      <c r="NTE10" s="76" t="s">
        <v>31</v>
      </c>
      <c r="NTF10" s="76" t="s">
        <v>31</v>
      </c>
      <c r="NTG10" s="76" t="s">
        <v>31</v>
      </c>
      <c r="NTH10" s="76" t="s">
        <v>31</v>
      </c>
      <c r="NTI10" s="76" t="s">
        <v>31</v>
      </c>
      <c r="NTJ10" s="76" t="s">
        <v>31</v>
      </c>
      <c r="NTK10" s="76" t="s">
        <v>31</v>
      </c>
      <c r="NTL10" s="76" t="s">
        <v>31</v>
      </c>
      <c r="NTM10" s="76" t="s">
        <v>31</v>
      </c>
      <c r="NTN10" s="76" t="s">
        <v>31</v>
      </c>
      <c r="NTO10" s="76" t="s">
        <v>31</v>
      </c>
      <c r="NTP10" s="76" t="s">
        <v>31</v>
      </c>
      <c r="NTQ10" s="76" t="s">
        <v>31</v>
      </c>
      <c r="NTR10" s="76" t="s">
        <v>31</v>
      </c>
      <c r="NTS10" s="76" t="s">
        <v>31</v>
      </c>
      <c r="NTT10" s="76" t="s">
        <v>31</v>
      </c>
      <c r="NTU10" s="76" t="s">
        <v>31</v>
      </c>
      <c r="NTV10" s="76" t="s">
        <v>31</v>
      </c>
      <c r="NTW10" s="76" t="s">
        <v>31</v>
      </c>
      <c r="NTX10" s="76" t="s">
        <v>31</v>
      </c>
      <c r="NTY10" s="76" t="s">
        <v>31</v>
      </c>
      <c r="NTZ10" s="76" t="s">
        <v>31</v>
      </c>
      <c r="NUA10" s="76" t="s">
        <v>31</v>
      </c>
      <c r="NUB10" s="76" t="s">
        <v>31</v>
      </c>
      <c r="NUC10" s="76" t="s">
        <v>31</v>
      </c>
      <c r="NUD10" s="76" t="s">
        <v>31</v>
      </c>
      <c r="NUE10" s="76" t="s">
        <v>31</v>
      </c>
      <c r="NUF10" s="76" t="s">
        <v>31</v>
      </c>
      <c r="NUG10" s="76" t="s">
        <v>31</v>
      </c>
      <c r="NUH10" s="76" t="s">
        <v>31</v>
      </c>
      <c r="NUI10" s="76" t="s">
        <v>31</v>
      </c>
      <c r="NUJ10" s="76" t="s">
        <v>31</v>
      </c>
      <c r="NUK10" s="76" t="s">
        <v>31</v>
      </c>
      <c r="NUL10" s="76" t="s">
        <v>31</v>
      </c>
      <c r="NUM10" s="76" t="s">
        <v>31</v>
      </c>
      <c r="NUN10" s="76" t="s">
        <v>31</v>
      </c>
      <c r="NUO10" s="76" t="s">
        <v>31</v>
      </c>
      <c r="NUP10" s="76" t="s">
        <v>31</v>
      </c>
      <c r="NUQ10" s="76" t="s">
        <v>31</v>
      </c>
      <c r="NUR10" s="76" t="s">
        <v>31</v>
      </c>
      <c r="NUS10" s="76" t="s">
        <v>31</v>
      </c>
      <c r="NUT10" s="76" t="s">
        <v>31</v>
      </c>
      <c r="NUU10" s="76" t="s">
        <v>31</v>
      </c>
      <c r="NUV10" s="76" t="s">
        <v>31</v>
      </c>
      <c r="NUW10" s="76" t="s">
        <v>31</v>
      </c>
      <c r="NUX10" s="76" t="s">
        <v>31</v>
      </c>
      <c r="NUY10" s="76" t="s">
        <v>31</v>
      </c>
      <c r="NUZ10" s="76" t="s">
        <v>31</v>
      </c>
      <c r="NVA10" s="76" t="s">
        <v>31</v>
      </c>
      <c r="NVB10" s="76" t="s">
        <v>31</v>
      </c>
      <c r="NVC10" s="76" t="s">
        <v>31</v>
      </c>
      <c r="NVD10" s="76" t="s">
        <v>31</v>
      </c>
      <c r="NVE10" s="76" t="s">
        <v>31</v>
      </c>
      <c r="NVF10" s="76" t="s">
        <v>31</v>
      </c>
      <c r="NVG10" s="76" t="s">
        <v>31</v>
      </c>
      <c r="NVH10" s="76" t="s">
        <v>31</v>
      </c>
      <c r="NVI10" s="76" t="s">
        <v>31</v>
      </c>
      <c r="NVJ10" s="76" t="s">
        <v>31</v>
      </c>
      <c r="NVK10" s="76" t="s">
        <v>31</v>
      </c>
      <c r="NVL10" s="76" t="s">
        <v>31</v>
      </c>
      <c r="NVM10" s="76" t="s">
        <v>31</v>
      </c>
      <c r="NVN10" s="76" t="s">
        <v>31</v>
      </c>
      <c r="NVO10" s="76" t="s">
        <v>31</v>
      </c>
      <c r="NVP10" s="76" t="s">
        <v>31</v>
      </c>
      <c r="NVQ10" s="76" t="s">
        <v>31</v>
      </c>
      <c r="NVR10" s="76" t="s">
        <v>31</v>
      </c>
      <c r="NVS10" s="76" t="s">
        <v>31</v>
      </c>
      <c r="NVT10" s="76" t="s">
        <v>31</v>
      </c>
      <c r="NVU10" s="76" t="s">
        <v>31</v>
      </c>
      <c r="NVV10" s="76" t="s">
        <v>31</v>
      </c>
      <c r="NVW10" s="76" t="s">
        <v>31</v>
      </c>
      <c r="NVX10" s="76" t="s">
        <v>31</v>
      </c>
      <c r="NVY10" s="76" t="s">
        <v>31</v>
      </c>
      <c r="NVZ10" s="76" t="s">
        <v>31</v>
      </c>
      <c r="NWA10" s="76" t="s">
        <v>31</v>
      </c>
      <c r="NWB10" s="76" t="s">
        <v>31</v>
      </c>
      <c r="NWC10" s="76" t="s">
        <v>31</v>
      </c>
      <c r="NWD10" s="76" t="s">
        <v>31</v>
      </c>
      <c r="NWE10" s="76" t="s">
        <v>31</v>
      </c>
      <c r="NWF10" s="76" t="s">
        <v>31</v>
      </c>
      <c r="NWG10" s="76" t="s">
        <v>31</v>
      </c>
      <c r="NWH10" s="76" t="s">
        <v>31</v>
      </c>
      <c r="NWI10" s="76" t="s">
        <v>31</v>
      </c>
      <c r="NWJ10" s="76" t="s">
        <v>31</v>
      </c>
      <c r="NWK10" s="76" t="s">
        <v>31</v>
      </c>
      <c r="NWL10" s="76" t="s">
        <v>31</v>
      </c>
      <c r="NWM10" s="76" t="s">
        <v>31</v>
      </c>
      <c r="NWN10" s="76" t="s">
        <v>31</v>
      </c>
      <c r="NWO10" s="76" t="s">
        <v>31</v>
      </c>
      <c r="NWP10" s="76" t="s">
        <v>31</v>
      </c>
      <c r="NWQ10" s="76" t="s">
        <v>31</v>
      </c>
      <c r="NWR10" s="76" t="s">
        <v>31</v>
      </c>
      <c r="NWS10" s="76" t="s">
        <v>31</v>
      </c>
      <c r="NWT10" s="76" t="s">
        <v>31</v>
      </c>
      <c r="NWU10" s="76" t="s">
        <v>31</v>
      </c>
      <c r="NWV10" s="76" t="s">
        <v>31</v>
      </c>
      <c r="NWW10" s="76" t="s">
        <v>31</v>
      </c>
      <c r="NWX10" s="76" t="s">
        <v>31</v>
      </c>
      <c r="NWY10" s="76" t="s">
        <v>31</v>
      </c>
      <c r="NWZ10" s="76" t="s">
        <v>31</v>
      </c>
      <c r="NXA10" s="76" t="s">
        <v>31</v>
      </c>
      <c r="NXB10" s="76" t="s">
        <v>31</v>
      </c>
      <c r="NXC10" s="76" t="s">
        <v>31</v>
      </c>
      <c r="NXD10" s="76" t="s">
        <v>31</v>
      </c>
      <c r="NXE10" s="76" t="s">
        <v>31</v>
      </c>
      <c r="NXF10" s="76" t="s">
        <v>31</v>
      </c>
      <c r="NXG10" s="76" t="s">
        <v>31</v>
      </c>
      <c r="NXH10" s="76" t="s">
        <v>31</v>
      </c>
      <c r="NXI10" s="76" t="s">
        <v>31</v>
      </c>
      <c r="NXJ10" s="76" t="s">
        <v>31</v>
      </c>
      <c r="NXK10" s="76" t="s">
        <v>31</v>
      </c>
      <c r="NXL10" s="76" t="s">
        <v>31</v>
      </c>
      <c r="NXM10" s="76" t="s">
        <v>31</v>
      </c>
      <c r="NXN10" s="76" t="s">
        <v>31</v>
      </c>
      <c r="NXO10" s="76" t="s">
        <v>31</v>
      </c>
      <c r="NXP10" s="76" t="s">
        <v>31</v>
      </c>
      <c r="NXQ10" s="76" t="s">
        <v>31</v>
      </c>
      <c r="NXR10" s="76" t="s">
        <v>31</v>
      </c>
      <c r="NXS10" s="76" t="s">
        <v>31</v>
      </c>
      <c r="NXT10" s="76" t="s">
        <v>31</v>
      </c>
      <c r="NXU10" s="76" t="s">
        <v>31</v>
      </c>
      <c r="NXV10" s="76" t="s">
        <v>31</v>
      </c>
      <c r="NXW10" s="76" t="s">
        <v>31</v>
      </c>
      <c r="NXX10" s="76" t="s">
        <v>31</v>
      </c>
      <c r="NXY10" s="76" t="s">
        <v>31</v>
      </c>
      <c r="NXZ10" s="76" t="s">
        <v>31</v>
      </c>
      <c r="NYA10" s="76" t="s">
        <v>31</v>
      </c>
      <c r="NYB10" s="76" t="s">
        <v>31</v>
      </c>
      <c r="NYC10" s="76" t="s">
        <v>31</v>
      </c>
      <c r="NYD10" s="76" t="s">
        <v>31</v>
      </c>
      <c r="NYE10" s="76" t="s">
        <v>31</v>
      </c>
      <c r="NYF10" s="76" t="s">
        <v>31</v>
      </c>
      <c r="NYG10" s="76" t="s">
        <v>31</v>
      </c>
      <c r="NYH10" s="76" t="s">
        <v>31</v>
      </c>
      <c r="NYI10" s="76" t="s">
        <v>31</v>
      </c>
      <c r="NYJ10" s="76" t="s">
        <v>31</v>
      </c>
      <c r="NYK10" s="76" t="s">
        <v>31</v>
      </c>
      <c r="NYL10" s="76" t="s">
        <v>31</v>
      </c>
      <c r="NYM10" s="76" t="s">
        <v>31</v>
      </c>
      <c r="NYN10" s="76" t="s">
        <v>31</v>
      </c>
      <c r="NYO10" s="76" t="s">
        <v>31</v>
      </c>
      <c r="NYP10" s="76" t="s">
        <v>31</v>
      </c>
      <c r="NYQ10" s="76" t="s">
        <v>31</v>
      </c>
      <c r="NYR10" s="76" t="s">
        <v>31</v>
      </c>
      <c r="NYS10" s="76" t="s">
        <v>31</v>
      </c>
      <c r="NYT10" s="76" t="s">
        <v>31</v>
      </c>
      <c r="NYU10" s="76" t="s">
        <v>31</v>
      </c>
      <c r="NYV10" s="76" t="s">
        <v>31</v>
      </c>
      <c r="NYW10" s="76" t="s">
        <v>31</v>
      </c>
      <c r="NYX10" s="76" t="s">
        <v>31</v>
      </c>
      <c r="NYY10" s="76" t="s">
        <v>31</v>
      </c>
      <c r="NYZ10" s="76" t="s">
        <v>31</v>
      </c>
      <c r="NZA10" s="76" t="s">
        <v>31</v>
      </c>
      <c r="NZB10" s="76" t="s">
        <v>31</v>
      </c>
      <c r="NZC10" s="76" t="s">
        <v>31</v>
      </c>
      <c r="NZD10" s="76" t="s">
        <v>31</v>
      </c>
      <c r="NZE10" s="76" t="s">
        <v>31</v>
      </c>
      <c r="NZF10" s="76" t="s">
        <v>31</v>
      </c>
      <c r="NZG10" s="76" t="s">
        <v>31</v>
      </c>
      <c r="NZH10" s="76" t="s">
        <v>31</v>
      </c>
      <c r="NZI10" s="76" t="s">
        <v>31</v>
      </c>
      <c r="NZJ10" s="76" t="s">
        <v>31</v>
      </c>
      <c r="NZK10" s="76" t="s">
        <v>31</v>
      </c>
      <c r="NZL10" s="76" t="s">
        <v>31</v>
      </c>
      <c r="NZM10" s="76" t="s">
        <v>31</v>
      </c>
      <c r="NZN10" s="76" t="s">
        <v>31</v>
      </c>
      <c r="NZO10" s="76" t="s">
        <v>31</v>
      </c>
      <c r="NZP10" s="76" t="s">
        <v>31</v>
      </c>
      <c r="NZQ10" s="76" t="s">
        <v>31</v>
      </c>
      <c r="NZR10" s="76" t="s">
        <v>31</v>
      </c>
      <c r="NZS10" s="76" t="s">
        <v>31</v>
      </c>
      <c r="NZT10" s="76" t="s">
        <v>31</v>
      </c>
      <c r="NZU10" s="76" t="s">
        <v>31</v>
      </c>
      <c r="NZV10" s="76" t="s">
        <v>31</v>
      </c>
      <c r="NZW10" s="76" t="s">
        <v>31</v>
      </c>
      <c r="NZX10" s="76" t="s">
        <v>31</v>
      </c>
      <c r="NZY10" s="76" t="s">
        <v>31</v>
      </c>
      <c r="NZZ10" s="76" t="s">
        <v>31</v>
      </c>
      <c r="OAA10" s="76" t="s">
        <v>31</v>
      </c>
      <c r="OAB10" s="76" t="s">
        <v>31</v>
      </c>
      <c r="OAC10" s="76" t="s">
        <v>31</v>
      </c>
      <c r="OAD10" s="76" t="s">
        <v>31</v>
      </c>
      <c r="OAE10" s="76" t="s">
        <v>31</v>
      </c>
      <c r="OAF10" s="76" t="s">
        <v>31</v>
      </c>
      <c r="OAG10" s="76" t="s">
        <v>31</v>
      </c>
      <c r="OAH10" s="76" t="s">
        <v>31</v>
      </c>
      <c r="OAI10" s="76" t="s">
        <v>31</v>
      </c>
      <c r="OAJ10" s="76" t="s">
        <v>31</v>
      </c>
      <c r="OAK10" s="76" t="s">
        <v>31</v>
      </c>
      <c r="OAL10" s="76" t="s">
        <v>31</v>
      </c>
      <c r="OAM10" s="76" t="s">
        <v>31</v>
      </c>
      <c r="OAN10" s="76" t="s">
        <v>31</v>
      </c>
      <c r="OAO10" s="76" t="s">
        <v>31</v>
      </c>
      <c r="OAP10" s="76" t="s">
        <v>31</v>
      </c>
      <c r="OAQ10" s="76" t="s">
        <v>31</v>
      </c>
      <c r="OAR10" s="76" t="s">
        <v>31</v>
      </c>
      <c r="OAS10" s="76" t="s">
        <v>31</v>
      </c>
      <c r="OAT10" s="76" t="s">
        <v>31</v>
      </c>
      <c r="OAU10" s="76" t="s">
        <v>31</v>
      </c>
      <c r="OAV10" s="76" t="s">
        <v>31</v>
      </c>
      <c r="OAW10" s="76" t="s">
        <v>31</v>
      </c>
      <c r="OAX10" s="76" t="s">
        <v>31</v>
      </c>
      <c r="OAY10" s="76" t="s">
        <v>31</v>
      </c>
      <c r="OAZ10" s="76" t="s">
        <v>31</v>
      </c>
      <c r="OBA10" s="76" t="s">
        <v>31</v>
      </c>
      <c r="OBB10" s="76" t="s">
        <v>31</v>
      </c>
      <c r="OBC10" s="76" t="s">
        <v>31</v>
      </c>
      <c r="OBD10" s="76" t="s">
        <v>31</v>
      </c>
      <c r="OBE10" s="76" t="s">
        <v>31</v>
      </c>
      <c r="OBF10" s="76" t="s">
        <v>31</v>
      </c>
      <c r="OBG10" s="76" t="s">
        <v>31</v>
      </c>
      <c r="OBH10" s="76" t="s">
        <v>31</v>
      </c>
      <c r="OBI10" s="76" t="s">
        <v>31</v>
      </c>
      <c r="OBJ10" s="76" t="s">
        <v>31</v>
      </c>
      <c r="OBK10" s="76" t="s">
        <v>31</v>
      </c>
      <c r="OBL10" s="76" t="s">
        <v>31</v>
      </c>
      <c r="OBM10" s="76" t="s">
        <v>31</v>
      </c>
      <c r="OBN10" s="76" t="s">
        <v>31</v>
      </c>
      <c r="OBO10" s="76" t="s">
        <v>31</v>
      </c>
      <c r="OBP10" s="76" t="s">
        <v>31</v>
      </c>
      <c r="OBQ10" s="76" t="s">
        <v>31</v>
      </c>
      <c r="OBR10" s="76" t="s">
        <v>31</v>
      </c>
      <c r="OBS10" s="76" t="s">
        <v>31</v>
      </c>
      <c r="OBT10" s="76" t="s">
        <v>31</v>
      </c>
      <c r="OBU10" s="76" t="s">
        <v>31</v>
      </c>
      <c r="OBV10" s="76" t="s">
        <v>31</v>
      </c>
      <c r="OBW10" s="76" t="s">
        <v>31</v>
      </c>
      <c r="OBX10" s="76" t="s">
        <v>31</v>
      </c>
      <c r="OBY10" s="76" t="s">
        <v>31</v>
      </c>
      <c r="OBZ10" s="76" t="s">
        <v>31</v>
      </c>
      <c r="OCA10" s="76" t="s">
        <v>31</v>
      </c>
      <c r="OCB10" s="76" t="s">
        <v>31</v>
      </c>
      <c r="OCC10" s="76" t="s">
        <v>31</v>
      </c>
      <c r="OCD10" s="76" t="s">
        <v>31</v>
      </c>
      <c r="OCE10" s="76" t="s">
        <v>31</v>
      </c>
      <c r="OCF10" s="76" t="s">
        <v>31</v>
      </c>
      <c r="OCG10" s="76" t="s">
        <v>31</v>
      </c>
      <c r="OCH10" s="76" t="s">
        <v>31</v>
      </c>
      <c r="OCI10" s="76" t="s">
        <v>31</v>
      </c>
      <c r="OCJ10" s="76" t="s">
        <v>31</v>
      </c>
      <c r="OCK10" s="76" t="s">
        <v>31</v>
      </c>
      <c r="OCL10" s="76" t="s">
        <v>31</v>
      </c>
      <c r="OCM10" s="76" t="s">
        <v>31</v>
      </c>
      <c r="OCN10" s="76" t="s">
        <v>31</v>
      </c>
      <c r="OCO10" s="76" t="s">
        <v>31</v>
      </c>
      <c r="OCP10" s="76" t="s">
        <v>31</v>
      </c>
      <c r="OCQ10" s="76" t="s">
        <v>31</v>
      </c>
      <c r="OCR10" s="76" t="s">
        <v>31</v>
      </c>
      <c r="OCS10" s="76" t="s">
        <v>31</v>
      </c>
      <c r="OCT10" s="76" t="s">
        <v>31</v>
      </c>
      <c r="OCU10" s="76" t="s">
        <v>31</v>
      </c>
      <c r="OCV10" s="76" t="s">
        <v>31</v>
      </c>
      <c r="OCW10" s="76" t="s">
        <v>31</v>
      </c>
      <c r="OCX10" s="76" t="s">
        <v>31</v>
      </c>
      <c r="OCY10" s="76" t="s">
        <v>31</v>
      </c>
      <c r="OCZ10" s="76" t="s">
        <v>31</v>
      </c>
      <c r="ODA10" s="76" t="s">
        <v>31</v>
      </c>
      <c r="ODB10" s="76" t="s">
        <v>31</v>
      </c>
      <c r="ODC10" s="76" t="s">
        <v>31</v>
      </c>
      <c r="ODD10" s="76" t="s">
        <v>31</v>
      </c>
      <c r="ODE10" s="76" t="s">
        <v>31</v>
      </c>
      <c r="ODF10" s="76" t="s">
        <v>31</v>
      </c>
      <c r="ODG10" s="76" t="s">
        <v>31</v>
      </c>
      <c r="ODH10" s="76" t="s">
        <v>31</v>
      </c>
      <c r="ODI10" s="76" t="s">
        <v>31</v>
      </c>
      <c r="ODJ10" s="76" t="s">
        <v>31</v>
      </c>
      <c r="ODK10" s="76" t="s">
        <v>31</v>
      </c>
      <c r="ODL10" s="76" t="s">
        <v>31</v>
      </c>
      <c r="ODM10" s="76" t="s">
        <v>31</v>
      </c>
      <c r="ODN10" s="76" t="s">
        <v>31</v>
      </c>
      <c r="ODO10" s="76" t="s">
        <v>31</v>
      </c>
      <c r="ODP10" s="76" t="s">
        <v>31</v>
      </c>
      <c r="ODQ10" s="76" t="s">
        <v>31</v>
      </c>
      <c r="ODR10" s="76" t="s">
        <v>31</v>
      </c>
      <c r="ODS10" s="76" t="s">
        <v>31</v>
      </c>
      <c r="ODT10" s="76" t="s">
        <v>31</v>
      </c>
      <c r="ODU10" s="76" t="s">
        <v>31</v>
      </c>
      <c r="ODV10" s="76" t="s">
        <v>31</v>
      </c>
      <c r="ODW10" s="76" t="s">
        <v>31</v>
      </c>
      <c r="ODX10" s="76" t="s">
        <v>31</v>
      </c>
      <c r="ODY10" s="76" t="s">
        <v>31</v>
      </c>
      <c r="ODZ10" s="76" t="s">
        <v>31</v>
      </c>
      <c r="OEA10" s="76" t="s">
        <v>31</v>
      </c>
      <c r="OEB10" s="76" t="s">
        <v>31</v>
      </c>
      <c r="OEC10" s="76" t="s">
        <v>31</v>
      </c>
      <c r="OED10" s="76" t="s">
        <v>31</v>
      </c>
      <c r="OEE10" s="76" t="s">
        <v>31</v>
      </c>
      <c r="OEF10" s="76" t="s">
        <v>31</v>
      </c>
      <c r="OEG10" s="76" t="s">
        <v>31</v>
      </c>
      <c r="OEH10" s="76" t="s">
        <v>31</v>
      </c>
      <c r="OEI10" s="76" t="s">
        <v>31</v>
      </c>
      <c r="OEJ10" s="76" t="s">
        <v>31</v>
      </c>
      <c r="OEK10" s="76" t="s">
        <v>31</v>
      </c>
      <c r="OEL10" s="76" t="s">
        <v>31</v>
      </c>
      <c r="OEM10" s="76" t="s">
        <v>31</v>
      </c>
      <c r="OEN10" s="76" t="s">
        <v>31</v>
      </c>
      <c r="OEO10" s="76" t="s">
        <v>31</v>
      </c>
      <c r="OEP10" s="76" t="s">
        <v>31</v>
      </c>
      <c r="OEQ10" s="76" t="s">
        <v>31</v>
      </c>
      <c r="OER10" s="76" t="s">
        <v>31</v>
      </c>
      <c r="OES10" s="76" t="s">
        <v>31</v>
      </c>
      <c r="OET10" s="76" t="s">
        <v>31</v>
      </c>
      <c r="OEU10" s="76" t="s">
        <v>31</v>
      </c>
      <c r="OEV10" s="76" t="s">
        <v>31</v>
      </c>
      <c r="OEW10" s="76" t="s">
        <v>31</v>
      </c>
      <c r="OEX10" s="76" t="s">
        <v>31</v>
      </c>
      <c r="OEY10" s="76" t="s">
        <v>31</v>
      </c>
      <c r="OEZ10" s="76" t="s">
        <v>31</v>
      </c>
      <c r="OFA10" s="76" t="s">
        <v>31</v>
      </c>
      <c r="OFB10" s="76" t="s">
        <v>31</v>
      </c>
      <c r="OFC10" s="76" t="s">
        <v>31</v>
      </c>
      <c r="OFD10" s="76" t="s">
        <v>31</v>
      </c>
      <c r="OFE10" s="76" t="s">
        <v>31</v>
      </c>
      <c r="OFF10" s="76" t="s">
        <v>31</v>
      </c>
      <c r="OFG10" s="76" t="s">
        <v>31</v>
      </c>
      <c r="OFH10" s="76" t="s">
        <v>31</v>
      </c>
      <c r="OFI10" s="76" t="s">
        <v>31</v>
      </c>
      <c r="OFJ10" s="76" t="s">
        <v>31</v>
      </c>
      <c r="OFK10" s="76" t="s">
        <v>31</v>
      </c>
      <c r="OFL10" s="76" t="s">
        <v>31</v>
      </c>
      <c r="OFM10" s="76" t="s">
        <v>31</v>
      </c>
      <c r="OFN10" s="76" t="s">
        <v>31</v>
      </c>
      <c r="OFO10" s="76" t="s">
        <v>31</v>
      </c>
      <c r="OFP10" s="76" t="s">
        <v>31</v>
      </c>
      <c r="OFQ10" s="76" t="s">
        <v>31</v>
      </c>
      <c r="OFR10" s="76" t="s">
        <v>31</v>
      </c>
      <c r="OFS10" s="76" t="s">
        <v>31</v>
      </c>
      <c r="OFT10" s="76" t="s">
        <v>31</v>
      </c>
      <c r="OFU10" s="76" t="s">
        <v>31</v>
      </c>
      <c r="OFV10" s="76" t="s">
        <v>31</v>
      </c>
      <c r="OFW10" s="76" t="s">
        <v>31</v>
      </c>
      <c r="OFX10" s="76" t="s">
        <v>31</v>
      </c>
      <c r="OFY10" s="76" t="s">
        <v>31</v>
      </c>
      <c r="OFZ10" s="76" t="s">
        <v>31</v>
      </c>
      <c r="OGA10" s="76" t="s">
        <v>31</v>
      </c>
      <c r="OGB10" s="76" t="s">
        <v>31</v>
      </c>
      <c r="OGC10" s="76" t="s">
        <v>31</v>
      </c>
      <c r="OGD10" s="76" t="s">
        <v>31</v>
      </c>
      <c r="OGE10" s="76" t="s">
        <v>31</v>
      </c>
      <c r="OGF10" s="76" t="s">
        <v>31</v>
      </c>
      <c r="OGG10" s="76" t="s">
        <v>31</v>
      </c>
      <c r="OGH10" s="76" t="s">
        <v>31</v>
      </c>
      <c r="OGI10" s="76" t="s">
        <v>31</v>
      </c>
      <c r="OGJ10" s="76" t="s">
        <v>31</v>
      </c>
      <c r="OGK10" s="76" t="s">
        <v>31</v>
      </c>
      <c r="OGL10" s="76" t="s">
        <v>31</v>
      </c>
      <c r="OGM10" s="76" t="s">
        <v>31</v>
      </c>
      <c r="OGN10" s="76" t="s">
        <v>31</v>
      </c>
      <c r="OGO10" s="76" t="s">
        <v>31</v>
      </c>
      <c r="OGP10" s="76" t="s">
        <v>31</v>
      </c>
      <c r="OGQ10" s="76" t="s">
        <v>31</v>
      </c>
      <c r="OGR10" s="76" t="s">
        <v>31</v>
      </c>
      <c r="OGS10" s="76" t="s">
        <v>31</v>
      </c>
      <c r="OGT10" s="76" t="s">
        <v>31</v>
      </c>
      <c r="OGU10" s="76" t="s">
        <v>31</v>
      </c>
      <c r="OGV10" s="76" t="s">
        <v>31</v>
      </c>
      <c r="OGW10" s="76" t="s">
        <v>31</v>
      </c>
      <c r="OGX10" s="76" t="s">
        <v>31</v>
      </c>
      <c r="OGY10" s="76" t="s">
        <v>31</v>
      </c>
      <c r="OGZ10" s="76" t="s">
        <v>31</v>
      </c>
      <c r="OHA10" s="76" t="s">
        <v>31</v>
      </c>
      <c r="OHB10" s="76" t="s">
        <v>31</v>
      </c>
      <c r="OHC10" s="76" t="s">
        <v>31</v>
      </c>
      <c r="OHD10" s="76" t="s">
        <v>31</v>
      </c>
      <c r="OHE10" s="76" t="s">
        <v>31</v>
      </c>
      <c r="OHF10" s="76" t="s">
        <v>31</v>
      </c>
      <c r="OHG10" s="76" t="s">
        <v>31</v>
      </c>
      <c r="OHH10" s="76" t="s">
        <v>31</v>
      </c>
      <c r="OHI10" s="76" t="s">
        <v>31</v>
      </c>
      <c r="OHJ10" s="76" t="s">
        <v>31</v>
      </c>
      <c r="OHK10" s="76" t="s">
        <v>31</v>
      </c>
      <c r="OHL10" s="76" t="s">
        <v>31</v>
      </c>
      <c r="OHM10" s="76" t="s">
        <v>31</v>
      </c>
      <c r="OHN10" s="76" t="s">
        <v>31</v>
      </c>
      <c r="OHO10" s="76" t="s">
        <v>31</v>
      </c>
      <c r="OHP10" s="76" t="s">
        <v>31</v>
      </c>
      <c r="OHQ10" s="76" t="s">
        <v>31</v>
      </c>
      <c r="OHR10" s="76" t="s">
        <v>31</v>
      </c>
      <c r="OHS10" s="76" t="s">
        <v>31</v>
      </c>
      <c r="OHT10" s="76" t="s">
        <v>31</v>
      </c>
      <c r="OHU10" s="76" t="s">
        <v>31</v>
      </c>
      <c r="OHV10" s="76" t="s">
        <v>31</v>
      </c>
      <c r="OHW10" s="76" t="s">
        <v>31</v>
      </c>
      <c r="OHX10" s="76" t="s">
        <v>31</v>
      </c>
      <c r="OHY10" s="76" t="s">
        <v>31</v>
      </c>
      <c r="OHZ10" s="76" t="s">
        <v>31</v>
      </c>
      <c r="OIA10" s="76" t="s">
        <v>31</v>
      </c>
      <c r="OIB10" s="76" t="s">
        <v>31</v>
      </c>
      <c r="OIC10" s="76" t="s">
        <v>31</v>
      </c>
      <c r="OID10" s="76" t="s">
        <v>31</v>
      </c>
      <c r="OIE10" s="76" t="s">
        <v>31</v>
      </c>
      <c r="OIF10" s="76" t="s">
        <v>31</v>
      </c>
      <c r="OIG10" s="76" t="s">
        <v>31</v>
      </c>
      <c r="OIH10" s="76" t="s">
        <v>31</v>
      </c>
      <c r="OII10" s="76" t="s">
        <v>31</v>
      </c>
      <c r="OIJ10" s="76" t="s">
        <v>31</v>
      </c>
      <c r="OIK10" s="76" t="s">
        <v>31</v>
      </c>
      <c r="OIL10" s="76" t="s">
        <v>31</v>
      </c>
      <c r="OIM10" s="76" t="s">
        <v>31</v>
      </c>
      <c r="OIN10" s="76" t="s">
        <v>31</v>
      </c>
      <c r="OIO10" s="76" t="s">
        <v>31</v>
      </c>
      <c r="OIP10" s="76" t="s">
        <v>31</v>
      </c>
      <c r="OIQ10" s="76" t="s">
        <v>31</v>
      </c>
      <c r="OIR10" s="76" t="s">
        <v>31</v>
      </c>
      <c r="OIS10" s="76" t="s">
        <v>31</v>
      </c>
      <c r="OIT10" s="76" t="s">
        <v>31</v>
      </c>
      <c r="OIU10" s="76" t="s">
        <v>31</v>
      </c>
      <c r="OIV10" s="76" t="s">
        <v>31</v>
      </c>
      <c r="OIW10" s="76" t="s">
        <v>31</v>
      </c>
      <c r="OIX10" s="76" t="s">
        <v>31</v>
      </c>
      <c r="OIY10" s="76" t="s">
        <v>31</v>
      </c>
      <c r="OIZ10" s="76" t="s">
        <v>31</v>
      </c>
      <c r="OJA10" s="76" t="s">
        <v>31</v>
      </c>
      <c r="OJB10" s="76" t="s">
        <v>31</v>
      </c>
      <c r="OJC10" s="76" t="s">
        <v>31</v>
      </c>
      <c r="OJD10" s="76" t="s">
        <v>31</v>
      </c>
      <c r="OJE10" s="76" t="s">
        <v>31</v>
      </c>
      <c r="OJF10" s="76" t="s">
        <v>31</v>
      </c>
      <c r="OJG10" s="76" t="s">
        <v>31</v>
      </c>
      <c r="OJH10" s="76" t="s">
        <v>31</v>
      </c>
      <c r="OJI10" s="76" t="s">
        <v>31</v>
      </c>
      <c r="OJJ10" s="76" t="s">
        <v>31</v>
      </c>
      <c r="OJK10" s="76" t="s">
        <v>31</v>
      </c>
      <c r="OJL10" s="76" t="s">
        <v>31</v>
      </c>
      <c r="OJM10" s="76" t="s">
        <v>31</v>
      </c>
      <c r="OJN10" s="76" t="s">
        <v>31</v>
      </c>
      <c r="OJO10" s="76" t="s">
        <v>31</v>
      </c>
      <c r="OJP10" s="76" t="s">
        <v>31</v>
      </c>
      <c r="OJQ10" s="76" t="s">
        <v>31</v>
      </c>
      <c r="OJR10" s="76" t="s">
        <v>31</v>
      </c>
      <c r="OJS10" s="76" t="s">
        <v>31</v>
      </c>
      <c r="OJT10" s="76" t="s">
        <v>31</v>
      </c>
      <c r="OJU10" s="76" t="s">
        <v>31</v>
      </c>
      <c r="OJV10" s="76" t="s">
        <v>31</v>
      </c>
      <c r="OJW10" s="76" t="s">
        <v>31</v>
      </c>
      <c r="OJX10" s="76" t="s">
        <v>31</v>
      </c>
      <c r="OJY10" s="76" t="s">
        <v>31</v>
      </c>
      <c r="OJZ10" s="76" t="s">
        <v>31</v>
      </c>
      <c r="OKA10" s="76" t="s">
        <v>31</v>
      </c>
      <c r="OKB10" s="76" t="s">
        <v>31</v>
      </c>
      <c r="OKC10" s="76" t="s">
        <v>31</v>
      </c>
      <c r="OKD10" s="76" t="s">
        <v>31</v>
      </c>
      <c r="OKE10" s="76" t="s">
        <v>31</v>
      </c>
      <c r="OKF10" s="76" t="s">
        <v>31</v>
      </c>
      <c r="OKG10" s="76" t="s">
        <v>31</v>
      </c>
      <c r="OKH10" s="76" t="s">
        <v>31</v>
      </c>
      <c r="OKI10" s="76" t="s">
        <v>31</v>
      </c>
      <c r="OKJ10" s="76" t="s">
        <v>31</v>
      </c>
      <c r="OKK10" s="76" t="s">
        <v>31</v>
      </c>
      <c r="OKL10" s="76" t="s">
        <v>31</v>
      </c>
      <c r="OKM10" s="76" t="s">
        <v>31</v>
      </c>
      <c r="OKN10" s="76" t="s">
        <v>31</v>
      </c>
      <c r="OKO10" s="76" t="s">
        <v>31</v>
      </c>
      <c r="OKP10" s="76" t="s">
        <v>31</v>
      </c>
      <c r="OKQ10" s="76" t="s">
        <v>31</v>
      </c>
      <c r="OKR10" s="76" t="s">
        <v>31</v>
      </c>
      <c r="OKS10" s="76" t="s">
        <v>31</v>
      </c>
      <c r="OKT10" s="76" t="s">
        <v>31</v>
      </c>
      <c r="OKU10" s="76" t="s">
        <v>31</v>
      </c>
      <c r="OKV10" s="76" t="s">
        <v>31</v>
      </c>
      <c r="OKW10" s="76" t="s">
        <v>31</v>
      </c>
      <c r="OKX10" s="76" t="s">
        <v>31</v>
      </c>
      <c r="OKY10" s="76" t="s">
        <v>31</v>
      </c>
      <c r="OKZ10" s="76" t="s">
        <v>31</v>
      </c>
      <c r="OLA10" s="76" t="s">
        <v>31</v>
      </c>
      <c r="OLB10" s="76" t="s">
        <v>31</v>
      </c>
      <c r="OLC10" s="76" t="s">
        <v>31</v>
      </c>
      <c r="OLD10" s="76" t="s">
        <v>31</v>
      </c>
      <c r="OLE10" s="76" t="s">
        <v>31</v>
      </c>
      <c r="OLF10" s="76" t="s">
        <v>31</v>
      </c>
      <c r="OLG10" s="76" t="s">
        <v>31</v>
      </c>
      <c r="OLH10" s="76" t="s">
        <v>31</v>
      </c>
      <c r="OLI10" s="76" t="s">
        <v>31</v>
      </c>
      <c r="OLJ10" s="76" t="s">
        <v>31</v>
      </c>
      <c r="OLK10" s="76" t="s">
        <v>31</v>
      </c>
      <c r="OLL10" s="76" t="s">
        <v>31</v>
      </c>
      <c r="OLM10" s="76" t="s">
        <v>31</v>
      </c>
      <c r="OLN10" s="76" t="s">
        <v>31</v>
      </c>
      <c r="OLO10" s="76" t="s">
        <v>31</v>
      </c>
      <c r="OLP10" s="76" t="s">
        <v>31</v>
      </c>
      <c r="OLQ10" s="76" t="s">
        <v>31</v>
      </c>
      <c r="OLR10" s="76" t="s">
        <v>31</v>
      </c>
      <c r="OLS10" s="76" t="s">
        <v>31</v>
      </c>
      <c r="OLT10" s="76" t="s">
        <v>31</v>
      </c>
      <c r="OLU10" s="76" t="s">
        <v>31</v>
      </c>
      <c r="OLV10" s="76" t="s">
        <v>31</v>
      </c>
      <c r="OLW10" s="76" t="s">
        <v>31</v>
      </c>
      <c r="OLX10" s="76" t="s">
        <v>31</v>
      </c>
      <c r="OLY10" s="76" t="s">
        <v>31</v>
      </c>
      <c r="OLZ10" s="76" t="s">
        <v>31</v>
      </c>
      <c r="OMA10" s="76" t="s">
        <v>31</v>
      </c>
      <c r="OMB10" s="76" t="s">
        <v>31</v>
      </c>
      <c r="OMC10" s="76" t="s">
        <v>31</v>
      </c>
      <c r="OMD10" s="76" t="s">
        <v>31</v>
      </c>
      <c r="OME10" s="76" t="s">
        <v>31</v>
      </c>
      <c r="OMF10" s="76" t="s">
        <v>31</v>
      </c>
      <c r="OMG10" s="76" t="s">
        <v>31</v>
      </c>
      <c r="OMH10" s="76" t="s">
        <v>31</v>
      </c>
      <c r="OMI10" s="76" t="s">
        <v>31</v>
      </c>
      <c r="OMJ10" s="76" t="s">
        <v>31</v>
      </c>
      <c r="OMK10" s="76" t="s">
        <v>31</v>
      </c>
      <c r="OML10" s="76" t="s">
        <v>31</v>
      </c>
      <c r="OMM10" s="76" t="s">
        <v>31</v>
      </c>
      <c r="OMN10" s="76" t="s">
        <v>31</v>
      </c>
      <c r="OMO10" s="76" t="s">
        <v>31</v>
      </c>
      <c r="OMP10" s="76" t="s">
        <v>31</v>
      </c>
      <c r="OMQ10" s="76" t="s">
        <v>31</v>
      </c>
      <c r="OMR10" s="76" t="s">
        <v>31</v>
      </c>
      <c r="OMS10" s="76" t="s">
        <v>31</v>
      </c>
      <c r="OMT10" s="76" t="s">
        <v>31</v>
      </c>
      <c r="OMU10" s="76" t="s">
        <v>31</v>
      </c>
      <c r="OMV10" s="76" t="s">
        <v>31</v>
      </c>
      <c r="OMW10" s="76" t="s">
        <v>31</v>
      </c>
      <c r="OMX10" s="76" t="s">
        <v>31</v>
      </c>
      <c r="OMY10" s="76" t="s">
        <v>31</v>
      </c>
      <c r="OMZ10" s="76" t="s">
        <v>31</v>
      </c>
      <c r="ONA10" s="76" t="s">
        <v>31</v>
      </c>
      <c r="ONB10" s="76" t="s">
        <v>31</v>
      </c>
      <c r="ONC10" s="76" t="s">
        <v>31</v>
      </c>
      <c r="OND10" s="76" t="s">
        <v>31</v>
      </c>
      <c r="ONE10" s="76" t="s">
        <v>31</v>
      </c>
      <c r="ONF10" s="76" t="s">
        <v>31</v>
      </c>
      <c r="ONG10" s="76" t="s">
        <v>31</v>
      </c>
      <c r="ONH10" s="76" t="s">
        <v>31</v>
      </c>
      <c r="ONI10" s="76" t="s">
        <v>31</v>
      </c>
      <c r="ONJ10" s="76" t="s">
        <v>31</v>
      </c>
      <c r="ONK10" s="76" t="s">
        <v>31</v>
      </c>
      <c r="ONL10" s="76" t="s">
        <v>31</v>
      </c>
      <c r="ONM10" s="76" t="s">
        <v>31</v>
      </c>
      <c r="ONN10" s="76" t="s">
        <v>31</v>
      </c>
      <c r="ONO10" s="76" t="s">
        <v>31</v>
      </c>
      <c r="ONP10" s="76" t="s">
        <v>31</v>
      </c>
      <c r="ONQ10" s="76" t="s">
        <v>31</v>
      </c>
      <c r="ONR10" s="76" t="s">
        <v>31</v>
      </c>
      <c r="ONS10" s="76" t="s">
        <v>31</v>
      </c>
      <c r="ONT10" s="76" t="s">
        <v>31</v>
      </c>
      <c r="ONU10" s="76" t="s">
        <v>31</v>
      </c>
      <c r="ONV10" s="76" t="s">
        <v>31</v>
      </c>
      <c r="ONW10" s="76" t="s">
        <v>31</v>
      </c>
      <c r="ONX10" s="76" t="s">
        <v>31</v>
      </c>
      <c r="ONY10" s="76" t="s">
        <v>31</v>
      </c>
      <c r="ONZ10" s="76" t="s">
        <v>31</v>
      </c>
      <c r="OOA10" s="76" t="s">
        <v>31</v>
      </c>
      <c r="OOB10" s="76" t="s">
        <v>31</v>
      </c>
      <c r="OOC10" s="76" t="s">
        <v>31</v>
      </c>
      <c r="OOD10" s="76" t="s">
        <v>31</v>
      </c>
      <c r="OOE10" s="76" t="s">
        <v>31</v>
      </c>
      <c r="OOF10" s="76" t="s">
        <v>31</v>
      </c>
      <c r="OOG10" s="76" t="s">
        <v>31</v>
      </c>
      <c r="OOH10" s="76" t="s">
        <v>31</v>
      </c>
      <c r="OOI10" s="76" t="s">
        <v>31</v>
      </c>
      <c r="OOJ10" s="76" t="s">
        <v>31</v>
      </c>
      <c r="OOK10" s="76" t="s">
        <v>31</v>
      </c>
      <c r="OOL10" s="76" t="s">
        <v>31</v>
      </c>
      <c r="OOM10" s="76" t="s">
        <v>31</v>
      </c>
      <c r="OON10" s="76" t="s">
        <v>31</v>
      </c>
      <c r="OOO10" s="76" t="s">
        <v>31</v>
      </c>
      <c r="OOP10" s="76" t="s">
        <v>31</v>
      </c>
      <c r="OOQ10" s="76" t="s">
        <v>31</v>
      </c>
      <c r="OOR10" s="76" t="s">
        <v>31</v>
      </c>
      <c r="OOS10" s="76" t="s">
        <v>31</v>
      </c>
      <c r="OOT10" s="76" t="s">
        <v>31</v>
      </c>
      <c r="OOU10" s="76" t="s">
        <v>31</v>
      </c>
      <c r="OOV10" s="76" t="s">
        <v>31</v>
      </c>
      <c r="OOW10" s="76" t="s">
        <v>31</v>
      </c>
      <c r="OOX10" s="76" t="s">
        <v>31</v>
      </c>
      <c r="OOY10" s="76" t="s">
        <v>31</v>
      </c>
      <c r="OOZ10" s="76" t="s">
        <v>31</v>
      </c>
      <c r="OPA10" s="76" t="s">
        <v>31</v>
      </c>
      <c r="OPB10" s="76" t="s">
        <v>31</v>
      </c>
      <c r="OPC10" s="76" t="s">
        <v>31</v>
      </c>
      <c r="OPD10" s="76" t="s">
        <v>31</v>
      </c>
      <c r="OPE10" s="76" t="s">
        <v>31</v>
      </c>
      <c r="OPF10" s="76" t="s">
        <v>31</v>
      </c>
      <c r="OPG10" s="76" t="s">
        <v>31</v>
      </c>
      <c r="OPH10" s="76" t="s">
        <v>31</v>
      </c>
      <c r="OPI10" s="76" t="s">
        <v>31</v>
      </c>
      <c r="OPJ10" s="76" t="s">
        <v>31</v>
      </c>
      <c r="OPK10" s="76" t="s">
        <v>31</v>
      </c>
      <c r="OPL10" s="76" t="s">
        <v>31</v>
      </c>
      <c r="OPM10" s="76" t="s">
        <v>31</v>
      </c>
      <c r="OPN10" s="76" t="s">
        <v>31</v>
      </c>
      <c r="OPO10" s="76" t="s">
        <v>31</v>
      </c>
      <c r="OPP10" s="76" t="s">
        <v>31</v>
      </c>
      <c r="OPQ10" s="76" t="s">
        <v>31</v>
      </c>
      <c r="OPR10" s="76" t="s">
        <v>31</v>
      </c>
      <c r="OPS10" s="76" t="s">
        <v>31</v>
      </c>
      <c r="OPT10" s="76" t="s">
        <v>31</v>
      </c>
      <c r="OPU10" s="76" t="s">
        <v>31</v>
      </c>
      <c r="OPV10" s="76" t="s">
        <v>31</v>
      </c>
      <c r="OPW10" s="76" t="s">
        <v>31</v>
      </c>
      <c r="OPX10" s="76" t="s">
        <v>31</v>
      </c>
      <c r="OPY10" s="76" t="s">
        <v>31</v>
      </c>
      <c r="OPZ10" s="76" t="s">
        <v>31</v>
      </c>
      <c r="OQA10" s="76" t="s">
        <v>31</v>
      </c>
      <c r="OQB10" s="76" t="s">
        <v>31</v>
      </c>
      <c r="OQC10" s="76" t="s">
        <v>31</v>
      </c>
      <c r="OQD10" s="76" t="s">
        <v>31</v>
      </c>
      <c r="OQE10" s="76" t="s">
        <v>31</v>
      </c>
      <c r="OQF10" s="76" t="s">
        <v>31</v>
      </c>
      <c r="OQG10" s="76" t="s">
        <v>31</v>
      </c>
      <c r="OQH10" s="76" t="s">
        <v>31</v>
      </c>
      <c r="OQI10" s="76" t="s">
        <v>31</v>
      </c>
      <c r="OQJ10" s="76" t="s">
        <v>31</v>
      </c>
      <c r="OQK10" s="76" t="s">
        <v>31</v>
      </c>
      <c r="OQL10" s="76" t="s">
        <v>31</v>
      </c>
      <c r="OQM10" s="76" t="s">
        <v>31</v>
      </c>
      <c r="OQN10" s="76" t="s">
        <v>31</v>
      </c>
      <c r="OQO10" s="76" t="s">
        <v>31</v>
      </c>
      <c r="OQP10" s="76" t="s">
        <v>31</v>
      </c>
      <c r="OQQ10" s="76" t="s">
        <v>31</v>
      </c>
      <c r="OQR10" s="76" t="s">
        <v>31</v>
      </c>
      <c r="OQS10" s="76" t="s">
        <v>31</v>
      </c>
      <c r="OQT10" s="76" t="s">
        <v>31</v>
      </c>
      <c r="OQU10" s="76" t="s">
        <v>31</v>
      </c>
      <c r="OQV10" s="76" t="s">
        <v>31</v>
      </c>
      <c r="OQW10" s="76" t="s">
        <v>31</v>
      </c>
      <c r="OQX10" s="76" t="s">
        <v>31</v>
      </c>
      <c r="OQY10" s="76" t="s">
        <v>31</v>
      </c>
      <c r="OQZ10" s="76" t="s">
        <v>31</v>
      </c>
      <c r="ORA10" s="76" t="s">
        <v>31</v>
      </c>
      <c r="ORB10" s="76" t="s">
        <v>31</v>
      </c>
      <c r="ORC10" s="76" t="s">
        <v>31</v>
      </c>
      <c r="ORD10" s="76" t="s">
        <v>31</v>
      </c>
      <c r="ORE10" s="76" t="s">
        <v>31</v>
      </c>
      <c r="ORF10" s="76" t="s">
        <v>31</v>
      </c>
      <c r="ORG10" s="76" t="s">
        <v>31</v>
      </c>
      <c r="ORH10" s="76" t="s">
        <v>31</v>
      </c>
      <c r="ORI10" s="76" t="s">
        <v>31</v>
      </c>
      <c r="ORJ10" s="76" t="s">
        <v>31</v>
      </c>
      <c r="ORK10" s="76" t="s">
        <v>31</v>
      </c>
      <c r="ORL10" s="76" t="s">
        <v>31</v>
      </c>
      <c r="ORM10" s="76" t="s">
        <v>31</v>
      </c>
      <c r="ORN10" s="76" t="s">
        <v>31</v>
      </c>
      <c r="ORO10" s="76" t="s">
        <v>31</v>
      </c>
      <c r="ORP10" s="76" t="s">
        <v>31</v>
      </c>
      <c r="ORQ10" s="76" t="s">
        <v>31</v>
      </c>
      <c r="ORR10" s="76" t="s">
        <v>31</v>
      </c>
      <c r="ORS10" s="76" t="s">
        <v>31</v>
      </c>
      <c r="ORT10" s="76" t="s">
        <v>31</v>
      </c>
      <c r="ORU10" s="76" t="s">
        <v>31</v>
      </c>
      <c r="ORV10" s="76" t="s">
        <v>31</v>
      </c>
      <c r="ORW10" s="76" t="s">
        <v>31</v>
      </c>
      <c r="ORX10" s="76" t="s">
        <v>31</v>
      </c>
      <c r="ORY10" s="76" t="s">
        <v>31</v>
      </c>
      <c r="ORZ10" s="76" t="s">
        <v>31</v>
      </c>
      <c r="OSA10" s="76" t="s">
        <v>31</v>
      </c>
      <c r="OSB10" s="76" t="s">
        <v>31</v>
      </c>
      <c r="OSC10" s="76" t="s">
        <v>31</v>
      </c>
      <c r="OSD10" s="76" t="s">
        <v>31</v>
      </c>
      <c r="OSE10" s="76" t="s">
        <v>31</v>
      </c>
      <c r="OSF10" s="76" t="s">
        <v>31</v>
      </c>
      <c r="OSG10" s="76" t="s">
        <v>31</v>
      </c>
      <c r="OSH10" s="76" t="s">
        <v>31</v>
      </c>
      <c r="OSI10" s="76" t="s">
        <v>31</v>
      </c>
      <c r="OSJ10" s="76" t="s">
        <v>31</v>
      </c>
      <c r="OSK10" s="76" t="s">
        <v>31</v>
      </c>
      <c r="OSL10" s="76" t="s">
        <v>31</v>
      </c>
      <c r="OSM10" s="76" t="s">
        <v>31</v>
      </c>
      <c r="OSN10" s="76" t="s">
        <v>31</v>
      </c>
      <c r="OSO10" s="76" t="s">
        <v>31</v>
      </c>
      <c r="OSP10" s="76" t="s">
        <v>31</v>
      </c>
      <c r="OSQ10" s="76" t="s">
        <v>31</v>
      </c>
      <c r="OSR10" s="76" t="s">
        <v>31</v>
      </c>
      <c r="OSS10" s="76" t="s">
        <v>31</v>
      </c>
      <c r="OST10" s="76" t="s">
        <v>31</v>
      </c>
      <c r="OSU10" s="76" t="s">
        <v>31</v>
      </c>
      <c r="OSV10" s="76" t="s">
        <v>31</v>
      </c>
      <c r="OSW10" s="76" t="s">
        <v>31</v>
      </c>
      <c r="OSX10" s="76" t="s">
        <v>31</v>
      </c>
      <c r="OSY10" s="76" t="s">
        <v>31</v>
      </c>
      <c r="OSZ10" s="76" t="s">
        <v>31</v>
      </c>
      <c r="OTA10" s="76" t="s">
        <v>31</v>
      </c>
      <c r="OTB10" s="76" t="s">
        <v>31</v>
      </c>
      <c r="OTC10" s="76" t="s">
        <v>31</v>
      </c>
      <c r="OTD10" s="76" t="s">
        <v>31</v>
      </c>
      <c r="OTE10" s="76" t="s">
        <v>31</v>
      </c>
      <c r="OTF10" s="76" t="s">
        <v>31</v>
      </c>
      <c r="OTG10" s="76" t="s">
        <v>31</v>
      </c>
      <c r="OTH10" s="76" t="s">
        <v>31</v>
      </c>
      <c r="OTI10" s="76" t="s">
        <v>31</v>
      </c>
      <c r="OTJ10" s="76" t="s">
        <v>31</v>
      </c>
      <c r="OTK10" s="76" t="s">
        <v>31</v>
      </c>
      <c r="OTL10" s="76" t="s">
        <v>31</v>
      </c>
      <c r="OTM10" s="76" t="s">
        <v>31</v>
      </c>
      <c r="OTN10" s="76" t="s">
        <v>31</v>
      </c>
      <c r="OTO10" s="76" t="s">
        <v>31</v>
      </c>
      <c r="OTP10" s="76" t="s">
        <v>31</v>
      </c>
      <c r="OTQ10" s="76" t="s">
        <v>31</v>
      </c>
      <c r="OTR10" s="76" t="s">
        <v>31</v>
      </c>
      <c r="OTS10" s="76" t="s">
        <v>31</v>
      </c>
      <c r="OTT10" s="76" t="s">
        <v>31</v>
      </c>
      <c r="OTU10" s="76" t="s">
        <v>31</v>
      </c>
      <c r="OTV10" s="76" t="s">
        <v>31</v>
      </c>
      <c r="OTW10" s="76" t="s">
        <v>31</v>
      </c>
      <c r="OTX10" s="76" t="s">
        <v>31</v>
      </c>
      <c r="OTY10" s="76" t="s">
        <v>31</v>
      </c>
      <c r="OTZ10" s="76" t="s">
        <v>31</v>
      </c>
      <c r="OUA10" s="76" t="s">
        <v>31</v>
      </c>
      <c r="OUB10" s="76" t="s">
        <v>31</v>
      </c>
      <c r="OUC10" s="76" t="s">
        <v>31</v>
      </c>
      <c r="OUD10" s="76" t="s">
        <v>31</v>
      </c>
      <c r="OUE10" s="76" t="s">
        <v>31</v>
      </c>
      <c r="OUF10" s="76" t="s">
        <v>31</v>
      </c>
      <c r="OUG10" s="76" t="s">
        <v>31</v>
      </c>
      <c r="OUH10" s="76" t="s">
        <v>31</v>
      </c>
      <c r="OUI10" s="76" t="s">
        <v>31</v>
      </c>
      <c r="OUJ10" s="76" t="s">
        <v>31</v>
      </c>
      <c r="OUK10" s="76" t="s">
        <v>31</v>
      </c>
      <c r="OUL10" s="76" t="s">
        <v>31</v>
      </c>
      <c r="OUM10" s="76" t="s">
        <v>31</v>
      </c>
      <c r="OUN10" s="76" t="s">
        <v>31</v>
      </c>
      <c r="OUO10" s="76" t="s">
        <v>31</v>
      </c>
      <c r="OUP10" s="76" t="s">
        <v>31</v>
      </c>
      <c r="OUQ10" s="76" t="s">
        <v>31</v>
      </c>
      <c r="OUR10" s="76" t="s">
        <v>31</v>
      </c>
      <c r="OUS10" s="76" t="s">
        <v>31</v>
      </c>
      <c r="OUT10" s="76" t="s">
        <v>31</v>
      </c>
      <c r="OUU10" s="76" t="s">
        <v>31</v>
      </c>
      <c r="OUV10" s="76" t="s">
        <v>31</v>
      </c>
      <c r="OUW10" s="76" t="s">
        <v>31</v>
      </c>
      <c r="OUX10" s="76" t="s">
        <v>31</v>
      </c>
      <c r="OUY10" s="76" t="s">
        <v>31</v>
      </c>
      <c r="OUZ10" s="76" t="s">
        <v>31</v>
      </c>
      <c r="OVA10" s="76" t="s">
        <v>31</v>
      </c>
      <c r="OVB10" s="76" t="s">
        <v>31</v>
      </c>
      <c r="OVC10" s="76" t="s">
        <v>31</v>
      </c>
      <c r="OVD10" s="76" t="s">
        <v>31</v>
      </c>
      <c r="OVE10" s="76" t="s">
        <v>31</v>
      </c>
      <c r="OVF10" s="76" t="s">
        <v>31</v>
      </c>
      <c r="OVG10" s="76" t="s">
        <v>31</v>
      </c>
      <c r="OVH10" s="76" t="s">
        <v>31</v>
      </c>
      <c r="OVI10" s="76" t="s">
        <v>31</v>
      </c>
      <c r="OVJ10" s="76" t="s">
        <v>31</v>
      </c>
      <c r="OVK10" s="76" t="s">
        <v>31</v>
      </c>
      <c r="OVL10" s="76" t="s">
        <v>31</v>
      </c>
      <c r="OVM10" s="76" t="s">
        <v>31</v>
      </c>
      <c r="OVN10" s="76" t="s">
        <v>31</v>
      </c>
      <c r="OVO10" s="76" t="s">
        <v>31</v>
      </c>
      <c r="OVP10" s="76" t="s">
        <v>31</v>
      </c>
      <c r="OVQ10" s="76" t="s">
        <v>31</v>
      </c>
      <c r="OVR10" s="76" t="s">
        <v>31</v>
      </c>
      <c r="OVS10" s="76" t="s">
        <v>31</v>
      </c>
      <c r="OVT10" s="76" t="s">
        <v>31</v>
      </c>
      <c r="OVU10" s="76" t="s">
        <v>31</v>
      </c>
      <c r="OVV10" s="76" t="s">
        <v>31</v>
      </c>
      <c r="OVW10" s="76" t="s">
        <v>31</v>
      </c>
      <c r="OVX10" s="76" t="s">
        <v>31</v>
      </c>
      <c r="OVY10" s="76" t="s">
        <v>31</v>
      </c>
      <c r="OVZ10" s="76" t="s">
        <v>31</v>
      </c>
      <c r="OWA10" s="76" t="s">
        <v>31</v>
      </c>
      <c r="OWB10" s="76" t="s">
        <v>31</v>
      </c>
      <c r="OWC10" s="76" t="s">
        <v>31</v>
      </c>
      <c r="OWD10" s="76" t="s">
        <v>31</v>
      </c>
      <c r="OWE10" s="76" t="s">
        <v>31</v>
      </c>
      <c r="OWF10" s="76" t="s">
        <v>31</v>
      </c>
      <c r="OWG10" s="76" t="s">
        <v>31</v>
      </c>
      <c r="OWH10" s="76" t="s">
        <v>31</v>
      </c>
      <c r="OWI10" s="76" t="s">
        <v>31</v>
      </c>
      <c r="OWJ10" s="76" t="s">
        <v>31</v>
      </c>
      <c r="OWK10" s="76" t="s">
        <v>31</v>
      </c>
      <c r="OWL10" s="76" t="s">
        <v>31</v>
      </c>
      <c r="OWM10" s="76" t="s">
        <v>31</v>
      </c>
      <c r="OWN10" s="76" t="s">
        <v>31</v>
      </c>
      <c r="OWO10" s="76" t="s">
        <v>31</v>
      </c>
      <c r="OWP10" s="76" t="s">
        <v>31</v>
      </c>
      <c r="OWQ10" s="76" t="s">
        <v>31</v>
      </c>
      <c r="OWR10" s="76" t="s">
        <v>31</v>
      </c>
      <c r="OWS10" s="76" t="s">
        <v>31</v>
      </c>
      <c r="OWT10" s="76" t="s">
        <v>31</v>
      </c>
      <c r="OWU10" s="76" t="s">
        <v>31</v>
      </c>
      <c r="OWV10" s="76" t="s">
        <v>31</v>
      </c>
      <c r="OWW10" s="76" t="s">
        <v>31</v>
      </c>
      <c r="OWX10" s="76" t="s">
        <v>31</v>
      </c>
      <c r="OWY10" s="76" t="s">
        <v>31</v>
      </c>
      <c r="OWZ10" s="76" t="s">
        <v>31</v>
      </c>
      <c r="OXA10" s="76" t="s">
        <v>31</v>
      </c>
      <c r="OXB10" s="76" t="s">
        <v>31</v>
      </c>
      <c r="OXC10" s="76" t="s">
        <v>31</v>
      </c>
      <c r="OXD10" s="76" t="s">
        <v>31</v>
      </c>
      <c r="OXE10" s="76" t="s">
        <v>31</v>
      </c>
      <c r="OXF10" s="76" t="s">
        <v>31</v>
      </c>
      <c r="OXG10" s="76" t="s">
        <v>31</v>
      </c>
      <c r="OXH10" s="76" t="s">
        <v>31</v>
      </c>
      <c r="OXI10" s="76" t="s">
        <v>31</v>
      </c>
      <c r="OXJ10" s="76" t="s">
        <v>31</v>
      </c>
      <c r="OXK10" s="76" t="s">
        <v>31</v>
      </c>
      <c r="OXL10" s="76" t="s">
        <v>31</v>
      </c>
      <c r="OXM10" s="76" t="s">
        <v>31</v>
      </c>
      <c r="OXN10" s="76" t="s">
        <v>31</v>
      </c>
      <c r="OXO10" s="76" t="s">
        <v>31</v>
      </c>
      <c r="OXP10" s="76" t="s">
        <v>31</v>
      </c>
      <c r="OXQ10" s="76" t="s">
        <v>31</v>
      </c>
      <c r="OXR10" s="76" t="s">
        <v>31</v>
      </c>
      <c r="OXS10" s="76" t="s">
        <v>31</v>
      </c>
      <c r="OXT10" s="76" t="s">
        <v>31</v>
      </c>
      <c r="OXU10" s="76" t="s">
        <v>31</v>
      </c>
      <c r="OXV10" s="76" t="s">
        <v>31</v>
      </c>
      <c r="OXW10" s="76" t="s">
        <v>31</v>
      </c>
      <c r="OXX10" s="76" t="s">
        <v>31</v>
      </c>
      <c r="OXY10" s="76" t="s">
        <v>31</v>
      </c>
      <c r="OXZ10" s="76" t="s">
        <v>31</v>
      </c>
      <c r="OYA10" s="76" t="s">
        <v>31</v>
      </c>
      <c r="OYB10" s="76" t="s">
        <v>31</v>
      </c>
      <c r="OYC10" s="76" t="s">
        <v>31</v>
      </c>
      <c r="OYD10" s="76" t="s">
        <v>31</v>
      </c>
      <c r="OYE10" s="76" t="s">
        <v>31</v>
      </c>
      <c r="OYF10" s="76" t="s">
        <v>31</v>
      </c>
      <c r="OYG10" s="76" t="s">
        <v>31</v>
      </c>
      <c r="OYH10" s="76" t="s">
        <v>31</v>
      </c>
      <c r="OYI10" s="76" t="s">
        <v>31</v>
      </c>
      <c r="OYJ10" s="76" t="s">
        <v>31</v>
      </c>
      <c r="OYK10" s="76" t="s">
        <v>31</v>
      </c>
      <c r="OYL10" s="76" t="s">
        <v>31</v>
      </c>
      <c r="OYM10" s="76" t="s">
        <v>31</v>
      </c>
      <c r="OYN10" s="76" t="s">
        <v>31</v>
      </c>
      <c r="OYO10" s="76" t="s">
        <v>31</v>
      </c>
      <c r="OYP10" s="76" t="s">
        <v>31</v>
      </c>
      <c r="OYQ10" s="76" t="s">
        <v>31</v>
      </c>
      <c r="OYR10" s="76" t="s">
        <v>31</v>
      </c>
      <c r="OYS10" s="76" t="s">
        <v>31</v>
      </c>
      <c r="OYT10" s="76" t="s">
        <v>31</v>
      </c>
      <c r="OYU10" s="76" t="s">
        <v>31</v>
      </c>
      <c r="OYV10" s="76" t="s">
        <v>31</v>
      </c>
      <c r="OYW10" s="76" t="s">
        <v>31</v>
      </c>
      <c r="OYX10" s="76" t="s">
        <v>31</v>
      </c>
      <c r="OYY10" s="76" t="s">
        <v>31</v>
      </c>
      <c r="OYZ10" s="76" t="s">
        <v>31</v>
      </c>
      <c r="OZA10" s="76" t="s">
        <v>31</v>
      </c>
      <c r="OZB10" s="76" t="s">
        <v>31</v>
      </c>
      <c r="OZC10" s="76" t="s">
        <v>31</v>
      </c>
      <c r="OZD10" s="76" t="s">
        <v>31</v>
      </c>
      <c r="OZE10" s="76" t="s">
        <v>31</v>
      </c>
      <c r="OZF10" s="76" t="s">
        <v>31</v>
      </c>
      <c r="OZG10" s="76" t="s">
        <v>31</v>
      </c>
      <c r="OZH10" s="76" t="s">
        <v>31</v>
      </c>
      <c r="OZI10" s="76" t="s">
        <v>31</v>
      </c>
      <c r="OZJ10" s="76" t="s">
        <v>31</v>
      </c>
      <c r="OZK10" s="76" t="s">
        <v>31</v>
      </c>
      <c r="OZL10" s="76" t="s">
        <v>31</v>
      </c>
      <c r="OZM10" s="76" t="s">
        <v>31</v>
      </c>
      <c r="OZN10" s="76" t="s">
        <v>31</v>
      </c>
      <c r="OZO10" s="76" t="s">
        <v>31</v>
      </c>
      <c r="OZP10" s="76" t="s">
        <v>31</v>
      </c>
      <c r="OZQ10" s="76" t="s">
        <v>31</v>
      </c>
      <c r="OZR10" s="76" t="s">
        <v>31</v>
      </c>
      <c r="OZS10" s="76" t="s">
        <v>31</v>
      </c>
      <c r="OZT10" s="76" t="s">
        <v>31</v>
      </c>
      <c r="OZU10" s="76" t="s">
        <v>31</v>
      </c>
      <c r="OZV10" s="76" t="s">
        <v>31</v>
      </c>
      <c r="OZW10" s="76" t="s">
        <v>31</v>
      </c>
      <c r="OZX10" s="76" t="s">
        <v>31</v>
      </c>
      <c r="OZY10" s="76" t="s">
        <v>31</v>
      </c>
      <c r="OZZ10" s="76" t="s">
        <v>31</v>
      </c>
      <c r="PAA10" s="76" t="s">
        <v>31</v>
      </c>
      <c r="PAB10" s="76" t="s">
        <v>31</v>
      </c>
      <c r="PAC10" s="76" t="s">
        <v>31</v>
      </c>
      <c r="PAD10" s="76" t="s">
        <v>31</v>
      </c>
      <c r="PAE10" s="76" t="s">
        <v>31</v>
      </c>
      <c r="PAF10" s="76" t="s">
        <v>31</v>
      </c>
      <c r="PAG10" s="76" t="s">
        <v>31</v>
      </c>
      <c r="PAH10" s="76" t="s">
        <v>31</v>
      </c>
      <c r="PAI10" s="76" t="s">
        <v>31</v>
      </c>
      <c r="PAJ10" s="76" t="s">
        <v>31</v>
      </c>
      <c r="PAK10" s="76" t="s">
        <v>31</v>
      </c>
      <c r="PAL10" s="76" t="s">
        <v>31</v>
      </c>
      <c r="PAM10" s="76" t="s">
        <v>31</v>
      </c>
      <c r="PAN10" s="76" t="s">
        <v>31</v>
      </c>
      <c r="PAO10" s="76" t="s">
        <v>31</v>
      </c>
      <c r="PAP10" s="76" t="s">
        <v>31</v>
      </c>
      <c r="PAQ10" s="76" t="s">
        <v>31</v>
      </c>
      <c r="PAR10" s="76" t="s">
        <v>31</v>
      </c>
      <c r="PAS10" s="76" t="s">
        <v>31</v>
      </c>
      <c r="PAT10" s="76" t="s">
        <v>31</v>
      </c>
      <c r="PAU10" s="76" t="s">
        <v>31</v>
      </c>
      <c r="PAV10" s="76" t="s">
        <v>31</v>
      </c>
      <c r="PAW10" s="76" t="s">
        <v>31</v>
      </c>
      <c r="PAX10" s="76" t="s">
        <v>31</v>
      </c>
      <c r="PAY10" s="76" t="s">
        <v>31</v>
      </c>
      <c r="PAZ10" s="76" t="s">
        <v>31</v>
      </c>
      <c r="PBA10" s="76" t="s">
        <v>31</v>
      </c>
      <c r="PBB10" s="76" t="s">
        <v>31</v>
      </c>
      <c r="PBC10" s="76" t="s">
        <v>31</v>
      </c>
      <c r="PBD10" s="76" t="s">
        <v>31</v>
      </c>
      <c r="PBE10" s="76" t="s">
        <v>31</v>
      </c>
      <c r="PBF10" s="76" t="s">
        <v>31</v>
      </c>
      <c r="PBG10" s="76" t="s">
        <v>31</v>
      </c>
      <c r="PBH10" s="76" t="s">
        <v>31</v>
      </c>
      <c r="PBI10" s="76" t="s">
        <v>31</v>
      </c>
      <c r="PBJ10" s="76" t="s">
        <v>31</v>
      </c>
      <c r="PBK10" s="76" t="s">
        <v>31</v>
      </c>
      <c r="PBL10" s="76" t="s">
        <v>31</v>
      </c>
      <c r="PBM10" s="76" t="s">
        <v>31</v>
      </c>
      <c r="PBN10" s="76" t="s">
        <v>31</v>
      </c>
      <c r="PBO10" s="76" t="s">
        <v>31</v>
      </c>
      <c r="PBP10" s="76" t="s">
        <v>31</v>
      </c>
      <c r="PBQ10" s="76" t="s">
        <v>31</v>
      </c>
      <c r="PBR10" s="76" t="s">
        <v>31</v>
      </c>
      <c r="PBS10" s="76" t="s">
        <v>31</v>
      </c>
      <c r="PBT10" s="76" t="s">
        <v>31</v>
      </c>
      <c r="PBU10" s="76" t="s">
        <v>31</v>
      </c>
      <c r="PBV10" s="76" t="s">
        <v>31</v>
      </c>
      <c r="PBW10" s="76" t="s">
        <v>31</v>
      </c>
      <c r="PBX10" s="76" t="s">
        <v>31</v>
      </c>
      <c r="PBY10" s="76" t="s">
        <v>31</v>
      </c>
      <c r="PBZ10" s="76" t="s">
        <v>31</v>
      </c>
      <c r="PCA10" s="76" t="s">
        <v>31</v>
      </c>
      <c r="PCB10" s="76" t="s">
        <v>31</v>
      </c>
      <c r="PCC10" s="76" t="s">
        <v>31</v>
      </c>
      <c r="PCD10" s="76" t="s">
        <v>31</v>
      </c>
      <c r="PCE10" s="76" t="s">
        <v>31</v>
      </c>
      <c r="PCF10" s="76" t="s">
        <v>31</v>
      </c>
      <c r="PCG10" s="76" t="s">
        <v>31</v>
      </c>
      <c r="PCH10" s="76" t="s">
        <v>31</v>
      </c>
      <c r="PCI10" s="76" t="s">
        <v>31</v>
      </c>
      <c r="PCJ10" s="76" t="s">
        <v>31</v>
      </c>
      <c r="PCK10" s="76" t="s">
        <v>31</v>
      </c>
      <c r="PCL10" s="76" t="s">
        <v>31</v>
      </c>
      <c r="PCM10" s="76" t="s">
        <v>31</v>
      </c>
      <c r="PCN10" s="76" t="s">
        <v>31</v>
      </c>
      <c r="PCO10" s="76" t="s">
        <v>31</v>
      </c>
      <c r="PCP10" s="76" t="s">
        <v>31</v>
      </c>
      <c r="PCQ10" s="76" t="s">
        <v>31</v>
      </c>
      <c r="PCR10" s="76" t="s">
        <v>31</v>
      </c>
      <c r="PCS10" s="76" t="s">
        <v>31</v>
      </c>
      <c r="PCT10" s="76" t="s">
        <v>31</v>
      </c>
      <c r="PCU10" s="76" t="s">
        <v>31</v>
      </c>
      <c r="PCV10" s="76" t="s">
        <v>31</v>
      </c>
      <c r="PCW10" s="76" t="s">
        <v>31</v>
      </c>
      <c r="PCX10" s="76" t="s">
        <v>31</v>
      </c>
      <c r="PCY10" s="76" t="s">
        <v>31</v>
      </c>
      <c r="PCZ10" s="76" t="s">
        <v>31</v>
      </c>
      <c r="PDA10" s="76" t="s">
        <v>31</v>
      </c>
      <c r="PDB10" s="76" t="s">
        <v>31</v>
      </c>
      <c r="PDC10" s="76" t="s">
        <v>31</v>
      </c>
      <c r="PDD10" s="76" t="s">
        <v>31</v>
      </c>
      <c r="PDE10" s="76" t="s">
        <v>31</v>
      </c>
      <c r="PDF10" s="76" t="s">
        <v>31</v>
      </c>
      <c r="PDG10" s="76" t="s">
        <v>31</v>
      </c>
      <c r="PDH10" s="76" t="s">
        <v>31</v>
      </c>
      <c r="PDI10" s="76" t="s">
        <v>31</v>
      </c>
      <c r="PDJ10" s="76" t="s">
        <v>31</v>
      </c>
      <c r="PDK10" s="76" t="s">
        <v>31</v>
      </c>
      <c r="PDL10" s="76" t="s">
        <v>31</v>
      </c>
      <c r="PDM10" s="76" t="s">
        <v>31</v>
      </c>
      <c r="PDN10" s="76" t="s">
        <v>31</v>
      </c>
      <c r="PDO10" s="76" t="s">
        <v>31</v>
      </c>
      <c r="PDP10" s="76" t="s">
        <v>31</v>
      </c>
      <c r="PDQ10" s="76" t="s">
        <v>31</v>
      </c>
      <c r="PDR10" s="76" t="s">
        <v>31</v>
      </c>
      <c r="PDS10" s="76" t="s">
        <v>31</v>
      </c>
      <c r="PDT10" s="76" t="s">
        <v>31</v>
      </c>
      <c r="PDU10" s="76" t="s">
        <v>31</v>
      </c>
      <c r="PDV10" s="76" t="s">
        <v>31</v>
      </c>
      <c r="PDW10" s="76" t="s">
        <v>31</v>
      </c>
      <c r="PDX10" s="76" t="s">
        <v>31</v>
      </c>
      <c r="PDY10" s="76" t="s">
        <v>31</v>
      </c>
      <c r="PDZ10" s="76" t="s">
        <v>31</v>
      </c>
      <c r="PEA10" s="76" t="s">
        <v>31</v>
      </c>
      <c r="PEB10" s="76" t="s">
        <v>31</v>
      </c>
      <c r="PEC10" s="76" t="s">
        <v>31</v>
      </c>
      <c r="PED10" s="76" t="s">
        <v>31</v>
      </c>
      <c r="PEE10" s="76" t="s">
        <v>31</v>
      </c>
      <c r="PEF10" s="76" t="s">
        <v>31</v>
      </c>
      <c r="PEG10" s="76" t="s">
        <v>31</v>
      </c>
      <c r="PEH10" s="76" t="s">
        <v>31</v>
      </c>
      <c r="PEI10" s="76" t="s">
        <v>31</v>
      </c>
      <c r="PEJ10" s="76" t="s">
        <v>31</v>
      </c>
      <c r="PEK10" s="76" t="s">
        <v>31</v>
      </c>
      <c r="PEL10" s="76" t="s">
        <v>31</v>
      </c>
      <c r="PEM10" s="76" t="s">
        <v>31</v>
      </c>
      <c r="PEN10" s="76" t="s">
        <v>31</v>
      </c>
      <c r="PEO10" s="76" t="s">
        <v>31</v>
      </c>
      <c r="PEP10" s="76" t="s">
        <v>31</v>
      </c>
      <c r="PEQ10" s="76" t="s">
        <v>31</v>
      </c>
      <c r="PER10" s="76" t="s">
        <v>31</v>
      </c>
      <c r="PES10" s="76" t="s">
        <v>31</v>
      </c>
      <c r="PET10" s="76" t="s">
        <v>31</v>
      </c>
      <c r="PEU10" s="76" t="s">
        <v>31</v>
      </c>
      <c r="PEV10" s="76" t="s">
        <v>31</v>
      </c>
      <c r="PEW10" s="76" t="s">
        <v>31</v>
      </c>
      <c r="PEX10" s="76" t="s">
        <v>31</v>
      </c>
      <c r="PEY10" s="76" t="s">
        <v>31</v>
      </c>
      <c r="PEZ10" s="76" t="s">
        <v>31</v>
      </c>
      <c r="PFA10" s="76" t="s">
        <v>31</v>
      </c>
      <c r="PFB10" s="76" t="s">
        <v>31</v>
      </c>
      <c r="PFC10" s="76" t="s">
        <v>31</v>
      </c>
      <c r="PFD10" s="76" t="s">
        <v>31</v>
      </c>
      <c r="PFE10" s="76" t="s">
        <v>31</v>
      </c>
      <c r="PFF10" s="76" t="s">
        <v>31</v>
      </c>
      <c r="PFG10" s="76" t="s">
        <v>31</v>
      </c>
      <c r="PFH10" s="76" t="s">
        <v>31</v>
      </c>
      <c r="PFI10" s="76" t="s">
        <v>31</v>
      </c>
      <c r="PFJ10" s="76" t="s">
        <v>31</v>
      </c>
      <c r="PFK10" s="76" t="s">
        <v>31</v>
      </c>
      <c r="PFL10" s="76" t="s">
        <v>31</v>
      </c>
      <c r="PFM10" s="76" t="s">
        <v>31</v>
      </c>
      <c r="PFN10" s="76" t="s">
        <v>31</v>
      </c>
      <c r="PFO10" s="76" t="s">
        <v>31</v>
      </c>
      <c r="PFP10" s="76" t="s">
        <v>31</v>
      </c>
      <c r="PFQ10" s="76" t="s">
        <v>31</v>
      </c>
      <c r="PFR10" s="76" t="s">
        <v>31</v>
      </c>
      <c r="PFS10" s="76" t="s">
        <v>31</v>
      </c>
      <c r="PFT10" s="76" t="s">
        <v>31</v>
      </c>
      <c r="PFU10" s="76" t="s">
        <v>31</v>
      </c>
      <c r="PFV10" s="76" t="s">
        <v>31</v>
      </c>
      <c r="PFW10" s="76" t="s">
        <v>31</v>
      </c>
      <c r="PFX10" s="76" t="s">
        <v>31</v>
      </c>
      <c r="PFY10" s="76" t="s">
        <v>31</v>
      </c>
      <c r="PFZ10" s="76" t="s">
        <v>31</v>
      </c>
      <c r="PGA10" s="76" t="s">
        <v>31</v>
      </c>
      <c r="PGB10" s="76" t="s">
        <v>31</v>
      </c>
      <c r="PGC10" s="76" t="s">
        <v>31</v>
      </c>
      <c r="PGD10" s="76" t="s">
        <v>31</v>
      </c>
      <c r="PGE10" s="76" t="s">
        <v>31</v>
      </c>
      <c r="PGF10" s="76" t="s">
        <v>31</v>
      </c>
      <c r="PGG10" s="76" t="s">
        <v>31</v>
      </c>
      <c r="PGH10" s="76" t="s">
        <v>31</v>
      </c>
      <c r="PGI10" s="76" t="s">
        <v>31</v>
      </c>
      <c r="PGJ10" s="76" t="s">
        <v>31</v>
      </c>
      <c r="PGK10" s="76" t="s">
        <v>31</v>
      </c>
      <c r="PGL10" s="76" t="s">
        <v>31</v>
      </c>
      <c r="PGM10" s="76" t="s">
        <v>31</v>
      </c>
      <c r="PGN10" s="76" t="s">
        <v>31</v>
      </c>
      <c r="PGO10" s="76" t="s">
        <v>31</v>
      </c>
      <c r="PGP10" s="76" t="s">
        <v>31</v>
      </c>
      <c r="PGQ10" s="76" t="s">
        <v>31</v>
      </c>
      <c r="PGR10" s="76" t="s">
        <v>31</v>
      </c>
      <c r="PGS10" s="76" t="s">
        <v>31</v>
      </c>
      <c r="PGT10" s="76" t="s">
        <v>31</v>
      </c>
      <c r="PGU10" s="76" t="s">
        <v>31</v>
      </c>
      <c r="PGV10" s="76" t="s">
        <v>31</v>
      </c>
      <c r="PGW10" s="76" t="s">
        <v>31</v>
      </c>
      <c r="PGX10" s="76" t="s">
        <v>31</v>
      </c>
      <c r="PGY10" s="76" t="s">
        <v>31</v>
      </c>
      <c r="PGZ10" s="76" t="s">
        <v>31</v>
      </c>
      <c r="PHA10" s="76" t="s">
        <v>31</v>
      </c>
      <c r="PHB10" s="76" t="s">
        <v>31</v>
      </c>
      <c r="PHC10" s="76" t="s">
        <v>31</v>
      </c>
      <c r="PHD10" s="76" t="s">
        <v>31</v>
      </c>
      <c r="PHE10" s="76" t="s">
        <v>31</v>
      </c>
      <c r="PHF10" s="76" t="s">
        <v>31</v>
      </c>
      <c r="PHG10" s="76" t="s">
        <v>31</v>
      </c>
      <c r="PHH10" s="76" t="s">
        <v>31</v>
      </c>
      <c r="PHI10" s="76" t="s">
        <v>31</v>
      </c>
      <c r="PHJ10" s="76" t="s">
        <v>31</v>
      </c>
      <c r="PHK10" s="76" t="s">
        <v>31</v>
      </c>
      <c r="PHL10" s="76" t="s">
        <v>31</v>
      </c>
      <c r="PHM10" s="76" t="s">
        <v>31</v>
      </c>
      <c r="PHN10" s="76" t="s">
        <v>31</v>
      </c>
      <c r="PHO10" s="76" t="s">
        <v>31</v>
      </c>
      <c r="PHP10" s="76" t="s">
        <v>31</v>
      </c>
      <c r="PHQ10" s="76" t="s">
        <v>31</v>
      </c>
      <c r="PHR10" s="76" t="s">
        <v>31</v>
      </c>
      <c r="PHS10" s="76" t="s">
        <v>31</v>
      </c>
      <c r="PHT10" s="76" t="s">
        <v>31</v>
      </c>
      <c r="PHU10" s="76" t="s">
        <v>31</v>
      </c>
      <c r="PHV10" s="76" t="s">
        <v>31</v>
      </c>
      <c r="PHW10" s="76" t="s">
        <v>31</v>
      </c>
      <c r="PHX10" s="76" t="s">
        <v>31</v>
      </c>
      <c r="PHY10" s="76" t="s">
        <v>31</v>
      </c>
      <c r="PHZ10" s="76" t="s">
        <v>31</v>
      </c>
      <c r="PIA10" s="76" t="s">
        <v>31</v>
      </c>
      <c r="PIB10" s="76" t="s">
        <v>31</v>
      </c>
      <c r="PIC10" s="76" t="s">
        <v>31</v>
      </c>
      <c r="PID10" s="76" t="s">
        <v>31</v>
      </c>
      <c r="PIE10" s="76" t="s">
        <v>31</v>
      </c>
      <c r="PIF10" s="76" t="s">
        <v>31</v>
      </c>
      <c r="PIG10" s="76" t="s">
        <v>31</v>
      </c>
      <c r="PIH10" s="76" t="s">
        <v>31</v>
      </c>
      <c r="PII10" s="76" t="s">
        <v>31</v>
      </c>
      <c r="PIJ10" s="76" t="s">
        <v>31</v>
      </c>
      <c r="PIK10" s="76" t="s">
        <v>31</v>
      </c>
      <c r="PIL10" s="76" t="s">
        <v>31</v>
      </c>
      <c r="PIM10" s="76" t="s">
        <v>31</v>
      </c>
      <c r="PIN10" s="76" t="s">
        <v>31</v>
      </c>
      <c r="PIO10" s="76" t="s">
        <v>31</v>
      </c>
      <c r="PIP10" s="76" t="s">
        <v>31</v>
      </c>
      <c r="PIQ10" s="76" t="s">
        <v>31</v>
      </c>
      <c r="PIR10" s="76" t="s">
        <v>31</v>
      </c>
      <c r="PIS10" s="76" t="s">
        <v>31</v>
      </c>
      <c r="PIT10" s="76" t="s">
        <v>31</v>
      </c>
      <c r="PIU10" s="76" t="s">
        <v>31</v>
      </c>
      <c r="PIV10" s="76" t="s">
        <v>31</v>
      </c>
      <c r="PIW10" s="76" t="s">
        <v>31</v>
      </c>
      <c r="PIX10" s="76" t="s">
        <v>31</v>
      </c>
      <c r="PIY10" s="76" t="s">
        <v>31</v>
      </c>
      <c r="PIZ10" s="76" t="s">
        <v>31</v>
      </c>
      <c r="PJA10" s="76" t="s">
        <v>31</v>
      </c>
      <c r="PJB10" s="76" t="s">
        <v>31</v>
      </c>
      <c r="PJC10" s="76" t="s">
        <v>31</v>
      </c>
      <c r="PJD10" s="76" t="s">
        <v>31</v>
      </c>
      <c r="PJE10" s="76" t="s">
        <v>31</v>
      </c>
      <c r="PJF10" s="76" t="s">
        <v>31</v>
      </c>
      <c r="PJG10" s="76" t="s">
        <v>31</v>
      </c>
      <c r="PJH10" s="76" t="s">
        <v>31</v>
      </c>
      <c r="PJI10" s="76" t="s">
        <v>31</v>
      </c>
      <c r="PJJ10" s="76" t="s">
        <v>31</v>
      </c>
      <c r="PJK10" s="76" t="s">
        <v>31</v>
      </c>
      <c r="PJL10" s="76" t="s">
        <v>31</v>
      </c>
      <c r="PJM10" s="76" t="s">
        <v>31</v>
      </c>
      <c r="PJN10" s="76" t="s">
        <v>31</v>
      </c>
      <c r="PJO10" s="76" t="s">
        <v>31</v>
      </c>
      <c r="PJP10" s="76" t="s">
        <v>31</v>
      </c>
      <c r="PJQ10" s="76" t="s">
        <v>31</v>
      </c>
      <c r="PJR10" s="76" t="s">
        <v>31</v>
      </c>
      <c r="PJS10" s="76" t="s">
        <v>31</v>
      </c>
      <c r="PJT10" s="76" t="s">
        <v>31</v>
      </c>
      <c r="PJU10" s="76" t="s">
        <v>31</v>
      </c>
      <c r="PJV10" s="76" t="s">
        <v>31</v>
      </c>
      <c r="PJW10" s="76" t="s">
        <v>31</v>
      </c>
      <c r="PJX10" s="76" t="s">
        <v>31</v>
      </c>
      <c r="PJY10" s="76" t="s">
        <v>31</v>
      </c>
      <c r="PJZ10" s="76" t="s">
        <v>31</v>
      </c>
      <c r="PKA10" s="76" t="s">
        <v>31</v>
      </c>
      <c r="PKB10" s="76" t="s">
        <v>31</v>
      </c>
      <c r="PKC10" s="76" t="s">
        <v>31</v>
      </c>
      <c r="PKD10" s="76" t="s">
        <v>31</v>
      </c>
      <c r="PKE10" s="76" t="s">
        <v>31</v>
      </c>
      <c r="PKF10" s="76" t="s">
        <v>31</v>
      </c>
      <c r="PKG10" s="76" t="s">
        <v>31</v>
      </c>
      <c r="PKH10" s="76" t="s">
        <v>31</v>
      </c>
      <c r="PKI10" s="76" t="s">
        <v>31</v>
      </c>
      <c r="PKJ10" s="76" t="s">
        <v>31</v>
      </c>
      <c r="PKK10" s="76" t="s">
        <v>31</v>
      </c>
      <c r="PKL10" s="76" t="s">
        <v>31</v>
      </c>
      <c r="PKM10" s="76" t="s">
        <v>31</v>
      </c>
      <c r="PKN10" s="76" t="s">
        <v>31</v>
      </c>
      <c r="PKO10" s="76" t="s">
        <v>31</v>
      </c>
      <c r="PKP10" s="76" t="s">
        <v>31</v>
      </c>
      <c r="PKQ10" s="76" t="s">
        <v>31</v>
      </c>
      <c r="PKR10" s="76" t="s">
        <v>31</v>
      </c>
      <c r="PKS10" s="76" t="s">
        <v>31</v>
      </c>
      <c r="PKT10" s="76" t="s">
        <v>31</v>
      </c>
      <c r="PKU10" s="76" t="s">
        <v>31</v>
      </c>
      <c r="PKV10" s="76" t="s">
        <v>31</v>
      </c>
      <c r="PKW10" s="76" t="s">
        <v>31</v>
      </c>
      <c r="PKX10" s="76" t="s">
        <v>31</v>
      </c>
      <c r="PKY10" s="76" t="s">
        <v>31</v>
      </c>
      <c r="PKZ10" s="76" t="s">
        <v>31</v>
      </c>
      <c r="PLA10" s="76" t="s">
        <v>31</v>
      </c>
      <c r="PLB10" s="76" t="s">
        <v>31</v>
      </c>
      <c r="PLC10" s="76" t="s">
        <v>31</v>
      </c>
      <c r="PLD10" s="76" t="s">
        <v>31</v>
      </c>
      <c r="PLE10" s="76" t="s">
        <v>31</v>
      </c>
      <c r="PLF10" s="76" t="s">
        <v>31</v>
      </c>
      <c r="PLG10" s="76" t="s">
        <v>31</v>
      </c>
      <c r="PLH10" s="76" t="s">
        <v>31</v>
      </c>
      <c r="PLI10" s="76" t="s">
        <v>31</v>
      </c>
      <c r="PLJ10" s="76" t="s">
        <v>31</v>
      </c>
      <c r="PLK10" s="76" t="s">
        <v>31</v>
      </c>
      <c r="PLL10" s="76" t="s">
        <v>31</v>
      </c>
      <c r="PLM10" s="76" t="s">
        <v>31</v>
      </c>
      <c r="PLN10" s="76" t="s">
        <v>31</v>
      </c>
      <c r="PLO10" s="76" t="s">
        <v>31</v>
      </c>
      <c r="PLP10" s="76" t="s">
        <v>31</v>
      </c>
      <c r="PLQ10" s="76" t="s">
        <v>31</v>
      </c>
      <c r="PLR10" s="76" t="s">
        <v>31</v>
      </c>
      <c r="PLS10" s="76" t="s">
        <v>31</v>
      </c>
      <c r="PLT10" s="76" t="s">
        <v>31</v>
      </c>
      <c r="PLU10" s="76" t="s">
        <v>31</v>
      </c>
      <c r="PLV10" s="76" t="s">
        <v>31</v>
      </c>
      <c r="PLW10" s="76" t="s">
        <v>31</v>
      </c>
      <c r="PLX10" s="76" t="s">
        <v>31</v>
      </c>
      <c r="PLY10" s="76" t="s">
        <v>31</v>
      </c>
      <c r="PLZ10" s="76" t="s">
        <v>31</v>
      </c>
      <c r="PMA10" s="76" t="s">
        <v>31</v>
      </c>
      <c r="PMB10" s="76" t="s">
        <v>31</v>
      </c>
      <c r="PMC10" s="76" t="s">
        <v>31</v>
      </c>
      <c r="PMD10" s="76" t="s">
        <v>31</v>
      </c>
      <c r="PME10" s="76" t="s">
        <v>31</v>
      </c>
      <c r="PMF10" s="76" t="s">
        <v>31</v>
      </c>
      <c r="PMG10" s="76" t="s">
        <v>31</v>
      </c>
      <c r="PMH10" s="76" t="s">
        <v>31</v>
      </c>
      <c r="PMI10" s="76" t="s">
        <v>31</v>
      </c>
      <c r="PMJ10" s="76" t="s">
        <v>31</v>
      </c>
      <c r="PMK10" s="76" t="s">
        <v>31</v>
      </c>
      <c r="PML10" s="76" t="s">
        <v>31</v>
      </c>
      <c r="PMM10" s="76" t="s">
        <v>31</v>
      </c>
      <c r="PMN10" s="76" t="s">
        <v>31</v>
      </c>
      <c r="PMO10" s="76" t="s">
        <v>31</v>
      </c>
      <c r="PMP10" s="76" t="s">
        <v>31</v>
      </c>
      <c r="PMQ10" s="76" t="s">
        <v>31</v>
      </c>
      <c r="PMR10" s="76" t="s">
        <v>31</v>
      </c>
      <c r="PMS10" s="76" t="s">
        <v>31</v>
      </c>
      <c r="PMT10" s="76" t="s">
        <v>31</v>
      </c>
      <c r="PMU10" s="76" t="s">
        <v>31</v>
      </c>
      <c r="PMV10" s="76" t="s">
        <v>31</v>
      </c>
      <c r="PMW10" s="76" t="s">
        <v>31</v>
      </c>
      <c r="PMX10" s="76" t="s">
        <v>31</v>
      </c>
      <c r="PMY10" s="76" t="s">
        <v>31</v>
      </c>
      <c r="PMZ10" s="76" t="s">
        <v>31</v>
      </c>
      <c r="PNA10" s="76" t="s">
        <v>31</v>
      </c>
      <c r="PNB10" s="76" t="s">
        <v>31</v>
      </c>
      <c r="PNC10" s="76" t="s">
        <v>31</v>
      </c>
      <c r="PND10" s="76" t="s">
        <v>31</v>
      </c>
      <c r="PNE10" s="76" t="s">
        <v>31</v>
      </c>
      <c r="PNF10" s="76" t="s">
        <v>31</v>
      </c>
      <c r="PNG10" s="76" t="s">
        <v>31</v>
      </c>
      <c r="PNH10" s="76" t="s">
        <v>31</v>
      </c>
      <c r="PNI10" s="76" t="s">
        <v>31</v>
      </c>
      <c r="PNJ10" s="76" t="s">
        <v>31</v>
      </c>
      <c r="PNK10" s="76" t="s">
        <v>31</v>
      </c>
      <c r="PNL10" s="76" t="s">
        <v>31</v>
      </c>
      <c r="PNM10" s="76" t="s">
        <v>31</v>
      </c>
      <c r="PNN10" s="76" t="s">
        <v>31</v>
      </c>
      <c r="PNO10" s="76" t="s">
        <v>31</v>
      </c>
      <c r="PNP10" s="76" t="s">
        <v>31</v>
      </c>
      <c r="PNQ10" s="76" t="s">
        <v>31</v>
      </c>
      <c r="PNR10" s="76" t="s">
        <v>31</v>
      </c>
      <c r="PNS10" s="76" t="s">
        <v>31</v>
      </c>
      <c r="PNT10" s="76" t="s">
        <v>31</v>
      </c>
      <c r="PNU10" s="76" t="s">
        <v>31</v>
      </c>
      <c r="PNV10" s="76" t="s">
        <v>31</v>
      </c>
      <c r="PNW10" s="76" t="s">
        <v>31</v>
      </c>
      <c r="PNX10" s="76" t="s">
        <v>31</v>
      </c>
      <c r="PNY10" s="76" t="s">
        <v>31</v>
      </c>
      <c r="PNZ10" s="76" t="s">
        <v>31</v>
      </c>
      <c r="POA10" s="76" t="s">
        <v>31</v>
      </c>
      <c r="POB10" s="76" t="s">
        <v>31</v>
      </c>
      <c r="POC10" s="76" t="s">
        <v>31</v>
      </c>
      <c r="POD10" s="76" t="s">
        <v>31</v>
      </c>
      <c r="POE10" s="76" t="s">
        <v>31</v>
      </c>
      <c r="POF10" s="76" t="s">
        <v>31</v>
      </c>
      <c r="POG10" s="76" t="s">
        <v>31</v>
      </c>
      <c r="POH10" s="76" t="s">
        <v>31</v>
      </c>
      <c r="POI10" s="76" t="s">
        <v>31</v>
      </c>
      <c r="POJ10" s="76" t="s">
        <v>31</v>
      </c>
      <c r="POK10" s="76" t="s">
        <v>31</v>
      </c>
      <c r="POL10" s="76" t="s">
        <v>31</v>
      </c>
      <c r="POM10" s="76" t="s">
        <v>31</v>
      </c>
      <c r="PON10" s="76" t="s">
        <v>31</v>
      </c>
      <c r="POO10" s="76" t="s">
        <v>31</v>
      </c>
      <c r="POP10" s="76" t="s">
        <v>31</v>
      </c>
      <c r="POQ10" s="76" t="s">
        <v>31</v>
      </c>
      <c r="POR10" s="76" t="s">
        <v>31</v>
      </c>
      <c r="POS10" s="76" t="s">
        <v>31</v>
      </c>
      <c r="POT10" s="76" t="s">
        <v>31</v>
      </c>
      <c r="POU10" s="76" t="s">
        <v>31</v>
      </c>
      <c r="POV10" s="76" t="s">
        <v>31</v>
      </c>
      <c r="POW10" s="76" t="s">
        <v>31</v>
      </c>
      <c r="POX10" s="76" t="s">
        <v>31</v>
      </c>
      <c r="POY10" s="76" t="s">
        <v>31</v>
      </c>
      <c r="POZ10" s="76" t="s">
        <v>31</v>
      </c>
      <c r="PPA10" s="76" t="s">
        <v>31</v>
      </c>
      <c r="PPB10" s="76" t="s">
        <v>31</v>
      </c>
      <c r="PPC10" s="76" t="s">
        <v>31</v>
      </c>
      <c r="PPD10" s="76" t="s">
        <v>31</v>
      </c>
      <c r="PPE10" s="76" t="s">
        <v>31</v>
      </c>
      <c r="PPF10" s="76" t="s">
        <v>31</v>
      </c>
      <c r="PPG10" s="76" t="s">
        <v>31</v>
      </c>
      <c r="PPH10" s="76" t="s">
        <v>31</v>
      </c>
      <c r="PPI10" s="76" t="s">
        <v>31</v>
      </c>
      <c r="PPJ10" s="76" t="s">
        <v>31</v>
      </c>
      <c r="PPK10" s="76" t="s">
        <v>31</v>
      </c>
      <c r="PPL10" s="76" t="s">
        <v>31</v>
      </c>
      <c r="PPM10" s="76" t="s">
        <v>31</v>
      </c>
      <c r="PPN10" s="76" t="s">
        <v>31</v>
      </c>
      <c r="PPO10" s="76" t="s">
        <v>31</v>
      </c>
      <c r="PPP10" s="76" t="s">
        <v>31</v>
      </c>
      <c r="PPQ10" s="76" t="s">
        <v>31</v>
      </c>
      <c r="PPR10" s="76" t="s">
        <v>31</v>
      </c>
      <c r="PPS10" s="76" t="s">
        <v>31</v>
      </c>
      <c r="PPT10" s="76" t="s">
        <v>31</v>
      </c>
      <c r="PPU10" s="76" t="s">
        <v>31</v>
      </c>
      <c r="PPV10" s="76" t="s">
        <v>31</v>
      </c>
      <c r="PPW10" s="76" t="s">
        <v>31</v>
      </c>
      <c r="PPX10" s="76" t="s">
        <v>31</v>
      </c>
      <c r="PPY10" s="76" t="s">
        <v>31</v>
      </c>
      <c r="PPZ10" s="76" t="s">
        <v>31</v>
      </c>
      <c r="PQA10" s="76" t="s">
        <v>31</v>
      </c>
      <c r="PQB10" s="76" t="s">
        <v>31</v>
      </c>
      <c r="PQC10" s="76" t="s">
        <v>31</v>
      </c>
      <c r="PQD10" s="76" t="s">
        <v>31</v>
      </c>
      <c r="PQE10" s="76" t="s">
        <v>31</v>
      </c>
      <c r="PQF10" s="76" t="s">
        <v>31</v>
      </c>
      <c r="PQG10" s="76" t="s">
        <v>31</v>
      </c>
      <c r="PQH10" s="76" t="s">
        <v>31</v>
      </c>
      <c r="PQI10" s="76" t="s">
        <v>31</v>
      </c>
      <c r="PQJ10" s="76" t="s">
        <v>31</v>
      </c>
      <c r="PQK10" s="76" t="s">
        <v>31</v>
      </c>
      <c r="PQL10" s="76" t="s">
        <v>31</v>
      </c>
      <c r="PQM10" s="76" t="s">
        <v>31</v>
      </c>
      <c r="PQN10" s="76" t="s">
        <v>31</v>
      </c>
      <c r="PQO10" s="76" t="s">
        <v>31</v>
      </c>
      <c r="PQP10" s="76" t="s">
        <v>31</v>
      </c>
      <c r="PQQ10" s="76" t="s">
        <v>31</v>
      </c>
      <c r="PQR10" s="76" t="s">
        <v>31</v>
      </c>
      <c r="PQS10" s="76" t="s">
        <v>31</v>
      </c>
      <c r="PQT10" s="76" t="s">
        <v>31</v>
      </c>
      <c r="PQU10" s="76" t="s">
        <v>31</v>
      </c>
      <c r="PQV10" s="76" t="s">
        <v>31</v>
      </c>
      <c r="PQW10" s="76" t="s">
        <v>31</v>
      </c>
      <c r="PQX10" s="76" t="s">
        <v>31</v>
      </c>
      <c r="PQY10" s="76" t="s">
        <v>31</v>
      </c>
      <c r="PQZ10" s="76" t="s">
        <v>31</v>
      </c>
      <c r="PRA10" s="76" t="s">
        <v>31</v>
      </c>
      <c r="PRB10" s="76" t="s">
        <v>31</v>
      </c>
      <c r="PRC10" s="76" t="s">
        <v>31</v>
      </c>
      <c r="PRD10" s="76" t="s">
        <v>31</v>
      </c>
      <c r="PRE10" s="76" t="s">
        <v>31</v>
      </c>
      <c r="PRF10" s="76" t="s">
        <v>31</v>
      </c>
      <c r="PRG10" s="76" t="s">
        <v>31</v>
      </c>
      <c r="PRH10" s="76" t="s">
        <v>31</v>
      </c>
      <c r="PRI10" s="76" t="s">
        <v>31</v>
      </c>
      <c r="PRJ10" s="76" t="s">
        <v>31</v>
      </c>
      <c r="PRK10" s="76" t="s">
        <v>31</v>
      </c>
      <c r="PRL10" s="76" t="s">
        <v>31</v>
      </c>
      <c r="PRM10" s="76" t="s">
        <v>31</v>
      </c>
      <c r="PRN10" s="76" t="s">
        <v>31</v>
      </c>
      <c r="PRO10" s="76" t="s">
        <v>31</v>
      </c>
      <c r="PRP10" s="76" t="s">
        <v>31</v>
      </c>
      <c r="PRQ10" s="76" t="s">
        <v>31</v>
      </c>
      <c r="PRR10" s="76" t="s">
        <v>31</v>
      </c>
      <c r="PRS10" s="76" t="s">
        <v>31</v>
      </c>
      <c r="PRT10" s="76" t="s">
        <v>31</v>
      </c>
      <c r="PRU10" s="76" t="s">
        <v>31</v>
      </c>
      <c r="PRV10" s="76" t="s">
        <v>31</v>
      </c>
      <c r="PRW10" s="76" t="s">
        <v>31</v>
      </c>
      <c r="PRX10" s="76" t="s">
        <v>31</v>
      </c>
      <c r="PRY10" s="76" t="s">
        <v>31</v>
      </c>
      <c r="PRZ10" s="76" t="s">
        <v>31</v>
      </c>
      <c r="PSA10" s="76" t="s">
        <v>31</v>
      </c>
      <c r="PSB10" s="76" t="s">
        <v>31</v>
      </c>
      <c r="PSC10" s="76" t="s">
        <v>31</v>
      </c>
      <c r="PSD10" s="76" t="s">
        <v>31</v>
      </c>
      <c r="PSE10" s="76" t="s">
        <v>31</v>
      </c>
      <c r="PSF10" s="76" t="s">
        <v>31</v>
      </c>
      <c r="PSG10" s="76" t="s">
        <v>31</v>
      </c>
      <c r="PSH10" s="76" t="s">
        <v>31</v>
      </c>
      <c r="PSI10" s="76" t="s">
        <v>31</v>
      </c>
      <c r="PSJ10" s="76" t="s">
        <v>31</v>
      </c>
      <c r="PSK10" s="76" t="s">
        <v>31</v>
      </c>
      <c r="PSL10" s="76" t="s">
        <v>31</v>
      </c>
      <c r="PSM10" s="76" t="s">
        <v>31</v>
      </c>
      <c r="PSN10" s="76" t="s">
        <v>31</v>
      </c>
      <c r="PSO10" s="76" t="s">
        <v>31</v>
      </c>
      <c r="PSP10" s="76" t="s">
        <v>31</v>
      </c>
      <c r="PSQ10" s="76" t="s">
        <v>31</v>
      </c>
      <c r="PSR10" s="76" t="s">
        <v>31</v>
      </c>
      <c r="PSS10" s="76" t="s">
        <v>31</v>
      </c>
      <c r="PST10" s="76" t="s">
        <v>31</v>
      </c>
      <c r="PSU10" s="76" t="s">
        <v>31</v>
      </c>
      <c r="PSV10" s="76" t="s">
        <v>31</v>
      </c>
      <c r="PSW10" s="76" t="s">
        <v>31</v>
      </c>
      <c r="PSX10" s="76" t="s">
        <v>31</v>
      </c>
      <c r="PSY10" s="76" t="s">
        <v>31</v>
      </c>
      <c r="PSZ10" s="76" t="s">
        <v>31</v>
      </c>
      <c r="PTA10" s="76" t="s">
        <v>31</v>
      </c>
      <c r="PTB10" s="76" t="s">
        <v>31</v>
      </c>
      <c r="PTC10" s="76" t="s">
        <v>31</v>
      </c>
      <c r="PTD10" s="76" t="s">
        <v>31</v>
      </c>
      <c r="PTE10" s="76" t="s">
        <v>31</v>
      </c>
      <c r="PTF10" s="76" t="s">
        <v>31</v>
      </c>
      <c r="PTG10" s="76" t="s">
        <v>31</v>
      </c>
      <c r="PTH10" s="76" t="s">
        <v>31</v>
      </c>
      <c r="PTI10" s="76" t="s">
        <v>31</v>
      </c>
      <c r="PTJ10" s="76" t="s">
        <v>31</v>
      </c>
      <c r="PTK10" s="76" t="s">
        <v>31</v>
      </c>
      <c r="PTL10" s="76" t="s">
        <v>31</v>
      </c>
      <c r="PTM10" s="76" t="s">
        <v>31</v>
      </c>
      <c r="PTN10" s="76" t="s">
        <v>31</v>
      </c>
      <c r="PTO10" s="76" t="s">
        <v>31</v>
      </c>
      <c r="PTP10" s="76" t="s">
        <v>31</v>
      </c>
      <c r="PTQ10" s="76" t="s">
        <v>31</v>
      </c>
      <c r="PTR10" s="76" t="s">
        <v>31</v>
      </c>
      <c r="PTS10" s="76" t="s">
        <v>31</v>
      </c>
      <c r="PTT10" s="76" t="s">
        <v>31</v>
      </c>
      <c r="PTU10" s="76" t="s">
        <v>31</v>
      </c>
      <c r="PTV10" s="76" t="s">
        <v>31</v>
      </c>
      <c r="PTW10" s="76" t="s">
        <v>31</v>
      </c>
      <c r="PTX10" s="76" t="s">
        <v>31</v>
      </c>
      <c r="PTY10" s="76" t="s">
        <v>31</v>
      </c>
      <c r="PTZ10" s="76" t="s">
        <v>31</v>
      </c>
      <c r="PUA10" s="76" t="s">
        <v>31</v>
      </c>
      <c r="PUB10" s="76" t="s">
        <v>31</v>
      </c>
      <c r="PUC10" s="76" t="s">
        <v>31</v>
      </c>
      <c r="PUD10" s="76" t="s">
        <v>31</v>
      </c>
      <c r="PUE10" s="76" t="s">
        <v>31</v>
      </c>
      <c r="PUF10" s="76" t="s">
        <v>31</v>
      </c>
      <c r="PUG10" s="76" t="s">
        <v>31</v>
      </c>
      <c r="PUH10" s="76" t="s">
        <v>31</v>
      </c>
      <c r="PUI10" s="76" t="s">
        <v>31</v>
      </c>
      <c r="PUJ10" s="76" t="s">
        <v>31</v>
      </c>
      <c r="PUK10" s="76" t="s">
        <v>31</v>
      </c>
      <c r="PUL10" s="76" t="s">
        <v>31</v>
      </c>
      <c r="PUM10" s="76" t="s">
        <v>31</v>
      </c>
      <c r="PUN10" s="76" t="s">
        <v>31</v>
      </c>
      <c r="PUO10" s="76" t="s">
        <v>31</v>
      </c>
      <c r="PUP10" s="76" t="s">
        <v>31</v>
      </c>
      <c r="PUQ10" s="76" t="s">
        <v>31</v>
      </c>
      <c r="PUR10" s="76" t="s">
        <v>31</v>
      </c>
      <c r="PUS10" s="76" t="s">
        <v>31</v>
      </c>
      <c r="PUT10" s="76" t="s">
        <v>31</v>
      </c>
      <c r="PUU10" s="76" t="s">
        <v>31</v>
      </c>
      <c r="PUV10" s="76" t="s">
        <v>31</v>
      </c>
      <c r="PUW10" s="76" t="s">
        <v>31</v>
      </c>
      <c r="PUX10" s="76" t="s">
        <v>31</v>
      </c>
      <c r="PUY10" s="76" t="s">
        <v>31</v>
      </c>
      <c r="PUZ10" s="76" t="s">
        <v>31</v>
      </c>
      <c r="PVA10" s="76" t="s">
        <v>31</v>
      </c>
      <c r="PVB10" s="76" t="s">
        <v>31</v>
      </c>
      <c r="PVC10" s="76" t="s">
        <v>31</v>
      </c>
      <c r="PVD10" s="76" t="s">
        <v>31</v>
      </c>
      <c r="PVE10" s="76" t="s">
        <v>31</v>
      </c>
      <c r="PVF10" s="76" t="s">
        <v>31</v>
      </c>
      <c r="PVG10" s="76" t="s">
        <v>31</v>
      </c>
      <c r="PVH10" s="76" t="s">
        <v>31</v>
      </c>
      <c r="PVI10" s="76" t="s">
        <v>31</v>
      </c>
      <c r="PVJ10" s="76" t="s">
        <v>31</v>
      </c>
      <c r="PVK10" s="76" t="s">
        <v>31</v>
      </c>
      <c r="PVL10" s="76" t="s">
        <v>31</v>
      </c>
      <c r="PVM10" s="76" t="s">
        <v>31</v>
      </c>
      <c r="PVN10" s="76" t="s">
        <v>31</v>
      </c>
      <c r="PVO10" s="76" t="s">
        <v>31</v>
      </c>
      <c r="PVP10" s="76" t="s">
        <v>31</v>
      </c>
      <c r="PVQ10" s="76" t="s">
        <v>31</v>
      </c>
      <c r="PVR10" s="76" t="s">
        <v>31</v>
      </c>
      <c r="PVS10" s="76" t="s">
        <v>31</v>
      </c>
      <c r="PVT10" s="76" t="s">
        <v>31</v>
      </c>
      <c r="PVU10" s="76" t="s">
        <v>31</v>
      </c>
      <c r="PVV10" s="76" t="s">
        <v>31</v>
      </c>
      <c r="PVW10" s="76" t="s">
        <v>31</v>
      </c>
      <c r="PVX10" s="76" t="s">
        <v>31</v>
      </c>
      <c r="PVY10" s="76" t="s">
        <v>31</v>
      </c>
      <c r="PVZ10" s="76" t="s">
        <v>31</v>
      </c>
      <c r="PWA10" s="76" t="s">
        <v>31</v>
      </c>
      <c r="PWB10" s="76" t="s">
        <v>31</v>
      </c>
      <c r="PWC10" s="76" t="s">
        <v>31</v>
      </c>
      <c r="PWD10" s="76" t="s">
        <v>31</v>
      </c>
      <c r="PWE10" s="76" t="s">
        <v>31</v>
      </c>
      <c r="PWF10" s="76" t="s">
        <v>31</v>
      </c>
      <c r="PWG10" s="76" t="s">
        <v>31</v>
      </c>
      <c r="PWH10" s="76" t="s">
        <v>31</v>
      </c>
      <c r="PWI10" s="76" t="s">
        <v>31</v>
      </c>
      <c r="PWJ10" s="76" t="s">
        <v>31</v>
      </c>
      <c r="PWK10" s="76" t="s">
        <v>31</v>
      </c>
      <c r="PWL10" s="76" t="s">
        <v>31</v>
      </c>
      <c r="PWM10" s="76" t="s">
        <v>31</v>
      </c>
      <c r="PWN10" s="76" t="s">
        <v>31</v>
      </c>
      <c r="PWO10" s="76" t="s">
        <v>31</v>
      </c>
      <c r="PWP10" s="76" t="s">
        <v>31</v>
      </c>
      <c r="PWQ10" s="76" t="s">
        <v>31</v>
      </c>
      <c r="PWR10" s="76" t="s">
        <v>31</v>
      </c>
      <c r="PWS10" s="76" t="s">
        <v>31</v>
      </c>
      <c r="PWT10" s="76" t="s">
        <v>31</v>
      </c>
      <c r="PWU10" s="76" t="s">
        <v>31</v>
      </c>
      <c r="PWV10" s="76" t="s">
        <v>31</v>
      </c>
      <c r="PWW10" s="76" t="s">
        <v>31</v>
      </c>
      <c r="PWX10" s="76" t="s">
        <v>31</v>
      </c>
      <c r="PWY10" s="76" t="s">
        <v>31</v>
      </c>
      <c r="PWZ10" s="76" t="s">
        <v>31</v>
      </c>
      <c r="PXA10" s="76" t="s">
        <v>31</v>
      </c>
      <c r="PXB10" s="76" t="s">
        <v>31</v>
      </c>
      <c r="PXC10" s="76" t="s">
        <v>31</v>
      </c>
      <c r="PXD10" s="76" t="s">
        <v>31</v>
      </c>
      <c r="PXE10" s="76" t="s">
        <v>31</v>
      </c>
      <c r="PXF10" s="76" t="s">
        <v>31</v>
      </c>
      <c r="PXG10" s="76" t="s">
        <v>31</v>
      </c>
      <c r="PXH10" s="76" t="s">
        <v>31</v>
      </c>
      <c r="PXI10" s="76" t="s">
        <v>31</v>
      </c>
      <c r="PXJ10" s="76" t="s">
        <v>31</v>
      </c>
      <c r="PXK10" s="76" t="s">
        <v>31</v>
      </c>
      <c r="PXL10" s="76" t="s">
        <v>31</v>
      </c>
      <c r="PXM10" s="76" t="s">
        <v>31</v>
      </c>
      <c r="PXN10" s="76" t="s">
        <v>31</v>
      </c>
      <c r="PXO10" s="76" t="s">
        <v>31</v>
      </c>
      <c r="PXP10" s="76" t="s">
        <v>31</v>
      </c>
      <c r="PXQ10" s="76" t="s">
        <v>31</v>
      </c>
      <c r="PXR10" s="76" t="s">
        <v>31</v>
      </c>
      <c r="PXS10" s="76" t="s">
        <v>31</v>
      </c>
      <c r="PXT10" s="76" t="s">
        <v>31</v>
      </c>
      <c r="PXU10" s="76" t="s">
        <v>31</v>
      </c>
      <c r="PXV10" s="76" t="s">
        <v>31</v>
      </c>
      <c r="PXW10" s="76" t="s">
        <v>31</v>
      </c>
      <c r="PXX10" s="76" t="s">
        <v>31</v>
      </c>
      <c r="PXY10" s="76" t="s">
        <v>31</v>
      </c>
      <c r="PXZ10" s="76" t="s">
        <v>31</v>
      </c>
      <c r="PYA10" s="76" t="s">
        <v>31</v>
      </c>
      <c r="PYB10" s="76" t="s">
        <v>31</v>
      </c>
      <c r="PYC10" s="76" t="s">
        <v>31</v>
      </c>
      <c r="PYD10" s="76" t="s">
        <v>31</v>
      </c>
      <c r="PYE10" s="76" t="s">
        <v>31</v>
      </c>
      <c r="PYF10" s="76" t="s">
        <v>31</v>
      </c>
      <c r="PYG10" s="76" t="s">
        <v>31</v>
      </c>
      <c r="PYH10" s="76" t="s">
        <v>31</v>
      </c>
      <c r="PYI10" s="76" t="s">
        <v>31</v>
      </c>
      <c r="PYJ10" s="76" t="s">
        <v>31</v>
      </c>
      <c r="PYK10" s="76" t="s">
        <v>31</v>
      </c>
      <c r="PYL10" s="76" t="s">
        <v>31</v>
      </c>
      <c r="PYM10" s="76" t="s">
        <v>31</v>
      </c>
      <c r="PYN10" s="76" t="s">
        <v>31</v>
      </c>
      <c r="PYO10" s="76" t="s">
        <v>31</v>
      </c>
      <c r="PYP10" s="76" t="s">
        <v>31</v>
      </c>
      <c r="PYQ10" s="76" t="s">
        <v>31</v>
      </c>
      <c r="PYR10" s="76" t="s">
        <v>31</v>
      </c>
      <c r="PYS10" s="76" t="s">
        <v>31</v>
      </c>
      <c r="PYT10" s="76" t="s">
        <v>31</v>
      </c>
      <c r="PYU10" s="76" t="s">
        <v>31</v>
      </c>
      <c r="PYV10" s="76" t="s">
        <v>31</v>
      </c>
      <c r="PYW10" s="76" t="s">
        <v>31</v>
      </c>
      <c r="PYX10" s="76" t="s">
        <v>31</v>
      </c>
      <c r="PYY10" s="76" t="s">
        <v>31</v>
      </c>
      <c r="PYZ10" s="76" t="s">
        <v>31</v>
      </c>
      <c r="PZA10" s="76" t="s">
        <v>31</v>
      </c>
      <c r="PZB10" s="76" t="s">
        <v>31</v>
      </c>
      <c r="PZC10" s="76" t="s">
        <v>31</v>
      </c>
      <c r="PZD10" s="76" t="s">
        <v>31</v>
      </c>
      <c r="PZE10" s="76" t="s">
        <v>31</v>
      </c>
      <c r="PZF10" s="76" t="s">
        <v>31</v>
      </c>
      <c r="PZG10" s="76" t="s">
        <v>31</v>
      </c>
      <c r="PZH10" s="76" t="s">
        <v>31</v>
      </c>
      <c r="PZI10" s="76" t="s">
        <v>31</v>
      </c>
      <c r="PZJ10" s="76" t="s">
        <v>31</v>
      </c>
      <c r="PZK10" s="76" t="s">
        <v>31</v>
      </c>
      <c r="PZL10" s="76" t="s">
        <v>31</v>
      </c>
      <c r="PZM10" s="76" t="s">
        <v>31</v>
      </c>
      <c r="PZN10" s="76" t="s">
        <v>31</v>
      </c>
      <c r="PZO10" s="76" t="s">
        <v>31</v>
      </c>
      <c r="PZP10" s="76" t="s">
        <v>31</v>
      </c>
      <c r="PZQ10" s="76" t="s">
        <v>31</v>
      </c>
      <c r="PZR10" s="76" t="s">
        <v>31</v>
      </c>
      <c r="PZS10" s="76" t="s">
        <v>31</v>
      </c>
      <c r="PZT10" s="76" t="s">
        <v>31</v>
      </c>
      <c r="PZU10" s="76" t="s">
        <v>31</v>
      </c>
      <c r="PZV10" s="76" t="s">
        <v>31</v>
      </c>
      <c r="PZW10" s="76" t="s">
        <v>31</v>
      </c>
      <c r="PZX10" s="76" t="s">
        <v>31</v>
      </c>
      <c r="PZY10" s="76" t="s">
        <v>31</v>
      </c>
      <c r="PZZ10" s="76" t="s">
        <v>31</v>
      </c>
      <c r="QAA10" s="76" t="s">
        <v>31</v>
      </c>
      <c r="QAB10" s="76" t="s">
        <v>31</v>
      </c>
      <c r="QAC10" s="76" t="s">
        <v>31</v>
      </c>
      <c r="QAD10" s="76" t="s">
        <v>31</v>
      </c>
      <c r="QAE10" s="76" t="s">
        <v>31</v>
      </c>
      <c r="QAF10" s="76" t="s">
        <v>31</v>
      </c>
      <c r="QAG10" s="76" t="s">
        <v>31</v>
      </c>
      <c r="QAH10" s="76" t="s">
        <v>31</v>
      </c>
      <c r="QAI10" s="76" t="s">
        <v>31</v>
      </c>
      <c r="QAJ10" s="76" t="s">
        <v>31</v>
      </c>
      <c r="QAK10" s="76" t="s">
        <v>31</v>
      </c>
      <c r="QAL10" s="76" t="s">
        <v>31</v>
      </c>
      <c r="QAM10" s="76" t="s">
        <v>31</v>
      </c>
      <c r="QAN10" s="76" t="s">
        <v>31</v>
      </c>
      <c r="QAO10" s="76" t="s">
        <v>31</v>
      </c>
      <c r="QAP10" s="76" t="s">
        <v>31</v>
      </c>
      <c r="QAQ10" s="76" t="s">
        <v>31</v>
      </c>
      <c r="QAR10" s="76" t="s">
        <v>31</v>
      </c>
      <c r="QAS10" s="76" t="s">
        <v>31</v>
      </c>
      <c r="QAT10" s="76" t="s">
        <v>31</v>
      </c>
      <c r="QAU10" s="76" t="s">
        <v>31</v>
      </c>
      <c r="QAV10" s="76" t="s">
        <v>31</v>
      </c>
      <c r="QAW10" s="76" t="s">
        <v>31</v>
      </c>
      <c r="QAX10" s="76" t="s">
        <v>31</v>
      </c>
      <c r="QAY10" s="76" t="s">
        <v>31</v>
      </c>
      <c r="QAZ10" s="76" t="s">
        <v>31</v>
      </c>
      <c r="QBA10" s="76" t="s">
        <v>31</v>
      </c>
      <c r="QBB10" s="76" t="s">
        <v>31</v>
      </c>
      <c r="QBC10" s="76" t="s">
        <v>31</v>
      </c>
      <c r="QBD10" s="76" t="s">
        <v>31</v>
      </c>
      <c r="QBE10" s="76" t="s">
        <v>31</v>
      </c>
      <c r="QBF10" s="76" t="s">
        <v>31</v>
      </c>
      <c r="QBG10" s="76" t="s">
        <v>31</v>
      </c>
      <c r="QBH10" s="76" t="s">
        <v>31</v>
      </c>
      <c r="QBI10" s="76" t="s">
        <v>31</v>
      </c>
      <c r="QBJ10" s="76" t="s">
        <v>31</v>
      </c>
      <c r="QBK10" s="76" t="s">
        <v>31</v>
      </c>
      <c r="QBL10" s="76" t="s">
        <v>31</v>
      </c>
      <c r="QBM10" s="76" t="s">
        <v>31</v>
      </c>
      <c r="QBN10" s="76" t="s">
        <v>31</v>
      </c>
      <c r="QBO10" s="76" t="s">
        <v>31</v>
      </c>
      <c r="QBP10" s="76" t="s">
        <v>31</v>
      </c>
      <c r="QBQ10" s="76" t="s">
        <v>31</v>
      </c>
      <c r="QBR10" s="76" t="s">
        <v>31</v>
      </c>
      <c r="QBS10" s="76" t="s">
        <v>31</v>
      </c>
      <c r="QBT10" s="76" t="s">
        <v>31</v>
      </c>
      <c r="QBU10" s="76" t="s">
        <v>31</v>
      </c>
      <c r="QBV10" s="76" t="s">
        <v>31</v>
      </c>
      <c r="QBW10" s="76" t="s">
        <v>31</v>
      </c>
      <c r="QBX10" s="76" t="s">
        <v>31</v>
      </c>
      <c r="QBY10" s="76" t="s">
        <v>31</v>
      </c>
      <c r="QBZ10" s="76" t="s">
        <v>31</v>
      </c>
      <c r="QCA10" s="76" t="s">
        <v>31</v>
      </c>
      <c r="QCB10" s="76" t="s">
        <v>31</v>
      </c>
      <c r="QCC10" s="76" t="s">
        <v>31</v>
      </c>
      <c r="QCD10" s="76" t="s">
        <v>31</v>
      </c>
      <c r="QCE10" s="76" t="s">
        <v>31</v>
      </c>
      <c r="QCF10" s="76" t="s">
        <v>31</v>
      </c>
      <c r="QCG10" s="76" t="s">
        <v>31</v>
      </c>
      <c r="QCH10" s="76" t="s">
        <v>31</v>
      </c>
      <c r="QCI10" s="76" t="s">
        <v>31</v>
      </c>
      <c r="QCJ10" s="76" t="s">
        <v>31</v>
      </c>
      <c r="QCK10" s="76" t="s">
        <v>31</v>
      </c>
      <c r="QCL10" s="76" t="s">
        <v>31</v>
      </c>
      <c r="QCM10" s="76" t="s">
        <v>31</v>
      </c>
      <c r="QCN10" s="76" t="s">
        <v>31</v>
      </c>
      <c r="QCO10" s="76" t="s">
        <v>31</v>
      </c>
      <c r="QCP10" s="76" t="s">
        <v>31</v>
      </c>
      <c r="QCQ10" s="76" t="s">
        <v>31</v>
      </c>
      <c r="QCR10" s="76" t="s">
        <v>31</v>
      </c>
      <c r="QCS10" s="76" t="s">
        <v>31</v>
      </c>
      <c r="QCT10" s="76" t="s">
        <v>31</v>
      </c>
      <c r="QCU10" s="76" t="s">
        <v>31</v>
      </c>
      <c r="QCV10" s="76" t="s">
        <v>31</v>
      </c>
      <c r="QCW10" s="76" t="s">
        <v>31</v>
      </c>
      <c r="QCX10" s="76" t="s">
        <v>31</v>
      </c>
      <c r="QCY10" s="76" t="s">
        <v>31</v>
      </c>
      <c r="QCZ10" s="76" t="s">
        <v>31</v>
      </c>
      <c r="QDA10" s="76" t="s">
        <v>31</v>
      </c>
      <c r="QDB10" s="76" t="s">
        <v>31</v>
      </c>
      <c r="QDC10" s="76" t="s">
        <v>31</v>
      </c>
      <c r="QDD10" s="76" t="s">
        <v>31</v>
      </c>
      <c r="QDE10" s="76" t="s">
        <v>31</v>
      </c>
      <c r="QDF10" s="76" t="s">
        <v>31</v>
      </c>
      <c r="QDG10" s="76" t="s">
        <v>31</v>
      </c>
      <c r="QDH10" s="76" t="s">
        <v>31</v>
      </c>
      <c r="QDI10" s="76" t="s">
        <v>31</v>
      </c>
      <c r="QDJ10" s="76" t="s">
        <v>31</v>
      </c>
      <c r="QDK10" s="76" t="s">
        <v>31</v>
      </c>
      <c r="QDL10" s="76" t="s">
        <v>31</v>
      </c>
      <c r="QDM10" s="76" t="s">
        <v>31</v>
      </c>
      <c r="QDN10" s="76" t="s">
        <v>31</v>
      </c>
      <c r="QDO10" s="76" t="s">
        <v>31</v>
      </c>
      <c r="QDP10" s="76" t="s">
        <v>31</v>
      </c>
      <c r="QDQ10" s="76" t="s">
        <v>31</v>
      </c>
      <c r="QDR10" s="76" t="s">
        <v>31</v>
      </c>
      <c r="QDS10" s="76" t="s">
        <v>31</v>
      </c>
      <c r="QDT10" s="76" t="s">
        <v>31</v>
      </c>
      <c r="QDU10" s="76" t="s">
        <v>31</v>
      </c>
      <c r="QDV10" s="76" t="s">
        <v>31</v>
      </c>
      <c r="QDW10" s="76" t="s">
        <v>31</v>
      </c>
      <c r="QDX10" s="76" t="s">
        <v>31</v>
      </c>
      <c r="QDY10" s="76" t="s">
        <v>31</v>
      </c>
      <c r="QDZ10" s="76" t="s">
        <v>31</v>
      </c>
      <c r="QEA10" s="76" t="s">
        <v>31</v>
      </c>
      <c r="QEB10" s="76" t="s">
        <v>31</v>
      </c>
      <c r="QEC10" s="76" t="s">
        <v>31</v>
      </c>
      <c r="QED10" s="76" t="s">
        <v>31</v>
      </c>
      <c r="QEE10" s="76" t="s">
        <v>31</v>
      </c>
      <c r="QEF10" s="76" t="s">
        <v>31</v>
      </c>
      <c r="QEG10" s="76" t="s">
        <v>31</v>
      </c>
      <c r="QEH10" s="76" t="s">
        <v>31</v>
      </c>
      <c r="QEI10" s="76" t="s">
        <v>31</v>
      </c>
      <c r="QEJ10" s="76" t="s">
        <v>31</v>
      </c>
      <c r="QEK10" s="76" t="s">
        <v>31</v>
      </c>
      <c r="QEL10" s="76" t="s">
        <v>31</v>
      </c>
      <c r="QEM10" s="76" t="s">
        <v>31</v>
      </c>
      <c r="QEN10" s="76" t="s">
        <v>31</v>
      </c>
      <c r="QEO10" s="76" t="s">
        <v>31</v>
      </c>
      <c r="QEP10" s="76" t="s">
        <v>31</v>
      </c>
      <c r="QEQ10" s="76" t="s">
        <v>31</v>
      </c>
      <c r="QER10" s="76" t="s">
        <v>31</v>
      </c>
      <c r="QES10" s="76" t="s">
        <v>31</v>
      </c>
      <c r="QET10" s="76" t="s">
        <v>31</v>
      </c>
      <c r="QEU10" s="76" t="s">
        <v>31</v>
      </c>
      <c r="QEV10" s="76" t="s">
        <v>31</v>
      </c>
      <c r="QEW10" s="76" t="s">
        <v>31</v>
      </c>
      <c r="QEX10" s="76" t="s">
        <v>31</v>
      </c>
      <c r="QEY10" s="76" t="s">
        <v>31</v>
      </c>
      <c r="QEZ10" s="76" t="s">
        <v>31</v>
      </c>
      <c r="QFA10" s="76" t="s">
        <v>31</v>
      </c>
      <c r="QFB10" s="76" t="s">
        <v>31</v>
      </c>
      <c r="QFC10" s="76" t="s">
        <v>31</v>
      </c>
      <c r="QFD10" s="76" t="s">
        <v>31</v>
      </c>
      <c r="QFE10" s="76" t="s">
        <v>31</v>
      </c>
      <c r="QFF10" s="76" t="s">
        <v>31</v>
      </c>
      <c r="QFG10" s="76" t="s">
        <v>31</v>
      </c>
      <c r="QFH10" s="76" t="s">
        <v>31</v>
      </c>
      <c r="QFI10" s="76" t="s">
        <v>31</v>
      </c>
      <c r="QFJ10" s="76" t="s">
        <v>31</v>
      </c>
      <c r="QFK10" s="76" t="s">
        <v>31</v>
      </c>
      <c r="QFL10" s="76" t="s">
        <v>31</v>
      </c>
      <c r="QFM10" s="76" t="s">
        <v>31</v>
      </c>
      <c r="QFN10" s="76" t="s">
        <v>31</v>
      </c>
      <c r="QFO10" s="76" t="s">
        <v>31</v>
      </c>
      <c r="QFP10" s="76" t="s">
        <v>31</v>
      </c>
      <c r="QFQ10" s="76" t="s">
        <v>31</v>
      </c>
      <c r="QFR10" s="76" t="s">
        <v>31</v>
      </c>
      <c r="QFS10" s="76" t="s">
        <v>31</v>
      </c>
      <c r="QFT10" s="76" t="s">
        <v>31</v>
      </c>
      <c r="QFU10" s="76" t="s">
        <v>31</v>
      </c>
      <c r="QFV10" s="76" t="s">
        <v>31</v>
      </c>
      <c r="QFW10" s="76" t="s">
        <v>31</v>
      </c>
      <c r="QFX10" s="76" t="s">
        <v>31</v>
      </c>
      <c r="QFY10" s="76" t="s">
        <v>31</v>
      </c>
      <c r="QFZ10" s="76" t="s">
        <v>31</v>
      </c>
      <c r="QGA10" s="76" t="s">
        <v>31</v>
      </c>
      <c r="QGB10" s="76" t="s">
        <v>31</v>
      </c>
      <c r="QGC10" s="76" t="s">
        <v>31</v>
      </c>
      <c r="QGD10" s="76" t="s">
        <v>31</v>
      </c>
      <c r="QGE10" s="76" t="s">
        <v>31</v>
      </c>
      <c r="QGF10" s="76" t="s">
        <v>31</v>
      </c>
      <c r="QGG10" s="76" t="s">
        <v>31</v>
      </c>
      <c r="QGH10" s="76" t="s">
        <v>31</v>
      </c>
      <c r="QGI10" s="76" t="s">
        <v>31</v>
      </c>
      <c r="QGJ10" s="76" t="s">
        <v>31</v>
      </c>
      <c r="QGK10" s="76" t="s">
        <v>31</v>
      </c>
      <c r="QGL10" s="76" t="s">
        <v>31</v>
      </c>
      <c r="QGM10" s="76" t="s">
        <v>31</v>
      </c>
      <c r="QGN10" s="76" t="s">
        <v>31</v>
      </c>
      <c r="QGO10" s="76" t="s">
        <v>31</v>
      </c>
      <c r="QGP10" s="76" t="s">
        <v>31</v>
      </c>
      <c r="QGQ10" s="76" t="s">
        <v>31</v>
      </c>
      <c r="QGR10" s="76" t="s">
        <v>31</v>
      </c>
      <c r="QGS10" s="76" t="s">
        <v>31</v>
      </c>
      <c r="QGT10" s="76" t="s">
        <v>31</v>
      </c>
      <c r="QGU10" s="76" t="s">
        <v>31</v>
      </c>
      <c r="QGV10" s="76" t="s">
        <v>31</v>
      </c>
      <c r="QGW10" s="76" t="s">
        <v>31</v>
      </c>
      <c r="QGX10" s="76" t="s">
        <v>31</v>
      </c>
      <c r="QGY10" s="76" t="s">
        <v>31</v>
      </c>
      <c r="QGZ10" s="76" t="s">
        <v>31</v>
      </c>
      <c r="QHA10" s="76" t="s">
        <v>31</v>
      </c>
      <c r="QHB10" s="76" t="s">
        <v>31</v>
      </c>
      <c r="QHC10" s="76" t="s">
        <v>31</v>
      </c>
      <c r="QHD10" s="76" t="s">
        <v>31</v>
      </c>
      <c r="QHE10" s="76" t="s">
        <v>31</v>
      </c>
      <c r="QHF10" s="76" t="s">
        <v>31</v>
      </c>
      <c r="QHG10" s="76" t="s">
        <v>31</v>
      </c>
      <c r="QHH10" s="76" t="s">
        <v>31</v>
      </c>
      <c r="QHI10" s="76" t="s">
        <v>31</v>
      </c>
      <c r="QHJ10" s="76" t="s">
        <v>31</v>
      </c>
      <c r="QHK10" s="76" t="s">
        <v>31</v>
      </c>
      <c r="QHL10" s="76" t="s">
        <v>31</v>
      </c>
      <c r="QHM10" s="76" t="s">
        <v>31</v>
      </c>
      <c r="QHN10" s="76" t="s">
        <v>31</v>
      </c>
      <c r="QHO10" s="76" t="s">
        <v>31</v>
      </c>
      <c r="QHP10" s="76" t="s">
        <v>31</v>
      </c>
      <c r="QHQ10" s="76" t="s">
        <v>31</v>
      </c>
      <c r="QHR10" s="76" t="s">
        <v>31</v>
      </c>
      <c r="QHS10" s="76" t="s">
        <v>31</v>
      </c>
      <c r="QHT10" s="76" t="s">
        <v>31</v>
      </c>
      <c r="QHU10" s="76" t="s">
        <v>31</v>
      </c>
      <c r="QHV10" s="76" t="s">
        <v>31</v>
      </c>
      <c r="QHW10" s="76" t="s">
        <v>31</v>
      </c>
      <c r="QHX10" s="76" t="s">
        <v>31</v>
      </c>
      <c r="QHY10" s="76" t="s">
        <v>31</v>
      </c>
      <c r="QHZ10" s="76" t="s">
        <v>31</v>
      </c>
      <c r="QIA10" s="76" t="s">
        <v>31</v>
      </c>
      <c r="QIB10" s="76" t="s">
        <v>31</v>
      </c>
      <c r="QIC10" s="76" t="s">
        <v>31</v>
      </c>
      <c r="QID10" s="76" t="s">
        <v>31</v>
      </c>
      <c r="QIE10" s="76" t="s">
        <v>31</v>
      </c>
      <c r="QIF10" s="76" t="s">
        <v>31</v>
      </c>
      <c r="QIG10" s="76" t="s">
        <v>31</v>
      </c>
      <c r="QIH10" s="76" t="s">
        <v>31</v>
      </c>
      <c r="QII10" s="76" t="s">
        <v>31</v>
      </c>
      <c r="QIJ10" s="76" t="s">
        <v>31</v>
      </c>
      <c r="QIK10" s="76" t="s">
        <v>31</v>
      </c>
      <c r="QIL10" s="76" t="s">
        <v>31</v>
      </c>
      <c r="QIM10" s="76" t="s">
        <v>31</v>
      </c>
      <c r="QIN10" s="76" t="s">
        <v>31</v>
      </c>
      <c r="QIO10" s="76" t="s">
        <v>31</v>
      </c>
      <c r="QIP10" s="76" t="s">
        <v>31</v>
      </c>
      <c r="QIQ10" s="76" t="s">
        <v>31</v>
      </c>
      <c r="QIR10" s="76" t="s">
        <v>31</v>
      </c>
      <c r="QIS10" s="76" t="s">
        <v>31</v>
      </c>
      <c r="QIT10" s="76" t="s">
        <v>31</v>
      </c>
      <c r="QIU10" s="76" t="s">
        <v>31</v>
      </c>
      <c r="QIV10" s="76" t="s">
        <v>31</v>
      </c>
      <c r="QIW10" s="76" t="s">
        <v>31</v>
      </c>
      <c r="QIX10" s="76" t="s">
        <v>31</v>
      </c>
      <c r="QIY10" s="76" t="s">
        <v>31</v>
      </c>
      <c r="QIZ10" s="76" t="s">
        <v>31</v>
      </c>
      <c r="QJA10" s="76" t="s">
        <v>31</v>
      </c>
      <c r="QJB10" s="76" t="s">
        <v>31</v>
      </c>
      <c r="QJC10" s="76" t="s">
        <v>31</v>
      </c>
      <c r="QJD10" s="76" t="s">
        <v>31</v>
      </c>
      <c r="QJE10" s="76" t="s">
        <v>31</v>
      </c>
      <c r="QJF10" s="76" t="s">
        <v>31</v>
      </c>
      <c r="QJG10" s="76" t="s">
        <v>31</v>
      </c>
      <c r="QJH10" s="76" t="s">
        <v>31</v>
      </c>
      <c r="QJI10" s="76" t="s">
        <v>31</v>
      </c>
      <c r="QJJ10" s="76" t="s">
        <v>31</v>
      </c>
      <c r="QJK10" s="76" t="s">
        <v>31</v>
      </c>
      <c r="QJL10" s="76" t="s">
        <v>31</v>
      </c>
      <c r="QJM10" s="76" t="s">
        <v>31</v>
      </c>
      <c r="QJN10" s="76" t="s">
        <v>31</v>
      </c>
      <c r="QJO10" s="76" t="s">
        <v>31</v>
      </c>
      <c r="QJP10" s="76" t="s">
        <v>31</v>
      </c>
      <c r="QJQ10" s="76" t="s">
        <v>31</v>
      </c>
      <c r="QJR10" s="76" t="s">
        <v>31</v>
      </c>
      <c r="QJS10" s="76" t="s">
        <v>31</v>
      </c>
      <c r="QJT10" s="76" t="s">
        <v>31</v>
      </c>
      <c r="QJU10" s="76" t="s">
        <v>31</v>
      </c>
      <c r="QJV10" s="76" t="s">
        <v>31</v>
      </c>
      <c r="QJW10" s="76" t="s">
        <v>31</v>
      </c>
      <c r="QJX10" s="76" t="s">
        <v>31</v>
      </c>
      <c r="QJY10" s="76" t="s">
        <v>31</v>
      </c>
      <c r="QJZ10" s="76" t="s">
        <v>31</v>
      </c>
      <c r="QKA10" s="76" t="s">
        <v>31</v>
      </c>
      <c r="QKB10" s="76" t="s">
        <v>31</v>
      </c>
      <c r="QKC10" s="76" t="s">
        <v>31</v>
      </c>
      <c r="QKD10" s="76" t="s">
        <v>31</v>
      </c>
      <c r="QKE10" s="76" t="s">
        <v>31</v>
      </c>
      <c r="QKF10" s="76" t="s">
        <v>31</v>
      </c>
      <c r="QKG10" s="76" t="s">
        <v>31</v>
      </c>
      <c r="QKH10" s="76" t="s">
        <v>31</v>
      </c>
      <c r="QKI10" s="76" t="s">
        <v>31</v>
      </c>
      <c r="QKJ10" s="76" t="s">
        <v>31</v>
      </c>
      <c r="QKK10" s="76" t="s">
        <v>31</v>
      </c>
      <c r="QKL10" s="76" t="s">
        <v>31</v>
      </c>
      <c r="QKM10" s="76" t="s">
        <v>31</v>
      </c>
      <c r="QKN10" s="76" t="s">
        <v>31</v>
      </c>
      <c r="QKO10" s="76" t="s">
        <v>31</v>
      </c>
      <c r="QKP10" s="76" t="s">
        <v>31</v>
      </c>
      <c r="QKQ10" s="76" t="s">
        <v>31</v>
      </c>
      <c r="QKR10" s="76" t="s">
        <v>31</v>
      </c>
      <c r="QKS10" s="76" t="s">
        <v>31</v>
      </c>
      <c r="QKT10" s="76" t="s">
        <v>31</v>
      </c>
      <c r="QKU10" s="76" t="s">
        <v>31</v>
      </c>
      <c r="QKV10" s="76" t="s">
        <v>31</v>
      </c>
      <c r="QKW10" s="76" t="s">
        <v>31</v>
      </c>
      <c r="QKX10" s="76" t="s">
        <v>31</v>
      </c>
      <c r="QKY10" s="76" t="s">
        <v>31</v>
      </c>
      <c r="QKZ10" s="76" t="s">
        <v>31</v>
      </c>
      <c r="QLA10" s="76" t="s">
        <v>31</v>
      </c>
      <c r="QLB10" s="76" t="s">
        <v>31</v>
      </c>
      <c r="QLC10" s="76" t="s">
        <v>31</v>
      </c>
      <c r="QLD10" s="76" t="s">
        <v>31</v>
      </c>
      <c r="QLE10" s="76" t="s">
        <v>31</v>
      </c>
      <c r="QLF10" s="76" t="s">
        <v>31</v>
      </c>
      <c r="QLG10" s="76" t="s">
        <v>31</v>
      </c>
      <c r="QLH10" s="76" t="s">
        <v>31</v>
      </c>
      <c r="QLI10" s="76" t="s">
        <v>31</v>
      </c>
      <c r="QLJ10" s="76" t="s">
        <v>31</v>
      </c>
      <c r="QLK10" s="76" t="s">
        <v>31</v>
      </c>
      <c r="QLL10" s="76" t="s">
        <v>31</v>
      </c>
      <c r="QLM10" s="76" t="s">
        <v>31</v>
      </c>
      <c r="QLN10" s="76" t="s">
        <v>31</v>
      </c>
      <c r="QLO10" s="76" t="s">
        <v>31</v>
      </c>
      <c r="QLP10" s="76" t="s">
        <v>31</v>
      </c>
      <c r="QLQ10" s="76" t="s">
        <v>31</v>
      </c>
      <c r="QLR10" s="76" t="s">
        <v>31</v>
      </c>
      <c r="QLS10" s="76" t="s">
        <v>31</v>
      </c>
      <c r="QLT10" s="76" t="s">
        <v>31</v>
      </c>
      <c r="QLU10" s="76" t="s">
        <v>31</v>
      </c>
      <c r="QLV10" s="76" t="s">
        <v>31</v>
      </c>
      <c r="QLW10" s="76" t="s">
        <v>31</v>
      </c>
      <c r="QLX10" s="76" t="s">
        <v>31</v>
      </c>
      <c r="QLY10" s="76" t="s">
        <v>31</v>
      </c>
      <c r="QLZ10" s="76" t="s">
        <v>31</v>
      </c>
      <c r="QMA10" s="76" t="s">
        <v>31</v>
      </c>
      <c r="QMB10" s="76" t="s">
        <v>31</v>
      </c>
      <c r="QMC10" s="76" t="s">
        <v>31</v>
      </c>
      <c r="QMD10" s="76" t="s">
        <v>31</v>
      </c>
      <c r="QME10" s="76" t="s">
        <v>31</v>
      </c>
      <c r="QMF10" s="76" t="s">
        <v>31</v>
      </c>
      <c r="QMG10" s="76" t="s">
        <v>31</v>
      </c>
      <c r="QMH10" s="76" t="s">
        <v>31</v>
      </c>
      <c r="QMI10" s="76" t="s">
        <v>31</v>
      </c>
      <c r="QMJ10" s="76" t="s">
        <v>31</v>
      </c>
      <c r="QMK10" s="76" t="s">
        <v>31</v>
      </c>
      <c r="QML10" s="76" t="s">
        <v>31</v>
      </c>
      <c r="QMM10" s="76" t="s">
        <v>31</v>
      </c>
      <c r="QMN10" s="76" t="s">
        <v>31</v>
      </c>
      <c r="QMO10" s="76" t="s">
        <v>31</v>
      </c>
      <c r="QMP10" s="76" t="s">
        <v>31</v>
      </c>
      <c r="QMQ10" s="76" t="s">
        <v>31</v>
      </c>
      <c r="QMR10" s="76" t="s">
        <v>31</v>
      </c>
      <c r="QMS10" s="76" t="s">
        <v>31</v>
      </c>
      <c r="QMT10" s="76" t="s">
        <v>31</v>
      </c>
      <c r="QMU10" s="76" t="s">
        <v>31</v>
      </c>
      <c r="QMV10" s="76" t="s">
        <v>31</v>
      </c>
      <c r="QMW10" s="76" t="s">
        <v>31</v>
      </c>
      <c r="QMX10" s="76" t="s">
        <v>31</v>
      </c>
      <c r="QMY10" s="76" t="s">
        <v>31</v>
      </c>
      <c r="QMZ10" s="76" t="s">
        <v>31</v>
      </c>
      <c r="QNA10" s="76" t="s">
        <v>31</v>
      </c>
      <c r="QNB10" s="76" t="s">
        <v>31</v>
      </c>
      <c r="QNC10" s="76" t="s">
        <v>31</v>
      </c>
      <c r="QND10" s="76" t="s">
        <v>31</v>
      </c>
      <c r="QNE10" s="76" t="s">
        <v>31</v>
      </c>
      <c r="QNF10" s="76" t="s">
        <v>31</v>
      </c>
      <c r="QNG10" s="76" t="s">
        <v>31</v>
      </c>
      <c r="QNH10" s="76" t="s">
        <v>31</v>
      </c>
      <c r="QNI10" s="76" t="s">
        <v>31</v>
      </c>
      <c r="QNJ10" s="76" t="s">
        <v>31</v>
      </c>
      <c r="QNK10" s="76" t="s">
        <v>31</v>
      </c>
      <c r="QNL10" s="76" t="s">
        <v>31</v>
      </c>
      <c r="QNM10" s="76" t="s">
        <v>31</v>
      </c>
      <c r="QNN10" s="76" t="s">
        <v>31</v>
      </c>
      <c r="QNO10" s="76" t="s">
        <v>31</v>
      </c>
      <c r="QNP10" s="76" t="s">
        <v>31</v>
      </c>
      <c r="QNQ10" s="76" t="s">
        <v>31</v>
      </c>
      <c r="QNR10" s="76" t="s">
        <v>31</v>
      </c>
      <c r="QNS10" s="76" t="s">
        <v>31</v>
      </c>
      <c r="QNT10" s="76" t="s">
        <v>31</v>
      </c>
      <c r="QNU10" s="76" t="s">
        <v>31</v>
      </c>
      <c r="QNV10" s="76" t="s">
        <v>31</v>
      </c>
      <c r="QNW10" s="76" t="s">
        <v>31</v>
      </c>
      <c r="QNX10" s="76" t="s">
        <v>31</v>
      </c>
      <c r="QNY10" s="76" t="s">
        <v>31</v>
      </c>
      <c r="QNZ10" s="76" t="s">
        <v>31</v>
      </c>
      <c r="QOA10" s="76" t="s">
        <v>31</v>
      </c>
      <c r="QOB10" s="76" t="s">
        <v>31</v>
      </c>
      <c r="QOC10" s="76" t="s">
        <v>31</v>
      </c>
      <c r="QOD10" s="76" t="s">
        <v>31</v>
      </c>
      <c r="QOE10" s="76" t="s">
        <v>31</v>
      </c>
      <c r="QOF10" s="76" t="s">
        <v>31</v>
      </c>
      <c r="QOG10" s="76" t="s">
        <v>31</v>
      </c>
      <c r="QOH10" s="76" t="s">
        <v>31</v>
      </c>
      <c r="QOI10" s="76" t="s">
        <v>31</v>
      </c>
      <c r="QOJ10" s="76" t="s">
        <v>31</v>
      </c>
      <c r="QOK10" s="76" t="s">
        <v>31</v>
      </c>
      <c r="QOL10" s="76" t="s">
        <v>31</v>
      </c>
      <c r="QOM10" s="76" t="s">
        <v>31</v>
      </c>
      <c r="QON10" s="76" t="s">
        <v>31</v>
      </c>
      <c r="QOO10" s="76" t="s">
        <v>31</v>
      </c>
      <c r="QOP10" s="76" t="s">
        <v>31</v>
      </c>
      <c r="QOQ10" s="76" t="s">
        <v>31</v>
      </c>
      <c r="QOR10" s="76" t="s">
        <v>31</v>
      </c>
      <c r="QOS10" s="76" t="s">
        <v>31</v>
      </c>
      <c r="QOT10" s="76" t="s">
        <v>31</v>
      </c>
      <c r="QOU10" s="76" t="s">
        <v>31</v>
      </c>
      <c r="QOV10" s="76" t="s">
        <v>31</v>
      </c>
      <c r="QOW10" s="76" t="s">
        <v>31</v>
      </c>
      <c r="QOX10" s="76" t="s">
        <v>31</v>
      </c>
      <c r="QOY10" s="76" t="s">
        <v>31</v>
      </c>
      <c r="QOZ10" s="76" t="s">
        <v>31</v>
      </c>
      <c r="QPA10" s="76" t="s">
        <v>31</v>
      </c>
      <c r="QPB10" s="76" t="s">
        <v>31</v>
      </c>
      <c r="QPC10" s="76" t="s">
        <v>31</v>
      </c>
      <c r="QPD10" s="76" t="s">
        <v>31</v>
      </c>
      <c r="QPE10" s="76" t="s">
        <v>31</v>
      </c>
      <c r="QPF10" s="76" t="s">
        <v>31</v>
      </c>
      <c r="QPG10" s="76" t="s">
        <v>31</v>
      </c>
      <c r="QPH10" s="76" t="s">
        <v>31</v>
      </c>
      <c r="QPI10" s="76" t="s">
        <v>31</v>
      </c>
      <c r="QPJ10" s="76" t="s">
        <v>31</v>
      </c>
      <c r="QPK10" s="76" t="s">
        <v>31</v>
      </c>
      <c r="QPL10" s="76" t="s">
        <v>31</v>
      </c>
      <c r="QPM10" s="76" t="s">
        <v>31</v>
      </c>
      <c r="QPN10" s="76" t="s">
        <v>31</v>
      </c>
      <c r="QPO10" s="76" t="s">
        <v>31</v>
      </c>
      <c r="QPP10" s="76" t="s">
        <v>31</v>
      </c>
      <c r="QPQ10" s="76" t="s">
        <v>31</v>
      </c>
      <c r="QPR10" s="76" t="s">
        <v>31</v>
      </c>
      <c r="QPS10" s="76" t="s">
        <v>31</v>
      </c>
      <c r="QPT10" s="76" t="s">
        <v>31</v>
      </c>
      <c r="QPU10" s="76" t="s">
        <v>31</v>
      </c>
      <c r="QPV10" s="76" t="s">
        <v>31</v>
      </c>
      <c r="QPW10" s="76" t="s">
        <v>31</v>
      </c>
      <c r="QPX10" s="76" t="s">
        <v>31</v>
      </c>
      <c r="QPY10" s="76" t="s">
        <v>31</v>
      </c>
      <c r="QPZ10" s="76" t="s">
        <v>31</v>
      </c>
      <c r="QQA10" s="76" t="s">
        <v>31</v>
      </c>
      <c r="QQB10" s="76" t="s">
        <v>31</v>
      </c>
      <c r="QQC10" s="76" t="s">
        <v>31</v>
      </c>
      <c r="QQD10" s="76" t="s">
        <v>31</v>
      </c>
      <c r="QQE10" s="76" t="s">
        <v>31</v>
      </c>
      <c r="QQF10" s="76" t="s">
        <v>31</v>
      </c>
      <c r="QQG10" s="76" t="s">
        <v>31</v>
      </c>
      <c r="QQH10" s="76" t="s">
        <v>31</v>
      </c>
      <c r="QQI10" s="76" t="s">
        <v>31</v>
      </c>
      <c r="QQJ10" s="76" t="s">
        <v>31</v>
      </c>
      <c r="QQK10" s="76" t="s">
        <v>31</v>
      </c>
      <c r="QQL10" s="76" t="s">
        <v>31</v>
      </c>
      <c r="QQM10" s="76" t="s">
        <v>31</v>
      </c>
      <c r="QQN10" s="76" t="s">
        <v>31</v>
      </c>
      <c r="QQO10" s="76" t="s">
        <v>31</v>
      </c>
      <c r="QQP10" s="76" t="s">
        <v>31</v>
      </c>
      <c r="QQQ10" s="76" t="s">
        <v>31</v>
      </c>
      <c r="QQR10" s="76" t="s">
        <v>31</v>
      </c>
      <c r="QQS10" s="76" t="s">
        <v>31</v>
      </c>
      <c r="QQT10" s="76" t="s">
        <v>31</v>
      </c>
      <c r="QQU10" s="76" t="s">
        <v>31</v>
      </c>
      <c r="QQV10" s="76" t="s">
        <v>31</v>
      </c>
      <c r="QQW10" s="76" t="s">
        <v>31</v>
      </c>
      <c r="QQX10" s="76" t="s">
        <v>31</v>
      </c>
      <c r="QQY10" s="76" t="s">
        <v>31</v>
      </c>
      <c r="QQZ10" s="76" t="s">
        <v>31</v>
      </c>
      <c r="QRA10" s="76" t="s">
        <v>31</v>
      </c>
      <c r="QRB10" s="76" t="s">
        <v>31</v>
      </c>
      <c r="QRC10" s="76" t="s">
        <v>31</v>
      </c>
      <c r="QRD10" s="76" t="s">
        <v>31</v>
      </c>
      <c r="QRE10" s="76" t="s">
        <v>31</v>
      </c>
      <c r="QRF10" s="76" t="s">
        <v>31</v>
      </c>
      <c r="QRG10" s="76" t="s">
        <v>31</v>
      </c>
      <c r="QRH10" s="76" t="s">
        <v>31</v>
      </c>
      <c r="QRI10" s="76" t="s">
        <v>31</v>
      </c>
      <c r="QRJ10" s="76" t="s">
        <v>31</v>
      </c>
      <c r="QRK10" s="76" t="s">
        <v>31</v>
      </c>
      <c r="QRL10" s="76" t="s">
        <v>31</v>
      </c>
      <c r="QRM10" s="76" t="s">
        <v>31</v>
      </c>
      <c r="QRN10" s="76" t="s">
        <v>31</v>
      </c>
      <c r="QRO10" s="76" t="s">
        <v>31</v>
      </c>
      <c r="QRP10" s="76" t="s">
        <v>31</v>
      </c>
      <c r="QRQ10" s="76" t="s">
        <v>31</v>
      </c>
      <c r="QRR10" s="76" t="s">
        <v>31</v>
      </c>
      <c r="QRS10" s="76" t="s">
        <v>31</v>
      </c>
      <c r="QRT10" s="76" t="s">
        <v>31</v>
      </c>
      <c r="QRU10" s="76" t="s">
        <v>31</v>
      </c>
      <c r="QRV10" s="76" t="s">
        <v>31</v>
      </c>
      <c r="QRW10" s="76" t="s">
        <v>31</v>
      </c>
      <c r="QRX10" s="76" t="s">
        <v>31</v>
      </c>
      <c r="QRY10" s="76" t="s">
        <v>31</v>
      </c>
      <c r="QRZ10" s="76" t="s">
        <v>31</v>
      </c>
      <c r="QSA10" s="76" t="s">
        <v>31</v>
      </c>
      <c r="QSB10" s="76" t="s">
        <v>31</v>
      </c>
      <c r="QSC10" s="76" t="s">
        <v>31</v>
      </c>
      <c r="QSD10" s="76" t="s">
        <v>31</v>
      </c>
      <c r="QSE10" s="76" t="s">
        <v>31</v>
      </c>
      <c r="QSF10" s="76" t="s">
        <v>31</v>
      </c>
      <c r="QSG10" s="76" t="s">
        <v>31</v>
      </c>
      <c r="QSH10" s="76" t="s">
        <v>31</v>
      </c>
      <c r="QSI10" s="76" t="s">
        <v>31</v>
      </c>
      <c r="QSJ10" s="76" t="s">
        <v>31</v>
      </c>
      <c r="QSK10" s="76" t="s">
        <v>31</v>
      </c>
      <c r="QSL10" s="76" t="s">
        <v>31</v>
      </c>
      <c r="QSM10" s="76" t="s">
        <v>31</v>
      </c>
      <c r="QSN10" s="76" t="s">
        <v>31</v>
      </c>
      <c r="QSO10" s="76" t="s">
        <v>31</v>
      </c>
      <c r="QSP10" s="76" t="s">
        <v>31</v>
      </c>
      <c r="QSQ10" s="76" t="s">
        <v>31</v>
      </c>
      <c r="QSR10" s="76" t="s">
        <v>31</v>
      </c>
      <c r="QSS10" s="76" t="s">
        <v>31</v>
      </c>
      <c r="QST10" s="76" t="s">
        <v>31</v>
      </c>
      <c r="QSU10" s="76" t="s">
        <v>31</v>
      </c>
      <c r="QSV10" s="76" t="s">
        <v>31</v>
      </c>
      <c r="QSW10" s="76" t="s">
        <v>31</v>
      </c>
      <c r="QSX10" s="76" t="s">
        <v>31</v>
      </c>
      <c r="QSY10" s="76" t="s">
        <v>31</v>
      </c>
      <c r="QSZ10" s="76" t="s">
        <v>31</v>
      </c>
      <c r="QTA10" s="76" t="s">
        <v>31</v>
      </c>
      <c r="QTB10" s="76" t="s">
        <v>31</v>
      </c>
      <c r="QTC10" s="76" t="s">
        <v>31</v>
      </c>
      <c r="QTD10" s="76" t="s">
        <v>31</v>
      </c>
      <c r="QTE10" s="76" t="s">
        <v>31</v>
      </c>
      <c r="QTF10" s="76" t="s">
        <v>31</v>
      </c>
      <c r="QTG10" s="76" t="s">
        <v>31</v>
      </c>
      <c r="QTH10" s="76" t="s">
        <v>31</v>
      </c>
      <c r="QTI10" s="76" t="s">
        <v>31</v>
      </c>
      <c r="QTJ10" s="76" t="s">
        <v>31</v>
      </c>
      <c r="QTK10" s="76" t="s">
        <v>31</v>
      </c>
      <c r="QTL10" s="76" t="s">
        <v>31</v>
      </c>
      <c r="QTM10" s="76" t="s">
        <v>31</v>
      </c>
      <c r="QTN10" s="76" t="s">
        <v>31</v>
      </c>
      <c r="QTO10" s="76" t="s">
        <v>31</v>
      </c>
      <c r="QTP10" s="76" t="s">
        <v>31</v>
      </c>
      <c r="QTQ10" s="76" t="s">
        <v>31</v>
      </c>
      <c r="QTR10" s="76" t="s">
        <v>31</v>
      </c>
      <c r="QTS10" s="76" t="s">
        <v>31</v>
      </c>
      <c r="QTT10" s="76" t="s">
        <v>31</v>
      </c>
      <c r="QTU10" s="76" t="s">
        <v>31</v>
      </c>
      <c r="QTV10" s="76" t="s">
        <v>31</v>
      </c>
      <c r="QTW10" s="76" t="s">
        <v>31</v>
      </c>
      <c r="QTX10" s="76" t="s">
        <v>31</v>
      </c>
      <c r="QTY10" s="76" t="s">
        <v>31</v>
      </c>
      <c r="QTZ10" s="76" t="s">
        <v>31</v>
      </c>
      <c r="QUA10" s="76" t="s">
        <v>31</v>
      </c>
      <c r="QUB10" s="76" t="s">
        <v>31</v>
      </c>
      <c r="QUC10" s="76" t="s">
        <v>31</v>
      </c>
      <c r="QUD10" s="76" t="s">
        <v>31</v>
      </c>
      <c r="QUE10" s="76" t="s">
        <v>31</v>
      </c>
      <c r="QUF10" s="76" t="s">
        <v>31</v>
      </c>
      <c r="QUG10" s="76" t="s">
        <v>31</v>
      </c>
      <c r="QUH10" s="76" t="s">
        <v>31</v>
      </c>
      <c r="QUI10" s="76" t="s">
        <v>31</v>
      </c>
      <c r="QUJ10" s="76" t="s">
        <v>31</v>
      </c>
      <c r="QUK10" s="76" t="s">
        <v>31</v>
      </c>
      <c r="QUL10" s="76" t="s">
        <v>31</v>
      </c>
      <c r="QUM10" s="76" t="s">
        <v>31</v>
      </c>
      <c r="QUN10" s="76" t="s">
        <v>31</v>
      </c>
      <c r="QUO10" s="76" t="s">
        <v>31</v>
      </c>
      <c r="QUP10" s="76" t="s">
        <v>31</v>
      </c>
      <c r="QUQ10" s="76" t="s">
        <v>31</v>
      </c>
      <c r="QUR10" s="76" t="s">
        <v>31</v>
      </c>
      <c r="QUS10" s="76" t="s">
        <v>31</v>
      </c>
      <c r="QUT10" s="76" t="s">
        <v>31</v>
      </c>
      <c r="QUU10" s="76" t="s">
        <v>31</v>
      </c>
      <c r="QUV10" s="76" t="s">
        <v>31</v>
      </c>
      <c r="QUW10" s="76" t="s">
        <v>31</v>
      </c>
      <c r="QUX10" s="76" t="s">
        <v>31</v>
      </c>
      <c r="QUY10" s="76" t="s">
        <v>31</v>
      </c>
      <c r="QUZ10" s="76" t="s">
        <v>31</v>
      </c>
      <c r="QVA10" s="76" t="s">
        <v>31</v>
      </c>
      <c r="QVB10" s="76" t="s">
        <v>31</v>
      </c>
      <c r="QVC10" s="76" t="s">
        <v>31</v>
      </c>
      <c r="QVD10" s="76" t="s">
        <v>31</v>
      </c>
      <c r="QVE10" s="76" t="s">
        <v>31</v>
      </c>
      <c r="QVF10" s="76" t="s">
        <v>31</v>
      </c>
      <c r="QVG10" s="76" t="s">
        <v>31</v>
      </c>
      <c r="QVH10" s="76" t="s">
        <v>31</v>
      </c>
      <c r="QVI10" s="76" t="s">
        <v>31</v>
      </c>
      <c r="QVJ10" s="76" t="s">
        <v>31</v>
      </c>
      <c r="QVK10" s="76" t="s">
        <v>31</v>
      </c>
      <c r="QVL10" s="76" t="s">
        <v>31</v>
      </c>
      <c r="QVM10" s="76" t="s">
        <v>31</v>
      </c>
      <c r="QVN10" s="76" t="s">
        <v>31</v>
      </c>
      <c r="QVO10" s="76" t="s">
        <v>31</v>
      </c>
      <c r="QVP10" s="76" t="s">
        <v>31</v>
      </c>
      <c r="QVQ10" s="76" t="s">
        <v>31</v>
      </c>
      <c r="QVR10" s="76" t="s">
        <v>31</v>
      </c>
      <c r="QVS10" s="76" t="s">
        <v>31</v>
      </c>
      <c r="QVT10" s="76" t="s">
        <v>31</v>
      </c>
      <c r="QVU10" s="76" t="s">
        <v>31</v>
      </c>
      <c r="QVV10" s="76" t="s">
        <v>31</v>
      </c>
      <c r="QVW10" s="76" t="s">
        <v>31</v>
      </c>
      <c r="QVX10" s="76" t="s">
        <v>31</v>
      </c>
      <c r="QVY10" s="76" t="s">
        <v>31</v>
      </c>
      <c r="QVZ10" s="76" t="s">
        <v>31</v>
      </c>
      <c r="QWA10" s="76" t="s">
        <v>31</v>
      </c>
      <c r="QWB10" s="76" t="s">
        <v>31</v>
      </c>
      <c r="QWC10" s="76" t="s">
        <v>31</v>
      </c>
      <c r="QWD10" s="76" t="s">
        <v>31</v>
      </c>
      <c r="QWE10" s="76" t="s">
        <v>31</v>
      </c>
      <c r="QWF10" s="76" t="s">
        <v>31</v>
      </c>
      <c r="QWG10" s="76" t="s">
        <v>31</v>
      </c>
      <c r="QWH10" s="76" t="s">
        <v>31</v>
      </c>
      <c r="QWI10" s="76" t="s">
        <v>31</v>
      </c>
      <c r="QWJ10" s="76" t="s">
        <v>31</v>
      </c>
      <c r="QWK10" s="76" t="s">
        <v>31</v>
      </c>
      <c r="QWL10" s="76" t="s">
        <v>31</v>
      </c>
      <c r="QWM10" s="76" t="s">
        <v>31</v>
      </c>
      <c r="QWN10" s="76" t="s">
        <v>31</v>
      </c>
      <c r="QWO10" s="76" t="s">
        <v>31</v>
      </c>
      <c r="QWP10" s="76" t="s">
        <v>31</v>
      </c>
      <c r="QWQ10" s="76" t="s">
        <v>31</v>
      </c>
      <c r="QWR10" s="76" t="s">
        <v>31</v>
      </c>
      <c r="QWS10" s="76" t="s">
        <v>31</v>
      </c>
      <c r="QWT10" s="76" t="s">
        <v>31</v>
      </c>
      <c r="QWU10" s="76" t="s">
        <v>31</v>
      </c>
      <c r="QWV10" s="76" t="s">
        <v>31</v>
      </c>
      <c r="QWW10" s="76" t="s">
        <v>31</v>
      </c>
      <c r="QWX10" s="76" t="s">
        <v>31</v>
      </c>
      <c r="QWY10" s="76" t="s">
        <v>31</v>
      </c>
      <c r="QWZ10" s="76" t="s">
        <v>31</v>
      </c>
      <c r="QXA10" s="76" t="s">
        <v>31</v>
      </c>
      <c r="QXB10" s="76" t="s">
        <v>31</v>
      </c>
      <c r="QXC10" s="76" t="s">
        <v>31</v>
      </c>
      <c r="QXD10" s="76" t="s">
        <v>31</v>
      </c>
      <c r="QXE10" s="76" t="s">
        <v>31</v>
      </c>
      <c r="QXF10" s="76" t="s">
        <v>31</v>
      </c>
      <c r="QXG10" s="76" t="s">
        <v>31</v>
      </c>
      <c r="QXH10" s="76" t="s">
        <v>31</v>
      </c>
      <c r="QXI10" s="76" t="s">
        <v>31</v>
      </c>
      <c r="QXJ10" s="76" t="s">
        <v>31</v>
      </c>
      <c r="QXK10" s="76" t="s">
        <v>31</v>
      </c>
      <c r="QXL10" s="76" t="s">
        <v>31</v>
      </c>
      <c r="QXM10" s="76" t="s">
        <v>31</v>
      </c>
      <c r="QXN10" s="76" t="s">
        <v>31</v>
      </c>
      <c r="QXO10" s="76" t="s">
        <v>31</v>
      </c>
      <c r="QXP10" s="76" t="s">
        <v>31</v>
      </c>
      <c r="QXQ10" s="76" t="s">
        <v>31</v>
      </c>
      <c r="QXR10" s="76" t="s">
        <v>31</v>
      </c>
      <c r="QXS10" s="76" t="s">
        <v>31</v>
      </c>
      <c r="QXT10" s="76" t="s">
        <v>31</v>
      </c>
      <c r="QXU10" s="76" t="s">
        <v>31</v>
      </c>
      <c r="QXV10" s="76" t="s">
        <v>31</v>
      </c>
      <c r="QXW10" s="76" t="s">
        <v>31</v>
      </c>
      <c r="QXX10" s="76" t="s">
        <v>31</v>
      </c>
      <c r="QXY10" s="76" t="s">
        <v>31</v>
      </c>
      <c r="QXZ10" s="76" t="s">
        <v>31</v>
      </c>
      <c r="QYA10" s="76" t="s">
        <v>31</v>
      </c>
      <c r="QYB10" s="76" t="s">
        <v>31</v>
      </c>
      <c r="QYC10" s="76" t="s">
        <v>31</v>
      </c>
      <c r="QYD10" s="76" t="s">
        <v>31</v>
      </c>
      <c r="QYE10" s="76" t="s">
        <v>31</v>
      </c>
      <c r="QYF10" s="76" t="s">
        <v>31</v>
      </c>
      <c r="QYG10" s="76" t="s">
        <v>31</v>
      </c>
      <c r="QYH10" s="76" t="s">
        <v>31</v>
      </c>
      <c r="QYI10" s="76" t="s">
        <v>31</v>
      </c>
      <c r="QYJ10" s="76" t="s">
        <v>31</v>
      </c>
      <c r="QYK10" s="76" t="s">
        <v>31</v>
      </c>
      <c r="QYL10" s="76" t="s">
        <v>31</v>
      </c>
      <c r="QYM10" s="76" t="s">
        <v>31</v>
      </c>
      <c r="QYN10" s="76" t="s">
        <v>31</v>
      </c>
      <c r="QYO10" s="76" t="s">
        <v>31</v>
      </c>
      <c r="QYP10" s="76" t="s">
        <v>31</v>
      </c>
      <c r="QYQ10" s="76" t="s">
        <v>31</v>
      </c>
      <c r="QYR10" s="76" t="s">
        <v>31</v>
      </c>
      <c r="QYS10" s="76" t="s">
        <v>31</v>
      </c>
      <c r="QYT10" s="76" t="s">
        <v>31</v>
      </c>
      <c r="QYU10" s="76" t="s">
        <v>31</v>
      </c>
      <c r="QYV10" s="76" t="s">
        <v>31</v>
      </c>
      <c r="QYW10" s="76" t="s">
        <v>31</v>
      </c>
      <c r="QYX10" s="76" t="s">
        <v>31</v>
      </c>
      <c r="QYY10" s="76" t="s">
        <v>31</v>
      </c>
      <c r="QYZ10" s="76" t="s">
        <v>31</v>
      </c>
      <c r="QZA10" s="76" t="s">
        <v>31</v>
      </c>
      <c r="QZB10" s="76" t="s">
        <v>31</v>
      </c>
      <c r="QZC10" s="76" t="s">
        <v>31</v>
      </c>
      <c r="QZD10" s="76" t="s">
        <v>31</v>
      </c>
      <c r="QZE10" s="76" t="s">
        <v>31</v>
      </c>
      <c r="QZF10" s="76" t="s">
        <v>31</v>
      </c>
      <c r="QZG10" s="76" t="s">
        <v>31</v>
      </c>
      <c r="QZH10" s="76" t="s">
        <v>31</v>
      </c>
      <c r="QZI10" s="76" t="s">
        <v>31</v>
      </c>
      <c r="QZJ10" s="76" t="s">
        <v>31</v>
      </c>
      <c r="QZK10" s="76" t="s">
        <v>31</v>
      </c>
      <c r="QZL10" s="76" t="s">
        <v>31</v>
      </c>
      <c r="QZM10" s="76" t="s">
        <v>31</v>
      </c>
      <c r="QZN10" s="76" t="s">
        <v>31</v>
      </c>
      <c r="QZO10" s="76" t="s">
        <v>31</v>
      </c>
      <c r="QZP10" s="76" t="s">
        <v>31</v>
      </c>
      <c r="QZQ10" s="76" t="s">
        <v>31</v>
      </c>
      <c r="QZR10" s="76" t="s">
        <v>31</v>
      </c>
      <c r="QZS10" s="76" t="s">
        <v>31</v>
      </c>
      <c r="QZT10" s="76" t="s">
        <v>31</v>
      </c>
      <c r="QZU10" s="76" t="s">
        <v>31</v>
      </c>
      <c r="QZV10" s="76" t="s">
        <v>31</v>
      </c>
      <c r="QZW10" s="76" t="s">
        <v>31</v>
      </c>
      <c r="QZX10" s="76" t="s">
        <v>31</v>
      </c>
      <c r="QZY10" s="76" t="s">
        <v>31</v>
      </c>
      <c r="QZZ10" s="76" t="s">
        <v>31</v>
      </c>
      <c r="RAA10" s="76" t="s">
        <v>31</v>
      </c>
      <c r="RAB10" s="76" t="s">
        <v>31</v>
      </c>
      <c r="RAC10" s="76" t="s">
        <v>31</v>
      </c>
      <c r="RAD10" s="76" t="s">
        <v>31</v>
      </c>
      <c r="RAE10" s="76" t="s">
        <v>31</v>
      </c>
      <c r="RAF10" s="76" t="s">
        <v>31</v>
      </c>
      <c r="RAG10" s="76" t="s">
        <v>31</v>
      </c>
      <c r="RAH10" s="76" t="s">
        <v>31</v>
      </c>
      <c r="RAI10" s="76" t="s">
        <v>31</v>
      </c>
      <c r="RAJ10" s="76" t="s">
        <v>31</v>
      </c>
      <c r="RAK10" s="76" t="s">
        <v>31</v>
      </c>
      <c r="RAL10" s="76" t="s">
        <v>31</v>
      </c>
      <c r="RAM10" s="76" t="s">
        <v>31</v>
      </c>
      <c r="RAN10" s="76" t="s">
        <v>31</v>
      </c>
      <c r="RAO10" s="76" t="s">
        <v>31</v>
      </c>
      <c r="RAP10" s="76" t="s">
        <v>31</v>
      </c>
      <c r="RAQ10" s="76" t="s">
        <v>31</v>
      </c>
      <c r="RAR10" s="76" t="s">
        <v>31</v>
      </c>
      <c r="RAS10" s="76" t="s">
        <v>31</v>
      </c>
      <c r="RAT10" s="76" t="s">
        <v>31</v>
      </c>
      <c r="RAU10" s="76" t="s">
        <v>31</v>
      </c>
      <c r="RAV10" s="76" t="s">
        <v>31</v>
      </c>
      <c r="RAW10" s="76" t="s">
        <v>31</v>
      </c>
      <c r="RAX10" s="76" t="s">
        <v>31</v>
      </c>
      <c r="RAY10" s="76" t="s">
        <v>31</v>
      </c>
      <c r="RAZ10" s="76" t="s">
        <v>31</v>
      </c>
      <c r="RBA10" s="76" t="s">
        <v>31</v>
      </c>
      <c r="RBB10" s="76" t="s">
        <v>31</v>
      </c>
      <c r="RBC10" s="76" t="s">
        <v>31</v>
      </c>
      <c r="RBD10" s="76" t="s">
        <v>31</v>
      </c>
      <c r="RBE10" s="76" t="s">
        <v>31</v>
      </c>
      <c r="RBF10" s="76" t="s">
        <v>31</v>
      </c>
      <c r="RBG10" s="76" t="s">
        <v>31</v>
      </c>
      <c r="RBH10" s="76" t="s">
        <v>31</v>
      </c>
      <c r="RBI10" s="76" t="s">
        <v>31</v>
      </c>
      <c r="RBJ10" s="76" t="s">
        <v>31</v>
      </c>
      <c r="RBK10" s="76" t="s">
        <v>31</v>
      </c>
      <c r="RBL10" s="76" t="s">
        <v>31</v>
      </c>
      <c r="RBM10" s="76" t="s">
        <v>31</v>
      </c>
      <c r="RBN10" s="76" t="s">
        <v>31</v>
      </c>
      <c r="RBO10" s="76" t="s">
        <v>31</v>
      </c>
      <c r="RBP10" s="76" t="s">
        <v>31</v>
      </c>
      <c r="RBQ10" s="76" t="s">
        <v>31</v>
      </c>
      <c r="RBR10" s="76" t="s">
        <v>31</v>
      </c>
      <c r="RBS10" s="76" t="s">
        <v>31</v>
      </c>
      <c r="RBT10" s="76" t="s">
        <v>31</v>
      </c>
      <c r="RBU10" s="76" t="s">
        <v>31</v>
      </c>
      <c r="RBV10" s="76" t="s">
        <v>31</v>
      </c>
      <c r="RBW10" s="76" t="s">
        <v>31</v>
      </c>
      <c r="RBX10" s="76" t="s">
        <v>31</v>
      </c>
      <c r="RBY10" s="76" t="s">
        <v>31</v>
      </c>
      <c r="RBZ10" s="76" t="s">
        <v>31</v>
      </c>
      <c r="RCA10" s="76" t="s">
        <v>31</v>
      </c>
      <c r="RCB10" s="76" t="s">
        <v>31</v>
      </c>
      <c r="RCC10" s="76" t="s">
        <v>31</v>
      </c>
      <c r="RCD10" s="76" t="s">
        <v>31</v>
      </c>
      <c r="RCE10" s="76" t="s">
        <v>31</v>
      </c>
      <c r="RCF10" s="76" t="s">
        <v>31</v>
      </c>
      <c r="RCG10" s="76" t="s">
        <v>31</v>
      </c>
      <c r="RCH10" s="76" t="s">
        <v>31</v>
      </c>
      <c r="RCI10" s="76" t="s">
        <v>31</v>
      </c>
      <c r="RCJ10" s="76" t="s">
        <v>31</v>
      </c>
      <c r="RCK10" s="76" t="s">
        <v>31</v>
      </c>
      <c r="RCL10" s="76" t="s">
        <v>31</v>
      </c>
      <c r="RCM10" s="76" t="s">
        <v>31</v>
      </c>
      <c r="RCN10" s="76" t="s">
        <v>31</v>
      </c>
      <c r="RCO10" s="76" t="s">
        <v>31</v>
      </c>
      <c r="RCP10" s="76" t="s">
        <v>31</v>
      </c>
      <c r="RCQ10" s="76" t="s">
        <v>31</v>
      </c>
      <c r="RCR10" s="76" t="s">
        <v>31</v>
      </c>
      <c r="RCS10" s="76" t="s">
        <v>31</v>
      </c>
      <c r="RCT10" s="76" t="s">
        <v>31</v>
      </c>
      <c r="RCU10" s="76" t="s">
        <v>31</v>
      </c>
      <c r="RCV10" s="76" t="s">
        <v>31</v>
      </c>
      <c r="RCW10" s="76" t="s">
        <v>31</v>
      </c>
      <c r="RCX10" s="76" t="s">
        <v>31</v>
      </c>
      <c r="RCY10" s="76" t="s">
        <v>31</v>
      </c>
      <c r="RCZ10" s="76" t="s">
        <v>31</v>
      </c>
      <c r="RDA10" s="76" t="s">
        <v>31</v>
      </c>
      <c r="RDB10" s="76" t="s">
        <v>31</v>
      </c>
      <c r="RDC10" s="76" t="s">
        <v>31</v>
      </c>
      <c r="RDD10" s="76" t="s">
        <v>31</v>
      </c>
      <c r="RDE10" s="76" t="s">
        <v>31</v>
      </c>
      <c r="RDF10" s="76" t="s">
        <v>31</v>
      </c>
      <c r="RDG10" s="76" t="s">
        <v>31</v>
      </c>
      <c r="RDH10" s="76" t="s">
        <v>31</v>
      </c>
      <c r="RDI10" s="76" t="s">
        <v>31</v>
      </c>
      <c r="RDJ10" s="76" t="s">
        <v>31</v>
      </c>
      <c r="RDK10" s="76" t="s">
        <v>31</v>
      </c>
      <c r="RDL10" s="76" t="s">
        <v>31</v>
      </c>
      <c r="RDM10" s="76" t="s">
        <v>31</v>
      </c>
      <c r="RDN10" s="76" t="s">
        <v>31</v>
      </c>
      <c r="RDO10" s="76" t="s">
        <v>31</v>
      </c>
      <c r="RDP10" s="76" t="s">
        <v>31</v>
      </c>
      <c r="RDQ10" s="76" t="s">
        <v>31</v>
      </c>
      <c r="RDR10" s="76" t="s">
        <v>31</v>
      </c>
      <c r="RDS10" s="76" t="s">
        <v>31</v>
      </c>
      <c r="RDT10" s="76" t="s">
        <v>31</v>
      </c>
      <c r="RDU10" s="76" t="s">
        <v>31</v>
      </c>
      <c r="RDV10" s="76" t="s">
        <v>31</v>
      </c>
      <c r="RDW10" s="76" t="s">
        <v>31</v>
      </c>
      <c r="RDX10" s="76" t="s">
        <v>31</v>
      </c>
      <c r="RDY10" s="76" t="s">
        <v>31</v>
      </c>
      <c r="RDZ10" s="76" t="s">
        <v>31</v>
      </c>
      <c r="REA10" s="76" t="s">
        <v>31</v>
      </c>
      <c r="REB10" s="76" t="s">
        <v>31</v>
      </c>
      <c r="REC10" s="76" t="s">
        <v>31</v>
      </c>
      <c r="RED10" s="76" t="s">
        <v>31</v>
      </c>
      <c r="REE10" s="76" t="s">
        <v>31</v>
      </c>
      <c r="REF10" s="76" t="s">
        <v>31</v>
      </c>
      <c r="REG10" s="76" t="s">
        <v>31</v>
      </c>
      <c r="REH10" s="76" t="s">
        <v>31</v>
      </c>
      <c r="REI10" s="76" t="s">
        <v>31</v>
      </c>
      <c r="REJ10" s="76" t="s">
        <v>31</v>
      </c>
      <c r="REK10" s="76" t="s">
        <v>31</v>
      </c>
      <c r="REL10" s="76" t="s">
        <v>31</v>
      </c>
      <c r="REM10" s="76" t="s">
        <v>31</v>
      </c>
      <c r="REN10" s="76" t="s">
        <v>31</v>
      </c>
      <c r="REO10" s="76" t="s">
        <v>31</v>
      </c>
      <c r="REP10" s="76" t="s">
        <v>31</v>
      </c>
      <c r="REQ10" s="76" t="s">
        <v>31</v>
      </c>
      <c r="RER10" s="76" t="s">
        <v>31</v>
      </c>
      <c r="RES10" s="76" t="s">
        <v>31</v>
      </c>
      <c r="RET10" s="76" t="s">
        <v>31</v>
      </c>
      <c r="REU10" s="76" t="s">
        <v>31</v>
      </c>
      <c r="REV10" s="76" t="s">
        <v>31</v>
      </c>
      <c r="REW10" s="76" t="s">
        <v>31</v>
      </c>
      <c r="REX10" s="76" t="s">
        <v>31</v>
      </c>
      <c r="REY10" s="76" t="s">
        <v>31</v>
      </c>
      <c r="REZ10" s="76" t="s">
        <v>31</v>
      </c>
      <c r="RFA10" s="76" t="s">
        <v>31</v>
      </c>
      <c r="RFB10" s="76" t="s">
        <v>31</v>
      </c>
      <c r="RFC10" s="76" t="s">
        <v>31</v>
      </c>
      <c r="RFD10" s="76" t="s">
        <v>31</v>
      </c>
      <c r="RFE10" s="76" t="s">
        <v>31</v>
      </c>
      <c r="RFF10" s="76" t="s">
        <v>31</v>
      </c>
      <c r="RFG10" s="76" t="s">
        <v>31</v>
      </c>
      <c r="RFH10" s="76" t="s">
        <v>31</v>
      </c>
      <c r="RFI10" s="76" t="s">
        <v>31</v>
      </c>
      <c r="RFJ10" s="76" t="s">
        <v>31</v>
      </c>
      <c r="RFK10" s="76" t="s">
        <v>31</v>
      </c>
      <c r="RFL10" s="76" t="s">
        <v>31</v>
      </c>
      <c r="RFM10" s="76" t="s">
        <v>31</v>
      </c>
      <c r="RFN10" s="76" t="s">
        <v>31</v>
      </c>
      <c r="RFO10" s="76" t="s">
        <v>31</v>
      </c>
      <c r="RFP10" s="76" t="s">
        <v>31</v>
      </c>
      <c r="RFQ10" s="76" t="s">
        <v>31</v>
      </c>
      <c r="RFR10" s="76" t="s">
        <v>31</v>
      </c>
      <c r="RFS10" s="76" t="s">
        <v>31</v>
      </c>
      <c r="RFT10" s="76" t="s">
        <v>31</v>
      </c>
      <c r="RFU10" s="76" t="s">
        <v>31</v>
      </c>
      <c r="RFV10" s="76" t="s">
        <v>31</v>
      </c>
      <c r="RFW10" s="76" t="s">
        <v>31</v>
      </c>
      <c r="RFX10" s="76" t="s">
        <v>31</v>
      </c>
      <c r="RFY10" s="76" t="s">
        <v>31</v>
      </c>
      <c r="RFZ10" s="76" t="s">
        <v>31</v>
      </c>
      <c r="RGA10" s="76" t="s">
        <v>31</v>
      </c>
      <c r="RGB10" s="76" t="s">
        <v>31</v>
      </c>
      <c r="RGC10" s="76" t="s">
        <v>31</v>
      </c>
      <c r="RGD10" s="76" t="s">
        <v>31</v>
      </c>
      <c r="RGE10" s="76" t="s">
        <v>31</v>
      </c>
      <c r="RGF10" s="76" t="s">
        <v>31</v>
      </c>
      <c r="RGG10" s="76" t="s">
        <v>31</v>
      </c>
      <c r="RGH10" s="76" t="s">
        <v>31</v>
      </c>
      <c r="RGI10" s="76" t="s">
        <v>31</v>
      </c>
      <c r="RGJ10" s="76" t="s">
        <v>31</v>
      </c>
      <c r="RGK10" s="76" t="s">
        <v>31</v>
      </c>
      <c r="RGL10" s="76" t="s">
        <v>31</v>
      </c>
      <c r="RGM10" s="76" t="s">
        <v>31</v>
      </c>
      <c r="RGN10" s="76" t="s">
        <v>31</v>
      </c>
      <c r="RGO10" s="76" t="s">
        <v>31</v>
      </c>
      <c r="RGP10" s="76" t="s">
        <v>31</v>
      </c>
      <c r="RGQ10" s="76" t="s">
        <v>31</v>
      </c>
      <c r="RGR10" s="76" t="s">
        <v>31</v>
      </c>
      <c r="RGS10" s="76" t="s">
        <v>31</v>
      </c>
      <c r="RGT10" s="76" t="s">
        <v>31</v>
      </c>
      <c r="RGU10" s="76" t="s">
        <v>31</v>
      </c>
      <c r="RGV10" s="76" t="s">
        <v>31</v>
      </c>
      <c r="RGW10" s="76" t="s">
        <v>31</v>
      </c>
      <c r="RGX10" s="76" t="s">
        <v>31</v>
      </c>
      <c r="RGY10" s="76" t="s">
        <v>31</v>
      </c>
      <c r="RGZ10" s="76" t="s">
        <v>31</v>
      </c>
      <c r="RHA10" s="76" t="s">
        <v>31</v>
      </c>
      <c r="RHB10" s="76" t="s">
        <v>31</v>
      </c>
      <c r="RHC10" s="76" t="s">
        <v>31</v>
      </c>
      <c r="RHD10" s="76" t="s">
        <v>31</v>
      </c>
      <c r="RHE10" s="76" t="s">
        <v>31</v>
      </c>
      <c r="RHF10" s="76" t="s">
        <v>31</v>
      </c>
      <c r="RHG10" s="76" t="s">
        <v>31</v>
      </c>
      <c r="RHH10" s="76" t="s">
        <v>31</v>
      </c>
      <c r="RHI10" s="76" t="s">
        <v>31</v>
      </c>
      <c r="RHJ10" s="76" t="s">
        <v>31</v>
      </c>
      <c r="RHK10" s="76" t="s">
        <v>31</v>
      </c>
      <c r="RHL10" s="76" t="s">
        <v>31</v>
      </c>
      <c r="RHM10" s="76" t="s">
        <v>31</v>
      </c>
      <c r="RHN10" s="76" t="s">
        <v>31</v>
      </c>
      <c r="RHO10" s="76" t="s">
        <v>31</v>
      </c>
      <c r="RHP10" s="76" t="s">
        <v>31</v>
      </c>
      <c r="RHQ10" s="76" t="s">
        <v>31</v>
      </c>
      <c r="RHR10" s="76" t="s">
        <v>31</v>
      </c>
      <c r="RHS10" s="76" t="s">
        <v>31</v>
      </c>
      <c r="RHT10" s="76" t="s">
        <v>31</v>
      </c>
      <c r="RHU10" s="76" t="s">
        <v>31</v>
      </c>
      <c r="RHV10" s="76" t="s">
        <v>31</v>
      </c>
      <c r="RHW10" s="76" t="s">
        <v>31</v>
      </c>
      <c r="RHX10" s="76" t="s">
        <v>31</v>
      </c>
      <c r="RHY10" s="76" t="s">
        <v>31</v>
      </c>
      <c r="RHZ10" s="76" t="s">
        <v>31</v>
      </c>
      <c r="RIA10" s="76" t="s">
        <v>31</v>
      </c>
      <c r="RIB10" s="76" t="s">
        <v>31</v>
      </c>
      <c r="RIC10" s="76" t="s">
        <v>31</v>
      </c>
      <c r="RID10" s="76" t="s">
        <v>31</v>
      </c>
      <c r="RIE10" s="76" t="s">
        <v>31</v>
      </c>
      <c r="RIF10" s="76" t="s">
        <v>31</v>
      </c>
      <c r="RIG10" s="76" t="s">
        <v>31</v>
      </c>
      <c r="RIH10" s="76" t="s">
        <v>31</v>
      </c>
      <c r="RII10" s="76" t="s">
        <v>31</v>
      </c>
      <c r="RIJ10" s="76" t="s">
        <v>31</v>
      </c>
      <c r="RIK10" s="76" t="s">
        <v>31</v>
      </c>
      <c r="RIL10" s="76" t="s">
        <v>31</v>
      </c>
      <c r="RIM10" s="76" t="s">
        <v>31</v>
      </c>
      <c r="RIN10" s="76" t="s">
        <v>31</v>
      </c>
      <c r="RIO10" s="76" t="s">
        <v>31</v>
      </c>
      <c r="RIP10" s="76" t="s">
        <v>31</v>
      </c>
      <c r="RIQ10" s="76" t="s">
        <v>31</v>
      </c>
      <c r="RIR10" s="76" t="s">
        <v>31</v>
      </c>
      <c r="RIS10" s="76" t="s">
        <v>31</v>
      </c>
      <c r="RIT10" s="76" t="s">
        <v>31</v>
      </c>
      <c r="RIU10" s="76" t="s">
        <v>31</v>
      </c>
      <c r="RIV10" s="76" t="s">
        <v>31</v>
      </c>
      <c r="RIW10" s="76" t="s">
        <v>31</v>
      </c>
      <c r="RIX10" s="76" t="s">
        <v>31</v>
      </c>
      <c r="RIY10" s="76" t="s">
        <v>31</v>
      </c>
      <c r="RIZ10" s="76" t="s">
        <v>31</v>
      </c>
      <c r="RJA10" s="76" t="s">
        <v>31</v>
      </c>
      <c r="RJB10" s="76" t="s">
        <v>31</v>
      </c>
      <c r="RJC10" s="76" t="s">
        <v>31</v>
      </c>
      <c r="RJD10" s="76" t="s">
        <v>31</v>
      </c>
      <c r="RJE10" s="76" t="s">
        <v>31</v>
      </c>
      <c r="RJF10" s="76" t="s">
        <v>31</v>
      </c>
      <c r="RJG10" s="76" t="s">
        <v>31</v>
      </c>
      <c r="RJH10" s="76" t="s">
        <v>31</v>
      </c>
      <c r="RJI10" s="76" t="s">
        <v>31</v>
      </c>
      <c r="RJJ10" s="76" t="s">
        <v>31</v>
      </c>
      <c r="RJK10" s="76" t="s">
        <v>31</v>
      </c>
      <c r="RJL10" s="76" t="s">
        <v>31</v>
      </c>
      <c r="RJM10" s="76" t="s">
        <v>31</v>
      </c>
      <c r="RJN10" s="76" t="s">
        <v>31</v>
      </c>
      <c r="RJO10" s="76" t="s">
        <v>31</v>
      </c>
      <c r="RJP10" s="76" t="s">
        <v>31</v>
      </c>
      <c r="RJQ10" s="76" t="s">
        <v>31</v>
      </c>
      <c r="RJR10" s="76" t="s">
        <v>31</v>
      </c>
      <c r="RJS10" s="76" t="s">
        <v>31</v>
      </c>
      <c r="RJT10" s="76" t="s">
        <v>31</v>
      </c>
      <c r="RJU10" s="76" t="s">
        <v>31</v>
      </c>
      <c r="RJV10" s="76" t="s">
        <v>31</v>
      </c>
      <c r="RJW10" s="76" t="s">
        <v>31</v>
      </c>
      <c r="RJX10" s="76" t="s">
        <v>31</v>
      </c>
      <c r="RJY10" s="76" t="s">
        <v>31</v>
      </c>
      <c r="RJZ10" s="76" t="s">
        <v>31</v>
      </c>
      <c r="RKA10" s="76" t="s">
        <v>31</v>
      </c>
      <c r="RKB10" s="76" t="s">
        <v>31</v>
      </c>
      <c r="RKC10" s="76" t="s">
        <v>31</v>
      </c>
      <c r="RKD10" s="76" t="s">
        <v>31</v>
      </c>
      <c r="RKE10" s="76" t="s">
        <v>31</v>
      </c>
      <c r="RKF10" s="76" t="s">
        <v>31</v>
      </c>
      <c r="RKG10" s="76" t="s">
        <v>31</v>
      </c>
      <c r="RKH10" s="76" t="s">
        <v>31</v>
      </c>
      <c r="RKI10" s="76" t="s">
        <v>31</v>
      </c>
      <c r="RKJ10" s="76" t="s">
        <v>31</v>
      </c>
      <c r="RKK10" s="76" t="s">
        <v>31</v>
      </c>
      <c r="RKL10" s="76" t="s">
        <v>31</v>
      </c>
      <c r="RKM10" s="76" t="s">
        <v>31</v>
      </c>
      <c r="RKN10" s="76" t="s">
        <v>31</v>
      </c>
      <c r="RKO10" s="76" t="s">
        <v>31</v>
      </c>
      <c r="RKP10" s="76" t="s">
        <v>31</v>
      </c>
      <c r="RKQ10" s="76" t="s">
        <v>31</v>
      </c>
      <c r="RKR10" s="76" t="s">
        <v>31</v>
      </c>
      <c r="RKS10" s="76" t="s">
        <v>31</v>
      </c>
      <c r="RKT10" s="76" t="s">
        <v>31</v>
      </c>
      <c r="RKU10" s="76" t="s">
        <v>31</v>
      </c>
      <c r="RKV10" s="76" t="s">
        <v>31</v>
      </c>
      <c r="RKW10" s="76" t="s">
        <v>31</v>
      </c>
      <c r="RKX10" s="76" t="s">
        <v>31</v>
      </c>
      <c r="RKY10" s="76" t="s">
        <v>31</v>
      </c>
      <c r="RKZ10" s="76" t="s">
        <v>31</v>
      </c>
      <c r="RLA10" s="76" t="s">
        <v>31</v>
      </c>
      <c r="RLB10" s="76" t="s">
        <v>31</v>
      </c>
      <c r="RLC10" s="76" t="s">
        <v>31</v>
      </c>
      <c r="RLD10" s="76" t="s">
        <v>31</v>
      </c>
      <c r="RLE10" s="76" t="s">
        <v>31</v>
      </c>
      <c r="RLF10" s="76" t="s">
        <v>31</v>
      </c>
      <c r="RLG10" s="76" t="s">
        <v>31</v>
      </c>
      <c r="RLH10" s="76" t="s">
        <v>31</v>
      </c>
      <c r="RLI10" s="76" t="s">
        <v>31</v>
      </c>
      <c r="RLJ10" s="76" t="s">
        <v>31</v>
      </c>
      <c r="RLK10" s="76" t="s">
        <v>31</v>
      </c>
      <c r="RLL10" s="76" t="s">
        <v>31</v>
      </c>
      <c r="RLM10" s="76" t="s">
        <v>31</v>
      </c>
      <c r="RLN10" s="76" t="s">
        <v>31</v>
      </c>
      <c r="RLO10" s="76" t="s">
        <v>31</v>
      </c>
      <c r="RLP10" s="76" t="s">
        <v>31</v>
      </c>
      <c r="RLQ10" s="76" t="s">
        <v>31</v>
      </c>
      <c r="RLR10" s="76" t="s">
        <v>31</v>
      </c>
      <c r="RLS10" s="76" t="s">
        <v>31</v>
      </c>
      <c r="RLT10" s="76" t="s">
        <v>31</v>
      </c>
      <c r="RLU10" s="76" t="s">
        <v>31</v>
      </c>
      <c r="RLV10" s="76" t="s">
        <v>31</v>
      </c>
      <c r="RLW10" s="76" t="s">
        <v>31</v>
      </c>
      <c r="RLX10" s="76" t="s">
        <v>31</v>
      </c>
      <c r="RLY10" s="76" t="s">
        <v>31</v>
      </c>
      <c r="RLZ10" s="76" t="s">
        <v>31</v>
      </c>
      <c r="RMA10" s="76" t="s">
        <v>31</v>
      </c>
      <c r="RMB10" s="76" t="s">
        <v>31</v>
      </c>
      <c r="RMC10" s="76" t="s">
        <v>31</v>
      </c>
      <c r="RMD10" s="76" t="s">
        <v>31</v>
      </c>
      <c r="RME10" s="76" t="s">
        <v>31</v>
      </c>
      <c r="RMF10" s="76" t="s">
        <v>31</v>
      </c>
      <c r="RMG10" s="76" t="s">
        <v>31</v>
      </c>
      <c r="RMH10" s="76" t="s">
        <v>31</v>
      </c>
      <c r="RMI10" s="76" t="s">
        <v>31</v>
      </c>
      <c r="RMJ10" s="76" t="s">
        <v>31</v>
      </c>
      <c r="RMK10" s="76" t="s">
        <v>31</v>
      </c>
      <c r="RML10" s="76" t="s">
        <v>31</v>
      </c>
      <c r="RMM10" s="76" t="s">
        <v>31</v>
      </c>
      <c r="RMN10" s="76" t="s">
        <v>31</v>
      </c>
      <c r="RMO10" s="76" t="s">
        <v>31</v>
      </c>
      <c r="RMP10" s="76" t="s">
        <v>31</v>
      </c>
      <c r="RMQ10" s="76" t="s">
        <v>31</v>
      </c>
      <c r="RMR10" s="76" t="s">
        <v>31</v>
      </c>
      <c r="RMS10" s="76" t="s">
        <v>31</v>
      </c>
      <c r="RMT10" s="76" t="s">
        <v>31</v>
      </c>
      <c r="RMU10" s="76" t="s">
        <v>31</v>
      </c>
      <c r="RMV10" s="76" t="s">
        <v>31</v>
      </c>
      <c r="RMW10" s="76" t="s">
        <v>31</v>
      </c>
      <c r="RMX10" s="76" t="s">
        <v>31</v>
      </c>
      <c r="RMY10" s="76" t="s">
        <v>31</v>
      </c>
      <c r="RMZ10" s="76" t="s">
        <v>31</v>
      </c>
      <c r="RNA10" s="76" t="s">
        <v>31</v>
      </c>
      <c r="RNB10" s="76" t="s">
        <v>31</v>
      </c>
      <c r="RNC10" s="76" t="s">
        <v>31</v>
      </c>
      <c r="RND10" s="76" t="s">
        <v>31</v>
      </c>
      <c r="RNE10" s="76" t="s">
        <v>31</v>
      </c>
      <c r="RNF10" s="76" t="s">
        <v>31</v>
      </c>
      <c r="RNG10" s="76" t="s">
        <v>31</v>
      </c>
      <c r="RNH10" s="76" t="s">
        <v>31</v>
      </c>
      <c r="RNI10" s="76" t="s">
        <v>31</v>
      </c>
      <c r="RNJ10" s="76" t="s">
        <v>31</v>
      </c>
      <c r="RNK10" s="76" t="s">
        <v>31</v>
      </c>
      <c r="RNL10" s="76" t="s">
        <v>31</v>
      </c>
      <c r="RNM10" s="76" t="s">
        <v>31</v>
      </c>
      <c r="RNN10" s="76" t="s">
        <v>31</v>
      </c>
      <c r="RNO10" s="76" t="s">
        <v>31</v>
      </c>
      <c r="RNP10" s="76" t="s">
        <v>31</v>
      </c>
      <c r="RNQ10" s="76" t="s">
        <v>31</v>
      </c>
      <c r="RNR10" s="76" t="s">
        <v>31</v>
      </c>
      <c r="RNS10" s="76" t="s">
        <v>31</v>
      </c>
      <c r="RNT10" s="76" t="s">
        <v>31</v>
      </c>
      <c r="RNU10" s="76" t="s">
        <v>31</v>
      </c>
      <c r="RNV10" s="76" t="s">
        <v>31</v>
      </c>
      <c r="RNW10" s="76" t="s">
        <v>31</v>
      </c>
      <c r="RNX10" s="76" t="s">
        <v>31</v>
      </c>
      <c r="RNY10" s="76" t="s">
        <v>31</v>
      </c>
      <c r="RNZ10" s="76" t="s">
        <v>31</v>
      </c>
      <c r="ROA10" s="76" t="s">
        <v>31</v>
      </c>
      <c r="ROB10" s="76" t="s">
        <v>31</v>
      </c>
      <c r="ROC10" s="76" t="s">
        <v>31</v>
      </c>
      <c r="ROD10" s="76" t="s">
        <v>31</v>
      </c>
      <c r="ROE10" s="76" t="s">
        <v>31</v>
      </c>
      <c r="ROF10" s="76" t="s">
        <v>31</v>
      </c>
      <c r="ROG10" s="76" t="s">
        <v>31</v>
      </c>
      <c r="ROH10" s="76" t="s">
        <v>31</v>
      </c>
      <c r="ROI10" s="76" t="s">
        <v>31</v>
      </c>
      <c r="ROJ10" s="76" t="s">
        <v>31</v>
      </c>
      <c r="ROK10" s="76" t="s">
        <v>31</v>
      </c>
      <c r="ROL10" s="76" t="s">
        <v>31</v>
      </c>
      <c r="ROM10" s="76" t="s">
        <v>31</v>
      </c>
      <c r="RON10" s="76" t="s">
        <v>31</v>
      </c>
      <c r="ROO10" s="76" t="s">
        <v>31</v>
      </c>
      <c r="ROP10" s="76" t="s">
        <v>31</v>
      </c>
      <c r="ROQ10" s="76" t="s">
        <v>31</v>
      </c>
      <c r="ROR10" s="76" t="s">
        <v>31</v>
      </c>
      <c r="ROS10" s="76" t="s">
        <v>31</v>
      </c>
      <c r="ROT10" s="76" t="s">
        <v>31</v>
      </c>
      <c r="ROU10" s="76" t="s">
        <v>31</v>
      </c>
      <c r="ROV10" s="76" t="s">
        <v>31</v>
      </c>
      <c r="ROW10" s="76" t="s">
        <v>31</v>
      </c>
      <c r="ROX10" s="76" t="s">
        <v>31</v>
      </c>
      <c r="ROY10" s="76" t="s">
        <v>31</v>
      </c>
      <c r="ROZ10" s="76" t="s">
        <v>31</v>
      </c>
      <c r="RPA10" s="76" t="s">
        <v>31</v>
      </c>
      <c r="RPB10" s="76" t="s">
        <v>31</v>
      </c>
      <c r="RPC10" s="76" t="s">
        <v>31</v>
      </c>
      <c r="RPD10" s="76" t="s">
        <v>31</v>
      </c>
      <c r="RPE10" s="76" t="s">
        <v>31</v>
      </c>
      <c r="RPF10" s="76" t="s">
        <v>31</v>
      </c>
      <c r="RPG10" s="76" t="s">
        <v>31</v>
      </c>
      <c r="RPH10" s="76" t="s">
        <v>31</v>
      </c>
      <c r="RPI10" s="76" t="s">
        <v>31</v>
      </c>
      <c r="RPJ10" s="76" t="s">
        <v>31</v>
      </c>
      <c r="RPK10" s="76" t="s">
        <v>31</v>
      </c>
      <c r="RPL10" s="76" t="s">
        <v>31</v>
      </c>
      <c r="RPM10" s="76" t="s">
        <v>31</v>
      </c>
      <c r="RPN10" s="76" t="s">
        <v>31</v>
      </c>
      <c r="RPO10" s="76" t="s">
        <v>31</v>
      </c>
      <c r="RPP10" s="76" t="s">
        <v>31</v>
      </c>
      <c r="RPQ10" s="76" t="s">
        <v>31</v>
      </c>
      <c r="RPR10" s="76" t="s">
        <v>31</v>
      </c>
      <c r="RPS10" s="76" t="s">
        <v>31</v>
      </c>
      <c r="RPT10" s="76" t="s">
        <v>31</v>
      </c>
      <c r="RPU10" s="76" t="s">
        <v>31</v>
      </c>
      <c r="RPV10" s="76" t="s">
        <v>31</v>
      </c>
      <c r="RPW10" s="76" t="s">
        <v>31</v>
      </c>
      <c r="RPX10" s="76" t="s">
        <v>31</v>
      </c>
      <c r="RPY10" s="76" t="s">
        <v>31</v>
      </c>
      <c r="RPZ10" s="76" t="s">
        <v>31</v>
      </c>
      <c r="RQA10" s="76" t="s">
        <v>31</v>
      </c>
      <c r="RQB10" s="76" t="s">
        <v>31</v>
      </c>
      <c r="RQC10" s="76" t="s">
        <v>31</v>
      </c>
      <c r="RQD10" s="76" t="s">
        <v>31</v>
      </c>
      <c r="RQE10" s="76" t="s">
        <v>31</v>
      </c>
      <c r="RQF10" s="76" t="s">
        <v>31</v>
      </c>
      <c r="RQG10" s="76" t="s">
        <v>31</v>
      </c>
      <c r="RQH10" s="76" t="s">
        <v>31</v>
      </c>
      <c r="RQI10" s="76" t="s">
        <v>31</v>
      </c>
      <c r="RQJ10" s="76" t="s">
        <v>31</v>
      </c>
      <c r="RQK10" s="76" t="s">
        <v>31</v>
      </c>
      <c r="RQL10" s="76" t="s">
        <v>31</v>
      </c>
      <c r="RQM10" s="76" t="s">
        <v>31</v>
      </c>
      <c r="RQN10" s="76" t="s">
        <v>31</v>
      </c>
      <c r="RQO10" s="76" t="s">
        <v>31</v>
      </c>
      <c r="RQP10" s="76" t="s">
        <v>31</v>
      </c>
      <c r="RQQ10" s="76" t="s">
        <v>31</v>
      </c>
      <c r="RQR10" s="76" t="s">
        <v>31</v>
      </c>
      <c r="RQS10" s="76" t="s">
        <v>31</v>
      </c>
      <c r="RQT10" s="76" t="s">
        <v>31</v>
      </c>
      <c r="RQU10" s="76" t="s">
        <v>31</v>
      </c>
      <c r="RQV10" s="76" t="s">
        <v>31</v>
      </c>
      <c r="RQW10" s="76" t="s">
        <v>31</v>
      </c>
      <c r="RQX10" s="76" t="s">
        <v>31</v>
      </c>
      <c r="RQY10" s="76" t="s">
        <v>31</v>
      </c>
      <c r="RQZ10" s="76" t="s">
        <v>31</v>
      </c>
      <c r="RRA10" s="76" t="s">
        <v>31</v>
      </c>
      <c r="RRB10" s="76" t="s">
        <v>31</v>
      </c>
      <c r="RRC10" s="76" t="s">
        <v>31</v>
      </c>
      <c r="RRD10" s="76" t="s">
        <v>31</v>
      </c>
      <c r="RRE10" s="76" t="s">
        <v>31</v>
      </c>
      <c r="RRF10" s="76" t="s">
        <v>31</v>
      </c>
      <c r="RRG10" s="76" t="s">
        <v>31</v>
      </c>
      <c r="RRH10" s="76" t="s">
        <v>31</v>
      </c>
      <c r="RRI10" s="76" t="s">
        <v>31</v>
      </c>
      <c r="RRJ10" s="76" t="s">
        <v>31</v>
      </c>
      <c r="RRK10" s="76" t="s">
        <v>31</v>
      </c>
      <c r="RRL10" s="76" t="s">
        <v>31</v>
      </c>
      <c r="RRM10" s="76" t="s">
        <v>31</v>
      </c>
      <c r="RRN10" s="76" t="s">
        <v>31</v>
      </c>
      <c r="RRO10" s="76" t="s">
        <v>31</v>
      </c>
      <c r="RRP10" s="76" t="s">
        <v>31</v>
      </c>
      <c r="RRQ10" s="76" t="s">
        <v>31</v>
      </c>
      <c r="RRR10" s="76" t="s">
        <v>31</v>
      </c>
      <c r="RRS10" s="76" t="s">
        <v>31</v>
      </c>
      <c r="RRT10" s="76" t="s">
        <v>31</v>
      </c>
      <c r="RRU10" s="76" t="s">
        <v>31</v>
      </c>
      <c r="RRV10" s="76" t="s">
        <v>31</v>
      </c>
      <c r="RRW10" s="76" t="s">
        <v>31</v>
      </c>
      <c r="RRX10" s="76" t="s">
        <v>31</v>
      </c>
      <c r="RRY10" s="76" t="s">
        <v>31</v>
      </c>
      <c r="RRZ10" s="76" t="s">
        <v>31</v>
      </c>
      <c r="RSA10" s="76" t="s">
        <v>31</v>
      </c>
      <c r="RSB10" s="76" t="s">
        <v>31</v>
      </c>
      <c r="RSC10" s="76" t="s">
        <v>31</v>
      </c>
      <c r="RSD10" s="76" t="s">
        <v>31</v>
      </c>
      <c r="RSE10" s="76" t="s">
        <v>31</v>
      </c>
      <c r="RSF10" s="76" t="s">
        <v>31</v>
      </c>
      <c r="RSG10" s="76" t="s">
        <v>31</v>
      </c>
      <c r="RSH10" s="76" t="s">
        <v>31</v>
      </c>
      <c r="RSI10" s="76" t="s">
        <v>31</v>
      </c>
      <c r="RSJ10" s="76" t="s">
        <v>31</v>
      </c>
      <c r="RSK10" s="76" t="s">
        <v>31</v>
      </c>
      <c r="RSL10" s="76" t="s">
        <v>31</v>
      </c>
      <c r="RSM10" s="76" t="s">
        <v>31</v>
      </c>
      <c r="RSN10" s="76" t="s">
        <v>31</v>
      </c>
      <c r="RSO10" s="76" t="s">
        <v>31</v>
      </c>
      <c r="RSP10" s="76" t="s">
        <v>31</v>
      </c>
      <c r="RSQ10" s="76" t="s">
        <v>31</v>
      </c>
      <c r="RSR10" s="76" t="s">
        <v>31</v>
      </c>
      <c r="RSS10" s="76" t="s">
        <v>31</v>
      </c>
      <c r="RST10" s="76" t="s">
        <v>31</v>
      </c>
      <c r="RSU10" s="76" t="s">
        <v>31</v>
      </c>
      <c r="RSV10" s="76" t="s">
        <v>31</v>
      </c>
      <c r="RSW10" s="76" t="s">
        <v>31</v>
      </c>
      <c r="RSX10" s="76" t="s">
        <v>31</v>
      </c>
      <c r="RSY10" s="76" t="s">
        <v>31</v>
      </c>
      <c r="RSZ10" s="76" t="s">
        <v>31</v>
      </c>
      <c r="RTA10" s="76" t="s">
        <v>31</v>
      </c>
      <c r="RTB10" s="76" t="s">
        <v>31</v>
      </c>
      <c r="RTC10" s="76" t="s">
        <v>31</v>
      </c>
      <c r="RTD10" s="76" t="s">
        <v>31</v>
      </c>
      <c r="RTE10" s="76" t="s">
        <v>31</v>
      </c>
      <c r="RTF10" s="76" t="s">
        <v>31</v>
      </c>
      <c r="RTG10" s="76" t="s">
        <v>31</v>
      </c>
      <c r="RTH10" s="76" t="s">
        <v>31</v>
      </c>
      <c r="RTI10" s="76" t="s">
        <v>31</v>
      </c>
      <c r="RTJ10" s="76" t="s">
        <v>31</v>
      </c>
      <c r="RTK10" s="76" t="s">
        <v>31</v>
      </c>
      <c r="RTL10" s="76" t="s">
        <v>31</v>
      </c>
      <c r="RTM10" s="76" t="s">
        <v>31</v>
      </c>
      <c r="RTN10" s="76" t="s">
        <v>31</v>
      </c>
      <c r="RTO10" s="76" t="s">
        <v>31</v>
      </c>
      <c r="RTP10" s="76" t="s">
        <v>31</v>
      </c>
      <c r="RTQ10" s="76" t="s">
        <v>31</v>
      </c>
      <c r="RTR10" s="76" t="s">
        <v>31</v>
      </c>
      <c r="RTS10" s="76" t="s">
        <v>31</v>
      </c>
      <c r="RTT10" s="76" t="s">
        <v>31</v>
      </c>
      <c r="RTU10" s="76" t="s">
        <v>31</v>
      </c>
      <c r="RTV10" s="76" t="s">
        <v>31</v>
      </c>
      <c r="RTW10" s="76" t="s">
        <v>31</v>
      </c>
      <c r="RTX10" s="76" t="s">
        <v>31</v>
      </c>
      <c r="RTY10" s="76" t="s">
        <v>31</v>
      </c>
      <c r="RTZ10" s="76" t="s">
        <v>31</v>
      </c>
      <c r="RUA10" s="76" t="s">
        <v>31</v>
      </c>
      <c r="RUB10" s="76" t="s">
        <v>31</v>
      </c>
      <c r="RUC10" s="76" t="s">
        <v>31</v>
      </c>
      <c r="RUD10" s="76" t="s">
        <v>31</v>
      </c>
      <c r="RUE10" s="76" t="s">
        <v>31</v>
      </c>
      <c r="RUF10" s="76" t="s">
        <v>31</v>
      </c>
      <c r="RUG10" s="76" t="s">
        <v>31</v>
      </c>
      <c r="RUH10" s="76" t="s">
        <v>31</v>
      </c>
      <c r="RUI10" s="76" t="s">
        <v>31</v>
      </c>
      <c r="RUJ10" s="76" t="s">
        <v>31</v>
      </c>
      <c r="RUK10" s="76" t="s">
        <v>31</v>
      </c>
      <c r="RUL10" s="76" t="s">
        <v>31</v>
      </c>
      <c r="RUM10" s="76" t="s">
        <v>31</v>
      </c>
      <c r="RUN10" s="76" t="s">
        <v>31</v>
      </c>
      <c r="RUO10" s="76" t="s">
        <v>31</v>
      </c>
      <c r="RUP10" s="76" t="s">
        <v>31</v>
      </c>
      <c r="RUQ10" s="76" t="s">
        <v>31</v>
      </c>
      <c r="RUR10" s="76" t="s">
        <v>31</v>
      </c>
      <c r="RUS10" s="76" t="s">
        <v>31</v>
      </c>
      <c r="RUT10" s="76" t="s">
        <v>31</v>
      </c>
      <c r="RUU10" s="76" t="s">
        <v>31</v>
      </c>
      <c r="RUV10" s="76" t="s">
        <v>31</v>
      </c>
      <c r="RUW10" s="76" t="s">
        <v>31</v>
      </c>
      <c r="RUX10" s="76" t="s">
        <v>31</v>
      </c>
      <c r="RUY10" s="76" t="s">
        <v>31</v>
      </c>
      <c r="RUZ10" s="76" t="s">
        <v>31</v>
      </c>
      <c r="RVA10" s="76" t="s">
        <v>31</v>
      </c>
      <c r="RVB10" s="76" t="s">
        <v>31</v>
      </c>
      <c r="RVC10" s="76" t="s">
        <v>31</v>
      </c>
      <c r="RVD10" s="76" t="s">
        <v>31</v>
      </c>
      <c r="RVE10" s="76" t="s">
        <v>31</v>
      </c>
      <c r="RVF10" s="76" t="s">
        <v>31</v>
      </c>
      <c r="RVG10" s="76" t="s">
        <v>31</v>
      </c>
      <c r="RVH10" s="76" t="s">
        <v>31</v>
      </c>
      <c r="RVI10" s="76" t="s">
        <v>31</v>
      </c>
      <c r="RVJ10" s="76" t="s">
        <v>31</v>
      </c>
      <c r="RVK10" s="76" t="s">
        <v>31</v>
      </c>
      <c r="RVL10" s="76" t="s">
        <v>31</v>
      </c>
      <c r="RVM10" s="76" t="s">
        <v>31</v>
      </c>
      <c r="RVN10" s="76" t="s">
        <v>31</v>
      </c>
      <c r="RVO10" s="76" t="s">
        <v>31</v>
      </c>
      <c r="RVP10" s="76" t="s">
        <v>31</v>
      </c>
      <c r="RVQ10" s="76" t="s">
        <v>31</v>
      </c>
      <c r="RVR10" s="76" t="s">
        <v>31</v>
      </c>
      <c r="RVS10" s="76" t="s">
        <v>31</v>
      </c>
      <c r="RVT10" s="76" t="s">
        <v>31</v>
      </c>
      <c r="RVU10" s="76" t="s">
        <v>31</v>
      </c>
      <c r="RVV10" s="76" t="s">
        <v>31</v>
      </c>
      <c r="RVW10" s="76" t="s">
        <v>31</v>
      </c>
      <c r="RVX10" s="76" t="s">
        <v>31</v>
      </c>
      <c r="RVY10" s="76" t="s">
        <v>31</v>
      </c>
      <c r="RVZ10" s="76" t="s">
        <v>31</v>
      </c>
      <c r="RWA10" s="76" t="s">
        <v>31</v>
      </c>
      <c r="RWB10" s="76" t="s">
        <v>31</v>
      </c>
      <c r="RWC10" s="76" t="s">
        <v>31</v>
      </c>
      <c r="RWD10" s="76" t="s">
        <v>31</v>
      </c>
      <c r="RWE10" s="76" t="s">
        <v>31</v>
      </c>
      <c r="RWF10" s="76" t="s">
        <v>31</v>
      </c>
      <c r="RWG10" s="76" t="s">
        <v>31</v>
      </c>
      <c r="RWH10" s="76" t="s">
        <v>31</v>
      </c>
      <c r="RWI10" s="76" t="s">
        <v>31</v>
      </c>
      <c r="RWJ10" s="76" t="s">
        <v>31</v>
      </c>
      <c r="RWK10" s="76" t="s">
        <v>31</v>
      </c>
      <c r="RWL10" s="76" t="s">
        <v>31</v>
      </c>
      <c r="RWM10" s="76" t="s">
        <v>31</v>
      </c>
      <c r="RWN10" s="76" t="s">
        <v>31</v>
      </c>
      <c r="RWO10" s="76" t="s">
        <v>31</v>
      </c>
      <c r="RWP10" s="76" t="s">
        <v>31</v>
      </c>
      <c r="RWQ10" s="76" t="s">
        <v>31</v>
      </c>
      <c r="RWR10" s="76" t="s">
        <v>31</v>
      </c>
      <c r="RWS10" s="76" t="s">
        <v>31</v>
      </c>
      <c r="RWT10" s="76" t="s">
        <v>31</v>
      </c>
      <c r="RWU10" s="76" t="s">
        <v>31</v>
      </c>
      <c r="RWV10" s="76" t="s">
        <v>31</v>
      </c>
      <c r="RWW10" s="76" t="s">
        <v>31</v>
      </c>
      <c r="RWX10" s="76" t="s">
        <v>31</v>
      </c>
      <c r="RWY10" s="76" t="s">
        <v>31</v>
      </c>
      <c r="RWZ10" s="76" t="s">
        <v>31</v>
      </c>
      <c r="RXA10" s="76" t="s">
        <v>31</v>
      </c>
      <c r="RXB10" s="76" t="s">
        <v>31</v>
      </c>
      <c r="RXC10" s="76" t="s">
        <v>31</v>
      </c>
      <c r="RXD10" s="76" t="s">
        <v>31</v>
      </c>
      <c r="RXE10" s="76" t="s">
        <v>31</v>
      </c>
      <c r="RXF10" s="76" t="s">
        <v>31</v>
      </c>
      <c r="RXG10" s="76" t="s">
        <v>31</v>
      </c>
      <c r="RXH10" s="76" t="s">
        <v>31</v>
      </c>
      <c r="RXI10" s="76" t="s">
        <v>31</v>
      </c>
      <c r="RXJ10" s="76" t="s">
        <v>31</v>
      </c>
      <c r="RXK10" s="76" t="s">
        <v>31</v>
      </c>
      <c r="RXL10" s="76" t="s">
        <v>31</v>
      </c>
      <c r="RXM10" s="76" t="s">
        <v>31</v>
      </c>
      <c r="RXN10" s="76" t="s">
        <v>31</v>
      </c>
      <c r="RXO10" s="76" t="s">
        <v>31</v>
      </c>
      <c r="RXP10" s="76" t="s">
        <v>31</v>
      </c>
      <c r="RXQ10" s="76" t="s">
        <v>31</v>
      </c>
      <c r="RXR10" s="76" t="s">
        <v>31</v>
      </c>
      <c r="RXS10" s="76" t="s">
        <v>31</v>
      </c>
      <c r="RXT10" s="76" t="s">
        <v>31</v>
      </c>
      <c r="RXU10" s="76" t="s">
        <v>31</v>
      </c>
      <c r="RXV10" s="76" t="s">
        <v>31</v>
      </c>
      <c r="RXW10" s="76" t="s">
        <v>31</v>
      </c>
      <c r="RXX10" s="76" t="s">
        <v>31</v>
      </c>
      <c r="RXY10" s="76" t="s">
        <v>31</v>
      </c>
      <c r="RXZ10" s="76" t="s">
        <v>31</v>
      </c>
      <c r="RYA10" s="76" t="s">
        <v>31</v>
      </c>
      <c r="RYB10" s="76" t="s">
        <v>31</v>
      </c>
      <c r="RYC10" s="76" t="s">
        <v>31</v>
      </c>
      <c r="RYD10" s="76" t="s">
        <v>31</v>
      </c>
      <c r="RYE10" s="76" t="s">
        <v>31</v>
      </c>
      <c r="RYF10" s="76" t="s">
        <v>31</v>
      </c>
      <c r="RYG10" s="76" t="s">
        <v>31</v>
      </c>
      <c r="RYH10" s="76" t="s">
        <v>31</v>
      </c>
      <c r="RYI10" s="76" t="s">
        <v>31</v>
      </c>
      <c r="RYJ10" s="76" t="s">
        <v>31</v>
      </c>
      <c r="RYK10" s="76" t="s">
        <v>31</v>
      </c>
      <c r="RYL10" s="76" t="s">
        <v>31</v>
      </c>
      <c r="RYM10" s="76" t="s">
        <v>31</v>
      </c>
      <c r="RYN10" s="76" t="s">
        <v>31</v>
      </c>
      <c r="RYO10" s="76" t="s">
        <v>31</v>
      </c>
      <c r="RYP10" s="76" t="s">
        <v>31</v>
      </c>
      <c r="RYQ10" s="76" t="s">
        <v>31</v>
      </c>
      <c r="RYR10" s="76" t="s">
        <v>31</v>
      </c>
      <c r="RYS10" s="76" t="s">
        <v>31</v>
      </c>
      <c r="RYT10" s="76" t="s">
        <v>31</v>
      </c>
      <c r="RYU10" s="76" t="s">
        <v>31</v>
      </c>
      <c r="RYV10" s="76" t="s">
        <v>31</v>
      </c>
      <c r="RYW10" s="76" t="s">
        <v>31</v>
      </c>
      <c r="RYX10" s="76" t="s">
        <v>31</v>
      </c>
      <c r="RYY10" s="76" t="s">
        <v>31</v>
      </c>
      <c r="RYZ10" s="76" t="s">
        <v>31</v>
      </c>
      <c r="RZA10" s="76" t="s">
        <v>31</v>
      </c>
      <c r="RZB10" s="76" t="s">
        <v>31</v>
      </c>
      <c r="RZC10" s="76" t="s">
        <v>31</v>
      </c>
      <c r="RZD10" s="76" t="s">
        <v>31</v>
      </c>
      <c r="RZE10" s="76" t="s">
        <v>31</v>
      </c>
      <c r="RZF10" s="76" t="s">
        <v>31</v>
      </c>
      <c r="RZG10" s="76" t="s">
        <v>31</v>
      </c>
      <c r="RZH10" s="76" t="s">
        <v>31</v>
      </c>
      <c r="RZI10" s="76" t="s">
        <v>31</v>
      </c>
      <c r="RZJ10" s="76" t="s">
        <v>31</v>
      </c>
      <c r="RZK10" s="76" t="s">
        <v>31</v>
      </c>
      <c r="RZL10" s="76" t="s">
        <v>31</v>
      </c>
      <c r="RZM10" s="76" t="s">
        <v>31</v>
      </c>
      <c r="RZN10" s="76" t="s">
        <v>31</v>
      </c>
      <c r="RZO10" s="76" t="s">
        <v>31</v>
      </c>
      <c r="RZP10" s="76" t="s">
        <v>31</v>
      </c>
      <c r="RZQ10" s="76" t="s">
        <v>31</v>
      </c>
      <c r="RZR10" s="76" t="s">
        <v>31</v>
      </c>
      <c r="RZS10" s="76" t="s">
        <v>31</v>
      </c>
      <c r="RZT10" s="76" t="s">
        <v>31</v>
      </c>
      <c r="RZU10" s="76" t="s">
        <v>31</v>
      </c>
      <c r="RZV10" s="76" t="s">
        <v>31</v>
      </c>
      <c r="RZW10" s="76" t="s">
        <v>31</v>
      </c>
      <c r="RZX10" s="76" t="s">
        <v>31</v>
      </c>
      <c r="RZY10" s="76" t="s">
        <v>31</v>
      </c>
      <c r="RZZ10" s="76" t="s">
        <v>31</v>
      </c>
      <c r="SAA10" s="76" t="s">
        <v>31</v>
      </c>
      <c r="SAB10" s="76" t="s">
        <v>31</v>
      </c>
      <c r="SAC10" s="76" t="s">
        <v>31</v>
      </c>
      <c r="SAD10" s="76" t="s">
        <v>31</v>
      </c>
      <c r="SAE10" s="76" t="s">
        <v>31</v>
      </c>
      <c r="SAF10" s="76" t="s">
        <v>31</v>
      </c>
      <c r="SAG10" s="76" t="s">
        <v>31</v>
      </c>
      <c r="SAH10" s="76" t="s">
        <v>31</v>
      </c>
      <c r="SAI10" s="76" t="s">
        <v>31</v>
      </c>
      <c r="SAJ10" s="76" t="s">
        <v>31</v>
      </c>
      <c r="SAK10" s="76" t="s">
        <v>31</v>
      </c>
      <c r="SAL10" s="76" t="s">
        <v>31</v>
      </c>
      <c r="SAM10" s="76" t="s">
        <v>31</v>
      </c>
      <c r="SAN10" s="76" t="s">
        <v>31</v>
      </c>
      <c r="SAO10" s="76" t="s">
        <v>31</v>
      </c>
      <c r="SAP10" s="76" t="s">
        <v>31</v>
      </c>
      <c r="SAQ10" s="76" t="s">
        <v>31</v>
      </c>
      <c r="SAR10" s="76" t="s">
        <v>31</v>
      </c>
      <c r="SAS10" s="76" t="s">
        <v>31</v>
      </c>
      <c r="SAT10" s="76" t="s">
        <v>31</v>
      </c>
      <c r="SAU10" s="76" t="s">
        <v>31</v>
      </c>
      <c r="SAV10" s="76" t="s">
        <v>31</v>
      </c>
      <c r="SAW10" s="76" t="s">
        <v>31</v>
      </c>
      <c r="SAX10" s="76" t="s">
        <v>31</v>
      </c>
      <c r="SAY10" s="76" t="s">
        <v>31</v>
      </c>
      <c r="SAZ10" s="76" t="s">
        <v>31</v>
      </c>
      <c r="SBA10" s="76" t="s">
        <v>31</v>
      </c>
      <c r="SBB10" s="76" t="s">
        <v>31</v>
      </c>
      <c r="SBC10" s="76" t="s">
        <v>31</v>
      </c>
      <c r="SBD10" s="76" t="s">
        <v>31</v>
      </c>
      <c r="SBE10" s="76" t="s">
        <v>31</v>
      </c>
      <c r="SBF10" s="76" t="s">
        <v>31</v>
      </c>
      <c r="SBG10" s="76" t="s">
        <v>31</v>
      </c>
      <c r="SBH10" s="76" t="s">
        <v>31</v>
      </c>
      <c r="SBI10" s="76" t="s">
        <v>31</v>
      </c>
      <c r="SBJ10" s="76" t="s">
        <v>31</v>
      </c>
      <c r="SBK10" s="76" t="s">
        <v>31</v>
      </c>
      <c r="SBL10" s="76" t="s">
        <v>31</v>
      </c>
      <c r="SBM10" s="76" t="s">
        <v>31</v>
      </c>
      <c r="SBN10" s="76" t="s">
        <v>31</v>
      </c>
      <c r="SBO10" s="76" t="s">
        <v>31</v>
      </c>
      <c r="SBP10" s="76" t="s">
        <v>31</v>
      </c>
      <c r="SBQ10" s="76" t="s">
        <v>31</v>
      </c>
      <c r="SBR10" s="76" t="s">
        <v>31</v>
      </c>
      <c r="SBS10" s="76" t="s">
        <v>31</v>
      </c>
      <c r="SBT10" s="76" t="s">
        <v>31</v>
      </c>
      <c r="SBU10" s="76" t="s">
        <v>31</v>
      </c>
      <c r="SBV10" s="76" t="s">
        <v>31</v>
      </c>
      <c r="SBW10" s="76" t="s">
        <v>31</v>
      </c>
      <c r="SBX10" s="76" t="s">
        <v>31</v>
      </c>
      <c r="SBY10" s="76" t="s">
        <v>31</v>
      </c>
      <c r="SBZ10" s="76" t="s">
        <v>31</v>
      </c>
      <c r="SCA10" s="76" t="s">
        <v>31</v>
      </c>
      <c r="SCB10" s="76" t="s">
        <v>31</v>
      </c>
      <c r="SCC10" s="76" t="s">
        <v>31</v>
      </c>
      <c r="SCD10" s="76" t="s">
        <v>31</v>
      </c>
      <c r="SCE10" s="76" t="s">
        <v>31</v>
      </c>
      <c r="SCF10" s="76" t="s">
        <v>31</v>
      </c>
      <c r="SCG10" s="76" t="s">
        <v>31</v>
      </c>
      <c r="SCH10" s="76" t="s">
        <v>31</v>
      </c>
      <c r="SCI10" s="76" t="s">
        <v>31</v>
      </c>
      <c r="SCJ10" s="76" t="s">
        <v>31</v>
      </c>
      <c r="SCK10" s="76" t="s">
        <v>31</v>
      </c>
      <c r="SCL10" s="76" t="s">
        <v>31</v>
      </c>
      <c r="SCM10" s="76" t="s">
        <v>31</v>
      </c>
      <c r="SCN10" s="76" t="s">
        <v>31</v>
      </c>
      <c r="SCO10" s="76" t="s">
        <v>31</v>
      </c>
      <c r="SCP10" s="76" t="s">
        <v>31</v>
      </c>
      <c r="SCQ10" s="76" t="s">
        <v>31</v>
      </c>
      <c r="SCR10" s="76" t="s">
        <v>31</v>
      </c>
      <c r="SCS10" s="76" t="s">
        <v>31</v>
      </c>
      <c r="SCT10" s="76" t="s">
        <v>31</v>
      </c>
      <c r="SCU10" s="76" t="s">
        <v>31</v>
      </c>
      <c r="SCV10" s="76" t="s">
        <v>31</v>
      </c>
      <c r="SCW10" s="76" t="s">
        <v>31</v>
      </c>
      <c r="SCX10" s="76" t="s">
        <v>31</v>
      </c>
      <c r="SCY10" s="76" t="s">
        <v>31</v>
      </c>
      <c r="SCZ10" s="76" t="s">
        <v>31</v>
      </c>
      <c r="SDA10" s="76" t="s">
        <v>31</v>
      </c>
      <c r="SDB10" s="76" t="s">
        <v>31</v>
      </c>
      <c r="SDC10" s="76" t="s">
        <v>31</v>
      </c>
      <c r="SDD10" s="76" t="s">
        <v>31</v>
      </c>
      <c r="SDE10" s="76" t="s">
        <v>31</v>
      </c>
      <c r="SDF10" s="76" t="s">
        <v>31</v>
      </c>
      <c r="SDG10" s="76" t="s">
        <v>31</v>
      </c>
      <c r="SDH10" s="76" t="s">
        <v>31</v>
      </c>
      <c r="SDI10" s="76" t="s">
        <v>31</v>
      </c>
      <c r="SDJ10" s="76" t="s">
        <v>31</v>
      </c>
      <c r="SDK10" s="76" t="s">
        <v>31</v>
      </c>
      <c r="SDL10" s="76" t="s">
        <v>31</v>
      </c>
      <c r="SDM10" s="76" t="s">
        <v>31</v>
      </c>
      <c r="SDN10" s="76" t="s">
        <v>31</v>
      </c>
      <c r="SDO10" s="76" t="s">
        <v>31</v>
      </c>
      <c r="SDP10" s="76" t="s">
        <v>31</v>
      </c>
      <c r="SDQ10" s="76" t="s">
        <v>31</v>
      </c>
      <c r="SDR10" s="76" t="s">
        <v>31</v>
      </c>
      <c r="SDS10" s="76" t="s">
        <v>31</v>
      </c>
      <c r="SDT10" s="76" t="s">
        <v>31</v>
      </c>
      <c r="SDU10" s="76" t="s">
        <v>31</v>
      </c>
      <c r="SDV10" s="76" t="s">
        <v>31</v>
      </c>
      <c r="SDW10" s="76" t="s">
        <v>31</v>
      </c>
      <c r="SDX10" s="76" t="s">
        <v>31</v>
      </c>
      <c r="SDY10" s="76" t="s">
        <v>31</v>
      </c>
      <c r="SDZ10" s="76" t="s">
        <v>31</v>
      </c>
      <c r="SEA10" s="76" t="s">
        <v>31</v>
      </c>
      <c r="SEB10" s="76" t="s">
        <v>31</v>
      </c>
      <c r="SEC10" s="76" t="s">
        <v>31</v>
      </c>
      <c r="SED10" s="76" t="s">
        <v>31</v>
      </c>
      <c r="SEE10" s="76" t="s">
        <v>31</v>
      </c>
      <c r="SEF10" s="76" t="s">
        <v>31</v>
      </c>
      <c r="SEG10" s="76" t="s">
        <v>31</v>
      </c>
      <c r="SEH10" s="76" t="s">
        <v>31</v>
      </c>
      <c r="SEI10" s="76" t="s">
        <v>31</v>
      </c>
      <c r="SEJ10" s="76" t="s">
        <v>31</v>
      </c>
      <c r="SEK10" s="76" t="s">
        <v>31</v>
      </c>
      <c r="SEL10" s="76" t="s">
        <v>31</v>
      </c>
      <c r="SEM10" s="76" t="s">
        <v>31</v>
      </c>
      <c r="SEN10" s="76" t="s">
        <v>31</v>
      </c>
      <c r="SEO10" s="76" t="s">
        <v>31</v>
      </c>
      <c r="SEP10" s="76" t="s">
        <v>31</v>
      </c>
      <c r="SEQ10" s="76" t="s">
        <v>31</v>
      </c>
      <c r="SER10" s="76" t="s">
        <v>31</v>
      </c>
      <c r="SES10" s="76" t="s">
        <v>31</v>
      </c>
      <c r="SET10" s="76" t="s">
        <v>31</v>
      </c>
      <c r="SEU10" s="76" t="s">
        <v>31</v>
      </c>
      <c r="SEV10" s="76" t="s">
        <v>31</v>
      </c>
      <c r="SEW10" s="76" t="s">
        <v>31</v>
      </c>
      <c r="SEX10" s="76" t="s">
        <v>31</v>
      </c>
      <c r="SEY10" s="76" t="s">
        <v>31</v>
      </c>
      <c r="SEZ10" s="76" t="s">
        <v>31</v>
      </c>
      <c r="SFA10" s="76" t="s">
        <v>31</v>
      </c>
      <c r="SFB10" s="76" t="s">
        <v>31</v>
      </c>
      <c r="SFC10" s="76" t="s">
        <v>31</v>
      </c>
      <c r="SFD10" s="76" t="s">
        <v>31</v>
      </c>
      <c r="SFE10" s="76" t="s">
        <v>31</v>
      </c>
      <c r="SFF10" s="76" t="s">
        <v>31</v>
      </c>
      <c r="SFG10" s="76" t="s">
        <v>31</v>
      </c>
      <c r="SFH10" s="76" t="s">
        <v>31</v>
      </c>
      <c r="SFI10" s="76" t="s">
        <v>31</v>
      </c>
      <c r="SFJ10" s="76" t="s">
        <v>31</v>
      </c>
      <c r="SFK10" s="76" t="s">
        <v>31</v>
      </c>
      <c r="SFL10" s="76" t="s">
        <v>31</v>
      </c>
      <c r="SFM10" s="76" t="s">
        <v>31</v>
      </c>
      <c r="SFN10" s="76" t="s">
        <v>31</v>
      </c>
      <c r="SFO10" s="76" t="s">
        <v>31</v>
      </c>
      <c r="SFP10" s="76" t="s">
        <v>31</v>
      </c>
      <c r="SFQ10" s="76" t="s">
        <v>31</v>
      </c>
      <c r="SFR10" s="76" t="s">
        <v>31</v>
      </c>
      <c r="SFS10" s="76" t="s">
        <v>31</v>
      </c>
      <c r="SFT10" s="76" t="s">
        <v>31</v>
      </c>
      <c r="SFU10" s="76" t="s">
        <v>31</v>
      </c>
      <c r="SFV10" s="76" t="s">
        <v>31</v>
      </c>
      <c r="SFW10" s="76" t="s">
        <v>31</v>
      </c>
      <c r="SFX10" s="76" t="s">
        <v>31</v>
      </c>
      <c r="SFY10" s="76" t="s">
        <v>31</v>
      </c>
      <c r="SFZ10" s="76" t="s">
        <v>31</v>
      </c>
      <c r="SGA10" s="76" t="s">
        <v>31</v>
      </c>
      <c r="SGB10" s="76" t="s">
        <v>31</v>
      </c>
      <c r="SGC10" s="76" t="s">
        <v>31</v>
      </c>
      <c r="SGD10" s="76" t="s">
        <v>31</v>
      </c>
      <c r="SGE10" s="76" t="s">
        <v>31</v>
      </c>
      <c r="SGF10" s="76" t="s">
        <v>31</v>
      </c>
      <c r="SGG10" s="76" t="s">
        <v>31</v>
      </c>
      <c r="SGH10" s="76" t="s">
        <v>31</v>
      </c>
      <c r="SGI10" s="76" t="s">
        <v>31</v>
      </c>
      <c r="SGJ10" s="76" t="s">
        <v>31</v>
      </c>
      <c r="SGK10" s="76" t="s">
        <v>31</v>
      </c>
      <c r="SGL10" s="76" t="s">
        <v>31</v>
      </c>
      <c r="SGM10" s="76" t="s">
        <v>31</v>
      </c>
      <c r="SGN10" s="76" t="s">
        <v>31</v>
      </c>
      <c r="SGO10" s="76" t="s">
        <v>31</v>
      </c>
      <c r="SGP10" s="76" t="s">
        <v>31</v>
      </c>
      <c r="SGQ10" s="76" t="s">
        <v>31</v>
      </c>
      <c r="SGR10" s="76" t="s">
        <v>31</v>
      </c>
      <c r="SGS10" s="76" t="s">
        <v>31</v>
      </c>
      <c r="SGT10" s="76" t="s">
        <v>31</v>
      </c>
      <c r="SGU10" s="76" t="s">
        <v>31</v>
      </c>
      <c r="SGV10" s="76" t="s">
        <v>31</v>
      </c>
      <c r="SGW10" s="76" t="s">
        <v>31</v>
      </c>
      <c r="SGX10" s="76" t="s">
        <v>31</v>
      </c>
      <c r="SGY10" s="76" t="s">
        <v>31</v>
      </c>
      <c r="SGZ10" s="76" t="s">
        <v>31</v>
      </c>
      <c r="SHA10" s="76" t="s">
        <v>31</v>
      </c>
      <c r="SHB10" s="76" t="s">
        <v>31</v>
      </c>
      <c r="SHC10" s="76" t="s">
        <v>31</v>
      </c>
      <c r="SHD10" s="76" t="s">
        <v>31</v>
      </c>
      <c r="SHE10" s="76" t="s">
        <v>31</v>
      </c>
      <c r="SHF10" s="76" t="s">
        <v>31</v>
      </c>
      <c r="SHG10" s="76" t="s">
        <v>31</v>
      </c>
      <c r="SHH10" s="76" t="s">
        <v>31</v>
      </c>
      <c r="SHI10" s="76" t="s">
        <v>31</v>
      </c>
      <c r="SHJ10" s="76" t="s">
        <v>31</v>
      </c>
      <c r="SHK10" s="76" t="s">
        <v>31</v>
      </c>
      <c r="SHL10" s="76" t="s">
        <v>31</v>
      </c>
      <c r="SHM10" s="76" t="s">
        <v>31</v>
      </c>
      <c r="SHN10" s="76" t="s">
        <v>31</v>
      </c>
      <c r="SHO10" s="76" t="s">
        <v>31</v>
      </c>
      <c r="SHP10" s="76" t="s">
        <v>31</v>
      </c>
      <c r="SHQ10" s="76" t="s">
        <v>31</v>
      </c>
      <c r="SHR10" s="76" t="s">
        <v>31</v>
      </c>
      <c r="SHS10" s="76" t="s">
        <v>31</v>
      </c>
      <c r="SHT10" s="76" t="s">
        <v>31</v>
      </c>
      <c r="SHU10" s="76" t="s">
        <v>31</v>
      </c>
      <c r="SHV10" s="76" t="s">
        <v>31</v>
      </c>
      <c r="SHW10" s="76" t="s">
        <v>31</v>
      </c>
      <c r="SHX10" s="76" t="s">
        <v>31</v>
      </c>
      <c r="SHY10" s="76" t="s">
        <v>31</v>
      </c>
      <c r="SHZ10" s="76" t="s">
        <v>31</v>
      </c>
      <c r="SIA10" s="76" t="s">
        <v>31</v>
      </c>
      <c r="SIB10" s="76" t="s">
        <v>31</v>
      </c>
      <c r="SIC10" s="76" t="s">
        <v>31</v>
      </c>
      <c r="SID10" s="76" t="s">
        <v>31</v>
      </c>
      <c r="SIE10" s="76" t="s">
        <v>31</v>
      </c>
      <c r="SIF10" s="76" t="s">
        <v>31</v>
      </c>
      <c r="SIG10" s="76" t="s">
        <v>31</v>
      </c>
      <c r="SIH10" s="76" t="s">
        <v>31</v>
      </c>
      <c r="SII10" s="76" t="s">
        <v>31</v>
      </c>
      <c r="SIJ10" s="76" t="s">
        <v>31</v>
      </c>
      <c r="SIK10" s="76" t="s">
        <v>31</v>
      </c>
      <c r="SIL10" s="76" t="s">
        <v>31</v>
      </c>
      <c r="SIM10" s="76" t="s">
        <v>31</v>
      </c>
      <c r="SIN10" s="76" t="s">
        <v>31</v>
      </c>
      <c r="SIO10" s="76" t="s">
        <v>31</v>
      </c>
      <c r="SIP10" s="76" t="s">
        <v>31</v>
      </c>
      <c r="SIQ10" s="76" t="s">
        <v>31</v>
      </c>
      <c r="SIR10" s="76" t="s">
        <v>31</v>
      </c>
      <c r="SIS10" s="76" t="s">
        <v>31</v>
      </c>
      <c r="SIT10" s="76" t="s">
        <v>31</v>
      </c>
      <c r="SIU10" s="76" t="s">
        <v>31</v>
      </c>
      <c r="SIV10" s="76" t="s">
        <v>31</v>
      </c>
      <c r="SIW10" s="76" t="s">
        <v>31</v>
      </c>
      <c r="SIX10" s="76" t="s">
        <v>31</v>
      </c>
      <c r="SIY10" s="76" t="s">
        <v>31</v>
      </c>
      <c r="SIZ10" s="76" t="s">
        <v>31</v>
      </c>
      <c r="SJA10" s="76" t="s">
        <v>31</v>
      </c>
      <c r="SJB10" s="76" t="s">
        <v>31</v>
      </c>
      <c r="SJC10" s="76" t="s">
        <v>31</v>
      </c>
      <c r="SJD10" s="76" t="s">
        <v>31</v>
      </c>
      <c r="SJE10" s="76" t="s">
        <v>31</v>
      </c>
      <c r="SJF10" s="76" t="s">
        <v>31</v>
      </c>
      <c r="SJG10" s="76" t="s">
        <v>31</v>
      </c>
      <c r="SJH10" s="76" t="s">
        <v>31</v>
      </c>
      <c r="SJI10" s="76" t="s">
        <v>31</v>
      </c>
      <c r="SJJ10" s="76" t="s">
        <v>31</v>
      </c>
      <c r="SJK10" s="76" t="s">
        <v>31</v>
      </c>
      <c r="SJL10" s="76" t="s">
        <v>31</v>
      </c>
      <c r="SJM10" s="76" t="s">
        <v>31</v>
      </c>
      <c r="SJN10" s="76" t="s">
        <v>31</v>
      </c>
      <c r="SJO10" s="76" t="s">
        <v>31</v>
      </c>
      <c r="SJP10" s="76" t="s">
        <v>31</v>
      </c>
      <c r="SJQ10" s="76" t="s">
        <v>31</v>
      </c>
      <c r="SJR10" s="76" t="s">
        <v>31</v>
      </c>
      <c r="SJS10" s="76" t="s">
        <v>31</v>
      </c>
      <c r="SJT10" s="76" t="s">
        <v>31</v>
      </c>
      <c r="SJU10" s="76" t="s">
        <v>31</v>
      </c>
      <c r="SJV10" s="76" t="s">
        <v>31</v>
      </c>
      <c r="SJW10" s="76" t="s">
        <v>31</v>
      </c>
      <c r="SJX10" s="76" t="s">
        <v>31</v>
      </c>
      <c r="SJY10" s="76" t="s">
        <v>31</v>
      </c>
      <c r="SJZ10" s="76" t="s">
        <v>31</v>
      </c>
      <c r="SKA10" s="76" t="s">
        <v>31</v>
      </c>
      <c r="SKB10" s="76" t="s">
        <v>31</v>
      </c>
      <c r="SKC10" s="76" t="s">
        <v>31</v>
      </c>
      <c r="SKD10" s="76" t="s">
        <v>31</v>
      </c>
      <c r="SKE10" s="76" t="s">
        <v>31</v>
      </c>
      <c r="SKF10" s="76" t="s">
        <v>31</v>
      </c>
      <c r="SKG10" s="76" t="s">
        <v>31</v>
      </c>
      <c r="SKH10" s="76" t="s">
        <v>31</v>
      </c>
      <c r="SKI10" s="76" t="s">
        <v>31</v>
      </c>
      <c r="SKJ10" s="76" t="s">
        <v>31</v>
      </c>
      <c r="SKK10" s="76" t="s">
        <v>31</v>
      </c>
      <c r="SKL10" s="76" t="s">
        <v>31</v>
      </c>
      <c r="SKM10" s="76" t="s">
        <v>31</v>
      </c>
      <c r="SKN10" s="76" t="s">
        <v>31</v>
      </c>
      <c r="SKO10" s="76" t="s">
        <v>31</v>
      </c>
      <c r="SKP10" s="76" t="s">
        <v>31</v>
      </c>
      <c r="SKQ10" s="76" t="s">
        <v>31</v>
      </c>
      <c r="SKR10" s="76" t="s">
        <v>31</v>
      </c>
      <c r="SKS10" s="76" t="s">
        <v>31</v>
      </c>
      <c r="SKT10" s="76" t="s">
        <v>31</v>
      </c>
      <c r="SKU10" s="76" t="s">
        <v>31</v>
      </c>
      <c r="SKV10" s="76" t="s">
        <v>31</v>
      </c>
      <c r="SKW10" s="76" t="s">
        <v>31</v>
      </c>
      <c r="SKX10" s="76" t="s">
        <v>31</v>
      </c>
      <c r="SKY10" s="76" t="s">
        <v>31</v>
      </c>
      <c r="SKZ10" s="76" t="s">
        <v>31</v>
      </c>
      <c r="SLA10" s="76" t="s">
        <v>31</v>
      </c>
      <c r="SLB10" s="76" t="s">
        <v>31</v>
      </c>
      <c r="SLC10" s="76" t="s">
        <v>31</v>
      </c>
      <c r="SLD10" s="76" t="s">
        <v>31</v>
      </c>
      <c r="SLE10" s="76" t="s">
        <v>31</v>
      </c>
      <c r="SLF10" s="76" t="s">
        <v>31</v>
      </c>
      <c r="SLG10" s="76" t="s">
        <v>31</v>
      </c>
      <c r="SLH10" s="76" t="s">
        <v>31</v>
      </c>
      <c r="SLI10" s="76" t="s">
        <v>31</v>
      </c>
      <c r="SLJ10" s="76" t="s">
        <v>31</v>
      </c>
      <c r="SLK10" s="76" t="s">
        <v>31</v>
      </c>
      <c r="SLL10" s="76" t="s">
        <v>31</v>
      </c>
      <c r="SLM10" s="76" t="s">
        <v>31</v>
      </c>
      <c r="SLN10" s="76" t="s">
        <v>31</v>
      </c>
      <c r="SLO10" s="76" t="s">
        <v>31</v>
      </c>
      <c r="SLP10" s="76" t="s">
        <v>31</v>
      </c>
      <c r="SLQ10" s="76" t="s">
        <v>31</v>
      </c>
      <c r="SLR10" s="76" t="s">
        <v>31</v>
      </c>
      <c r="SLS10" s="76" t="s">
        <v>31</v>
      </c>
      <c r="SLT10" s="76" t="s">
        <v>31</v>
      </c>
      <c r="SLU10" s="76" t="s">
        <v>31</v>
      </c>
      <c r="SLV10" s="76" t="s">
        <v>31</v>
      </c>
      <c r="SLW10" s="76" t="s">
        <v>31</v>
      </c>
      <c r="SLX10" s="76" t="s">
        <v>31</v>
      </c>
      <c r="SLY10" s="76" t="s">
        <v>31</v>
      </c>
      <c r="SLZ10" s="76" t="s">
        <v>31</v>
      </c>
      <c r="SMA10" s="76" t="s">
        <v>31</v>
      </c>
      <c r="SMB10" s="76" t="s">
        <v>31</v>
      </c>
      <c r="SMC10" s="76" t="s">
        <v>31</v>
      </c>
      <c r="SMD10" s="76" t="s">
        <v>31</v>
      </c>
      <c r="SME10" s="76" t="s">
        <v>31</v>
      </c>
      <c r="SMF10" s="76" t="s">
        <v>31</v>
      </c>
      <c r="SMG10" s="76" t="s">
        <v>31</v>
      </c>
      <c r="SMH10" s="76" t="s">
        <v>31</v>
      </c>
      <c r="SMI10" s="76" t="s">
        <v>31</v>
      </c>
      <c r="SMJ10" s="76" t="s">
        <v>31</v>
      </c>
      <c r="SMK10" s="76" t="s">
        <v>31</v>
      </c>
      <c r="SML10" s="76" t="s">
        <v>31</v>
      </c>
      <c r="SMM10" s="76" t="s">
        <v>31</v>
      </c>
      <c r="SMN10" s="76" t="s">
        <v>31</v>
      </c>
      <c r="SMO10" s="76" t="s">
        <v>31</v>
      </c>
      <c r="SMP10" s="76" t="s">
        <v>31</v>
      </c>
      <c r="SMQ10" s="76" t="s">
        <v>31</v>
      </c>
      <c r="SMR10" s="76" t="s">
        <v>31</v>
      </c>
      <c r="SMS10" s="76" t="s">
        <v>31</v>
      </c>
      <c r="SMT10" s="76" t="s">
        <v>31</v>
      </c>
      <c r="SMU10" s="76" t="s">
        <v>31</v>
      </c>
      <c r="SMV10" s="76" t="s">
        <v>31</v>
      </c>
      <c r="SMW10" s="76" t="s">
        <v>31</v>
      </c>
      <c r="SMX10" s="76" t="s">
        <v>31</v>
      </c>
      <c r="SMY10" s="76" t="s">
        <v>31</v>
      </c>
      <c r="SMZ10" s="76" t="s">
        <v>31</v>
      </c>
      <c r="SNA10" s="76" t="s">
        <v>31</v>
      </c>
      <c r="SNB10" s="76" t="s">
        <v>31</v>
      </c>
      <c r="SNC10" s="76" t="s">
        <v>31</v>
      </c>
      <c r="SND10" s="76" t="s">
        <v>31</v>
      </c>
      <c r="SNE10" s="76" t="s">
        <v>31</v>
      </c>
      <c r="SNF10" s="76" t="s">
        <v>31</v>
      </c>
      <c r="SNG10" s="76" t="s">
        <v>31</v>
      </c>
      <c r="SNH10" s="76" t="s">
        <v>31</v>
      </c>
      <c r="SNI10" s="76" t="s">
        <v>31</v>
      </c>
      <c r="SNJ10" s="76" t="s">
        <v>31</v>
      </c>
      <c r="SNK10" s="76" t="s">
        <v>31</v>
      </c>
      <c r="SNL10" s="76" t="s">
        <v>31</v>
      </c>
      <c r="SNM10" s="76" t="s">
        <v>31</v>
      </c>
      <c r="SNN10" s="76" t="s">
        <v>31</v>
      </c>
      <c r="SNO10" s="76" t="s">
        <v>31</v>
      </c>
      <c r="SNP10" s="76" t="s">
        <v>31</v>
      </c>
      <c r="SNQ10" s="76" t="s">
        <v>31</v>
      </c>
      <c r="SNR10" s="76" t="s">
        <v>31</v>
      </c>
      <c r="SNS10" s="76" t="s">
        <v>31</v>
      </c>
      <c r="SNT10" s="76" t="s">
        <v>31</v>
      </c>
      <c r="SNU10" s="76" t="s">
        <v>31</v>
      </c>
      <c r="SNV10" s="76" t="s">
        <v>31</v>
      </c>
      <c r="SNW10" s="76" t="s">
        <v>31</v>
      </c>
      <c r="SNX10" s="76" t="s">
        <v>31</v>
      </c>
      <c r="SNY10" s="76" t="s">
        <v>31</v>
      </c>
      <c r="SNZ10" s="76" t="s">
        <v>31</v>
      </c>
      <c r="SOA10" s="76" t="s">
        <v>31</v>
      </c>
      <c r="SOB10" s="76" t="s">
        <v>31</v>
      </c>
      <c r="SOC10" s="76" t="s">
        <v>31</v>
      </c>
      <c r="SOD10" s="76" t="s">
        <v>31</v>
      </c>
      <c r="SOE10" s="76" t="s">
        <v>31</v>
      </c>
      <c r="SOF10" s="76" t="s">
        <v>31</v>
      </c>
      <c r="SOG10" s="76" t="s">
        <v>31</v>
      </c>
      <c r="SOH10" s="76" t="s">
        <v>31</v>
      </c>
      <c r="SOI10" s="76" t="s">
        <v>31</v>
      </c>
      <c r="SOJ10" s="76" t="s">
        <v>31</v>
      </c>
      <c r="SOK10" s="76" t="s">
        <v>31</v>
      </c>
      <c r="SOL10" s="76" t="s">
        <v>31</v>
      </c>
      <c r="SOM10" s="76" t="s">
        <v>31</v>
      </c>
      <c r="SON10" s="76" t="s">
        <v>31</v>
      </c>
      <c r="SOO10" s="76" t="s">
        <v>31</v>
      </c>
      <c r="SOP10" s="76" t="s">
        <v>31</v>
      </c>
      <c r="SOQ10" s="76" t="s">
        <v>31</v>
      </c>
      <c r="SOR10" s="76" t="s">
        <v>31</v>
      </c>
      <c r="SOS10" s="76" t="s">
        <v>31</v>
      </c>
      <c r="SOT10" s="76" t="s">
        <v>31</v>
      </c>
      <c r="SOU10" s="76" t="s">
        <v>31</v>
      </c>
      <c r="SOV10" s="76" t="s">
        <v>31</v>
      </c>
      <c r="SOW10" s="76" t="s">
        <v>31</v>
      </c>
      <c r="SOX10" s="76" t="s">
        <v>31</v>
      </c>
      <c r="SOY10" s="76" t="s">
        <v>31</v>
      </c>
      <c r="SOZ10" s="76" t="s">
        <v>31</v>
      </c>
      <c r="SPA10" s="76" t="s">
        <v>31</v>
      </c>
      <c r="SPB10" s="76" t="s">
        <v>31</v>
      </c>
      <c r="SPC10" s="76" t="s">
        <v>31</v>
      </c>
      <c r="SPD10" s="76" t="s">
        <v>31</v>
      </c>
      <c r="SPE10" s="76" t="s">
        <v>31</v>
      </c>
      <c r="SPF10" s="76" t="s">
        <v>31</v>
      </c>
      <c r="SPG10" s="76" t="s">
        <v>31</v>
      </c>
      <c r="SPH10" s="76" t="s">
        <v>31</v>
      </c>
      <c r="SPI10" s="76" t="s">
        <v>31</v>
      </c>
      <c r="SPJ10" s="76" t="s">
        <v>31</v>
      </c>
      <c r="SPK10" s="76" t="s">
        <v>31</v>
      </c>
      <c r="SPL10" s="76" t="s">
        <v>31</v>
      </c>
      <c r="SPM10" s="76" t="s">
        <v>31</v>
      </c>
      <c r="SPN10" s="76" t="s">
        <v>31</v>
      </c>
      <c r="SPO10" s="76" t="s">
        <v>31</v>
      </c>
      <c r="SPP10" s="76" t="s">
        <v>31</v>
      </c>
      <c r="SPQ10" s="76" t="s">
        <v>31</v>
      </c>
      <c r="SPR10" s="76" t="s">
        <v>31</v>
      </c>
      <c r="SPS10" s="76" t="s">
        <v>31</v>
      </c>
      <c r="SPT10" s="76" t="s">
        <v>31</v>
      </c>
      <c r="SPU10" s="76" t="s">
        <v>31</v>
      </c>
      <c r="SPV10" s="76" t="s">
        <v>31</v>
      </c>
      <c r="SPW10" s="76" t="s">
        <v>31</v>
      </c>
      <c r="SPX10" s="76" t="s">
        <v>31</v>
      </c>
      <c r="SPY10" s="76" t="s">
        <v>31</v>
      </c>
      <c r="SPZ10" s="76" t="s">
        <v>31</v>
      </c>
      <c r="SQA10" s="76" t="s">
        <v>31</v>
      </c>
      <c r="SQB10" s="76" t="s">
        <v>31</v>
      </c>
      <c r="SQC10" s="76" t="s">
        <v>31</v>
      </c>
      <c r="SQD10" s="76" t="s">
        <v>31</v>
      </c>
      <c r="SQE10" s="76" t="s">
        <v>31</v>
      </c>
      <c r="SQF10" s="76" t="s">
        <v>31</v>
      </c>
      <c r="SQG10" s="76" t="s">
        <v>31</v>
      </c>
      <c r="SQH10" s="76" t="s">
        <v>31</v>
      </c>
      <c r="SQI10" s="76" t="s">
        <v>31</v>
      </c>
      <c r="SQJ10" s="76" t="s">
        <v>31</v>
      </c>
      <c r="SQK10" s="76" t="s">
        <v>31</v>
      </c>
      <c r="SQL10" s="76" t="s">
        <v>31</v>
      </c>
      <c r="SQM10" s="76" t="s">
        <v>31</v>
      </c>
      <c r="SQN10" s="76" t="s">
        <v>31</v>
      </c>
      <c r="SQO10" s="76" t="s">
        <v>31</v>
      </c>
      <c r="SQP10" s="76" t="s">
        <v>31</v>
      </c>
      <c r="SQQ10" s="76" t="s">
        <v>31</v>
      </c>
      <c r="SQR10" s="76" t="s">
        <v>31</v>
      </c>
      <c r="SQS10" s="76" t="s">
        <v>31</v>
      </c>
      <c r="SQT10" s="76" t="s">
        <v>31</v>
      </c>
      <c r="SQU10" s="76" t="s">
        <v>31</v>
      </c>
      <c r="SQV10" s="76" t="s">
        <v>31</v>
      </c>
      <c r="SQW10" s="76" t="s">
        <v>31</v>
      </c>
      <c r="SQX10" s="76" t="s">
        <v>31</v>
      </c>
      <c r="SQY10" s="76" t="s">
        <v>31</v>
      </c>
      <c r="SQZ10" s="76" t="s">
        <v>31</v>
      </c>
      <c r="SRA10" s="76" t="s">
        <v>31</v>
      </c>
      <c r="SRB10" s="76" t="s">
        <v>31</v>
      </c>
      <c r="SRC10" s="76" t="s">
        <v>31</v>
      </c>
      <c r="SRD10" s="76" t="s">
        <v>31</v>
      </c>
      <c r="SRE10" s="76" t="s">
        <v>31</v>
      </c>
      <c r="SRF10" s="76" t="s">
        <v>31</v>
      </c>
      <c r="SRG10" s="76" t="s">
        <v>31</v>
      </c>
      <c r="SRH10" s="76" t="s">
        <v>31</v>
      </c>
      <c r="SRI10" s="76" t="s">
        <v>31</v>
      </c>
      <c r="SRJ10" s="76" t="s">
        <v>31</v>
      </c>
      <c r="SRK10" s="76" t="s">
        <v>31</v>
      </c>
      <c r="SRL10" s="76" t="s">
        <v>31</v>
      </c>
      <c r="SRM10" s="76" t="s">
        <v>31</v>
      </c>
      <c r="SRN10" s="76" t="s">
        <v>31</v>
      </c>
      <c r="SRO10" s="76" t="s">
        <v>31</v>
      </c>
      <c r="SRP10" s="76" t="s">
        <v>31</v>
      </c>
      <c r="SRQ10" s="76" t="s">
        <v>31</v>
      </c>
      <c r="SRR10" s="76" t="s">
        <v>31</v>
      </c>
      <c r="SRS10" s="76" t="s">
        <v>31</v>
      </c>
      <c r="SRT10" s="76" t="s">
        <v>31</v>
      </c>
      <c r="SRU10" s="76" t="s">
        <v>31</v>
      </c>
      <c r="SRV10" s="76" t="s">
        <v>31</v>
      </c>
      <c r="SRW10" s="76" t="s">
        <v>31</v>
      </c>
      <c r="SRX10" s="76" t="s">
        <v>31</v>
      </c>
      <c r="SRY10" s="76" t="s">
        <v>31</v>
      </c>
      <c r="SRZ10" s="76" t="s">
        <v>31</v>
      </c>
      <c r="SSA10" s="76" t="s">
        <v>31</v>
      </c>
      <c r="SSB10" s="76" t="s">
        <v>31</v>
      </c>
      <c r="SSC10" s="76" t="s">
        <v>31</v>
      </c>
      <c r="SSD10" s="76" t="s">
        <v>31</v>
      </c>
      <c r="SSE10" s="76" t="s">
        <v>31</v>
      </c>
      <c r="SSF10" s="76" t="s">
        <v>31</v>
      </c>
      <c r="SSG10" s="76" t="s">
        <v>31</v>
      </c>
      <c r="SSH10" s="76" t="s">
        <v>31</v>
      </c>
      <c r="SSI10" s="76" t="s">
        <v>31</v>
      </c>
      <c r="SSJ10" s="76" t="s">
        <v>31</v>
      </c>
      <c r="SSK10" s="76" t="s">
        <v>31</v>
      </c>
      <c r="SSL10" s="76" t="s">
        <v>31</v>
      </c>
      <c r="SSM10" s="76" t="s">
        <v>31</v>
      </c>
      <c r="SSN10" s="76" t="s">
        <v>31</v>
      </c>
      <c r="SSO10" s="76" t="s">
        <v>31</v>
      </c>
      <c r="SSP10" s="76" t="s">
        <v>31</v>
      </c>
      <c r="SSQ10" s="76" t="s">
        <v>31</v>
      </c>
      <c r="SSR10" s="76" t="s">
        <v>31</v>
      </c>
      <c r="SSS10" s="76" t="s">
        <v>31</v>
      </c>
      <c r="SST10" s="76" t="s">
        <v>31</v>
      </c>
      <c r="SSU10" s="76" t="s">
        <v>31</v>
      </c>
      <c r="SSV10" s="76" t="s">
        <v>31</v>
      </c>
      <c r="SSW10" s="76" t="s">
        <v>31</v>
      </c>
      <c r="SSX10" s="76" t="s">
        <v>31</v>
      </c>
      <c r="SSY10" s="76" t="s">
        <v>31</v>
      </c>
      <c r="SSZ10" s="76" t="s">
        <v>31</v>
      </c>
      <c r="STA10" s="76" t="s">
        <v>31</v>
      </c>
      <c r="STB10" s="76" t="s">
        <v>31</v>
      </c>
      <c r="STC10" s="76" t="s">
        <v>31</v>
      </c>
      <c r="STD10" s="76" t="s">
        <v>31</v>
      </c>
      <c r="STE10" s="76" t="s">
        <v>31</v>
      </c>
      <c r="STF10" s="76" t="s">
        <v>31</v>
      </c>
      <c r="STG10" s="76" t="s">
        <v>31</v>
      </c>
      <c r="STH10" s="76" t="s">
        <v>31</v>
      </c>
      <c r="STI10" s="76" t="s">
        <v>31</v>
      </c>
      <c r="STJ10" s="76" t="s">
        <v>31</v>
      </c>
      <c r="STK10" s="76" t="s">
        <v>31</v>
      </c>
      <c r="STL10" s="76" t="s">
        <v>31</v>
      </c>
      <c r="STM10" s="76" t="s">
        <v>31</v>
      </c>
      <c r="STN10" s="76" t="s">
        <v>31</v>
      </c>
      <c r="STO10" s="76" t="s">
        <v>31</v>
      </c>
      <c r="STP10" s="76" t="s">
        <v>31</v>
      </c>
      <c r="STQ10" s="76" t="s">
        <v>31</v>
      </c>
      <c r="STR10" s="76" t="s">
        <v>31</v>
      </c>
      <c r="STS10" s="76" t="s">
        <v>31</v>
      </c>
      <c r="STT10" s="76" t="s">
        <v>31</v>
      </c>
      <c r="STU10" s="76" t="s">
        <v>31</v>
      </c>
      <c r="STV10" s="76" t="s">
        <v>31</v>
      </c>
      <c r="STW10" s="76" t="s">
        <v>31</v>
      </c>
      <c r="STX10" s="76" t="s">
        <v>31</v>
      </c>
      <c r="STY10" s="76" t="s">
        <v>31</v>
      </c>
      <c r="STZ10" s="76" t="s">
        <v>31</v>
      </c>
      <c r="SUA10" s="76" t="s">
        <v>31</v>
      </c>
      <c r="SUB10" s="76" t="s">
        <v>31</v>
      </c>
      <c r="SUC10" s="76" t="s">
        <v>31</v>
      </c>
      <c r="SUD10" s="76" t="s">
        <v>31</v>
      </c>
      <c r="SUE10" s="76" t="s">
        <v>31</v>
      </c>
      <c r="SUF10" s="76" t="s">
        <v>31</v>
      </c>
      <c r="SUG10" s="76" t="s">
        <v>31</v>
      </c>
      <c r="SUH10" s="76" t="s">
        <v>31</v>
      </c>
      <c r="SUI10" s="76" t="s">
        <v>31</v>
      </c>
      <c r="SUJ10" s="76" t="s">
        <v>31</v>
      </c>
      <c r="SUK10" s="76" t="s">
        <v>31</v>
      </c>
      <c r="SUL10" s="76" t="s">
        <v>31</v>
      </c>
      <c r="SUM10" s="76" t="s">
        <v>31</v>
      </c>
      <c r="SUN10" s="76" t="s">
        <v>31</v>
      </c>
      <c r="SUO10" s="76" t="s">
        <v>31</v>
      </c>
      <c r="SUP10" s="76" t="s">
        <v>31</v>
      </c>
      <c r="SUQ10" s="76" t="s">
        <v>31</v>
      </c>
      <c r="SUR10" s="76" t="s">
        <v>31</v>
      </c>
      <c r="SUS10" s="76" t="s">
        <v>31</v>
      </c>
      <c r="SUT10" s="76" t="s">
        <v>31</v>
      </c>
      <c r="SUU10" s="76" t="s">
        <v>31</v>
      </c>
      <c r="SUV10" s="76" t="s">
        <v>31</v>
      </c>
      <c r="SUW10" s="76" t="s">
        <v>31</v>
      </c>
      <c r="SUX10" s="76" t="s">
        <v>31</v>
      </c>
      <c r="SUY10" s="76" t="s">
        <v>31</v>
      </c>
      <c r="SUZ10" s="76" t="s">
        <v>31</v>
      </c>
      <c r="SVA10" s="76" t="s">
        <v>31</v>
      </c>
      <c r="SVB10" s="76" t="s">
        <v>31</v>
      </c>
      <c r="SVC10" s="76" t="s">
        <v>31</v>
      </c>
      <c r="SVD10" s="76" t="s">
        <v>31</v>
      </c>
      <c r="SVE10" s="76" t="s">
        <v>31</v>
      </c>
      <c r="SVF10" s="76" t="s">
        <v>31</v>
      </c>
      <c r="SVG10" s="76" t="s">
        <v>31</v>
      </c>
      <c r="SVH10" s="76" t="s">
        <v>31</v>
      </c>
      <c r="SVI10" s="76" t="s">
        <v>31</v>
      </c>
      <c r="SVJ10" s="76" t="s">
        <v>31</v>
      </c>
      <c r="SVK10" s="76" t="s">
        <v>31</v>
      </c>
      <c r="SVL10" s="76" t="s">
        <v>31</v>
      </c>
      <c r="SVM10" s="76" t="s">
        <v>31</v>
      </c>
      <c r="SVN10" s="76" t="s">
        <v>31</v>
      </c>
      <c r="SVO10" s="76" t="s">
        <v>31</v>
      </c>
      <c r="SVP10" s="76" t="s">
        <v>31</v>
      </c>
      <c r="SVQ10" s="76" t="s">
        <v>31</v>
      </c>
      <c r="SVR10" s="76" t="s">
        <v>31</v>
      </c>
      <c r="SVS10" s="76" t="s">
        <v>31</v>
      </c>
      <c r="SVT10" s="76" t="s">
        <v>31</v>
      </c>
      <c r="SVU10" s="76" t="s">
        <v>31</v>
      </c>
      <c r="SVV10" s="76" t="s">
        <v>31</v>
      </c>
      <c r="SVW10" s="76" t="s">
        <v>31</v>
      </c>
      <c r="SVX10" s="76" t="s">
        <v>31</v>
      </c>
      <c r="SVY10" s="76" t="s">
        <v>31</v>
      </c>
      <c r="SVZ10" s="76" t="s">
        <v>31</v>
      </c>
      <c r="SWA10" s="76" t="s">
        <v>31</v>
      </c>
      <c r="SWB10" s="76" t="s">
        <v>31</v>
      </c>
      <c r="SWC10" s="76" t="s">
        <v>31</v>
      </c>
      <c r="SWD10" s="76" t="s">
        <v>31</v>
      </c>
      <c r="SWE10" s="76" t="s">
        <v>31</v>
      </c>
      <c r="SWF10" s="76" t="s">
        <v>31</v>
      </c>
      <c r="SWG10" s="76" t="s">
        <v>31</v>
      </c>
      <c r="SWH10" s="76" t="s">
        <v>31</v>
      </c>
      <c r="SWI10" s="76" t="s">
        <v>31</v>
      </c>
      <c r="SWJ10" s="76" t="s">
        <v>31</v>
      </c>
      <c r="SWK10" s="76" t="s">
        <v>31</v>
      </c>
      <c r="SWL10" s="76" t="s">
        <v>31</v>
      </c>
      <c r="SWM10" s="76" t="s">
        <v>31</v>
      </c>
      <c r="SWN10" s="76" t="s">
        <v>31</v>
      </c>
      <c r="SWO10" s="76" t="s">
        <v>31</v>
      </c>
      <c r="SWP10" s="76" t="s">
        <v>31</v>
      </c>
      <c r="SWQ10" s="76" t="s">
        <v>31</v>
      </c>
      <c r="SWR10" s="76" t="s">
        <v>31</v>
      </c>
      <c r="SWS10" s="76" t="s">
        <v>31</v>
      </c>
      <c r="SWT10" s="76" t="s">
        <v>31</v>
      </c>
      <c r="SWU10" s="76" t="s">
        <v>31</v>
      </c>
      <c r="SWV10" s="76" t="s">
        <v>31</v>
      </c>
      <c r="SWW10" s="76" t="s">
        <v>31</v>
      </c>
      <c r="SWX10" s="76" t="s">
        <v>31</v>
      </c>
      <c r="SWY10" s="76" t="s">
        <v>31</v>
      </c>
      <c r="SWZ10" s="76" t="s">
        <v>31</v>
      </c>
      <c r="SXA10" s="76" t="s">
        <v>31</v>
      </c>
      <c r="SXB10" s="76" t="s">
        <v>31</v>
      </c>
      <c r="SXC10" s="76" t="s">
        <v>31</v>
      </c>
      <c r="SXD10" s="76" t="s">
        <v>31</v>
      </c>
      <c r="SXE10" s="76" t="s">
        <v>31</v>
      </c>
      <c r="SXF10" s="76" t="s">
        <v>31</v>
      </c>
      <c r="SXG10" s="76" t="s">
        <v>31</v>
      </c>
      <c r="SXH10" s="76" t="s">
        <v>31</v>
      </c>
      <c r="SXI10" s="76" t="s">
        <v>31</v>
      </c>
      <c r="SXJ10" s="76" t="s">
        <v>31</v>
      </c>
      <c r="SXK10" s="76" t="s">
        <v>31</v>
      </c>
      <c r="SXL10" s="76" t="s">
        <v>31</v>
      </c>
      <c r="SXM10" s="76" t="s">
        <v>31</v>
      </c>
      <c r="SXN10" s="76" t="s">
        <v>31</v>
      </c>
      <c r="SXO10" s="76" t="s">
        <v>31</v>
      </c>
      <c r="SXP10" s="76" t="s">
        <v>31</v>
      </c>
      <c r="SXQ10" s="76" t="s">
        <v>31</v>
      </c>
      <c r="SXR10" s="76" t="s">
        <v>31</v>
      </c>
      <c r="SXS10" s="76" t="s">
        <v>31</v>
      </c>
      <c r="SXT10" s="76" t="s">
        <v>31</v>
      </c>
      <c r="SXU10" s="76" t="s">
        <v>31</v>
      </c>
      <c r="SXV10" s="76" t="s">
        <v>31</v>
      </c>
      <c r="SXW10" s="76" t="s">
        <v>31</v>
      </c>
      <c r="SXX10" s="76" t="s">
        <v>31</v>
      </c>
      <c r="SXY10" s="76" t="s">
        <v>31</v>
      </c>
      <c r="SXZ10" s="76" t="s">
        <v>31</v>
      </c>
      <c r="SYA10" s="76" t="s">
        <v>31</v>
      </c>
      <c r="SYB10" s="76" t="s">
        <v>31</v>
      </c>
      <c r="SYC10" s="76" t="s">
        <v>31</v>
      </c>
      <c r="SYD10" s="76" t="s">
        <v>31</v>
      </c>
      <c r="SYE10" s="76" t="s">
        <v>31</v>
      </c>
      <c r="SYF10" s="76" t="s">
        <v>31</v>
      </c>
      <c r="SYG10" s="76" t="s">
        <v>31</v>
      </c>
      <c r="SYH10" s="76" t="s">
        <v>31</v>
      </c>
      <c r="SYI10" s="76" t="s">
        <v>31</v>
      </c>
      <c r="SYJ10" s="76" t="s">
        <v>31</v>
      </c>
      <c r="SYK10" s="76" t="s">
        <v>31</v>
      </c>
      <c r="SYL10" s="76" t="s">
        <v>31</v>
      </c>
      <c r="SYM10" s="76" t="s">
        <v>31</v>
      </c>
      <c r="SYN10" s="76" t="s">
        <v>31</v>
      </c>
      <c r="SYO10" s="76" t="s">
        <v>31</v>
      </c>
      <c r="SYP10" s="76" t="s">
        <v>31</v>
      </c>
      <c r="SYQ10" s="76" t="s">
        <v>31</v>
      </c>
      <c r="SYR10" s="76" t="s">
        <v>31</v>
      </c>
      <c r="SYS10" s="76" t="s">
        <v>31</v>
      </c>
      <c r="SYT10" s="76" t="s">
        <v>31</v>
      </c>
      <c r="SYU10" s="76" t="s">
        <v>31</v>
      </c>
      <c r="SYV10" s="76" t="s">
        <v>31</v>
      </c>
      <c r="SYW10" s="76" t="s">
        <v>31</v>
      </c>
      <c r="SYX10" s="76" t="s">
        <v>31</v>
      </c>
      <c r="SYY10" s="76" t="s">
        <v>31</v>
      </c>
      <c r="SYZ10" s="76" t="s">
        <v>31</v>
      </c>
      <c r="SZA10" s="76" t="s">
        <v>31</v>
      </c>
      <c r="SZB10" s="76" t="s">
        <v>31</v>
      </c>
      <c r="SZC10" s="76" t="s">
        <v>31</v>
      </c>
      <c r="SZD10" s="76" t="s">
        <v>31</v>
      </c>
      <c r="SZE10" s="76" t="s">
        <v>31</v>
      </c>
      <c r="SZF10" s="76" t="s">
        <v>31</v>
      </c>
      <c r="SZG10" s="76" t="s">
        <v>31</v>
      </c>
      <c r="SZH10" s="76" t="s">
        <v>31</v>
      </c>
      <c r="SZI10" s="76" t="s">
        <v>31</v>
      </c>
      <c r="SZJ10" s="76" t="s">
        <v>31</v>
      </c>
      <c r="SZK10" s="76" t="s">
        <v>31</v>
      </c>
      <c r="SZL10" s="76" t="s">
        <v>31</v>
      </c>
      <c r="SZM10" s="76" t="s">
        <v>31</v>
      </c>
      <c r="SZN10" s="76" t="s">
        <v>31</v>
      </c>
      <c r="SZO10" s="76" t="s">
        <v>31</v>
      </c>
      <c r="SZP10" s="76" t="s">
        <v>31</v>
      </c>
      <c r="SZQ10" s="76" t="s">
        <v>31</v>
      </c>
      <c r="SZR10" s="76" t="s">
        <v>31</v>
      </c>
      <c r="SZS10" s="76" t="s">
        <v>31</v>
      </c>
      <c r="SZT10" s="76" t="s">
        <v>31</v>
      </c>
      <c r="SZU10" s="76" t="s">
        <v>31</v>
      </c>
      <c r="SZV10" s="76" t="s">
        <v>31</v>
      </c>
      <c r="SZW10" s="76" t="s">
        <v>31</v>
      </c>
      <c r="SZX10" s="76" t="s">
        <v>31</v>
      </c>
      <c r="SZY10" s="76" t="s">
        <v>31</v>
      </c>
      <c r="SZZ10" s="76" t="s">
        <v>31</v>
      </c>
      <c r="TAA10" s="76" t="s">
        <v>31</v>
      </c>
      <c r="TAB10" s="76" t="s">
        <v>31</v>
      </c>
      <c r="TAC10" s="76" t="s">
        <v>31</v>
      </c>
      <c r="TAD10" s="76" t="s">
        <v>31</v>
      </c>
      <c r="TAE10" s="76" t="s">
        <v>31</v>
      </c>
      <c r="TAF10" s="76" t="s">
        <v>31</v>
      </c>
      <c r="TAG10" s="76" t="s">
        <v>31</v>
      </c>
      <c r="TAH10" s="76" t="s">
        <v>31</v>
      </c>
      <c r="TAI10" s="76" t="s">
        <v>31</v>
      </c>
      <c r="TAJ10" s="76" t="s">
        <v>31</v>
      </c>
      <c r="TAK10" s="76" t="s">
        <v>31</v>
      </c>
      <c r="TAL10" s="76" t="s">
        <v>31</v>
      </c>
      <c r="TAM10" s="76" t="s">
        <v>31</v>
      </c>
      <c r="TAN10" s="76" t="s">
        <v>31</v>
      </c>
      <c r="TAO10" s="76" t="s">
        <v>31</v>
      </c>
      <c r="TAP10" s="76" t="s">
        <v>31</v>
      </c>
      <c r="TAQ10" s="76" t="s">
        <v>31</v>
      </c>
      <c r="TAR10" s="76" t="s">
        <v>31</v>
      </c>
      <c r="TAS10" s="76" t="s">
        <v>31</v>
      </c>
      <c r="TAT10" s="76" t="s">
        <v>31</v>
      </c>
      <c r="TAU10" s="76" t="s">
        <v>31</v>
      </c>
      <c r="TAV10" s="76" t="s">
        <v>31</v>
      </c>
      <c r="TAW10" s="76" t="s">
        <v>31</v>
      </c>
      <c r="TAX10" s="76" t="s">
        <v>31</v>
      </c>
      <c r="TAY10" s="76" t="s">
        <v>31</v>
      </c>
      <c r="TAZ10" s="76" t="s">
        <v>31</v>
      </c>
      <c r="TBA10" s="76" t="s">
        <v>31</v>
      </c>
      <c r="TBB10" s="76" t="s">
        <v>31</v>
      </c>
      <c r="TBC10" s="76" t="s">
        <v>31</v>
      </c>
      <c r="TBD10" s="76" t="s">
        <v>31</v>
      </c>
      <c r="TBE10" s="76" t="s">
        <v>31</v>
      </c>
      <c r="TBF10" s="76" t="s">
        <v>31</v>
      </c>
      <c r="TBG10" s="76" t="s">
        <v>31</v>
      </c>
      <c r="TBH10" s="76" t="s">
        <v>31</v>
      </c>
      <c r="TBI10" s="76" t="s">
        <v>31</v>
      </c>
      <c r="TBJ10" s="76" t="s">
        <v>31</v>
      </c>
      <c r="TBK10" s="76" t="s">
        <v>31</v>
      </c>
      <c r="TBL10" s="76" t="s">
        <v>31</v>
      </c>
      <c r="TBM10" s="76" t="s">
        <v>31</v>
      </c>
      <c r="TBN10" s="76" t="s">
        <v>31</v>
      </c>
      <c r="TBO10" s="76" t="s">
        <v>31</v>
      </c>
      <c r="TBP10" s="76" t="s">
        <v>31</v>
      </c>
      <c r="TBQ10" s="76" t="s">
        <v>31</v>
      </c>
      <c r="TBR10" s="76" t="s">
        <v>31</v>
      </c>
      <c r="TBS10" s="76" t="s">
        <v>31</v>
      </c>
      <c r="TBT10" s="76" t="s">
        <v>31</v>
      </c>
      <c r="TBU10" s="76" t="s">
        <v>31</v>
      </c>
      <c r="TBV10" s="76" t="s">
        <v>31</v>
      </c>
      <c r="TBW10" s="76" t="s">
        <v>31</v>
      </c>
      <c r="TBX10" s="76" t="s">
        <v>31</v>
      </c>
      <c r="TBY10" s="76" t="s">
        <v>31</v>
      </c>
      <c r="TBZ10" s="76" t="s">
        <v>31</v>
      </c>
      <c r="TCA10" s="76" t="s">
        <v>31</v>
      </c>
      <c r="TCB10" s="76" t="s">
        <v>31</v>
      </c>
      <c r="TCC10" s="76" t="s">
        <v>31</v>
      </c>
      <c r="TCD10" s="76" t="s">
        <v>31</v>
      </c>
      <c r="TCE10" s="76" t="s">
        <v>31</v>
      </c>
      <c r="TCF10" s="76" t="s">
        <v>31</v>
      </c>
      <c r="TCG10" s="76" t="s">
        <v>31</v>
      </c>
      <c r="TCH10" s="76" t="s">
        <v>31</v>
      </c>
      <c r="TCI10" s="76" t="s">
        <v>31</v>
      </c>
      <c r="TCJ10" s="76" t="s">
        <v>31</v>
      </c>
      <c r="TCK10" s="76" t="s">
        <v>31</v>
      </c>
      <c r="TCL10" s="76" t="s">
        <v>31</v>
      </c>
      <c r="TCM10" s="76" t="s">
        <v>31</v>
      </c>
      <c r="TCN10" s="76" t="s">
        <v>31</v>
      </c>
      <c r="TCO10" s="76" t="s">
        <v>31</v>
      </c>
      <c r="TCP10" s="76" t="s">
        <v>31</v>
      </c>
      <c r="TCQ10" s="76" t="s">
        <v>31</v>
      </c>
      <c r="TCR10" s="76" t="s">
        <v>31</v>
      </c>
      <c r="TCS10" s="76" t="s">
        <v>31</v>
      </c>
      <c r="TCT10" s="76" t="s">
        <v>31</v>
      </c>
      <c r="TCU10" s="76" t="s">
        <v>31</v>
      </c>
      <c r="TCV10" s="76" t="s">
        <v>31</v>
      </c>
      <c r="TCW10" s="76" t="s">
        <v>31</v>
      </c>
      <c r="TCX10" s="76" t="s">
        <v>31</v>
      </c>
      <c r="TCY10" s="76" t="s">
        <v>31</v>
      </c>
      <c r="TCZ10" s="76" t="s">
        <v>31</v>
      </c>
      <c r="TDA10" s="76" t="s">
        <v>31</v>
      </c>
      <c r="TDB10" s="76" t="s">
        <v>31</v>
      </c>
      <c r="TDC10" s="76" t="s">
        <v>31</v>
      </c>
      <c r="TDD10" s="76" t="s">
        <v>31</v>
      </c>
      <c r="TDE10" s="76" t="s">
        <v>31</v>
      </c>
      <c r="TDF10" s="76" t="s">
        <v>31</v>
      </c>
      <c r="TDG10" s="76" t="s">
        <v>31</v>
      </c>
      <c r="TDH10" s="76" t="s">
        <v>31</v>
      </c>
      <c r="TDI10" s="76" t="s">
        <v>31</v>
      </c>
      <c r="TDJ10" s="76" t="s">
        <v>31</v>
      </c>
      <c r="TDK10" s="76" t="s">
        <v>31</v>
      </c>
      <c r="TDL10" s="76" t="s">
        <v>31</v>
      </c>
      <c r="TDM10" s="76" t="s">
        <v>31</v>
      </c>
      <c r="TDN10" s="76" t="s">
        <v>31</v>
      </c>
      <c r="TDO10" s="76" t="s">
        <v>31</v>
      </c>
      <c r="TDP10" s="76" t="s">
        <v>31</v>
      </c>
      <c r="TDQ10" s="76" t="s">
        <v>31</v>
      </c>
      <c r="TDR10" s="76" t="s">
        <v>31</v>
      </c>
      <c r="TDS10" s="76" t="s">
        <v>31</v>
      </c>
      <c r="TDT10" s="76" t="s">
        <v>31</v>
      </c>
      <c r="TDU10" s="76" t="s">
        <v>31</v>
      </c>
      <c r="TDV10" s="76" t="s">
        <v>31</v>
      </c>
      <c r="TDW10" s="76" t="s">
        <v>31</v>
      </c>
      <c r="TDX10" s="76" t="s">
        <v>31</v>
      </c>
      <c r="TDY10" s="76" t="s">
        <v>31</v>
      </c>
      <c r="TDZ10" s="76" t="s">
        <v>31</v>
      </c>
      <c r="TEA10" s="76" t="s">
        <v>31</v>
      </c>
      <c r="TEB10" s="76" t="s">
        <v>31</v>
      </c>
      <c r="TEC10" s="76" t="s">
        <v>31</v>
      </c>
      <c r="TED10" s="76" t="s">
        <v>31</v>
      </c>
      <c r="TEE10" s="76" t="s">
        <v>31</v>
      </c>
      <c r="TEF10" s="76" t="s">
        <v>31</v>
      </c>
      <c r="TEG10" s="76" t="s">
        <v>31</v>
      </c>
      <c r="TEH10" s="76" t="s">
        <v>31</v>
      </c>
      <c r="TEI10" s="76" t="s">
        <v>31</v>
      </c>
      <c r="TEJ10" s="76" t="s">
        <v>31</v>
      </c>
      <c r="TEK10" s="76" t="s">
        <v>31</v>
      </c>
      <c r="TEL10" s="76" t="s">
        <v>31</v>
      </c>
      <c r="TEM10" s="76" t="s">
        <v>31</v>
      </c>
      <c r="TEN10" s="76" t="s">
        <v>31</v>
      </c>
      <c r="TEO10" s="76" t="s">
        <v>31</v>
      </c>
      <c r="TEP10" s="76" t="s">
        <v>31</v>
      </c>
      <c r="TEQ10" s="76" t="s">
        <v>31</v>
      </c>
      <c r="TER10" s="76" t="s">
        <v>31</v>
      </c>
      <c r="TES10" s="76" t="s">
        <v>31</v>
      </c>
      <c r="TET10" s="76" t="s">
        <v>31</v>
      </c>
      <c r="TEU10" s="76" t="s">
        <v>31</v>
      </c>
      <c r="TEV10" s="76" t="s">
        <v>31</v>
      </c>
      <c r="TEW10" s="76" t="s">
        <v>31</v>
      </c>
      <c r="TEX10" s="76" t="s">
        <v>31</v>
      </c>
      <c r="TEY10" s="76" t="s">
        <v>31</v>
      </c>
      <c r="TEZ10" s="76" t="s">
        <v>31</v>
      </c>
      <c r="TFA10" s="76" t="s">
        <v>31</v>
      </c>
      <c r="TFB10" s="76" t="s">
        <v>31</v>
      </c>
      <c r="TFC10" s="76" t="s">
        <v>31</v>
      </c>
      <c r="TFD10" s="76" t="s">
        <v>31</v>
      </c>
      <c r="TFE10" s="76" t="s">
        <v>31</v>
      </c>
      <c r="TFF10" s="76" t="s">
        <v>31</v>
      </c>
      <c r="TFG10" s="76" t="s">
        <v>31</v>
      </c>
      <c r="TFH10" s="76" t="s">
        <v>31</v>
      </c>
      <c r="TFI10" s="76" t="s">
        <v>31</v>
      </c>
      <c r="TFJ10" s="76" t="s">
        <v>31</v>
      </c>
      <c r="TFK10" s="76" t="s">
        <v>31</v>
      </c>
      <c r="TFL10" s="76" t="s">
        <v>31</v>
      </c>
      <c r="TFM10" s="76" t="s">
        <v>31</v>
      </c>
      <c r="TFN10" s="76" t="s">
        <v>31</v>
      </c>
      <c r="TFO10" s="76" t="s">
        <v>31</v>
      </c>
      <c r="TFP10" s="76" t="s">
        <v>31</v>
      </c>
      <c r="TFQ10" s="76" t="s">
        <v>31</v>
      </c>
      <c r="TFR10" s="76" t="s">
        <v>31</v>
      </c>
      <c r="TFS10" s="76" t="s">
        <v>31</v>
      </c>
      <c r="TFT10" s="76" t="s">
        <v>31</v>
      </c>
      <c r="TFU10" s="76" t="s">
        <v>31</v>
      </c>
      <c r="TFV10" s="76" t="s">
        <v>31</v>
      </c>
      <c r="TFW10" s="76" t="s">
        <v>31</v>
      </c>
      <c r="TFX10" s="76" t="s">
        <v>31</v>
      </c>
      <c r="TFY10" s="76" t="s">
        <v>31</v>
      </c>
      <c r="TFZ10" s="76" t="s">
        <v>31</v>
      </c>
      <c r="TGA10" s="76" t="s">
        <v>31</v>
      </c>
      <c r="TGB10" s="76" t="s">
        <v>31</v>
      </c>
      <c r="TGC10" s="76" t="s">
        <v>31</v>
      </c>
      <c r="TGD10" s="76" t="s">
        <v>31</v>
      </c>
      <c r="TGE10" s="76" t="s">
        <v>31</v>
      </c>
      <c r="TGF10" s="76" t="s">
        <v>31</v>
      </c>
      <c r="TGG10" s="76" t="s">
        <v>31</v>
      </c>
      <c r="TGH10" s="76" t="s">
        <v>31</v>
      </c>
      <c r="TGI10" s="76" t="s">
        <v>31</v>
      </c>
      <c r="TGJ10" s="76" t="s">
        <v>31</v>
      </c>
      <c r="TGK10" s="76" t="s">
        <v>31</v>
      </c>
      <c r="TGL10" s="76" t="s">
        <v>31</v>
      </c>
      <c r="TGM10" s="76" t="s">
        <v>31</v>
      </c>
      <c r="TGN10" s="76" t="s">
        <v>31</v>
      </c>
      <c r="TGO10" s="76" t="s">
        <v>31</v>
      </c>
      <c r="TGP10" s="76" t="s">
        <v>31</v>
      </c>
      <c r="TGQ10" s="76" t="s">
        <v>31</v>
      </c>
      <c r="TGR10" s="76" t="s">
        <v>31</v>
      </c>
      <c r="TGS10" s="76" t="s">
        <v>31</v>
      </c>
      <c r="TGT10" s="76" t="s">
        <v>31</v>
      </c>
      <c r="TGU10" s="76" t="s">
        <v>31</v>
      </c>
      <c r="TGV10" s="76" t="s">
        <v>31</v>
      </c>
      <c r="TGW10" s="76" t="s">
        <v>31</v>
      </c>
      <c r="TGX10" s="76" t="s">
        <v>31</v>
      </c>
      <c r="TGY10" s="76" t="s">
        <v>31</v>
      </c>
      <c r="TGZ10" s="76" t="s">
        <v>31</v>
      </c>
      <c r="THA10" s="76" t="s">
        <v>31</v>
      </c>
      <c r="THB10" s="76" t="s">
        <v>31</v>
      </c>
      <c r="THC10" s="76" t="s">
        <v>31</v>
      </c>
      <c r="THD10" s="76" t="s">
        <v>31</v>
      </c>
      <c r="THE10" s="76" t="s">
        <v>31</v>
      </c>
      <c r="THF10" s="76" t="s">
        <v>31</v>
      </c>
      <c r="THG10" s="76" t="s">
        <v>31</v>
      </c>
      <c r="THH10" s="76" t="s">
        <v>31</v>
      </c>
      <c r="THI10" s="76" t="s">
        <v>31</v>
      </c>
      <c r="THJ10" s="76" t="s">
        <v>31</v>
      </c>
      <c r="THK10" s="76" t="s">
        <v>31</v>
      </c>
      <c r="THL10" s="76" t="s">
        <v>31</v>
      </c>
      <c r="THM10" s="76" t="s">
        <v>31</v>
      </c>
      <c r="THN10" s="76" t="s">
        <v>31</v>
      </c>
      <c r="THO10" s="76" t="s">
        <v>31</v>
      </c>
      <c r="THP10" s="76" t="s">
        <v>31</v>
      </c>
      <c r="THQ10" s="76" t="s">
        <v>31</v>
      </c>
      <c r="THR10" s="76" t="s">
        <v>31</v>
      </c>
      <c r="THS10" s="76" t="s">
        <v>31</v>
      </c>
      <c r="THT10" s="76" t="s">
        <v>31</v>
      </c>
      <c r="THU10" s="76" t="s">
        <v>31</v>
      </c>
      <c r="THV10" s="76" t="s">
        <v>31</v>
      </c>
      <c r="THW10" s="76" t="s">
        <v>31</v>
      </c>
      <c r="THX10" s="76" t="s">
        <v>31</v>
      </c>
      <c r="THY10" s="76" t="s">
        <v>31</v>
      </c>
      <c r="THZ10" s="76" t="s">
        <v>31</v>
      </c>
      <c r="TIA10" s="76" t="s">
        <v>31</v>
      </c>
      <c r="TIB10" s="76" t="s">
        <v>31</v>
      </c>
      <c r="TIC10" s="76" t="s">
        <v>31</v>
      </c>
      <c r="TID10" s="76" t="s">
        <v>31</v>
      </c>
      <c r="TIE10" s="76" t="s">
        <v>31</v>
      </c>
      <c r="TIF10" s="76" t="s">
        <v>31</v>
      </c>
      <c r="TIG10" s="76" t="s">
        <v>31</v>
      </c>
      <c r="TIH10" s="76" t="s">
        <v>31</v>
      </c>
      <c r="TII10" s="76" t="s">
        <v>31</v>
      </c>
      <c r="TIJ10" s="76" t="s">
        <v>31</v>
      </c>
      <c r="TIK10" s="76" t="s">
        <v>31</v>
      </c>
      <c r="TIL10" s="76" t="s">
        <v>31</v>
      </c>
      <c r="TIM10" s="76" t="s">
        <v>31</v>
      </c>
      <c r="TIN10" s="76" t="s">
        <v>31</v>
      </c>
      <c r="TIO10" s="76" t="s">
        <v>31</v>
      </c>
      <c r="TIP10" s="76" t="s">
        <v>31</v>
      </c>
      <c r="TIQ10" s="76" t="s">
        <v>31</v>
      </c>
      <c r="TIR10" s="76" t="s">
        <v>31</v>
      </c>
      <c r="TIS10" s="76" t="s">
        <v>31</v>
      </c>
      <c r="TIT10" s="76" t="s">
        <v>31</v>
      </c>
      <c r="TIU10" s="76" t="s">
        <v>31</v>
      </c>
      <c r="TIV10" s="76" t="s">
        <v>31</v>
      </c>
      <c r="TIW10" s="76" t="s">
        <v>31</v>
      </c>
      <c r="TIX10" s="76" t="s">
        <v>31</v>
      </c>
      <c r="TIY10" s="76" t="s">
        <v>31</v>
      </c>
      <c r="TIZ10" s="76" t="s">
        <v>31</v>
      </c>
      <c r="TJA10" s="76" t="s">
        <v>31</v>
      </c>
      <c r="TJB10" s="76" t="s">
        <v>31</v>
      </c>
      <c r="TJC10" s="76" t="s">
        <v>31</v>
      </c>
      <c r="TJD10" s="76" t="s">
        <v>31</v>
      </c>
      <c r="TJE10" s="76" t="s">
        <v>31</v>
      </c>
      <c r="TJF10" s="76" t="s">
        <v>31</v>
      </c>
      <c r="TJG10" s="76" t="s">
        <v>31</v>
      </c>
      <c r="TJH10" s="76" t="s">
        <v>31</v>
      </c>
      <c r="TJI10" s="76" t="s">
        <v>31</v>
      </c>
      <c r="TJJ10" s="76" t="s">
        <v>31</v>
      </c>
      <c r="TJK10" s="76" t="s">
        <v>31</v>
      </c>
      <c r="TJL10" s="76" t="s">
        <v>31</v>
      </c>
      <c r="TJM10" s="76" t="s">
        <v>31</v>
      </c>
      <c r="TJN10" s="76" t="s">
        <v>31</v>
      </c>
      <c r="TJO10" s="76" t="s">
        <v>31</v>
      </c>
      <c r="TJP10" s="76" t="s">
        <v>31</v>
      </c>
      <c r="TJQ10" s="76" t="s">
        <v>31</v>
      </c>
      <c r="TJR10" s="76" t="s">
        <v>31</v>
      </c>
      <c r="TJS10" s="76" t="s">
        <v>31</v>
      </c>
      <c r="TJT10" s="76" t="s">
        <v>31</v>
      </c>
      <c r="TJU10" s="76" t="s">
        <v>31</v>
      </c>
      <c r="TJV10" s="76" t="s">
        <v>31</v>
      </c>
      <c r="TJW10" s="76" t="s">
        <v>31</v>
      </c>
      <c r="TJX10" s="76" t="s">
        <v>31</v>
      </c>
      <c r="TJY10" s="76" t="s">
        <v>31</v>
      </c>
      <c r="TJZ10" s="76" t="s">
        <v>31</v>
      </c>
      <c r="TKA10" s="76" t="s">
        <v>31</v>
      </c>
      <c r="TKB10" s="76" t="s">
        <v>31</v>
      </c>
      <c r="TKC10" s="76" t="s">
        <v>31</v>
      </c>
      <c r="TKD10" s="76" t="s">
        <v>31</v>
      </c>
      <c r="TKE10" s="76" t="s">
        <v>31</v>
      </c>
      <c r="TKF10" s="76" t="s">
        <v>31</v>
      </c>
      <c r="TKG10" s="76" t="s">
        <v>31</v>
      </c>
      <c r="TKH10" s="76" t="s">
        <v>31</v>
      </c>
      <c r="TKI10" s="76" t="s">
        <v>31</v>
      </c>
      <c r="TKJ10" s="76" t="s">
        <v>31</v>
      </c>
      <c r="TKK10" s="76" t="s">
        <v>31</v>
      </c>
      <c r="TKL10" s="76" t="s">
        <v>31</v>
      </c>
      <c r="TKM10" s="76" t="s">
        <v>31</v>
      </c>
      <c r="TKN10" s="76" t="s">
        <v>31</v>
      </c>
      <c r="TKO10" s="76" t="s">
        <v>31</v>
      </c>
      <c r="TKP10" s="76" t="s">
        <v>31</v>
      </c>
      <c r="TKQ10" s="76" t="s">
        <v>31</v>
      </c>
      <c r="TKR10" s="76" t="s">
        <v>31</v>
      </c>
      <c r="TKS10" s="76" t="s">
        <v>31</v>
      </c>
      <c r="TKT10" s="76" t="s">
        <v>31</v>
      </c>
      <c r="TKU10" s="76" t="s">
        <v>31</v>
      </c>
      <c r="TKV10" s="76" t="s">
        <v>31</v>
      </c>
      <c r="TKW10" s="76" t="s">
        <v>31</v>
      </c>
      <c r="TKX10" s="76" t="s">
        <v>31</v>
      </c>
      <c r="TKY10" s="76" t="s">
        <v>31</v>
      </c>
      <c r="TKZ10" s="76" t="s">
        <v>31</v>
      </c>
      <c r="TLA10" s="76" t="s">
        <v>31</v>
      </c>
      <c r="TLB10" s="76" t="s">
        <v>31</v>
      </c>
      <c r="TLC10" s="76" t="s">
        <v>31</v>
      </c>
      <c r="TLD10" s="76" t="s">
        <v>31</v>
      </c>
      <c r="TLE10" s="76" t="s">
        <v>31</v>
      </c>
      <c r="TLF10" s="76" t="s">
        <v>31</v>
      </c>
      <c r="TLG10" s="76" t="s">
        <v>31</v>
      </c>
      <c r="TLH10" s="76" t="s">
        <v>31</v>
      </c>
      <c r="TLI10" s="76" t="s">
        <v>31</v>
      </c>
      <c r="TLJ10" s="76" t="s">
        <v>31</v>
      </c>
      <c r="TLK10" s="76" t="s">
        <v>31</v>
      </c>
      <c r="TLL10" s="76" t="s">
        <v>31</v>
      </c>
      <c r="TLM10" s="76" t="s">
        <v>31</v>
      </c>
      <c r="TLN10" s="76" t="s">
        <v>31</v>
      </c>
      <c r="TLO10" s="76" t="s">
        <v>31</v>
      </c>
      <c r="TLP10" s="76" t="s">
        <v>31</v>
      </c>
      <c r="TLQ10" s="76" t="s">
        <v>31</v>
      </c>
      <c r="TLR10" s="76" t="s">
        <v>31</v>
      </c>
      <c r="TLS10" s="76" t="s">
        <v>31</v>
      </c>
      <c r="TLT10" s="76" t="s">
        <v>31</v>
      </c>
      <c r="TLU10" s="76" t="s">
        <v>31</v>
      </c>
      <c r="TLV10" s="76" t="s">
        <v>31</v>
      </c>
      <c r="TLW10" s="76" t="s">
        <v>31</v>
      </c>
      <c r="TLX10" s="76" t="s">
        <v>31</v>
      </c>
      <c r="TLY10" s="76" t="s">
        <v>31</v>
      </c>
      <c r="TLZ10" s="76" t="s">
        <v>31</v>
      </c>
      <c r="TMA10" s="76" t="s">
        <v>31</v>
      </c>
      <c r="TMB10" s="76" t="s">
        <v>31</v>
      </c>
      <c r="TMC10" s="76" t="s">
        <v>31</v>
      </c>
      <c r="TMD10" s="76" t="s">
        <v>31</v>
      </c>
      <c r="TME10" s="76" t="s">
        <v>31</v>
      </c>
      <c r="TMF10" s="76" t="s">
        <v>31</v>
      </c>
      <c r="TMG10" s="76" t="s">
        <v>31</v>
      </c>
      <c r="TMH10" s="76" t="s">
        <v>31</v>
      </c>
      <c r="TMI10" s="76" t="s">
        <v>31</v>
      </c>
      <c r="TMJ10" s="76" t="s">
        <v>31</v>
      </c>
      <c r="TMK10" s="76" t="s">
        <v>31</v>
      </c>
      <c r="TML10" s="76" t="s">
        <v>31</v>
      </c>
      <c r="TMM10" s="76" t="s">
        <v>31</v>
      </c>
      <c r="TMN10" s="76" t="s">
        <v>31</v>
      </c>
      <c r="TMO10" s="76" t="s">
        <v>31</v>
      </c>
      <c r="TMP10" s="76" t="s">
        <v>31</v>
      </c>
      <c r="TMQ10" s="76" t="s">
        <v>31</v>
      </c>
      <c r="TMR10" s="76" t="s">
        <v>31</v>
      </c>
      <c r="TMS10" s="76" t="s">
        <v>31</v>
      </c>
      <c r="TMT10" s="76" t="s">
        <v>31</v>
      </c>
      <c r="TMU10" s="76" t="s">
        <v>31</v>
      </c>
      <c r="TMV10" s="76" t="s">
        <v>31</v>
      </c>
      <c r="TMW10" s="76" t="s">
        <v>31</v>
      </c>
      <c r="TMX10" s="76" t="s">
        <v>31</v>
      </c>
      <c r="TMY10" s="76" t="s">
        <v>31</v>
      </c>
      <c r="TMZ10" s="76" t="s">
        <v>31</v>
      </c>
      <c r="TNA10" s="76" t="s">
        <v>31</v>
      </c>
      <c r="TNB10" s="76" t="s">
        <v>31</v>
      </c>
      <c r="TNC10" s="76" t="s">
        <v>31</v>
      </c>
      <c r="TND10" s="76" t="s">
        <v>31</v>
      </c>
      <c r="TNE10" s="76" t="s">
        <v>31</v>
      </c>
      <c r="TNF10" s="76" t="s">
        <v>31</v>
      </c>
      <c r="TNG10" s="76" t="s">
        <v>31</v>
      </c>
      <c r="TNH10" s="76" t="s">
        <v>31</v>
      </c>
      <c r="TNI10" s="76" t="s">
        <v>31</v>
      </c>
      <c r="TNJ10" s="76" t="s">
        <v>31</v>
      </c>
      <c r="TNK10" s="76" t="s">
        <v>31</v>
      </c>
      <c r="TNL10" s="76" t="s">
        <v>31</v>
      </c>
      <c r="TNM10" s="76" t="s">
        <v>31</v>
      </c>
      <c r="TNN10" s="76" t="s">
        <v>31</v>
      </c>
      <c r="TNO10" s="76" t="s">
        <v>31</v>
      </c>
      <c r="TNP10" s="76" t="s">
        <v>31</v>
      </c>
      <c r="TNQ10" s="76" t="s">
        <v>31</v>
      </c>
      <c r="TNR10" s="76" t="s">
        <v>31</v>
      </c>
      <c r="TNS10" s="76" t="s">
        <v>31</v>
      </c>
      <c r="TNT10" s="76" t="s">
        <v>31</v>
      </c>
      <c r="TNU10" s="76" t="s">
        <v>31</v>
      </c>
      <c r="TNV10" s="76" t="s">
        <v>31</v>
      </c>
      <c r="TNW10" s="76" t="s">
        <v>31</v>
      </c>
      <c r="TNX10" s="76" t="s">
        <v>31</v>
      </c>
      <c r="TNY10" s="76" t="s">
        <v>31</v>
      </c>
      <c r="TNZ10" s="76" t="s">
        <v>31</v>
      </c>
      <c r="TOA10" s="76" t="s">
        <v>31</v>
      </c>
      <c r="TOB10" s="76" t="s">
        <v>31</v>
      </c>
      <c r="TOC10" s="76" t="s">
        <v>31</v>
      </c>
      <c r="TOD10" s="76" t="s">
        <v>31</v>
      </c>
      <c r="TOE10" s="76" t="s">
        <v>31</v>
      </c>
      <c r="TOF10" s="76" t="s">
        <v>31</v>
      </c>
      <c r="TOG10" s="76" t="s">
        <v>31</v>
      </c>
      <c r="TOH10" s="76" t="s">
        <v>31</v>
      </c>
      <c r="TOI10" s="76" t="s">
        <v>31</v>
      </c>
      <c r="TOJ10" s="76" t="s">
        <v>31</v>
      </c>
      <c r="TOK10" s="76" t="s">
        <v>31</v>
      </c>
      <c r="TOL10" s="76" t="s">
        <v>31</v>
      </c>
      <c r="TOM10" s="76" t="s">
        <v>31</v>
      </c>
      <c r="TON10" s="76" t="s">
        <v>31</v>
      </c>
      <c r="TOO10" s="76" t="s">
        <v>31</v>
      </c>
      <c r="TOP10" s="76" t="s">
        <v>31</v>
      </c>
      <c r="TOQ10" s="76" t="s">
        <v>31</v>
      </c>
      <c r="TOR10" s="76" t="s">
        <v>31</v>
      </c>
      <c r="TOS10" s="76" t="s">
        <v>31</v>
      </c>
      <c r="TOT10" s="76" t="s">
        <v>31</v>
      </c>
      <c r="TOU10" s="76" t="s">
        <v>31</v>
      </c>
      <c r="TOV10" s="76" t="s">
        <v>31</v>
      </c>
      <c r="TOW10" s="76" t="s">
        <v>31</v>
      </c>
      <c r="TOX10" s="76" t="s">
        <v>31</v>
      </c>
      <c r="TOY10" s="76" t="s">
        <v>31</v>
      </c>
      <c r="TOZ10" s="76" t="s">
        <v>31</v>
      </c>
      <c r="TPA10" s="76" t="s">
        <v>31</v>
      </c>
      <c r="TPB10" s="76" t="s">
        <v>31</v>
      </c>
      <c r="TPC10" s="76" t="s">
        <v>31</v>
      </c>
      <c r="TPD10" s="76" t="s">
        <v>31</v>
      </c>
      <c r="TPE10" s="76" t="s">
        <v>31</v>
      </c>
      <c r="TPF10" s="76" t="s">
        <v>31</v>
      </c>
      <c r="TPG10" s="76" t="s">
        <v>31</v>
      </c>
      <c r="TPH10" s="76" t="s">
        <v>31</v>
      </c>
      <c r="TPI10" s="76" t="s">
        <v>31</v>
      </c>
      <c r="TPJ10" s="76" t="s">
        <v>31</v>
      </c>
      <c r="TPK10" s="76" t="s">
        <v>31</v>
      </c>
      <c r="TPL10" s="76" t="s">
        <v>31</v>
      </c>
      <c r="TPM10" s="76" t="s">
        <v>31</v>
      </c>
      <c r="TPN10" s="76" t="s">
        <v>31</v>
      </c>
      <c r="TPO10" s="76" t="s">
        <v>31</v>
      </c>
      <c r="TPP10" s="76" t="s">
        <v>31</v>
      </c>
      <c r="TPQ10" s="76" t="s">
        <v>31</v>
      </c>
      <c r="TPR10" s="76" t="s">
        <v>31</v>
      </c>
      <c r="TPS10" s="76" t="s">
        <v>31</v>
      </c>
      <c r="TPT10" s="76" t="s">
        <v>31</v>
      </c>
      <c r="TPU10" s="76" t="s">
        <v>31</v>
      </c>
      <c r="TPV10" s="76" t="s">
        <v>31</v>
      </c>
      <c r="TPW10" s="76" t="s">
        <v>31</v>
      </c>
      <c r="TPX10" s="76" t="s">
        <v>31</v>
      </c>
      <c r="TPY10" s="76" t="s">
        <v>31</v>
      </c>
      <c r="TPZ10" s="76" t="s">
        <v>31</v>
      </c>
      <c r="TQA10" s="76" t="s">
        <v>31</v>
      </c>
      <c r="TQB10" s="76" t="s">
        <v>31</v>
      </c>
      <c r="TQC10" s="76" t="s">
        <v>31</v>
      </c>
      <c r="TQD10" s="76" t="s">
        <v>31</v>
      </c>
      <c r="TQE10" s="76" t="s">
        <v>31</v>
      </c>
      <c r="TQF10" s="76" t="s">
        <v>31</v>
      </c>
      <c r="TQG10" s="76" t="s">
        <v>31</v>
      </c>
      <c r="TQH10" s="76" t="s">
        <v>31</v>
      </c>
      <c r="TQI10" s="76" t="s">
        <v>31</v>
      </c>
      <c r="TQJ10" s="76" t="s">
        <v>31</v>
      </c>
      <c r="TQK10" s="76" t="s">
        <v>31</v>
      </c>
      <c r="TQL10" s="76" t="s">
        <v>31</v>
      </c>
      <c r="TQM10" s="76" t="s">
        <v>31</v>
      </c>
      <c r="TQN10" s="76" t="s">
        <v>31</v>
      </c>
      <c r="TQO10" s="76" t="s">
        <v>31</v>
      </c>
      <c r="TQP10" s="76" t="s">
        <v>31</v>
      </c>
      <c r="TQQ10" s="76" t="s">
        <v>31</v>
      </c>
      <c r="TQR10" s="76" t="s">
        <v>31</v>
      </c>
      <c r="TQS10" s="76" t="s">
        <v>31</v>
      </c>
      <c r="TQT10" s="76" t="s">
        <v>31</v>
      </c>
      <c r="TQU10" s="76" t="s">
        <v>31</v>
      </c>
      <c r="TQV10" s="76" t="s">
        <v>31</v>
      </c>
      <c r="TQW10" s="76" t="s">
        <v>31</v>
      </c>
      <c r="TQX10" s="76" t="s">
        <v>31</v>
      </c>
      <c r="TQY10" s="76" t="s">
        <v>31</v>
      </c>
      <c r="TQZ10" s="76" t="s">
        <v>31</v>
      </c>
      <c r="TRA10" s="76" t="s">
        <v>31</v>
      </c>
      <c r="TRB10" s="76" t="s">
        <v>31</v>
      </c>
      <c r="TRC10" s="76" t="s">
        <v>31</v>
      </c>
      <c r="TRD10" s="76" t="s">
        <v>31</v>
      </c>
      <c r="TRE10" s="76" t="s">
        <v>31</v>
      </c>
      <c r="TRF10" s="76" t="s">
        <v>31</v>
      </c>
      <c r="TRG10" s="76" t="s">
        <v>31</v>
      </c>
      <c r="TRH10" s="76" t="s">
        <v>31</v>
      </c>
      <c r="TRI10" s="76" t="s">
        <v>31</v>
      </c>
      <c r="TRJ10" s="76" t="s">
        <v>31</v>
      </c>
      <c r="TRK10" s="76" t="s">
        <v>31</v>
      </c>
      <c r="TRL10" s="76" t="s">
        <v>31</v>
      </c>
      <c r="TRM10" s="76" t="s">
        <v>31</v>
      </c>
      <c r="TRN10" s="76" t="s">
        <v>31</v>
      </c>
      <c r="TRO10" s="76" t="s">
        <v>31</v>
      </c>
      <c r="TRP10" s="76" t="s">
        <v>31</v>
      </c>
      <c r="TRQ10" s="76" t="s">
        <v>31</v>
      </c>
      <c r="TRR10" s="76" t="s">
        <v>31</v>
      </c>
      <c r="TRS10" s="76" t="s">
        <v>31</v>
      </c>
      <c r="TRT10" s="76" t="s">
        <v>31</v>
      </c>
      <c r="TRU10" s="76" t="s">
        <v>31</v>
      </c>
      <c r="TRV10" s="76" t="s">
        <v>31</v>
      </c>
      <c r="TRW10" s="76" t="s">
        <v>31</v>
      </c>
      <c r="TRX10" s="76" t="s">
        <v>31</v>
      </c>
      <c r="TRY10" s="76" t="s">
        <v>31</v>
      </c>
      <c r="TRZ10" s="76" t="s">
        <v>31</v>
      </c>
      <c r="TSA10" s="76" t="s">
        <v>31</v>
      </c>
      <c r="TSB10" s="76" t="s">
        <v>31</v>
      </c>
      <c r="TSC10" s="76" t="s">
        <v>31</v>
      </c>
      <c r="TSD10" s="76" t="s">
        <v>31</v>
      </c>
      <c r="TSE10" s="76" t="s">
        <v>31</v>
      </c>
      <c r="TSF10" s="76" t="s">
        <v>31</v>
      </c>
      <c r="TSG10" s="76" t="s">
        <v>31</v>
      </c>
      <c r="TSH10" s="76" t="s">
        <v>31</v>
      </c>
      <c r="TSI10" s="76" t="s">
        <v>31</v>
      </c>
      <c r="TSJ10" s="76" t="s">
        <v>31</v>
      </c>
      <c r="TSK10" s="76" t="s">
        <v>31</v>
      </c>
      <c r="TSL10" s="76" t="s">
        <v>31</v>
      </c>
      <c r="TSM10" s="76" t="s">
        <v>31</v>
      </c>
      <c r="TSN10" s="76" t="s">
        <v>31</v>
      </c>
      <c r="TSO10" s="76" t="s">
        <v>31</v>
      </c>
      <c r="TSP10" s="76" t="s">
        <v>31</v>
      </c>
      <c r="TSQ10" s="76" t="s">
        <v>31</v>
      </c>
      <c r="TSR10" s="76" t="s">
        <v>31</v>
      </c>
      <c r="TSS10" s="76" t="s">
        <v>31</v>
      </c>
      <c r="TST10" s="76" t="s">
        <v>31</v>
      </c>
      <c r="TSU10" s="76" t="s">
        <v>31</v>
      </c>
      <c r="TSV10" s="76" t="s">
        <v>31</v>
      </c>
      <c r="TSW10" s="76" t="s">
        <v>31</v>
      </c>
      <c r="TSX10" s="76" t="s">
        <v>31</v>
      </c>
      <c r="TSY10" s="76" t="s">
        <v>31</v>
      </c>
      <c r="TSZ10" s="76" t="s">
        <v>31</v>
      </c>
      <c r="TTA10" s="76" t="s">
        <v>31</v>
      </c>
      <c r="TTB10" s="76" t="s">
        <v>31</v>
      </c>
      <c r="TTC10" s="76" t="s">
        <v>31</v>
      </c>
      <c r="TTD10" s="76" t="s">
        <v>31</v>
      </c>
      <c r="TTE10" s="76" t="s">
        <v>31</v>
      </c>
      <c r="TTF10" s="76" t="s">
        <v>31</v>
      </c>
      <c r="TTG10" s="76" t="s">
        <v>31</v>
      </c>
      <c r="TTH10" s="76" t="s">
        <v>31</v>
      </c>
      <c r="TTI10" s="76" t="s">
        <v>31</v>
      </c>
      <c r="TTJ10" s="76" t="s">
        <v>31</v>
      </c>
      <c r="TTK10" s="76" t="s">
        <v>31</v>
      </c>
      <c r="TTL10" s="76" t="s">
        <v>31</v>
      </c>
      <c r="TTM10" s="76" t="s">
        <v>31</v>
      </c>
      <c r="TTN10" s="76" t="s">
        <v>31</v>
      </c>
      <c r="TTO10" s="76" t="s">
        <v>31</v>
      </c>
      <c r="TTP10" s="76" t="s">
        <v>31</v>
      </c>
      <c r="TTQ10" s="76" t="s">
        <v>31</v>
      </c>
      <c r="TTR10" s="76" t="s">
        <v>31</v>
      </c>
      <c r="TTS10" s="76" t="s">
        <v>31</v>
      </c>
      <c r="TTT10" s="76" t="s">
        <v>31</v>
      </c>
      <c r="TTU10" s="76" t="s">
        <v>31</v>
      </c>
      <c r="TTV10" s="76" t="s">
        <v>31</v>
      </c>
      <c r="TTW10" s="76" t="s">
        <v>31</v>
      </c>
      <c r="TTX10" s="76" t="s">
        <v>31</v>
      </c>
      <c r="TTY10" s="76" t="s">
        <v>31</v>
      </c>
      <c r="TTZ10" s="76" t="s">
        <v>31</v>
      </c>
      <c r="TUA10" s="76" t="s">
        <v>31</v>
      </c>
      <c r="TUB10" s="76" t="s">
        <v>31</v>
      </c>
      <c r="TUC10" s="76" t="s">
        <v>31</v>
      </c>
      <c r="TUD10" s="76" t="s">
        <v>31</v>
      </c>
      <c r="TUE10" s="76" t="s">
        <v>31</v>
      </c>
      <c r="TUF10" s="76" t="s">
        <v>31</v>
      </c>
      <c r="TUG10" s="76" t="s">
        <v>31</v>
      </c>
      <c r="TUH10" s="76" t="s">
        <v>31</v>
      </c>
      <c r="TUI10" s="76" t="s">
        <v>31</v>
      </c>
      <c r="TUJ10" s="76" t="s">
        <v>31</v>
      </c>
      <c r="TUK10" s="76" t="s">
        <v>31</v>
      </c>
      <c r="TUL10" s="76" t="s">
        <v>31</v>
      </c>
      <c r="TUM10" s="76" t="s">
        <v>31</v>
      </c>
      <c r="TUN10" s="76" t="s">
        <v>31</v>
      </c>
      <c r="TUO10" s="76" t="s">
        <v>31</v>
      </c>
      <c r="TUP10" s="76" t="s">
        <v>31</v>
      </c>
      <c r="TUQ10" s="76" t="s">
        <v>31</v>
      </c>
      <c r="TUR10" s="76" t="s">
        <v>31</v>
      </c>
      <c r="TUS10" s="76" t="s">
        <v>31</v>
      </c>
      <c r="TUT10" s="76" t="s">
        <v>31</v>
      </c>
      <c r="TUU10" s="76" t="s">
        <v>31</v>
      </c>
      <c r="TUV10" s="76" t="s">
        <v>31</v>
      </c>
      <c r="TUW10" s="76" t="s">
        <v>31</v>
      </c>
      <c r="TUX10" s="76" t="s">
        <v>31</v>
      </c>
      <c r="TUY10" s="76" t="s">
        <v>31</v>
      </c>
      <c r="TUZ10" s="76" t="s">
        <v>31</v>
      </c>
      <c r="TVA10" s="76" t="s">
        <v>31</v>
      </c>
      <c r="TVB10" s="76" t="s">
        <v>31</v>
      </c>
      <c r="TVC10" s="76" t="s">
        <v>31</v>
      </c>
      <c r="TVD10" s="76" t="s">
        <v>31</v>
      </c>
      <c r="TVE10" s="76" t="s">
        <v>31</v>
      </c>
      <c r="TVF10" s="76" t="s">
        <v>31</v>
      </c>
      <c r="TVG10" s="76" t="s">
        <v>31</v>
      </c>
      <c r="TVH10" s="76" t="s">
        <v>31</v>
      </c>
      <c r="TVI10" s="76" t="s">
        <v>31</v>
      </c>
      <c r="TVJ10" s="76" t="s">
        <v>31</v>
      </c>
      <c r="TVK10" s="76" t="s">
        <v>31</v>
      </c>
      <c r="TVL10" s="76" t="s">
        <v>31</v>
      </c>
      <c r="TVM10" s="76" t="s">
        <v>31</v>
      </c>
      <c r="TVN10" s="76" t="s">
        <v>31</v>
      </c>
      <c r="TVO10" s="76" t="s">
        <v>31</v>
      </c>
      <c r="TVP10" s="76" t="s">
        <v>31</v>
      </c>
      <c r="TVQ10" s="76" t="s">
        <v>31</v>
      </c>
      <c r="TVR10" s="76" t="s">
        <v>31</v>
      </c>
      <c r="TVS10" s="76" t="s">
        <v>31</v>
      </c>
      <c r="TVT10" s="76" t="s">
        <v>31</v>
      </c>
      <c r="TVU10" s="76" t="s">
        <v>31</v>
      </c>
      <c r="TVV10" s="76" t="s">
        <v>31</v>
      </c>
      <c r="TVW10" s="76" t="s">
        <v>31</v>
      </c>
      <c r="TVX10" s="76" t="s">
        <v>31</v>
      </c>
      <c r="TVY10" s="76" t="s">
        <v>31</v>
      </c>
      <c r="TVZ10" s="76" t="s">
        <v>31</v>
      </c>
      <c r="TWA10" s="76" t="s">
        <v>31</v>
      </c>
      <c r="TWB10" s="76" t="s">
        <v>31</v>
      </c>
      <c r="TWC10" s="76" t="s">
        <v>31</v>
      </c>
      <c r="TWD10" s="76" t="s">
        <v>31</v>
      </c>
      <c r="TWE10" s="76" t="s">
        <v>31</v>
      </c>
      <c r="TWF10" s="76" t="s">
        <v>31</v>
      </c>
      <c r="TWG10" s="76" t="s">
        <v>31</v>
      </c>
      <c r="TWH10" s="76" t="s">
        <v>31</v>
      </c>
      <c r="TWI10" s="76" t="s">
        <v>31</v>
      </c>
      <c r="TWJ10" s="76" t="s">
        <v>31</v>
      </c>
      <c r="TWK10" s="76" t="s">
        <v>31</v>
      </c>
      <c r="TWL10" s="76" t="s">
        <v>31</v>
      </c>
      <c r="TWM10" s="76" t="s">
        <v>31</v>
      </c>
      <c r="TWN10" s="76" t="s">
        <v>31</v>
      </c>
      <c r="TWO10" s="76" t="s">
        <v>31</v>
      </c>
      <c r="TWP10" s="76" t="s">
        <v>31</v>
      </c>
      <c r="TWQ10" s="76" t="s">
        <v>31</v>
      </c>
      <c r="TWR10" s="76" t="s">
        <v>31</v>
      </c>
      <c r="TWS10" s="76" t="s">
        <v>31</v>
      </c>
      <c r="TWT10" s="76" t="s">
        <v>31</v>
      </c>
      <c r="TWU10" s="76" t="s">
        <v>31</v>
      </c>
      <c r="TWV10" s="76" t="s">
        <v>31</v>
      </c>
      <c r="TWW10" s="76" t="s">
        <v>31</v>
      </c>
      <c r="TWX10" s="76" t="s">
        <v>31</v>
      </c>
      <c r="TWY10" s="76" t="s">
        <v>31</v>
      </c>
      <c r="TWZ10" s="76" t="s">
        <v>31</v>
      </c>
      <c r="TXA10" s="76" t="s">
        <v>31</v>
      </c>
      <c r="TXB10" s="76" t="s">
        <v>31</v>
      </c>
      <c r="TXC10" s="76" t="s">
        <v>31</v>
      </c>
      <c r="TXD10" s="76" t="s">
        <v>31</v>
      </c>
      <c r="TXE10" s="76" t="s">
        <v>31</v>
      </c>
      <c r="TXF10" s="76" t="s">
        <v>31</v>
      </c>
      <c r="TXG10" s="76" t="s">
        <v>31</v>
      </c>
      <c r="TXH10" s="76" t="s">
        <v>31</v>
      </c>
      <c r="TXI10" s="76" t="s">
        <v>31</v>
      </c>
      <c r="TXJ10" s="76" t="s">
        <v>31</v>
      </c>
      <c r="TXK10" s="76" t="s">
        <v>31</v>
      </c>
      <c r="TXL10" s="76" t="s">
        <v>31</v>
      </c>
      <c r="TXM10" s="76" t="s">
        <v>31</v>
      </c>
      <c r="TXN10" s="76" t="s">
        <v>31</v>
      </c>
      <c r="TXO10" s="76" t="s">
        <v>31</v>
      </c>
      <c r="TXP10" s="76" t="s">
        <v>31</v>
      </c>
      <c r="TXQ10" s="76" t="s">
        <v>31</v>
      </c>
      <c r="TXR10" s="76" t="s">
        <v>31</v>
      </c>
      <c r="TXS10" s="76" t="s">
        <v>31</v>
      </c>
      <c r="TXT10" s="76" t="s">
        <v>31</v>
      </c>
      <c r="TXU10" s="76" t="s">
        <v>31</v>
      </c>
      <c r="TXV10" s="76" t="s">
        <v>31</v>
      </c>
      <c r="TXW10" s="76" t="s">
        <v>31</v>
      </c>
      <c r="TXX10" s="76" t="s">
        <v>31</v>
      </c>
      <c r="TXY10" s="76" t="s">
        <v>31</v>
      </c>
      <c r="TXZ10" s="76" t="s">
        <v>31</v>
      </c>
      <c r="TYA10" s="76" t="s">
        <v>31</v>
      </c>
      <c r="TYB10" s="76" t="s">
        <v>31</v>
      </c>
      <c r="TYC10" s="76" t="s">
        <v>31</v>
      </c>
      <c r="TYD10" s="76" t="s">
        <v>31</v>
      </c>
      <c r="TYE10" s="76" t="s">
        <v>31</v>
      </c>
      <c r="TYF10" s="76" t="s">
        <v>31</v>
      </c>
      <c r="TYG10" s="76" t="s">
        <v>31</v>
      </c>
      <c r="TYH10" s="76" t="s">
        <v>31</v>
      </c>
      <c r="TYI10" s="76" t="s">
        <v>31</v>
      </c>
      <c r="TYJ10" s="76" t="s">
        <v>31</v>
      </c>
      <c r="TYK10" s="76" t="s">
        <v>31</v>
      </c>
      <c r="TYL10" s="76" t="s">
        <v>31</v>
      </c>
      <c r="TYM10" s="76" t="s">
        <v>31</v>
      </c>
      <c r="TYN10" s="76" t="s">
        <v>31</v>
      </c>
      <c r="TYO10" s="76" t="s">
        <v>31</v>
      </c>
      <c r="TYP10" s="76" t="s">
        <v>31</v>
      </c>
      <c r="TYQ10" s="76" t="s">
        <v>31</v>
      </c>
      <c r="TYR10" s="76" t="s">
        <v>31</v>
      </c>
      <c r="TYS10" s="76" t="s">
        <v>31</v>
      </c>
      <c r="TYT10" s="76" t="s">
        <v>31</v>
      </c>
      <c r="TYU10" s="76" t="s">
        <v>31</v>
      </c>
      <c r="TYV10" s="76" t="s">
        <v>31</v>
      </c>
      <c r="TYW10" s="76" t="s">
        <v>31</v>
      </c>
      <c r="TYX10" s="76" t="s">
        <v>31</v>
      </c>
      <c r="TYY10" s="76" t="s">
        <v>31</v>
      </c>
      <c r="TYZ10" s="76" t="s">
        <v>31</v>
      </c>
      <c r="TZA10" s="76" t="s">
        <v>31</v>
      </c>
      <c r="TZB10" s="76" t="s">
        <v>31</v>
      </c>
      <c r="TZC10" s="76" t="s">
        <v>31</v>
      </c>
      <c r="TZD10" s="76" t="s">
        <v>31</v>
      </c>
      <c r="TZE10" s="76" t="s">
        <v>31</v>
      </c>
      <c r="TZF10" s="76" t="s">
        <v>31</v>
      </c>
      <c r="TZG10" s="76" t="s">
        <v>31</v>
      </c>
      <c r="TZH10" s="76" t="s">
        <v>31</v>
      </c>
      <c r="TZI10" s="76" t="s">
        <v>31</v>
      </c>
      <c r="TZJ10" s="76" t="s">
        <v>31</v>
      </c>
      <c r="TZK10" s="76" t="s">
        <v>31</v>
      </c>
      <c r="TZL10" s="76" t="s">
        <v>31</v>
      </c>
      <c r="TZM10" s="76" t="s">
        <v>31</v>
      </c>
      <c r="TZN10" s="76" t="s">
        <v>31</v>
      </c>
      <c r="TZO10" s="76" t="s">
        <v>31</v>
      </c>
      <c r="TZP10" s="76" t="s">
        <v>31</v>
      </c>
      <c r="TZQ10" s="76" t="s">
        <v>31</v>
      </c>
      <c r="TZR10" s="76" t="s">
        <v>31</v>
      </c>
      <c r="TZS10" s="76" t="s">
        <v>31</v>
      </c>
      <c r="TZT10" s="76" t="s">
        <v>31</v>
      </c>
      <c r="TZU10" s="76" t="s">
        <v>31</v>
      </c>
      <c r="TZV10" s="76" t="s">
        <v>31</v>
      </c>
      <c r="TZW10" s="76" t="s">
        <v>31</v>
      </c>
      <c r="TZX10" s="76" t="s">
        <v>31</v>
      </c>
      <c r="TZY10" s="76" t="s">
        <v>31</v>
      </c>
      <c r="TZZ10" s="76" t="s">
        <v>31</v>
      </c>
      <c r="UAA10" s="76" t="s">
        <v>31</v>
      </c>
      <c r="UAB10" s="76" t="s">
        <v>31</v>
      </c>
      <c r="UAC10" s="76" t="s">
        <v>31</v>
      </c>
      <c r="UAD10" s="76" t="s">
        <v>31</v>
      </c>
      <c r="UAE10" s="76" t="s">
        <v>31</v>
      </c>
      <c r="UAF10" s="76" t="s">
        <v>31</v>
      </c>
      <c r="UAG10" s="76" t="s">
        <v>31</v>
      </c>
      <c r="UAH10" s="76" t="s">
        <v>31</v>
      </c>
      <c r="UAI10" s="76" t="s">
        <v>31</v>
      </c>
      <c r="UAJ10" s="76" t="s">
        <v>31</v>
      </c>
      <c r="UAK10" s="76" t="s">
        <v>31</v>
      </c>
      <c r="UAL10" s="76" t="s">
        <v>31</v>
      </c>
      <c r="UAM10" s="76" t="s">
        <v>31</v>
      </c>
      <c r="UAN10" s="76" t="s">
        <v>31</v>
      </c>
      <c r="UAO10" s="76" t="s">
        <v>31</v>
      </c>
      <c r="UAP10" s="76" t="s">
        <v>31</v>
      </c>
      <c r="UAQ10" s="76" t="s">
        <v>31</v>
      </c>
      <c r="UAR10" s="76" t="s">
        <v>31</v>
      </c>
      <c r="UAS10" s="76" t="s">
        <v>31</v>
      </c>
      <c r="UAT10" s="76" t="s">
        <v>31</v>
      </c>
      <c r="UAU10" s="76" t="s">
        <v>31</v>
      </c>
      <c r="UAV10" s="76" t="s">
        <v>31</v>
      </c>
      <c r="UAW10" s="76" t="s">
        <v>31</v>
      </c>
      <c r="UAX10" s="76" t="s">
        <v>31</v>
      </c>
      <c r="UAY10" s="76" t="s">
        <v>31</v>
      </c>
      <c r="UAZ10" s="76" t="s">
        <v>31</v>
      </c>
      <c r="UBA10" s="76" t="s">
        <v>31</v>
      </c>
      <c r="UBB10" s="76" t="s">
        <v>31</v>
      </c>
      <c r="UBC10" s="76" t="s">
        <v>31</v>
      </c>
      <c r="UBD10" s="76" t="s">
        <v>31</v>
      </c>
      <c r="UBE10" s="76" t="s">
        <v>31</v>
      </c>
      <c r="UBF10" s="76" t="s">
        <v>31</v>
      </c>
      <c r="UBG10" s="76" t="s">
        <v>31</v>
      </c>
      <c r="UBH10" s="76" t="s">
        <v>31</v>
      </c>
      <c r="UBI10" s="76" t="s">
        <v>31</v>
      </c>
      <c r="UBJ10" s="76" t="s">
        <v>31</v>
      </c>
      <c r="UBK10" s="76" t="s">
        <v>31</v>
      </c>
      <c r="UBL10" s="76" t="s">
        <v>31</v>
      </c>
      <c r="UBM10" s="76" t="s">
        <v>31</v>
      </c>
      <c r="UBN10" s="76" t="s">
        <v>31</v>
      </c>
      <c r="UBO10" s="76" t="s">
        <v>31</v>
      </c>
      <c r="UBP10" s="76" t="s">
        <v>31</v>
      </c>
      <c r="UBQ10" s="76" t="s">
        <v>31</v>
      </c>
      <c r="UBR10" s="76" t="s">
        <v>31</v>
      </c>
      <c r="UBS10" s="76" t="s">
        <v>31</v>
      </c>
      <c r="UBT10" s="76" t="s">
        <v>31</v>
      </c>
      <c r="UBU10" s="76" t="s">
        <v>31</v>
      </c>
      <c r="UBV10" s="76" t="s">
        <v>31</v>
      </c>
      <c r="UBW10" s="76" t="s">
        <v>31</v>
      </c>
      <c r="UBX10" s="76" t="s">
        <v>31</v>
      </c>
      <c r="UBY10" s="76" t="s">
        <v>31</v>
      </c>
      <c r="UBZ10" s="76" t="s">
        <v>31</v>
      </c>
      <c r="UCA10" s="76" t="s">
        <v>31</v>
      </c>
      <c r="UCB10" s="76" t="s">
        <v>31</v>
      </c>
      <c r="UCC10" s="76" t="s">
        <v>31</v>
      </c>
      <c r="UCD10" s="76" t="s">
        <v>31</v>
      </c>
      <c r="UCE10" s="76" t="s">
        <v>31</v>
      </c>
      <c r="UCF10" s="76" t="s">
        <v>31</v>
      </c>
      <c r="UCG10" s="76" t="s">
        <v>31</v>
      </c>
      <c r="UCH10" s="76" t="s">
        <v>31</v>
      </c>
      <c r="UCI10" s="76" t="s">
        <v>31</v>
      </c>
      <c r="UCJ10" s="76" t="s">
        <v>31</v>
      </c>
      <c r="UCK10" s="76" t="s">
        <v>31</v>
      </c>
      <c r="UCL10" s="76" t="s">
        <v>31</v>
      </c>
      <c r="UCM10" s="76" t="s">
        <v>31</v>
      </c>
      <c r="UCN10" s="76" t="s">
        <v>31</v>
      </c>
      <c r="UCO10" s="76" t="s">
        <v>31</v>
      </c>
      <c r="UCP10" s="76" t="s">
        <v>31</v>
      </c>
      <c r="UCQ10" s="76" t="s">
        <v>31</v>
      </c>
      <c r="UCR10" s="76" t="s">
        <v>31</v>
      </c>
      <c r="UCS10" s="76" t="s">
        <v>31</v>
      </c>
      <c r="UCT10" s="76" t="s">
        <v>31</v>
      </c>
      <c r="UCU10" s="76" t="s">
        <v>31</v>
      </c>
      <c r="UCV10" s="76" t="s">
        <v>31</v>
      </c>
      <c r="UCW10" s="76" t="s">
        <v>31</v>
      </c>
      <c r="UCX10" s="76" t="s">
        <v>31</v>
      </c>
      <c r="UCY10" s="76" t="s">
        <v>31</v>
      </c>
      <c r="UCZ10" s="76" t="s">
        <v>31</v>
      </c>
      <c r="UDA10" s="76" t="s">
        <v>31</v>
      </c>
      <c r="UDB10" s="76" t="s">
        <v>31</v>
      </c>
      <c r="UDC10" s="76" t="s">
        <v>31</v>
      </c>
      <c r="UDD10" s="76" t="s">
        <v>31</v>
      </c>
      <c r="UDE10" s="76" t="s">
        <v>31</v>
      </c>
      <c r="UDF10" s="76" t="s">
        <v>31</v>
      </c>
      <c r="UDG10" s="76" t="s">
        <v>31</v>
      </c>
      <c r="UDH10" s="76" t="s">
        <v>31</v>
      </c>
      <c r="UDI10" s="76" t="s">
        <v>31</v>
      </c>
      <c r="UDJ10" s="76" t="s">
        <v>31</v>
      </c>
      <c r="UDK10" s="76" t="s">
        <v>31</v>
      </c>
      <c r="UDL10" s="76" t="s">
        <v>31</v>
      </c>
      <c r="UDM10" s="76" t="s">
        <v>31</v>
      </c>
      <c r="UDN10" s="76" t="s">
        <v>31</v>
      </c>
      <c r="UDO10" s="76" t="s">
        <v>31</v>
      </c>
      <c r="UDP10" s="76" t="s">
        <v>31</v>
      </c>
      <c r="UDQ10" s="76" t="s">
        <v>31</v>
      </c>
      <c r="UDR10" s="76" t="s">
        <v>31</v>
      </c>
      <c r="UDS10" s="76" t="s">
        <v>31</v>
      </c>
      <c r="UDT10" s="76" t="s">
        <v>31</v>
      </c>
      <c r="UDU10" s="76" t="s">
        <v>31</v>
      </c>
      <c r="UDV10" s="76" t="s">
        <v>31</v>
      </c>
      <c r="UDW10" s="76" t="s">
        <v>31</v>
      </c>
      <c r="UDX10" s="76" t="s">
        <v>31</v>
      </c>
      <c r="UDY10" s="76" t="s">
        <v>31</v>
      </c>
      <c r="UDZ10" s="76" t="s">
        <v>31</v>
      </c>
      <c r="UEA10" s="76" t="s">
        <v>31</v>
      </c>
      <c r="UEB10" s="76" t="s">
        <v>31</v>
      </c>
      <c r="UEC10" s="76" t="s">
        <v>31</v>
      </c>
      <c r="UED10" s="76" t="s">
        <v>31</v>
      </c>
      <c r="UEE10" s="76" t="s">
        <v>31</v>
      </c>
      <c r="UEF10" s="76" t="s">
        <v>31</v>
      </c>
      <c r="UEG10" s="76" t="s">
        <v>31</v>
      </c>
      <c r="UEH10" s="76" t="s">
        <v>31</v>
      </c>
      <c r="UEI10" s="76" t="s">
        <v>31</v>
      </c>
      <c r="UEJ10" s="76" t="s">
        <v>31</v>
      </c>
      <c r="UEK10" s="76" t="s">
        <v>31</v>
      </c>
      <c r="UEL10" s="76" t="s">
        <v>31</v>
      </c>
      <c r="UEM10" s="76" t="s">
        <v>31</v>
      </c>
      <c r="UEN10" s="76" t="s">
        <v>31</v>
      </c>
      <c r="UEO10" s="76" t="s">
        <v>31</v>
      </c>
      <c r="UEP10" s="76" t="s">
        <v>31</v>
      </c>
      <c r="UEQ10" s="76" t="s">
        <v>31</v>
      </c>
      <c r="UER10" s="76" t="s">
        <v>31</v>
      </c>
      <c r="UES10" s="76" t="s">
        <v>31</v>
      </c>
      <c r="UET10" s="76" t="s">
        <v>31</v>
      </c>
      <c r="UEU10" s="76" t="s">
        <v>31</v>
      </c>
      <c r="UEV10" s="76" t="s">
        <v>31</v>
      </c>
      <c r="UEW10" s="76" t="s">
        <v>31</v>
      </c>
      <c r="UEX10" s="76" t="s">
        <v>31</v>
      </c>
      <c r="UEY10" s="76" t="s">
        <v>31</v>
      </c>
      <c r="UEZ10" s="76" t="s">
        <v>31</v>
      </c>
      <c r="UFA10" s="76" t="s">
        <v>31</v>
      </c>
      <c r="UFB10" s="76" t="s">
        <v>31</v>
      </c>
      <c r="UFC10" s="76" t="s">
        <v>31</v>
      </c>
      <c r="UFD10" s="76" t="s">
        <v>31</v>
      </c>
      <c r="UFE10" s="76" t="s">
        <v>31</v>
      </c>
      <c r="UFF10" s="76" t="s">
        <v>31</v>
      </c>
      <c r="UFG10" s="76" t="s">
        <v>31</v>
      </c>
      <c r="UFH10" s="76" t="s">
        <v>31</v>
      </c>
      <c r="UFI10" s="76" t="s">
        <v>31</v>
      </c>
      <c r="UFJ10" s="76" t="s">
        <v>31</v>
      </c>
      <c r="UFK10" s="76" t="s">
        <v>31</v>
      </c>
      <c r="UFL10" s="76" t="s">
        <v>31</v>
      </c>
      <c r="UFM10" s="76" t="s">
        <v>31</v>
      </c>
      <c r="UFN10" s="76" t="s">
        <v>31</v>
      </c>
      <c r="UFO10" s="76" t="s">
        <v>31</v>
      </c>
      <c r="UFP10" s="76" t="s">
        <v>31</v>
      </c>
      <c r="UFQ10" s="76" t="s">
        <v>31</v>
      </c>
      <c r="UFR10" s="76" t="s">
        <v>31</v>
      </c>
      <c r="UFS10" s="76" t="s">
        <v>31</v>
      </c>
      <c r="UFT10" s="76" t="s">
        <v>31</v>
      </c>
      <c r="UFU10" s="76" t="s">
        <v>31</v>
      </c>
      <c r="UFV10" s="76" t="s">
        <v>31</v>
      </c>
      <c r="UFW10" s="76" t="s">
        <v>31</v>
      </c>
      <c r="UFX10" s="76" t="s">
        <v>31</v>
      </c>
      <c r="UFY10" s="76" t="s">
        <v>31</v>
      </c>
      <c r="UFZ10" s="76" t="s">
        <v>31</v>
      </c>
      <c r="UGA10" s="76" t="s">
        <v>31</v>
      </c>
      <c r="UGB10" s="76" t="s">
        <v>31</v>
      </c>
      <c r="UGC10" s="76" t="s">
        <v>31</v>
      </c>
      <c r="UGD10" s="76" t="s">
        <v>31</v>
      </c>
      <c r="UGE10" s="76" t="s">
        <v>31</v>
      </c>
      <c r="UGF10" s="76" t="s">
        <v>31</v>
      </c>
      <c r="UGG10" s="76" t="s">
        <v>31</v>
      </c>
      <c r="UGH10" s="76" t="s">
        <v>31</v>
      </c>
      <c r="UGI10" s="76" t="s">
        <v>31</v>
      </c>
      <c r="UGJ10" s="76" t="s">
        <v>31</v>
      </c>
      <c r="UGK10" s="76" t="s">
        <v>31</v>
      </c>
      <c r="UGL10" s="76" t="s">
        <v>31</v>
      </c>
      <c r="UGM10" s="76" t="s">
        <v>31</v>
      </c>
      <c r="UGN10" s="76" t="s">
        <v>31</v>
      </c>
      <c r="UGO10" s="76" t="s">
        <v>31</v>
      </c>
      <c r="UGP10" s="76" t="s">
        <v>31</v>
      </c>
      <c r="UGQ10" s="76" t="s">
        <v>31</v>
      </c>
      <c r="UGR10" s="76" t="s">
        <v>31</v>
      </c>
      <c r="UGS10" s="76" t="s">
        <v>31</v>
      </c>
      <c r="UGT10" s="76" t="s">
        <v>31</v>
      </c>
      <c r="UGU10" s="76" t="s">
        <v>31</v>
      </c>
      <c r="UGV10" s="76" t="s">
        <v>31</v>
      </c>
      <c r="UGW10" s="76" t="s">
        <v>31</v>
      </c>
      <c r="UGX10" s="76" t="s">
        <v>31</v>
      </c>
      <c r="UGY10" s="76" t="s">
        <v>31</v>
      </c>
      <c r="UGZ10" s="76" t="s">
        <v>31</v>
      </c>
      <c r="UHA10" s="76" t="s">
        <v>31</v>
      </c>
      <c r="UHB10" s="76" t="s">
        <v>31</v>
      </c>
      <c r="UHC10" s="76" t="s">
        <v>31</v>
      </c>
      <c r="UHD10" s="76" t="s">
        <v>31</v>
      </c>
      <c r="UHE10" s="76" t="s">
        <v>31</v>
      </c>
      <c r="UHF10" s="76" t="s">
        <v>31</v>
      </c>
      <c r="UHG10" s="76" t="s">
        <v>31</v>
      </c>
      <c r="UHH10" s="76" t="s">
        <v>31</v>
      </c>
      <c r="UHI10" s="76" t="s">
        <v>31</v>
      </c>
      <c r="UHJ10" s="76" t="s">
        <v>31</v>
      </c>
      <c r="UHK10" s="76" t="s">
        <v>31</v>
      </c>
      <c r="UHL10" s="76" t="s">
        <v>31</v>
      </c>
      <c r="UHM10" s="76" t="s">
        <v>31</v>
      </c>
      <c r="UHN10" s="76" t="s">
        <v>31</v>
      </c>
      <c r="UHO10" s="76" t="s">
        <v>31</v>
      </c>
      <c r="UHP10" s="76" t="s">
        <v>31</v>
      </c>
      <c r="UHQ10" s="76" t="s">
        <v>31</v>
      </c>
      <c r="UHR10" s="76" t="s">
        <v>31</v>
      </c>
      <c r="UHS10" s="76" t="s">
        <v>31</v>
      </c>
      <c r="UHT10" s="76" t="s">
        <v>31</v>
      </c>
      <c r="UHU10" s="76" t="s">
        <v>31</v>
      </c>
      <c r="UHV10" s="76" t="s">
        <v>31</v>
      </c>
      <c r="UHW10" s="76" t="s">
        <v>31</v>
      </c>
      <c r="UHX10" s="76" t="s">
        <v>31</v>
      </c>
      <c r="UHY10" s="76" t="s">
        <v>31</v>
      </c>
      <c r="UHZ10" s="76" t="s">
        <v>31</v>
      </c>
      <c r="UIA10" s="76" t="s">
        <v>31</v>
      </c>
      <c r="UIB10" s="76" t="s">
        <v>31</v>
      </c>
      <c r="UIC10" s="76" t="s">
        <v>31</v>
      </c>
      <c r="UID10" s="76" t="s">
        <v>31</v>
      </c>
      <c r="UIE10" s="76" t="s">
        <v>31</v>
      </c>
      <c r="UIF10" s="76" t="s">
        <v>31</v>
      </c>
      <c r="UIG10" s="76" t="s">
        <v>31</v>
      </c>
      <c r="UIH10" s="76" t="s">
        <v>31</v>
      </c>
      <c r="UII10" s="76" t="s">
        <v>31</v>
      </c>
      <c r="UIJ10" s="76" t="s">
        <v>31</v>
      </c>
      <c r="UIK10" s="76" t="s">
        <v>31</v>
      </c>
      <c r="UIL10" s="76" t="s">
        <v>31</v>
      </c>
      <c r="UIM10" s="76" t="s">
        <v>31</v>
      </c>
      <c r="UIN10" s="76" t="s">
        <v>31</v>
      </c>
      <c r="UIO10" s="76" t="s">
        <v>31</v>
      </c>
      <c r="UIP10" s="76" t="s">
        <v>31</v>
      </c>
      <c r="UIQ10" s="76" t="s">
        <v>31</v>
      </c>
      <c r="UIR10" s="76" t="s">
        <v>31</v>
      </c>
      <c r="UIS10" s="76" t="s">
        <v>31</v>
      </c>
      <c r="UIT10" s="76" t="s">
        <v>31</v>
      </c>
      <c r="UIU10" s="76" t="s">
        <v>31</v>
      </c>
      <c r="UIV10" s="76" t="s">
        <v>31</v>
      </c>
      <c r="UIW10" s="76" t="s">
        <v>31</v>
      </c>
      <c r="UIX10" s="76" t="s">
        <v>31</v>
      </c>
      <c r="UIY10" s="76" t="s">
        <v>31</v>
      </c>
      <c r="UIZ10" s="76" t="s">
        <v>31</v>
      </c>
      <c r="UJA10" s="76" t="s">
        <v>31</v>
      </c>
      <c r="UJB10" s="76" t="s">
        <v>31</v>
      </c>
      <c r="UJC10" s="76" t="s">
        <v>31</v>
      </c>
      <c r="UJD10" s="76" t="s">
        <v>31</v>
      </c>
      <c r="UJE10" s="76" t="s">
        <v>31</v>
      </c>
      <c r="UJF10" s="76" t="s">
        <v>31</v>
      </c>
      <c r="UJG10" s="76" t="s">
        <v>31</v>
      </c>
      <c r="UJH10" s="76" t="s">
        <v>31</v>
      </c>
      <c r="UJI10" s="76" t="s">
        <v>31</v>
      </c>
      <c r="UJJ10" s="76" t="s">
        <v>31</v>
      </c>
      <c r="UJK10" s="76" t="s">
        <v>31</v>
      </c>
      <c r="UJL10" s="76" t="s">
        <v>31</v>
      </c>
      <c r="UJM10" s="76" t="s">
        <v>31</v>
      </c>
      <c r="UJN10" s="76" t="s">
        <v>31</v>
      </c>
      <c r="UJO10" s="76" t="s">
        <v>31</v>
      </c>
      <c r="UJP10" s="76" t="s">
        <v>31</v>
      </c>
      <c r="UJQ10" s="76" t="s">
        <v>31</v>
      </c>
      <c r="UJR10" s="76" t="s">
        <v>31</v>
      </c>
      <c r="UJS10" s="76" t="s">
        <v>31</v>
      </c>
      <c r="UJT10" s="76" t="s">
        <v>31</v>
      </c>
      <c r="UJU10" s="76" t="s">
        <v>31</v>
      </c>
      <c r="UJV10" s="76" t="s">
        <v>31</v>
      </c>
      <c r="UJW10" s="76" t="s">
        <v>31</v>
      </c>
      <c r="UJX10" s="76" t="s">
        <v>31</v>
      </c>
      <c r="UJY10" s="76" t="s">
        <v>31</v>
      </c>
      <c r="UJZ10" s="76" t="s">
        <v>31</v>
      </c>
      <c r="UKA10" s="76" t="s">
        <v>31</v>
      </c>
      <c r="UKB10" s="76" t="s">
        <v>31</v>
      </c>
      <c r="UKC10" s="76" t="s">
        <v>31</v>
      </c>
      <c r="UKD10" s="76" t="s">
        <v>31</v>
      </c>
      <c r="UKE10" s="76" t="s">
        <v>31</v>
      </c>
      <c r="UKF10" s="76" t="s">
        <v>31</v>
      </c>
      <c r="UKG10" s="76" t="s">
        <v>31</v>
      </c>
      <c r="UKH10" s="76" t="s">
        <v>31</v>
      </c>
      <c r="UKI10" s="76" t="s">
        <v>31</v>
      </c>
      <c r="UKJ10" s="76" t="s">
        <v>31</v>
      </c>
      <c r="UKK10" s="76" t="s">
        <v>31</v>
      </c>
      <c r="UKL10" s="76" t="s">
        <v>31</v>
      </c>
      <c r="UKM10" s="76" t="s">
        <v>31</v>
      </c>
      <c r="UKN10" s="76" t="s">
        <v>31</v>
      </c>
      <c r="UKO10" s="76" t="s">
        <v>31</v>
      </c>
      <c r="UKP10" s="76" t="s">
        <v>31</v>
      </c>
      <c r="UKQ10" s="76" t="s">
        <v>31</v>
      </c>
      <c r="UKR10" s="76" t="s">
        <v>31</v>
      </c>
      <c r="UKS10" s="76" t="s">
        <v>31</v>
      </c>
      <c r="UKT10" s="76" t="s">
        <v>31</v>
      </c>
      <c r="UKU10" s="76" t="s">
        <v>31</v>
      </c>
      <c r="UKV10" s="76" t="s">
        <v>31</v>
      </c>
      <c r="UKW10" s="76" t="s">
        <v>31</v>
      </c>
      <c r="UKX10" s="76" t="s">
        <v>31</v>
      </c>
      <c r="UKY10" s="76" t="s">
        <v>31</v>
      </c>
      <c r="UKZ10" s="76" t="s">
        <v>31</v>
      </c>
      <c r="ULA10" s="76" t="s">
        <v>31</v>
      </c>
      <c r="ULB10" s="76" t="s">
        <v>31</v>
      </c>
      <c r="ULC10" s="76" t="s">
        <v>31</v>
      </c>
      <c r="ULD10" s="76" t="s">
        <v>31</v>
      </c>
      <c r="ULE10" s="76" t="s">
        <v>31</v>
      </c>
      <c r="ULF10" s="76" t="s">
        <v>31</v>
      </c>
      <c r="ULG10" s="76" t="s">
        <v>31</v>
      </c>
      <c r="ULH10" s="76" t="s">
        <v>31</v>
      </c>
      <c r="ULI10" s="76" t="s">
        <v>31</v>
      </c>
      <c r="ULJ10" s="76" t="s">
        <v>31</v>
      </c>
      <c r="ULK10" s="76" t="s">
        <v>31</v>
      </c>
      <c r="ULL10" s="76" t="s">
        <v>31</v>
      </c>
      <c r="ULM10" s="76" t="s">
        <v>31</v>
      </c>
      <c r="ULN10" s="76" t="s">
        <v>31</v>
      </c>
      <c r="ULO10" s="76" t="s">
        <v>31</v>
      </c>
      <c r="ULP10" s="76" t="s">
        <v>31</v>
      </c>
      <c r="ULQ10" s="76" t="s">
        <v>31</v>
      </c>
      <c r="ULR10" s="76" t="s">
        <v>31</v>
      </c>
      <c r="ULS10" s="76" t="s">
        <v>31</v>
      </c>
      <c r="ULT10" s="76" t="s">
        <v>31</v>
      </c>
      <c r="ULU10" s="76" t="s">
        <v>31</v>
      </c>
      <c r="ULV10" s="76" t="s">
        <v>31</v>
      </c>
      <c r="ULW10" s="76" t="s">
        <v>31</v>
      </c>
      <c r="ULX10" s="76" t="s">
        <v>31</v>
      </c>
      <c r="ULY10" s="76" t="s">
        <v>31</v>
      </c>
      <c r="ULZ10" s="76" t="s">
        <v>31</v>
      </c>
      <c r="UMA10" s="76" t="s">
        <v>31</v>
      </c>
      <c r="UMB10" s="76" t="s">
        <v>31</v>
      </c>
      <c r="UMC10" s="76" t="s">
        <v>31</v>
      </c>
      <c r="UMD10" s="76" t="s">
        <v>31</v>
      </c>
      <c r="UME10" s="76" t="s">
        <v>31</v>
      </c>
      <c r="UMF10" s="76" t="s">
        <v>31</v>
      </c>
      <c r="UMG10" s="76" t="s">
        <v>31</v>
      </c>
      <c r="UMH10" s="76" t="s">
        <v>31</v>
      </c>
      <c r="UMI10" s="76" t="s">
        <v>31</v>
      </c>
      <c r="UMJ10" s="76" t="s">
        <v>31</v>
      </c>
      <c r="UMK10" s="76" t="s">
        <v>31</v>
      </c>
      <c r="UML10" s="76" t="s">
        <v>31</v>
      </c>
      <c r="UMM10" s="76" t="s">
        <v>31</v>
      </c>
      <c r="UMN10" s="76" t="s">
        <v>31</v>
      </c>
      <c r="UMO10" s="76" t="s">
        <v>31</v>
      </c>
      <c r="UMP10" s="76" t="s">
        <v>31</v>
      </c>
      <c r="UMQ10" s="76" t="s">
        <v>31</v>
      </c>
      <c r="UMR10" s="76" t="s">
        <v>31</v>
      </c>
      <c r="UMS10" s="76" t="s">
        <v>31</v>
      </c>
      <c r="UMT10" s="76" t="s">
        <v>31</v>
      </c>
      <c r="UMU10" s="76" t="s">
        <v>31</v>
      </c>
      <c r="UMV10" s="76" t="s">
        <v>31</v>
      </c>
      <c r="UMW10" s="76" t="s">
        <v>31</v>
      </c>
      <c r="UMX10" s="76" t="s">
        <v>31</v>
      </c>
      <c r="UMY10" s="76" t="s">
        <v>31</v>
      </c>
      <c r="UMZ10" s="76" t="s">
        <v>31</v>
      </c>
      <c r="UNA10" s="76" t="s">
        <v>31</v>
      </c>
      <c r="UNB10" s="76" t="s">
        <v>31</v>
      </c>
      <c r="UNC10" s="76" t="s">
        <v>31</v>
      </c>
      <c r="UND10" s="76" t="s">
        <v>31</v>
      </c>
      <c r="UNE10" s="76" t="s">
        <v>31</v>
      </c>
      <c r="UNF10" s="76" t="s">
        <v>31</v>
      </c>
      <c r="UNG10" s="76" t="s">
        <v>31</v>
      </c>
      <c r="UNH10" s="76" t="s">
        <v>31</v>
      </c>
      <c r="UNI10" s="76" t="s">
        <v>31</v>
      </c>
      <c r="UNJ10" s="76" t="s">
        <v>31</v>
      </c>
      <c r="UNK10" s="76" t="s">
        <v>31</v>
      </c>
      <c r="UNL10" s="76" t="s">
        <v>31</v>
      </c>
      <c r="UNM10" s="76" t="s">
        <v>31</v>
      </c>
      <c r="UNN10" s="76" t="s">
        <v>31</v>
      </c>
      <c r="UNO10" s="76" t="s">
        <v>31</v>
      </c>
      <c r="UNP10" s="76" t="s">
        <v>31</v>
      </c>
      <c r="UNQ10" s="76" t="s">
        <v>31</v>
      </c>
      <c r="UNR10" s="76" t="s">
        <v>31</v>
      </c>
      <c r="UNS10" s="76" t="s">
        <v>31</v>
      </c>
      <c r="UNT10" s="76" t="s">
        <v>31</v>
      </c>
      <c r="UNU10" s="76" t="s">
        <v>31</v>
      </c>
      <c r="UNV10" s="76" t="s">
        <v>31</v>
      </c>
      <c r="UNW10" s="76" t="s">
        <v>31</v>
      </c>
      <c r="UNX10" s="76" t="s">
        <v>31</v>
      </c>
      <c r="UNY10" s="76" t="s">
        <v>31</v>
      </c>
      <c r="UNZ10" s="76" t="s">
        <v>31</v>
      </c>
      <c r="UOA10" s="76" t="s">
        <v>31</v>
      </c>
      <c r="UOB10" s="76" t="s">
        <v>31</v>
      </c>
      <c r="UOC10" s="76" t="s">
        <v>31</v>
      </c>
      <c r="UOD10" s="76" t="s">
        <v>31</v>
      </c>
      <c r="UOE10" s="76" t="s">
        <v>31</v>
      </c>
      <c r="UOF10" s="76" t="s">
        <v>31</v>
      </c>
      <c r="UOG10" s="76" t="s">
        <v>31</v>
      </c>
      <c r="UOH10" s="76" t="s">
        <v>31</v>
      </c>
      <c r="UOI10" s="76" t="s">
        <v>31</v>
      </c>
      <c r="UOJ10" s="76" t="s">
        <v>31</v>
      </c>
      <c r="UOK10" s="76" t="s">
        <v>31</v>
      </c>
      <c r="UOL10" s="76" t="s">
        <v>31</v>
      </c>
      <c r="UOM10" s="76" t="s">
        <v>31</v>
      </c>
      <c r="UON10" s="76" t="s">
        <v>31</v>
      </c>
      <c r="UOO10" s="76" t="s">
        <v>31</v>
      </c>
      <c r="UOP10" s="76" t="s">
        <v>31</v>
      </c>
      <c r="UOQ10" s="76" t="s">
        <v>31</v>
      </c>
      <c r="UOR10" s="76" t="s">
        <v>31</v>
      </c>
      <c r="UOS10" s="76" t="s">
        <v>31</v>
      </c>
      <c r="UOT10" s="76" t="s">
        <v>31</v>
      </c>
      <c r="UOU10" s="76" t="s">
        <v>31</v>
      </c>
      <c r="UOV10" s="76" t="s">
        <v>31</v>
      </c>
      <c r="UOW10" s="76" t="s">
        <v>31</v>
      </c>
      <c r="UOX10" s="76" t="s">
        <v>31</v>
      </c>
      <c r="UOY10" s="76" t="s">
        <v>31</v>
      </c>
      <c r="UOZ10" s="76" t="s">
        <v>31</v>
      </c>
      <c r="UPA10" s="76" t="s">
        <v>31</v>
      </c>
      <c r="UPB10" s="76" t="s">
        <v>31</v>
      </c>
      <c r="UPC10" s="76" t="s">
        <v>31</v>
      </c>
      <c r="UPD10" s="76" t="s">
        <v>31</v>
      </c>
      <c r="UPE10" s="76" t="s">
        <v>31</v>
      </c>
      <c r="UPF10" s="76" t="s">
        <v>31</v>
      </c>
      <c r="UPG10" s="76" t="s">
        <v>31</v>
      </c>
      <c r="UPH10" s="76" t="s">
        <v>31</v>
      </c>
      <c r="UPI10" s="76" t="s">
        <v>31</v>
      </c>
      <c r="UPJ10" s="76" t="s">
        <v>31</v>
      </c>
      <c r="UPK10" s="76" t="s">
        <v>31</v>
      </c>
      <c r="UPL10" s="76" t="s">
        <v>31</v>
      </c>
      <c r="UPM10" s="76" t="s">
        <v>31</v>
      </c>
      <c r="UPN10" s="76" t="s">
        <v>31</v>
      </c>
      <c r="UPO10" s="76" t="s">
        <v>31</v>
      </c>
      <c r="UPP10" s="76" t="s">
        <v>31</v>
      </c>
      <c r="UPQ10" s="76" t="s">
        <v>31</v>
      </c>
      <c r="UPR10" s="76" t="s">
        <v>31</v>
      </c>
      <c r="UPS10" s="76" t="s">
        <v>31</v>
      </c>
      <c r="UPT10" s="76" t="s">
        <v>31</v>
      </c>
      <c r="UPU10" s="76" t="s">
        <v>31</v>
      </c>
      <c r="UPV10" s="76" t="s">
        <v>31</v>
      </c>
      <c r="UPW10" s="76" t="s">
        <v>31</v>
      </c>
      <c r="UPX10" s="76" t="s">
        <v>31</v>
      </c>
      <c r="UPY10" s="76" t="s">
        <v>31</v>
      </c>
      <c r="UPZ10" s="76" t="s">
        <v>31</v>
      </c>
      <c r="UQA10" s="76" t="s">
        <v>31</v>
      </c>
      <c r="UQB10" s="76" t="s">
        <v>31</v>
      </c>
      <c r="UQC10" s="76" t="s">
        <v>31</v>
      </c>
      <c r="UQD10" s="76" t="s">
        <v>31</v>
      </c>
      <c r="UQE10" s="76" t="s">
        <v>31</v>
      </c>
      <c r="UQF10" s="76" t="s">
        <v>31</v>
      </c>
      <c r="UQG10" s="76" t="s">
        <v>31</v>
      </c>
      <c r="UQH10" s="76" t="s">
        <v>31</v>
      </c>
      <c r="UQI10" s="76" t="s">
        <v>31</v>
      </c>
      <c r="UQJ10" s="76" t="s">
        <v>31</v>
      </c>
      <c r="UQK10" s="76" t="s">
        <v>31</v>
      </c>
      <c r="UQL10" s="76" t="s">
        <v>31</v>
      </c>
      <c r="UQM10" s="76" t="s">
        <v>31</v>
      </c>
      <c r="UQN10" s="76" t="s">
        <v>31</v>
      </c>
      <c r="UQO10" s="76" t="s">
        <v>31</v>
      </c>
      <c r="UQP10" s="76" t="s">
        <v>31</v>
      </c>
      <c r="UQQ10" s="76" t="s">
        <v>31</v>
      </c>
      <c r="UQR10" s="76" t="s">
        <v>31</v>
      </c>
      <c r="UQS10" s="76" t="s">
        <v>31</v>
      </c>
      <c r="UQT10" s="76" t="s">
        <v>31</v>
      </c>
      <c r="UQU10" s="76" t="s">
        <v>31</v>
      </c>
      <c r="UQV10" s="76" t="s">
        <v>31</v>
      </c>
      <c r="UQW10" s="76" t="s">
        <v>31</v>
      </c>
      <c r="UQX10" s="76" t="s">
        <v>31</v>
      </c>
      <c r="UQY10" s="76" t="s">
        <v>31</v>
      </c>
      <c r="UQZ10" s="76" t="s">
        <v>31</v>
      </c>
      <c r="URA10" s="76" t="s">
        <v>31</v>
      </c>
      <c r="URB10" s="76" t="s">
        <v>31</v>
      </c>
      <c r="URC10" s="76" t="s">
        <v>31</v>
      </c>
      <c r="URD10" s="76" t="s">
        <v>31</v>
      </c>
      <c r="URE10" s="76" t="s">
        <v>31</v>
      </c>
      <c r="URF10" s="76" t="s">
        <v>31</v>
      </c>
      <c r="URG10" s="76" t="s">
        <v>31</v>
      </c>
      <c r="URH10" s="76" t="s">
        <v>31</v>
      </c>
      <c r="URI10" s="76" t="s">
        <v>31</v>
      </c>
      <c r="URJ10" s="76" t="s">
        <v>31</v>
      </c>
      <c r="URK10" s="76" t="s">
        <v>31</v>
      </c>
      <c r="URL10" s="76" t="s">
        <v>31</v>
      </c>
      <c r="URM10" s="76" t="s">
        <v>31</v>
      </c>
      <c r="URN10" s="76" t="s">
        <v>31</v>
      </c>
      <c r="URO10" s="76" t="s">
        <v>31</v>
      </c>
      <c r="URP10" s="76" t="s">
        <v>31</v>
      </c>
      <c r="URQ10" s="76" t="s">
        <v>31</v>
      </c>
      <c r="URR10" s="76" t="s">
        <v>31</v>
      </c>
      <c r="URS10" s="76" t="s">
        <v>31</v>
      </c>
      <c r="URT10" s="76" t="s">
        <v>31</v>
      </c>
      <c r="URU10" s="76" t="s">
        <v>31</v>
      </c>
      <c r="URV10" s="76" t="s">
        <v>31</v>
      </c>
      <c r="URW10" s="76" t="s">
        <v>31</v>
      </c>
      <c r="URX10" s="76" t="s">
        <v>31</v>
      </c>
      <c r="URY10" s="76" t="s">
        <v>31</v>
      </c>
      <c r="URZ10" s="76" t="s">
        <v>31</v>
      </c>
      <c r="USA10" s="76" t="s">
        <v>31</v>
      </c>
      <c r="USB10" s="76" t="s">
        <v>31</v>
      </c>
      <c r="USC10" s="76" t="s">
        <v>31</v>
      </c>
      <c r="USD10" s="76" t="s">
        <v>31</v>
      </c>
      <c r="USE10" s="76" t="s">
        <v>31</v>
      </c>
      <c r="USF10" s="76" t="s">
        <v>31</v>
      </c>
      <c r="USG10" s="76" t="s">
        <v>31</v>
      </c>
      <c r="USH10" s="76" t="s">
        <v>31</v>
      </c>
      <c r="USI10" s="76" t="s">
        <v>31</v>
      </c>
      <c r="USJ10" s="76" t="s">
        <v>31</v>
      </c>
      <c r="USK10" s="76" t="s">
        <v>31</v>
      </c>
      <c r="USL10" s="76" t="s">
        <v>31</v>
      </c>
      <c r="USM10" s="76" t="s">
        <v>31</v>
      </c>
      <c r="USN10" s="76" t="s">
        <v>31</v>
      </c>
      <c r="USO10" s="76" t="s">
        <v>31</v>
      </c>
      <c r="USP10" s="76" t="s">
        <v>31</v>
      </c>
      <c r="USQ10" s="76" t="s">
        <v>31</v>
      </c>
      <c r="USR10" s="76" t="s">
        <v>31</v>
      </c>
      <c r="USS10" s="76" t="s">
        <v>31</v>
      </c>
      <c r="UST10" s="76" t="s">
        <v>31</v>
      </c>
      <c r="USU10" s="76" t="s">
        <v>31</v>
      </c>
      <c r="USV10" s="76" t="s">
        <v>31</v>
      </c>
      <c r="USW10" s="76" t="s">
        <v>31</v>
      </c>
      <c r="USX10" s="76" t="s">
        <v>31</v>
      </c>
      <c r="USY10" s="76" t="s">
        <v>31</v>
      </c>
      <c r="USZ10" s="76" t="s">
        <v>31</v>
      </c>
      <c r="UTA10" s="76" t="s">
        <v>31</v>
      </c>
      <c r="UTB10" s="76" t="s">
        <v>31</v>
      </c>
      <c r="UTC10" s="76" t="s">
        <v>31</v>
      </c>
      <c r="UTD10" s="76" t="s">
        <v>31</v>
      </c>
      <c r="UTE10" s="76" t="s">
        <v>31</v>
      </c>
      <c r="UTF10" s="76" t="s">
        <v>31</v>
      </c>
      <c r="UTG10" s="76" t="s">
        <v>31</v>
      </c>
      <c r="UTH10" s="76" t="s">
        <v>31</v>
      </c>
      <c r="UTI10" s="76" t="s">
        <v>31</v>
      </c>
      <c r="UTJ10" s="76" t="s">
        <v>31</v>
      </c>
      <c r="UTK10" s="76" t="s">
        <v>31</v>
      </c>
      <c r="UTL10" s="76" t="s">
        <v>31</v>
      </c>
      <c r="UTM10" s="76" t="s">
        <v>31</v>
      </c>
      <c r="UTN10" s="76" t="s">
        <v>31</v>
      </c>
      <c r="UTO10" s="76" t="s">
        <v>31</v>
      </c>
      <c r="UTP10" s="76" t="s">
        <v>31</v>
      </c>
      <c r="UTQ10" s="76" t="s">
        <v>31</v>
      </c>
      <c r="UTR10" s="76" t="s">
        <v>31</v>
      </c>
      <c r="UTS10" s="76" t="s">
        <v>31</v>
      </c>
      <c r="UTT10" s="76" t="s">
        <v>31</v>
      </c>
      <c r="UTU10" s="76" t="s">
        <v>31</v>
      </c>
      <c r="UTV10" s="76" t="s">
        <v>31</v>
      </c>
      <c r="UTW10" s="76" t="s">
        <v>31</v>
      </c>
      <c r="UTX10" s="76" t="s">
        <v>31</v>
      </c>
      <c r="UTY10" s="76" t="s">
        <v>31</v>
      </c>
      <c r="UTZ10" s="76" t="s">
        <v>31</v>
      </c>
      <c r="UUA10" s="76" t="s">
        <v>31</v>
      </c>
      <c r="UUB10" s="76" t="s">
        <v>31</v>
      </c>
      <c r="UUC10" s="76" t="s">
        <v>31</v>
      </c>
      <c r="UUD10" s="76" t="s">
        <v>31</v>
      </c>
      <c r="UUE10" s="76" t="s">
        <v>31</v>
      </c>
      <c r="UUF10" s="76" t="s">
        <v>31</v>
      </c>
      <c r="UUG10" s="76" t="s">
        <v>31</v>
      </c>
      <c r="UUH10" s="76" t="s">
        <v>31</v>
      </c>
      <c r="UUI10" s="76" t="s">
        <v>31</v>
      </c>
      <c r="UUJ10" s="76" t="s">
        <v>31</v>
      </c>
      <c r="UUK10" s="76" t="s">
        <v>31</v>
      </c>
      <c r="UUL10" s="76" t="s">
        <v>31</v>
      </c>
      <c r="UUM10" s="76" t="s">
        <v>31</v>
      </c>
      <c r="UUN10" s="76" t="s">
        <v>31</v>
      </c>
      <c r="UUO10" s="76" t="s">
        <v>31</v>
      </c>
      <c r="UUP10" s="76" t="s">
        <v>31</v>
      </c>
      <c r="UUQ10" s="76" t="s">
        <v>31</v>
      </c>
      <c r="UUR10" s="76" t="s">
        <v>31</v>
      </c>
      <c r="UUS10" s="76" t="s">
        <v>31</v>
      </c>
      <c r="UUT10" s="76" t="s">
        <v>31</v>
      </c>
      <c r="UUU10" s="76" t="s">
        <v>31</v>
      </c>
      <c r="UUV10" s="76" t="s">
        <v>31</v>
      </c>
      <c r="UUW10" s="76" t="s">
        <v>31</v>
      </c>
      <c r="UUX10" s="76" t="s">
        <v>31</v>
      </c>
      <c r="UUY10" s="76" t="s">
        <v>31</v>
      </c>
      <c r="UUZ10" s="76" t="s">
        <v>31</v>
      </c>
      <c r="UVA10" s="76" t="s">
        <v>31</v>
      </c>
      <c r="UVB10" s="76" t="s">
        <v>31</v>
      </c>
      <c r="UVC10" s="76" t="s">
        <v>31</v>
      </c>
      <c r="UVD10" s="76" t="s">
        <v>31</v>
      </c>
      <c r="UVE10" s="76" t="s">
        <v>31</v>
      </c>
      <c r="UVF10" s="76" t="s">
        <v>31</v>
      </c>
      <c r="UVG10" s="76" t="s">
        <v>31</v>
      </c>
      <c r="UVH10" s="76" t="s">
        <v>31</v>
      </c>
      <c r="UVI10" s="76" t="s">
        <v>31</v>
      </c>
      <c r="UVJ10" s="76" t="s">
        <v>31</v>
      </c>
      <c r="UVK10" s="76" t="s">
        <v>31</v>
      </c>
      <c r="UVL10" s="76" t="s">
        <v>31</v>
      </c>
      <c r="UVM10" s="76" t="s">
        <v>31</v>
      </c>
      <c r="UVN10" s="76" t="s">
        <v>31</v>
      </c>
      <c r="UVO10" s="76" t="s">
        <v>31</v>
      </c>
      <c r="UVP10" s="76" t="s">
        <v>31</v>
      </c>
      <c r="UVQ10" s="76" t="s">
        <v>31</v>
      </c>
      <c r="UVR10" s="76" t="s">
        <v>31</v>
      </c>
      <c r="UVS10" s="76" t="s">
        <v>31</v>
      </c>
      <c r="UVT10" s="76" t="s">
        <v>31</v>
      </c>
      <c r="UVU10" s="76" t="s">
        <v>31</v>
      </c>
      <c r="UVV10" s="76" t="s">
        <v>31</v>
      </c>
      <c r="UVW10" s="76" t="s">
        <v>31</v>
      </c>
      <c r="UVX10" s="76" t="s">
        <v>31</v>
      </c>
      <c r="UVY10" s="76" t="s">
        <v>31</v>
      </c>
      <c r="UVZ10" s="76" t="s">
        <v>31</v>
      </c>
      <c r="UWA10" s="76" t="s">
        <v>31</v>
      </c>
      <c r="UWB10" s="76" t="s">
        <v>31</v>
      </c>
      <c r="UWC10" s="76" t="s">
        <v>31</v>
      </c>
      <c r="UWD10" s="76" t="s">
        <v>31</v>
      </c>
      <c r="UWE10" s="76" t="s">
        <v>31</v>
      </c>
      <c r="UWF10" s="76" t="s">
        <v>31</v>
      </c>
      <c r="UWG10" s="76" t="s">
        <v>31</v>
      </c>
      <c r="UWH10" s="76" t="s">
        <v>31</v>
      </c>
      <c r="UWI10" s="76" t="s">
        <v>31</v>
      </c>
      <c r="UWJ10" s="76" t="s">
        <v>31</v>
      </c>
      <c r="UWK10" s="76" t="s">
        <v>31</v>
      </c>
      <c r="UWL10" s="76" t="s">
        <v>31</v>
      </c>
      <c r="UWM10" s="76" t="s">
        <v>31</v>
      </c>
      <c r="UWN10" s="76" t="s">
        <v>31</v>
      </c>
      <c r="UWO10" s="76" t="s">
        <v>31</v>
      </c>
      <c r="UWP10" s="76" t="s">
        <v>31</v>
      </c>
      <c r="UWQ10" s="76" t="s">
        <v>31</v>
      </c>
      <c r="UWR10" s="76" t="s">
        <v>31</v>
      </c>
      <c r="UWS10" s="76" t="s">
        <v>31</v>
      </c>
      <c r="UWT10" s="76" t="s">
        <v>31</v>
      </c>
      <c r="UWU10" s="76" t="s">
        <v>31</v>
      </c>
      <c r="UWV10" s="76" t="s">
        <v>31</v>
      </c>
      <c r="UWW10" s="76" t="s">
        <v>31</v>
      </c>
      <c r="UWX10" s="76" t="s">
        <v>31</v>
      </c>
      <c r="UWY10" s="76" t="s">
        <v>31</v>
      </c>
      <c r="UWZ10" s="76" t="s">
        <v>31</v>
      </c>
      <c r="UXA10" s="76" t="s">
        <v>31</v>
      </c>
      <c r="UXB10" s="76" t="s">
        <v>31</v>
      </c>
      <c r="UXC10" s="76" t="s">
        <v>31</v>
      </c>
      <c r="UXD10" s="76" t="s">
        <v>31</v>
      </c>
      <c r="UXE10" s="76" t="s">
        <v>31</v>
      </c>
      <c r="UXF10" s="76" t="s">
        <v>31</v>
      </c>
      <c r="UXG10" s="76" t="s">
        <v>31</v>
      </c>
      <c r="UXH10" s="76" t="s">
        <v>31</v>
      </c>
      <c r="UXI10" s="76" t="s">
        <v>31</v>
      </c>
      <c r="UXJ10" s="76" t="s">
        <v>31</v>
      </c>
      <c r="UXK10" s="76" t="s">
        <v>31</v>
      </c>
      <c r="UXL10" s="76" t="s">
        <v>31</v>
      </c>
      <c r="UXM10" s="76" t="s">
        <v>31</v>
      </c>
      <c r="UXN10" s="76" t="s">
        <v>31</v>
      </c>
      <c r="UXO10" s="76" t="s">
        <v>31</v>
      </c>
      <c r="UXP10" s="76" t="s">
        <v>31</v>
      </c>
      <c r="UXQ10" s="76" t="s">
        <v>31</v>
      </c>
      <c r="UXR10" s="76" t="s">
        <v>31</v>
      </c>
      <c r="UXS10" s="76" t="s">
        <v>31</v>
      </c>
      <c r="UXT10" s="76" t="s">
        <v>31</v>
      </c>
      <c r="UXU10" s="76" t="s">
        <v>31</v>
      </c>
      <c r="UXV10" s="76" t="s">
        <v>31</v>
      </c>
      <c r="UXW10" s="76" t="s">
        <v>31</v>
      </c>
      <c r="UXX10" s="76" t="s">
        <v>31</v>
      </c>
      <c r="UXY10" s="76" t="s">
        <v>31</v>
      </c>
      <c r="UXZ10" s="76" t="s">
        <v>31</v>
      </c>
      <c r="UYA10" s="76" t="s">
        <v>31</v>
      </c>
      <c r="UYB10" s="76" t="s">
        <v>31</v>
      </c>
      <c r="UYC10" s="76" t="s">
        <v>31</v>
      </c>
      <c r="UYD10" s="76" t="s">
        <v>31</v>
      </c>
      <c r="UYE10" s="76" t="s">
        <v>31</v>
      </c>
      <c r="UYF10" s="76" t="s">
        <v>31</v>
      </c>
      <c r="UYG10" s="76" t="s">
        <v>31</v>
      </c>
      <c r="UYH10" s="76" t="s">
        <v>31</v>
      </c>
      <c r="UYI10" s="76" t="s">
        <v>31</v>
      </c>
      <c r="UYJ10" s="76" t="s">
        <v>31</v>
      </c>
      <c r="UYK10" s="76" t="s">
        <v>31</v>
      </c>
      <c r="UYL10" s="76" t="s">
        <v>31</v>
      </c>
      <c r="UYM10" s="76" t="s">
        <v>31</v>
      </c>
      <c r="UYN10" s="76" t="s">
        <v>31</v>
      </c>
      <c r="UYO10" s="76" t="s">
        <v>31</v>
      </c>
      <c r="UYP10" s="76" t="s">
        <v>31</v>
      </c>
      <c r="UYQ10" s="76" t="s">
        <v>31</v>
      </c>
      <c r="UYR10" s="76" t="s">
        <v>31</v>
      </c>
      <c r="UYS10" s="76" t="s">
        <v>31</v>
      </c>
      <c r="UYT10" s="76" t="s">
        <v>31</v>
      </c>
      <c r="UYU10" s="76" t="s">
        <v>31</v>
      </c>
      <c r="UYV10" s="76" t="s">
        <v>31</v>
      </c>
      <c r="UYW10" s="76" t="s">
        <v>31</v>
      </c>
      <c r="UYX10" s="76" t="s">
        <v>31</v>
      </c>
      <c r="UYY10" s="76" t="s">
        <v>31</v>
      </c>
      <c r="UYZ10" s="76" t="s">
        <v>31</v>
      </c>
      <c r="UZA10" s="76" t="s">
        <v>31</v>
      </c>
      <c r="UZB10" s="76" t="s">
        <v>31</v>
      </c>
      <c r="UZC10" s="76" t="s">
        <v>31</v>
      </c>
      <c r="UZD10" s="76" t="s">
        <v>31</v>
      </c>
      <c r="UZE10" s="76" t="s">
        <v>31</v>
      </c>
      <c r="UZF10" s="76" t="s">
        <v>31</v>
      </c>
      <c r="UZG10" s="76" t="s">
        <v>31</v>
      </c>
      <c r="UZH10" s="76" t="s">
        <v>31</v>
      </c>
      <c r="UZI10" s="76" t="s">
        <v>31</v>
      </c>
      <c r="UZJ10" s="76" t="s">
        <v>31</v>
      </c>
      <c r="UZK10" s="76" t="s">
        <v>31</v>
      </c>
      <c r="UZL10" s="76" t="s">
        <v>31</v>
      </c>
      <c r="UZM10" s="76" t="s">
        <v>31</v>
      </c>
      <c r="UZN10" s="76" t="s">
        <v>31</v>
      </c>
      <c r="UZO10" s="76" t="s">
        <v>31</v>
      </c>
      <c r="UZP10" s="76" t="s">
        <v>31</v>
      </c>
      <c r="UZQ10" s="76" t="s">
        <v>31</v>
      </c>
      <c r="UZR10" s="76" t="s">
        <v>31</v>
      </c>
      <c r="UZS10" s="76" t="s">
        <v>31</v>
      </c>
      <c r="UZT10" s="76" t="s">
        <v>31</v>
      </c>
      <c r="UZU10" s="76" t="s">
        <v>31</v>
      </c>
      <c r="UZV10" s="76" t="s">
        <v>31</v>
      </c>
      <c r="UZW10" s="76" t="s">
        <v>31</v>
      </c>
      <c r="UZX10" s="76" t="s">
        <v>31</v>
      </c>
      <c r="UZY10" s="76" t="s">
        <v>31</v>
      </c>
      <c r="UZZ10" s="76" t="s">
        <v>31</v>
      </c>
      <c r="VAA10" s="76" t="s">
        <v>31</v>
      </c>
      <c r="VAB10" s="76" t="s">
        <v>31</v>
      </c>
      <c r="VAC10" s="76" t="s">
        <v>31</v>
      </c>
      <c r="VAD10" s="76" t="s">
        <v>31</v>
      </c>
      <c r="VAE10" s="76" t="s">
        <v>31</v>
      </c>
      <c r="VAF10" s="76" t="s">
        <v>31</v>
      </c>
      <c r="VAG10" s="76" t="s">
        <v>31</v>
      </c>
      <c r="VAH10" s="76" t="s">
        <v>31</v>
      </c>
      <c r="VAI10" s="76" t="s">
        <v>31</v>
      </c>
      <c r="VAJ10" s="76" t="s">
        <v>31</v>
      </c>
      <c r="VAK10" s="76" t="s">
        <v>31</v>
      </c>
      <c r="VAL10" s="76" t="s">
        <v>31</v>
      </c>
      <c r="VAM10" s="76" t="s">
        <v>31</v>
      </c>
      <c r="VAN10" s="76" t="s">
        <v>31</v>
      </c>
      <c r="VAO10" s="76" t="s">
        <v>31</v>
      </c>
      <c r="VAP10" s="76" t="s">
        <v>31</v>
      </c>
      <c r="VAQ10" s="76" t="s">
        <v>31</v>
      </c>
      <c r="VAR10" s="76" t="s">
        <v>31</v>
      </c>
      <c r="VAS10" s="76" t="s">
        <v>31</v>
      </c>
      <c r="VAT10" s="76" t="s">
        <v>31</v>
      </c>
      <c r="VAU10" s="76" t="s">
        <v>31</v>
      </c>
      <c r="VAV10" s="76" t="s">
        <v>31</v>
      </c>
      <c r="VAW10" s="76" t="s">
        <v>31</v>
      </c>
      <c r="VAX10" s="76" t="s">
        <v>31</v>
      </c>
      <c r="VAY10" s="76" t="s">
        <v>31</v>
      </c>
      <c r="VAZ10" s="76" t="s">
        <v>31</v>
      </c>
      <c r="VBA10" s="76" t="s">
        <v>31</v>
      </c>
      <c r="VBB10" s="76" t="s">
        <v>31</v>
      </c>
      <c r="VBC10" s="76" t="s">
        <v>31</v>
      </c>
      <c r="VBD10" s="76" t="s">
        <v>31</v>
      </c>
      <c r="VBE10" s="76" t="s">
        <v>31</v>
      </c>
      <c r="VBF10" s="76" t="s">
        <v>31</v>
      </c>
      <c r="VBG10" s="76" t="s">
        <v>31</v>
      </c>
      <c r="VBH10" s="76" t="s">
        <v>31</v>
      </c>
      <c r="VBI10" s="76" t="s">
        <v>31</v>
      </c>
      <c r="VBJ10" s="76" t="s">
        <v>31</v>
      </c>
      <c r="VBK10" s="76" t="s">
        <v>31</v>
      </c>
      <c r="VBL10" s="76" t="s">
        <v>31</v>
      </c>
      <c r="VBM10" s="76" t="s">
        <v>31</v>
      </c>
      <c r="VBN10" s="76" t="s">
        <v>31</v>
      </c>
      <c r="VBO10" s="76" t="s">
        <v>31</v>
      </c>
      <c r="VBP10" s="76" t="s">
        <v>31</v>
      </c>
      <c r="VBQ10" s="76" t="s">
        <v>31</v>
      </c>
      <c r="VBR10" s="76" t="s">
        <v>31</v>
      </c>
      <c r="VBS10" s="76" t="s">
        <v>31</v>
      </c>
      <c r="VBT10" s="76" t="s">
        <v>31</v>
      </c>
      <c r="VBU10" s="76" t="s">
        <v>31</v>
      </c>
      <c r="VBV10" s="76" t="s">
        <v>31</v>
      </c>
      <c r="VBW10" s="76" t="s">
        <v>31</v>
      </c>
      <c r="VBX10" s="76" t="s">
        <v>31</v>
      </c>
      <c r="VBY10" s="76" t="s">
        <v>31</v>
      </c>
      <c r="VBZ10" s="76" t="s">
        <v>31</v>
      </c>
      <c r="VCA10" s="76" t="s">
        <v>31</v>
      </c>
      <c r="VCB10" s="76" t="s">
        <v>31</v>
      </c>
      <c r="VCC10" s="76" t="s">
        <v>31</v>
      </c>
      <c r="VCD10" s="76" t="s">
        <v>31</v>
      </c>
      <c r="VCE10" s="76" t="s">
        <v>31</v>
      </c>
      <c r="VCF10" s="76" t="s">
        <v>31</v>
      </c>
      <c r="VCG10" s="76" t="s">
        <v>31</v>
      </c>
      <c r="VCH10" s="76" t="s">
        <v>31</v>
      </c>
      <c r="VCI10" s="76" t="s">
        <v>31</v>
      </c>
      <c r="VCJ10" s="76" t="s">
        <v>31</v>
      </c>
      <c r="VCK10" s="76" t="s">
        <v>31</v>
      </c>
      <c r="VCL10" s="76" t="s">
        <v>31</v>
      </c>
      <c r="VCM10" s="76" t="s">
        <v>31</v>
      </c>
      <c r="VCN10" s="76" t="s">
        <v>31</v>
      </c>
      <c r="VCO10" s="76" t="s">
        <v>31</v>
      </c>
      <c r="VCP10" s="76" t="s">
        <v>31</v>
      </c>
      <c r="VCQ10" s="76" t="s">
        <v>31</v>
      </c>
      <c r="VCR10" s="76" t="s">
        <v>31</v>
      </c>
      <c r="VCS10" s="76" t="s">
        <v>31</v>
      </c>
      <c r="VCT10" s="76" t="s">
        <v>31</v>
      </c>
      <c r="VCU10" s="76" t="s">
        <v>31</v>
      </c>
      <c r="VCV10" s="76" t="s">
        <v>31</v>
      </c>
      <c r="VCW10" s="76" t="s">
        <v>31</v>
      </c>
      <c r="VCX10" s="76" t="s">
        <v>31</v>
      </c>
      <c r="VCY10" s="76" t="s">
        <v>31</v>
      </c>
      <c r="VCZ10" s="76" t="s">
        <v>31</v>
      </c>
      <c r="VDA10" s="76" t="s">
        <v>31</v>
      </c>
      <c r="VDB10" s="76" t="s">
        <v>31</v>
      </c>
      <c r="VDC10" s="76" t="s">
        <v>31</v>
      </c>
      <c r="VDD10" s="76" t="s">
        <v>31</v>
      </c>
      <c r="VDE10" s="76" t="s">
        <v>31</v>
      </c>
      <c r="VDF10" s="76" t="s">
        <v>31</v>
      </c>
      <c r="VDG10" s="76" t="s">
        <v>31</v>
      </c>
      <c r="VDH10" s="76" t="s">
        <v>31</v>
      </c>
      <c r="VDI10" s="76" t="s">
        <v>31</v>
      </c>
      <c r="VDJ10" s="76" t="s">
        <v>31</v>
      </c>
      <c r="VDK10" s="76" t="s">
        <v>31</v>
      </c>
      <c r="VDL10" s="76" t="s">
        <v>31</v>
      </c>
      <c r="VDM10" s="76" t="s">
        <v>31</v>
      </c>
      <c r="VDN10" s="76" t="s">
        <v>31</v>
      </c>
      <c r="VDO10" s="76" t="s">
        <v>31</v>
      </c>
      <c r="VDP10" s="76" t="s">
        <v>31</v>
      </c>
      <c r="VDQ10" s="76" t="s">
        <v>31</v>
      </c>
      <c r="VDR10" s="76" t="s">
        <v>31</v>
      </c>
      <c r="VDS10" s="76" t="s">
        <v>31</v>
      </c>
      <c r="VDT10" s="76" t="s">
        <v>31</v>
      </c>
      <c r="VDU10" s="76" t="s">
        <v>31</v>
      </c>
      <c r="VDV10" s="76" t="s">
        <v>31</v>
      </c>
      <c r="VDW10" s="76" t="s">
        <v>31</v>
      </c>
      <c r="VDX10" s="76" t="s">
        <v>31</v>
      </c>
      <c r="VDY10" s="76" t="s">
        <v>31</v>
      </c>
      <c r="VDZ10" s="76" t="s">
        <v>31</v>
      </c>
      <c r="VEA10" s="76" t="s">
        <v>31</v>
      </c>
      <c r="VEB10" s="76" t="s">
        <v>31</v>
      </c>
      <c r="VEC10" s="76" t="s">
        <v>31</v>
      </c>
      <c r="VED10" s="76" t="s">
        <v>31</v>
      </c>
      <c r="VEE10" s="76" t="s">
        <v>31</v>
      </c>
      <c r="VEF10" s="76" t="s">
        <v>31</v>
      </c>
      <c r="VEG10" s="76" t="s">
        <v>31</v>
      </c>
      <c r="VEH10" s="76" t="s">
        <v>31</v>
      </c>
      <c r="VEI10" s="76" t="s">
        <v>31</v>
      </c>
      <c r="VEJ10" s="76" t="s">
        <v>31</v>
      </c>
      <c r="VEK10" s="76" t="s">
        <v>31</v>
      </c>
      <c r="VEL10" s="76" t="s">
        <v>31</v>
      </c>
      <c r="VEM10" s="76" t="s">
        <v>31</v>
      </c>
      <c r="VEN10" s="76" t="s">
        <v>31</v>
      </c>
      <c r="VEO10" s="76" t="s">
        <v>31</v>
      </c>
      <c r="VEP10" s="76" t="s">
        <v>31</v>
      </c>
      <c r="VEQ10" s="76" t="s">
        <v>31</v>
      </c>
      <c r="VER10" s="76" t="s">
        <v>31</v>
      </c>
      <c r="VES10" s="76" t="s">
        <v>31</v>
      </c>
      <c r="VET10" s="76" t="s">
        <v>31</v>
      </c>
      <c r="VEU10" s="76" t="s">
        <v>31</v>
      </c>
      <c r="VEV10" s="76" t="s">
        <v>31</v>
      </c>
      <c r="VEW10" s="76" t="s">
        <v>31</v>
      </c>
      <c r="VEX10" s="76" t="s">
        <v>31</v>
      </c>
      <c r="VEY10" s="76" t="s">
        <v>31</v>
      </c>
      <c r="VEZ10" s="76" t="s">
        <v>31</v>
      </c>
      <c r="VFA10" s="76" t="s">
        <v>31</v>
      </c>
      <c r="VFB10" s="76" t="s">
        <v>31</v>
      </c>
      <c r="VFC10" s="76" t="s">
        <v>31</v>
      </c>
      <c r="VFD10" s="76" t="s">
        <v>31</v>
      </c>
      <c r="VFE10" s="76" t="s">
        <v>31</v>
      </c>
      <c r="VFF10" s="76" t="s">
        <v>31</v>
      </c>
      <c r="VFG10" s="76" t="s">
        <v>31</v>
      </c>
      <c r="VFH10" s="76" t="s">
        <v>31</v>
      </c>
      <c r="VFI10" s="76" t="s">
        <v>31</v>
      </c>
      <c r="VFJ10" s="76" t="s">
        <v>31</v>
      </c>
      <c r="VFK10" s="76" t="s">
        <v>31</v>
      </c>
      <c r="VFL10" s="76" t="s">
        <v>31</v>
      </c>
      <c r="VFM10" s="76" t="s">
        <v>31</v>
      </c>
      <c r="VFN10" s="76" t="s">
        <v>31</v>
      </c>
      <c r="VFO10" s="76" t="s">
        <v>31</v>
      </c>
      <c r="VFP10" s="76" t="s">
        <v>31</v>
      </c>
      <c r="VFQ10" s="76" t="s">
        <v>31</v>
      </c>
      <c r="VFR10" s="76" t="s">
        <v>31</v>
      </c>
      <c r="VFS10" s="76" t="s">
        <v>31</v>
      </c>
      <c r="VFT10" s="76" t="s">
        <v>31</v>
      </c>
      <c r="VFU10" s="76" t="s">
        <v>31</v>
      </c>
      <c r="VFV10" s="76" t="s">
        <v>31</v>
      </c>
      <c r="VFW10" s="76" t="s">
        <v>31</v>
      </c>
      <c r="VFX10" s="76" t="s">
        <v>31</v>
      </c>
      <c r="VFY10" s="76" t="s">
        <v>31</v>
      </c>
      <c r="VFZ10" s="76" t="s">
        <v>31</v>
      </c>
      <c r="VGA10" s="76" t="s">
        <v>31</v>
      </c>
      <c r="VGB10" s="76" t="s">
        <v>31</v>
      </c>
      <c r="VGC10" s="76" t="s">
        <v>31</v>
      </c>
      <c r="VGD10" s="76" t="s">
        <v>31</v>
      </c>
      <c r="VGE10" s="76" t="s">
        <v>31</v>
      </c>
      <c r="VGF10" s="76" t="s">
        <v>31</v>
      </c>
      <c r="VGG10" s="76" t="s">
        <v>31</v>
      </c>
      <c r="VGH10" s="76" t="s">
        <v>31</v>
      </c>
      <c r="VGI10" s="76" t="s">
        <v>31</v>
      </c>
      <c r="VGJ10" s="76" t="s">
        <v>31</v>
      </c>
      <c r="VGK10" s="76" t="s">
        <v>31</v>
      </c>
      <c r="VGL10" s="76" t="s">
        <v>31</v>
      </c>
      <c r="VGM10" s="76" t="s">
        <v>31</v>
      </c>
      <c r="VGN10" s="76" t="s">
        <v>31</v>
      </c>
      <c r="VGO10" s="76" t="s">
        <v>31</v>
      </c>
      <c r="VGP10" s="76" t="s">
        <v>31</v>
      </c>
      <c r="VGQ10" s="76" t="s">
        <v>31</v>
      </c>
      <c r="VGR10" s="76" t="s">
        <v>31</v>
      </c>
      <c r="VGS10" s="76" t="s">
        <v>31</v>
      </c>
      <c r="VGT10" s="76" t="s">
        <v>31</v>
      </c>
      <c r="VGU10" s="76" t="s">
        <v>31</v>
      </c>
      <c r="VGV10" s="76" t="s">
        <v>31</v>
      </c>
      <c r="VGW10" s="76" t="s">
        <v>31</v>
      </c>
      <c r="VGX10" s="76" t="s">
        <v>31</v>
      </c>
      <c r="VGY10" s="76" t="s">
        <v>31</v>
      </c>
      <c r="VGZ10" s="76" t="s">
        <v>31</v>
      </c>
      <c r="VHA10" s="76" t="s">
        <v>31</v>
      </c>
      <c r="VHB10" s="76" t="s">
        <v>31</v>
      </c>
      <c r="VHC10" s="76" t="s">
        <v>31</v>
      </c>
      <c r="VHD10" s="76" t="s">
        <v>31</v>
      </c>
      <c r="VHE10" s="76" t="s">
        <v>31</v>
      </c>
      <c r="VHF10" s="76" t="s">
        <v>31</v>
      </c>
      <c r="VHG10" s="76" t="s">
        <v>31</v>
      </c>
      <c r="VHH10" s="76" t="s">
        <v>31</v>
      </c>
      <c r="VHI10" s="76" t="s">
        <v>31</v>
      </c>
      <c r="VHJ10" s="76" t="s">
        <v>31</v>
      </c>
      <c r="VHK10" s="76" t="s">
        <v>31</v>
      </c>
      <c r="VHL10" s="76" t="s">
        <v>31</v>
      </c>
      <c r="VHM10" s="76" t="s">
        <v>31</v>
      </c>
      <c r="VHN10" s="76" t="s">
        <v>31</v>
      </c>
      <c r="VHO10" s="76" t="s">
        <v>31</v>
      </c>
      <c r="VHP10" s="76" t="s">
        <v>31</v>
      </c>
      <c r="VHQ10" s="76" t="s">
        <v>31</v>
      </c>
      <c r="VHR10" s="76" t="s">
        <v>31</v>
      </c>
      <c r="VHS10" s="76" t="s">
        <v>31</v>
      </c>
      <c r="VHT10" s="76" t="s">
        <v>31</v>
      </c>
      <c r="VHU10" s="76" t="s">
        <v>31</v>
      </c>
      <c r="VHV10" s="76" t="s">
        <v>31</v>
      </c>
      <c r="VHW10" s="76" t="s">
        <v>31</v>
      </c>
      <c r="VHX10" s="76" t="s">
        <v>31</v>
      </c>
      <c r="VHY10" s="76" t="s">
        <v>31</v>
      </c>
      <c r="VHZ10" s="76" t="s">
        <v>31</v>
      </c>
      <c r="VIA10" s="76" t="s">
        <v>31</v>
      </c>
      <c r="VIB10" s="76" t="s">
        <v>31</v>
      </c>
      <c r="VIC10" s="76" t="s">
        <v>31</v>
      </c>
      <c r="VID10" s="76" t="s">
        <v>31</v>
      </c>
      <c r="VIE10" s="76" t="s">
        <v>31</v>
      </c>
      <c r="VIF10" s="76" t="s">
        <v>31</v>
      </c>
      <c r="VIG10" s="76" t="s">
        <v>31</v>
      </c>
      <c r="VIH10" s="76" t="s">
        <v>31</v>
      </c>
      <c r="VII10" s="76" t="s">
        <v>31</v>
      </c>
      <c r="VIJ10" s="76" t="s">
        <v>31</v>
      </c>
      <c r="VIK10" s="76" t="s">
        <v>31</v>
      </c>
      <c r="VIL10" s="76" t="s">
        <v>31</v>
      </c>
      <c r="VIM10" s="76" t="s">
        <v>31</v>
      </c>
      <c r="VIN10" s="76" t="s">
        <v>31</v>
      </c>
      <c r="VIO10" s="76" t="s">
        <v>31</v>
      </c>
      <c r="VIP10" s="76" t="s">
        <v>31</v>
      </c>
      <c r="VIQ10" s="76" t="s">
        <v>31</v>
      </c>
      <c r="VIR10" s="76" t="s">
        <v>31</v>
      </c>
      <c r="VIS10" s="76" t="s">
        <v>31</v>
      </c>
      <c r="VIT10" s="76" t="s">
        <v>31</v>
      </c>
      <c r="VIU10" s="76" t="s">
        <v>31</v>
      </c>
      <c r="VIV10" s="76" t="s">
        <v>31</v>
      </c>
      <c r="VIW10" s="76" t="s">
        <v>31</v>
      </c>
      <c r="VIX10" s="76" t="s">
        <v>31</v>
      </c>
      <c r="VIY10" s="76" t="s">
        <v>31</v>
      </c>
      <c r="VIZ10" s="76" t="s">
        <v>31</v>
      </c>
      <c r="VJA10" s="76" t="s">
        <v>31</v>
      </c>
      <c r="VJB10" s="76" t="s">
        <v>31</v>
      </c>
      <c r="VJC10" s="76" t="s">
        <v>31</v>
      </c>
      <c r="VJD10" s="76" t="s">
        <v>31</v>
      </c>
      <c r="VJE10" s="76" t="s">
        <v>31</v>
      </c>
      <c r="VJF10" s="76" t="s">
        <v>31</v>
      </c>
      <c r="VJG10" s="76" t="s">
        <v>31</v>
      </c>
      <c r="VJH10" s="76" t="s">
        <v>31</v>
      </c>
      <c r="VJI10" s="76" t="s">
        <v>31</v>
      </c>
      <c r="VJJ10" s="76" t="s">
        <v>31</v>
      </c>
      <c r="VJK10" s="76" t="s">
        <v>31</v>
      </c>
      <c r="VJL10" s="76" t="s">
        <v>31</v>
      </c>
      <c r="VJM10" s="76" t="s">
        <v>31</v>
      </c>
      <c r="VJN10" s="76" t="s">
        <v>31</v>
      </c>
      <c r="VJO10" s="76" t="s">
        <v>31</v>
      </c>
      <c r="VJP10" s="76" t="s">
        <v>31</v>
      </c>
      <c r="VJQ10" s="76" t="s">
        <v>31</v>
      </c>
      <c r="VJR10" s="76" t="s">
        <v>31</v>
      </c>
      <c r="VJS10" s="76" t="s">
        <v>31</v>
      </c>
      <c r="VJT10" s="76" t="s">
        <v>31</v>
      </c>
      <c r="VJU10" s="76" t="s">
        <v>31</v>
      </c>
      <c r="VJV10" s="76" t="s">
        <v>31</v>
      </c>
      <c r="VJW10" s="76" t="s">
        <v>31</v>
      </c>
      <c r="VJX10" s="76" t="s">
        <v>31</v>
      </c>
      <c r="VJY10" s="76" t="s">
        <v>31</v>
      </c>
      <c r="VJZ10" s="76" t="s">
        <v>31</v>
      </c>
      <c r="VKA10" s="76" t="s">
        <v>31</v>
      </c>
      <c r="VKB10" s="76" t="s">
        <v>31</v>
      </c>
      <c r="VKC10" s="76" t="s">
        <v>31</v>
      </c>
      <c r="VKD10" s="76" t="s">
        <v>31</v>
      </c>
      <c r="VKE10" s="76" t="s">
        <v>31</v>
      </c>
      <c r="VKF10" s="76" t="s">
        <v>31</v>
      </c>
      <c r="VKG10" s="76" t="s">
        <v>31</v>
      </c>
      <c r="VKH10" s="76" t="s">
        <v>31</v>
      </c>
      <c r="VKI10" s="76" t="s">
        <v>31</v>
      </c>
      <c r="VKJ10" s="76" t="s">
        <v>31</v>
      </c>
      <c r="VKK10" s="76" t="s">
        <v>31</v>
      </c>
      <c r="VKL10" s="76" t="s">
        <v>31</v>
      </c>
      <c r="VKM10" s="76" t="s">
        <v>31</v>
      </c>
      <c r="VKN10" s="76" t="s">
        <v>31</v>
      </c>
      <c r="VKO10" s="76" t="s">
        <v>31</v>
      </c>
      <c r="VKP10" s="76" t="s">
        <v>31</v>
      </c>
      <c r="VKQ10" s="76" t="s">
        <v>31</v>
      </c>
      <c r="VKR10" s="76" t="s">
        <v>31</v>
      </c>
      <c r="VKS10" s="76" t="s">
        <v>31</v>
      </c>
      <c r="VKT10" s="76" t="s">
        <v>31</v>
      </c>
      <c r="VKU10" s="76" t="s">
        <v>31</v>
      </c>
      <c r="VKV10" s="76" t="s">
        <v>31</v>
      </c>
      <c r="VKW10" s="76" t="s">
        <v>31</v>
      </c>
      <c r="VKX10" s="76" t="s">
        <v>31</v>
      </c>
      <c r="VKY10" s="76" t="s">
        <v>31</v>
      </c>
      <c r="VKZ10" s="76" t="s">
        <v>31</v>
      </c>
      <c r="VLA10" s="76" t="s">
        <v>31</v>
      </c>
      <c r="VLB10" s="76" t="s">
        <v>31</v>
      </c>
      <c r="VLC10" s="76" t="s">
        <v>31</v>
      </c>
      <c r="VLD10" s="76" t="s">
        <v>31</v>
      </c>
      <c r="VLE10" s="76" t="s">
        <v>31</v>
      </c>
      <c r="VLF10" s="76" t="s">
        <v>31</v>
      </c>
      <c r="VLG10" s="76" t="s">
        <v>31</v>
      </c>
      <c r="VLH10" s="76" t="s">
        <v>31</v>
      </c>
      <c r="VLI10" s="76" t="s">
        <v>31</v>
      </c>
      <c r="VLJ10" s="76" t="s">
        <v>31</v>
      </c>
      <c r="VLK10" s="76" t="s">
        <v>31</v>
      </c>
      <c r="VLL10" s="76" t="s">
        <v>31</v>
      </c>
      <c r="VLM10" s="76" t="s">
        <v>31</v>
      </c>
      <c r="VLN10" s="76" t="s">
        <v>31</v>
      </c>
      <c r="VLO10" s="76" t="s">
        <v>31</v>
      </c>
      <c r="VLP10" s="76" t="s">
        <v>31</v>
      </c>
      <c r="VLQ10" s="76" t="s">
        <v>31</v>
      </c>
      <c r="VLR10" s="76" t="s">
        <v>31</v>
      </c>
      <c r="VLS10" s="76" t="s">
        <v>31</v>
      </c>
      <c r="VLT10" s="76" t="s">
        <v>31</v>
      </c>
      <c r="VLU10" s="76" t="s">
        <v>31</v>
      </c>
      <c r="VLV10" s="76" t="s">
        <v>31</v>
      </c>
      <c r="VLW10" s="76" t="s">
        <v>31</v>
      </c>
      <c r="VLX10" s="76" t="s">
        <v>31</v>
      </c>
      <c r="VLY10" s="76" t="s">
        <v>31</v>
      </c>
      <c r="VLZ10" s="76" t="s">
        <v>31</v>
      </c>
      <c r="VMA10" s="76" t="s">
        <v>31</v>
      </c>
      <c r="VMB10" s="76" t="s">
        <v>31</v>
      </c>
      <c r="VMC10" s="76" t="s">
        <v>31</v>
      </c>
      <c r="VMD10" s="76" t="s">
        <v>31</v>
      </c>
      <c r="VME10" s="76" t="s">
        <v>31</v>
      </c>
      <c r="VMF10" s="76" t="s">
        <v>31</v>
      </c>
      <c r="VMG10" s="76" t="s">
        <v>31</v>
      </c>
      <c r="VMH10" s="76" t="s">
        <v>31</v>
      </c>
      <c r="VMI10" s="76" t="s">
        <v>31</v>
      </c>
      <c r="VMJ10" s="76" t="s">
        <v>31</v>
      </c>
      <c r="VMK10" s="76" t="s">
        <v>31</v>
      </c>
      <c r="VML10" s="76" t="s">
        <v>31</v>
      </c>
      <c r="VMM10" s="76" t="s">
        <v>31</v>
      </c>
      <c r="VMN10" s="76" t="s">
        <v>31</v>
      </c>
      <c r="VMO10" s="76" t="s">
        <v>31</v>
      </c>
      <c r="VMP10" s="76" t="s">
        <v>31</v>
      </c>
      <c r="VMQ10" s="76" t="s">
        <v>31</v>
      </c>
      <c r="VMR10" s="76" t="s">
        <v>31</v>
      </c>
      <c r="VMS10" s="76" t="s">
        <v>31</v>
      </c>
      <c r="VMT10" s="76" t="s">
        <v>31</v>
      </c>
      <c r="VMU10" s="76" t="s">
        <v>31</v>
      </c>
      <c r="VMV10" s="76" t="s">
        <v>31</v>
      </c>
      <c r="VMW10" s="76" t="s">
        <v>31</v>
      </c>
      <c r="VMX10" s="76" t="s">
        <v>31</v>
      </c>
      <c r="VMY10" s="76" t="s">
        <v>31</v>
      </c>
      <c r="VMZ10" s="76" t="s">
        <v>31</v>
      </c>
      <c r="VNA10" s="76" t="s">
        <v>31</v>
      </c>
      <c r="VNB10" s="76" t="s">
        <v>31</v>
      </c>
      <c r="VNC10" s="76" t="s">
        <v>31</v>
      </c>
      <c r="VND10" s="76" t="s">
        <v>31</v>
      </c>
      <c r="VNE10" s="76" t="s">
        <v>31</v>
      </c>
      <c r="VNF10" s="76" t="s">
        <v>31</v>
      </c>
      <c r="VNG10" s="76" t="s">
        <v>31</v>
      </c>
      <c r="VNH10" s="76" t="s">
        <v>31</v>
      </c>
      <c r="VNI10" s="76" t="s">
        <v>31</v>
      </c>
      <c r="VNJ10" s="76" t="s">
        <v>31</v>
      </c>
      <c r="VNK10" s="76" t="s">
        <v>31</v>
      </c>
      <c r="VNL10" s="76" t="s">
        <v>31</v>
      </c>
      <c r="VNM10" s="76" t="s">
        <v>31</v>
      </c>
      <c r="VNN10" s="76" t="s">
        <v>31</v>
      </c>
      <c r="VNO10" s="76" t="s">
        <v>31</v>
      </c>
      <c r="VNP10" s="76" t="s">
        <v>31</v>
      </c>
      <c r="VNQ10" s="76" t="s">
        <v>31</v>
      </c>
      <c r="VNR10" s="76" t="s">
        <v>31</v>
      </c>
      <c r="VNS10" s="76" t="s">
        <v>31</v>
      </c>
      <c r="VNT10" s="76" t="s">
        <v>31</v>
      </c>
      <c r="VNU10" s="76" t="s">
        <v>31</v>
      </c>
      <c r="VNV10" s="76" t="s">
        <v>31</v>
      </c>
      <c r="VNW10" s="76" t="s">
        <v>31</v>
      </c>
      <c r="VNX10" s="76" t="s">
        <v>31</v>
      </c>
      <c r="VNY10" s="76" t="s">
        <v>31</v>
      </c>
      <c r="VNZ10" s="76" t="s">
        <v>31</v>
      </c>
      <c r="VOA10" s="76" t="s">
        <v>31</v>
      </c>
      <c r="VOB10" s="76" t="s">
        <v>31</v>
      </c>
      <c r="VOC10" s="76" t="s">
        <v>31</v>
      </c>
      <c r="VOD10" s="76" t="s">
        <v>31</v>
      </c>
      <c r="VOE10" s="76" t="s">
        <v>31</v>
      </c>
      <c r="VOF10" s="76" t="s">
        <v>31</v>
      </c>
      <c r="VOG10" s="76" t="s">
        <v>31</v>
      </c>
      <c r="VOH10" s="76" t="s">
        <v>31</v>
      </c>
      <c r="VOI10" s="76" t="s">
        <v>31</v>
      </c>
      <c r="VOJ10" s="76" t="s">
        <v>31</v>
      </c>
      <c r="VOK10" s="76" t="s">
        <v>31</v>
      </c>
      <c r="VOL10" s="76" t="s">
        <v>31</v>
      </c>
      <c r="VOM10" s="76" t="s">
        <v>31</v>
      </c>
      <c r="VON10" s="76" t="s">
        <v>31</v>
      </c>
      <c r="VOO10" s="76" t="s">
        <v>31</v>
      </c>
      <c r="VOP10" s="76" t="s">
        <v>31</v>
      </c>
      <c r="VOQ10" s="76" t="s">
        <v>31</v>
      </c>
      <c r="VOR10" s="76" t="s">
        <v>31</v>
      </c>
      <c r="VOS10" s="76" t="s">
        <v>31</v>
      </c>
      <c r="VOT10" s="76" t="s">
        <v>31</v>
      </c>
      <c r="VOU10" s="76" t="s">
        <v>31</v>
      </c>
      <c r="VOV10" s="76" t="s">
        <v>31</v>
      </c>
      <c r="VOW10" s="76" t="s">
        <v>31</v>
      </c>
      <c r="VOX10" s="76" t="s">
        <v>31</v>
      </c>
      <c r="VOY10" s="76" t="s">
        <v>31</v>
      </c>
      <c r="VOZ10" s="76" t="s">
        <v>31</v>
      </c>
      <c r="VPA10" s="76" t="s">
        <v>31</v>
      </c>
      <c r="VPB10" s="76" t="s">
        <v>31</v>
      </c>
      <c r="VPC10" s="76" t="s">
        <v>31</v>
      </c>
      <c r="VPD10" s="76" t="s">
        <v>31</v>
      </c>
      <c r="VPE10" s="76" t="s">
        <v>31</v>
      </c>
      <c r="VPF10" s="76" t="s">
        <v>31</v>
      </c>
      <c r="VPG10" s="76" t="s">
        <v>31</v>
      </c>
      <c r="VPH10" s="76" t="s">
        <v>31</v>
      </c>
      <c r="VPI10" s="76" t="s">
        <v>31</v>
      </c>
      <c r="VPJ10" s="76" t="s">
        <v>31</v>
      </c>
      <c r="VPK10" s="76" t="s">
        <v>31</v>
      </c>
      <c r="VPL10" s="76" t="s">
        <v>31</v>
      </c>
      <c r="VPM10" s="76" t="s">
        <v>31</v>
      </c>
      <c r="VPN10" s="76" t="s">
        <v>31</v>
      </c>
      <c r="VPO10" s="76" t="s">
        <v>31</v>
      </c>
      <c r="VPP10" s="76" t="s">
        <v>31</v>
      </c>
      <c r="VPQ10" s="76" t="s">
        <v>31</v>
      </c>
      <c r="VPR10" s="76" t="s">
        <v>31</v>
      </c>
      <c r="VPS10" s="76" t="s">
        <v>31</v>
      </c>
      <c r="VPT10" s="76" t="s">
        <v>31</v>
      </c>
      <c r="VPU10" s="76" t="s">
        <v>31</v>
      </c>
      <c r="VPV10" s="76" t="s">
        <v>31</v>
      </c>
      <c r="VPW10" s="76" t="s">
        <v>31</v>
      </c>
      <c r="VPX10" s="76" t="s">
        <v>31</v>
      </c>
      <c r="VPY10" s="76" t="s">
        <v>31</v>
      </c>
      <c r="VPZ10" s="76" t="s">
        <v>31</v>
      </c>
      <c r="VQA10" s="76" t="s">
        <v>31</v>
      </c>
      <c r="VQB10" s="76" t="s">
        <v>31</v>
      </c>
      <c r="VQC10" s="76" t="s">
        <v>31</v>
      </c>
      <c r="VQD10" s="76" t="s">
        <v>31</v>
      </c>
      <c r="VQE10" s="76" t="s">
        <v>31</v>
      </c>
      <c r="VQF10" s="76" t="s">
        <v>31</v>
      </c>
      <c r="VQG10" s="76" t="s">
        <v>31</v>
      </c>
      <c r="VQH10" s="76" t="s">
        <v>31</v>
      </c>
      <c r="VQI10" s="76" t="s">
        <v>31</v>
      </c>
      <c r="VQJ10" s="76" t="s">
        <v>31</v>
      </c>
      <c r="VQK10" s="76" t="s">
        <v>31</v>
      </c>
      <c r="VQL10" s="76" t="s">
        <v>31</v>
      </c>
      <c r="VQM10" s="76" t="s">
        <v>31</v>
      </c>
      <c r="VQN10" s="76" t="s">
        <v>31</v>
      </c>
      <c r="VQO10" s="76" t="s">
        <v>31</v>
      </c>
      <c r="VQP10" s="76" t="s">
        <v>31</v>
      </c>
      <c r="VQQ10" s="76" t="s">
        <v>31</v>
      </c>
      <c r="VQR10" s="76" t="s">
        <v>31</v>
      </c>
      <c r="VQS10" s="76" t="s">
        <v>31</v>
      </c>
      <c r="VQT10" s="76" t="s">
        <v>31</v>
      </c>
      <c r="VQU10" s="76" t="s">
        <v>31</v>
      </c>
      <c r="VQV10" s="76" t="s">
        <v>31</v>
      </c>
      <c r="VQW10" s="76" t="s">
        <v>31</v>
      </c>
      <c r="VQX10" s="76" t="s">
        <v>31</v>
      </c>
      <c r="VQY10" s="76" t="s">
        <v>31</v>
      </c>
      <c r="VQZ10" s="76" t="s">
        <v>31</v>
      </c>
      <c r="VRA10" s="76" t="s">
        <v>31</v>
      </c>
      <c r="VRB10" s="76" t="s">
        <v>31</v>
      </c>
      <c r="VRC10" s="76" t="s">
        <v>31</v>
      </c>
      <c r="VRD10" s="76" t="s">
        <v>31</v>
      </c>
      <c r="VRE10" s="76" t="s">
        <v>31</v>
      </c>
      <c r="VRF10" s="76" t="s">
        <v>31</v>
      </c>
      <c r="VRG10" s="76" t="s">
        <v>31</v>
      </c>
      <c r="VRH10" s="76" t="s">
        <v>31</v>
      </c>
      <c r="VRI10" s="76" t="s">
        <v>31</v>
      </c>
      <c r="VRJ10" s="76" t="s">
        <v>31</v>
      </c>
      <c r="VRK10" s="76" t="s">
        <v>31</v>
      </c>
      <c r="VRL10" s="76" t="s">
        <v>31</v>
      </c>
      <c r="VRM10" s="76" t="s">
        <v>31</v>
      </c>
      <c r="VRN10" s="76" t="s">
        <v>31</v>
      </c>
      <c r="VRO10" s="76" t="s">
        <v>31</v>
      </c>
      <c r="VRP10" s="76" t="s">
        <v>31</v>
      </c>
      <c r="VRQ10" s="76" t="s">
        <v>31</v>
      </c>
      <c r="VRR10" s="76" t="s">
        <v>31</v>
      </c>
      <c r="VRS10" s="76" t="s">
        <v>31</v>
      </c>
      <c r="VRT10" s="76" t="s">
        <v>31</v>
      </c>
      <c r="VRU10" s="76" t="s">
        <v>31</v>
      </c>
      <c r="VRV10" s="76" t="s">
        <v>31</v>
      </c>
      <c r="VRW10" s="76" t="s">
        <v>31</v>
      </c>
      <c r="VRX10" s="76" t="s">
        <v>31</v>
      </c>
      <c r="VRY10" s="76" t="s">
        <v>31</v>
      </c>
      <c r="VRZ10" s="76" t="s">
        <v>31</v>
      </c>
      <c r="VSA10" s="76" t="s">
        <v>31</v>
      </c>
      <c r="VSB10" s="76" t="s">
        <v>31</v>
      </c>
      <c r="VSC10" s="76" t="s">
        <v>31</v>
      </c>
      <c r="VSD10" s="76" t="s">
        <v>31</v>
      </c>
      <c r="VSE10" s="76" t="s">
        <v>31</v>
      </c>
      <c r="VSF10" s="76" t="s">
        <v>31</v>
      </c>
      <c r="VSG10" s="76" t="s">
        <v>31</v>
      </c>
      <c r="VSH10" s="76" t="s">
        <v>31</v>
      </c>
      <c r="VSI10" s="76" t="s">
        <v>31</v>
      </c>
      <c r="VSJ10" s="76" t="s">
        <v>31</v>
      </c>
      <c r="VSK10" s="76" t="s">
        <v>31</v>
      </c>
      <c r="VSL10" s="76" t="s">
        <v>31</v>
      </c>
      <c r="VSM10" s="76" t="s">
        <v>31</v>
      </c>
      <c r="VSN10" s="76" t="s">
        <v>31</v>
      </c>
      <c r="VSO10" s="76" t="s">
        <v>31</v>
      </c>
      <c r="VSP10" s="76" t="s">
        <v>31</v>
      </c>
      <c r="VSQ10" s="76" t="s">
        <v>31</v>
      </c>
      <c r="VSR10" s="76" t="s">
        <v>31</v>
      </c>
      <c r="VSS10" s="76" t="s">
        <v>31</v>
      </c>
      <c r="VST10" s="76" t="s">
        <v>31</v>
      </c>
      <c r="VSU10" s="76" t="s">
        <v>31</v>
      </c>
      <c r="VSV10" s="76" t="s">
        <v>31</v>
      </c>
      <c r="VSW10" s="76" t="s">
        <v>31</v>
      </c>
      <c r="VSX10" s="76" t="s">
        <v>31</v>
      </c>
      <c r="VSY10" s="76" t="s">
        <v>31</v>
      </c>
      <c r="VSZ10" s="76" t="s">
        <v>31</v>
      </c>
      <c r="VTA10" s="76" t="s">
        <v>31</v>
      </c>
      <c r="VTB10" s="76" t="s">
        <v>31</v>
      </c>
      <c r="VTC10" s="76" t="s">
        <v>31</v>
      </c>
      <c r="VTD10" s="76" t="s">
        <v>31</v>
      </c>
      <c r="VTE10" s="76" t="s">
        <v>31</v>
      </c>
      <c r="VTF10" s="76" t="s">
        <v>31</v>
      </c>
      <c r="VTG10" s="76" t="s">
        <v>31</v>
      </c>
      <c r="VTH10" s="76" t="s">
        <v>31</v>
      </c>
      <c r="VTI10" s="76" t="s">
        <v>31</v>
      </c>
      <c r="VTJ10" s="76" t="s">
        <v>31</v>
      </c>
      <c r="VTK10" s="76" t="s">
        <v>31</v>
      </c>
      <c r="VTL10" s="76" t="s">
        <v>31</v>
      </c>
      <c r="VTM10" s="76" t="s">
        <v>31</v>
      </c>
      <c r="VTN10" s="76" t="s">
        <v>31</v>
      </c>
      <c r="VTO10" s="76" t="s">
        <v>31</v>
      </c>
      <c r="VTP10" s="76" t="s">
        <v>31</v>
      </c>
      <c r="VTQ10" s="76" t="s">
        <v>31</v>
      </c>
      <c r="VTR10" s="76" t="s">
        <v>31</v>
      </c>
      <c r="VTS10" s="76" t="s">
        <v>31</v>
      </c>
      <c r="VTT10" s="76" t="s">
        <v>31</v>
      </c>
      <c r="VTU10" s="76" t="s">
        <v>31</v>
      </c>
      <c r="VTV10" s="76" t="s">
        <v>31</v>
      </c>
      <c r="VTW10" s="76" t="s">
        <v>31</v>
      </c>
      <c r="VTX10" s="76" t="s">
        <v>31</v>
      </c>
      <c r="VTY10" s="76" t="s">
        <v>31</v>
      </c>
      <c r="VTZ10" s="76" t="s">
        <v>31</v>
      </c>
      <c r="VUA10" s="76" t="s">
        <v>31</v>
      </c>
      <c r="VUB10" s="76" t="s">
        <v>31</v>
      </c>
      <c r="VUC10" s="76" t="s">
        <v>31</v>
      </c>
      <c r="VUD10" s="76" t="s">
        <v>31</v>
      </c>
      <c r="VUE10" s="76" t="s">
        <v>31</v>
      </c>
      <c r="VUF10" s="76" t="s">
        <v>31</v>
      </c>
      <c r="VUG10" s="76" t="s">
        <v>31</v>
      </c>
      <c r="VUH10" s="76" t="s">
        <v>31</v>
      </c>
      <c r="VUI10" s="76" t="s">
        <v>31</v>
      </c>
      <c r="VUJ10" s="76" t="s">
        <v>31</v>
      </c>
      <c r="VUK10" s="76" t="s">
        <v>31</v>
      </c>
      <c r="VUL10" s="76" t="s">
        <v>31</v>
      </c>
      <c r="VUM10" s="76" t="s">
        <v>31</v>
      </c>
      <c r="VUN10" s="76" t="s">
        <v>31</v>
      </c>
      <c r="VUO10" s="76" t="s">
        <v>31</v>
      </c>
      <c r="VUP10" s="76" t="s">
        <v>31</v>
      </c>
      <c r="VUQ10" s="76" t="s">
        <v>31</v>
      </c>
      <c r="VUR10" s="76" t="s">
        <v>31</v>
      </c>
      <c r="VUS10" s="76" t="s">
        <v>31</v>
      </c>
      <c r="VUT10" s="76" t="s">
        <v>31</v>
      </c>
      <c r="VUU10" s="76" t="s">
        <v>31</v>
      </c>
      <c r="VUV10" s="76" t="s">
        <v>31</v>
      </c>
      <c r="VUW10" s="76" t="s">
        <v>31</v>
      </c>
      <c r="VUX10" s="76" t="s">
        <v>31</v>
      </c>
      <c r="VUY10" s="76" t="s">
        <v>31</v>
      </c>
      <c r="VUZ10" s="76" t="s">
        <v>31</v>
      </c>
      <c r="VVA10" s="76" t="s">
        <v>31</v>
      </c>
      <c r="VVB10" s="76" t="s">
        <v>31</v>
      </c>
      <c r="VVC10" s="76" t="s">
        <v>31</v>
      </c>
      <c r="VVD10" s="76" t="s">
        <v>31</v>
      </c>
      <c r="VVE10" s="76" t="s">
        <v>31</v>
      </c>
      <c r="VVF10" s="76" t="s">
        <v>31</v>
      </c>
      <c r="VVG10" s="76" t="s">
        <v>31</v>
      </c>
      <c r="VVH10" s="76" t="s">
        <v>31</v>
      </c>
      <c r="VVI10" s="76" t="s">
        <v>31</v>
      </c>
      <c r="VVJ10" s="76" t="s">
        <v>31</v>
      </c>
      <c r="VVK10" s="76" t="s">
        <v>31</v>
      </c>
      <c r="VVL10" s="76" t="s">
        <v>31</v>
      </c>
      <c r="VVM10" s="76" t="s">
        <v>31</v>
      </c>
      <c r="VVN10" s="76" t="s">
        <v>31</v>
      </c>
      <c r="VVO10" s="76" t="s">
        <v>31</v>
      </c>
      <c r="VVP10" s="76" t="s">
        <v>31</v>
      </c>
      <c r="VVQ10" s="76" t="s">
        <v>31</v>
      </c>
      <c r="VVR10" s="76" t="s">
        <v>31</v>
      </c>
      <c r="VVS10" s="76" t="s">
        <v>31</v>
      </c>
      <c r="VVT10" s="76" t="s">
        <v>31</v>
      </c>
      <c r="VVU10" s="76" t="s">
        <v>31</v>
      </c>
      <c r="VVV10" s="76" t="s">
        <v>31</v>
      </c>
      <c r="VVW10" s="76" t="s">
        <v>31</v>
      </c>
      <c r="VVX10" s="76" t="s">
        <v>31</v>
      </c>
      <c r="VVY10" s="76" t="s">
        <v>31</v>
      </c>
      <c r="VVZ10" s="76" t="s">
        <v>31</v>
      </c>
      <c r="VWA10" s="76" t="s">
        <v>31</v>
      </c>
      <c r="VWB10" s="76" t="s">
        <v>31</v>
      </c>
      <c r="VWC10" s="76" t="s">
        <v>31</v>
      </c>
      <c r="VWD10" s="76" t="s">
        <v>31</v>
      </c>
      <c r="VWE10" s="76" t="s">
        <v>31</v>
      </c>
      <c r="VWF10" s="76" t="s">
        <v>31</v>
      </c>
      <c r="VWG10" s="76" t="s">
        <v>31</v>
      </c>
      <c r="VWH10" s="76" t="s">
        <v>31</v>
      </c>
      <c r="VWI10" s="76" t="s">
        <v>31</v>
      </c>
      <c r="VWJ10" s="76" t="s">
        <v>31</v>
      </c>
      <c r="VWK10" s="76" t="s">
        <v>31</v>
      </c>
      <c r="VWL10" s="76" t="s">
        <v>31</v>
      </c>
      <c r="VWM10" s="76" t="s">
        <v>31</v>
      </c>
      <c r="VWN10" s="76" t="s">
        <v>31</v>
      </c>
      <c r="VWO10" s="76" t="s">
        <v>31</v>
      </c>
      <c r="VWP10" s="76" t="s">
        <v>31</v>
      </c>
      <c r="VWQ10" s="76" t="s">
        <v>31</v>
      </c>
      <c r="VWR10" s="76" t="s">
        <v>31</v>
      </c>
      <c r="VWS10" s="76" t="s">
        <v>31</v>
      </c>
      <c r="VWT10" s="76" t="s">
        <v>31</v>
      </c>
      <c r="VWU10" s="76" t="s">
        <v>31</v>
      </c>
      <c r="VWV10" s="76" t="s">
        <v>31</v>
      </c>
      <c r="VWW10" s="76" t="s">
        <v>31</v>
      </c>
      <c r="VWX10" s="76" t="s">
        <v>31</v>
      </c>
      <c r="VWY10" s="76" t="s">
        <v>31</v>
      </c>
      <c r="VWZ10" s="76" t="s">
        <v>31</v>
      </c>
      <c r="VXA10" s="76" t="s">
        <v>31</v>
      </c>
      <c r="VXB10" s="76" t="s">
        <v>31</v>
      </c>
      <c r="VXC10" s="76" t="s">
        <v>31</v>
      </c>
      <c r="VXD10" s="76" t="s">
        <v>31</v>
      </c>
      <c r="VXE10" s="76" t="s">
        <v>31</v>
      </c>
      <c r="VXF10" s="76" t="s">
        <v>31</v>
      </c>
      <c r="VXG10" s="76" t="s">
        <v>31</v>
      </c>
      <c r="VXH10" s="76" t="s">
        <v>31</v>
      </c>
      <c r="VXI10" s="76" t="s">
        <v>31</v>
      </c>
      <c r="VXJ10" s="76" t="s">
        <v>31</v>
      </c>
      <c r="VXK10" s="76" t="s">
        <v>31</v>
      </c>
      <c r="VXL10" s="76" t="s">
        <v>31</v>
      </c>
      <c r="VXM10" s="76" t="s">
        <v>31</v>
      </c>
      <c r="VXN10" s="76" t="s">
        <v>31</v>
      </c>
      <c r="VXO10" s="76" t="s">
        <v>31</v>
      </c>
      <c r="VXP10" s="76" t="s">
        <v>31</v>
      </c>
      <c r="VXQ10" s="76" t="s">
        <v>31</v>
      </c>
      <c r="VXR10" s="76" t="s">
        <v>31</v>
      </c>
      <c r="VXS10" s="76" t="s">
        <v>31</v>
      </c>
      <c r="VXT10" s="76" t="s">
        <v>31</v>
      </c>
      <c r="VXU10" s="76" t="s">
        <v>31</v>
      </c>
      <c r="VXV10" s="76" t="s">
        <v>31</v>
      </c>
      <c r="VXW10" s="76" t="s">
        <v>31</v>
      </c>
      <c r="VXX10" s="76" t="s">
        <v>31</v>
      </c>
      <c r="VXY10" s="76" t="s">
        <v>31</v>
      </c>
      <c r="VXZ10" s="76" t="s">
        <v>31</v>
      </c>
      <c r="VYA10" s="76" t="s">
        <v>31</v>
      </c>
      <c r="VYB10" s="76" t="s">
        <v>31</v>
      </c>
      <c r="VYC10" s="76" t="s">
        <v>31</v>
      </c>
      <c r="VYD10" s="76" t="s">
        <v>31</v>
      </c>
      <c r="VYE10" s="76" t="s">
        <v>31</v>
      </c>
      <c r="VYF10" s="76" t="s">
        <v>31</v>
      </c>
      <c r="VYG10" s="76" t="s">
        <v>31</v>
      </c>
      <c r="VYH10" s="76" t="s">
        <v>31</v>
      </c>
      <c r="VYI10" s="76" t="s">
        <v>31</v>
      </c>
      <c r="VYJ10" s="76" t="s">
        <v>31</v>
      </c>
      <c r="VYK10" s="76" t="s">
        <v>31</v>
      </c>
      <c r="VYL10" s="76" t="s">
        <v>31</v>
      </c>
      <c r="VYM10" s="76" t="s">
        <v>31</v>
      </c>
      <c r="VYN10" s="76" t="s">
        <v>31</v>
      </c>
      <c r="VYO10" s="76" t="s">
        <v>31</v>
      </c>
      <c r="VYP10" s="76" t="s">
        <v>31</v>
      </c>
      <c r="VYQ10" s="76" t="s">
        <v>31</v>
      </c>
      <c r="VYR10" s="76" t="s">
        <v>31</v>
      </c>
      <c r="VYS10" s="76" t="s">
        <v>31</v>
      </c>
      <c r="VYT10" s="76" t="s">
        <v>31</v>
      </c>
      <c r="VYU10" s="76" t="s">
        <v>31</v>
      </c>
      <c r="VYV10" s="76" t="s">
        <v>31</v>
      </c>
      <c r="VYW10" s="76" t="s">
        <v>31</v>
      </c>
      <c r="VYX10" s="76" t="s">
        <v>31</v>
      </c>
      <c r="VYY10" s="76" t="s">
        <v>31</v>
      </c>
      <c r="VYZ10" s="76" t="s">
        <v>31</v>
      </c>
      <c r="VZA10" s="76" t="s">
        <v>31</v>
      </c>
      <c r="VZB10" s="76" t="s">
        <v>31</v>
      </c>
      <c r="VZC10" s="76" t="s">
        <v>31</v>
      </c>
      <c r="VZD10" s="76" t="s">
        <v>31</v>
      </c>
      <c r="VZE10" s="76" t="s">
        <v>31</v>
      </c>
      <c r="VZF10" s="76" t="s">
        <v>31</v>
      </c>
      <c r="VZG10" s="76" t="s">
        <v>31</v>
      </c>
      <c r="VZH10" s="76" t="s">
        <v>31</v>
      </c>
      <c r="VZI10" s="76" t="s">
        <v>31</v>
      </c>
      <c r="VZJ10" s="76" t="s">
        <v>31</v>
      </c>
      <c r="VZK10" s="76" t="s">
        <v>31</v>
      </c>
      <c r="VZL10" s="76" t="s">
        <v>31</v>
      </c>
      <c r="VZM10" s="76" t="s">
        <v>31</v>
      </c>
      <c r="VZN10" s="76" t="s">
        <v>31</v>
      </c>
      <c r="VZO10" s="76" t="s">
        <v>31</v>
      </c>
      <c r="VZP10" s="76" t="s">
        <v>31</v>
      </c>
      <c r="VZQ10" s="76" t="s">
        <v>31</v>
      </c>
      <c r="VZR10" s="76" t="s">
        <v>31</v>
      </c>
      <c r="VZS10" s="76" t="s">
        <v>31</v>
      </c>
      <c r="VZT10" s="76" t="s">
        <v>31</v>
      </c>
      <c r="VZU10" s="76" t="s">
        <v>31</v>
      </c>
      <c r="VZV10" s="76" t="s">
        <v>31</v>
      </c>
      <c r="VZW10" s="76" t="s">
        <v>31</v>
      </c>
      <c r="VZX10" s="76" t="s">
        <v>31</v>
      </c>
      <c r="VZY10" s="76" t="s">
        <v>31</v>
      </c>
      <c r="VZZ10" s="76" t="s">
        <v>31</v>
      </c>
      <c r="WAA10" s="76" t="s">
        <v>31</v>
      </c>
      <c r="WAB10" s="76" t="s">
        <v>31</v>
      </c>
      <c r="WAC10" s="76" t="s">
        <v>31</v>
      </c>
      <c r="WAD10" s="76" t="s">
        <v>31</v>
      </c>
      <c r="WAE10" s="76" t="s">
        <v>31</v>
      </c>
      <c r="WAF10" s="76" t="s">
        <v>31</v>
      </c>
      <c r="WAG10" s="76" t="s">
        <v>31</v>
      </c>
      <c r="WAH10" s="76" t="s">
        <v>31</v>
      </c>
      <c r="WAI10" s="76" t="s">
        <v>31</v>
      </c>
      <c r="WAJ10" s="76" t="s">
        <v>31</v>
      </c>
      <c r="WAK10" s="76" t="s">
        <v>31</v>
      </c>
      <c r="WAL10" s="76" t="s">
        <v>31</v>
      </c>
      <c r="WAM10" s="76" t="s">
        <v>31</v>
      </c>
      <c r="WAN10" s="76" t="s">
        <v>31</v>
      </c>
      <c r="WAO10" s="76" t="s">
        <v>31</v>
      </c>
      <c r="WAP10" s="76" t="s">
        <v>31</v>
      </c>
      <c r="WAQ10" s="76" t="s">
        <v>31</v>
      </c>
      <c r="WAR10" s="76" t="s">
        <v>31</v>
      </c>
      <c r="WAS10" s="76" t="s">
        <v>31</v>
      </c>
      <c r="WAT10" s="76" t="s">
        <v>31</v>
      </c>
      <c r="WAU10" s="76" t="s">
        <v>31</v>
      </c>
      <c r="WAV10" s="76" t="s">
        <v>31</v>
      </c>
      <c r="WAW10" s="76" t="s">
        <v>31</v>
      </c>
      <c r="WAX10" s="76" t="s">
        <v>31</v>
      </c>
      <c r="WAY10" s="76" t="s">
        <v>31</v>
      </c>
      <c r="WAZ10" s="76" t="s">
        <v>31</v>
      </c>
      <c r="WBA10" s="76" t="s">
        <v>31</v>
      </c>
      <c r="WBB10" s="76" t="s">
        <v>31</v>
      </c>
      <c r="WBC10" s="76" t="s">
        <v>31</v>
      </c>
      <c r="WBD10" s="76" t="s">
        <v>31</v>
      </c>
      <c r="WBE10" s="76" t="s">
        <v>31</v>
      </c>
      <c r="WBF10" s="76" t="s">
        <v>31</v>
      </c>
      <c r="WBG10" s="76" t="s">
        <v>31</v>
      </c>
      <c r="WBH10" s="76" t="s">
        <v>31</v>
      </c>
      <c r="WBI10" s="76" t="s">
        <v>31</v>
      </c>
      <c r="WBJ10" s="76" t="s">
        <v>31</v>
      </c>
      <c r="WBK10" s="76" t="s">
        <v>31</v>
      </c>
      <c r="WBL10" s="76" t="s">
        <v>31</v>
      </c>
      <c r="WBM10" s="76" t="s">
        <v>31</v>
      </c>
      <c r="WBN10" s="76" t="s">
        <v>31</v>
      </c>
      <c r="WBO10" s="76" t="s">
        <v>31</v>
      </c>
      <c r="WBP10" s="76" t="s">
        <v>31</v>
      </c>
      <c r="WBQ10" s="76" t="s">
        <v>31</v>
      </c>
      <c r="WBR10" s="76" t="s">
        <v>31</v>
      </c>
      <c r="WBS10" s="76" t="s">
        <v>31</v>
      </c>
      <c r="WBT10" s="76" t="s">
        <v>31</v>
      </c>
      <c r="WBU10" s="76" t="s">
        <v>31</v>
      </c>
      <c r="WBV10" s="76" t="s">
        <v>31</v>
      </c>
      <c r="WBW10" s="76" t="s">
        <v>31</v>
      </c>
      <c r="WBX10" s="76" t="s">
        <v>31</v>
      </c>
      <c r="WBY10" s="76" t="s">
        <v>31</v>
      </c>
      <c r="WBZ10" s="76" t="s">
        <v>31</v>
      </c>
      <c r="WCA10" s="76" t="s">
        <v>31</v>
      </c>
      <c r="WCB10" s="76" t="s">
        <v>31</v>
      </c>
      <c r="WCC10" s="76" t="s">
        <v>31</v>
      </c>
      <c r="WCD10" s="76" t="s">
        <v>31</v>
      </c>
      <c r="WCE10" s="76" t="s">
        <v>31</v>
      </c>
      <c r="WCF10" s="76" t="s">
        <v>31</v>
      </c>
      <c r="WCG10" s="76" t="s">
        <v>31</v>
      </c>
      <c r="WCH10" s="76" t="s">
        <v>31</v>
      </c>
      <c r="WCI10" s="76" t="s">
        <v>31</v>
      </c>
      <c r="WCJ10" s="76" t="s">
        <v>31</v>
      </c>
      <c r="WCK10" s="76" t="s">
        <v>31</v>
      </c>
      <c r="WCL10" s="76" t="s">
        <v>31</v>
      </c>
      <c r="WCM10" s="76" t="s">
        <v>31</v>
      </c>
      <c r="WCN10" s="76" t="s">
        <v>31</v>
      </c>
      <c r="WCO10" s="76" t="s">
        <v>31</v>
      </c>
      <c r="WCP10" s="76" t="s">
        <v>31</v>
      </c>
      <c r="WCQ10" s="76" t="s">
        <v>31</v>
      </c>
      <c r="WCR10" s="76" t="s">
        <v>31</v>
      </c>
      <c r="WCS10" s="76" t="s">
        <v>31</v>
      </c>
      <c r="WCT10" s="76" t="s">
        <v>31</v>
      </c>
      <c r="WCU10" s="76" t="s">
        <v>31</v>
      </c>
      <c r="WCV10" s="76" t="s">
        <v>31</v>
      </c>
      <c r="WCW10" s="76" t="s">
        <v>31</v>
      </c>
      <c r="WCX10" s="76" t="s">
        <v>31</v>
      </c>
      <c r="WCY10" s="76" t="s">
        <v>31</v>
      </c>
      <c r="WCZ10" s="76" t="s">
        <v>31</v>
      </c>
      <c r="WDA10" s="76" t="s">
        <v>31</v>
      </c>
      <c r="WDB10" s="76" t="s">
        <v>31</v>
      </c>
      <c r="WDC10" s="76" t="s">
        <v>31</v>
      </c>
      <c r="WDD10" s="76" t="s">
        <v>31</v>
      </c>
      <c r="WDE10" s="76" t="s">
        <v>31</v>
      </c>
      <c r="WDF10" s="76" t="s">
        <v>31</v>
      </c>
      <c r="WDG10" s="76" t="s">
        <v>31</v>
      </c>
      <c r="WDH10" s="76" t="s">
        <v>31</v>
      </c>
      <c r="WDI10" s="76" t="s">
        <v>31</v>
      </c>
      <c r="WDJ10" s="76" t="s">
        <v>31</v>
      </c>
      <c r="WDK10" s="76" t="s">
        <v>31</v>
      </c>
      <c r="WDL10" s="76" t="s">
        <v>31</v>
      </c>
      <c r="WDM10" s="76" t="s">
        <v>31</v>
      </c>
      <c r="WDN10" s="76" t="s">
        <v>31</v>
      </c>
      <c r="WDO10" s="76" t="s">
        <v>31</v>
      </c>
      <c r="WDP10" s="76" t="s">
        <v>31</v>
      </c>
      <c r="WDQ10" s="76" t="s">
        <v>31</v>
      </c>
      <c r="WDR10" s="76" t="s">
        <v>31</v>
      </c>
      <c r="WDS10" s="76" t="s">
        <v>31</v>
      </c>
      <c r="WDT10" s="76" t="s">
        <v>31</v>
      </c>
      <c r="WDU10" s="76" t="s">
        <v>31</v>
      </c>
      <c r="WDV10" s="76" t="s">
        <v>31</v>
      </c>
      <c r="WDW10" s="76" t="s">
        <v>31</v>
      </c>
      <c r="WDX10" s="76" t="s">
        <v>31</v>
      </c>
      <c r="WDY10" s="76" t="s">
        <v>31</v>
      </c>
      <c r="WDZ10" s="76" t="s">
        <v>31</v>
      </c>
      <c r="WEA10" s="76" t="s">
        <v>31</v>
      </c>
      <c r="WEB10" s="76" t="s">
        <v>31</v>
      </c>
      <c r="WEC10" s="76" t="s">
        <v>31</v>
      </c>
      <c r="WED10" s="76" t="s">
        <v>31</v>
      </c>
      <c r="WEE10" s="76" t="s">
        <v>31</v>
      </c>
      <c r="WEF10" s="76" t="s">
        <v>31</v>
      </c>
      <c r="WEG10" s="76" t="s">
        <v>31</v>
      </c>
      <c r="WEH10" s="76" t="s">
        <v>31</v>
      </c>
      <c r="WEI10" s="76" t="s">
        <v>31</v>
      </c>
      <c r="WEJ10" s="76" t="s">
        <v>31</v>
      </c>
      <c r="WEK10" s="76" t="s">
        <v>31</v>
      </c>
      <c r="WEL10" s="76" t="s">
        <v>31</v>
      </c>
      <c r="WEM10" s="76" t="s">
        <v>31</v>
      </c>
      <c r="WEN10" s="76" t="s">
        <v>31</v>
      </c>
      <c r="WEO10" s="76" t="s">
        <v>31</v>
      </c>
      <c r="WEP10" s="76" t="s">
        <v>31</v>
      </c>
      <c r="WEQ10" s="76" t="s">
        <v>31</v>
      </c>
      <c r="WER10" s="76" t="s">
        <v>31</v>
      </c>
      <c r="WES10" s="76" t="s">
        <v>31</v>
      </c>
      <c r="WET10" s="76" t="s">
        <v>31</v>
      </c>
      <c r="WEU10" s="76" t="s">
        <v>31</v>
      </c>
      <c r="WEV10" s="76" t="s">
        <v>31</v>
      </c>
      <c r="WEW10" s="76" t="s">
        <v>31</v>
      </c>
      <c r="WEX10" s="76" t="s">
        <v>31</v>
      </c>
      <c r="WEY10" s="76" t="s">
        <v>31</v>
      </c>
      <c r="WEZ10" s="76" t="s">
        <v>31</v>
      </c>
      <c r="WFA10" s="76" t="s">
        <v>31</v>
      </c>
      <c r="WFB10" s="76" t="s">
        <v>31</v>
      </c>
      <c r="WFC10" s="76" t="s">
        <v>31</v>
      </c>
      <c r="WFD10" s="76" t="s">
        <v>31</v>
      </c>
      <c r="WFE10" s="76" t="s">
        <v>31</v>
      </c>
      <c r="WFF10" s="76" t="s">
        <v>31</v>
      </c>
      <c r="WFG10" s="76" t="s">
        <v>31</v>
      </c>
      <c r="WFH10" s="76" t="s">
        <v>31</v>
      </c>
      <c r="WFI10" s="76" t="s">
        <v>31</v>
      </c>
      <c r="WFJ10" s="76" t="s">
        <v>31</v>
      </c>
      <c r="WFK10" s="76" t="s">
        <v>31</v>
      </c>
      <c r="WFL10" s="76" t="s">
        <v>31</v>
      </c>
      <c r="WFM10" s="76" t="s">
        <v>31</v>
      </c>
      <c r="WFN10" s="76" t="s">
        <v>31</v>
      </c>
      <c r="WFO10" s="76" t="s">
        <v>31</v>
      </c>
      <c r="WFP10" s="76" t="s">
        <v>31</v>
      </c>
      <c r="WFQ10" s="76" t="s">
        <v>31</v>
      </c>
      <c r="WFR10" s="76" t="s">
        <v>31</v>
      </c>
      <c r="WFS10" s="76" t="s">
        <v>31</v>
      </c>
      <c r="WFT10" s="76" t="s">
        <v>31</v>
      </c>
      <c r="WFU10" s="76" t="s">
        <v>31</v>
      </c>
      <c r="WFV10" s="76" t="s">
        <v>31</v>
      </c>
      <c r="WFW10" s="76" t="s">
        <v>31</v>
      </c>
      <c r="WFX10" s="76" t="s">
        <v>31</v>
      </c>
      <c r="WFY10" s="76" t="s">
        <v>31</v>
      </c>
      <c r="WFZ10" s="76" t="s">
        <v>31</v>
      </c>
      <c r="WGA10" s="76" t="s">
        <v>31</v>
      </c>
      <c r="WGB10" s="76" t="s">
        <v>31</v>
      </c>
      <c r="WGC10" s="76" t="s">
        <v>31</v>
      </c>
      <c r="WGD10" s="76" t="s">
        <v>31</v>
      </c>
      <c r="WGE10" s="76" t="s">
        <v>31</v>
      </c>
      <c r="WGF10" s="76" t="s">
        <v>31</v>
      </c>
      <c r="WGG10" s="76" t="s">
        <v>31</v>
      </c>
      <c r="WGH10" s="76" t="s">
        <v>31</v>
      </c>
      <c r="WGI10" s="76" t="s">
        <v>31</v>
      </c>
      <c r="WGJ10" s="76" t="s">
        <v>31</v>
      </c>
      <c r="WGK10" s="76" t="s">
        <v>31</v>
      </c>
      <c r="WGL10" s="76" t="s">
        <v>31</v>
      </c>
      <c r="WGM10" s="76" t="s">
        <v>31</v>
      </c>
      <c r="WGN10" s="76" t="s">
        <v>31</v>
      </c>
      <c r="WGO10" s="76" t="s">
        <v>31</v>
      </c>
      <c r="WGP10" s="76" t="s">
        <v>31</v>
      </c>
      <c r="WGQ10" s="76" t="s">
        <v>31</v>
      </c>
      <c r="WGR10" s="76" t="s">
        <v>31</v>
      </c>
      <c r="WGS10" s="76" t="s">
        <v>31</v>
      </c>
      <c r="WGT10" s="76" t="s">
        <v>31</v>
      </c>
      <c r="WGU10" s="76" t="s">
        <v>31</v>
      </c>
      <c r="WGV10" s="76" t="s">
        <v>31</v>
      </c>
      <c r="WGW10" s="76" t="s">
        <v>31</v>
      </c>
      <c r="WGX10" s="76" t="s">
        <v>31</v>
      </c>
      <c r="WGY10" s="76" t="s">
        <v>31</v>
      </c>
      <c r="WGZ10" s="76" t="s">
        <v>31</v>
      </c>
      <c r="WHA10" s="76" t="s">
        <v>31</v>
      </c>
      <c r="WHB10" s="76" t="s">
        <v>31</v>
      </c>
      <c r="WHC10" s="76" t="s">
        <v>31</v>
      </c>
      <c r="WHD10" s="76" t="s">
        <v>31</v>
      </c>
      <c r="WHE10" s="76" t="s">
        <v>31</v>
      </c>
      <c r="WHF10" s="76" t="s">
        <v>31</v>
      </c>
      <c r="WHG10" s="76" t="s">
        <v>31</v>
      </c>
      <c r="WHH10" s="76" t="s">
        <v>31</v>
      </c>
      <c r="WHI10" s="76" t="s">
        <v>31</v>
      </c>
      <c r="WHJ10" s="76" t="s">
        <v>31</v>
      </c>
      <c r="WHK10" s="76" t="s">
        <v>31</v>
      </c>
      <c r="WHL10" s="76" t="s">
        <v>31</v>
      </c>
      <c r="WHM10" s="76" t="s">
        <v>31</v>
      </c>
      <c r="WHN10" s="76" t="s">
        <v>31</v>
      </c>
      <c r="WHO10" s="76" t="s">
        <v>31</v>
      </c>
      <c r="WHP10" s="76" t="s">
        <v>31</v>
      </c>
      <c r="WHQ10" s="76" t="s">
        <v>31</v>
      </c>
      <c r="WHR10" s="76" t="s">
        <v>31</v>
      </c>
      <c r="WHS10" s="76" t="s">
        <v>31</v>
      </c>
      <c r="WHT10" s="76" t="s">
        <v>31</v>
      </c>
      <c r="WHU10" s="76" t="s">
        <v>31</v>
      </c>
      <c r="WHV10" s="76" t="s">
        <v>31</v>
      </c>
      <c r="WHW10" s="76" t="s">
        <v>31</v>
      </c>
      <c r="WHX10" s="76" t="s">
        <v>31</v>
      </c>
      <c r="WHY10" s="76" t="s">
        <v>31</v>
      </c>
      <c r="WHZ10" s="76" t="s">
        <v>31</v>
      </c>
      <c r="WIA10" s="76" t="s">
        <v>31</v>
      </c>
      <c r="WIB10" s="76" t="s">
        <v>31</v>
      </c>
      <c r="WIC10" s="76" t="s">
        <v>31</v>
      </c>
      <c r="WID10" s="76" t="s">
        <v>31</v>
      </c>
      <c r="WIE10" s="76" t="s">
        <v>31</v>
      </c>
      <c r="WIF10" s="76" t="s">
        <v>31</v>
      </c>
      <c r="WIG10" s="76" t="s">
        <v>31</v>
      </c>
      <c r="WIH10" s="76" t="s">
        <v>31</v>
      </c>
      <c r="WII10" s="76" t="s">
        <v>31</v>
      </c>
      <c r="WIJ10" s="76" t="s">
        <v>31</v>
      </c>
      <c r="WIK10" s="76" t="s">
        <v>31</v>
      </c>
      <c r="WIL10" s="76" t="s">
        <v>31</v>
      </c>
      <c r="WIM10" s="76" t="s">
        <v>31</v>
      </c>
      <c r="WIN10" s="76" t="s">
        <v>31</v>
      </c>
      <c r="WIO10" s="76" t="s">
        <v>31</v>
      </c>
      <c r="WIP10" s="76" t="s">
        <v>31</v>
      </c>
      <c r="WIQ10" s="76" t="s">
        <v>31</v>
      </c>
      <c r="WIR10" s="76" t="s">
        <v>31</v>
      </c>
      <c r="WIS10" s="76" t="s">
        <v>31</v>
      </c>
      <c r="WIT10" s="76" t="s">
        <v>31</v>
      </c>
      <c r="WIU10" s="76" t="s">
        <v>31</v>
      </c>
      <c r="WIV10" s="76" t="s">
        <v>31</v>
      </c>
      <c r="WIW10" s="76" t="s">
        <v>31</v>
      </c>
      <c r="WIX10" s="76" t="s">
        <v>31</v>
      </c>
      <c r="WIY10" s="76" t="s">
        <v>31</v>
      </c>
      <c r="WIZ10" s="76" t="s">
        <v>31</v>
      </c>
      <c r="WJA10" s="76" t="s">
        <v>31</v>
      </c>
      <c r="WJB10" s="76" t="s">
        <v>31</v>
      </c>
      <c r="WJC10" s="76" t="s">
        <v>31</v>
      </c>
      <c r="WJD10" s="76" t="s">
        <v>31</v>
      </c>
      <c r="WJE10" s="76" t="s">
        <v>31</v>
      </c>
      <c r="WJF10" s="76" t="s">
        <v>31</v>
      </c>
      <c r="WJG10" s="76" t="s">
        <v>31</v>
      </c>
      <c r="WJH10" s="76" t="s">
        <v>31</v>
      </c>
      <c r="WJI10" s="76" t="s">
        <v>31</v>
      </c>
      <c r="WJJ10" s="76" t="s">
        <v>31</v>
      </c>
      <c r="WJK10" s="76" t="s">
        <v>31</v>
      </c>
      <c r="WJL10" s="76" t="s">
        <v>31</v>
      </c>
      <c r="WJM10" s="76" t="s">
        <v>31</v>
      </c>
      <c r="WJN10" s="76" t="s">
        <v>31</v>
      </c>
      <c r="WJO10" s="76" t="s">
        <v>31</v>
      </c>
      <c r="WJP10" s="76" t="s">
        <v>31</v>
      </c>
      <c r="WJQ10" s="76" t="s">
        <v>31</v>
      </c>
      <c r="WJR10" s="76" t="s">
        <v>31</v>
      </c>
      <c r="WJS10" s="76" t="s">
        <v>31</v>
      </c>
      <c r="WJT10" s="76" t="s">
        <v>31</v>
      </c>
      <c r="WJU10" s="76" t="s">
        <v>31</v>
      </c>
      <c r="WJV10" s="76" t="s">
        <v>31</v>
      </c>
      <c r="WJW10" s="76" t="s">
        <v>31</v>
      </c>
      <c r="WJX10" s="76" t="s">
        <v>31</v>
      </c>
      <c r="WJY10" s="76" t="s">
        <v>31</v>
      </c>
      <c r="WJZ10" s="76" t="s">
        <v>31</v>
      </c>
      <c r="WKA10" s="76" t="s">
        <v>31</v>
      </c>
      <c r="WKB10" s="76" t="s">
        <v>31</v>
      </c>
      <c r="WKC10" s="76" t="s">
        <v>31</v>
      </c>
      <c r="WKD10" s="76" t="s">
        <v>31</v>
      </c>
      <c r="WKE10" s="76" t="s">
        <v>31</v>
      </c>
      <c r="WKF10" s="76" t="s">
        <v>31</v>
      </c>
      <c r="WKG10" s="76" t="s">
        <v>31</v>
      </c>
      <c r="WKH10" s="76" t="s">
        <v>31</v>
      </c>
      <c r="WKI10" s="76" t="s">
        <v>31</v>
      </c>
      <c r="WKJ10" s="76" t="s">
        <v>31</v>
      </c>
      <c r="WKK10" s="76" t="s">
        <v>31</v>
      </c>
      <c r="WKL10" s="76" t="s">
        <v>31</v>
      </c>
      <c r="WKM10" s="76" t="s">
        <v>31</v>
      </c>
      <c r="WKN10" s="76" t="s">
        <v>31</v>
      </c>
      <c r="WKO10" s="76" t="s">
        <v>31</v>
      </c>
      <c r="WKP10" s="76" t="s">
        <v>31</v>
      </c>
      <c r="WKQ10" s="76" t="s">
        <v>31</v>
      </c>
      <c r="WKR10" s="76" t="s">
        <v>31</v>
      </c>
      <c r="WKS10" s="76" t="s">
        <v>31</v>
      </c>
      <c r="WKT10" s="76" t="s">
        <v>31</v>
      </c>
      <c r="WKU10" s="76" t="s">
        <v>31</v>
      </c>
      <c r="WKV10" s="76" t="s">
        <v>31</v>
      </c>
      <c r="WKW10" s="76" t="s">
        <v>31</v>
      </c>
      <c r="WKX10" s="76" t="s">
        <v>31</v>
      </c>
      <c r="WKY10" s="76" t="s">
        <v>31</v>
      </c>
      <c r="WKZ10" s="76" t="s">
        <v>31</v>
      </c>
      <c r="WLA10" s="76" t="s">
        <v>31</v>
      </c>
      <c r="WLB10" s="76" t="s">
        <v>31</v>
      </c>
      <c r="WLC10" s="76" t="s">
        <v>31</v>
      </c>
      <c r="WLD10" s="76" t="s">
        <v>31</v>
      </c>
      <c r="WLE10" s="76" t="s">
        <v>31</v>
      </c>
      <c r="WLF10" s="76" t="s">
        <v>31</v>
      </c>
      <c r="WLG10" s="76" t="s">
        <v>31</v>
      </c>
      <c r="WLH10" s="76" t="s">
        <v>31</v>
      </c>
      <c r="WLI10" s="76" t="s">
        <v>31</v>
      </c>
      <c r="WLJ10" s="76" t="s">
        <v>31</v>
      </c>
      <c r="WLK10" s="76" t="s">
        <v>31</v>
      </c>
      <c r="WLL10" s="76" t="s">
        <v>31</v>
      </c>
      <c r="WLM10" s="76" t="s">
        <v>31</v>
      </c>
      <c r="WLN10" s="76" t="s">
        <v>31</v>
      </c>
      <c r="WLO10" s="76" t="s">
        <v>31</v>
      </c>
      <c r="WLP10" s="76" t="s">
        <v>31</v>
      </c>
      <c r="WLQ10" s="76" t="s">
        <v>31</v>
      </c>
      <c r="WLR10" s="76" t="s">
        <v>31</v>
      </c>
      <c r="WLS10" s="76" t="s">
        <v>31</v>
      </c>
      <c r="WLT10" s="76" t="s">
        <v>31</v>
      </c>
      <c r="WLU10" s="76" t="s">
        <v>31</v>
      </c>
      <c r="WLV10" s="76" t="s">
        <v>31</v>
      </c>
      <c r="WLW10" s="76" t="s">
        <v>31</v>
      </c>
      <c r="WLX10" s="76" t="s">
        <v>31</v>
      </c>
      <c r="WLY10" s="76" t="s">
        <v>31</v>
      </c>
      <c r="WLZ10" s="76" t="s">
        <v>31</v>
      </c>
      <c r="WMA10" s="76" t="s">
        <v>31</v>
      </c>
      <c r="WMB10" s="76" t="s">
        <v>31</v>
      </c>
      <c r="WMC10" s="76" t="s">
        <v>31</v>
      </c>
      <c r="WMD10" s="76" t="s">
        <v>31</v>
      </c>
      <c r="WME10" s="76" t="s">
        <v>31</v>
      </c>
      <c r="WMF10" s="76" t="s">
        <v>31</v>
      </c>
      <c r="WMG10" s="76" t="s">
        <v>31</v>
      </c>
      <c r="WMH10" s="76" t="s">
        <v>31</v>
      </c>
      <c r="WMI10" s="76" t="s">
        <v>31</v>
      </c>
      <c r="WMJ10" s="76" t="s">
        <v>31</v>
      </c>
      <c r="WMK10" s="76" t="s">
        <v>31</v>
      </c>
      <c r="WML10" s="76" t="s">
        <v>31</v>
      </c>
      <c r="WMM10" s="76" t="s">
        <v>31</v>
      </c>
      <c r="WMN10" s="76" t="s">
        <v>31</v>
      </c>
      <c r="WMO10" s="76" t="s">
        <v>31</v>
      </c>
      <c r="WMP10" s="76" t="s">
        <v>31</v>
      </c>
      <c r="WMQ10" s="76" t="s">
        <v>31</v>
      </c>
      <c r="WMR10" s="76" t="s">
        <v>31</v>
      </c>
      <c r="WMS10" s="76" t="s">
        <v>31</v>
      </c>
      <c r="WMT10" s="76" t="s">
        <v>31</v>
      </c>
      <c r="WMU10" s="76" t="s">
        <v>31</v>
      </c>
      <c r="WMV10" s="76" t="s">
        <v>31</v>
      </c>
      <c r="WMW10" s="76" t="s">
        <v>31</v>
      </c>
      <c r="WMX10" s="76" t="s">
        <v>31</v>
      </c>
      <c r="WMY10" s="76" t="s">
        <v>31</v>
      </c>
      <c r="WMZ10" s="76" t="s">
        <v>31</v>
      </c>
      <c r="WNA10" s="76" t="s">
        <v>31</v>
      </c>
      <c r="WNB10" s="76" t="s">
        <v>31</v>
      </c>
      <c r="WNC10" s="76" t="s">
        <v>31</v>
      </c>
      <c r="WND10" s="76" t="s">
        <v>31</v>
      </c>
      <c r="WNE10" s="76" t="s">
        <v>31</v>
      </c>
      <c r="WNF10" s="76" t="s">
        <v>31</v>
      </c>
      <c r="WNG10" s="76" t="s">
        <v>31</v>
      </c>
      <c r="WNH10" s="76" t="s">
        <v>31</v>
      </c>
      <c r="WNI10" s="76" t="s">
        <v>31</v>
      </c>
      <c r="WNJ10" s="76" t="s">
        <v>31</v>
      </c>
      <c r="WNK10" s="76" t="s">
        <v>31</v>
      </c>
      <c r="WNL10" s="76" t="s">
        <v>31</v>
      </c>
      <c r="WNM10" s="76" t="s">
        <v>31</v>
      </c>
      <c r="WNN10" s="76" t="s">
        <v>31</v>
      </c>
      <c r="WNO10" s="76" t="s">
        <v>31</v>
      </c>
      <c r="WNP10" s="76" t="s">
        <v>31</v>
      </c>
      <c r="WNQ10" s="76" t="s">
        <v>31</v>
      </c>
      <c r="WNR10" s="76" t="s">
        <v>31</v>
      </c>
      <c r="WNS10" s="76" t="s">
        <v>31</v>
      </c>
      <c r="WNT10" s="76" t="s">
        <v>31</v>
      </c>
      <c r="WNU10" s="76" t="s">
        <v>31</v>
      </c>
      <c r="WNV10" s="76" t="s">
        <v>31</v>
      </c>
      <c r="WNW10" s="76" t="s">
        <v>31</v>
      </c>
      <c r="WNX10" s="76" t="s">
        <v>31</v>
      </c>
      <c r="WNY10" s="76" t="s">
        <v>31</v>
      </c>
      <c r="WNZ10" s="76" t="s">
        <v>31</v>
      </c>
      <c r="WOA10" s="76" t="s">
        <v>31</v>
      </c>
      <c r="WOB10" s="76" t="s">
        <v>31</v>
      </c>
      <c r="WOC10" s="76" t="s">
        <v>31</v>
      </c>
      <c r="WOD10" s="76" t="s">
        <v>31</v>
      </c>
      <c r="WOE10" s="76" t="s">
        <v>31</v>
      </c>
      <c r="WOF10" s="76" t="s">
        <v>31</v>
      </c>
      <c r="WOG10" s="76" t="s">
        <v>31</v>
      </c>
      <c r="WOH10" s="76" t="s">
        <v>31</v>
      </c>
      <c r="WOI10" s="76" t="s">
        <v>31</v>
      </c>
      <c r="WOJ10" s="76" t="s">
        <v>31</v>
      </c>
      <c r="WOK10" s="76" t="s">
        <v>31</v>
      </c>
      <c r="WOL10" s="76" t="s">
        <v>31</v>
      </c>
      <c r="WOM10" s="76" t="s">
        <v>31</v>
      </c>
      <c r="WON10" s="76" t="s">
        <v>31</v>
      </c>
      <c r="WOO10" s="76" t="s">
        <v>31</v>
      </c>
      <c r="WOP10" s="76" t="s">
        <v>31</v>
      </c>
      <c r="WOQ10" s="76" t="s">
        <v>31</v>
      </c>
      <c r="WOR10" s="76" t="s">
        <v>31</v>
      </c>
      <c r="WOS10" s="76" t="s">
        <v>31</v>
      </c>
      <c r="WOT10" s="76" t="s">
        <v>31</v>
      </c>
      <c r="WOU10" s="76" t="s">
        <v>31</v>
      </c>
      <c r="WOV10" s="76" t="s">
        <v>31</v>
      </c>
      <c r="WOW10" s="76" t="s">
        <v>31</v>
      </c>
      <c r="WOX10" s="76" t="s">
        <v>31</v>
      </c>
      <c r="WOY10" s="76" t="s">
        <v>31</v>
      </c>
      <c r="WOZ10" s="76" t="s">
        <v>31</v>
      </c>
      <c r="WPA10" s="76" t="s">
        <v>31</v>
      </c>
      <c r="WPB10" s="76" t="s">
        <v>31</v>
      </c>
      <c r="WPC10" s="76" t="s">
        <v>31</v>
      </c>
      <c r="WPD10" s="76" t="s">
        <v>31</v>
      </c>
      <c r="WPE10" s="76" t="s">
        <v>31</v>
      </c>
      <c r="WPF10" s="76" t="s">
        <v>31</v>
      </c>
      <c r="WPG10" s="76" t="s">
        <v>31</v>
      </c>
      <c r="WPH10" s="76" t="s">
        <v>31</v>
      </c>
      <c r="WPI10" s="76" t="s">
        <v>31</v>
      </c>
      <c r="WPJ10" s="76" t="s">
        <v>31</v>
      </c>
      <c r="WPK10" s="76" t="s">
        <v>31</v>
      </c>
      <c r="WPL10" s="76" t="s">
        <v>31</v>
      </c>
      <c r="WPM10" s="76" t="s">
        <v>31</v>
      </c>
      <c r="WPN10" s="76" t="s">
        <v>31</v>
      </c>
      <c r="WPO10" s="76" t="s">
        <v>31</v>
      </c>
      <c r="WPP10" s="76" t="s">
        <v>31</v>
      </c>
      <c r="WPQ10" s="76" t="s">
        <v>31</v>
      </c>
      <c r="WPR10" s="76" t="s">
        <v>31</v>
      </c>
      <c r="WPS10" s="76" t="s">
        <v>31</v>
      </c>
      <c r="WPT10" s="76" t="s">
        <v>31</v>
      </c>
      <c r="WPU10" s="76" t="s">
        <v>31</v>
      </c>
      <c r="WPV10" s="76" t="s">
        <v>31</v>
      </c>
      <c r="WPW10" s="76" t="s">
        <v>31</v>
      </c>
      <c r="WPX10" s="76" t="s">
        <v>31</v>
      </c>
      <c r="WPY10" s="76" t="s">
        <v>31</v>
      </c>
      <c r="WPZ10" s="76" t="s">
        <v>31</v>
      </c>
      <c r="WQA10" s="76" t="s">
        <v>31</v>
      </c>
      <c r="WQB10" s="76" t="s">
        <v>31</v>
      </c>
      <c r="WQC10" s="76" t="s">
        <v>31</v>
      </c>
      <c r="WQD10" s="76" t="s">
        <v>31</v>
      </c>
      <c r="WQE10" s="76" t="s">
        <v>31</v>
      </c>
      <c r="WQF10" s="76" t="s">
        <v>31</v>
      </c>
      <c r="WQG10" s="76" t="s">
        <v>31</v>
      </c>
      <c r="WQH10" s="76" t="s">
        <v>31</v>
      </c>
      <c r="WQI10" s="76" t="s">
        <v>31</v>
      </c>
      <c r="WQJ10" s="76" t="s">
        <v>31</v>
      </c>
      <c r="WQK10" s="76" t="s">
        <v>31</v>
      </c>
      <c r="WQL10" s="76" t="s">
        <v>31</v>
      </c>
      <c r="WQM10" s="76" t="s">
        <v>31</v>
      </c>
      <c r="WQN10" s="76" t="s">
        <v>31</v>
      </c>
      <c r="WQO10" s="76" t="s">
        <v>31</v>
      </c>
      <c r="WQP10" s="76" t="s">
        <v>31</v>
      </c>
      <c r="WQQ10" s="76" t="s">
        <v>31</v>
      </c>
      <c r="WQR10" s="76" t="s">
        <v>31</v>
      </c>
      <c r="WQS10" s="76" t="s">
        <v>31</v>
      </c>
      <c r="WQT10" s="76" t="s">
        <v>31</v>
      </c>
      <c r="WQU10" s="76" t="s">
        <v>31</v>
      </c>
      <c r="WQV10" s="76" t="s">
        <v>31</v>
      </c>
      <c r="WQW10" s="76" t="s">
        <v>31</v>
      </c>
      <c r="WQX10" s="76" t="s">
        <v>31</v>
      </c>
      <c r="WQY10" s="76" t="s">
        <v>31</v>
      </c>
      <c r="WQZ10" s="76" t="s">
        <v>31</v>
      </c>
      <c r="WRA10" s="76" t="s">
        <v>31</v>
      </c>
      <c r="WRB10" s="76" t="s">
        <v>31</v>
      </c>
      <c r="WRC10" s="76" t="s">
        <v>31</v>
      </c>
      <c r="WRD10" s="76" t="s">
        <v>31</v>
      </c>
      <c r="WRE10" s="76" t="s">
        <v>31</v>
      </c>
      <c r="WRF10" s="76" t="s">
        <v>31</v>
      </c>
      <c r="WRG10" s="76" t="s">
        <v>31</v>
      </c>
      <c r="WRH10" s="76" t="s">
        <v>31</v>
      </c>
      <c r="WRI10" s="76" t="s">
        <v>31</v>
      </c>
      <c r="WRJ10" s="76" t="s">
        <v>31</v>
      </c>
      <c r="WRK10" s="76" t="s">
        <v>31</v>
      </c>
      <c r="WRL10" s="76" t="s">
        <v>31</v>
      </c>
      <c r="WRM10" s="76" t="s">
        <v>31</v>
      </c>
      <c r="WRN10" s="76" t="s">
        <v>31</v>
      </c>
      <c r="WRO10" s="76" t="s">
        <v>31</v>
      </c>
      <c r="WRP10" s="76" t="s">
        <v>31</v>
      </c>
      <c r="WRQ10" s="76" t="s">
        <v>31</v>
      </c>
      <c r="WRR10" s="76" t="s">
        <v>31</v>
      </c>
      <c r="WRS10" s="76" t="s">
        <v>31</v>
      </c>
      <c r="WRT10" s="76" t="s">
        <v>31</v>
      </c>
      <c r="WRU10" s="76" t="s">
        <v>31</v>
      </c>
      <c r="WRV10" s="76" t="s">
        <v>31</v>
      </c>
      <c r="WRW10" s="76" t="s">
        <v>31</v>
      </c>
      <c r="WRX10" s="76" t="s">
        <v>31</v>
      </c>
      <c r="WRY10" s="76" t="s">
        <v>31</v>
      </c>
      <c r="WRZ10" s="76" t="s">
        <v>31</v>
      </c>
      <c r="WSA10" s="76" t="s">
        <v>31</v>
      </c>
      <c r="WSB10" s="76" t="s">
        <v>31</v>
      </c>
      <c r="WSC10" s="76" t="s">
        <v>31</v>
      </c>
      <c r="WSD10" s="76" t="s">
        <v>31</v>
      </c>
      <c r="WSE10" s="76" t="s">
        <v>31</v>
      </c>
      <c r="WSF10" s="76" t="s">
        <v>31</v>
      </c>
      <c r="WSG10" s="76" t="s">
        <v>31</v>
      </c>
      <c r="WSH10" s="76" t="s">
        <v>31</v>
      </c>
      <c r="WSI10" s="76" t="s">
        <v>31</v>
      </c>
      <c r="WSJ10" s="76" t="s">
        <v>31</v>
      </c>
      <c r="WSK10" s="76" t="s">
        <v>31</v>
      </c>
      <c r="WSL10" s="76" t="s">
        <v>31</v>
      </c>
      <c r="WSM10" s="76" t="s">
        <v>31</v>
      </c>
      <c r="WSN10" s="76" t="s">
        <v>31</v>
      </c>
      <c r="WSO10" s="76" t="s">
        <v>31</v>
      </c>
      <c r="WSP10" s="76" t="s">
        <v>31</v>
      </c>
      <c r="WSQ10" s="76" t="s">
        <v>31</v>
      </c>
      <c r="WSR10" s="76" t="s">
        <v>31</v>
      </c>
      <c r="WSS10" s="76" t="s">
        <v>31</v>
      </c>
      <c r="WST10" s="76" t="s">
        <v>31</v>
      </c>
      <c r="WSU10" s="76" t="s">
        <v>31</v>
      </c>
      <c r="WSV10" s="76" t="s">
        <v>31</v>
      </c>
      <c r="WSW10" s="76" t="s">
        <v>31</v>
      </c>
      <c r="WSX10" s="76" t="s">
        <v>31</v>
      </c>
      <c r="WSY10" s="76" t="s">
        <v>31</v>
      </c>
      <c r="WSZ10" s="76" t="s">
        <v>31</v>
      </c>
      <c r="WTA10" s="76" t="s">
        <v>31</v>
      </c>
      <c r="WTB10" s="76" t="s">
        <v>31</v>
      </c>
      <c r="WTC10" s="76" t="s">
        <v>31</v>
      </c>
      <c r="WTD10" s="76" t="s">
        <v>31</v>
      </c>
      <c r="WTE10" s="76" t="s">
        <v>31</v>
      </c>
      <c r="WTF10" s="76" t="s">
        <v>31</v>
      </c>
      <c r="WTG10" s="76" t="s">
        <v>31</v>
      </c>
      <c r="WTH10" s="76" t="s">
        <v>31</v>
      </c>
      <c r="WTI10" s="76" t="s">
        <v>31</v>
      </c>
      <c r="WTJ10" s="76" t="s">
        <v>31</v>
      </c>
      <c r="WTK10" s="76" t="s">
        <v>31</v>
      </c>
      <c r="WTL10" s="76" t="s">
        <v>31</v>
      </c>
      <c r="WTM10" s="76" t="s">
        <v>31</v>
      </c>
      <c r="WTN10" s="76" t="s">
        <v>31</v>
      </c>
      <c r="WTO10" s="76" t="s">
        <v>31</v>
      </c>
      <c r="WTP10" s="76" t="s">
        <v>31</v>
      </c>
      <c r="WTQ10" s="76" t="s">
        <v>31</v>
      </c>
      <c r="WTR10" s="76" t="s">
        <v>31</v>
      </c>
      <c r="WTS10" s="76" t="s">
        <v>31</v>
      </c>
      <c r="WTT10" s="76" t="s">
        <v>31</v>
      </c>
      <c r="WTU10" s="76" t="s">
        <v>31</v>
      </c>
      <c r="WTV10" s="76" t="s">
        <v>31</v>
      </c>
      <c r="WTW10" s="76" t="s">
        <v>31</v>
      </c>
      <c r="WTX10" s="76" t="s">
        <v>31</v>
      </c>
      <c r="WTY10" s="76" t="s">
        <v>31</v>
      </c>
      <c r="WTZ10" s="76" t="s">
        <v>31</v>
      </c>
      <c r="WUA10" s="76" t="s">
        <v>31</v>
      </c>
      <c r="WUB10" s="76" t="s">
        <v>31</v>
      </c>
      <c r="WUC10" s="76" t="s">
        <v>31</v>
      </c>
      <c r="WUD10" s="76" t="s">
        <v>31</v>
      </c>
      <c r="WUE10" s="76" t="s">
        <v>31</v>
      </c>
      <c r="WUF10" s="76" t="s">
        <v>31</v>
      </c>
      <c r="WUG10" s="76" t="s">
        <v>31</v>
      </c>
      <c r="WUH10" s="76" t="s">
        <v>31</v>
      </c>
      <c r="WUI10" s="76" t="s">
        <v>31</v>
      </c>
      <c r="WUJ10" s="76" t="s">
        <v>31</v>
      </c>
      <c r="WUK10" s="76" t="s">
        <v>31</v>
      </c>
      <c r="WUL10" s="76" t="s">
        <v>31</v>
      </c>
      <c r="WUM10" s="76" t="s">
        <v>31</v>
      </c>
      <c r="WUN10" s="76" t="s">
        <v>31</v>
      </c>
      <c r="WUO10" s="76" t="s">
        <v>31</v>
      </c>
      <c r="WUP10" s="76" t="s">
        <v>31</v>
      </c>
      <c r="WUQ10" s="76" t="s">
        <v>31</v>
      </c>
      <c r="WUR10" s="76" t="s">
        <v>31</v>
      </c>
      <c r="WUS10" s="76" t="s">
        <v>31</v>
      </c>
      <c r="WUT10" s="76" t="s">
        <v>31</v>
      </c>
      <c r="WUU10" s="76" t="s">
        <v>31</v>
      </c>
      <c r="WUV10" s="76" t="s">
        <v>31</v>
      </c>
      <c r="WUW10" s="76" t="s">
        <v>31</v>
      </c>
      <c r="WUX10" s="76" t="s">
        <v>31</v>
      </c>
      <c r="WUY10" s="76" t="s">
        <v>31</v>
      </c>
      <c r="WUZ10" s="76" t="s">
        <v>31</v>
      </c>
      <c r="WVA10" s="76" t="s">
        <v>31</v>
      </c>
      <c r="WVB10" s="76" t="s">
        <v>31</v>
      </c>
      <c r="WVC10" s="76" t="s">
        <v>31</v>
      </c>
      <c r="WVD10" s="76" t="s">
        <v>31</v>
      </c>
      <c r="WVE10" s="76" t="s">
        <v>31</v>
      </c>
      <c r="WVF10" s="76" t="s">
        <v>31</v>
      </c>
      <c r="WVG10" s="76" t="s">
        <v>31</v>
      </c>
      <c r="WVH10" s="76" t="s">
        <v>31</v>
      </c>
      <c r="WVI10" s="76" t="s">
        <v>31</v>
      </c>
      <c r="WVJ10" s="76" t="s">
        <v>31</v>
      </c>
      <c r="WVK10" s="76" t="s">
        <v>31</v>
      </c>
      <c r="WVL10" s="76" t="s">
        <v>31</v>
      </c>
      <c r="WVM10" s="76" t="s">
        <v>31</v>
      </c>
      <c r="WVN10" s="76" t="s">
        <v>31</v>
      </c>
      <c r="WVO10" s="76" t="s">
        <v>31</v>
      </c>
      <c r="WVP10" s="76" t="s">
        <v>31</v>
      </c>
      <c r="WVQ10" s="76" t="s">
        <v>31</v>
      </c>
      <c r="WVR10" s="76" t="s">
        <v>31</v>
      </c>
      <c r="WVS10" s="76" t="s">
        <v>31</v>
      </c>
      <c r="WVT10" s="76" t="s">
        <v>31</v>
      </c>
      <c r="WVU10" s="76" t="s">
        <v>31</v>
      </c>
      <c r="WVV10" s="76" t="s">
        <v>31</v>
      </c>
      <c r="WVW10" s="76" t="s">
        <v>31</v>
      </c>
      <c r="WVX10" s="76" t="s">
        <v>31</v>
      </c>
      <c r="WVY10" s="76" t="s">
        <v>31</v>
      </c>
      <c r="WVZ10" s="76" t="s">
        <v>31</v>
      </c>
      <c r="WWA10" s="76" t="s">
        <v>31</v>
      </c>
      <c r="WWB10" s="76" t="s">
        <v>31</v>
      </c>
      <c r="WWC10" s="76" t="s">
        <v>31</v>
      </c>
      <c r="WWD10" s="76" t="s">
        <v>31</v>
      </c>
      <c r="WWE10" s="76" t="s">
        <v>31</v>
      </c>
      <c r="WWF10" s="76" t="s">
        <v>31</v>
      </c>
      <c r="WWG10" s="76" t="s">
        <v>31</v>
      </c>
      <c r="WWH10" s="76" t="s">
        <v>31</v>
      </c>
      <c r="WWI10" s="76" t="s">
        <v>31</v>
      </c>
      <c r="WWJ10" s="76" t="s">
        <v>31</v>
      </c>
      <c r="WWK10" s="76" t="s">
        <v>31</v>
      </c>
      <c r="WWL10" s="76" t="s">
        <v>31</v>
      </c>
      <c r="WWM10" s="76" t="s">
        <v>31</v>
      </c>
      <c r="WWN10" s="76" t="s">
        <v>31</v>
      </c>
      <c r="WWO10" s="76" t="s">
        <v>31</v>
      </c>
      <c r="WWP10" s="76" t="s">
        <v>31</v>
      </c>
      <c r="WWQ10" s="76" t="s">
        <v>31</v>
      </c>
      <c r="WWR10" s="76" t="s">
        <v>31</v>
      </c>
      <c r="WWS10" s="76" t="s">
        <v>31</v>
      </c>
      <c r="WWT10" s="76" t="s">
        <v>31</v>
      </c>
      <c r="WWU10" s="76" t="s">
        <v>31</v>
      </c>
      <c r="WWV10" s="76" t="s">
        <v>31</v>
      </c>
      <c r="WWW10" s="76" t="s">
        <v>31</v>
      </c>
      <c r="WWX10" s="76" t="s">
        <v>31</v>
      </c>
      <c r="WWY10" s="76" t="s">
        <v>31</v>
      </c>
      <c r="WWZ10" s="76" t="s">
        <v>31</v>
      </c>
      <c r="WXA10" s="76" t="s">
        <v>31</v>
      </c>
      <c r="WXB10" s="76" t="s">
        <v>31</v>
      </c>
      <c r="WXC10" s="76" t="s">
        <v>31</v>
      </c>
      <c r="WXD10" s="76" t="s">
        <v>31</v>
      </c>
      <c r="WXE10" s="76" t="s">
        <v>31</v>
      </c>
      <c r="WXF10" s="76" t="s">
        <v>31</v>
      </c>
      <c r="WXG10" s="76" t="s">
        <v>31</v>
      </c>
      <c r="WXH10" s="76" t="s">
        <v>31</v>
      </c>
      <c r="WXI10" s="76" t="s">
        <v>31</v>
      </c>
      <c r="WXJ10" s="76" t="s">
        <v>31</v>
      </c>
      <c r="WXK10" s="76" t="s">
        <v>31</v>
      </c>
      <c r="WXL10" s="76" t="s">
        <v>31</v>
      </c>
      <c r="WXM10" s="76" t="s">
        <v>31</v>
      </c>
      <c r="WXN10" s="76" t="s">
        <v>31</v>
      </c>
      <c r="WXO10" s="76" t="s">
        <v>31</v>
      </c>
      <c r="WXP10" s="76" t="s">
        <v>31</v>
      </c>
      <c r="WXQ10" s="76" t="s">
        <v>31</v>
      </c>
      <c r="WXR10" s="76" t="s">
        <v>31</v>
      </c>
      <c r="WXS10" s="76" t="s">
        <v>31</v>
      </c>
      <c r="WXT10" s="76" t="s">
        <v>31</v>
      </c>
      <c r="WXU10" s="76" t="s">
        <v>31</v>
      </c>
      <c r="WXV10" s="76" t="s">
        <v>31</v>
      </c>
      <c r="WXW10" s="76" t="s">
        <v>31</v>
      </c>
      <c r="WXX10" s="76" t="s">
        <v>31</v>
      </c>
      <c r="WXY10" s="76" t="s">
        <v>31</v>
      </c>
      <c r="WXZ10" s="76" t="s">
        <v>31</v>
      </c>
      <c r="WYA10" s="76" t="s">
        <v>31</v>
      </c>
      <c r="WYB10" s="76" t="s">
        <v>31</v>
      </c>
      <c r="WYC10" s="76" t="s">
        <v>31</v>
      </c>
      <c r="WYD10" s="76" t="s">
        <v>31</v>
      </c>
      <c r="WYE10" s="76" t="s">
        <v>31</v>
      </c>
      <c r="WYF10" s="76" t="s">
        <v>31</v>
      </c>
      <c r="WYG10" s="76" t="s">
        <v>31</v>
      </c>
      <c r="WYH10" s="76" t="s">
        <v>31</v>
      </c>
      <c r="WYI10" s="76" t="s">
        <v>31</v>
      </c>
      <c r="WYJ10" s="76" t="s">
        <v>31</v>
      </c>
      <c r="WYK10" s="76" t="s">
        <v>31</v>
      </c>
      <c r="WYL10" s="76" t="s">
        <v>31</v>
      </c>
      <c r="WYM10" s="76" t="s">
        <v>31</v>
      </c>
      <c r="WYN10" s="76" t="s">
        <v>31</v>
      </c>
      <c r="WYO10" s="76" t="s">
        <v>31</v>
      </c>
      <c r="WYP10" s="76" t="s">
        <v>31</v>
      </c>
      <c r="WYQ10" s="76" t="s">
        <v>31</v>
      </c>
      <c r="WYR10" s="76" t="s">
        <v>31</v>
      </c>
      <c r="WYS10" s="76" t="s">
        <v>31</v>
      </c>
      <c r="WYT10" s="76" t="s">
        <v>31</v>
      </c>
      <c r="WYU10" s="76" t="s">
        <v>31</v>
      </c>
      <c r="WYV10" s="76" t="s">
        <v>31</v>
      </c>
      <c r="WYW10" s="76" t="s">
        <v>31</v>
      </c>
      <c r="WYX10" s="76" t="s">
        <v>31</v>
      </c>
      <c r="WYY10" s="76" t="s">
        <v>31</v>
      </c>
      <c r="WYZ10" s="76" t="s">
        <v>31</v>
      </c>
      <c r="WZA10" s="76" t="s">
        <v>31</v>
      </c>
      <c r="WZB10" s="76" t="s">
        <v>31</v>
      </c>
      <c r="WZC10" s="76" t="s">
        <v>31</v>
      </c>
      <c r="WZD10" s="76" t="s">
        <v>31</v>
      </c>
      <c r="WZE10" s="76" t="s">
        <v>31</v>
      </c>
      <c r="WZF10" s="76" t="s">
        <v>31</v>
      </c>
      <c r="WZG10" s="76" t="s">
        <v>31</v>
      </c>
      <c r="WZH10" s="76" t="s">
        <v>31</v>
      </c>
      <c r="WZI10" s="76" t="s">
        <v>31</v>
      </c>
      <c r="WZJ10" s="76" t="s">
        <v>31</v>
      </c>
      <c r="WZK10" s="76" t="s">
        <v>31</v>
      </c>
      <c r="WZL10" s="76" t="s">
        <v>31</v>
      </c>
      <c r="WZM10" s="76" t="s">
        <v>31</v>
      </c>
      <c r="WZN10" s="76" t="s">
        <v>31</v>
      </c>
      <c r="WZO10" s="76" t="s">
        <v>31</v>
      </c>
      <c r="WZP10" s="76" t="s">
        <v>31</v>
      </c>
      <c r="WZQ10" s="76" t="s">
        <v>31</v>
      </c>
      <c r="WZR10" s="76" t="s">
        <v>31</v>
      </c>
      <c r="WZS10" s="76" t="s">
        <v>31</v>
      </c>
      <c r="WZT10" s="76" t="s">
        <v>31</v>
      </c>
      <c r="WZU10" s="76" t="s">
        <v>31</v>
      </c>
      <c r="WZV10" s="76" t="s">
        <v>31</v>
      </c>
      <c r="WZW10" s="76" t="s">
        <v>31</v>
      </c>
      <c r="WZX10" s="76" t="s">
        <v>31</v>
      </c>
      <c r="WZY10" s="76" t="s">
        <v>31</v>
      </c>
      <c r="WZZ10" s="76" t="s">
        <v>31</v>
      </c>
      <c r="XAA10" s="76" t="s">
        <v>31</v>
      </c>
      <c r="XAB10" s="76" t="s">
        <v>31</v>
      </c>
      <c r="XAC10" s="76" t="s">
        <v>31</v>
      </c>
      <c r="XAD10" s="76" t="s">
        <v>31</v>
      </c>
      <c r="XAE10" s="76" t="s">
        <v>31</v>
      </c>
      <c r="XAF10" s="76" t="s">
        <v>31</v>
      </c>
      <c r="XAG10" s="76" t="s">
        <v>31</v>
      </c>
      <c r="XAH10" s="76" t="s">
        <v>31</v>
      </c>
      <c r="XAI10" s="76" t="s">
        <v>31</v>
      </c>
      <c r="XAJ10" s="76" t="s">
        <v>31</v>
      </c>
      <c r="XAK10" s="76" t="s">
        <v>31</v>
      </c>
      <c r="XAL10" s="76" t="s">
        <v>31</v>
      </c>
      <c r="XAM10" s="76" t="s">
        <v>31</v>
      </c>
      <c r="XAN10" s="76" t="s">
        <v>31</v>
      </c>
      <c r="XAO10" s="76" t="s">
        <v>31</v>
      </c>
      <c r="XAP10" s="76" t="s">
        <v>31</v>
      </c>
      <c r="XAQ10" s="76" t="s">
        <v>31</v>
      </c>
      <c r="XAR10" s="76" t="s">
        <v>31</v>
      </c>
      <c r="XAS10" s="76" t="s">
        <v>31</v>
      </c>
      <c r="XAT10" s="76" t="s">
        <v>31</v>
      </c>
      <c r="XAU10" s="76" t="s">
        <v>31</v>
      </c>
      <c r="XAV10" s="76" t="s">
        <v>31</v>
      </c>
      <c r="XAW10" s="76" t="s">
        <v>31</v>
      </c>
      <c r="XAX10" s="76" t="s">
        <v>31</v>
      </c>
      <c r="XAY10" s="76" t="s">
        <v>31</v>
      </c>
      <c r="XAZ10" s="76" t="s">
        <v>31</v>
      </c>
      <c r="XBA10" s="76" t="s">
        <v>31</v>
      </c>
      <c r="XBB10" s="76" t="s">
        <v>31</v>
      </c>
      <c r="XBC10" s="76" t="s">
        <v>31</v>
      </c>
      <c r="XBD10" s="76" t="s">
        <v>31</v>
      </c>
      <c r="XBE10" s="76" t="s">
        <v>31</v>
      </c>
      <c r="XBF10" s="76" t="s">
        <v>31</v>
      </c>
      <c r="XBG10" s="76" t="s">
        <v>31</v>
      </c>
      <c r="XBH10" s="76" t="s">
        <v>31</v>
      </c>
      <c r="XBI10" s="76" t="s">
        <v>31</v>
      </c>
      <c r="XBJ10" s="76" t="s">
        <v>31</v>
      </c>
      <c r="XBK10" s="76" t="s">
        <v>31</v>
      </c>
      <c r="XBL10" s="76" t="s">
        <v>31</v>
      </c>
      <c r="XBM10" s="76" t="s">
        <v>31</v>
      </c>
      <c r="XBN10" s="76" t="s">
        <v>31</v>
      </c>
      <c r="XBO10" s="76" t="s">
        <v>31</v>
      </c>
      <c r="XBP10" s="76" t="s">
        <v>31</v>
      </c>
      <c r="XBQ10" s="76" t="s">
        <v>31</v>
      </c>
      <c r="XBR10" s="76" t="s">
        <v>31</v>
      </c>
      <c r="XBS10" s="76" t="s">
        <v>31</v>
      </c>
      <c r="XBT10" s="76" t="s">
        <v>31</v>
      </c>
      <c r="XBU10" s="76" t="s">
        <v>31</v>
      </c>
      <c r="XBV10" s="76" t="s">
        <v>31</v>
      </c>
      <c r="XBW10" s="76" t="s">
        <v>31</v>
      </c>
      <c r="XBX10" s="76" t="s">
        <v>31</v>
      </c>
      <c r="XBY10" s="76" t="s">
        <v>31</v>
      </c>
      <c r="XBZ10" s="76" t="s">
        <v>31</v>
      </c>
      <c r="XCA10" s="76" t="s">
        <v>31</v>
      </c>
      <c r="XCB10" s="76" t="s">
        <v>31</v>
      </c>
      <c r="XCC10" s="76" t="s">
        <v>31</v>
      </c>
      <c r="XCD10" s="76" t="s">
        <v>31</v>
      </c>
      <c r="XCE10" s="76" t="s">
        <v>31</v>
      </c>
      <c r="XCF10" s="76" t="s">
        <v>31</v>
      </c>
      <c r="XCG10" s="76" t="s">
        <v>31</v>
      </c>
      <c r="XCH10" s="76" t="s">
        <v>31</v>
      </c>
      <c r="XCI10" s="76" t="s">
        <v>31</v>
      </c>
      <c r="XCJ10" s="76" t="s">
        <v>31</v>
      </c>
      <c r="XCK10" s="76" t="s">
        <v>31</v>
      </c>
      <c r="XCL10" s="76" t="s">
        <v>31</v>
      </c>
      <c r="XCM10" s="76" t="s">
        <v>31</v>
      </c>
      <c r="XCN10" s="76" t="s">
        <v>31</v>
      </c>
      <c r="XCO10" s="76" t="s">
        <v>31</v>
      </c>
      <c r="XCP10" s="76" t="s">
        <v>31</v>
      </c>
      <c r="XCQ10" s="76" t="s">
        <v>31</v>
      </c>
      <c r="XCR10" s="76" t="s">
        <v>31</v>
      </c>
      <c r="XCS10" s="76" t="s">
        <v>31</v>
      </c>
      <c r="XCT10" s="76" t="s">
        <v>31</v>
      </c>
      <c r="XCU10" s="76" t="s">
        <v>31</v>
      </c>
      <c r="XCV10" s="76" t="s">
        <v>31</v>
      </c>
      <c r="XCW10" s="76" t="s">
        <v>31</v>
      </c>
      <c r="XCX10" s="76" t="s">
        <v>31</v>
      </c>
      <c r="XCY10" s="76" t="s">
        <v>31</v>
      </c>
      <c r="XCZ10" s="76" t="s">
        <v>31</v>
      </c>
      <c r="XDA10" s="76" t="s">
        <v>31</v>
      </c>
      <c r="XDB10" s="76" t="s">
        <v>31</v>
      </c>
      <c r="XDC10" s="76" t="s">
        <v>31</v>
      </c>
      <c r="XDD10" s="76" t="s">
        <v>31</v>
      </c>
      <c r="XDE10" s="76" t="s">
        <v>31</v>
      </c>
      <c r="XDF10" s="76" t="s">
        <v>31</v>
      </c>
      <c r="XDG10" s="76" t="s">
        <v>31</v>
      </c>
      <c r="XDH10" s="76" t="s">
        <v>31</v>
      </c>
      <c r="XDI10" s="76" t="s">
        <v>31</v>
      </c>
      <c r="XDJ10" s="76" t="s">
        <v>31</v>
      </c>
      <c r="XDK10" s="76" t="s">
        <v>31</v>
      </c>
      <c r="XDL10" s="76" t="s">
        <v>31</v>
      </c>
      <c r="XDM10" s="76" t="s">
        <v>31</v>
      </c>
      <c r="XDN10" s="76" t="s">
        <v>31</v>
      </c>
      <c r="XDO10" s="76" t="s">
        <v>31</v>
      </c>
      <c r="XDP10" s="76" t="s">
        <v>31</v>
      </c>
      <c r="XDQ10" s="76" t="s">
        <v>31</v>
      </c>
      <c r="XDR10" s="76" t="s">
        <v>31</v>
      </c>
      <c r="XDS10" s="76" t="s">
        <v>31</v>
      </c>
      <c r="XDT10" s="76" t="s">
        <v>31</v>
      </c>
      <c r="XDU10" s="76" t="s">
        <v>31</v>
      </c>
      <c r="XDV10" s="76" t="s">
        <v>31</v>
      </c>
      <c r="XDW10" s="76" t="s">
        <v>31</v>
      </c>
      <c r="XDX10" s="76" t="s">
        <v>31</v>
      </c>
      <c r="XDY10" s="76" t="s">
        <v>31</v>
      </c>
      <c r="XDZ10" s="76" t="s">
        <v>31</v>
      </c>
      <c r="XEA10" s="76" t="s">
        <v>31</v>
      </c>
      <c r="XEB10" s="76" t="s">
        <v>31</v>
      </c>
      <c r="XEC10" s="76" t="s">
        <v>31</v>
      </c>
      <c r="XED10" s="76" t="s">
        <v>31</v>
      </c>
      <c r="XEE10" s="76" t="s">
        <v>31</v>
      </c>
      <c r="XEF10" s="76" t="s">
        <v>31</v>
      </c>
      <c r="XEG10" s="76" t="s">
        <v>31</v>
      </c>
      <c r="XEH10" s="76" t="s">
        <v>31</v>
      </c>
      <c r="XEI10" s="76" t="s">
        <v>31</v>
      </c>
      <c r="XEJ10" s="76" t="s">
        <v>31</v>
      </c>
      <c r="XEK10" s="76" t="s">
        <v>31</v>
      </c>
      <c r="XEL10" s="76" t="s">
        <v>31</v>
      </c>
      <c r="XEM10" s="76" t="s">
        <v>31</v>
      </c>
      <c r="XEN10" s="76" t="s">
        <v>31</v>
      </c>
      <c r="XEO10" s="76" t="s">
        <v>31</v>
      </c>
      <c r="XEP10" s="76" t="s">
        <v>31</v>
      </c>
      <c r="XEQ10" s="76" t="s">
        <v>31</v>
      </c>
      <c r="XER10" s="76" t="s">
        <v>31</v>
      </c>
      <c r="XES10" s="76" t="s">
        <v>31</v>
      </c>
      <c r="XET10" s="76" t="s">
        <v>31</v>
      </c>
      <c r="XEU10" s="76" t="s">
        <v>31</v>
      </c>
      <c r="XEV10" s="76" t="s">
        <v>31</v>
      </c>
      <c r="XEW10" s="76" t="s">
        <v>31</v>
      </c>
      <c r="XEX10" s="76" t="s">
        <v>31</v>
      </c>
      <c r="XEY10" s="76" t="s">
        <v>31</v>
      </c>
      <c r="XEZ10" s="76" t="s">
        <v>31</v>
      </c>
      <c r="XFA10" s="76" t="s">
        <v>31</v>
      </c>
      <c r="XFB10" s="76" t="s">
        <v>31</v>
      </c>
      <c r="XFC10" s="76" t="s">
        <v>31</v>
      </c>
      <c r="XFD10" s="76" t="s">
        <v>31</v>
      </c>
    </row>
    <row r="11" spans="1:16384" s="80" customFormat="1" ht="60" customHeight="1" x14ac:dyDescent="0.25">
      <c r="A11" s="79" t="s">
        <v>135</v>
      </c>
    </row>
    <row r="12" spans="1:16384" s="28" customFormat="1" ht="90" customHeight="1" x14ac:dyDescent="0.25">
      <c r="A12" s="16" t="s">
        <v>136</v>
      </c>
    </row>
    <row r="13" spans="1:16384" s="22" customFormat="1" ht="45" customHeight="1" x14ac:dyDescent="0.25">
      <c r="A13" s="57" t="s">
        <v>32</v>
      </c>
    </row>
    <row r="14" spans="1:16384" s="22" customFormat="1" ht="45" customHeight="1" x14ac:dyDescent="0.25">
      <c r="A14" s="57" t="s">
        <v>137</v>
      </c>
    </row>
    <row r="15" spans="1:16384" ht="15" customHeight="1" x14ac:dyDescent="0.25">
      <c r="A15" s="55" t="s">
        <v>15</v>
      </c>
    </row>
    <row r="16" spans="1:16384" ht="15" hidden="1" customHeight="1" x14ac:dyDescent="0.25">
      <c r="A16" s="33"/>
    </row>
    <row r="18" spans="1:1" ht="15" hidden="1" customHeight="1" x14ac:dyDescent="0.25">
      <c r="A18" s="33"/>
    </row>
    <row r="19" spans="1:1" ht="15" hidden="1" customHeight="1" x14ac:dyDescent="0.25">
      <c r="A19" s="39"/>
    </row>
    <row r="20" spans="1:1" ht="15" hidden="1" customHeight="1" x14ac:dyDescent="0.25"/>
    <row r="21" spans="1:1" ht="15" hidden="1" customHeight="1" x14ac:dyDescent="0.25"/>
    <row r="23" spans="1:1" ht="15" hidden="1" customHeight="1" x14ac:dyDescent="0.25"/>
    <row r="24" spans="1:1" ht="15" hidden="1" customHeight="1" x14ac:dyDescent="0.25">
      <c r="A24" s="50"/>
    </row>
    <row r="25" spans="1:1" ht="15" hidden="1" customHeight="1" x14ac:dyDescent="0.25"/>
  </sheetData>
  <hyperlinks>
    <hyperlink ref="A8" r:id="rId1" display="Refer to National Physician Database Data Release, 2019–2020 — Methodology Notes for physician specialty groupings." xr:uid="{A305F21A-5F0A-4B81-9BB2-23A354FA716C}"/>
    <hyperlink ref="A10:XFD10" r:id="rId2" display="Refer to National Physician Database Data Release, 2019–2020 — Methodology Notes for physician specialty groupings." xr:uid="{0CFBC6E6-8173-4DB3-A846-38D147F3A6AD}"/>
    <hyperlink ref="A11" r:id="rId3" display="Types of services included in this study are consultations and visits. The National Grouping System organizes fee codes into homogenous categories allowing for comparisons across the country. See the NGS visual for more information. " xr:uid="{89095D91-8769-4A08-96BC-9AE17C6BE0EE}"/>
  </hyperlinks>
  <pageMargins left="0.75" right="0.75" top="0.75" bottom="0.75" header="0.3" footer="0.3"/>
  <pageSetup orientation="portrait" r:id="rId4"/>
  <headerFooter>
    <oddFooter>&amp;L&amp;9© 2022 CIHI&amp;R&amp;9&amp;P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DE16A-3DEB-472A-A4A7-8BFA2077CD69}">
  <dimension ref="A1:AP50"/>
  <sheetViews>
    <sheetView showGridLines="0" zoomScaleNormal="100" workbookViewId="0">
      <pane ySplit="10" topLeftCell="A11" activePane="bottomLeft" state="frozen"/>
      <selection pane="bottomLeft"/>
    </sheetView>
  </sheetViews>
  <sheetFormatPr defaultColWidth="0" defaultRowHeight="14.4" zeroHeight="1" x14ac:dyDescent="0.3"/>
  <cols>
    <col min="1" max="1" width="22.69921875" style="34" customWidth="1"/>
    <col min="2" max="9" width="15.69921875" style="34" customWidth="1"/>
    <col min="10" max="42" width="0" style="34" hidden="1" customWidth="1"/>
    <col min="43" max="16384" width="8.59765625" style="34" hidden="1"/>
  </cols>
  <sheetData>
    <row r="1" spans="1:42" s="69" customFormat="1" ht="15.6" hidden="1" x14ac:dyDescent="0.3">
      <c r="A1" s="81" t="s">
        <v>149</v>
      </c>
      <c r="B1" s="82"/>
      <c r="C1" s="82"/>
      <c r="D1" s="82"/>
      <c r="E1" s="82"/>
      <c r="F1" s="82"/>
      <c r="G1" s="82"/>
      <c r="H1" s="82"/>
      <c r="I1" s="82"/>
      <c r="J1" s="82"/>
    </row>
    <row r="2" spans="1:42" s="114" customFormat="1" ht="15" customHeight="1" thickBot="1" x14ac:dyDescent="0.3">
      <c r="A2" s="142" t="s">
        <v>33</v>
      </c>
      <c r="B2" s="144" t="s">
        <v>34</v>
      </c>
      <c r="C2" s="111"/>
      <c r="D2" s="112"/>
      <c r="E2" s="113"/>
      <c r="F2" s="113"/>
      <c r="G2" s="113"/>
      <c r="H2" s="113"/>
      <c r="I2" s="113"/>
      <c r="J2" s="113"/>
      <c r="K2" s="113"/>
    </row>
    <row r="3" spans="1:42" s="114" customFormat="1" ht="15" customHeight="1" thickBot="1" x14ac:dyDescent="0.3">
      <c r="A3" s="142" t="s">
        <v>107</v>
      </c>
      <c r="B3" s="144" t="s">
        <v>37</v>
      </c>
      <c r="C3" s="113"/>
      <c r="D3" s="113"/>
      <c r="E3" s="113"/>
      <c r="F3" s="113"/>
      <c r="G3" s="113"/>
      <c r="H3" s="113"/>
      <c r="I3" s="113"/>
      <c r="J3" s="113"/>
      <c r="K3" s="113"/>
    </row>
    <row r="4" spans="1:42" s="114" customFormat="1" ht="15" customHeight="1" thickBot="1" x14ac:dyDescent="0.3">
      <c r="A4" s="142" t="s">
        <v>36</v>
      </c>
      <c r="B4" s="145" t="s">
        <v>37</v>
      </c>
      <c r="C4" s="113"/>
      <c r="D4" s="113"/>
      <c r="E4" s="113"/>
      <c r="F4" s="113"/>
      <c r="G4" s="113"/>
      <c r="H4" s="113"/>
      <c r="I4" s="113"/>
      <c r="J4" s="113"/>
      <c r="K4" s="113"/>
    </row>
    <row r="5" spans="1:42" s="114" customFormat="1" ht="15" customHeight="1" thickBot="1" x14ac:dyDescent="0.3">
      <c r="A5" s="142" t="s">
        <v>38</v>
      </c>
      <c r="B5" s="145" t="s">
        <v>37</v>
      </c>
      <c r="C5" s="113"/>
      <c r="D5" s="113"/>
      <c r="E5" s="113"/>
      <c r="F5" s="113"/>
      <c r="G5" s="113"/>
      <c r="H5" s="113"/>
      <c r="I5" s="113"/>
      <c r="J5" s="113"/>
      <c r="K5" s="113"/>
    </row>
    <row r="6" spans="1:42" s="114" customFormat="1" ht="30" customHeight="1" thickBot="1" x14ac:dyDescent="0.3">
      <c r="A6" s="143" t="s">
        <v>39</v>
      </c>
      <c r="B6" s="145" t="s">
        <v>37</v>
      </c>
      <c r="C6" s="113"/>
      <c r="D6" s="113"/>
      <c r="E6" s="113"/>
      <c r="F6" s="113"/>
      <c r="G6" s="113"/>
      <c r="H6" s="113"/>
      <c r="I6" s="113"/>
      <c r="J6" s="113"/>
      <c r="K6" s="113"/>
    </row>
    <row r="7" spans="1:42" s="114" customFormat="1" ht="30" customHeight="1" thickBot="1" x14ac:dyDescent="0.3">
      <c r="A7" s="143" t="s">
        <v>108</v>
      </c>
      <c r="B7" s="145" t="s">
        <v>37</v>
      </c>
      <c r="C7" s="113"/>
      <c r="D7" s="113"/>
      <c r="E7" s="113"/>
      <c r="F7" s="113"/>
      <c r="G7" s="113"/>
      <c r="H7" s="113"/>
      <c r="I7" s="113"/>
      <c r="J7" s="113"/>
      <c r="K7" s="113"/>
    </row>
    <row r="8" spans="1:42" s="118" customFormat="1" ht="17.25" customHeight="1" x14ac:dyDescent="0.25">
      <c r="A8" s="115" t="s">
        <v>46</v>
      </c>
      <c r="B8" s="116"/>
      <c r="C8" s="116"/>
      <c r="D8" s="116"/>
      <c r="E8" s="116"/>
      <c r="F8" s="116"/>
      <c r="G8" s="116"/>
      <c r="H8" s="116"/>
      <c r="I8" s="116"/>
      <c r="J8" s="117"/>
      <c r="K8" s="117"/>
      <c r="L8" s="117"/>
      <c r="M8" s="117"/>
      <c r="N8" s="117"/>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c r="AP8" s="117"/>
    </row>
    <row r="9" spans="1:42" s="122" customFormat="1" ht="12" customHeight="1" x14ac:dyDescent="0.25">
      <c r="A9" s="119" t="s">
        <v>150</v>
      </c>
      <c r="B9" s="146"/>
      <c r="C9" s="146"/>
      <c r="D9" s="146"/>
      <c r="E9" s="146"/>
      <c r="F9" s="146"/>
      <c r="G9" s="146"/>
      <c r="H9" s="146"/>
      <c r="I9" s="146"/>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row>
    <row r="10" spans="1:42" s="122" customFormat="1" ht="30" customHeight="1" x14ac:dyDescent="0.25">
      <c r="A10" s="119" t="s">
        <v>143</v>
      </c>
      <c r="B10" s="120"/>
      <c r="C10" s="120"/>
      <c r="D10" s="120"/>
      <c r="E10" s="120"/>
      <c r="F10" s="120"/>
      <c r="G10" s="120"/>
      <c r="H10" s="120"/>
      <c r="I10" s="120"/>
      <c r="J10" s="121"/>
      <c r="K10" s="121"/>
      <c r="L10" s="121"/>
      <c r="M10" s="121"/>
      <c r="N10" s="121"/>
      <c r="O10" s="121"/>
      <c r="P10" s="121"/>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row>
    <row r="11" spans="1:42" s="97" customFormat="1" ht="20.25" customHeight="1" x14ac:dyDescent="0.25">
      <c r="A11" s="124" t="s">
        <v>146</v>
      </c>
      <c r="B11" s="125"/>
      <c r="C11" s="125"/>
      <c r="D11" s="125"/>
      <c r="E11" s="125"/>
      <c r="F11" s="125"/>
      <c r="G11" s="125"/>
      <c r="H11" s="125"/>
      <c r="I11" s="125"/>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row>
    <row r="12" spans="1:42" ht="15" customHeight="1" x14ac:dyDescent="0.3">
      <c r="A12" s="127"/>
      <c r="B12" s="160" t="s">
        <v>52</v>
      </c>
      <c r="C12" s="160"/>
      <c r="D12" s="160"/>
      <c r="E12" s="160"/>
      <c r="F12" s="160" t="s">
        <v>57</v>
      </c>
      <c r="G12" s="160"/>
      <c r="H12" s="160"/>
      <c r="I12" s="161"/>
      <c r="J12" s="70"/>
    </row>
    <row r="13" spans="1:42" ht="15" customHeight="1" x14ac:dyDescent="0.3">
      <c r="A13" s="126" t="s">
        <v>40</v>
      </c>
      <c r="B13" s="148" t="s">
        <v>109</v>
      </c>
      <c r="C13" s="148" t="s">
        <v>110</v>
      </c>
      <c r="D13" s="148" t="s">
        <v>111</v>
      </c>
      <c r="E13" s="148" t="s">
        <v>112</v>
      </c>
      <c r="F13" s="148" t="s">
        <v>113</v>
      </c>
      <c r="G13" s="148" t="s">
        <v>114</v>
      </c>
      <c r="H13" s="148" t="s">
        <v>115</v>
      </c>
      <c r="I13" s="149" t="s">
        <v>116</v>
      </c>
      <c r="J13" s="35"/>
    </row>
    <row r="14" spans="1:42" s="97" customFormat="1" ht="15" customHeight="1" x14ac:dyDescent="0.25">
      <c r="A14" s="128" t="s">
        <v>117</v>
      </c>
      <c r="B14" s="153">
        <f>IFERROR(IF(INDEX('data lookup (cost)'!$A$2:$Q$865,MATCH(1,'data lookup (cost)'!$A$2:$A$865,0)+0,10)=-999,"*",INDEX('data lookup (cost)'!$A$2:$Q$865,MATCH(1,'data lookup (cost)'!$A$2:$A$865,0)+0,10)),"n/a")</f>
        <v>139449118.359889</v>
      </c>
      <c r="C14" s="153">
        <f>IFERROR(IF(INDEX('data lookup (cost)'!$A$2:$Q$865,MATCH(1,'data lookup (cost)'!$A$2:$A$865,0)+0,11)=-999,"*",INDEX('data lookup (cost)'!$A$2:$Q$865,MATCH(1,'data lookup (cost)'!$A$2:$A$865,0)+0,11)),"n/a")</f>
        <v>130685279.01007</v>
      </c>
      <c r="D14" s="153">
        <f>IFERROR(IF(INDEX('data lookup (cost)'!$A$2:$Q$865,MATCH(1,'data lookup (cost)'!$A$2:$A$865,0)+0,12)=-999,"*",INDEX('data lookup (cost)'!$A$2:$Q$865,MATCH(1,'data lookup (cost)'!$A$2:$A$865,0)+0,12)),"n/a")</f>
        <v>135669502.27999899</v>
      </c>
      <c r="E14" s="153">
        <f>IFERROR(IF(INDEX('data lookup (cost)'!$A$2:$Q$865,MATCH(1,'data lookup (cost)'!$A$2:$A$865,0)+0,13)=-999,"*",INDEX('data lookup (cost)'!$A$2:$Q$865,MATCH(1,'data lookup (cost)'!$A$2:$A$865,0)+0,13)),"n/a")</f>
        <v>121549157.02008399</v>
      </c>
      <c r="F14" s="153">
        <f>IFERROR(IF(INDEX('data lookup (cost)'!$A$2:$Q$865,MATCH(1,'data lookup (cost)'!$A$2:$A$865,0)+0,14)=-999,"*",INDEX('data lookup (cost)'!$A$2:$Q$865,MATCH(1,'data lookup (cost)'!$A$2:$A$865,0)+0,14)),"n/a")</f>
        <v>41978784.690021403</v>
      </c>
      <c r="G14" s="153">
        <f>IFERROR(IF(INDEX('data lookup (cost)'!$A$2:$Q$865,MATCH(1,'data lookup (cost)'!$A$2:$A$865,0)+0,15)=-999,"*",INDEX('data lookup (cost)'!$A$2:$Q$865,MATCH(1,'data lookup (cost)'!$A$2:$A$865,0)+0,15)),"n/a")</f>
        <v>55318890.500090003</v>
      </c>
      <c r="H14" s="153">
        <f>IFERROR(IF(INDEX('data lookup (cost)'!$A$2:$Q$865,MATCH(1,'data lookup (cost)'!$A$2:$A$865,0)+0,16)=-999,"*",INDEX('data lookup (cost)'!$A$2:$Q$865,MATCH(1,'data lookup (cost)'!$A$2:$A$865,0)+0,16)),"n/a")</f>
        <v>58467801.410111502</v>
      </c>
      <c r="I14" s="154">
        <f>IFERROR(IF(INDEX('data lookup (cost)'!$A$2:$Q$865,MATCH(1,'data lookup (cost)'!$A$2:$A$865,0)+0,17)=-999,"*",INDEX('data lookup (cost)'!$A$2:$Q$865,MATCH(1,'data lookup (cost)'!$A$2:$A$865,0)+0,17)),"n/a")</f>
        <v>56822934.560092703</v>
      </c>
      <c r="J14" s="129"/>
    </row>
    <row r="15" spans="1:42" s="97" customFormat="1" ht="15" customHeight="1" x14ac:dyDescent="0.25">
      <c r="A15" s="128" t="s">
        <v>45</v>
      </c>
      <c r="B15" s="153">
        <f>IFERROR(IF(INDEX('data lookup (cost)'!$A$2:$Q$865,MATCH(1,'data lookup (cost)'!$A$2:$A$865,0)+1,10)=-999,"*",INDEX('data lookup (cost)'!$A$2:$Q$865,MATCH(1,'data lookup (cost)'!$A$2:$A$865,0)+1,10)),"n/a")</f>
        <v>364474.61000000098</v>
      </c>
      <c r="C15" s="153">
        <f>IFERROR(IF(INDEX('data lookup (cost)'!$A$2:$Q$865,MATCH(1,'data lookup (cost)'!$A$2:$A$865,0)+1,11)=-999,"*",INDEX('data lookup (cost)'!$A$2:$Q$865,MATCH(1,'data lookup (cost)'!$A$2:$A$865,0)+1,11)),"n/a")</f>
        <v>358245.84000000102</v>
      </c>
      <c r="D15" s="153">
        <f>IFERROR(IF(INDEX('data lookup (cost)'!$A$2:$Q$865,MATCH(1,'data lookup (cost)'!$A$2:$A$865,0)+1,12)=-999,"*",INDEX('data lookup (cost)'!$A$2:$Q$865,MATCH(1,'data lookup (cost)'!$A$2:$A$865,0)+1,12)),"n/a")</f>
        <v>438748.09000000102</v>
      </c>
      <c r="E15" s="153">
        <f>IFERROR(IF(INDEX('data lookup (cost)'!$A$2:$Q$865,MATCH(1,'data lookup (cost)'!$A$2:$A$865,0)+1,13)=-999,"*",INDEX('data lookup (cost)'!$A$2:$Q$865,MATCH(1,'data lookup (cost)'!$A$2:$A$865,0)+1,13)),"n/a")</f>
        <v>12697094.159987601</v>
      </c>
      <c r="F15" s="153">
        <f>IFERROR(IF(INDEX('data lookup (cost)'!$A$2:$Q$865,MATCH(1,'data lookup (cost)'!$A$2:$A$865,0)+1,14)=-999,"*",INDEX('data lookup (cost)'!$A$2:$Q$865,MATCH(1,'data lookup (cost)'!$A$2:$A$865,0)+1,14)),"n/a")</f>
        <v>100146583.599905</v>
      </c>
      <c r="G15" s="153">
        <f>IFERROR(IF(INDEX('data lookup (cost)'!$A$2:$Q$865,MATCH(1,'data lookup (cost)'!$A$2:$A$865,0)+1,15)=-999,"*",INDEX('data lookup (cost)'!$A$2:$Q$865,MATCH(1,'data lookup (cost)'!$A$2:$A$865,0)+1,15)),"n/a")</f>
        <v>87733308.720003799</v>
      </c>
      <c r="H15" s="153">
        <f>IFERROR(IF(INDEX('data lookup (cost)'!$A$2:$Q$865,MATCH(1,'data lookup (cost)'!$A$2:$A$865,0)+1,16)=-999,"*",INDEX('data lookup (cost)'!$A$2:$Q$865,MATCH(1,'data lookup (cost)'!$A$2:$A$865,0)+1,16)),"n/a")</f>
        <v>93453352.609938696</v>
      </c>
      <c r="I15" s="154">
        <f>IFERROR(IF(INDEX('data lookup (cost)'!$A$2:$Q$865,MATCH(1,'data lookup (cost)'!$A$2:$A$865,0)+1,17)=-999,"*",INDEX('data lookup (cost)'!$A$2:$Q$865,MATCH(1,'data lookup (cost)'!$A$2:$A$865,0)+1,17)),"n/a")</f>
        <v>103317851.46980301</v>
      </c>
      <c r="J15" s="129"/>
    </row>
    <row r="16" spans="1:42" s="97" customFormat="1" ht="15" customHeight="1" x14ac:dyDescent="0.25">
      <c r="A16" s="137" t="s">
        <v>37</v>
      </c>
      <c r="B16" s="155">
        <f>IFERROR(B14+B15,"n/a")</f>
        <v>139813592.96988901</v>
      </c>
      <c r="C16" s="155">
        <f t="shared" ref="C16:I16" si="0">IFERROR(C14+C15,"n/a")</f>
        <v>131043524.85007</v>
      </c>
      <c r="D16" s="155">
        <f t="shared" si="0"/>
        <v>136108250.36999899</v>
      </c>
      <c r="E16" s="155">
        <f t="shared" si="0"/>
        <v>134246251.18007159</v>
      </c>
      <c r="F16" s="155">
        <f t="shared" si="0"/>
        <v>142125368.28992641</v>
      </c>
      <c r="G16" s="155">
        <f t="shared" si="0"/>
        <v>143052199.22009379</v>
      </c>
      <c r="H16" s="155">
        <f t="shared" si="0"/>
        <v>151921154.0200502</v>
      </c>
      <c r="I16" s="155">
        <f t="shared" si="0"/>
        <v>160140786.02989572</v>
      </c>
      <c r="J16" s="129"/>
    </row>
    <row r="17" spans="1:19" ht="17.25" customHeight="1" x14ac:dyDescent="0.3">
      <c r="A17" s="38" t="s">
        <v>46</v>
      </c>
      <c r="B17" s="36"/>
      <c r="C17" s="36"/>
      <c r="D17" s="36"/>
      <c r="E17" s="36"/>
      <c r="F17" s="36"/>
      <c r="G17" s="36"/>
      <c r="H17" s="36"/>
      <c r="I17" s="36"/>
      <c r="J17" s="35"/>
    </row>
    <row r="18" spans="1:19" s="64" customFormat="1" ht="12" customHeight="1" x14ac:dyDescent="0.3">
      <c r="A18" s="133" t="s">
        <v>47</v>
      </c>
      <c r="B18" s="134"/>
      <c r="C18" s="134"/>
      <c r="D18" s="134"/>
      <c r="E18" s="134"/>
      <c r="F18" s="134"/>
      <c r="G18" s="134"/>
      <c r="H18" s="134"/>
      <c r="I18" s="134"/>
      <c r="J18" s="71"/>
    </row>
    <row r="19" spans="1:19" s="64" customFormat="1" ht="12" customHeight="1" x14ac:dyDescent="0.3">
      <c r="A19" s="39" t="s">
        <v>30</v>
      </c>
      <c r="B19" s="134"/>
      <c r="C19" s="134"/>
      <c r="D19" s="134"/>
      <c r="E19" s="134"/>
      <c r="F19" s="134"/>
      <c r="G19" s="134"/>
      <c r="H19" s="134"/>
      <c r="I19" s="134"/>
      <c r="J19" s="71"/>
    </row>
    <row r="20" spans="1:19" s="14" customFormat="1" ht="12" customHeight="1" x14ac:dyDescent="0.25">
      <c r="A20" s="135" t="s">
        <v>48</v>
      </c>
      <c r="B20" s="17"/>
      <c r="C20" s="17"/>
    </row>
    <row r="21" spans="1:19" s="14" customFormat="1" ht="12" customHeight="1" x14ac:dyDescent="0.25">
      <c r="A21" s="136" t="s">
        <v>144</v>
      </c>
    </row>
    <row r="22" spans="1:19" s="64" customFormat="1" ht="12" customHeight="1" x14ac:dyDescent="0.3">
      <c r="A22" s="38" t="s">
        <v>49</v>
      </c>
      <c r="B22" s="134"/>
      <c r="C22" s="134"/>
      <c r="D22" s="134"/>
      <c r="E22" s="134"/>
      <c r="F22" s="134"/>
      <c r="G22" s="134"/>
      <c r="H22" s="134"/>
      <c r="I22" s="134"/>
      <c r="J22" s="71"/>
    </row>
    <row r="23" spans="1:19" s="64" customFormat="1" ht="30" customHeight="1" x14ac:dyDescent="0.3">
      <c r="A23" s="37" t="s">
        <v>50</v>
      </c>
      <c r="B23" s="134"/>
      <c r="C23" s="134"/>
      <c r="D23" s="134"/>
      <c r="E23" s="134"/>
      <c r="F23" s="134"/>
      <c r="G23" s="134"/>
      <c r="H23" s="134"/>
      <c r="I23" s="134"/>
      <c r="J23" s="71"/>
    </row>
    <row r="24" spans="1:19" s="97" customFormat="1" ht="20.25" customHeight="1" x14ac:dyDescent="0.25">
      <c r="A24" s="125" t="s">
        <v>147</v>
      </c>
      <c r="B24" s="125"/>
      <c r="C24" s="125"/>
      <c r="D24" s="125"/>
      <c r="E24" s="125"/>
      <c r="F24" s="125"/>
      <c r="G24" s="125"/>
      <c r="H24" s="125"/>
      <c r="I24" s="125"/>
      <c r="J24" s="129"/>
      <c r="K24" s="129"/>
      <c r="L24" s="129"/>
      <c r="M24" s="129"/>
      <c r="N24" s="129"/>
      <c r="O24" s="129"/>
      <c r="P24" s="129"/>
      <c r="Q24" s="129"/>
      <c r="R24" s="129"/>
      <c r="S24" s="129"/>
    </row>
    <row r="25" spans="1:19" ht="15" customHeight="1" x14ac:dyDescent="0.3">
      <c r="A25" s="127"/>
      <c r="B25" s="160" t="s">
        <v>52</v>
      </c>
      <c r="C25" s="160"/>
      <c r="D25" s="160"/>
      <c r="E25" s="160"/>
      <c r="F25" s="160" t="s">
        <v>57</v>
      </c>
      <c r="G25" s="160"/>
      <c r="H25" s="160"/>
      <c r="I25" s="161"/>
      <c r="J25" s="35"/>
    </row>
    <row r="26" spans="1:19" ht="15" customHeight="1" x14ac:dyDescent="0.3">
      <c r="A26" s="126" t="s">
        <v>40</v>
      </c>
      <c r="B26" s="148" t="s">
        <v>109</v>
      </c>
      <c r="C26" s="148" t="s">
        <v>110</v>
      </c>
      <c r="D26" s="148" t="s">
        <v>111</v>
      </c>
      <c r="E26" s="148" t="s">
        <v>112</v>
      </c>
      <c r="F26" s="148" t="s">
        <v>113</v>
      </c>
      <c r="G26" s="148" t="s">
        <v>114</v>
      </c>
      <c r="H26" s="148" t="s">
        <v>115</v>
      </c>
      <c r="I26" s="149" t="s">
        <v>116</v>
      </c>
      <c r="J26" s="35"/>
    </row>
    <row r="27" spans="1:19" s="97" customFormat="1" ht="15" customHeight="1" x14ac:dyDescent="0.25">
      <c r="A27" s="128" t="s">
        <v>117</v>
      </c>
      <c r="B27" s="130">
        <f>IFERROR(IF(INDEX('data lookup (services)'!$A$2:$Q$865,MATCH(1,'data lookup (services)'!$A$2:$A$865,0)+0,10)=-999,"*",INDEX('data lookup (services)'!$A$2:$Q$865,MATCH(1,'data lookup (services)'!$A$2:$A$865,0)+0,10)),"n/a")</f>
        <v>1609222</v>
      </c>
      <c r="C27" s="130">
        <f>IFERROR(IF(INDEX('data lookup (services)'!$A$2:$Q$865,MATCH(1,'data lookup (services)'!$A$2:$A$865,0)+0,11)=-999,"*",INDEX('data lookup (services)'!$A$2:$Q$865,MATCH(1,'data lookup (services)'!$A$2:$A$865,0)+0,11)),"n/a")</f>
        <v>1517110</v>
      </c>
      <c r="D27" s="130">
        <f>IFERROR(IF(INDEX('data lookup (services)'!$A$2:$Q$865,MATCH(1,'data lookup (services)'!$A$2:$A$865,0)+0,12)=-999,"*",INDEX('data lookup (services)'!$A$2:$Q$865,MATCH(1,'data lookup (services)'!$A$2:$A$865,0)+0,12)),"n/a")</f>
        <v>1582976</v>
      </c>
      <c r="E27" s="130">
        <f>IFERROR(IF(INDEX('data lookup (services)'!$A$2:$Q$865,MATCH(1,'data lookup (services)'!$A$2:$A$865,0)+0,13)=-999,"*",INDEX('data lookup (services)'!$A$2:$Q$865,MATCH(1,'data lookup (services)'!$A$2:$A$865,0)+0,13)),"n/a")</f>
        <v>1412745</v>
      </c>
      <c r="F27" s="130">
        <f>IFERROR(IF(INDEX('data lookup (services)'!$A$2:$Q$865,MATCH(1,'data lookup (services)'!$A$2:$A$865,0)+0,14)=-999,"*",INDEX('data lookup (services)'!$A$2:$Q$865,MATCH(1,'data lookup (services)'!$A$2:$A$865,0)+0,14)),"n/a")</f>
        <v>453035</v>
      </c>
      <c r="G27" s="130">
        <f>IFERROR(IF(INDEX('data lookup (services)'!$A$2:$Q$865,MATCH(1,'data lookup (services)'!$A$2:$A$865,0)+0,15)=-999,"*",INDEX('data lookup (services)'!$A$2:$Q$865,MATCH(1,'data lookup (services)'!$A$2:$A$865,0)+0,15)),"n/a")</f>
        <v>626786</v>
      </c>
      <c r="H27" s="130">
        <f>IFERROR(IF(INDEX('data lookup (services)'!$A$2:$Q$865,MATCH(1,'data lookup (services)'!$A$2:$A$865,0)+0,16)=-999,"*",INDEX('data lookup (services)'!$A$2:$Q$865,MATCH(1,'data lookup (services)'!$A$2:$A$865,0)+0,16)),"n/a")</f>
        <v>669813</v>
      </c>
      <c r="I27" s="131">
        <f>IFERROR(IF(INDEX('data lookup (services)'!$A$2:$Q$865,MATCH(1,'data lookup (services)'!$A$2:$A$865,0)+0,17)=-999,"*",INDEX('data lookup (services)'!$A$2:$Q$865,MATCH(1,'data lookup (services)'!$A$2:$A$865,0)+0,17)),"n/a")</f>
        <v>637955</v>
      </c>
      <c r="J27" s="129"/>
    </row>
    <row r="28" spans="1:19" s="97" customFormat="1" ht="15" customHeight="1" x14ac:dyDescent="0.25">
      <c r="A28" s="132" t="s">
        <v>45</v>
      </c>
      <c r="B28" s="130">
        <f>IFERROR(IF(INDEX('data lookup (services)'!$A$2:$Q$865,MATCH(1,'data lookup (services)'!$A$2:$A$865,0)+1,10)=-999,"*",INDEX('data lookup (services)'!$A$2:$Q$865,MATCH(1,'data lookup (services)'!$A$2:$A$865,0)+1,10)),"n/a")</f>
        <v>18140</v>
      </c>
      <c r="C28" s="130">
        <f>IFERROR(IF(INDEX('data lookup (services)'!$A$2:$Q$865,MATCH(1,'data lookup (services)'!$A$2:$A$865,0)+1,11)=-999,"*",INDEX('data lookup (services)'!$A$2:$Q$865,MATCH(1,'data lookup (services)'!$A$2:$A$865,0)+1,11)),"n/a")</f>
        <v>17786</v>
      </c>
      <c r="D28" s="130">
        <f>IFERROR(IF(INDEX('data lookup (services)'!$A$2:$Q$865,MATCH(1,'data lookup (services)'!$A$2:$A$865,0)+1,12)=-999,"*",INDEX('data lookup (services)'!$A$2:$Q$865,MATCH(1,'data lookup (services)'!$A$2:$A$865,0)+1,12)),"n/a")</f>
        <v>20305</v>
      </c>
      <c r="E28" s="130">
        <f>IFERROR(IF(INDEX('data lookup (services)'!$A$2:$Q$865,MATCH(1,'data lookup (services)'!$A$2:$A$865,0)+1,13)=-999,"*",INDEX('data lookup (services)'!$A$2:$Q$865,MATCH(1,'data lookup (services)'!$A$2:$A$865,0)+1,13)),"n/a")</f>
        <v>198251</v>
      </c>
      <c r="F28" s="130">
        <f>IFERROR(IF(INDEX('data lookup (services)'!$A$2:$Q$865,MATCH(1,'data lookup (services)'!$A$2:$A$865,0)+1,14)=-999,"*",INDEX('data lookup (services)'!$A$2:$Q$865,MATCH(1,'data lookup (services)'!$A$2:$A$865,0)+1,14)),"n/a")</f>
        <v>1190185</v>
      </c>
      <c r="G28" s="130">
        <f>IFERROR(IF(INDEX('data lookup (services)'!$A$2:$Q$865,MATCH(1,'data lookup (services)'!$A$2:$A$865,0)+1,15)=-999,"*",INDEX('data lookup (services)'!$A$2:$Q$865,MATCH(1,'data lookup (services)'!$A$2:$A$865,0)+1,15)),"n/a")</f>
        <v>1052159</v>
      </c>
      <c r="H28" s="130">
        <f>IFERROR(IF(INDEX('data lookup (services)'!$A$2:$Q$865,MATCH(1,'data lookup (services)'!$A$2:$A$865,0)+1,16)=-999,"*",INDEX('data lookup (services)'!$A$2:$Q$865,MATCH(1,'data lookup (services)'!$A$2:$A$865,0)+1,16)),"n/a")</f>
        <v>1112390</v>
      </c>
      <c r="I28" s="131">
        <f>IFERROR(IF(INDEX('data lookup (services)'!$A$2:$Q$865,MATCH(1,'data lookup (services)'!$A$2:$A$865,0)+1,17)=-999,"*",INDEX('data lookup (services)'!$A$2:$Q$865,MATCH(1,'data lookup (services)'!$A$2:$A$865,0)+1,17)),"n/a")</f>
        <v>1246589</v>
      </c>
      <c r="J28" s="129"/>
    </row>
    <row r="29" spans="1:19" s="97" customFormat="1" ht="15" customHeight="1" x14ac:dyDescent="0.25">
      <c r="A29" s="138" t="s">
        <v>37</v>
      </c>
      <c r="B29" s="139">
        <f>IFERROR(B27+B28,"n/a")</f>
        <v>1627362</v>
      </c>
      <c r="C29" s="139">
        <f t="shared" ref="C29:I29" si="1">IFERROR(C27+C28,"n/a")</f>
        <v>1534896</v>
      </c>
      <c r="D29" s="139">
        <f t="shared" si="1"/>
        <v>1603281</v>
      </c>
      <c r="E29" s="139">
        <f t="shared" si="1"/>
        <v>1610996</v>
      </c>
      <c r="F29" s="139">
        <f t="shared" si="1"/>
        <v>1643220</v>
      </c>
      <c r="G29" s="139">
        <f t="shared" si="1"/>
        <v>1678945</v>
      </c>
      <c r="H29" s="139">
        <f t="shared" si="1"/>
        <v>1782203</v>
      </c>
      <c r="I29" s="139">
        <f t="shared" si="1"/>
        <v>1884544</v>
      </c>
      <c r="J29" s="129"/>
    </row>
    <row r="30" spans="1:19" ht="17.25" customHeight="1" x14ac:dyDescent="0.3">
      <c r="A30" s="38" t="s">
        <v>46</v>
      </c>
      <c r="B30" s="36"/>
      <c r="C30" s="36"/>
      <c r="D30" s="36"/>
      <c r="E30" s="36"/>
      <c r="F30" s="36"/>
      <c r="G30" s="36"/>
      <c r="H30" s="36"/>
      <c r="I30" s="36"/>
      <c r="J30" s="35"/>
    </row>
    <row r="31" spans="1:19" s="64" customFormat="1" ht="12" customHeight="1" x14ac:dyDescent="0.3">
      <c r="A31" s="133" t="s">
        <v>47</v>
      </c>
      <c r="B31" s="134"/>
      <c r="C31" s="134"/>
      <c r="D31" s="134"/>
      <c r="E31" s="134"/>
      <c r="F31" s="134"/>
      <c r="G31" s="134"/>
      <c r="H31" s="134"/>
      <c r="I31" s="134"/>
      <c r="J31" s="71"/>
    </row>
    <row r="32" spans="1:19" s="64" customFormat="1" ht="12" customHeight="1" x14ac:dyDescent="0.3">
      <c r="A32" s="133" t="s">
        <v>30</v>
      </c>
      <c r="B32" s="134"/>
      <c r="C32" s="134"/>
      <c r="D32" s="134"/>
      <c r="E32" s="134"/>
      <c r="F32" s="134"/>
      <c r="G32" s="134"/>
      <c r="H32" s="134"/>
      <c r="I32" s="134"/>
      <c r="J32" s="71"/>
    </row>
    <row r="33" spans="1:19" s="64" customFormat="1" ht="12" customHeight="1" x14ac:dyDescent="0.3">
      <c r="A33" s="133" t="s">
        <v>48</v>
      </c>
      <c r="B33" s="134"/>
      <c r="C33" s="134"/>
      <c r="D33" s="134"/>
      <c r="E33" s="134"/>
      <c r="F33" s="134"/>
      <c r="G33" s="134"/>
      <c r="H33" s="134"/>
      <c r="I33" s="134"/>
      <c r="J33" s="71"/>
    </row>
    <row r="34" spans="1:19" s="64" customFormat="1" ht="12" customHeight="1" x14ac:dyDescent="0.3">
      <c r="A34" s="133" t="s">
        <v>144</v>
      </c>
      <c r="B34" s="134"/>
      <c r="C34" s="134"/>
      <c r="D34" s="134"/>
      <c r="E34" s="134"/>
      <c r="F34" s="134"/>
      <c r="G34" s="134"/>
      <c r="H34" s="134"/>
      <c r="I34" s="134"/>
      <c r="J34" s="71"/>
    </row>
    <row r="35" spans="1:19" s="64" customFormat="1" ht="12" customHeight="1" x14ac:dyDescent="0.3">
      <c r="A35" s="38" t="s">
        <v>49</v>
      </c>
      <c r="B35" s="134"/>
      <c r="C35" s="134"/>
      <c r="D35" s="134"/>
      <c r="E35" s="134"/>
      <c r="F35" s="134"/>
      <c r="G35" s="134"/>
      <c r="H35" s="134"/>
      <c r="I35" s="134"/>
      <c r="J35" s="71"/>
    </row>
    <row r="36" spans="1:19" s="64" customFormat="1" ht="30" customHeight="1" x14ac:dyDescent="0.3">
      <c r="A36" s="37" t="s">
        <v>50</v>
      </c>
      <c r="B36" s="134"/>
      <c r="C36" s="134"/>
      <c r="D36" s="134"/>
      <c r="E36" s="134"/>
      <c r="F36" s="134"/>
      <c r="G36" s="134"/>
      <c r="H36" s="134"/>
      <c r="I36" s="134"/>
      <c r="J36" s="71"/>
    </row>
    <row r="37" spans="1:19" s="97" customFormat="1" ht="20.25" customHeight="1" x14ac:dyDescent="0.25">
      <c r="A37" s="125" t="s">
        <v>148</v>
      </c>
      <c r="B37" s="125"/>
      <c r="C37" s="125"/>
      <c r="D37" s="125"/>
      <c r="E37" s="125"/>
      <c r="F37" s="125"/>
      <c r="G37" s="125"/>
      <c r="H37" s="125"/>
      <c r="I37" s="125"/>
      <c r="J37" s="129"/>
      <c r="K37" s="129"/>
      <c r="L37" s="129"/>
      <c r="M37" s="129"/>
      <c r="N37" s="129"/>
      <c r="O37" s="129"/>
      <c r="P37" s="129"/>
      <c r="Q37" s="129"/>
      <c r="R37" s="129"/>
      <c r="S37" s="129"/>
    </row>
    <row r="38" spans="1:19" ht="15" customHeight="1" x14ac:dyDescent="0.3">
      <c r="A38" s="127"/>
      <c r="B38" s="160" t="s">
        <v>52</v>
      </c>
      <c r="C38" s="160"/>
      <c r="D38" s="160"/>
      <c r="E38" s="160"/>
      <c r="F38" s="160" t="s">
        <v>57</v>
      </c>
      <c r="G38" s="160"/>
      <c r="H38" s="160"/>
      <c r="I38" s="161"/>
      <c r="J38" s="35"/>
    </row>
    <row r="39" spans="1:19" ht="15" customHeight="1" x14ac:dyDescent="0.3">
      <c r="A39" s="126" t="s">
        <v>40</v>
      </c>
      <c r="B39" s="148" t="s">
        <v>109</v>
      </c>
      <c r="C39" s="148" t="s">
        <v>110</v>
      </c>
      <c r="D39" s="148" t="s">
        <v>111</v>
      </c>
      <c r="E39" s="148" t="s">
        <v>112</v>
      </c>
      <c r="F39" s="148" t="s">
        <v>113</v>
      </c>
      <c r="G39" s="148" t="s">
        <v>114</v>
      </c>
      <c r="H39" s="148" t="s">
        <v>115</v>
      </c>
      <c r="I39" s="149" t="s">
        <v>116</v>
      </c>
      <c r="J39" s="35"/>
    </row>
    <row r="40" spans="1:19" s="97" customFormat="1" ht="15" customHeight="1" x14ac:dyDescent="0.25">
      <c r="A40" s="128" t="s">
        <v>117</v>
      </c>
      <c r="B40" s="130">
        <f>IFERROR(IF(INDEX('data lookup (patients)'!$A$2:$Q$865,MATCH(1,'data lookup (patients)'!$A$2:$A$865,0)+0,10)=-999,"*",INDEX('data lookup (patients)'!$A$2:$Q$865,MATCH(1,'data lookup (patients)'!$A$2:$A$865,0)+0,10)),"n/a")</f>
        <v>744996</v>
      </c>
      <c r="C40" s="130">
        <f>IFERROR(IF(INDEX('data lookup (patients)'!$A$2:$Q$865,MATCH(1,'data lookup (patients)'!$A$2:$A$865,0)+0,11)=-999,"*",INDEX('data lookup (patients)'!$A$2:$Q$865,MATCH(1,'data lookup (patients)'!$A$2:$A$865,0)+0,11)),"n/a")</f>
        <v>717239</v>
      </c>
      <c r="D40" s="130">
        <f>IFERROR(IF(INDEX('data lookup (patients)'!$A$2:$Q$865,MATCH(1,'data lookup (patients)'!$A$2:$A$865,0)+0,12)=-999,"*",INDEX('data lookup (patients)'!$A$2:$Q$865,MATCH(1,'data lookup (patients)'!$A$2:$A$865,0)+0,12)),"n/a")</f>
        <v>738749</v>
      </c>
      <c r="E40" s="130">
        <f>IFERROR(IF(INDEX('data lookup (patients)'!$A$2:$Q$865,MATCH(1,'data lookup (patients)'!$A$2:$A$865,0)+0,13)=-999,"*",INDEX('data lookup (patients)'!$A$2:$Q$865,MATCH(1,'data lookup (patients)'!$A$2:$A$865,0)+0,13)),"n/a")</f>
        <v>681114</v>
      </c>
      <c r="F40" s="130">
        <f>IFERROR(IF(INDEX('data lookup (patients)'!$A$2:$Q$865,MATCH(1,'data lookup (patients)'!$A$2:$A$865,0)+0,14)=-999,"*",INDEX('data lookup (patients)'!$A$2:$Q$865,MATCH(1,'data lookup (patients)'!$A$2:$A$865,0)+0,14)),"n/a")</f>
        <v>187659</v>
      </c>
      <c r="G40" s="130">
        <f>IFERROR(IF(INDEX('data lookup (patients)'!$A$2:$Q$865,MATCH(1,'data lookup (patients)'!$A$2:$A$865,0)+0,15)=-999,"*",INDEX('data lookup (patients)'!$A$2:$Q$865,MATCH(1,'data lookup (patients)'!$A$2:$A$865,0)+0,15)),"n/a")</f>
        <v>283335</v>
      </c>
      <c r="H40" s="130">
        <f>IFERROR(IF(INDEX('data lookup (patients)'!$A$2:$Q$865,MATCH(1,'data lookup (patients)'!$A$2:$A$865,0)+0,16)=-999,"*",INDEX('data lookup (patients)'!$A$2:$Q$865,MATCH(1,'data lookup (patients)'!$A$2:$A$865,0)+0,16)),"n/a")</f>
        <v>305048</v>
      </c>
      <c r="I40" s="131">
        <f>IFERROR(IF(INDEX('data lookup (patients)'!$A$2:$Q$865,MATCH(1,'data lookup (patients)'!$A$2:$A$865,0)+0,17)=-999,"*",INDEX('data lookup (patients)'!$A$2:$Q$865,MATCH(1,'data lookup (patients)'!$A$2:$A$865,0)+0,17)),"n/a")</f>
        <v>279486</v>
      </c>
      <c r="J40" s="129"/>
    </row>
    <row r="41" spans="1:19" s="97" customFormat="1" ht="15" customHeight="1" x14ac:dyDescent="0.25">
      <c r="A41" s="138" t="s">
        <v>45</v>
      </c>
      <c r="B41" s="140">
        <f>IFERROR(IF(INDEX('data lookup (patients)'!$A$2:$Q$865,MATCH(1,'data lookup (patients)'!$A$2:$A$865,0)+1,10)=-999,"*",INDEX('data lookup (patients)'!$A$2:$Q$865,MATCH(1,'data lookup (patients)'!$A$2:$A$865,0)+1,10)),"n/a")</f>
        <v>11453</v>
      </c>
      <c r="C41" s="140">
        <f>IFERROR(IF(INDEX('data lookup (patients)'!$A$2:$Q$865,MATCH(1,'data lookup (patients)'!$A$2:$A$865,0)+1,11)=-999,"*",INDEX('data lookup (patients)'!$A$2:$Q$865,MATCH(1,'data lookup (patients)'!$A$2:$A$865,0)+1,11)),"n/a")</f>
        <v>11734</v>
      </c>
      <c r="D41" s="140">
        <f>IFERROR(IF(INDEX('data lookup (patients)'!$A$2:$Q$865,MATCH(1,'data lookup (patients)'!$A$2:$A$865,0)+1,12)=-999,"*",INDEX('data lookup (patients)'!$A$2:$Q$865,MATCH(1,'data lookup (patients)'!$A$2:$A$865,0)+1,12)),"n/a")</f>
        <v>13191</v>
      </c>
      <c r="E41" s="140">
        <f>IFERROR(IF(INDEX('data lookup (patients)'!$A$2:$Q$865,MATCH(1,'data lookup (patients)'!$A$2:$A$865,0)+1,13)=-999,"*",INDEX('data lookup (patients)'!$A$2:$Q$865,MATCH(1,'data lookup (patients)'!$A$2:$A$865,0)+1,13)),"n/a")</f>
        <v>163862</v>
      </c>
      <c r="F41" s="140">
        <f>IFERROR(IF(INDEX('data lookup (patients)'!$A$2:$Q$865,MATCH(1,'data lookup (patients)'!$A$2:$A$865,0)+1,14)=-999,"*",INDEX('data lookup (patients)'!$A$2:$Q$865,MATCH(1,'data lookup (patients)'!$A$2:$A$865,0)+1,14)),"n/a")</f>
        <v>610111</v>
      </c>
      <c r="G41" s="140">
        <f>IFERROR(IF(INDEX('data lookup (patients)'!$A$2:$Q$865,MATCH(1,'data lookup (patients)'!$A$2:$A$865,0)+1,15)=-999,"*",INDEX('data lookup (patients)'!$A$2:$Q$865,MATCH(1,'data lookup (patients)'!$A$2:$A$865,0)+1,15)),"n/a")</f>
        <v>577134</v>
      </c>
      <c r="H41" s="140">
        <f>IFERROR(IF(INDEX('data lookup (patients)'!$A$2:$Q$865,MATCH(1,'data lookup (patients)'!$A$2:$A$865,0)+1,16)=-999,"*",INDEX('data lookup (patients)'!$A$2:$Q$865,MATCH(1,'data lookup (patients)'!$A$2:$A$865,0)+1,16)),"n/a")</f>
        <v>602829</v>
      </c>
      <c r="I41" s="141">
        <f>IFERROR(IF(INDEX('data lookup (patients)'!$A$2:$Q$865,MATCH(1,'data lookup (patients)'!$A$2:$A$865,0)+1,17)=-999,"*",INDEX('data lookup (patients)'!$A$2:$Q$865,MATCH(1,'data lookup (patients)'!$A$2:$A$865,0)+1,17)),"n/a")</f>
        <v>666246</v>
      </c>
      <c r="J41" s="129"/>
    </row>
    <row r="42" spans="1:19" s="64" customFormat="1" ht="17.25" customHeight="1" x14ac:dyDescent="0.3">
      <c r="A42" s="38" t="s">
        <v>46</v>
      </c>
      <c r="B42" s="134"/>
      <c r="C42" s="134"/>
      <c r="D42" s="134"/>
      <c r="E42" s="134"/>
      <c r="F42" s="134"/>
      <c r="G42" s="134"/>
      <c r="H42" s="134"/>
      <c r="I42" s="134"/>
      <c r="J42" s="71"/>
    </row>
    <row r="43" spans="1:19" s="64" customFormat="1" ht="12" customHeight="1" x14ac:dyDescent="0.3">
      <c r="A43" s="133" t="s">
        <v>47</v>
      </c>
      <c r="B43" s="134"/>
      <c r="C43" s="134"/>
      <c r="D43" s="134"/>
      <c r="E43" s="134"/>
      <c r="F43" s="134"/>
      <c r="G43" s="134"/>
      <c r="H43" s="134"/>
      <c r="I43" s="134"/>
      <c r="J43" s="71"/>
    </row>
    <row r="44" spans="1:19" s="64" customFormat="1" ht="12" customHeight="1" x14ac:dyDescent="0.3">
      <c r="A44" s="133" t="s">
        <v>145</v>
      </c>
      <c r="B44" s="134"/>
      <c r="C44" s="134"/>
      <c r="D44" s="134"/>
      <c r="E44" s="134"/>
      <c r="F44" s="134"/>
      <c r="G44" s="134"/>
      <c r="H44" s="134"/>
      <c r="I44" s="134"/>
      <c r="J44" s="71"/>
    </row>
    <row r="45" spans="1:19" s="64" customFormat="1" ht="12" customHeight="1" x14ac:dyDescent="0.3">
      <c r="A45" s="133" t="s">
        <v>30</v>
      </c>
      <c r="B45" s="134"/>
      <c r="C45" s="134"/>
      <c r="D45" s="134"/>
      <c r="E45" s="134"/>
      <c r="F45" s="134"/>
      <c r="G45" s="134"/>
      <c r="H45" s="134"/>
      <c r="I45" s="134"/>
      <c r="J45" s="71"/>
    </row>
    <row r="46" spans="1:19" s="64" customFormat="1" ht="12" customHeight="1" x14ac:dyDescent="0.3">
      <c r="A46" s="133" t="s">
        <v>48</v>
      </c>
      <c r="B46" s="134"/>
      <c r="C46" s="134"/>
      <c r="D46" s="134"/>
      <c r="E46" s="134"/>
      <c r="F46" s="134"/>
      <c r="G46" s="134"/>
      <c r="H46" s="134"/>
      <c r="I46" s="134"/>
      <c r="J46" s="71"/>
    </row>
    <row r="47" spans="1:19" s="64" customFormat="1" ht="12" customHeight="1" x14ac:dyDescent="0.3">
      <c r="A47" s="133" t="s">
        <v>144</v>
      </c>
      <c r="B47" s="134"/>
      <c r="C47" s="134"/>
      <c r="D47" s="134"/>
      <c r="E47" s="134"/>
      <c r="F47" s="134"/>
      <c r="G47" s="134"/>
      <c r="H47" s="134"/>
      <c r="I47" s="134"/>
      <c r="J47" s="71"/>
    </row>
    <row r="48" spans="1:19" s="64" customFormat="1" ht="12" customHeight="1" x14ac:dyDescent="0.3">
      <c r="A48" s="38" t="s">
        <v>49</v>
      </c>
      <c r="B48" s="134"/>
      <c r="C48" s="134"/>
      <c r="D48" s="134"/>
      <c r="E48" s="134"/>
      <c r="F48" s="134"/>
      <c r="G48" s="134"/>
      <c r="H48" s="134"/>
      <c r="I48" s="134"/>
      <c r="J48" s="71"/>
    </row>
    <row r="49" spans="1:10" s="64" customFormat="1" ht="30" customHeight="1" x14ac:dyDescent="0.3">
      <c r="A49" s="37" t="s">
        <v>50</v>
      </c>
      <c r="B49" s="134"/>
      <c r="C49" s="134"/>
      <c r="D49" s="134"/>
      <c r="E49" s="134"/>
      <c r="F49" s="134"/>
      <c r="G49" s="134"/>
      <c r="H49" s="134"/>
      <c r="I49" s="134"/>
      <c r="J49" s="71"/>
    </row>
    <row r="50" spans="1:10" s="90" customFormat="1" ht="15" customHeight="1" x14ac:dyDescent="0.3">
      <c r="A50" s="89" t="s">
        <v>15</v>
      </c>
    </row>
  </sheetData>
  <mergeCells count="6">
    <mergeCell ref="B12:E12"/>
    <mergeCell ref="F12:I12"/>
    <mergeCell ref="B38:E38"/>
    <mergeCell ref="F38:I38"/>
    <mergeCell ref="B25:E25"/>
    <mergeCell ref="F25:I25"/>
  </mergeCells>
  <dataValidations count="1">
    <dataValidation showInputMessage="1" showErrorMessage="1" sqref="A20:A21 A33:A34 A46:A47" xr:uid="{F4AE3EF0-6B8F-4F97-85CD-6A6168EC1B7E}"/>
  </dataValidations>
  <pageMargins left="0.7" right="0.7" top="0.75" bottom="0.75" header="0.3" footer="0.3"/>
  <pageSetup orientation="landscape" r:id="rId1"/>
  <headerFooter>
    <oddFooter>&amp;L&amp;9© 2022 CIHI&amp;R&amp;9&amp;P</oddFooter>
  </headerFooter>
  <ignoredErrors>
    <ignoredError sqref="B40:I40" calculatedColumn="1"/>
  </ignoredErrors>
  <tableParts count="3">
    <tablePart r:id="rId2"/>
    <tablePart r:id="rId3"/>
    <tablePart r:id="rId4"/>
  </tableParts>
  <extLst>
    <ext xmlns:x14="http://schemas.microsoft.com/office/spreadsheetml/2009/9/main" uri="{CCE6A557-97BC-4b89-ADB6-D9C93CAAB3DF}">
      <x14:dataValidations xmlns:xm="http://schemas.microsoft.com/office/excel/2006/main" count="6">
        <x14:dataValidation type="list" allowBlank="1" showInputMessage="1" showErrorMessage="1" prompt="To open a dropdown list using your keyboard, press Alt+Down Arrow to open the dropdown. Choose a value using the Arrow keys, and then press the Enter key to select it." xr:uid="{78A59696-8913-4853-9FE8-127B4FECEAFC}">
          <x14:formula1>
            <xm:f>'Lookup (hidden)'!$A$3:$A$7</xm:f>
          </x14:formula1>
          <xm:sqref>B2</xm:sqref>
        </x14:dataValidation>
        <x14:dataValidation type="list" allowBlank="1" showInputMessage="1" showErrorMessage="1" prompt="To open a dropdown list using your keyboard, press Alt+Down Arrow to open the dropdown. Choose a value using the Arrow keys, and then press the Enter key to select it." xr:uid="{5C1823CC-2DCD-4AF9-897A-7735DC181DF4}">
          <x14:formula1>
            <xm:f>'Lookup (hidden)'!$K$3:$K$6</xm:f>
          </x14:formula1>
          <xm:sqref>B3</xm:sqref>
        </x14:dataValidation>
        <x14:dataValidation type="list" allowBlank="1" showInputMessage="1" showErrorMessage="1" prompt="To open a dropdown list using your keyboard, press Alt+Down Arrow to open the dropdown. Choose a value using the Arrow keys, and then press the Enter key to select it." xr:uid="{038296DF-BBBC-4DEC-923A-9132D2B2C549}">
          <x14:formula1>
            <xm:f>'Lookup (hidden)'!$C$3:$C$5</xm:f>
          </x14:formula1>
          <xm:sqref>B4</xm:sqref>
        </x14:dataValidation>
        <x14:dataValidation type="list" allowBlank="1" showInputMessage="1" showErrorMessage="1" prompt="To open a dropdown list using your keyboard, press Alt+Down Arrow to open the dropdown. Choose a value using the Arrow keys, and then press the Enter key to select it." xr:uid="{575187F3-F149-45C8-8598-E82A43DB816E}">
          <x14:formula1>
            <xm:f>'Lookup (hidden)'!$E$3:$E$6</xm:f>
          </x14:formula1>
          <xm:sqref>B5</xm:sqref>
        </x14:dataValidation>
        <x14:dataValidation type="list" allowBlank="1" showInputMessage="1" showErrorMessage="1" prompt="To open a dropdown list using your keyboard, press Alt+Down Arrow to open the dropdown. Choose a value using the Arrow keys, and then press the Enter key to select it." xr:uid="{FFFCB934-AE0B-4BEC-9F2D-BF95A507F46C}">
          <x14:formula1>
            <xm:f>'Lookup (hidden)'!$G$3:$G$8</xm:f>
          </x14:formula1>
          <xm:sqref>B6</xm:sqref>
        </x14:dataValidation>
        <x14:dataValidation type="list" allowBlank="1" showInputMessage="1" showErrorMessage="1" prompt="To open a dropdown list using your keyboard, press Alt+Down Arrow to open the dropdown. Choose a value using the Arrow keys, and then press the Enter key to select it." xr:uid="{08734127-ADA6-48FD-B7D1-3E8951430FF9}">
          <x14:formula1>
            <xm:f>'Lookup (hidden)'!$I$3:$I$5</xm:f>
          </x14:formula1>
          <xm:sqref>B7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82E44-7476-4A22-A69E-CF0131C4C9A7}">
  <dimension ref="A1:L6750"/>
  <sheetViews>
    <sheetView showGridLines="0" zoomScaleNormal="100" workbookViewId="0">
      <pane xSplit="1" ySplit="3" topLeftCell="B4" activePane="bottomRight" state="frozen"/>
      <selection activeCell="A40" sqref="A40"/>
      <selection pane="topRight" activeCell="A40" sqref="A40"/>
      <selection pane="bottomLeft" activeCell="A40" sqref="A40"/>
      <selection pane="bottomRight"/>
    </sheetView>
  </sheetViews>
  <sheetFormatPr defaultColWidth="0" defaultRowHeight="14.4" zeroHeight="1" x14ac:dyDescent="0.3"/>
  <cols>
    <col min="1" max="3" width="15.69921875" style="34" customWidth="1"/>
    <col min="4" max="4" width="19.5" style="34" customWidth="1"/>
    <col min="5" max="6" width="15.69921875" style="34" customWidth="1"/>
    <col min="7" max="7" width="16.09765625" style="34" customWidth="1"/>
    <col min="8" max="8" width="20.69921875" style="34" customWidth="1"/>
    <col min="9" max="12" width="15.69921875" style="34" customWidth="1"/>
    <col min="13" max="16384" width="8.59765625" style="34" hidden="1"/>
  </cols>
  <sheetData>
    <row r="1" spans="1:12" s="88" customFormat="1" ht="15" hidden="1" customHeight="1" x14ac:dyDescent="0.25">
      <c r="A1" s="83" t="s">
        <v>129</v>
      </c>
      <c r="B1" s="84"/>
      <c r="C1" s="84"/>
      <c r="D1" s="84"/>
      <c r="E1" s="84"/>
      <c r="F1" s="84"/>
      <c r="G1" s="85"/>
      <c r="H1" s="86"/>
      <c r="I1" s="87"/>
    </row>
    <row r="2" spans="1:12" customFormat="1" ht="40.5" customHeight="1" x14ac:dyDescent="0.25">
      <c r="A2" s="162" t="s">
        <v>138</v>
      </c>
      <c r="B2" s="162"/>
      <c r="C2" s="162"/>
      <c r="D2" s="162"/>
      <c r="E2" s="162"/>
      <c r="F2" s="162"/>
      <c r="G2" s="162"/>
      <c r="H2" s="162"/>
      <c r="I2" s="162"/>
      <c r="J2" s="162"/>
      <c r="K2" s="162"/>
      <c r="L2" s="162"/>
    </row>
    <row r="3" spans="1:12" ht="30" customHeight="1" x14ac:dyDescent="0.3">
      <c r="A3" s="98" t="s">
        <v>118</v>
      </c>
      <c r="B3" s="99" t="s">
        <v>119</v>
      </c>
      <c r="C3" s="99" t="s">
        <v>33</v>
      </c>
      <c r="D3" s="99" t="s">
        <v>107</v>
      </c>
      <c r="E3" s="99" t="s">
        <v>36</v>
      </c>
      <c r="F3" s="99" t="s">
        <v>38</v>
      </c>
      <c r="G3" s="99" t="s">
        <v>126</v>
      </c>
      <c r="H3" s="98" t="s">
        <v>108</v>
      </c>
      <c r="I3" s="99" t="s">
        <v>51</v>
      </c>
      <c r="J3" s="100" t="s">
        <v>139</v>
      </c>
      <c r="K3" s="100" t="s">
        <v>140</v>
      </c>
      <c r="L3" s="100" t="s">
        <v>141</v>
      </c>
    </row>
    <row r="4" spans="1:12" s="56" customFormat="1" ht="15" customHeight="1" x14ac:dyDescent="0.25">
      <c r="A4" s="91" t="s">
        <v>52</v>
      </c>
      <c r="B4" s="92" t="s">
        <v>41</v>
      </c>
      <c r="C4" s="92" t="s">
        <v>53</v>
      </c>
      <c r="D4" s="92" t="s">
        <v>123</v>
      </c>
      <c r="E4" s="92" t="s">
        <v>61</v>
      </c>
      <c r="F4" s="92" t="s">
        <v>37</v>
      </c>
      <c r="G4" s="93" t="s">
        <v>37</v>
      </c>
      <c r="H4" s="93" t="s">
        <v>37</v>
      </c>
      <c r="I4" s="92" t="s">
        <v>117</v>
      </c>
      <c r="J4" s="94">
        <v>165829</v>
      </c>
      <c r="K4" s="95">
        <v>290618</v>
      </c>
      <c r="L4" s="96">
        <v>25334135.3000472</v>
      </c>
    </row>
    <row r="5" spans="1:12" s="56" customFormat="1" ht="15" customHeight="1" x14ac:dyDescent="0.25">
      <c r="A5" s="91" t="s">
        <v>52</v>
      </c>
      <c r="B5" s="92" t="s">
        <v>41</v>
      </c>
      <c r="C5" s="92" t="s">
        <v>53</v>
      </c>
      <c r="D5" s="92" t="s">
        <v>123</v>
      </c>
      <c r="E5" s="92" t="s">
        <v>61</v>
      </c>
      <c r="F5" s="92" t="s">
        <v>37</v>
      </c>
      <c r="G5" s="93" t="s">
        <v>37</v>
      </c>
      <c r="H5" s="93" t="s">
        <v>37</v>
      </c>
      <c r="I5" s="92" t="s">
        <v>45</v>
      </c>
      <c r="J5" s="94">
        <v>8903</v>
      </c>
      <c r="K5" s="95">
        <v>10724</v>
      </c>
      <c r="L5" s="96">
        <v>352596.43999996502</v>
      </c>
    </row>
    <row r="6" spans="1:12" s="56" customFormat="1" ht="15" customHeight="1" x14ac:dyDescent="0.25">
      <c r="A6" s="91" t="s">
        <v>52</v>
      </c>
      <c r="B6" s="92" t="s">
        <v>41</v>
      </c>
      <c r="C6" s="92" t="s">
        <v>53</v>
      </c>
      <c r="D6" s="92" t="s">
        <v>123</v>
      </c>
      <c r="E6" s="92" t="s">
        <v>62</v>
      </c>
      <c r="F6" s="92" t="s">
        <v>37</v>
      </c>
      <c r="G6" s="93" t="s">
        <v>37</v>
      </c>
      <c r="H6" s="93" t="s">
        <v>37</v>
      </c>
      <c r="I6" s="92" t="s">
        <v>117</v>
      </c>
      <c r="J6" s="94">
        <v>91721</v>
      </c>
      <c r="K6" s="95">
        <v>165462</v>
      </c>
      <c r="L6" s="96">
        <v>14102891.409985</v>
      </c>
    </row>
    <row r="7" spans="1:12" s="56" customFormat="1" ht="15" customHeight="1" x14ac:dyDescent="0.25">
      <c r="A7" s="91" t="s">
        <v>52</v>
      </c>
      <c r="B7" s="92" t="s">
        <v>41</v>
      </c>
      <c r="C7" s="92" t="s">
        <v>53</v>
      </c>
      <c r="D7" s="92" t="s">
        <v>123</v>
      </c>
      <c r="E7" s="92" t="s">
        <v>62</v>
      </c>
      <c r="F7" s="92" t="s">
        <v>37</v>
      </c>
      <c r="G7" s="93" t="s">
        <v>37</v>
      </c>
      <c r="H7" s="93" t="s">
        <v>37</v>
      </c>
      <c r="I7" s="92" t="s">
        <v>45</v>
      </c>
      <c r="J7" s="94">
        <v>5241</v>
      </c>
      <c r="K7" s="95">
        <v>6436</v>
      </c>
      <c r="L7" s="96">
        <v>236296.42999997799</v>
      </c>
    </row>
    <row r="8" spans="1:12" s="56" customFormat="1" ht="15" customHeight="1" x14ac:dyDescent="0.25">
      <c r="A8" s="91" t="s">
        <v>52</v>
      </c>
      <c r="B8" s="92" t="s">
        <v>41</v>
      </c>
      <c r="C8" s="92" t="s">
        <v>53</v>
      </c>
      <c r="D8" s="92" t="s">
        <v>123</v>
      </c>
      <c r="E8" s="92" t="s">
        <v>37</v>
      </c>
      <c r="F8" s="92" t="s">
        <v>120</v>
      </c>
      <c r="G8" s="93" t="s">
        <v>37</v>
      </c>
      <c r="H8" s="93" t="s">
        <v>37</v>
      </c>
      <c r="I8" s="92" t="s">
        <v>117</v>
      </c>
      <c r="J8" s="94">
        <v>13910</v>
      </c>
      <c r="K8" s="95">
        <v>25744</v>
      </c>
      <c r="L8" s="96">
        <v>2262733.8200005</v>
      </c>
    </row>
    <row r="9" spans="1:12" s="56" customFormat="1" ht="15" customHeight="1" x14ac:dyDescent="0.25">
      <c r="A9" s="91" t="s">
        <v>52</v>
      </c>
      <c r="B9" s="92" t="s">
        <v>41</v>
      </c>
      <c r="C9" s="92" t="s">
        <v>53</v>
      </c>
      <c r="D9" s="92" t="s">
        <v>123</v>
      </c>
      <c r="E9" s="92" t="s">
        <v>37</v>
      </c>
      <c r="F9" s="92" t="s">
        <v>120</v>
      </c>
      <c r="G9" s="93" t="s">
        <v>37</v>
      </c>
      <c r="H9" s="93" t="s">
        <v>37</v>
      </c>
      <c r="I9" s="92" t="s">
        <v>45</v>
      </c>
      <c r="J9" s="94">
        <v>660</v>
      </c>
      <c r="K9" s="95">
        <v>802</v>
      </c>
      <c r="L9" s="96">
        <v>28729.779999999901</v>
      </c>
    </row>
    <row r="10" spans="1:12" s="56" customFormat="1" ht="15" customHeight="1" x14ac:dyDescent="0.25">
      <c r="A10" s="91" t="s">
        <v>52</v>
      </c>
      <c r="B10" s="92" t="s">
        <v>41</v>
      </c>
      <c r="C10" s="92" t="s">
        <v>53</v>
      </c>
      <c r="D10" s="92" t="s">
        <v>123</v>
      </c>
      <c r="E10" s="92" t="s">
        <v>37</v>
      </c>
      <c r="F10" s="92" t="s">
        <v>121</v>
      </c>
      <c r="G10" s="93" t="s">
        <v>37</v>
      </c>
      <c r="H10" s="93" t="s">
        <v>37</v>
      </c>
      <c r="I10" s="92" t="s">
        <v>117</v>
      </c>
      <c r="J10" s="94">
        <v>207062</v>
      </c>
      <c r="K10" s="95">
        <v>356043</v>
      </c>
      <c r="L10" s="96">
        <v>31091845.949868798</v>
      </c>
    </row>
    <row r="11" spans="1:12" s="56" customFormat="1" ht="15" customHeight="1" x14ac:dyDescent="0.25">
      <c r="A11" s="91" t="s">
        <v>52</v>
      </c>
      <c r="B11" s="92" t="s">
        <v>41</v>
      </c>
      <c r="C11" s="92" t="s">
        <v>53</v>
      </c>
      <c r="D11" s="92" t="s">
        <v>123</v>
      </c>
      <c r="E11" s="92" t="s">
        <v>37</v>
      </c>
      <c r="F11" s="92" t="s">
        <v>121</v>
      </c>
      <c r="G11" s="93" t="s">
        <v>37</v>
      </c>
      <c r="H11" s="93" t="s">
        <v>37</v>
      </c>
      <c r="I11" s="92" t="s">
        <v>45</v>
      </c>
      <c r="J11" s="94">
        <v>10808</v>
      </c>
      <c r="K11" s="95">
        <v>12996</v>
      </c>
      <c r="L11" s="96">
        <v>463575.54999998602</v>
      </c>
    </row>
    <row r="12" spans="1:12" s="56" customFormat="1" ht="15" customHeight="1" x14ac:dyDescent="0.25">
      <c r="A12" s="91" t="s">
        <v>52</v>
      </c>
      <c r="B12" s="92" t="s">
        <v>41</v>
      </c>
      <c r="C12" s="92" t="s">
        <v>53</v>
      </c>
      <c r="D12" s="92" t="s">
        <v>123</v>
      </c>
      <c r="E12" s="92" t="s">
        <v>37</v>
      </c>
      <c r="F12" s="92" t="s">
        <v>60</v>
      </c>
      <c r="G12" s="93" t="s">
        <v>37</v>
      </c>
      <c r="H12" s="93" t="s">
        <v>37</v>
      </c>
      <c r="I12" s="92" t="s">
        <v>117</v>
      </c>
      <c r="J12" s="94">
        <v>36795</v>
      </c>
      <c r="K12" s="95">
        <v>74295</v>
      </c>
      <c r="L12" s="96">
        <v>6082635.4900040301</v>
      </c>
    </row>
    <row r="13" spans="1:12" s="56" customFormat="1" ht="15" customHeight="1" x14ac:dyDescent="0.25">
      <c r="A13" s="91" t="s">
        <v>52</v>
      </c>
      <c r="B13" s="92" t="s">
        <v>41</v>
      </c>
      <c r="C13" s="92" t="s">
        <v>53</v>
      </c>
      <c r="D13" s="92" t="s">
        <v>123</v>
      </c>
      <c r="E13" s="92" t="s">
        <v>37</v>
      </c>
      <c r="F13" s="92" t="s">
        <v>60</v>
      </c>
      <c r="G13" s="93" t="s">
        <v>37</v>
      </c>
      <c r="H13" s="93" t="s">
        <v>37</v>
      </c>
      <c r="I13" s="92" t="s">
        <v>45</v>
      </c>
      <c r="J13" s="94">
        <v>2679</v>
      </c>
      <c r="K13" s="95">
        <v>3362</v>
      </c>
      <c r="L13" s="96">
        <v>96587.539999999004</v>
      </c>
    </row>
    <row r="14" spans="1:12" s="56" customFormat="1" ht="15" customHeight="1" x14ac:dyDescent="0.25">
      <c r="A14" s="91" t="s">
        <v>52</v>
      </c>
      <c r="B14" s="92" t="s">
        <v>41</v>
      </c>
      <c r="C14" s="92" t="s">
        <v>53</v>
      </c>
      <c r="D14" s="92" t="s">
        <v>123</v>
      </c>
      <c r="E14" s="92" t="s">
        <v>37</v>
      </c>
      <c r="F14" s="92" t="s">
        <v>37</v>
      </c>
      <c r="G14" s="93" t="s">
        <v>41</v>
      </c>
      <c r="H14" s="93" t="s">
        <v>37</v>
      </c>
      <c r="I14" s="92" t="s">
        <v>117</v>
      </c>
      <c r="J14" s="94">
        <v>61361</v>
      </c>
      <c r="K14" s="95">
        <v>116242</v>
      </c>
      <c r="L14" s="96">
        <v>9941692.1200009007</v>
      </c>
    </row>
    <row r="15" spans="1:12" s="56" customFormat="1" ht="15" customHeight="1" x14ac:dyDescent="0.25">
      <c r="A15" s="91" t="s">
        <v>52</v>
      </c>
      <c r="B15" s="92" t="s">
        <v>41</v>
      </c>
      <c r="C15" s="92" t="s">
        <v>53</v>
      </c>
      <c r="D15" s="92" t="s">
        <v>123</v>
      </c>
      <c r="E15" s="92" t="s">
        <v>37</v>
      </c>
      <c r="F15" s="92" t="s">
        <v>37</v>
      </c>
      <c r="G15" s="93" t="s">
        <v>41</v>
      </c>
      <c r="H15" s="93" t="s">
        <v>37</v>
      </c>
      <c r="I15" s="92" t="s">
        <v>45</v>
      </c>
      <c r="J15" s="94">
        <v>3562</v>
      </c>
      <c r="K15" s="95">
        <v>4636</v>
      </c>
      <c r="L15" s="96">
        <v>148792.22999998499</v>
      </c>
    </row>
    <row r="16" spans="1:12" s="56" customFormat="1" ht="15" customHeight="1" x14ac:dyDescent="0.25">
      <c r="A16" s="91" t="s">
        <v>52</v>
      </c>
      <c r="B16" s="92" t="s">
        <v>41</v>
      </c>
      <c r="C16" s="92" t="s">
        <v>53</v>
      </c>
      <c r="D16" s="92" t="s">
        <v>123</v>
      </c>
      <c r="E16" s="92" t="s">
        <v>37</v>
      </c>
      <c r="F16" s="92" t="s">
        <v>37</v>
      </c>
      <c r="G16" s="93" t="s">
        <v>42</v>
      </c>
      <c r="H16" s="93" t="s">
        <v>37</v>
      </c>
      <c r="I16" s="92" t="s">
        <v>117</v>
      </c>
      <c r="J16" s="94">
        <v>55484</v>
      </c>
      <c r="K16" s="95">
        <v>95079</v>
      </c>
      <c r="L16" s="96">
        <v>8150874.6500033196</v>
      </c>
    </row>
    <row r="17" spans="1:12" s="56" customFormat="1" ht="15" customHeight="1" x14ac:dyDescent="0.25">
      <c r="A17" s="91" t="s">
        <v>52</v>
      </c>
      <c r="B17" s="92" t="s">
        <v>41</v>
      </c>
      <c r="C17" s="92" t="s">
        <v>53</v>
      </c>
      <c r="D17" s="92" t="s">
        <v>123</v>
      </c>
      <c r="E17" s="92" t="s">
        <v>37</v>
      </c>
      <c r="F17" s="92" t="s">
        <v>37</v>
      </c>
      <c r="G17" s="93" t="s">
        <v>42</v>
      </c>
      <c r="H17" s="93" t="s">
        <v>37</v>
      </c>
      <c r="I17" s="92" t="s">
        <v>45</v>
      </c>
      <c r="J17" s="94">
        <v>2970</v>
      </c>
      <c r="K17" s="95">
        <v>3559</v>
      </c>
      <c r="L17" s="96">
        <v>121048.71999999099</v>
      </c>
    </row>
    <row r="18" spans="1:12" s="56" customFormat="1" ht="15" customHeight="1" x14ac:dyDescent="0.25">
      <c r="A18" s="91" t="s">
        <v>52</v>
      </c>
      <c r="B18" s="92" t="s">
        <v>41</v>
      </c>
      <c r="C18" s="92" t="s">
        <v>53</v>
      </c>
      <c r="D18" s="92" t="s">
        <v>123</v>
      </c>
      <c r="E18" s="92" t="s">
        <v>37</v>
      </c>
      <c r="F18" s="92" t="s">
        <v>37</v>
      </c>
      <c r="G18" s="93" t="s">
        <v>43</v>
      </c>
      <c r="H18" s="93" t="s">
        <v>37</v>
      </c>
      <c r="I18" s="92" t="s">
        <v>117</v>
      </c>
      <c r="J18" s="94">
        <v>52736</v>
      </c>
      <c r="K18" s="95">
        <v>85264</v>
      </c>
      <c r="L18" s="96">
        <v>7357532.0500031998</v>
      </c>
    </row>
    <row r="19" spans="1:12" s="56" customFormat="1" ht="15" customHeight="1" x14ac:dyDescent="0.25">
      <c r="A19" s="91" t="s">
        <v>52</v>
      </c>
      <c r="B19" s="92" t="s">
        <v>41</v>
      </c>
      <c r="C19" s="92" t="s">
        <v>53</v>
      </c>
      <c r="D19" s="92" t="s">
        <v>123</v>
      </c>
      <c r="E19" s="92" t="s">
        <v>37</v>
      </c>
      <c r="F19" s="92" t="s">
        <v>37</v>
      </c>
      <c r="G19" s="93" t="s">
        <v>43</v>
      </c>
      <c r="H19" s="93" t="s">
        <v>37</v>
      </c>
      <c r="I19" s="92" t="s">
        <v>45</v>
      </c>
      <c r="J19" s="94">
        <v>2765</v>
      </c>
      <c r="K19" s="95">
        <v>3176</v>
      </c>
      <c r="L19" s="96">
        <v>112685.419999993</v>
      </c>
    </row>
    <row r="20" spans="1:12" s="56" customFormat="1" ht="15" customHeight="1" x14ac:dyDescent="0.25">
      <c r="A20" s="91" t="s">
        <v>52</v>
      </c>
      <c r="B20" s="92" t="s">
        <v>41</v>
      </c>
      <c r="C20" s="92" t="s">
        <v>53</v>
      </c>
      <c r="D20" s="92" t="s">
        <v>123</v>
      </c>
      <c r="E20" s="92" t="s">
        <v>37</v>
      </c>
      <c r="F20" s="92" t="s">
        <v>37</v>
      </c>
      <c r="G20" s="93" t="s">
        <v>44</v>
      </c>
      <c r="H20" s="93" t="s">
        <v>37</v>
      </c>
      <c r="I20" s="92" t="s">
        <v>117</v>
      </c>
      <c r="J20" s="94">
        <v>51588</v>
      </c>
      <c r="K20" s="95">
        <v>82264</v>
      </c>
      <c r="L20" s="96">
        <v>7185702.0300035002</v>
      </c>
    </row>
    <row r="21" spans="1:12" s="56" customFormat="1" ht="15" customHeight="1" x14ac:dyDescent="0.25">
      <c r="A21" s="91" t="s">
        <v>52</v>
      </c>
      <c r="B21" s="92" t="s">
        <v>41</v>
      </c>
      <c r="C21" s="92" t="s">
        <v>53</v>
      </c>
      <c r="D21" s="92" t="s">
        <v>123</v>
      </c>
      <c r="E21" s="92" t="s">
        <v>37</v>
      </c>
      <c r="F21" s="92" t="s">
        <v>37</v>
      </c>
      <c r="G21" s="93" t="s">
        <v>44</v>
      </c>
      <c r="H21" s="93" t="s">
        <v>37</v>
      </c>
      <c r="I21" s="92" t="s">
        <v>45</v>
      </c>
      <c r="J21" s="94">
        <v>2694</v>
      </c>
      <c r="K21" s="95">
        <v>3084</v>
      </c>
      <c r="L21" s="96">
        <v>106333.029999994</v>
      </c>
    </row>
    <row r="22" spans="1:12" s="56" customFormat="1" ht="15" customHeight="1" x14ac:dyDescent="0.25">
      <c r="A22" s="91" t="s">
        <v>52</v>
      </c>
      <c r="B22" s="92" t="s">
        <v>41</v>
      </c>
      <c r="C22" s="92" t="s">
        <v>53</v>
      </c>
      <c r="D22" s="92" t="s">
        <v>123</v>
      </c>
      <c r="E22" s="92" t="s">
        <v>37</v>
      </c>
      <c r="F22" s="92" t="s">
        <v>37</v>
      </c>
      <c r="G22" s="93" t="s">
        <v>98</v>
      </c>
      <c r="H22" s="93" t="s">
        <v>37</v>
      </c>
      <c r="I22" s="92" t="s">
        <v>117</v>
      </c>
      <c r="J22" s="94">
        <v>46593</v>
      </c>
      <c r="K22" s="95">
        <v>72930</v>
      </c>
      <c r="L22" s="96">
        <v>6427087.33000289</v>
      </c>
    </row>
    <row r="23" spans="1:12" s="56" customFormat="1" ht="15" customHeight="1" x14ac:dyDescent="0.25">
      <c r="A23" s="91" t="s">
        <v>52</v>
      </c>
      <c r="B23" s="92" t="s">
        <v>41</v>
      </c>
      <c r="C23" s="92" t="s">
        <v>53</v>
      </c>
      <c r="D23" s="92" t="s">
        <v>123</v>
      </c>
      <c r="E23" s="92" t="s">
        <v>37</v>
      </c>
      <c r="F23" s="92" t="s">
        <v>37</v>
      </c>
      <c r="G23" s="93" t="s">
        <v>98</v>
      </c>
      <c r="H23" s="93" t="s">
        <v>37</v>
      </c>
      <c r="I23" s="92" t="s">
        <v>45</v>
      </c>
      <c r="J23" s="94">
        <v>2234</v>
      </c>
      <c r="K23" s="95">
        <v>2556</v>
      </c>
      <c r="L23" s="96">
        <v>95511.029999995299</v>
      </c>
    </row>
    <row r="24" spans="1:12" s="56" customFormat="1" ht="15" customHeight="1" x14ac:dyDescent="0.25">
      <c r="A24" s="91" t="s">
        <v>52</v>
      </c>
      <c r="B24" s="92" t="s">
        <v>41</v>
      </c>
      <c r="C24" s="92" t="s">
        <v>53</v>
      </c>
      <c r="D24" s="92" t="s">
        <v>123</v>
      </c>
      <c r="E24" s="92" t="s">
        <v>37</v>
      </c>
      <c r="F24" s="92" t="s">
        <v>37</v>
      </c>
      <c r="G24" s="93" t="s">
        <v>37</v>
      </c>
      <c r="H24" s="93" t="s">
        <v>122</v>
      </c>
      <c r="I24" s="92" t="s">
        <v>117</v>
      </c>
      <c r="J24" s="94">
        <v>37162</v>
      </c>
      <c r="K24" s="95">
        <v>66898</v>
      </c>
      <c r="L24" s="96">
        <v>5237128.4100011103</v>
      </c>
    </row>
    <row r="25" spans="1:12" s="56" customFormat="1" ht="15" customHeight="1" x14ac:dyDescent="0.25">
      <c r="A25" s="91" t="s">
        <v>52</v>
      </c>
      <c r="B25" s="92" t="s">
        <v>41</v>
      </c>
      <c r="C25" s="92" t="s">
        <v>53</v>
      </c>
      <c r="D25" s="92" t="s">
        <v>123</v>
      </c>
      <c r="E25" s="92" t="s">
        <v>37</v>
      </c>
      <c r="F25" s="92" t="s">
        <v>37</v>
      </c>
      <c r="G25" s="93" t="s">
        <v>37</v>
      </c>
      <c r="H25" s="93" t="s">
        <v>122</v>
      </c>
      <c r="I25" s="92" t="s">
        <v>45</v>
      </c>
      <c r="J25" s="94">
        <v>1938</v>
      </c>
      <c r="K25" s="95">
        <v>2325</v>
      </c>
      <c r="L25" s="96">
        <v>92678.010000000606</v>
      </c>
    </row>
    <row r="26" spans="1:12" s="56" customFormat="1" ht="15" customHeight="1" x14ac:dyDescent="0.25">
      <c r="A26" s="91" t="s">
        <v>52</v>
      </c>
      <c r="B26" s="92" t="s">
        <v>41</v>
      </c>
      <c r="C26" s="92" t="s">
        <v>53</v>
      </c>
      <c r="D26" s="92" t="s">
        <v>123</v>
      </c>
      <c r="E26" s="92" t="s">
        <v>37</v>
      </c>
      <c r="F26" s="92" t="s">
        <v>37</v>
      </c>
      <c r="G26" s="93" t="s">
        <v>37</v>
      </c>
      <c r="H26" s="93" t="s">
        <v>37</v>
      </c>
      <c r="I26" s="92" t="s">
        <v>117</v>
      </c>
      <c r="J26" s="94">
        <v>257547</v>
      </c>
      <c r="K26" s="95">
        <v>456082</v>
      </c>
      <c r="L26" s="96">
        <v>39437215.259977102</v>
      </c>
    </row>
    <row r="27" spans="1:12" s="56" customFormat="1" ht="15" customHeight="1" x14ac:dyDescent="0.25">
      <c r="A27" s="91" t="s">
        <v>52</v>
      </c>
      <c r="B27" s="92" t="s">
        <v>41</v>
      </c>
      <c r="C27" s="92" t="s">
        <v>53</v>
      </c>
      <c r="D27" s="92" t="s">
        <v>123</v>
      </c>
      <c r="E27" s="92" t="s">
        <v>37</v>
      </c>
      <c r="F27" s="92" t="s">
        <v>37</v>
      </c>
      <c r="G27" s="93" t="s">
        <v>37</v>
      </c>
      <c r="H27" s="93" t="s">
        <v>37</v>
      </c>
      <c r="I27" s="92" t="s">
        <v>45</v>
      </c>
      <c r="J27" s="94">
        <v>14144</v>
      </c>
      <c r="K27" s="95">
        <v>17160</v>
      </c>
      <c r="L27" s="96">
        <v>588892.86999996705</v>
      </c>
    </row>
    <row r="28" spans="1:12" s="56" customFormat="1" ht="15" customHeight="1" x14ac:dyDescent="0.25">
      <c r="A28" s="91" t="s">
        <v>52</v>
      </c>
      <c r="B28" s="92" t="s">
        <v>41</v>
      </c>
      <c r="C28" s="92" t="s">
        <v>53</v>
      </c>
      <c r="D28" s="92" t="s">
        <v>123</v>
      </c>
      <c r="E28" s="92" t="s">
        <v>37</v>
      </c>
      <c r="F28" s="92" t="s">
        <v>37</v>
      </c>
      <c r="G28" s="93" t="s">
        <v>37</v>
      </c>
      <c r="H28" s="93" t="s">
        <v>64</v>
      </c>
      <c r="I28" s="92" t="s">
        <v>117</v>
      </c>
      <c r="J28" s="94">
        <v>218504</v>
      </c>
      <c r="K28" s="95">
        <v>385345</v>
      </c>
      <c r="L28" s="96">
        <v>33862879.329833001</v>
      </c>
    </row>
    <row r="29" spans="1:12" s="56" customFormat="1" ht="15" customHeight="1" x14ac:dyDescent="0.25">
      <c r="A29" s="91" t="s">
        <v>52</v>
      </c>
      <c r="B29" s="92" t="s">
        <v>41</v>
      </c>
      <c r="C29" s="92" t="s">
        <v>53</v>
      </c>
      <c r="D29" s="92" t="s">
        <v>123</v>
      </c>
      <c r="E29" s="92" t="s">
        <v>37</v>
      </c>
      <c r="F29" s="92" t="s">
        <v>37</v>
      </c>
      <c r="G29" s="93" t="s">
        <v>37</v>
      </c>
      <c r="H29" s="93" t="s">
        <v>64</v>
      </c>
      <c r="I29" s="92" t="s">
        <v>45</v>
      </c>
      <c r="J29" s="94">
        <v>12099</v>
      </c>
      <c r="K29" s="95">
        <v>14697</v>
      </c>
      <c r="L29" s="96">
        <v>492018.28999999497</v>
      </c>
    </row>
    <row r="30" spans="1:12" s="56" customFormat="1" ht="15" customHeight="1" x14ac:dyDescent="0.25">
      <c r="A30" s="91" t="s">
        <v>52</v>
      </c>
      <c r="B30" s="92" t="s">
        <v>41</v>
      </c>
      <c r="C30" s="92" t="s">
        <v>53</v>
      </c>
      <c r="D30" s="92" t="s">
        <v>125</v>
      </c>
      <c r="E30" s="92" t="s">
        <v>61</v>
      </c>
      <c r="F30" s="92" t="s">
        <v>37</v>
      </c>
      <c r="G30" s="93" t="s">
        <v>37</v>
      </c>
      <c r="H30" s="93" t="s">
        <v>37</v>
      </c>
      <c r="I30" s="92" t="s">
        <v>117</v>
      </c>
      <c r="J30" s="94">
        <v>32790</v>
      </c>
      <c r="K30" s="95">
        <v>164843</v>
      </c>
      <c r="L30" s="96">
        <v>19826506.190010801</v>
      </c>
    </row>
    <row r="31" spans="1:12" s="56" customFormat="1" ht="15" customHeight="1" x14ac:dyDescent="0.25">
      <c r="A31" s="91" t="s">
        <v>52</v>
      </c>
      <c r="B31" s="92" t="s">
        <v>41</v>
      </c>
      <c r="C31" s="92" t="s">
        <v>53</v>
      </c>
      <c r="D31" s="92" t="s">
        <v>125</v>
      </c>
      <c r="E31" s="92" t="s">
        <v>61</v>
      </c>
      <c r="F31" s="92" t="s">
        <v>37</v>
      </c>
      <c r="G31" s="93" t="s">
        <v>37</v>
      </c>
      <c r="H31" s="93" t="s">
        <v>37</v>
      </c>
      <c r="I31" s="92" t="s">
        <v>45</v>
      </c>
      <c r="J31" s="94">
        <v>2897</v>
      </c>
      <c r="K31" s="95">
        <v>4658</v>
      </c>
      <c r="L31" s="96">
        <v>383240.869999988</v>
      </c>
    </row>
    <row r="32" spans="1:12" s="56" customFormat="1" ht="15" customHeight="1" x14ac:dyDescent="0.25">
      <c r="A32" s="91" t="s">
        <v>52</v>
      </c>
      <c r="B32" s="92" t="s">
        <v>41</v>
      </c>
      <c r="C32" s="92" t="s">
        <v>53</v>
      </c>
      <c r="D32" s="92" t="s">
        <v>125</v>
      </c>
      <c r="E32" s="92" t="s">
        <v>62</v>
      </c>
      <c r="F32" s="92" t="s">
        <v>37</v>
      </c>
      <c r="G32" s="93" t="s">
        <v>37</v>
      </c>
      <c r="H32" s="93" t="s">
        <v>37</v>
      </c>
      <c r="I32" s="92" t="s">
        <v>117</v>
      </c>
      <c r="J32" s="94">
        <v>23011</v>
      </c>
      <c r="K32" s="95">
        <v>126529</v>
      </c>
      <c r="L32" s="96">
        <v>14214710.4399797</v>
      </c>
    </row>
    <row r="33" spans="1:12" s="56" customFormat="1" ht="15" customHeight="1" x14ac:dyDescent="0.25">
      <c r="A33" s="91" t="s">
        <v>52</v>
      </c>
      <c r="B33" s="92" t="s">
        <v>41</v>
      </c>
      <c r="C33" s="92" t="s">
        <v>53</v>
      </c>
      <c r="D33" s="92" t="s">
        <v>125</v>
      </c>
      <c r="E33" s="92" t="s">
        <v>62</v>
      </c>
      <c r="F33" s="92" t="s">
        <v>37</v>
      </c>
      <c r="G33" s="93" t="s">
        <v>37</v>
      </c>
      <c r="H33" s="93" t="s">
        <v>37</v>
      </c>
      <c r="I33" s="92" t="s">
        <v>45</v>
      </c>
      <c r="J33" s="94">
        <v>2096</v>
      </c>
      <c r="K33" s="95">
        <v>3535</v>
      </c>
      <c r="L33" s="96">
        <v>282147.39999999298</v>
      </c>
    </row>
    <row r="34" spans="1:12" s="56" customFormat="1" ht="15" customHeight="1" x14ac:dyDescent="0.25">
      <c r="A34" s="91" t="s">
        <v>52</v>
      </c>
      <c r="B34" s="92" t="s">
        <v>41</v>
      </c>
      <c r="C34" s="92" t="s">
        <v>53</v>
      </c>
      <c r="D34" s="92" t="s">
        <v>125</v>
      </c>
      <c r="E34" s="92" t="s">
        <v>37</v>
      </c>
      <c r="F34" s="92" t="s">
        <v>120</v>
      </c>
      <c r="G34" s="93" t="s">
        <v>37</v>
      </c>
      <c r="H34" s="93" t="s">
        <v>37</v>
      </c>
      <c r="I34" s="92" t="s">
        <v>117</v>
      </c>
      <c r="J34" s="94">
        <v>6416</v>
      </c>
      <c r="K34" s="95">
        <v>40376</v>
      </c>
      <c r="L34" s="96">
        <v>4577515.0599987004</v>
      </c>
    </row>
    <row r="35" spans="1:12" s="56" customFormat="1" ht="15" customHeight="1" x14ac:dyDescent="0.25">
      <c r="A35" s="91" t="s">
        <v>52</v>
      </c>
      <c r="B35" s="92" t="s">
        <v>41</v>
      </c>
      <c r="C35" s="92" t="s">
        <v>53</v>
      </c>
      <c r="D35" s="92" t="s">
        <v>125</v>
      </c>
      <c r="E35" s="92" t="s">
        <v>37</v>
      </c>
      <c r="F35" s="92" t="s">
        <v>120</v>
      </c>
      <c r="G35" s="93" t="s">
        <v>37</v>
      </c>
      <c r="H35" s="93" t="s">
        <v>37</v>
      </c>
      <c r="I35" s="92" t="s">
        <v>45</v>
      </c>
      <c r="J35" s="94">
        <v>732</v>
      </c>
      <c r="K35" s="95">
        <v>1358</v>
      </c>
      <c r="L35" s="96">
        <v>116823.020000002</v>
      </c>
    </row>
    <row r="36" spans="1:12" s="56" customFormat="1" ht="15" customHeight="1" x14ac:dyDescent="0.25">
      <c r="A36" s="91" t="s">
        <v>52</v>
      </c>
      <c r="B36" s="92" t="s">
        <v>41</v>
      </c>
      <c r="C36" s="92" t="s">
        <v>53</v>
      </c>
      <c r="D36" s="92" t="s">
        <v>125</v>
      </c>
      <c r="E36" s="92" t="s">
        <v>37</v>
      </c>
      <c r="F36" s="92" t="s">
        <v>121</v>
      </c>
      <c r="G36" s="93" t="s">
        <v>37</v>
      </c>
      <c r="H36" s="93" t="s">
        <v>37</v>
      </c>
      <c r="I36" s="92" t="s">
        <v>117</v>
      </c>
      <c r="J36" s="94">
        <v>42850</v>
      </c>
      <c r="K36" s="95">
        <v>214201</v>
      </c>
      <c r="L36" s="96">
        <v>25802629.9799877</v>
      </c>
    </row>
    <row r="37" spans="1:12" s="56" customFormat="1" ht="15" customHeight="1" x14ac:dyDescent="0.25">
      <c r="A37" s="91" t="s">
        <v>52</v>
      </c>
      <c r="B37" s="92" t="s">
        <v>41</v>
      </c>
      <c r="C37" s="92" t="s">
        <v>53</v>
      </c>
      <c r="D37" s="92" t="s">
        <v>125</v>
      </c>
      <c r="E37" s="92" t="s">
        <v>37</v>
      </c>
      <c r="F37" s="92" t="s">
        <v>121</v>
      </c>
      <c r="G37" s="93" t="s">
        <v>37</v>
      </c>
      <c r="H37" s="93" t="s">
        <v>37</v>
      </c>
      <c r="I37" s="92" t="s">
        <v>45</v>
      </c>
      <c r="J37" s="94">
        <v>3724</v>
      </c>
      <c r="K37" s="95">
        <v>6052</v>
      </c>
      <c r="L37" s="96">
        <v>495897.030000008</v>
      </c>
    </row>
    <row r="38" spans="1:12" s="56" customFormat="1" ht="15" customHeight="1" x14ac:dyDescent="0.25">
      <c r="A38" s="91" t="s">
        <v>52</v>
      </c>
      <c r="B38" s="92" t="s">
        <v>41</v>
      </c>
      <c r="C38" s="92" t="s">
        <v>53</v>
      </c>
      <c r="D38" s="92" t="s">
        <v>125</v>
      </c>
      <c r="E38" s="92" t="s">
        <v>37</v>
      </c>
      <c r="F38" s="92" t="s">
        <v>60</v>
      </c>
      <c r="G38" s="93" t="s">
        <v>37</v>
      </c>
      <c r="H38" s="93" t="s">
        <v>37</v>
      </c>
      <c r="I38" s="92" t="s">
        <v>117</v>
      </c>
      <c r="J38" s="94">
        <v>6637</v>
      </c>
      <c r="K38" s="95">
        <v>36795</v>
      </c>
      <c r="L38" s="96">
        <v>3661071.5899994699</v>
      </c>
    </row>
    <row r="39" spans="1:12" s="56" customFormat="1" ht="15" customHeight="1" x14ac:dyDescent="0.25">
      <c r="A39" s="91" t="s">
        <v>52</v>
      </c>
      <c r="B39" s="92" t="s">
        <v>41</v>
      </c>
      <c r="C39" s="92" t="s">
        <v>53</v>
      </c>
      <c r="D39" s="92" t="s">
        <v>125</v>
      </c>
      <c r="E39" s="92" t="s">
        <v>37</v>
      </c>
      <c r="F39" s="92" t="s">
        <v>60</v>
      </c>
      <c r="G39" s="93" t="s">
        <v>37</v>
      </c>
      <c r="H39" s="93" t="s">
        <v>37</v>
      </c>
      <c r="I39" s="92" t="s">
        <v>45</v>
      </c>
      <c r="J39" s="94">
        <v>541</v>
      </c>
      <c r="K39" s="95">
        <v>783</v>
      </c>
      <c r="L39" s="96">
        <v>52668.219999999899</v>
      </c>
    </row>
    <row r="40" spans="1:12" s="56" customFormat="1" ht="15" customHeight="1" x14ac:dyDescent="0.25">
      <c r="A40" s="91" t="s">
        <v>52</v>
      </c>
      <c r="B40" s="92" t="s">
        <v>41</v>
      </c>
      <c r="C40" s="92" t="s">
        <v>53</v>
      </c>
      <c r="D40" s="92" t="s">
        <v>125</v>
      </c>
      <c r="E40" s="92" t="s">
        <v>37</v>
      </c>
      <c r="F40" s="92" t="s">
        <v>37</v>
      </c>
      <c r="G40" s="93" t="s">
        <v>41</v>
      </c>
      <c r="H40" s="93" t="s">
        <v>37</v>
      </c>
      <c r="I40" s="92" t="s">
        <v>117</v>
      </c>
      <c r="J40" s="94">
        <v>16067</v>
      </c>
      <c r="K40" s="95">
        <v>91543</v>
      </c>
      <c r="L40" s="96">
        <v>9909721.8899851702</v>
      </c>
    </row>
    <row r="41" spans="1:12" s="56" customFormat="1" ht="15" customHeight="1" x14ac:dyDescent="0.25">
      <c r="A41" s="91" t="s">
        <v>52</v>
      </c>
      <c r="B41" s="92" t="s">
        <v>41</v>
      </c>
      <c r="C41" s="92" t="s">
        <v>53</v>
      </c>
      <c r="D41" s="92" t="s">
        <v>125</v>
      </c>
      <c r="E41" s="92" t="s">
        <v>37</v>
      </c>
      <c r="F41" s="92" t="s">
        <v>37</v>
      </c>
      <c r="G41" s="93" t="s">
        <v>41</v>
      </c>
      <c r="H41" s="93" t="s">
        <v>37</v>
      </c>
      <c r="I41" s="92" t="s">
        <v>45</v>
      </c>
      <c r="J41" s="94">
        <v>1424</v>
      </c>
      <c r="K41" s="95">
        <v>2271</v>
      </c>
      <c r="L41" s="96">
        <v>170917.12999999299</v>
      </c>
    </row>
    <row r="42" spans="1:12" s="56" customFormat="1" ht="15" customHeight="1" x14ac:dyDescent="0.25">
      <c r="A42" s="91" t="s">
        <v>52</v>
      </c>
      <c r="B42" s="92" t="s">
        <v>41</v>
      </c>
      <c r="C42" s="92" t="s">
        <v>53</v>
      </c>
      <c r="D42" s="92" t="s">
        <v>125</v>
      </c>
      <c r="E42" s="92" t="s">
        <v>37</v>
      </c>
      <c r="F42" s="92" t="s">
        <v>37</v>
      </c>
      <c r="G42" s="93" t="s">
        <v>42</v>
      </c>
      <c r="H42" s="93" t="s">
        <v>37</v>
      </c>
      <c r="I42" s="92" t="s">
        <v>117</v>
      </c>
      <c r="J42" s="94">
        <v>12849</v>
      </c>
      <c r="K42" s="95">
        <v>57940</v>
      </c>
      <c r="L42" s="96">
        <v>6833714.1199918203</v>
      </c>
    </row>
    <row r="43" spans="1:12" s="56" customFormat="1" ht="15" customHeight="1" x14ac:dyDescent="0.25">
      <c r="A43" s="91" t="s">
        <v>52</v>
      </c>
      <c r="B43" s="92" t="s">
        <v>41</v>
      </c>
      <c r="C43" s="92" t="s">
        <v>53</v>
      </c>
      <c r="D43" s="92" t="s">
        <v>125</v>
      </c>
      <c r="E43" s="92" t="s">
        <v>37</v>
      </c>
      <c r="F43" s="92" t="s">
        <v>37</v>
      </c>
      <c r="G43" s="93" t="s">
        <v>42</v>
      </c>
      <c r="H43" s="93" t="s">
        <v>37</v>
      </c>
      <c r="I43" s="92" t="s">
        <v>45</v>
      </c>
      <c r="J43" s="94">
        <v>1121</v>
      </c>
      <c r="K43" s="95">
        <v>1622</v>
      </c>
      <c r="L43" s="96">
        <v>137217.27999999799</v>
      </c>
    </row>
    <row r="44" spans="1:12" s="56" customFormat="1" ht="15" customHeight="1" x14ac:dyDescent="0.25">
      <c r="A44" s="91" t="s">
        <v>52</v>
      </c>
      <c r="B44" s="92" t="s">
        <v>41</v>
      </c>
      <c r="C44" s="92" t="s">
        <v>53</v>
      </c>
      <c r="D44" s="92" t="s">
        <v>125</v>
      </c>
      <c r="E44" s="92" t="s">
        <v>37</v>
      </c>
      <c r="F44" s="92" t="s">
        <v>37</v>
      </c>
      <c r="G44" s="93" t="s">
        <v>43</v>
      </c>
      <c r="H44" s="93" t="s">
        <v>37</v>
      </c>
      <c r="I44" s="92" t="s">
        <v>117</v>
      </c>
      <c r="J44" s="94">
        <v>11527</v>
      </c>
      <c r="K44" s="95">
        <v>50404</v>
      </c>
      <c r="L44" s="96">
        <v>6020290.5399933504</v>
      </c>
    </row>
    <row r="45" spans="1:12" s="56" customFormat="1" ht="15" customHeight="1" x14ac:dyDescent="0.25">
      <c r="A45" s="91" t="s">
        <v>52</v>
      </c>
      <c r="B45" s="92" t="s">
        <v>41</v>
      </c>
      <c r="C45" s="92" t="s">
        <v>53</v>
      </c>
      <c r="D45" s="92" t="s">
        <v>125</v>
      </c>
      <c r="E45" s="92" t="s">
        <v>37</v>
      </c>
      <c r="F45" s="92" t="s">
        <v>37</v>
      </c>
      <c r="G45" s="93" t="s">
        <v>43</v>
      </c>
      <c r="H45" s="93" t="s">
        <v>37</v>
      </c>
      <c r="I45" s="92" t="s">
        <v>45</v>
      </c>
      <c r="J45" s="94">
        <v>981</v>
      </c>
      <c r="K45" s="95">
        <v>1479</v>
      </c>
      <c r="L45" s="96">
        <v>115081.269999999</v>
      </c>
    </row>
    <row r="46" spans="1:12" s="56" customFormat="1" ht="15" customHeight="1" x14ac:dyDescent="0.25">
      <c r="A46" s="91" t="s">
        <v>52</v>
      </c>
      <c r="B46" s="92" t="s">
        <v>41</v>
      </c>
      <c r="C46" s="92" t="s">
        <v>53</v>
      </c>
      <c r="D46" s="92" t="s">
        <v>125</v>
      </c>
      <c r="E46" s="92" t="s">
        <v>37</v>
      </c>
      <c r="F46" s="92" t="s">
        <v>37</v>
      </c>
      <c r="G46" s="93" t="s">
        <v>44</v>
      </c>
      <c r="H46" s="93" t="s">
        <v>37</v>
      </c>
      <c r="I46" s="92" t="s">
        <v>117</v>
      </c>
      <c r="J46" s="94">
        <v>10816</v>
      </c>
      <c r="K46" s="95">
        <v>46796</v>
      </c>
      <c r="L46" s="96">
        <v>5728795.3599941004</v>
      </c>
    </row>
    <row r="47" spans="1:12" s="56" customFormat="1" ht="15" customHeight="1" x14ac:dyDescent="0.25">
      <c r="A47" s="91" t="s">
        <v>52</v>
      </c>
      <c r="B47" s="92" t="s">
        <v>41</v>
      </c>
      <c r="C47" s="92" t="s">
        <v>53</v>
      </c>
      <c r="D47" s="92" t="s">
        <v>125</v>
      </c>
      <c r="E47" s="92" t="s">
        <v>37</v>
      </c>
      <c r="F47" s="92" t="s">
        <v>37</v>
      </c>
      <c r="G47" s="93" t="s">
        <v>44</v>
      </c>
      <c r="H47" s="93" t="s">
        <v>37</v>
      </c>
      <c r="I47" s="92" t="s">
        <v>45</v>
      </c>
      <c r="J47" s="94">
        <v>880</v>
      </c>
      <c r="K47" s="95">
        <v>1428</v>
      </c>
      <c r="L47" s="96">
        <v>118009.349999999</v>
      </c>
    </row>
    <row r="48" spans="1:12" s="56" customFormat="1" ht="15" customHeight="1" x14ac:dyDescent="0.25">
      <c r="A48" s="91" t="s">
        <v>52</v>
      </c>
      <c r="B48" s="92" t="s">
        <v>41</v>
      </c>
      <c r="C48" s="92" t="s">
        <v>53</v>
      </c>
      <c r="D48" s="92" t="s">
        <v>125</v>
      </c>
      <c r="E48" s="92" t="s">
        <v>37</v>
      </c>
      <c r="F48" s="92" t="s">
        <v>37</v>
      </c>
      <c r="G48" s="93" t="s">
        <v>98</v>
      </c>
      <c r="H48" s="93" t="s">
        <v>37</v>
      </c>
      <c r="I48" s="92" t="s">
        <v>117</v>
      </c>
      <c r="J48" s="94">
        <v>9447</v>
      </c>
      <c r="K48" s="95">
        <v>42356</v>
      </c>
      <c r="L48" s="96">
        <v>5245368.6999956695</v>
      </c>
    </row>
    <row r="49" spans="1:12" s="56" customFormat="1" ht="15" customHeight="1" x14ac:dyDescent="0.25">
      <c r="A49" s="91" t="s">
        <v>52</v>
      </c>
      <c r="B49" s="92" t="s">
        <v>41</v>
      </c>
      <c r="C49" s="92" t="s">
        <v>53</v>
      </c>
      <c r="D49" s="92" t="s">
        <v>125</v>
      </c>
      <c r="E49" s="92" t="s">
        <v>37</v>
      </c>
      <c r="F49" s="92" t="s">
        <v>37</v>
      </c>
      <c r="G49" s="93" t="s">
        <v>98</v>
      </c>
      <c r="H49" s="93" t="s">
        <v>37</v>
      </c>
      <c r="I49" s="92" t="s">
        <v>45</v>
      </c>
      <c r="J49" s="94">
        <v>856</v>
      </c>
      <c r="K49" s="95">
        <v>1327</v>
      </c>
      <c r="L49" s="96">
        <v>118297.33</v>
      </c>
    </row>
    <row r="50" spans="1:12" s="56" customFormat="1" ht="15" customHeight="1" x14ac:dyDescent="0.25">
      <c r="A50" s="91" t="s">
        <v>52</v>
      </c>
      <c r="B50" s="92" t="s">
        <v>41</v>
      </c>
      <c r="C50" s="92" t="s">
        <v>53</v>
      </c>
      <c r="D50" s="92" t="s">
        <v>125</v>
      </c>
      <c r="E50" s="92" t="s">
        <v>37</v>
      </c>
      <c r="F50" s="92" t="s">
        <v>37</v>
      </c>
      <c r="G50" s="93" t="s">
        <v>37</v>
      </c>
      <c r="H50" s="93" t="s">
        <v>122</v>
      </c>
      <c r="I50" s="92" t="s">
        <v>117</v>
      </c>
      <c r="J50" s="94">
        <v>7141</v>
      </c>
      <c r="K50" s="95">
        <v>35508</v>
      </c>
      <c r="L50" s="96">
        <v>4054738.65999965</v>
      </c>
    </row>
    <row r="51" spans="1:12" s="56" customFormat="1" ht="15" customHeight="1" x14ac:dyDescent="0.25">
      <c r="A51" s="91" t="s">
        <v>52</v>
      </c>
      <c r="B51" s="92" t="s">
        <v>41</v>
      </c>
      <c r="C51" s="92" t="s">
        <v>53</v>
      </c>
      <c r="D51" s="92" t="s">
        <v>125</v>
      </c>
      <c r="E51" s="92" t="s">
        <v>37</v>
      </c>
      <c r="F51" s="92" t="s">
        <v>37</v>
      </c>
      <c r="G51" s="93" t="s">
        <v>37</v>
      </c>
      <c r="H51" s="93" t="s">
        <v>122</v>
      </c>
      <c r="I51" s="92" t="s">
        <v>45</v>
      </c>
      <c r="J51" s="94">
        <v>1126</v>
      </c>
      <c r="K51" s="95">
        <v>1837</v>
      </c>
      <c r="L51" s="96">
        <v>259074.109999999</v>
      </c>
    </row>
    <row r="52" spans="1:12" s="56" customFormat="1" ht="15" customHeight="1" x14ac:dyDescent="0.25">
      <c r="A52" s="91" t="s">
        <v>52</v>
      </c>
      <c r="B52" s="92" t="s">
        <v>41</v>
      </c>
      <c r="C52" s="92" t="s">
        <v>53</v>
      </c>
      <c r="D52" s="92" t="s">
        <v>125</v>
      </c>
      <c r="E52" s="92" t="s">
        <v>37</v>
      </c>
      <c r="F52" s="92" t="s">
        <v>37</v>
      </c>
      <c r="G52" s="93" t="s">
        <v>37</v>
      </c>
      <c r="H52" s="93" t="s">
        <v>37</v>
      </c>
      <c r="I52" s="92" t="s">
        <v>117</v>
      </c>
      <c r="J52" s="94">
        <v>55800</v>
      </c>
      <c r="K52" s="95">
        <v>291372</v>
      </c>
      <c r="L52" s="96">
        <v>34041216.630013801</v>
      </c>
    </row>
    <row r="53" spans="1:12" s="56" customFormat="1" ht="15" customHeight="1" x14ac:dyDescent="0.25">
      <c r="A53" s="91" t="s">
        <v>52</v>
      </c>
      <c r="B53" s="92" t="s">
        <v>41</v>
      </c>
      <c r="C53" s="92" t="s">
        <v>53</v>
      </c>
      <c r="D53" s="92" t="s">
        <v>125</v>
      </c>
      <c r="E53" s="92" t="s">
        <v>37</v>
      </c>
      <c r="F53" s="92" t="s">
        <v>37</v>
      </c>
      <c r="G53" s="93" t="s">
        <v>37</v>
      </c>
      <c r="H53" s="93" t="s">
        <v>37</v>
      </c>
      <c r="I53" s="92" t="s">
        <v>45</v>
      </c>
      <c r="J53" s="94">
        <v>4993</v>
      </c>
      <c r="K53" s="95">
        <v>8193</v>
      </c>
      <c r="L53" s="96">
        <v>665388.26999991096</v>
      </c>
    </row>
    <row r="54" spans="1:12" s="56" customFormat="1" ht="15" customHeight="1" x14ac:dyDescent="0.25">
      <c r="A54" s="91" t="s">
        <v>52</v>
      </c>
      <c r="B54" s="92" t="s">
        <v>41</v>
      </c>
      <c r="C54" s="92" t="s">
        <v>53</v>
      </c>
      <c r="D54" s="92" t="s">
        <v>125</v>
      </c>
      <c r="E54" s="92" t="s">
        <v>37</v>
      </c>
      <c r="F54" s="92" t="s">
        <v>37</v>
      </c>
      <c r="G54" s="93" t="s">
        <v>37</v>
      </c>
      <c r="H54" s="93" t="s">
        <v>64</v>
      </c>
      <c r="I54" s="92" t="s">
        <v>117</v>
      </c>
      <c r="J54" s="94">
        <v>48431</v>
      </c>
      <c r="K54" s="95">
        <v>254073</v>
      </c>
      <c r="L54" s="96">
        <v>29740406.020077702</v>
      </c>
    </row>
    <row r="55" spans="1:12" s="56" customFormat="1" ht="15" customHeight="1" x14ac:dyDescent="0.25">
      <c r="A55" s="91" t="s">
        <v>52</v>
      </c>
      <c r="B55" s="92" t="s">
        <v>41</v>
      </c>
      <c r="C55" s="92" t="s">
        <v>53</v>
      </c>
      <c r="D55" s="92" t="s">
        <v>125</v>
      </c>
      <c r="E55" s="92" t="s">
        <v>37</v>
      </c>
      <c r="F55" s="92" t="s">
        <v>37</v>
      </c>
      <c r="G55" s="93" t="s">
        <v>37</v>
      </c>
      <c r="H55" s="93" t="s">
        <v>64</v>
      </c>
      <c r="I55" s="92" t="s">
        <v>45</v>
      </c>
      <c r="J55" s="94">
        <v>3848</v>
      </c>
      <c r="K55" s="95">
        <v>6293</v>
      </c>
      <c r="L55" s="96">
        <v>400637.00999998901</v>
      </c>
    </row>
    <row r="56" spans="1:12" s="56" customFormat="1" ht="15" customHeight="1" x14ac:dyDescent="0.25">
      <c r="A56" s="91" t="s">
        <v>52</v>
      </c>
      <c r="B56" s="92" t="s">
        <v>41</v>
      </c>
      <c r="C56" s="92" t="s">
        <v>53</v>
      </c>
      <c r="D56" s="92" t="s">
        <v>124</v>
      </c>
      <c r="E56" s="92" t="s">
        <v>61</v>
      </c>
      <c r="F56" s="92" t="s">
        <v>37</v>
      </c>
      <c r="G56" s="93" t="s">
        <v>37</v>
      </c>
      <c r="H56" s="93" t="s">
        <v>37</v>
      </c>
      <c r="I56" s="92" t="s">
        <v>117</v>
      </c>
      <c r="J56" s="94">
        <v>2297</v>
      </c>
      <c r="K56" s="95">
        <v>4467</v>
      </c>
      <c r="L56" s="96">
        <v>647483.96999997995</v>
      </c>
    </row>
    <row r="57" spans="1:12" s="56" customFormat="1" ht="15" customHeight="1" x14ac:dyDescent="0.25">
      <c r="A57" s="91" t="s">
        <v>52</v>
      </c>
      <c r="B57" s="92" t="s">
        <v>41</v>
      </c>
      <c r="C57" s="92" t="s">
        <v>53</v>
      </c>
      <c r="D57" s="92" t="s">
        <v>124</v>
      </c>
      <c r="E57" s="92" t="s">
        <v>61</v>
      </c>
      <c r="F57" s="92" t="s">
        <v>37</v>
      </c>
      <c r="G57" s="93" t="s">
        <v>37</v>
      </c>
      <c r="H57" s="93" t="s">
        <v>37</v>
      </c>
      <c r="I57" s="92" t="s">
        <v>45</v>
      </c>
      <c r="J57" s="94">
        <v>97</v>
      </c>
      <c r="K57" s="95">
        <v>136</v>
      </c>
      <c r="L57" s="96">
        <v>7752.3099999999904</v>
      </c>
    </row>
    <row r="58" spans="1:12" s="56" customFormat="1" ht="15" customHeight="1" x14ac:dyDescent="0.25">
      <c r="A58" s="91" t="s">
        <v>52</v>
      </c>
      <c r="B58" s="92" t="s">
        <v>41</v>
      </c>
      <c r="C58" s="92" t="s">
        <v>53</v>
      </c>
      <c r="D58" s="92" t="s">
        <v>124</v>
      </c>
      <c r="E58" s="92" t="s">
        <v>62</v>
      </c>
      <c r="F58" s="92" t="s">
        <v>37</v>
      </c>
      <c r="G58" s="93" t="s">
        <v>37</v>
      </c>
      <c r="H58" s="93" t="s">
        <v>37</v>
      </c>
      <c r="I58" s="92" t="s">
        <v>117</v>
      </c>
      <c r="J58" s="94">
        <v>2127</v>
      </c>
      <c r="K58" s="95">
        <v>3981</v>
      </c>
      <c r="L58" s="96">
        <v>599032.62999998499</v>
      </c>
    </row>
    <row r="59" spans="1:12" s="56" customFormat="1" ht="15" customHeight="1" x14ac:dyDescent="0.25">
      <c r="A59" s="91" t="s">
        <v>52</v>
      </c>
      <c r="B59" s="92" t="s">
        <v>41</v>
      </c>
      <c r="C59" s="92" t="s">
        <v>53</v>
      </c>
      <c r="D59" s="92" t="s">
        <v>124</v>
      </c>
      <c r="E59" s="92" t="s">
        <v>62</v>
      </c>
      <c r="F59" s="92" t="s">
        <v>37</v>
      </c>
      <c r="G59" s="93" t="s">
        <v>37</v>
      </c>
      <c r="H59" s="93" t="s">
        <v>37</v>
      </c>
      <c r="I59" s="92" t="s">
        <v>45</v>
      </c>
      <c r="J59" s="94">
        <v>95</v>
      </c>
      <c r="K59" s="95">
        <v>125</v>
      </c>
      <c r="L59" s="96">
        <v>8047.0099999999902</v>
      </c>
    </row>
    <row r="60" spans="1:12" s="56" customFormat="1" ht="15" customHeight="1" x14ac:dyDescent="0.25">
      <c r="A60" s="91" t="s">
        <v>52</v>
      </c>
      <c r="B60" s="92" t="s">
        <v>41</v>
      </c>
      <c r="C60" s="92" t="s">
        <v>53</v>
      </c>
      <c r="D60" s="92" t="s">
        <v>124</v>
      </c>
      <c r="E60" s="92" t="s">
        <v>37</v>
      </c>
      <c r="F60" s="92" t="s">
        <v>120</v>
      </c>
      <c r="G60" s="93" t="s">
        <v>37</v>
      </c>
      <c r="H60" s="93" t="s">
        <v>37</v>
      </c>
      <c r="I60" s="92" t="s">
        <v>117</v>
      </c>
      <c r="J60" s="94">
        <v>4347</v>
      </c>
      <c r="K60" s="95">
        <v>8327</v>
      </c>
      <c r="L60" s="96">
        <v>1228954.8800000199</v>
      </c>
    </row>
    <row r="61" spans="1:12" s="56" customFormat="1" ht="15" customHeight="1" x14ac:dyDescent="0.25">
      <c r="A61" s="91" t="s">
        <v>52</v>
      </c>
      <c r="B61" s="92" t="s">
        <v>41</v>
      </c>
      <c r="C61" s="92" t="s">
        <v>53</v>
      </c>
      <c r="D61" s="92" t="s">
        <v>124</v>
      </c>
      <c r="E61" s="92" t="s">
        <v>37</v>
      </c>
      <c r="F61" s="92" t="s">
        <v>120</v>
      </c>
      <c r="G61" s="93" t="s">
        <v>37</v>
      </c>
      <c r="H61" s="93" t="s">
        <v>37</v>
      </c>
      <c r="I61" s="92" t="s">
        <v>45</v>
      </c>
      <c r="J61" s="94">
        <v>186</v>
      </c>
      <c r="K61" s="95">
        <v>250</v>
      </c>
      <c r="L61" s="96">
        <v>15051.5999999999</v>
      </c>
    </row>
    <row r="62" spans="1:12" s="56" customFormat="1" ht="15" customHeight="1" x14ac:dyDescent="0.25">
      <c r="A62" s="91" t="s">
        <v>52</v>
      </c>
      <c r="B62" s="92" t="s">
        <v>41</v>
      </c>
      <c r="C62" s="92" t="s">
        <v>53</v>
      </c>
      <c r="D62" s="92" t="s">
        <v>124</v>
      </c>
      <c r="E62" s="92" t="s">
        <v>37</v>
      </c>
      <c r="F62" s="92" t="s">
        <v>37</v>
      </c>
      <c r="G62" s="93" t="s">
        <v>41</v>
      </c>
      <c r="H62" s="93" t="s">
        <v>37</v>
      </c>
      <c r="I62" s="92" t="s">
        <v>117</v>
      </c>
      <c r="J62" s="94">
        <v>884</v>
      </c>
      <c r="K62" s="95">
        <v>1585</v>
      </c>
      <c r="L62" s="96">
        <v>231938.02</v>
      </c>
    </row>
    <row r="63" spans="1:12" s="56" customFormat="1" ht="15" customHeight="1" x14ac:dyDescent="0.25">
      <c r="A63" s="91" t="s">
        <v>52</v>
      </c>
      <c r="B63" s="92" t="s">
        <v>41</v>
      </c>
      <c r="C63" s="92" t="s">
        <v>53</v>
      </c>
      <c r="D63" s="92" t="s">
        <v>124</v>
      </c>
      <c r="E63" s="92" t="s">
        <v>37</v>
      </c>
      <c r="F63" s="92" t="s">
        <v>37</v>
      </c>
      <c r="G63" s="93" t="s">
        <v>41</v>
      </c>
      <c r="H63" s="93" t="s">
        <v>37</v>
      </c>
      <c r="I63" s="92" t="s">
        <v>45</v>
      </c>
      <c r="J63" s="94">
        <v>19</v>
      </c>
      <c r="K63" s="95">
        <v>22</v>
      </c>
      <c r="L63" s="96">
        <v>1406.71</v>
      </c>
    </row>
    <row r="64" spans="1:12" s="56" customFormat="1" ht="15" customHeight="1" x14ac:dyDescent="0.25">
      <c r="A64" s="91" t="s">
        <v>52</v>
      </c>
      <c r="B64" s="92" t="s">
        <v>41</v>
      </c>
      <c r="C64" s="92" t="s">
        <v>53</v>
      </c>
      <c r="D64" s="92" t="s">
        <v>124</v>
      </c>
      <c r="E64" s="92" t="s">
        <v>37</v>
      </c>
      <c r="F64" s="92" t="s">
        <v>37</v>
      </c>
      <c r="G64" s="93" t="s">
        <v>42</v>
      </c>
      <c r="H64" s="93" t="s">
        <v>37</v>
      </c>
      <c r="I64" s="92" t="s">
        <v>117</v>
      </c>
      <c r="J64" s="94">
        <v>843</v>
      </c>
      <c r="K64" s="95">
        <v>1481</v>
      </c>
      <c r="L64" s="96">
        <v>215157.92</v>
      </c>
    </row>
    <row r="65" spans="1:12" s="56" customFormat="1" ht="15" customHeight="1" x14ac:dyDescent="0.25">
      <c r="A65" s="91" t="s">
        <v>52</v>
      </c>
      <c r="B65" s="92" t="s">
        <v>41</v>
      </c>
      <c r="C65" s="92" t="s">
        <v>53</v>
      </c>
      <c r="D65" s="92" t="s">
        <v>124</v>
      </c>
      <c r="E65" s="92" t="s">
        <v>37</v>
      </c>
      <c r="F65" s="92" t="s">
        <v>37</v>
      </c>
      <c r="G65" s="93" t="s">
        <v>42</v>
      </c>
      <c r="H65" s="93" t="s">
        <v>37</v>
      </c>
      <c r="I65" s="92" t="s">
        <v>45</v>
      </c>
      <c r="J65" s="94">
        <v>29</v>
      </c>
      <c r="K65" s="95">
        <v>40</v>
      </c>
      <c r="L65" s="96">
        <v>2183.2600000000002</v>
      </c>
    </row>
    <row r="66" spans="1:12" s="56" customFormat="1" ht="15" customHeight="1" x14ac:dyDescent="0.25">
      <c r="A66" s="91" t="s">
        <v>52</v>
      </c>
      <c r="B66" s="92" t="s">
        <v>41</v>
      </c>
      <c r="C66" s="92" t="s">
        <v>53</v>
      </c>
      <c r="D66" s="92" t="s">
        <v>124</v>
      </c>
      <c r="E66" s="92" t="s">
        <v>37</v>
      </c>
      <c r="F66" s="92" t="s">
        <v>37</v>
      </c>
      <c r="G66" s="93" t="s">
        <v>43</v>
      </c>
      <c r="H66" s="93" t="s">
        <v>37</v>
      </c>
      <c r="I66" s="92" t="s">
        <v>117</v>
      </c>
      <c r="J66" s="94">
        <v>928</v>
      </c>
      <c r="K66" s="95">
        <v>1639</v>
      </c>
      <c r="L66" s="96">
        <v>243456.85</v>
      </c>
    </row>
    <row r="67" spans="1:12" s="56" customFormat="1" ht="15" customHeight="1" x14ac:dyDescent="0.25">
      <c r="A67" s="91" t="s">
        <v>52</v>
      </c>
      <c r="B67" s="92" t="s">
        <v>41</v>
      </c>
      <c r="C67" s="92" t="s">
        <v>53</v>
      </c>
      <c r="D67" s="92" t="s">
        <v>124</v>
      </c>
      <c r="E67" s="92" t="s">
        <v>37</v>
      </c>
      <c r="F67" s="92" t="s">
        <v>37</v>
      </c>
      <c r="G67" s="93" t="s">
        <v>43</v>
      </c>
      <c r="H67" s="93" t="s">
        <v>37</v>
      </c>
      <c r="I67" s="92" t="s">
        <v>45</v>
      </c>
      <c r="J67" s="94">
        <v>48</v>
      </c>
      <c r="K67" s="95">
        <v>64</v>
      </c>
      <c r="L67" s="96">
        <v>3061.03</v>
      </c>
    </row>
    <row r="68" spans="1:12" s="56" customFormat="1" ht="15" customHeight="1" x14ac:dyDescent="0.25">
      <c r="A68" s="91" t="s">
        <v>52</v>
      </c>
      <c r="B68" s="92" t="s">
        <v>41</v>
      </c>
      <c r="C68" s="92" t="s">
        <v>53</v>
      </c>
      <c r="D68" s="92" t="s">
        <v>124</v>
      </c>
      <c r="E68" s="92" t="s">
        <v>37</v>
      </c>
      <c r="F68" s="92" t="s">
        <v>37</v>
      </c>
      <c r="G68" s="93" t="s">
        <v>44</v>
      </c>
      <c r="H68" s="93" t="s">
        <v>37</v>
      </c>
      <c r="I68" s="92" t="s">
        <v>117</v>
      </c>
      <c r="J68" s="94">
        <v>1078</v>
      </c>
      <c r="K68" s="95">
        <v>1957</v>
      </c>
      <c r="L68" s="96">
        <v>290921.37000000302</v>
      </c>
    </row>
    <row r="69" spans="1:12" s="56" customFormat="1" ht="15" customHeight="1" x14ac:dyDescent="0.25">
      <c r="A69" s="91" t="s">
        <v>52</v>
      </c>
      <c r="B69" s="92" t="s">
        <v>41</v>
      </c>
      <c r="C69" s="92" t="s">
        <v>53</v>
      </c>
      <c r="D69" s="92" t="s">
        <v>124</v>
      </c>
      <c r="E69" s="92" t="s">
        <v>37</v>
      </c>
      <c r="F69" s="92" t="s">
        <v>37</v>
      </c>
      <c r="G69" s="93" t="s">
        <v>44</v>
      </c>
      <c r="H69" s="93" t="s">
        <v>37</v>
      </c>
      <c r="I69" s="92" t="s">
        <v>45</v>
      </c>
      <c r="J69" s="94">
        <v>48</v>
      </c>
      <c r="K69" s="95">
        <v>61</v>
      </c>
      <c r="L69" s="96">
        <v>4237.74</v>
      </c>
    </row>
    <row r="70" spans="1:12" s="56" customFormat="1" ht="15" customHeight="1" x14ac:dyDescent="0.25">
      <c r="A70" s="91" t="s">
        <v>52</v>
      </c>
      <c r="B70" s="92" t="s">
        <v>41</v>
      </c>
      <c r="C70" s="92" t="s">
        <v>53</v>
      </c>
      <c r="D70" s="92" t="s">
        <v>124</v>
      </c>
      <c r="E70" s="92" t="s">
        <v>37</v>
      </c>
      <c r="F70" s="92" t="s">
        <v>37</v>
      </c>
      <c r="G70" s="93" t="s">
        <v>98</v>
      </c>
      <c r="H70" s="93" t="s">
        <v>37</v>
      </c>
      <c r="I70" s="92" t="s">
        <v>117</v>
      </c>
      <c r="J70" s="94">
        <v>924</v>
      </c>
      <c r="K70" s="95">
        <v>1734</v>
      </c>
      <c r="L70" s="96">
        <v>256733.08000000101</v>
      </c>
    </row>
    <row r="71" spans="1:12" s="56" customFormat="1" ht="15" customHeight="1" x14ac:dyDescent="0.25">
      <c r="A71" s="91" t="s">
        <v>52</v>
      </c>
      <c r="B71" s="92" t="s">
        <v>41</v>
      </c>
      <c r="C71" s="92" t="s">
        <v>53</v>
      </c>
      <c r="D71" s="92" t="s">
        <v>124</v>
      </c>
      <c r="E71" s="92" t="s">
        <v>37</v>
      </c>
      <c r="F71" s="92" t="s">
        <v>37</v>
      </c>
      <c r="G71" s="93" t="s">
        <v>98</v>
      </c>
      <c r="H71" s="93" t="s">
        <v>37</v>
      </c>
      <c r="I71" s="92" t="s">
        <v>45</v>
      </c>
      <c r="J71" s="94">
        <v>53</v>
      </c>
      <c r="K71" s="95">
        <v>74</v>
      </c>
      <c r="L71" s="96">
        <v>4910.58</v>
      </c>
    </row>
    <row r="72" spans="1:12" s="56" customFormat="1" ht="15" customHeight="1" x14ac:dyDescent="0.25">
      <c r="A72" s="91" t="s">
        <v>52</v>
      </c>
      <c r="B72" s="92" t="s">
        <v>41</v>
      </c>
      <c r="C72" s="92" t="s">
        <v>53</v>
      </c>
      <c r="D72" s="92" t="s">
        <v>124</v>
      </c>
      <c r="E72" s="92" t="s">
        <v>37</v>
      </c>
      <c r="F72" s="92" t="s">
        <v>37</v>
      </c>
      <c r="G72" s="93" t="s">
        <v>37</v>
      </c>
      <c r="H72" s="93" t="s">
        <v>122</v>
      </c>
      <c r="I72" s="92" t="s">
        <v>117</v>
      </c>
      <c r="J72" s="94">
        <v>429</v>
      </c>
      <c r="K72" s="95">
        <v>782</v>
      </c>
      <c r="L72" s="96">
        <v>120084.77</v>
      </c>
    </row>
    <row r="73" spans="1:12" s="56" customFormat="1" ht="15" customHeight="1" x14ac:dyDescent="0.25">
      <c r="A73" s="91" t="s">
        <v>52</v>
      </c>
      <c r="B73" s="92" t="s">
        <v>41</v>
      </c>
      <c r="C73" s="92" t="s">
        <v>53</v>
      </c>
      <c r="D73" s="92" t="s">
        <v>124</v>
      </c>
      <c r="E73" s="92" t="s">
        <v>37</v>
      </c>
      <c r="F73" s="92" t="s">
        <v>37</v>
      </c>
      <c r="G73" s="93" t="s">
        <v>37</v>
      </c>
      <c r="H73" s="93" t="s">
        <v>122</v>
      </c>
      <c r="I73" s="92" t="s">
        <v>45</v>
      </c>
      <c r="J73" s="94">
        <v>36</v>
      </c>
      <c r="K73" s="95">
        <v>43</v>
      </c>
      <c r="L73" s="96">
        <v>3667.95</v>
      </c>
    </row>
    <row r="74" spans="1:12" s="56" customFormat="1" ht="15" customHeight="1" x14ac:dyDescent="0.25">
      <c r="A74" s="91" t="s">
        <v>52</v>
      </c>
      <c r="B74" s="92" t="s">
        <v>41</v>
      </c>
      <c r="C74" s="92" t="s">
        <v>53</v>
      </c>
      <c r="D74" s="92" t="s">
        <v>124</v>
      </c>
      <c r="E74" s="92" t="s">
        <v>37</v>
      </c>
      <c r="F74" s="92" t="s">
        <v>37</v>
      </c>
      <c r="G74" s="93" t="s">
        <v>37</v>
      </c>
      <c r="H74" s="93" t="s">
        <v>37</v>
      </c>
      <c r="I74" s="92" t="s">
        <v>117</v>
      </c>
      <c r="J74" s="94">
        <v>4423</v>
      </c>
      <c r="K74" s="95">
        <v>8448</v>
      </c>
      <c r="L74" s="96">
        <v>1246516.6000000299</v>
      </c>
    </row>
    <row r="75" spans="1:12" s="56" customFormat="1" ht="15" customHeight="1" x14ac:dyDescent="0.25">
      <c r="A75" s="91" t="s">
        <v>52</v>
      </c>
      <c r="B75" s="92" t="s">
        <v>41</v>
      </c>
      <c r="C75" s="92" t="s">
        <v>53</v>
      </c>
      <c r="D75" s="92" t="s">
        <v>124</v>
      </c>
      <c r="E75" s="92" t="s">
        <v>37</v>
      </c>
      <c r="F75" s="92" t="s">
        <v>37</v>
      </c>
      <c r="G75" s="93" t="s">
        <v>37</v>
      </c>
      <c r="H75" s="93" t="s">
        <v>37</v>
      </c>
      <c r="I75" s="92" t="s">
        <v>45</v>
      </c>
      <c r="J75" s="94">
        <v>192</v>
      </c>
      <c r="K75" s="95">
        <v>261</v>
      </c>
      <c r="L75" s="96">
        <v>15799.3199999999</v>
      </c>
    </row>
    <row r="76" spans="1:12" s="56" customFormat="1" ht="15" customHeight="1" x14ac:dyDescent="0.25">
      <c r="A76" s="91" t="s">
        <v>52</v>
      </c>
      <c r="B76" s="92" t="s">
        <v>41</v>
      </c>
      <c r="C76" s="92" t="s">
        <v>53</v>
      </c>
      <c r="D76" s="92" t="s">
        <v>124</v>
      </c>
      <c r="E76" s="92" t="s">
        <v>37</v>
      </c>
      <c r="F76" s="92" t="s">
        <v>37</v>
      </c>
      <c r="G76" s="93" t="s">
        <v>37</v>
      </c>
      <c r="H76" s="93" t="s">
        <v>64</v>
      </c>
      <c r="I76" s="92" t="s">
        <v>117</v>
      </c>
      <c r="J76" s="94">
        <v>3973</v>
      </c>
      <c r="K76" s="95">
        <v>7616</v>
      </c>
      <c r="L76" s="96">
        <v>1118504.5999999901</v>
      </c>
    </row>
    <row r="77" spans="1:12" s="56" customFormat="1" ht="15" customHeight="1" x14ac:dyDescent="0.25">
      <c r="A77" s="91" t="s">
        <v>52</v>
      </c>
      <c r="B77" s="92" t="s">
        <v>41</v>
      </c>
      <c r="C77" s="92" t="s">
        <v>53</v>
      </c>
      <c r="D77" s="92" t="s">
        <v>124</v>
      </c>
      <c r="E77" s="92" t="s">
        <v>37</v>
      </c>
      <c r="F77" s="92" t="s">
        <v>37</v>
      </c>
      <c r="G77" s="93" t="s">
        <v>37</v>
      </c>
      <c r="H77" s="93" t="s">
        <v>64</v>
      </c>
      <c r="I77" s="92" t="s">
        <v>45</v>
      </c>
      <c r="J77" s="94">
        <v>156</v>
      </c>
      <c r="K77" s="95">
        <v>218</v>
      </c>
      <c r="L77" s="96">
        <v>12131.37</v>
      </c>
    </row>
    <row r="78" spans="1:12" s="56" customFormat="1" ht="15" customHeight="1" x14ac:dyDescent="0.25">
      <c r="A78" s="91" t="s">
        <v>52</v>
      </c>
      <c r="B78" s="92" t="s">
        <v>41</v>
      </c>
      <c r="C78" s="92" t="s">
        <v>53</v>
      </c>
      <c r="D78" s="92" t="s">
        <v>37</v>
      </c>
      <c r="E78" s="92" t="s">
        <v>61</v>
      </c>
      <c r="F78" s="92" t="s">
        <v>120</v>
      </c>
      <c r="G78" s="93" t="s">
        <v>37</v>
      </c>
      <c r="H78" s="93" t="s">
        <v>37</v>
      </c>
      <c r="I78" s="92" t="s">
        <v>117</v>
      </c>
      <c r="J78" s="94">
        <v>12959</v>
      </c>
      <c r="K78" s="95">
        <v>45119</v>
      </c>
      <c r="L78" s="96">
        <v>4824061.69999984</v>
      </c>
    </row>
    <row r="79" spans="1:12" s="56" customFormat="1" ht="15" customHeight="1" x14ac:dyDescent="0.25">
      <c r="A79" s="91" t="s">
        <v>52</v>
      </c>
      <c r="B79" s="92" t="s">
        <v>41</v>
      </c>
      <c r="C79" s="92" t="s">
        <v>53</v>
      </c>
      <c r="D79" s="92" t="s">
        <v>37</v>
      </c>
      <c r="E79" s="92" t="s">
        <v>61</v>
      </c>
      <c r="F79" s="92" t="s">
        <v>120</v>
      </c>
      <c r="G79" s="93" t="s">
        <v>37</v>
      </c>
      <c r="H79" s="93" t="s">
        <v>37</v>
      </c>
      <c r="I79" s="92" t="s">
        <v>45</v>
      </c>
      <c r="J79" s="94">
        <v>849</v>
      </c>
      <c r="K79" s="95">
        <v>1411</v>
      </c>
      <c r="L79" s="96">
        <v>93299.180000000997</v>
      </c>
    </row>
    <row r="80" spans="1:12" s="56" customFormat="1" ht="15" customHeight="1" x14ac:dyDescent="0.25">
      <c r="A80" s="91" t="s">
        <v>52</v>
      </c>
      <c r="B80" s="92" t="s">
        <v>41</v>
      </c>
      <c r="C80" s="92" t="s">
        <v>53</v>
      </c>
      <c r="D80" s="92" t="s">
        <v>37</v>
      </c>
      <c r="E80" s="92" t="s">
        <v>61</v>
      </c>
      <c r="F80" s="92" t="s">
        <v>121</v>
      </c>
      <c r="G80" s="93" t="s">
        <v>37</v>
      </c>
      <c r="H80" s="93" t="s">
        <v>37</v>
      </c>
      <c r="I80" s="92" t="s">
        <v>117</v>
      </c>
      <c r="J80" s="94">
        <v>147639</v>
      </c>
      <c r="K80" s="95">
        <v>343835</v>
      </c>
      <c r="L80" s="96">
        <v>34680636.049953297</v>
      </c>
    </row>
    <row r="81" spans="1:12" s="56" customFormat="1" ht="15" customHeight="1" x14ac:dyDescent="0.25">
      <c r="A81" s="91" t="s">
        <v>52</v>
      </c>
      <c r="B81" s="92" t="s">
        <v>41</v>
      </c>
      <c r="C81" s="92" t="s">
        <v>53</v>
      </c>
      <c r="D81" s="92" t="s">
        <v>37</v>
      </c>
      <c r="E81" s="92" t="s">
        <v>61</v>
      </c>
      <c r="F81" s="92" t="s">
        <v>121</v>
      </c>
      <c r="G81" s="93" t="s">
        <v>37</v>
      </c>
      <c r="H81" s="93" t="s">
        <v>37</v>
      </c>
      <c r="I81" s="92" t="s">
        <v>45</v>
      </c>
      <c r="J81" s="94">
        <v>8572</v>
      </c>
      <c r="K81" s="95">
        <v>11342</v>
      </c>
      <c r="L81" s="96">
        <v>555778.10999998602</v>
      </c>
    </row>
    <row r="82" spans="1:12" s="56" customFormat="1" ht="15" customHeight="1" x14ac:dyDescent="0.25">
      <c r="A82" s="91" t="s">
        <v>52</v>
      </c>
      <c r="B82" s="92" t="s">
        <v>41</v>
      </c>
      <c r="C82" s="92" t="s">
        <v>53</v>
      </c>
      <c r="D82" s="92" t="s">
        <v>37</v>
      </c>
      <c r="E82" s="92" t="s">
        <v>61</v>
      </c>
      <c r="F82" s="92" t="s">
        <v>60</v>
      </c>
      <c r="G82" s="93" t="s">
        <v>37</v>
      </c>
      <c r="H82" s="93" t="s">
        <v>37</v>
      </c>
      <c r="I82" s="92" t="s">
        <v>117</v>
      </c>
      <c r="J82" s="94">
        <v>27110</v>
      </c>
      <c r="K82" s="95">
        <v>70974</v>
      </c>
      <c r="L82" s="96">
        <v>6303427.7099970104</v>
      </c>
    </row>
    <row r="83" spans="1:12" s="56" customFormat="1" ht="15" customHeight="1" x14ac:dyDescent="0.25">
      <c r="A83" s="91" t="s">
        <v>52</v>
      </c>
      <c r="B83" s="92" t="s">
        <v>41</v>
      </c>
      <c r="C83" s="92" t="s">
        <v>53</v>
      </c>
      <c r="D83" s="92" t="s">
        <v>37</v>
      </c>
      <c r="E83" s="92" t="s">
        <v>61</v>
      </c>
      <c r="F83" s="92" t="s">
        <v>60</v>
      </c>
      <c r="G83" s="93" t="s">
        <v>37</v>
      </c>
      <c r="H83" s="93" t="s">
        <v>37</v>
      </c>
      <c r="I83" s="92" t="s">
        <v>45</v>
      </c>
      <c r="J83" s="94">
        <v>2125</v>
      </c>
      <c r="K83" s="95">
        <v>2765</v>
      </c>
      <c r="L83" s="96">
        <v>94512.330000001501</v>
      </c>
    </row>
    <row r="84" spans="1:12" s="56" customFormat="1" ht="15" customHeight="1" x14ac:dyDescent="0.25">
      <c r="A84" s="91" t="s">
        <v>52</v>
      </c>
      <c r="B84" s="92" t="s">
        <v>41</v>
      </c>
      <c r="C84" s="92" t="s">
        <v>53</v>
      </c>
      <c r="D84" s="92" t="s">
        <v>37</v>
      </c>
      <c r="E84" s="92" t="s">
        <v>61</v>
      </c>
      <c r="F84" s="92" t="s">
        <v>37</v>
      </c>
      <c r="G84" s="93" t="s">
        <v>41</v>
      </c>
      <c r="H84" s="93" t="s">
        <v>37</v>
      </c>
      <c r="I84" s="92" t="s">
        <v>117</v>
      </c>
      <c r="J84" s="94">
        <v>44534</v>
      </c>
      <c r="K84" s="95">
        <v>123109</v>
      </c>
      <c r="L84" s="96">
        <v>11985868.499990201</v>
      </c>
    </row>
    <row r="85" spans="1:12" s="56" customFormat="1" ht="15" customHeight="1" x14ac:dyDescent="0.25">
      <c r="A85" s="91" t="s">
        <v>52</v>
      </c>
      <c r="B85" s="92" t="s">
        <v>41</v>
      </c>
      <c r="C85" s="92" t="s">
        <v>53</v>
      </c>
      <c r="D85" s="92" t="s">
        <v>37</v>
      </c>
      <c r="E85" s="92" t="s">
        <v>61</v>
      </c>
      <c r="F85" s="92" t="s">
        <v>37</v>
      </c>
      <c r="G85" s="93" t="s">
        <v>41</v>
      </c>
      <c r="H85" s="93" t="s">
        <v>37</v>
      </c>
      <c r="I85" s="92" t="s">
        <v>45</v>
      </c>
      <c r="J85" s="94">
        <v>2976</v>
      </c>
      <c r="K85" s="95">
        <v>4127</v>
      </c>
      <c r="L85" s="96">
        <v>180786.949999993</v>
      </c>
    </row>
    <row r="86" spans="1:12" s="56" customFormat="1" ht="15" customHeight="1" x14ac:dyDescent="0.25">
      <c r="A86" s="91" t="s">
        <v>52</v>
      </c>
      <c r="B86" s="92" t="s">
        <v>41</v>
      </c>
      <c r="C86" s="92" t="s">
        <v>53</v>
      </c>
      <c r="D86" s="92" t="s">
        <v>37</v>
      </c>
      <c r="E86" s="92" t="s">
        <v>61</v>
      </c>
      <c r="F86" s="92" t="s">
        <v>37</v>
      </c>
      <c r="G86" s="93" t="s">
        <v>42</v>
      </c>
      <c r="H86" s="93" t="s">
        <v>37</v>
      </c>
      <c r="I86" s="92" t="s">
        <v>117</v>
      </c>
      <c r="J86" s="94">
        <v>40860</v>
      </c>
      <c r="K86" s="95">
        <v>94883</v>
      </c>
      <c r="L86" s="96">
        <v>9383061.8799984995</v>
      </c>
    </row>
    <row r="87" spans="1:12" s="56" customFormat="1" ht="15" customHeight="1" x14ac:dyDescent="0.25">
      <c r="A87" s="91" t="s">
        <v>52</v>
      </c>
      <c r="B87" s="92" t="s">
        <v>41</v>
      </c>
      <c r="C87" s="92" t="s">
        <v>53</v>
      </c>
      <c r="D87" s="92" t="s">
        <v>37</v>
      </c>
      <c r="E87" s="92" t="s">
        <v>61</v>
      </c>
      <c r="F87" s="92" t="s">
        <v>37</v>
      </c>
      <c r="G87" s="93" t="s">
        <v>42</v>
      </c>
      <c r="H87" s="93" t="s">
        <v>37</v>
      </c>
      <c r="I87" s="92" t="s">
        <v>45</v>
      </c>
      <c r="J87" s="94">
        <v>2478</v>
      </c>
      <c r="K87" s="95">
        <v>3188</v>
      </c>
      <c r="L87" s="96">
        <v>154703.719999997</v>
      </c>
    </row>
    <row r="88" spans="1:12" s="56" customFormat="1" ht="15" customHeight="1" x14ac:dyDescent="0.25">
      <c r="A88" s="91" t="s">
        <v>52</v>
      </c>
      <c r="B88" s="92" t="s">
        <v>41</v>
      </c>
      <c r="C88" s="92" t="s">
        <v>53</v>
      </c>
      <c r="D88" s="92" t="s">
        <v>37</v>
      </c>
      <c r="E88" s="92" t="s">
        <v>61</v>
      </c>
      <c r="F88" s="92" t="s">
        <v>37</v>
      </c>
      <c r="G88" s="93" t="s">
        <v>43</v>
      </c>
      <c r="H88" s="93" t="s">
        <v>37</v>
      </c>
      <c r="I88" s="92" t="s">
        <v>117</v>
      </c>
      <c r="J88" s="94">
        <v>39023</v>
      </c>
      <c r="K88" s="95">
        <v>83750</v>
      </c>
      <c r="L88" s="96">
        <v>8391180.8800016996</v>
      </c>
    </row>
    <row r="89" spans="1:12" s="56" customFormat="1" ht="15" customHeight="1" x14ac:dyDescent="0.25">
      <c r="A89" s="91" t="s">
        <v>52</v>
      </c>
      <c r="B89" s="92" t="s">
        <v>41</v>
      </c>
      <c r="C89" s="92" t="s">
        <v>53</v>
      </c>
      <c r="D89" s="92" t="s">
        <v>37</v>
      </c>
      <c r="E89" s="92" t="s">
        <v>61</v>
      </c>
      <c r="F89" s="92" t="s">
        <v>37</v>
      </c>
      <c r="G89" s="93" t="s">
        <v>43</v>
      </c>
      <c r="H89" s="93" t="s">
        <v>37</v>
      </c>
      <c r="I89" s="92" t="s">
        <v>45</v>
      </c>
      <c r="J89" s="94">
        <v>2255</v>
      </c>
      <c r="K89" s="95">
        <v>2843</v>
      </c>
      <c r="L89" s="96">
        <v>134665.19</v>
      </c>
    </row>
    <row r="90" spans="1:12" s="56" customFormat="1" ht="15" customHeight="1" x14ac:dyDescent="0.25">
      <c r="A90" s="91" t="s">
        <v>52</v>
      </c>
      <c r="B90" s="92" t="s">
        <v>41</v>
      </c>
      <c r="C90" s="92" t="s">
        <v>53</v>
      </c>
      <c r="D90" s="92" t="s">
        <v>37</v>
      </c>
      <c r="E90" s="92" t="s">
        <v>61</v>
      </c>
      <c r="F90" s="92" t="s">
        <v>37</v>
      </c>
      <c r="G90" s="93" t="s">
        <v>44</v>
      </c>
      <c r="H90" s="93" t="s">
        <v>37</v>
      </c>
      <c r="I90" s="92" t="s">
        <v>117</v>
      </c>
      <c r="J90" s="94">
        <v>38200</v>
      </c>
      <c r="K90" s="95">
        <v>81342</v>
      </c>
      <c r="L90" s="96">
        <v>8210231.2900015796</v>
      </c>
    </row>
    <row r="91" spans="1:12" s="56" customFormat="1" ht="15" customHeight="1" x14ac:dyDescent="0.25">
      <c r="A91" s="91" t="s">
        <v>52</v>
      </c>
      <c r="B91" s="92" t="s">
        <v>41</v>
      </c>
      <c r="C91" s="92" t="s">
        <v>53</v>
      </c>
      <c r="D91" s="92" t="s">
        <v>37</v>
      </c>
      <c r="E91" s="92" t="s">
        <v>61</v>
      </c>
      <c r="F91" s="92" t="s">
        <v>37</v>
      </c>
      <c r="G91" s="93" t="s">
        <v>44</v>
      </c>
      <c r="H91" s="93" t="s">
        <v>37</v>
      </c>
      <c r="I91" s="92" t="s">
        <v>45</v>
      </c>
      <c r="J91" s="94">
        <v>2198</v>
      </c>
      <c r="K91" s="95">
        <v>2809</v>
      </c>
      <c r="L91" s="96">
        <v>135084.74</v>
      </c>
    </row>
    <row r="92" spans="1:12" s="56" customFormat="1" ht="15" customHeight="1" x14ac:dyDescent="0.25">
      <c r="A92" s="91" t="s">
        <v>52</v>
      </c>
      <c r="B92" s="92" t="s">
        <v>41</v>
      </c>
      <c r="C92" s="92" t="s">
        <v>53</v>
      </c>
      <c r="D92" s="92" t="s">
        <v>37</v>
      </c>
      <c r="E92" s="92" t="s">
        <v>61</v>
      </c>
      <c r="F92" s="92" t="s">
        <v>37</v>
      </c>
      <c r="G92" s="93" t="s">
        <v>98</v>
      </c>
      <c r="H92" s="93" t="s">
        <v>37</v>
      </c>
      <c r="I92" s="92" t="s">
        <v>117</v>
      </c>
      <c r="J92" s="94">
        <v>34234</v>
      </c>
      <c r="K92" s="95">
        <v>72629</v>
      </c>
      <c r="L92" s="96">
        <v>7392654.7700015204</v>
      </c>
    </row>
    <row r="93" spans="1:12" s="56" customFormat="1" ht="15" customHeight="1" x14ac:dyDescent="0.25">
      <c r="A93" s="91" t="s">
        <v>52</v>
      </c>
      <c r="B93" s="92" t="s">
        <v>41</v>
      </c>
      <c r="C93" s="92" t="s">
        <v>53</v>
      </c>
      <c r="D93" s="92" t="s">
        <v>37</v>
      </c>
      <c r="E93" s="92" t="s">
        <v>61</v>
      </c>
      <c r="F93" s="92" t="s">
        <v>37</v>
      </c>
      <c r="G93" s="93" t="s">
        <v>98</v>
      </c>
      <c r="H93" s="93" t="s">
        <v>37</v>
      </c>
      <c r="I93" s="92" t="s">
        <v>45</v>
      </c>
      <c r="J93" s="94">
        <v>1873</v>
      </c>
      <c r="K93" s="95">
        <v>2414</v>
      </c>
      <c r="L93" s="96">
        <v>133116.47000000099</v>
      </c>
    </row>
    <row r="94" spans="1:12" s="56" customFormat="1" ht="15" customHeight="1" x14ac:dyDescent="0.25">
      <c r="A94" s="91" t="s">
        <v>52</v>
      </c>
      <c r="B94" s="92" t="s">
        <v>41</v>
      </c>
      <c r="C94" s="92" t="s">
        <v>53</v>
      </c>
      <c r="D94" s="92" t="s">
        <v>37</v>
      </c>
      <c r="E94" s="92" t="s">
        <v>61</v>
      </c>
      <c r="F94" s="92" t="s">
        <v>37</v>
      </c>
      <c r="G94" s="93" t="s">
        <v>37</v>
      </c>
      <c r="H94" s="93" t="s">
        <v>122</v>
      </c>
      <c r="I94" s="92" t="s">
        <v>117</v>
      </c>
      <c r="J94" s="94">
        <v>27121</v>
      </c>
      <c r="K94" s="95">
        <v>61768</v>
      </c>
      <c r="L94" s="96">
        <v>5679197.5200004103</v>
      </c>
    </row>
    <row r="95" spans="1:12" s="56" customFormat="1" ht="15" customHeight="1" x14ac:dyDescent="0.25">
      <c r="A95" s="91" t="s">
        <v>52</v>
      </c>
      <c r="B95" s="92" t="s">
        <v>41</v>
      </c>
      <c r="C95" s="92" t="s">
        <v>53</v>
      </c>
      <c r="D95" s="92" t="s">
        <v>37</v>
      </c>
      <c r="E95" s="92" t="s">
        <v>61</v>
      </c>
      <c r="F95" s="92" t="s">
        <v>37</v>
      </c>
      <c r="G95" s="93" t="s">
        <v>37</v>
      </c>
      <c r="H95" s="93" t="s">
        <v>122</v>
      </c>
      <c r="I95" s="92" t="s">
        <v>45</v>
      </c>
      <c r="J95" s="94">
        <v>1800</v>
      </c>
      <c r="K95" s="95">
        <v>2482</v>
      </c>
      <c r="L95" s="96">
        <v>210183.91000000099</v>
      </c>
    </row>
    <row r="96" spans="1:12" s="56" customFormat="1" ht="15" customHeight="1" x14ac:dyDescent="0.25">
      <c r="A96" s="91" t="s">
        <v>52</v>
      </c>
      <c r="B96" s="92" t="s">
        <v>41</v>
      </c>
      <c r="C96" s="92" t="s">
        <v>53</v>
      </c>
      <c r="D96" s="92" t="s">
        <v>37</v>
      </c>
      <c r="E96" s="92" t="s">
        <v>61</v>
      </c>
      <c r="F96" s="92" t="s">
        <v>37</v>
      </c>
      <c r="G96" s="93" t="s">
        <v>37</v>
      </c>
      <c r="H96" s="93" t="s">
        <v>37</v>
      </c>
      <c r="I96" s="92" t="s">
        <v>117</v>
      </c>
      <c r="J96" s="94">
        <v>187494</v>
      </c>
      <c r="K96" s="95">
        <v>459928</v>
      </c>
      <c r="L96" s="96">
        <v>45808125.4598983</v>
      </c>
    </row>
    <row r="97" spans="1:12" s="56" customFormat="1" ht="15" customHeight="1" x14ac:dyDescent="0.25">
      <c r="A97" s="91" t="s">
        <v>52</v>
      </c>
      <c r="B97" s="92" t="s">
        <v>41</v>
      </c>
      <c r="C97" s="92" t="s">
        <v>53</v>
      </c>
      <c r="D97" s="92" t="s">
        <v>37</v>
      </c>
      <c r="E97" s="92" t="s">
        <v>61</v>
      </c>
      <c r="F97" s="92" t="s">
        <v>37</v>
      </c>
      <c r="G97" s="93" t="s">
        <v>37</v>
      </c>
      <c r="H97" s="93" t="s">
        <v>37</v>
      </c>
      <c r="I97" s="92" t="s">
        <v>45</v>
      </c>
      <c r="J97" s="94">
        <v>11541</v>
      </c>
      <c r="K97" s="95">
        <v>15518</v>
      </c>
      <c r="L97" s="96">
        <v>743589.61999992805</v>
      </c>
    </row>
    <row r="98" spans="1:12" s="56" customFormat="1" ht="15" customHeight="1" x14ac:dyDescent="0.25">
      <c r="A98" s="91" t="s">
        <v>52</v>
      </c>
      <c r="B98" s="92" t="s">
        <v>41</v>
      </c>
      <c r="C98" s="92" t="s">
        <v>53</v>
      </c>
      <c r="D98" s="92" t="s">
        <v>37</v>
      </c>
      <c r="E98" s="92" t="s">
        <v>61</v>
      </c>
      <c r="F98" s="92" t="s">
        <v>37</v>
      </c>
      <c r="G98" s="93" t="s">
        <v>37</v>
      </c>
      <c r="H98" s="93" t="s">
        <v>64</v>
      </c>
      <c r="I98" s="92" t="s">
        <v>117</v>
      </c>
      <c r="J98" s="94">
        <v>159058</v>
      </c>
      <c r="K98" s="95">
        <v>394517</v>
      </c>
      <c r="L98" s="96">
        <v>39740744.189888202</v>
      </c>
    </row>
    <row r="99" spans="1:12" s="56" customFormat="1" ht="15" customHeight="1" x14ac:dyDescent="0.25">
      <c r="A99" s="91" t="s">
        <v>52</v>
      </c>
      <c r="B99" s="92" t="s">
        <v>41</v>
      </c>
      <c r="C99" s="92" t="s">
        <v>53</v>
      </c>
      <c r="D99" s="92" t="s">
        <v>37</v>
      </c>
      <c r="E99" s="92" t="s">
        <v>61</v>
      </c>
      <c r="F99" s="92" t="s">
        <v>37</v>
      </c>
      <c r="G99" s="93" t="s">
        <v>37</v>
      </c>
      <c r="H99" s="93" t="s">
        <v>64</v>
      </c>
      <c r="I99" s="92" t="s">
        <v>45</v>
      </c>
      <c r="J99" s="94">
        <v>9657</v>
      </c>
      <c r="K99" s="95">
        <v>12907</v>
      </c>
      <c r="L99" s="96">
        <v>528344.29999999097</v>
      </c>
    </row>
    <row r="100" spans="1:12" s="56" customFormat="1" ht="15" customHeight="1" x14ac:dyDescent="0.25">
      <c r="A100" s="91" t="s">
        <v>52</v>
      </c>
      <c r="B100" s="92" t="s">
        <v>41</v>
      </c>
      <c r="C100" s="92" t="s">
        <v>53</v>
      </c>
      <c r="D100" s="92" t="s">
        <v>37</v>
      </c>
      <c r="E100" s="92" t="s">
        <v>62</v>
      </c>
      <c r="F100" s="92" t="s">
        <v>120</v>
      </c>
      <c r="G100" s="93" t="s">
        <v>37</v>
      </c>
      <c r="H100" s="93" t="s">
        <v>37</v>
      </c>
      <c r="I100" s="92" t="s">
        <v>117</v>
      </c>
      <c r="J100" s="94">
        <v>9189</v>
      </c>
      <c r="K100" s="95">
        <v>29327</v>
      </c>
      <c r="L100" s="96">
        <v>3245048.5899998499</v>
      </c>
    </row>
    <row r="101" spans="1:12" s="56" customFormat="1" ht="15" customHeight="1" x14ac:dyDescent="0.25">
      <c r="A101" s="91" t="s">
        <v>52</v>
      </c>
      <c r="B101" s="92" t="s">
        <v>41</v>
      </c>
      <c r="C101" s="92" t="s">
        <v>53</v>
      </c>
      <c r="D101" s="92" t="s">
        <v>37</v>
      </c>
      <c r="E101" s="92" t="s">
        <v>62</v>
      </c>
      <c r="F101" s="92" t="s">
        <v>120</v>
      </c>
      <c r="G101" s="93" t="s">
        <v>37</v>
      </c>
      <c r="H101" s="93" t="s">
        <v>37</v>
      </c>
      <c r="I101" s="92" t="s">
        <v>45</v>
      </c>
      <c r="J101" s="94">
        <v>654</v>
      </c>
      <c r="K101" s="95">
        <v>999</v>
      </c>
      <c r="L101" s="96">
        <v>67305.219999999797</v>
      </c>
    </row>
    <row r="102" spans="1:12" s="56" customFormat="1" ht="15" customHeight="1" x14ac:dyDescent="0.25">
      <c r="A102" s="91" t="s">
        <v>52</v>
      </c>
      <c r="B102" s="92" t="s">
        <v>41</v>
      </c>
      <c r="C102" s="92" t="s">
        <v>53</v>
      </c>
      <c r="D102" s="92" t="s">
        <v>37</v>
      </c>
      <c r="E102" s="92" t="s">
        <v>62</v>
      </c>
      <c r="F102" s="92" t="s">
        <v>121</v>
      </c>
      <c r="G102" s="93" t="s">
        <v>37</v>
      </c>
      <c r="H102" s="93" t="s">
        <v>37</v>
      </c>
      <c r="I102" s="92" t="s">
        <v>117</v>
      </c>
      <c r="J102" s="94">
        <v>85482</v>
      </c>
      <c r="K102" s="95">
        <v>226529</v>
      </c>
      <c r="L102" s="96">
        <v>22231306.519961599</v>
      </c>
    </row>
    <row r="103" spans="1:12" s="56" customFormat="1" ht="15" customHeight="1" x14ac:dyDescent="0.25">
      <c r="A103" s="91" t="s">
        <v>52</v>
      </c>
      <c r="B103" s="92" t="s">
        <v>41</v>
      </c>
      <c r="C103" s="92" t="s">
        <v>53</v>
      </c>
      <c r="D103" s="92" t="s">
        <v>37</v>
      </c>
      <c r="E103" s="92" t="s">
        <v>62</v>
      </c>
      <c r="F103" s="92" t="s">
        <v>121</v>
      </c>
      <c r="G103" s="93" t="s">
        <v>37</v>
      </c>
      <c r="H103" s="93" t="s">
        <v>37</v>
      </c>
      <c r="I103" s="92" t="s">
        <v>45</v>
      </c>
      <c r="J103" s="94">
        <v>5559</v>
      </c>
      <c r="K103" s="95">
        <v>7717</v>
      </c>
      <c r="L103" s="96">
        <v>404442.18999998597</v>
      </c>
    </row>
    <row r="104" spans="1:12" s="56" customFormat="1" ht="15" customHeight="1" x14ac:dyDescent="0.25">
      <c r="A104" s="91" t="s">
        <v>52</v>
      </c>
      <c r="B104" s="92" t="s">
        <v>41</v>
      </c>
      <c r="C104" s="92" t="s">
        <v>53</v>
      </c>
      <c r="D104" s="92" t="s">
        <v>37</v>
      </c>
      <c r="E104" s="92" t="s">
        <v>62</v>
      </c>
      <c r="F104" s="92" t="s">
        <v>60</v>
      </c>
      <c r="G104" s="93" t="s">
        <v>37</v>
      </c>
      <c r="H104" s="93" t="s">
        <v>37</v>
      </c>
      <c r="I104" s="92" t="s">
        <v>117</v>
      </c>
      <c r="J104" s="94">
        <v>13919</v>
      </c>
      <c r="K104" s="95">
        <v>40116</v>
      </c>
      <c r="L104" s="96">
        <v>3440279.3700005398</v>
      </c>
    </row>
    <row r="105" spans="1:12" s="56" customFormat="1" ht="15" customHeight="1" x14ac:dyDescent="0.25">
      <c r="A105" s="91" t="s">
        <v>52</v>
      </c>
      <c r="B105" s="92" t="s">
        <v>41</v>
      </c>
      <c r="C105" s="92" t="s">
        <v>53</v>
      </c>
      <c r="D105" s="92" t="s">
        <v>37</v>
      </c>
      <c r="E105" s="92" t="s">
        <v>62</v>
      </c>
      <c r="F105" s="92" t="s">
        <v>60</v>
      </c>
      <c r="G105" s="93" t="s">
        <v>37</v>
      </c>
      <c r="H105" s="93" t="s">
        <v>37</v>
      </c>
      <c r="I105" s="92" t="s">
        <v>45</v>
      </c>
      <c r="J105" s="94">
        <v>1034</v>
      </c>
      <c r="K105" s="95">
        <v>1380</v>
      </c>
      <c r="L105" s="96">
        <v>54743.429999999898</v>
      </c>
    </row>
    <row r="106" spans="1:12" s="56" customFormat="1" ht="15" customHeight="1" x14ac:dyDescent="0.25">
      <c r="A106" s="91" t="s">
        <v>52</v>
      </c>
      <c r="B106" s="92" t="s">
        <v>41</v>
      </c>
      <c r="C106" s="92" t="s">
        <v>53</v>
      </c>
      <c r="D106" s="92" t="s">
        <v>37</v>
      </c>
      <c r="E106" s="92" t="s">
        <v>62</v>
      </c>
      <c r="F106" s="92" t="s">
        <v>37</v>
      </c>
      <c r="G106" s="93" t="s">
        <v>41</v>
      </c>
      <c r="H106" s="93" t="s">
        <v>37</v>
      </c>
      <c r="I106" s="92" t="s">
        <v>117</v>
      </c>
      <c r="J106" s="94">
        <v>27736</v>
      </c>
      <c r="K106" s="95">
        <v>86261</v>
      </c>
      <c r="L106" s="96">
        <v>8097483.5300013004</v>
      </c>
    </row>
    <row r="107" spans="1:12" s="56" customFormat="1" ht="15" customHeight="1" x14ac:dyDescent="0.25">
      <c r="A107" s="91" t="s">
        <v>52</v>
      </c>
      <c r="B107" s="92" t="s">
        <v>41</v>
      </c>
      <c r="C107" s="92" t="s">
        <v>53</v>
      </c>
      <c r="D107" s="92" t="s">
        <v>37</v>
      </c>
      <c r="E107" s="92" t="s">
        <v>62</v>
      </c>
      <c r="F107" s="92" t="s">
        <v>37</v>
      </c>
      <c r="G107" s="93" t="s">
        <v>41</v>
      </c>
      <c r="H107" s="93" t="s">
        <v>37</v>
      </c>
      <c r="I107" s="92" t="s">
        <v>45</v>
      </c>
      <c r="J107" s="94">
        <v>1914</v>
      </c>
      <c r="K107" s="95">
        <v>2802</v>
      </c>
      <c r="L107" s="96">
        <v>140329.11999999499</v>
      </c>
    </row>
    <row r="108" spans="1:12" s="56" customFormat="1" ht="15" customHeight="1" x14ac:dyDescent="0.25">
      <c r="A108" s="91" t="s">
        <v>52</v>
      </c>
      <c r="B108" s="92" t="s">
        <v>41</v>
      </c>
      <c r="C108" s="92" t="s">
        <v>53</v>
      </c>
      <c r="D108" s="92" t="s">
        <v>37</v>
      </c>
      <c r="E108" s="92" t="s">
        <v>62</v>
      </c>
      <c r="F108" s="92" t="s">
        <v>37</v>
      </c>
      <c r="G108" s="93" t="s">
        <v>42</v>
      </c>
      <c r="H108" s="93" t="s">
        <v>37</v>
      </c>
      <c r="I108" s="92" t="s">
        <v>117</v>
      </c>
      <c r="J108" s="94">
        <v>23667</v>
      </c>
      <c r="K108" s="95">
        <v>59616</v>
      </c>
      <c r="L108" s="96">
        <v>5816591.3400016297</v>
      </c>
    </row>
    <row r="109" spans="1:12" s="56" customFormat="1" ht="15" customHeight="1" x14ac:dyDescent="0.25">
      <c r="A109" s="91" t="s">
        <v>52</v>
      </c>
      <c r="B109" s="92" t="s">
        <v>41</v>
      </c>
      <c r="C109" s="92" t="s">
        <v>53</v>
      </c>
      <c r="D109" s="92" t="s">
        <v>37</v>
      </c>
      <c r="E109" s="92" t="s">
        <v>62</v>
      </c>
      <c r="F109" s="92" t="s">
        <v>37</v>
      </c>
      <c r="G109" s="93" t="s">
        <v>42</v>
      </c>
      <c r="H109" s="93" t="s">
        <v>37</v>
      </c>
      <c r="I109" s="92" t="s">
        <v>45</v>
      </c>
      <c r="J109" s="94">
        <v>1548</v>
      </c>
      <c r="K109" s="95">
        <v>2033</v>
      </c>
      <c r="L109" s="96">
        <v>105745.539999998</v>
      </c>
    </row>
    <row r="110" spans="1:12" s="56" customFormat="1" ht="15" customHeight="1" x14ac:dyDescent="0.25">
      <c r="A110" s="91" t="s">
        <v>52</v>
      </c>
      <c r="B110" s="92" t="s">
        <v>41</v>
      </c>
      <c r="C110" s="92" t="s">
        <v>53</v>
      </c>
      <c r="D110" s="92" t="s">
        <v>37</v>
      </c>
      <c r="E110" s="92" t="s">
        <v>62</v>
      </c>
      <c r="F110" s="92" t="s">
        <v>37</v>
      </c>
      <c r="G110" s="93" t="s">
        <v>43</v>
      </c>
      <c r="H110" s="93" t="s">
        <v>37</v>
      </c>
      <c r="I110" s="92" t="s">
        <v>117</v>
      </c>
      <c r="J110" s="94">
        <v>22058</v>
      </c>
      <c r="K110" s="95">
        <v>53557</v>
      </c>
      <c r="L110" s="96">
        <v>5230098.56000131</v>
      </c>
    </row>
    <row r="111" spans="1:12" s="56" customFormat="1" ht="15" customHeight="1" x14ac:dyDescent="0.25">
      <c r="A111" s="91" t="s">
        <v>52</v>
      </c>
      <c r="B111" s="92" t="s">
        <v>41</v>
      </c>
      <c r="C111" s="92" t="s">
        <v>53</v>
      </c>
      <c r="D111" s="92" t="s">
        <v>37</v>
      </c>
      <c r="E111" s="92" t="s">
        <v>62</v>
      </c>
      <c r="F111" s="92" t="s">
        <v>37</v>
      </c>
      <c r="G111" s="93" t="s">
        <v>43</v>
      </c>
      <c r="H111" s="93" t="s">
        <v>37</v>
      </c>
      <c r="I111" s="92" t="s">
        <v>45</v>
      </c>
      <c r="J111" s="94">
        <v>1442</v>
      </c>
      <c r="K111" s="95">
        <v>1876</v>
      </c>
      <c r="L111" s="96">
        <v>96162.529999999795</v>
      </c>
    </row>
    <row r="112" spans="1:12" s="56" customFormat="1" ht="15" customHeight="1" x14ac:dyDescent="0.25">
      <c r="A112" s="91" t="s">
        <v>52</v>
      </c>
      <c r="B112" s="92" t="s">
        <v>41</v>
      </c>
      <c r="C112" s="92" t="s">
        <v>53</v>
      </c>
      <c r="D112" s="92" t="s">
        <v>37</v>
      </c>
      <c r="E112" s="92" t="s">
        <v>62</v>
      </c>
      <c r="F112" s="92" t="s">
        <v>37</v>
      </c>
      <c r="G112" s="93" t="s">
        <v>44</v>
      </c>
      <c r="H112" s="93" t="s">
        <v>37</v>
      </c>
      <c r="I112" s="92" t="s">
        <v>117</v>
      </c>
      <c r="J112" s="94">
        <v>21423</v>
      </c>
      <c r="K112" s="95">
        <v>49674</v>
      </c>
      <c r="L112" s="96">
        <v>4995092.3900009301</v>
      </c>
    </row>
    <row r="113" spans="1:12" s="56" customFormat="1" ht="15" customHeight="1" x14ac:dyDescent="0.25">
      <c r="A113" s="91" t="s">
        <v>52</v>
      </c>
      <c r="B113" s="92" t="s">
        <v>41</v>
      </c>
      <c r="C113" s="92" t="s">
        <v>53</v>
      </c>
      <c r="D113" s="92" t="s">
        <v>37</v>
      </c>
      <c r="E113" s="92" t="s">
        <v>62</v>
      </c>
      <c r="F113" s="92" t="s">
        <v>37</v>
      </c>
      <c r="G113" s="93" t="s">
        <v>44</v>
      </c>
      <c r="H113" s="93" t="s">
        <v>37</v>
      </c>
      <c r="I113" s="92" t="s">
        <v>45</v>
      </c>
      <c r="J113" s="94">
        <v>1343</v>
      </c>
      <c r="K113" s="95">
        <v>1764</v>
      </c>
      <c r="L113" s="96">
        <v>93495.380000000499</v>
      </c>
    </row>
    <row r="114" spans="1:12" s="56" customFormat="1" ht="15" customHeight="1" x14ac:dyDescent="0.25">
      <c r="A114" s="91" t="s">
        <v>52</v>
      </c>
      <c r="B114" s="92" t="s">
        <v>41</v>
      </c>
      <c r="C114" s="92" t="s">
        <v>53</v>
      </c>
      <c r="D114" s="92" t="s">
        <v>37</v>
      </c>
      <c r="E114" s="92" t="s">
        <v>62</v>
      </c>
      <c r="F114" s="92" t="s">
        <v>37</v>
      </c>
      <c r="G114" s="93" t="s">
        <v>98</v>
      </c>
      <c r="H114" s="93" t="s">
        <v>37</v>
      </c>
      <c r="I114" s="92" t="s">
        <v>117</v>
      </c>
      <c r="J114" s="94">
        <v>19418</v>
      </c>
      <c r="K114" s="95">
        <v>44391</v>
      </c>
      <c r="L114" s="96">
        <v>4536534.3400002001</v>
      </c>
    </row>
    <row r="115" spans="1:12" s="56" customFormat="1" ht="15" customHeight="1" x14ac:dyDescent="0.25">
      <c r="A115" s="91" t="s">
        <v>52</v>
      </c>
      <c r="B115" s="92" t="s">
        <v>41</v>
      </c>
      <c r="C115" s="92" t="s">
        <v>53</v>
      </c>
      <c r="D115" s="92" t="s">
        <v>37</v>
      </c>
      <c r="E115" s="92" t="s">
        <v>62</v>
      </c>
      <c r="F115" s="92" t="s">
        <v>37</v>
      </c>
      <c r="G115" s="93" t="s">
        <v>98</v>
      </c>
      <c r="H115" s="93" t="s">
        <v>37</v>
      </c>
      <c r="I115" s="92" t="s">
        <v>45</v>
      </c>
      <c r="J115" s="94">
        <v>1186</v>
      </c>
      <c r="K115" s="95">
        <v>1543</v>
      </c>
      <c r="L115" s="96">
        <v>85602.470000001107</v>
      </c>
    </row>
    <row r="116" spans="1:12" s="56" customFormat="1" ht="15" customHeight="1" x14ac:dyDescent="0.25">
      <c r="A116" s="91" t="s">
        <v>52</v>
      </c>
      <c r="B116" s="92" t="s">
        <v>41</v>
      </c>
      <c r="C116" s="92" t="s">
        <v>53</v>
      </c>
      <c r="D116" s="92" t="s">
        <v>37</v>
      </c>
      <c r="E116" s="92" t="s">
        <v>62</v>
      </c>
      <c r="F116" s="92" t="s">
        <v>37</v>
      </c>
      <c r="G116" s="93" t="s">
        <v>37</v>
      </c>
      <c r="H116" s="93" t="s">
        <v>122</v>
      </c>
      <c r="I116" s="92" t="s">
        <v>117</v>
      </c>
      <c r="J116" s="94">
        <v>14956</v>
      </c>
      <c r="K116" s="95">
        <v>41419</v>
      </c>
      <c r="L116" s="96">
        <v>3732660.8499998902</v>
      </c>
    </row>
    <row r="117" spans="1:12" s="56" customFormat="1" ht="15" customHeight="1" x14ac:dyDescent="0.25">
      <c r="A117" s="91" t="s">
        <v>52</v>
      </c>
      <c r="B117" s="92" t="s">
        <v>41</v>
      </c>
      <c r="C117" s="92" t="s">
        <v>53</v>
      </c>
      <c r="D117" s="92" t="s">
        <v>37</v>
      </c>
      <c r="E117" s="92" t="s">
        <v>62</v>
      </c>
      <c r="F117" s="92" t="s">
        <v>37</v>
      </c>
      <c r="G117" s="93" t="s">
        <v>37</v>
      </c>
      <c r="H117" s="93" t="s">
        <v>122</v>
      </c>
      <c r="I117" s="92" t="s">
        <v>45</v>
      </c>
      <c r="J117" s="94">
        <v>1175</v>
      </c>
      <c r="K117" s="95">
        <v>1723</v>
      </c>
      <c r="L117" s="96">
        <v>145236.16000000099</v>
      </c>
    </row>
    <row r="118" spans="1:12" s="56" customFormat="1" ht="15" customHeight="1" x14ac:dyDescent="0.25">
      <c r="A118" s="91" t="s">
        <v>52</v>
      </c>
      <c r="B118" s="92" t="s">
        <v>41</v>
      </c>
      <c r="C118" s="92" t="s">
        <v>53</v>
      </c>
      <c r="D118" s="92" t="s">
        <v>37</v>
      </c>
      <c r="E118" s="92" t="s">
        <v>62</v>
      </c>
      <c r="F118" s="92" t="s">
        <v>37</v>
      </c>
      <c r="G118" s="93" t="s">
        <v>37</v>
      </c>
      <c r="H118" s="93" t="s">
        <v>37</v>
      </c>
      <c r="I118" s="92" t="s">
        <v>117</v>
      </c>
      <c r="J118" s="94">
        <v>108470</v>
      </c>
      <c r="K118" s="95">
        <v>295972</v>
      </c>
      <c r="L118" s="96">
        <v>28916634.480010699</v>
      </c>
    </row>
    <row r="119" spans="1:12" s="56" customFormat="1" ht="15" customHeight="1" x14ac:dyDescent="0.25">
      <c r="A119" s="91" t="s">
        <v>52</v>
      </c>
      <c r="B119" s="92" t="s">
        <v>41</v>
      </c>
      <c r="C119" s="92" t="s">
        <v>53</v>
      </c>
      <c r="D119" s="92" t="s">
        <v>37</v>
      </c>
      <c r="E119" s="92" t="s">
        <v>62</v>
      </c>
      <c r="F119" s="92" t="s">
        <v>37</v>
      </c>
      <c r="G119" s="93" t="s">
        <v>37</v>
      </c>
      <c r="H119" s="93" t="s">
        <v>37</v>
      </c>
      <c r="I119" s="92" t="s">
        <v>45</v>
      </c>
      <c r="J119" s="94">
        <v>7245</v>
      </c>
      <c r="K119" s="95">
        <v>10096</v>
      </c>
      <c r="L119" s="96">
        <v>526490.839999986</v>
      </c>
    </row>
    <row r="120" spans="1:12" s="56" customFormat="1" ht="15" customHeight="1" x14ac:dyDescent="0.25">
      <c r="A120" s="91" t="s">
        <v>52</v>
      </c>
      <c r="B120" s="92" t="s">
        <v>41</v>
      </c>
      <c r="C120" s="92" t="s">
        <v>53</v>
      </c>
      <c r="D120" s="92" t="s">
        <v>37</v>
      </c>
      <c r="E120" s="92" t="s">
        <v>62</v>
      </c>
      <c r="F120" s="92" t="s">
        <v>37</v>
      </c>
      <c r="G120" s="93" t="s">
        <v>37</v>
      </c>
      <c r="H120" s="93" t="s">
        <v>64</v>
      </c>
      <c r="I120" s="92" t="s">
        <v>117</v>
      </c>
      <c r="J120" s="94">
        <v>92866</v>
      </c>
      <c r="K120" s="95">
        <v>252516</v>
      </c>
      <c r="L120" s="96">
        <v>24980950.679954</v>
      </c>
    </row>
    <row r="121" spans="1:12" s="56" customFormat="1" ht="15" customHeight="1" x14ac:dyDescent="0.25">
      <c r="A121" s="91" t="s">
        <v>52</v>
      </c>
      <c r="B121" s="92" t="s">
        <v>41</v>
      </c>
      <c r="C121" s="92" t="s">
        <v>53</v>
      </c>
      <c r="D121" s="92" t="s">
        <v>37</v>
      </c>
      <c r="E121" s="92" t="s">
        <v>62</v>
      </c>
      <c r="F121" s="92" t="s">
        <v>37</v>
      </c>
      <c r="G121" s="93" t="s">
        <v>37</v>
      </c>
      <c r="H121" s="93" t="s">
        <v>64</v>
      </c>
      <c r="I121" s="92" t="s">
        <v>45</v>
      </c>
      <c r="J121" s="94">
        <v>6032</v>
      </c>
      <c r="K121" s="95">
        <v>8301</v>
      </c>
      <c r="L121" s="96">
        <v>376442.36999998899</v>
      </c>
    </row>
    <row r="122" spans="1:12" s="56" customFormat="1" ht="15" customHeight="1" x14ac:dyDescent="0.25">
      <c r="A122" s="91" t="s">
        <v>52</v>
      </c>
      <c r="B122" s="92" t="s">
        <v>41</v>
      </c>
      <c r="C122" s="92" t="s">
        <v>53</v>
      </c>
      <c r="D122" s="92" t="s">
        <v>37</v>
      </c>
      <c r="E122" s="92" t="s">
        <v>37</v>
      </c>
      <c r="F122" s="92" t="s">
        <v>120</v>
      </c>
      <c r="G122" s="93" t="s">
        <v>41</v>
      </c>
      <c r="H122" s="93" t="s">
        <v>37</v>
      </c>
      <c r="I122" s="92" t="s">
        <v>117</v>
      </c>
      <c r="J122" s="94">
        <v>4835</v>
      </c>
      <c r="K122" s="95">
        <v>17733</v>
      </c>
      <c r="L122" s="96">
        <v>1751500.8100000999</v>
      </c>
    </row>
    <row r="123" spans="1:12" s="56" customFormat="1" ht="15" customHeight="1" x14ac:dyDescent="0.25">
      <c r="A123" s="91" t="s">
        <v>52</v>
      </c>
      <c r="B123" s="92" t="s">
        <v>41</v>
      </c>
      <c r="C123" s="92" t="s">
        <v>53</v>
      </c>
      <c r="D123" s="92" t="s">
        <v>37</v>
      </c>
      <c r="E123" s="92" t="s">
        <v>37</v>
      </c>
      <c r="F123" s="92" t="s">
        <v>120</v>
      </c>
      <c r="G123" s="93" t="s">
        <v>41</v>
      </c>
      <c r="H123" s="93" t="s">
        <v>37</v>
      </c>
      <c r="I123" s="92" t="s">
        <v>45</v>
      </c>
      <c r="J123" s="94">
        <v>330</v>
      </c>
      <c r="K123" s="95">
        <v>477</v>
      </c>
      <c r="L123" s="96">
        <v>29810.819999999901</v>
      </c>
    </row>
    <row r="124" spans="1:12" s="56" customFormat="1" ht="15" customHeight="1" x14ac:dyDescent="0.25">
      <c r="A124" s="91" t="s">
        <v>52</v>
      </c>
      <c r="B124" s="92" t="s">
        <v>41</v>
      </c>
      <c r="C124" s="92" t="s">
        <v>53</v>
      </c>
      <c r="D124" s="92" t="s">
        <v>37</v>
      </c>
      <c r="E124" s="92" t="s">
        <v>37</v>
      </c>
      <c r="F124" s="92" t="s">
        <v>120</v>
      </c>
      <c r="G124" s="93" t="s">
        <v>42</v>
      </c>
      <c r="H124" s="93" t="s">
        <v>37</v>
      </c>
      <c r="I124" s="92" t="s">
        <v>117</v>
      </c>
      <c r="J124" s="94">
        <v>4265</v>
      </c>
      <c r="K124" s="95">
        <v>12693</v>
      </c>
      <c r="L124" s="96">
        <v>1358415.5000001199</v>
      </c>
    </row>
    <row r="125" spans="1:12" s="56" customFormat="1" ht="15" customHeight="1" x14ac:dyDescent="0.25">
      <c r="A125" s="91" t="s">
        <v>52</v>
      </c>
      <c r="B125" s="92" t="s">
        <v>41</v>
      </c>
      <c r="C125" s="92" t="s">
        <v>53</v>
      </c>
      <c r="D125" s="92" t="s">
        <v>37</v>
      </c>
      <c r="E125" s="92" t="s">
        <v>37</v>
      </c>
      <c r="F125" s="92" t="s">
        <v>120</v>
      </c>
      <c r="G125" s="93" t="s">
        <v>42</v>
      </c>
      <c r="H125" s="93" t="s">
        <v>37</v>
      </c>
      <c r="I125" s="92" t="s">
        <v>45</v>
      </c>
      <c r="J125" s="94">
        <v>256</v>
      </c>
      <c r="K125" s="95">
        <v>364</v>
      </c>
      <c r="L125" s="96">
        <v>25447.319999999901</v>
      </c>
    </row>
    <row r="126" spans="1:12" s="56" customFormat="1" ht="15" customHeight="1" x14ac:dyDescent="0.25">
      <c r="A126" s="91" t="s">
        <v>52</v>
      </c>
      <c r="B126" s="92" t="s">
        <v>41</v>
      </c>
      <c r="C126" s="92" t="s">
        <v>53</v>
      </c>
      <c r="D126" s="92" t="s">
        <v>37</v>
      </c>
      <c r="E126" s="92" t="s">
        <v>37</v>
      </c>
      <c r="F126" s="92" t="s">
        <v>120</v>
      </c>
      <c r="G126" s="93" t="s">
        <v>43</v>
      </c>
      <c r="H126" s="93" t="s">
        <v>37</v>
      </c>
      <c r="I126" s="92" t="s">
        <v>117</v>
      </c>
      <c r="J126" s="94">
        <v>4876</v>
      </c>
      <c r="K126" s="95">
        <v>14100</v>
      </c>
      <c r="L126" s="96">
        <v>1547902.07000015</v>
      </c>
    </row>
    <row r="127" spans="1:12" s="56" customFormat="1" ht="15" customHeight="1" x14ac:dyDescent="0.25">
      <c r="A127" s="91" t="s">
        <v>52</v>
      </c>
      <c r="B127" s="92" t="s">
        <v>41</v>
      </c>
      <c r="C127" s="92" t="s">
        <v>53</v>
      </c>
      <c r="D127" s="92" t="s">
        <v>37</v>
      </c>
      <c r="E127" s="92" t="s">
        <v>37</v>
      </c>
      <c r="F127" s="92" t="s">
        <v>120</v>
      </c>
      <c r="G127" s="93" t="s">
        <v>43</v>
      </c>
      <c r="H127" s="93" t="s">
        <v>37</v>
      </c>
      <c r="I127" s="92" t="s">
        <v>45</v>
      </c>
      <c r="J127" s="94">
        <v>316</v>
      </c>
      <c r="K127" s="95">
        <v>458</v>
      </c>
      <c r="L127" s="96">
        <v>25972.5099999999</v>
      </c>
    </row>
    <row r="128" spans="1:12" s="56" customFormat="1" ht="15" customHeight="1" x14ac:dyDescent="0.25">
      <c r="A128" s="91" t="s">
        <v>52</v>
      </c>
      <c r="B128" s="92" t="s">
        <v>41</v>
      </c>
      <c r="C128" s="92" t="s">
        <v>53</v>
      </c>
      <c r="D128" s="92" t="s">
        <v>37</v>
      </c>
      <c r="E128" s="92" t="s">
        <v>37</v>
      </c>
      <c r="F128" s="92" t="s">
        <v>120</v>
      </c>
      <c r="G128" s="93" t="s">
        <v>44</v>
      </c>
      <c r="H128" s="93" t="s">
        <v>37</v>
      </c>
      <c r="I128" s="92" t="s">
        <v>117</v>
      </c>
      <c r="J128" s="94">
        <v>5146</v>
      </c>
      <c r="K128" s="95">
        <v>15710</v>
      </c>
      <c r="L128" s="96">
        <v>1803400.3600000101</v>
      </c>
    </row>
    <row r="129" spans="1:12" s="56" customFormat="1" ht="15" customHeight="1" x14ac:dyDescent="0.25">
      <c r="A129" s="91" t="s">
        <v>52</v>
      </c>
      <c r="B129" s="92" t="s">
        <v>41</v>
      </c>
      <c r="C129" s="92" t="s">
        <v>53</v>
      </c>
      <c r="D129" s="92" t="s">
        <v>37</v>
      </c>
      <c r="E129" s="92" t="s">
        <v>37</v>
      </c>
      <c r="F129" s="92" t="s">
        <v>120</v>
      </c>
      <c r="G129" s="93" t="s">
        <v>44</v>
      </c>
      <c r="H129" s="93" t="s">
        <v>37</v>
      </c>
      <c r="I129" s="92" t="s">
        <v>45</v>
      </c>
      <c r="J129" s="94">
        <v>332</v>
      </c>
      <c r="K129" s="95">
        <v>555</v>
      </c>
      <c r="L129" s="96">
        <v>36245.1599999998</v>
      </c>
    </row>
    <row r="130" spans="1:12" s="56" customFormat="1" ht="15" customHeight="1" x14ac:dyDescent="0.25">
      <c r="A130" s="91" t="s">
        <v>52</v>
      </c>
      <c r="B130" s="92" t="s">
        <v>41</v>
      </c>
      <c r="C130" s="92" t="s">
        <v>53</v>
      </c>
      <c r="D130" s="92" t="s">
        <v>37</v>
      </c>
      <c r="E130" s="92" t="s">
        <v>37</v>
      </c>
      <c r="F130" s="92" t="s">
        <v>120</v>
      </c>
      <c r="G130" s="93" t="s">
        <v>98</v>
      </c>
      <c r="H130" s="93" t="s">
        <v>37</v>
      </c>
      <c r="I130" s="92" t="s">
        <v>117</v>
      </c>
      <c r="J130" s="94">
        <v>4716</v>
      </c>
      <c r="K130" s="95">
        <v>13731</v>
      </c>
      <c r="L130" s="96">
        <v>1544172.9400001499</v>
      </c>
    </row>
    <row r="131" spans="1:12" s="56" customFormat="1" ht="15" customHeight="1" x14ac:dyDescent="0.25">
      <c r="A131" s="91" t="s">
        <v>52</v>
      </c>
      <c r="B131" s="92" t="s">
        <v>41</v>
      </c>
      <c r="C131" s="92" t="s">
        <v>53</v>
      </c>
      <c r="D131" s="92" t="s">
        <v>37</v>
      </c>
      <c r="E131" s="92" t="s">
        <v>37</v>
      </c>
      <c r="F131" s="92" t="s">
        <v>120</v>
      </c>
      <c r="G131" s="93" t="s">
        <v>98</v>
      </c>
      <c r="H131" s="93" t="s">
        <v>37</v>
      </c>
      <c r="I131" s="92" t="s">
        <v>45</v>
      </c>
      <c r="J131" s="94">
        <v>355</v>
      </c>
      <c r="K131" s="95">
        <v>540</v>
      </c>
      <c r="L131" s="96">
        <v>42406.209999999897</v>
      </c>
    </row>
    <row r="132" spans="1:12" s="56" customFormat="1" ht="15" customHeight="1" x14ac:dyDescent="0.25">
      <c r="A132" s="91" t="s">
        <v>52</v>
      </c>
      <c r="B132" s="92" t="s">
        <v>41</v>
      </c>
      <c r="C132" s="92" t="s">
        <v>53</v>
      </c>
      <c r="D132" s="92" t="s">
        <v>37</v>
      </c>
      <c r="E132" s="92" t="s">
        <v>37</v>
      </c>
      <c r="F132" s="92" t="s">
        <v>120</v>
      </c>
      <c r="G132" s="93" t="s">
        <v>37</v>
      </c>
      <c r="H132" s="93" t="s">
        <v>122</v>
      </c>
      <c r="I132" s="92" t="s">
        <v>117</v>
      </c>
      <c r="J132" s="94">
        <v>3530</v>
      </c>
      <c r="K132" s="95">
        <v>9999</v>
      </c>
      <c r="L132" s="96">
        <v>1115972.7</v>
      </c>
    </row>
    <row r="133" spans="1:12" s="56" customFormat="1" ht="15" customHeight="1" x14ac:dyDescent="0.25">
      <c r="A133" s="91" t="s">
        <v>52</v>
      </c>
      <c r="B133" s="92" t="s">
        <v>41</v>
      </c>
      <c r="C133" s="92" t="s">
        <v>53</v>
      </c>
      <c r="D133" s="92" t="s">
        <v>37</v>
      </c>
      <c r="E133" s="92" t="s">
        <v>37</v>
      </c>
      <c r="F133" s="92" t="s">
        <v>120</v>
      </c>
      <c r="G133" s="93" t="s">
        <v>37</v>
      </c>
      <c r="H133" s="93" t="s">
        <v>122</v>
      </c>
      <c r="I133" s="92" t="s">
        <v>45</v>
      </c>
      <c r="J133" s="94">
        <v>353</v>
      </c>
      <c r="K133" s="95">
        <v>617</v>
      </c>
      <c r="L133" s="96">
        <v>64068.769999999902</v>
      </c>
    </row>
    <row r="134" spans="1:12" s="56" customFormat="1" ht="15" customHeight="1" x14ac:dyDescent="0.25">
      <c r="A134" s="91" t="s">
        <v>52</v>
      </c>
      <c r="B134" s="92" t="s">
        <v>41</v>
      </c>
      <c r="C134" s="92" t="s">
        <v>53</v>
      </c>
      <c r="D134" s="92" t="s">
        <v>37</v>
      </c>
      <c r="E134" s="92" t="s">
        <v>37</v>
      </c>
      <c r="F134" s="92" t="s">
        <v>120</v>
      </c>
      <c r="G134" s="93" t="s">
        <v>37</v>
      </c>
      <c r="H134" s="93" t="s">
        <v>37</v>
      </c>
      <c r="I134" s="92" t="s">
        <v>117</v>
      </c>
      <c r="J134" s="94">
        <v>22147</v>
      </c>
      <c r="K134" s="95">
        <v>74447</v>
      </c>
      <c r="L134" s="96">
        <v>8069203.7599948002</v>
      </c>
    </row>
    <row r="135" spans="1:12" s="56" customFormat="1" ht="15" customHeight="1" x14ac:dyDescent="0.25">
      <c r="A135" s="91" t="s">
        <v>52</v>
      </c>
      <c r="B135" s="92" t="s">
        <v>41</v>
      </c>
      <c r="C135" s="92" t="s">
        <v>53</v>
      </c>
      <c r="D135" s="92" t="s">
        <v>37</v>
      </c>
      <c r="E135" s="92" t="s">
        <v>37</v>
      </c>
      <c r="F135" s="92" t="s">
        <v>120</v>
      </c>
      <c r="G135" s="93" t="s">
        <v>37</v>
      </c>
      <c r="H135" s="93" t="s">
        <v>37</v>
      </c>
      <c r="I135" s="92" t="s">
        <v>45</v>
      </c>
      <c r="J135" s="94">
        <v>1503</v>
      </c>
      <c r="K135" s="95">
        <v>2410</v>
      </c>
      <c r="L135" s="96">
        <v>160604.400000002</v>
      </c>
    </row>
    <row r="136" spans="1:12" s="56" customFormat="1" ht="15" customHeight="1" x14ac:dyDescent="0.25">
      <c r="A136" s="91" t="s">
        <v>52</v>
      </c>
      <c r="B136" s="92" t="s">
        <v>41</v>
      </c>
      <c r="C136" s="92" t="s">
        <v>53</v>
      </c>
      <c r="D136" s="92" t="s">
        <v>37</v>
      </c>
      <c r="E136" s="92" t="s">
        <v>37</v>
      </c>
      <c r="F136" s="92" t="s">
        <v>120</v>
      </c>
      <c r="G136" s="93" t="s">
        <v>37</v>
      </c>
      <c r="H136" s="93" t="s">
        <v>64</v>
      </c>
      <c r="I136" s="92" t="s">
        <v>117</v>
      </c>
      <c r="J136" s="94">
        <v>18477</v>
      </c>
      <c r="K136" s="95">
        <v>63988</v>
      </c>
      <c r="L136" s="96">
        <v>6892278.33999932</v>
      </c>
    </row>
    <row r="137" spans="1:12" s="56" customFormat="1" ht="15" customHeight="1" x14ac:dyDescent="0.25">
      <c r="A137" s="91" t="s">
        <v>52</v>
      </c>
      <c r="B137" s="92" t="s">
        <v>41</v>
      </c>
      <c r="C137" s="92" t="s">
        <v>53</v>
      </c>
      <c r="D137" s="92" t="s">
        <v>37</v>
      </c>
      <c r="E137" s="92" t="s">
        <v>37</v>
      </c>
      <c r="F137" s="92" t="s">
        <v>120</v>
      </c>
      <c r="G137" s="93" t="s">
        <v>37</v>
      </c>
      <c r="H137" s="93" t="s">
        <v>64</v>
      </c>
      <c r="I137" s="92" t="s">
        <v>45</v>
      </c>
      <c r="J137" s="94">
        <v>1142</v>
      </c>
      <c r="K137" s="95">
        <v>1777</v>
      </c>
      <c r="L137" s="96">
        <v>95813.250000002401</v>
      </c>
    </row>
    <row r="138" spans="1:12" s="56" customFormat="1" ht="15" customHeight="1" x14ac:dyDescent="0.25">
      <c r="A138" s="91" t="s">
        <v>52</v>
      </c>
      <c r="B138" s="92" t="s">
        <v>41</v>
      </c>
      <c r="C138" s="92" t="s">
        <v>53</v>
      </c>
      <c r="D138" s="92" t="s">
        <v>37</v>
      </c>
      <c r="E138" s="92" t="s">
        <v>37</v>
      </c>
      <c r="F138" s="92" t="s">
        <v>121</v>
      </c>
      <c r="G138" s="93" t="s">
        <v>41</v>
      </c>
      <c r="H138" s="93" t="s">
        <v>37</v>
      </c>
      <c r="I138" s="92" t="s">
        <v>117</v>
      </c>
      <c r="J138" s="94">
        <v>57329</v>
      </c>
      <c r="K138" s="95">
        <v>162200</v>
      </c>
      <c r="L138" s="96">
        <v>15819664.339981601</v>
      </c>
    </row>
    <row r="139" spans="1:12" s="56" customFormat="1" ht="15" customHeight="1" x14ac:dyDescent="0.25">
      <c r="A139" s="91" t="s">
        <v>52</v>
      </c>
      <c r="B139" s="92" t="s">
        <v>41</v>
      </c>
      <c r="C139" s="92" t="s">
        <v>53</v>
      </c>
      <c r="D139" s="92" t="s">
        <v>37</v>
      </c>
      <c r="E139" s="92" t="s">
        <v>37</v>
      </c>
      <c r="F139" s="92" t="s">
        <v>121</v>
      </c>
      <c r="G139" s="93" t="s">
        <v>41</v>
      </c>
      <c r="H139" s="93" t="s">
        <v>37</v>
      </c>
      <c r="I139" s="92" t="s">
        <v>45</v>
      </c>
      <c r="J139" s="94">
        <v>3768</v>
      </c>
      <c r="K139" s="95">
        <v>5360</v>
      </c>
      <c r="L139" s="96">
        <v>254710.269999988</v>
      </c>
    </row>
    <row r="140" spans="1:12" s="56" customFormat="1" ht="15" customHeight="1" x14ac:dyDescent="0.25">
      <c r="A140" s="91" t="s">
        <v>52</v>
      </c>
      <c r="B140" s="92" t="s">
        <v>41</v>
      </c>
      <c r="C140" s="92" t="s">
        <v>53</v>
      </c>
      <c r="D140" s="92" t="s">
        <v>37</v>
      </c>
      <c r="E140" s="92" t="s">
        <v>37</v>
      </c>
      <c r="F140" s="92" t="s">
        <v>121</v>
      </c>
      <c r="G140" s="93" t="s">
        <v>42</v>
      </c>
      <c r="H140" s="93" t="s">
        <v>37</v>
      </c>
      <c r="I140" s="92" t="s">
        <v>117</v>
      </c>
      <c r="J140" s="94">
        <v>50887</v>
      </c>
      <c r="K140" s="95">
        <v>116383</v>
      </c>
      <c r="L140" s="96">
        <v>11650218.6199928</v>
      </c>
    </row>
    <row r="141" spans="1:12" s="56" customFormat="1" ht="15" customHeight="1" x14ac:dyDescent="0.25">
      <c r="A141" s="91" t="s">
        <v>52</v>
      </c>
      <c r="B141" s="92" t="s">
        <v>41</v>
      </c>
      <c r="C141" s="92" t="s">
        <v>53</v>
      </c>
      <c r="D141" s="92" t="s">
        <v>37</v>
      </c>
      <c r="E141" s="92" t="s">
        <v>37</v>
      </c>
      <c r="F141" s="92" t="s">
        <v>121</v>
      </c>
      <c r="G141" s="93" t="s">
        <v>42</v>
      </c>
      <c r="H141" s="93" t="s">
        <v>37</v>
      </c>
      <c r="I141" s="92" t="s">
        <v>45</v>
      </c>
      <c r="J141" s="94">
        <v>3017</v>
      </c>
      <c r="K141" s="95">
        <v>3864</v>
      </c>
      <c r="L141" s="96">
        <v>196754.15999999401</v>
      </c>
    </row>
    <row r="142" spans="1:12" s="56" customFormat="1" ht="15" customHeight="1" x14ac:dyDescent="0.25">
      <c r="A142" s="91" t="s">
        <v>52</v>
      </c>
      <c r="B142" s="92" t="s">
        <v>41</v>
      </c>
      <c r="C142" s="92" t="s">
        <v>53</v>
      </c>
      <c r="D142" s="92" t="s">
        <v>37</v>
      </c>
      <c r="E142" s="92" t="s">
        <v>37</v>
      </c>
      <c r="F142" s="92" t="s">
        <v>121</v>
      </c>
      <c r="G142" s="93" t="s">
        <v>43</v>
      </c>
      <c r="H142" s="93" t="s">
        <v>37</v>
      </c>
      <c r="I142" s="92" t="s">
        <v>117</v>
      </c>
      <c r="J142" s="94">
        <v>47896</v>
      </c>
      <c r="K142" s="95">
        <v>103100</v>
      </c>
      <c r="L142" s="96">
        <v>10309076.9599957</v>
      </c>
    </row>
    <row r="143" spans="1:12" s="56" customFormat="1" ht="15" customHeight="1" x14ac:dyDescent="0.25">
      <c r="A143" s="91" t="s">
        <v>52</v>
      </c>
      <c r="B143" s="92" t="s">
        <v>41</v>
      </c>
      <c r="C143" s="92" t="s">
        <v>53</v>
      </c>
      <c r="D143" s="92" t="s">
        <v>37</v>
      </c>
      <c r="E143" s="92" t="s">
        <v>37</v>
      </c>
      <c r="F143" s="92" t="s">
        <v>121</v>
      </c>
      <c r="G143" s="93" t="s">
        <v>43</v>
      </c>
      <c r="H143" s="93" t="s">
        <v>37</v>
      </c>
      <c r="I143" s="92" t="s">
        <v>45</v>
      </c>
      <c r="J143" s="94">
        <v>2782</v>
      </c>
      <c r="K143" s="95">
        <v>3518</v>
      </c>
      <c r="L143" s="96">
        <v>178563.13999999501</v>
      </c>
    </row>
    <row r="144" spans="1:12" s="56" customFormat="1" ht="15" customHeight="1" x14ac:dyDescent="0.25">
      <c r="A144" s="91" t="s">
        <v>52</v>
      </c>
      <c r="B144" s="92" t="s">
        <v>41</v>
      </c>
      <c r="C144" s="92" t="s">
        <v>53</v>
      </c>
      <c r="D144" s="92" t="s">
        <v>37</v>
      </c>
      <c r="E144" s="92" t="s">
        <v>37</v>
      </c>
      <c r="F144" s="92" t="s">
        <v>121</v>
      </c>
      <c r="G144" s="93" t="s">
        <v>44</v>
      </c>
      <c r="H144" s="93" t="s">
        <v>37</v>
      </c>
      <c r="I144" s="92" t="s">
        <v>117</v>
      </c>
      <c r="J144" s="94">
        <v>46877</v>
      </c>
      <c r="K144" s="95">
        <v>97587</v>
      </c>
      <c r="L144" s="96">
        <v>9819902.8599968404</v>
      </c>
    </row>
    <row r="145" spans="1:12" s="56" customFormat="1" ht="15" customHeight="1" x14ac:dyDescent="0.25">
      <c r="A145" s="91" t="s">
        <v>52</v>
      </c>
      <c r="B145" s="92" t="s">
        <v>41</v>
      </c>
      <c r="C145" s="92" t="s">
        <v>53</v>
      </c>
      <c r="D145" s="92" t="s">
        <v>37</v>
      </c>
      <c r="E145" s="92" t="s">
        <v>37</v>
      </c>
      <c r="F145" s="92" t="s">
        <v>121</v>
      </c>
      <c r="G145" s="93" t="s">
        <v>44</v>
      </c>
      <c r="H145" s="93" t="s">
        <v>37</v>
      </c>
      <c r="I145" s="92" t="s">
        <v>45</v>
      </c>
      <c r="J145" s="94">
        <v>2653</v>
      </c>
      <c r="K145" s="95">
        <v>3356</v>
      </c>
      <c r="L145" s="96">
        <v>168518.19999999501</v>
      </c>
    </row>
    <row r="146" spans="1:12" s="56" customFormat="1" ht="15" customHeight="1" x14ac:dyDescent="0.25">
      <c r="A146" s="91" t="s">
        <v>52</v>
      </c>
      <c r="B146" s="92" t="s">
        <v>41</v>
      </c>
      <c r="C146" s="92" t="s">
        <v>53</v>
      </c>
      <c r="D146" s="92" t="s">
        <v>37</v>
      </c>
      <c r="E146" s="92" t="s">
        <v>37</v>
      </c>
      <c r="F146" s="92" t="s">
        <v>121</v>
      </c>
      <c r="G146" s="93" t="s">
        <v>98</v>
      </c>
      <c r="H146" s="93" t="s">
        <v>37</v>
      </c>
      <c r="I146" s="92" t="s">
        <v>117</v>
      </c>
      <c r="J146" s="94">
        <v>41601</v>
      </c>
      <c r="K146" s="95">
        <v>85587</v>
      </c>
      <c r="L146" s="96">
        <v>8763172.4699991997</v>
      </c>
    </row>
    <row r="147" spans="1:12" s="56" customFormat="1" ht="15" customHeight="1" x14ac:dyDescent="0.25">
      <c r="A147" s="91" t="s">
        <v>52</v>
      </c>
      <c r="B147" s="92" t="s">
        <v>41</v>
      </c>
      <c r="C147" s="92" t="s">
        <v>53</v>
      </c>
      <c r="D147" s="92" t="s">
        <v>37</v>
      </c>
      <c r="E147" s="92" t="s">
        <v>37</v>
      </c>
      <c r="F147" s="92" t="s">
        <v>121</v>
      </c>
      <c r="G147" s="93" t="s">
        <v>98</v>
      </c>
      <c r="H147" s="93" t="s">
        <v>37</v>
      </c>
      <c r="I147" s="92" t="s">
        <v>45</v>
      </c>
      <c r="J147" s="94">
        <v>2207</v>
      </c>
      <c r="K147" s="95">
        <v>2803</v>
      </c>
      <c r="L147" s="96">
        <v>153095.02999999799</v>
      </c>
    </row>
    <row r="148" spans="1:12" s="56" customFormat="1" ht="15" customHeight="1" x14ac:dyDescent="0.25">
      <c r="A148" s="91" t="s">
        <v>52</v>
      </c>
      <c r="B148" s="92" t="s">
        <v>41</v>
      </c>
      <c r="C148" s="92" t="s">
        <v>53</v>
      </c>
      <c r="D148" s="92" t="s">
        <v>37</v>
      </c>
      <c r="E148" s="92" t="s">
        <v>37</v>
      </c>
      <c r="F148" s="92" t="s">
        <v>121</v>
      </c>
      <c r="G148" s="93" t="s">
        <v>37</v>
      </c>
      <c r="H148" s="93" t="s">
        <v>122</v>
      </c>
      <c r="I148" s="92" t="s">
        <v>117</v>
      </c>
      <c r="J148" s="94">
        <v>32346</v>
      </c>
      <c r="K148" s="95">
        <v>74758</v>
      </c>
      <c r="L148" s="96">
        <v>6902071.8400002001</v>
      </c>
    </row>
    <row r="149" spans="1:12" s="56" customFormat="1" ht="15" customHeight="1" x14ac:dyDescent="0.25">
      <c r="A149" s="91" t="s">
        <v>52</v>
      </c>
      <c r="B149" s="92" t="s">
        <v>41</v>
      </c>
      <c r="C149" s="92" t="s">
        <v>53</v>
      </c>
      <c r="D149" s="92" t="s">
        <v>37</v>
      </c>
      <c r="E149" s="92" t="s">
        <v>37</v>
      </c>
      <c r="F149" s="92" t="s">
        <v>121</v>
      </c>
      <c r="G149" s="93" t="s">
        <v>37</v>
      </c>
      <c r="H149" s="93" t="s">
        <v>122</v>
      </c>
      <c r="I149" s="92" t="s">
        <v>45</v>
      </c>
      <c r="J149" s="94">
        <v>2133</v>
      </c>
      <c r="K149" s="95">
        <v>2952</v>
      </c>
      <c r="L149" s="96">
        <v>256538.189999989</v>
      </c>
    </row>
    <row r="150" spans="1:12" s="56" customFormat="1" ht="15" customHeight="1" x14ac:dyDescent="0.25">
      <c r="A150" s="91" t="s">
        <v>52</v>
      </c>
      <c r="B150" s="92" t="s">
        <v>41</v>
      </c>
      <c r="C150" s="92" t="s">
        <v>53</v>
      </c>
      <c r="D150" s="92" t="s">
        <v>37</v>
      </c>
      <c r="E150" s="92" t="s">
        <v>37</v>
      </c>
      <c r="F150" s="92" t="s">
        <v>121</v>
      </c>
      <c r="G150" s="93" t="s">
        <v>37</v>
      </c>
      <c r="H150" s="93" t="s">
        <v>37</v>
      </c>
      <c r="I150" s="92" t="s">
        <v>117</v>
      </c>
      <c r="J150" s="94">
        <v>233116</v>
      </c>
      <c r="K150" s="95">
        <v>570365</v>
      </c>
      <c r="L150" s="96">
        <v>56912037.650113203</v>
      </c>
    </row>
    <row r="151" spans="1:12" s="56" customFormat="1" ht="15" customHeight="1" x14ac:dyDescent="0.25">
      <c r="A151" s="91" t="s">
        <v>52</v>
      </c>
      <c r="B151" s="92" t="s">
        <v>41</v>
      </c>
      <c r="C151" s="92" t="s">
        <v>53</v>
      </c>
      <c r="D151" s="92" t="s">
        <v>37</v>
      </c>
      <c r="E151" s="92" t="s">
        <v>37</v>
      </c>
      <c r="F151" s="92" t="s">
        <v>121</v>
      </c>
      <c r="G151" s="93" t="s">
        <v>37</v>
      </c>
      <c r="H151" s="93" t="s">
        <v>37</v>
      </c>
      <c r="I151" s="92" t="s">
        <v>45</v>
      </c>
      <c r="J151" s="94">
        <v>14131</v>
      </c>
      <c r="K151" s="95">
        <v>19059</v>
      </c>
      <c r="L151" s="96">
        <v>960220.29999997397</v>
      </c>
    </row>
    <row r="152" spans="1:12" s="56" customFormat="1" ht="15" customHeight="1" x14ac:dyDescent="0.25">
      <c r="A152" s="91" t="s">
        <v>52</v>
      </c>
      <c r="B152" s="92" t="s">
        <v>41</v>
      </c>
      <c r="C152" s="92" t="s">
        <v>53</v>
      </c>
      <c r="D152" s="92" t="s">
        <v>37</v>
      </c>
      <c r="E152" s="92" t="s">
        <v>37</v>
      </c>
      <c r="F152" s="92" t="s">
        <v>121</v>
      </c>
      <c r="G152" s="93" t="s">
        <v>37</v>
      </c>
      <c r="H152" s="93" t="s">
        <v>64</v>
      </c>
      <c r="I152" s="92" t="s">
        <v>117</v>
      </c>
      <c r="J152" s="94">
        <v>199208</v>
      </c>
      <c r="K152" s="95">
        <v>491026</v>
      </c>
      <c r="L152" s="96">
        <v>49545472.399823703</v>
      </c>
    </row>
    <row r="153" spans="1:12" s="56" customFormat="1" ht="15" customHeight="1" x14ac:dyDescent="0.25">
      <c r="A153" s="91" t="s">
        <v>52</v>
      </c>
      <c r="B153" s="92" t="s">
        <v>41</v>
      </c>
      <c r="C153" s="92" t="s">
        <v>53</v>
      </c>
      <c r="D153" s="92" t="s">
        <v>37</v>
      </c>
      <c r="E153" s="92" t="s">
        <v>37</v>
      </c>
      <c r="F153" s="92" t="s">
        <v>121</v>
      </c>
      <c r="G153" s="93" t="s">
        <v>37</v>
      </c>
      <c r="H153" s="93" t="s">
        <v>64</v>
      </c>
      <c r="I153" s="92" t="s">
        <v>45</v>
      </c>
      <c r="J153" s="94">
        <v>11909</v>
      </c>
      <c r="K153" s="95">
        <v>15960</v>
      </c>
      <c r="L153" s="96">
        <v>695564.95000006596</v>
      </c>
    </row>
    <row r="154" spans="1:12" s="56" customFormat="1" ht="15" customHeight="1" x14ac:dyDescent="0.25">
      <c r="A154" s="91" t="s">
        <v>52</v>
      </c>
      <c r="B154" s="92" t="s">
        <v>41</v>
      </c>
      <c r="C154" s="92" t="s">
        <v>53</v>
      </c>
      <c r="D154" s="92" t="s">
        <v>37</v>
      </c>
      <c r="E154" s="92" t="s">
        <v>37</v>
      </c>
      <c r="F154" s="92" t="s">
        <v>60</v>
      </c>
      <c r="G154" s="93" t="s">
        <v>41</v>
      </c>
      <c r="H154" s="93" t="s">
        <v>37</v>
      </c>
      <c r="I154" s="92" t="s">
        <v>117</v>
      </c>
      <c r="J154" s="94">
        <v>10180</v>
      </c>
      <c r="K154" s="95">
        <v>29437</v>
      </c>
      <c r="L154" s="96">
        <v>2512186.8800002602</v>
      </c>
    </row>
    <row r="155" spans="1:12" s="56" customFormat="1" ht="15" customHeight="1" x14ac:dyDescent="0.25">
      <c r="A155" s="91" t="s">
        <v>52</v>
      </c>
      <c r="B155" s="92" t="s">
        <v>41</v>
      </c>
      <c r="C155" s="92" t="s">
        <v>53</v>
      </c>
      <c r="D155" s="92" t="s">
        <v>37</v>
      </c>
      <c r="E155" s="92" t="s">
        <v>37</v>
      </c>
      <c r="F155" s="92" t="s">
        <v>60</v>
      </c>
      <c r="G155" s="93" t="s">
        <v>41</v>
      </c>
      <c r="H155" s="93" t="s">
        <v>37</v>
      </c>
      <c r="I155" s="92" t="s">
        <v>45</v>
      </c>
      <c r="J155" s="94">
        <v>795</v>
      </c>
      <c r="K155" s="95">
        <v>1092</v>
      </c>
      <c r="L155" s="96">
        <v>36594.980000000098</v>
      </c>
    </row>
    <row r="156" spans="1:12" s="56" customFormat="1" ht="15" customHeight="1" x14ac:dyDescent="0.25">
      <c r="A156" s="91" t="s">
        <v>52</v>
      </c>
      <c r="B156" s="92" t="s">
        <v>41</v>
      </c>
      <c r="C156" s="92" t="s">
        <v>53</v>
      </c>
      <c r="D156" s="92" t="s">
        <v>37</v>
      </c>
      <c r="E156" s="92" t="s">
        <v>37</v>
      </c>
      <c r="F156" s="92" t="s">
        <v>60</v>
      </c>
      <c r="G156" s="93" t="s">
        <v>42</v>
      </c>
      <c r="H156" s="93" t="s">
        <v>37</v>
      </c>
      <c r="I156" s="92" t="s">
        <v>117</v>
      </c>
      <c r="J156" s="94">
        <v>9435</v>
      </c>
      <c r="K156" s="95">
        <v>25424</v>
      </c>
      <c r="L156" s="96">
        <v>2191112.57000014</v>
      </c>
    </row>
    <row r="157" spans="1:12" s="56" customFormat="1" ht="15" customHeight="1" x14ac:dyDescent="0.25">
      <c r="A157" s="91" t="s">
        <v>52</v>
      </c>
      <c r="B157" s="92" t="s">
        <v>41</v>
      </c>
      <c r="C157" s="92" t="s">
        <v>53</v>
      </c>
      <c r="D157" s="92" t="s">
        <v>37</v>
      </c>
      <c r="E157" s="92" t="s">
        <v>37</v>
      </c>
      <c r="F157" s="92" t="s">
        <v>60</v>
      </c>
      <c r="G157" s="93" t="s">
        <v>42</v>
      </c>
      <c r="H157" s="93" t="s">
        <v>37</v>
      </c>
      <c r="I157" s="92" t="s">
        <v>45</v>
      </c>
      <c r="J157" s="94">
        <v>754</v>
      </c>
      <c r="K157" s="95">
        <v>993</v>
      </c>
      <c r="L157" s="96">
        <v>38247.780000000101</v>
      </c>
    </row>
    <row r="158" spans="1:12" s="56" customFormat="1" ht="15" customHeight="1" x14ac:dyDescent="0.25">
      <c r="A158" s="91" t="s">
        <v>52</v>
      </c>
      <c r="B158" s="92" t="s">
        <v>41</v>
      </c>
      <c r="C158" s="92" t="s">
        <v>53</v>
      </c>
      <c r="D158" s="92" t="s">
        <v>37</v>
      </c>
      <c r="E158" s="92" t="s">
        <v>37</v>
      </c>
      <c r="F158" s="92" t="s">
        <v>60</v>
      </c>
      <c r="G158" s="93" t="s">
        <v>43</v>
      </c>
      <c r="H158" s="93" t="s">
        <v>37</v>
      </c>
      <c r="I158" s="92" t="s">
        <v>117</v>
      </c>
      <c r="J158" s="94">
        <v>8364</v>
      </c>
      <c r="K158" s="95">
        <v>20107</v>
      </c>
      <c r="L158" s="96">
        <v>1764300.41</v>
      </c>
    </row>
    <row r="159" spans="1:12" s="56" customFormat="1" ht="15" customHeight="1" x14ac:dyDescent="0.25">
      <c r="A159" s="91" t="s">
        <v>52</v>
      </c>
      <c r="B159" s="92" t="s">
        <v>41</v>
      </c>
      <c r="C159" s="92" t="s">
        <v>53</v>
      </c>
      <c r="D159" s="92" t="s">
        <v>37</v>
      </c>
      <c r="E159" s="92" t="s">
        <v>37</v>
      </c>
      <c r="F159" s="92" t="s">
        <v>60</v>
      </c>
      <c r="G159" s="93" t="s">
        <v>43</v>
      </c>
      <c r="H159" s="93" t="s">
        <v>37</v>
      </c>
      <c r="I159" s="92" t="s">
        <v>45</v>
      </c>
      <c r="J159" s="94">
        <v>600</v>
      </c>
      <c r="K159" s="95">
        <v>743</v>
      </c>
      <c r="L159" s="96">
        <v>26292.07</v>
      </c>
    </row>
    <row r="160" spans="1:12" s="56" customFormat="1" ht="15" customHeight="1" x14ac:dyDescent="0.25">
      <c r="A160" s="91" t="s">
        <v>52</v>
      </c>
      <c r="B160" s="92" t="s">
        <v>41</v>
      </c>
      <c r="C160" s="92" t="s">
        <v>53</v>
      </c>
      <c r="D160" s="92" t="s">
        <v>37</v>
      </c>
      <c r="E160" s="92" t="s">
        <v>37</v>
      </c>
      <c r="F160" s="92" t="s">
        <v>60</v>
      </c>
      <c r="G160" s="93" t="s">
        <v>44</v>
      </c>
      <c r="H160" s="93" t="s">
        <v>37</v>
      </c>
      <c r="I160" s="92" t="s">
        <v>117</v>
      </c>
      <c r="J160" s="94">
        <v>7660</v>
      </c>
      <c r="K160" s="95">
        <v>17720</v>
      </c>
      <c r="L160" s="96">
        <v>1582115.53999996</v>
      </c>
    </row>
    <row r="161" spans="1:12" s="56" customFormat="1" ht="15" customHeight="1" x14ac:dyDescent="0.25">
      <c r="A161" s="91" t="s">
        <v>52</v>
      </c>
      <c r="B161" s="92" t="s">
        <v>41</v>
      </c>
      <c r="C161" s="92" t="s">
        <v>53</v>
      </c>
      <c r="D161" s="92" t="s">
        <v>37</v>
      </c>
      <c r="E161" s="92" t="s">
        <v>37</v>
      </c>
      <c r="F161" s="92" t="s">
        <v>60</v>
      </c>
      <c r="G161" s="93" t="s">
        <v>44</v>
      </c>
      <c r="H161" s="93" t="s">
        <v>37</v>
      </c>
      <c r="I161" s="92" t="s">
        <v>45</v>
      </c>
      <c r="J161" s="94">
        <v>556</v>
      </c>
      <c r="K161" s="95">
        <v>662</v>
      </c>
      <c r="L161" s="96">
        <v>23816.76</v>
      </c>
    </row>
    <row r="162" spans="1:12" s="56" customFormat="1" ht="15" customHeight="1" x14ac:dyDescent="0.25">
      <c r="A162" s="91" t="s">
        <v>52</v>
      </c>
      <c r="B162" s="92" t="s">
        <v>41</v>
      </c>
      <c r="C162" s="92" t="s">
        <v>53</v>
      </c>
      <c r="D162" s="92" t="s">
        <v>37</v>
      </c>
      <c r="E162" s="92" t="s">
        <v>37</v>
      </c>
      <c r="F162" s="92" t="s">
        <v>60</v>
      </c>
      <c r="G162" s="93" t="s">
        <v>98</v>
      </c>
      <c r="H162" s="93" t="s">
        <v>37</v>
      </c>
      <c r="I162" s="92" t="s">
        <v>117</v>
      </c>
      <c r="J162" s="94">
        <v>7397</v>
      </c>
      <c r="K162" s="95">
        <v>17702</v>
      </c>
      <c r="L162" s="96">
        <v>1621843.6999999401</v>
      </c>
    </row>
    <row r="163" spans="1:12" s="56" customFormat="1" ht="15" customHeight="1" x14ac:dyDescent="0.25">
      <c r="A163" s="91" t="s">
        <v>52</v>
      </c>
      <c r="B163" s="92" t="s">
        <v>41</v>
      </c>
      <c r="C163" s="92" t="s">
        <v>53</v>
      </c>
      <c r="D163" s="92" t="s">
        <v>37</v>
      </c>
      <c r="E163" s="92" t="s">
        <v>37</v>
      </c>
      <c r="F163" s="92" t="s">
        <v>60</v>
      </c>
      <c r="G163" s="93" t="s">
        <v>98</v>
      </c>
      <c r="H163" s="93" t="s">
        <v>37</v>
      </c>
      <c r="I163" s="92" t="s">
        <v>45</v>
      </c>
      <c r="J163" s="94">
        <v>499</v>
      </c>
      <c r="K163" s="95">
        <v>614</v>
      </c>
      <c r="L163" s="96">
        <v>23217.7</v>
      </c>
    </row>
    <row r="164" spans="1:12" s="56" customFormat="1" ht="15" customHeight="1" x14ac:dyDescent="0.25">
      <c r="A164" s="91" t="s">
        <v>52</v>
      </c>
      <c r="B164" s="92" t="s">
        <v>41</v>
      </c>
      <c r="C164" s="92" t="s">
        <v>53</v>
      </c>
      <c r="D164" s="92" t="s">
        <v>37</v>
      </c>
      <c r="E164" s="92" t="s">
        <v>37</v>
      </c>
      <c r="F164" s="92" t="s">
        <v>60</v>
      </c>
      <c r="G164" s="93" t="s">
        <v>37</v>
      </c>
      <c r="H164" s="93" t="s">
        <v>122</v>
      </c>
      <c r="I164" s="92" t="s">
        <v>117</v>
      </c>
      <c r="J164" s="94">
        <v>6242</v>
      </c>
      <c r="K164" s="95">
        <v>18431</v>
      </c>
      <c r="L164" s="96">
        <v>1393907.30000015</v>
      </c>
    </row>
    <row r="165" spans="1:12" s="56" customFormat="1" ht="15" customHeight="1" x14ac:dyDescent="0.25">
      <c r="A165" s="91" t="s">
        <v>52</v>
      </c>
      <c r="B165" s="92" t="s">
        <v>41</v>
      </c>
      <c r="C165" s="92" t="s">
        <v>53</v>
      </c>
      <c r="D165" s="92" t="s">
        <v>37</v>
      </c>
      <c r="E165" s="92" t="s">
        <v>37</v>
      </c>
      <c r="F165" s="92" t="s">
        <v>60</v>
      </c>
      <c r="G165" s="93" t="s">
        <v>37</v>
      </c>
      <c r="H165" s="93" t="s">
        <v>122</v>
      </c>
      <c r="I165" s="92" t="s">
        <v>45</v>
      </c>
      <c r="J165" s="94">
        <v>490</v>
      </c>
      <c r="K165" s="95">
        <v>636</v>
      </c>
      <c r="L165" s="96">
        <v>34813.11</v>
      </c>
    </row>
    <row r="166" spans="1:12" s="56" customFormat="1" ht="15" customHeight="1" x14ac:dyDescent="0.25">
      <c r="A166" s="91" t="s">
        <v>52</v>
      </c>
      <c r="B166" s="92" t="s">
        <v>41</v>
      </c>
      <c r="C166" s="92" t="s">
        <v>53</v>
      </c>
      <c r="D166" s="92" t="s">
        <v>37</v>
      </c>
      <c r="E166" s="92" t="s">
        <v>37</v>
      </c>
      <c r="F166" s="92" t="s">
        <v>60</v>
      </c>
      <c r="G166" s="93" t="s">
        <v>37</v>
      </c>
      <c r="H166" s="93" t="s">
        <v>37</v>
      </c>
      <c r="I166" s="92" t="s">
        <v>117</v>
      </c>
      <c r="J166" s="94">
        <v>41029</v>
      </c>
      <c r="K166" s="95">
        <v>111090</v>
      </c>
      <c r="L166" s="96">
        <v>9743707.07999737</v>
      </c>
    </row>
    <row r="167" spans="1:12" s="56" customFormat="1" ht="15" customHeight="1" x14ac:dyDescent="0.25">
      <c r="A167" s="91" t="s">
        <v>52</v>
      </c>
      <c r="B167" s="92" t="s">
        <v>41</v>
      </c>
      <c r="C167" s="92" t="s">
        <v>53</v>
      </c>
      <c r="D167" s="92" t="s">
        <v>37</v>
      </c>
      <c r="E167" s="92" t="s">
        <v>37</v>
      </c>
      <c r="F167" s="92" t="s">
        <v>60</v>
      </c>
      <c r="G167" s="93" t="s">
        <v>37</v>
      </c>
      <c r="H167" s="93" t="s">
        <v>37</v>
      </c>
      <c r="I167" s="92" t="s">
        <v>45</v>
      </c>
      <c r="J167" s="94">
        <v>3159</v>
      </c>
      <c r="K167" s="95">
        <v>4145</v>
      </c>
      <c r="L167" s="96">
        <v>149255.759999995</v>
      </c>
    </row>
    <row r="168" spans="1:12" s="56" customFormat="1" ht="15" customHeight="1" x14ac:dyDescent="0.25">
      <c r="A168" s="91" t="s">
        <v>52</v>
      </c>
      <c r="B168" s="92" t="s">
        <v>41</v>
      </c>
      <c r="C168" s="92" t="s">
        <v>53</v>
      </c>
      <c r="D168" s="92" t="s">
        <v>37</v>
      </c>
      <c r="E168" s="92" t="s">
        <v>37</v>
      </c>
      <c r="F168" s="92" t="s">
        <v>60</v>
      </c>
      <c r="G168" s="93" t="s">
        <v>37</v>
      </c>
      <c r="H168" s="93" t="s">
        <v>64</v>
      </c>
      <c r="I168" s="92" t="s">
        <v>117</v>
      </c>
      <c r="J168" s="94">
        <v>34525</v>
      </c>
      <c r="K168" s="95">
        <v>92020</v>
      </c>
      <c r="L168" s="96">
        <v>8284039.2099991897</v>
      </c>
    </row>
    <row r="169" spans="1:12" s="56" customFormat="1" ht="15" customHeight="1" x14ac:dyDescent="0.25">
      <c r="A169" s="91" t="s">
        <v>52</v>
      </c>
      <c r="B169" s="92" t="s">
        <v>41</v>
      </c>
      <c r="C169" s="92" t="s">
        <v>53</v>
      </c>
      <c r="D169" s="92" t="s">
        <v>37</v>
      </c>
      <c r="E169" s="92" t="s">
        <v>37</v>
      </c>
      <c r="F169" s="92" t="s">
        <v>60</v>
      </c>
      <c r="G169" s="93" t="s">
        <v>37</v>
      </c>
      <c r="H169" s="93" t="s">
        <v>64</v>
      </c>
      <c r="I169" s="92" t="s">
        <v>45</v>
      </c>
      <c r="J169" s="94">
        <v>2644</v>
      </c>
      <c r="K169" s="95">
        <v>3471</v>
      </c>
      <c r="L169" s="96">
        <v>113408.46999999799</v>
      </c>
    </row>
    <row r="170" spans="1:12" s="56" customFormat="1" ht="15" customHeight="1" x14ac:dyDescent="0.25">
      <c r="A170" s="91" t="s">
        <v>52</v>
      </c>
      <c r="B170" s="92" t="s">
        <v>41</v>
      </c>
      <c r="C170" s="92" t="s">
        <v>53</v>
      </c>
      <c r="D170" s="92" t="s">
        <v>37</v>
      </c>
      <c r="E170" s="92" t="s">
        <v>37</v>
      </c>
      <c r="F170" s="92" t="s">
        <v>37</v>
      </c>
      <c r="G170" s="93" t="s">
        <v>41</v>
      </c>
      <c r="H170" s="93" t="s">
        <v>122</v>
      </c>
      <c r="I170" s="92" t="s">
        <v>117</v>
      </c>
      <c r="J170" s="94">
        <v>10236</v>
      </c>
      <c r="K170" s="95">
        <v>23479</v>
      </c>
      <c r="L170" s="96">
        <v>2106592.8800001098</v>
      </c>
    </row>
    <row r="171" spans="1:12" s="56" customFormat="1" ht="15" customHeight="1" x14ac:dyDescent="0.25">
      <c r="A171" s="91" t="s">
        <v>52</v>
      </c>
      <c r="B171" s="92" t="s">
        <v>41</v>
      </c>
      <c r="C171" s="92" t="s">
        <v>53</v>
      </c>
      <c r="D171" s="92" t="s">
        <v>37</v>
      </c>
      <c r="E171" s="92" t="s">
        <v>37</v>
      </c>
      <c r="F171" s="92" t="s">
        <v>37</v>
      </c>
      <c r="G171" s="93" t="s">
        <v>41</v>
      </c>
      <c r="H171" s="93" t="s">
        <v>122</v>
      </c>
      <c r="I171" s="92" t="s">
        <v>45</v>
      </c>
      <c r="J171" s="94">
        <v>683</v>
      </c>
      <c r="K171" s="95">
        <v>907</v>
      </c>
      <c r="L171" s="96">
        <v>73077.86</v>
      </c>
    </row>
    <row r="172" spans="1:12" s="56" customFormat="1" ht="15" customHeight="1" x14ac:dyDescent="0.25">
      <c r="A172" s="91" t="s">
        <v>52</v>
      </c>
      <c r="B172" s="92" t="s">
        <v>41</v>
      </c>
      <c r="C172" s="92" t="s">
        <v>53</v>
      </c>
      <c r="D172" s="92" t="s">
        <v>37</v>
      </c>
      <c r="E172" s="92" t="s">
        <v>37</v>
      </c>
      <c r="F172" s="92" t="s">
        <v>37</v>
      </c>
      <c r="G172" s="93" t="s">
        <v>41</v>
      </c>
      <c r="H172" s="93" t="s">
        <v>37</v>
      </c>
      <c r="I172" s="92" t="s">
        <v>117</v>
      </c>
      <c r="J172" s="94">
        <v>72266</v>
      </c>
      <c r="K172" s="95">
        <v>209370</v>
      </c>
      <c r="L172" s="96">
        <v>20083352.030003302</v>
      </c>
    </row>
    <row r="173" spans="1:12" s="56" customFormat="1" ht="15" customHeight="1" x14ac:dyDescent="0.25">
      <c r="A173" s="91" t="s">
        <v>52</v>
      </c>
      <c r="B173" s="92" t="s">
        <v>41</v>
      </c>
      <c r="C173" s="92" t="s">
        <v>53</v>
      </c>
      <c r="D173" s="92" t="s">
        <v>37</v>
      </c>
      <c r="E173" s="92" t="s">
        <v>37</v>
      </c>
      <c r="F173" s="92" t="s">
        <v>37</v>
      </c>
      <c r="G173" s="93" t="s">
        <v>41</v>
      </c>
      <c r="H173" s="93" t="s">
        <v>37</v>
      </c>
      <c r="I173" s="92" t="s">
        <v>45</v>
      </c>
      <c r="J173" s="94">
        <v>4890</v>
      </c>
      <c r="K173" s="95">
        <v>6929</v>
      </c>
      <c r="L173" s="96">
        <v>321116.06999999</v>
      </c>
    </row>
    <row r="174" spans="1:12" s="56" customFormat="1" ht="15" customHeight="1" x14ac:dyDescent="0.25">
      <c r="A174" s="91" t="s">
        <v>52</v>
      </c>
      <c r="B174" s="92" t="s">
        <v>41</v>
      </c>
      <c r="C174" s="92" t="s">
        <v>53</v>
      </c>
      <c r="D174" s="92" t="s">
        <v>37</v>
      </c>
      <c r="E174" s="92" t="s">
        <v>37</v>
      </c>
      <c r="F174" s="92" t="s">
        <v>37</v>
      </c>
      <c r="G174" s="93" t="s">
        <v>41</v>
      </c>
      <c r="H174" s="93" t="s">
        <v>64</v>
      </c>
      <c r="I174" s="92" t="s">
        <v>117</v>
      </c>
      <c r="J174" s="94">
        <v>62104</v>
      </c>
      <c r="K174" s="95">
        <v>185891</v>
      </c>
      <c r="L174" s="96">
        <v>17976759.14999</v>
      </c>
    </row>
    <row r="175" spans="1:12" s="56" customFormat="1" ht="15" customHeight="1" x14ac:dyDescent="0.25">
      <c r="A175" s="91" t="s">
        <v>52</v>
      </c>
      <c r="B175" s="92" t="s">
        <v>41</v>
      </c>
      <c r="C175" s="92" t="s">
        <v>53</v>
      </c>
      <c r="D175" s="92" t="s">
        <v>37</v>
      </c>
      <c r="E175" s="92" t="s">
        <v>37</v>
      </c>
      <c r="F175" s="92" t="s">
        <v>37</v>
      </c>
      <c r="G175" s="93" t="s">
        <v>41</v>
      </c>
      <c r="H175" s="93" t="s">
        <v>64</v>
      </c>
      <c r="I175" s="92" t="s">
        <v>45</v>
      </c>
      <c r="J175" s="94">
        <v>4209</v>
      </c>
      <c r="K175" s="95">
        <v>6022</v>
      </c>
      <c r="L175" s="96">
        <v>248038.20999998401</v>
      </c>
    </row>
    <row r="176" spans="1:12" s="56" customFormat="1" ht="15" customHeight="1" x14ac:dyDescent="0.25">
      <c r="A176" s="91" t="s">
        <v>52</v>
      </c>
      <c r="B176" s="92" t="s">
        <v>41</v>
      </c>
      <c r="C176" s="92" t="s">
        <v>53</v>
      </c>
      <c r="D176" s="92" t="s">
        <v>37</v>
      </c>
      <c r="E176" s="92" t="s">
        <v>37</v>
      </c>
      <c r="F176" s="92" t="s">
        <v>37</v>
      </c>
      <c r="G176" s="93" t="s">
        <v>42</v>
      </c>
      <c r="H176" s="93" t="s">
        <v>122</v>
      </c>
      <c r="I176" s="92" t="s">
        <v>117</v>
      </c>
      <c r="J176" s="94">
        <v>10461</v>
      </c>
      <c r="K176" s="95">
        <v>20857</v>
      </c>
      <c r="L176" s="96">
        <v>1837348.67000003</v>
      </c>
    </row>
    <row r="177" spans="1:12" s="56" customFormat="1" ht="15" customHeight="1" x14ac:dyDescent="0.25">
      <c r="A177" s="91" t="s">
        <v>52</v>
      </c>
      <c r="B177" s="92" t="s">
        <v>41</v>
      </c>
      <c r="C177" s="92" t="s">
        <v>53</v>
      </c>
      <c r="D177" s="92" t="s">
        <v>37</v>
      </c>
      <c r="E177" s="92" t="s">
        <v>37</v>
      </c>
      <c r="F177" s="92" t="s">
        <v>37</v>
      </c>
      <c r="G177" s="93" t="s">
        <v>42</v>
      </c>
      <c r="H177" s="93" t="s">
        <v>122</v>
      </c>
      <c r="I177" s="92" t="s">
        <v>45</v>
      </c>
      <c r="J177" s="94">
        <v>699</v>
      </c>
      <c r="K177" s="95">
        <v>838</v>
      </c>
      <c r="L177" s="96">
        <v>67780.950000000099</v>
      </c>
    </row>
    <row r="178" spans="1:12" s="56" customFormat="1" ht="15" customHeight="1" x14ac:dyDescent="0.25">
      <c r="A178" s="91" t="s">
        <v>52</v>
      </c>
      <c r="B178" s="92" t="s">
        <v>41</v>
      </c>
      <c r="C178" s="92" t="s">
        <v>53</v>
      </c>
      <c r="D178" s="92" t="s">
        <v>37</v>
      </c>
      <c r="E178" s="92" t="s">
        <v>37</v>
      </c>
      <c r="F178" s="92" t="s">
        <v>37</v>
      </c>
      <c r="G178" s="93" t="s">
        <v>42</v>
      </c>
      <c r="H178" s="93" t="s">
        <v>37</v>
      </c>
      <c r="I178" s="92" t="s">
        <v>117</v>
      </c>
      <c r="J178" s="94">
        <v>64527</v>
      </c>
      <c r="K178" s="95">
        <v>154500</v>
      </c>
      <c r="L178" s="96">
        <v>15199746.689982601</v>
      </c>
    </row>
    <row r="179" spans="1:12" s="56" customFormat="1" ht="15" customHeight="1" x14ac:dyDescent="0.25">
      <c r="A179" s="91" t="s">
        <v>52</v>
      </c>
      <c r="B179" s="92" t="s">
        <v>41</v>
      </c>
      <c r="C179" s="92" t="s">
        <v>53</v>
      </c>
      <c r="D179" s="92" t="s">
        <v>37</v>
      </c>
      <c r="E179" s="92" t="s">
        <v>37</v>
      </c>
      <c r="F179" s="92" t="s">
        <v>37</v>
      </c>
      <c r="G179" s="93" t="s">
        <v>42</v>
      </c>
      <c r="H179" s="93" t="s">
        <v>37</v>
      </c>
      <c r="I179" s="92" t="s">
        <v>45</v>
      </c>
      <c r="J179" s="94">
        <v>4026</v>
      </c>
      <c r="K179" s="95">
        <v>5221</v>
      </c>
      <c r="L179" s="96">
        <v>260449.259999987</v>
      </c>
    </row>
    <row r="180" spans="1:12" s="56" customFormat="1" ht="15" customHeight="1" x14ac:dyDescent="0.25">
      <c r="A180" s="91" t="s">
        <v>52</v>
      </c>
      <c r="B180" s="92" t="s">
        <v>41</v>
      </c>
      <c r="C180" s="92" t="s">
        <v>53</v>
      </c>
      <c r="D180" s="92" t="s">
        <v>37</v>
      </c>
      <c r="E180" s="92" t="s">
        <v>37</v>
      </c>
      <c r="F180" s="92" t="s">
        <v>37</v>
      </c>
      <c r="G180" s="93" t="s">
        <v>42</v>
      </c>
      <c r="H180" s="93" t="s">
        <v>64</v>
      </c>
      <c r="I180" s="92" t="s">
        <v>117</v>
      </c>
      <c r="J180" s="94">
        <v>54103</v>
      </c>
      <c r="K180" s="95">
        <v>133643</v>
      </c>
      <c r="L180" s="96">
        <v>13362398.019988701</v>
      </c>
    </row>
    <row r="181" spans="1:12" s="56" customFormat="1" ht="15" customHeight="1" x14ac:dyDescent="0.25">
      <c r="A181" s="91" t="s">
        <v>52</v>
      </c>
      <c r="B181" s="92" t="s">
        <v>41</v>
      </c>
      <c r="C181" s="92" t="s">
        <v>53</v>
      </c>
      <c r="D181" s="92" t="s">
        <v>37</v>
      </c>
      <c r="E181" s="92" t="s">
        <v>37</v>
      </c>
      <c r="F181" s="92" t="s">
        <v>37</v>
      </c>
      <c r="G181" s="93" t="s">
        <v>42</v>
      </c>
      <c r="H181" s="93" t="s">
        <v>64</v>
      </c>
      <c r="I181" s="92" t="s">
        <v>45</v>
      </c>
      <c r="J181" s="94">
        <v>3328</v>
      </c>
      <c r="K181" s="95">
        <v>4383</v>
      </c>
      <c r="L181" s="96">
        <v>192668.30999998999</v>
      </c>
    </row>
    <row r="182" spans="1:12" s="56" customFormat="1" ht="15" customHeight="1" x14ac:dyDescent="0.25">
      <c r="A182" s="91" t="s">
        <v>52</v>
      </c>
      <c r="B182" s="92" t="s">
        <v>41</v>
      </c>
      <c r="C182" s="92" t="s">
        <v>53</v>
      </c>
      <c r="D182" s="92" t="s">
        <v>37</v>
      </c>
      <c r="E182" s="92" t="s">
        <v>37</v>
      </c>
      <c r="F182" s="92" t="s">
        <v>37</v>
      </c>
      <c r="G182" s="93" t="s">
        <v>43</v>
      </c>
      <c r="H182" s="93" t="s">
        <v>122</v>
      </c>
      <c r="I182" s="92" t="s">
        <v>117</v>
      </c>
      <c r="J182" s="94">
        <v>11096</v>
      </c>
      <c r="K182" s="95">
        <v>20372</v>
      </c>
      <c r="L182" s="96">
        <v>1856764.2100000901</v>
      </c>
    </row>
    <row r="183" spans="1:12" s="56" customFormat="1" ht="15" customHeight="1" x14ac:dyDescent="0.25">
      <c r="A183" s="91" t="s">
        <v>52</v>
      </c>
      <c r="B183" s="92" t="s">
        <v>41</v>
      </c>
      <c r="C183" s="92" t="s">
        <v>53</v>
      </c>
      <c r="D183" s="92" t="s">
        <v>37</v>
      </c>
      <c r="E183" s="92" t="s">
        <v>37</v>
      </c>
      <c r="F183" s="92" t="s">
        <v>37</v>
      </c>
      <c r="G183" s="93" t="s">
        <v>43</v>
      </c>
      <c r="H183" s="93" t="s">
        <v>122</v>
      </c>
      <c r="I183" s="92" t="s">
        <v>45</v>
      </c>
      <c r="J183" s="94">
        <v>671</v>
      </c>
      <c r="K183" s="95">
        <v>803</v>
      </c>
      <c r="L183" s="96">
        <v>61238.12</v>
      </c>
    </row>
    <row r="184" spans="1:12" s="56" customFormat="1" ht="15" customHeight="1" x14ac:dyDescent="0.25">
      <c r="A184" s="91" t="s">
        <v>52</v>
      </c>
      <c r="B184" s="92" t="s">
        <v>41</v>
      </c>
      <c r="C184" s="92" t="s">
        <v>53</v>
      </c>
      <c r="D184" s="92" t="s">
        <v>37</v>
      </c>
      <c r="E184" s="92" t="s">
        <v>37</v>
      </c>
      <c r="F184" s="92" t="s">
        <v>37</v>
      </c>
      <c r="G184" s="93" t="s">
        <v>43</v>
      </c>
      <c r="H184" s="93" t="s">
        <v>37</v>
      </c>
      <c r="I184" s="92" t="s">
        <v>117</v>
      </c>
      <c r="J184" s="94">
        <v>61081</v>
      </c>
      <c r="K184" s="95">
        <v>137307</v>
      </c>
      <c r="L184" s="96">
        <v>13621279.4399863</v>
      </c>
    </row>
    <row r="185" spans="1:12" s="56" customFormat="1" ht="15" customHeight="1" x14ac:dyDescent="0.25">
      <c r="A185" s="91" t="s">
        <v>52</v>
      </c>
      <c r="B185" s="92" t="s">
        <v>41</v>
      </c>
      <c r="C185" s="92" t="s">
        <v>53</v>
      </c>
      <c r="D185" s="92" t="s">
        <v>37</v>
      </c>
      <c r="E185" s="92" t="s">
        <v>37</v>
      </c>
      <c r="F185" s="92" t="s">
        <v>37</v>
      </c>
      <c r="G185" s="93" t="s">
        <v>43</v>
      </c>
      <c r="H185" s="93" t="s">
        <v>37</v>
      </c>
      <c r="I185" s="92" t="s">
        <v>45</v>
      </c>
      <c r="J185" s="94">
        <v>3697</v>
      </c>
      <c r="K185" s="95">
        <v>4719</v>
      </c>
      <c r="L185" s="96">
        <v>230827.71999998999</v>
      </c>
    </row>
    <row r="186" spans="1:12" s="56" customFormat="1" ht="15" customHeight="1" x14ac:dyDescent="0.25">
      <c r="A186" s="91" t="s">
        <v>52</v>
      </c>
      <c r="B186" s="92" t="s">
        <v>41</v>
      </c>
      <c r="C186" s="92" t="s">
        <v>53</v>
      </c>
      <c r="D186" s="92" t="s">
        <v>37</v>
      </c>
      <c r="E186" s="92" t="s">
        <v>37</v>
      </c>
      <c r="F186" s="92" t="s">
        <v>37</v>
      </c>
      <c r="G186" s="93" t="s">
        <v>43</v>
      </c>
      <c r="H186" s="93" t="s">
        <v>64</v>
      </c>
      <c r="I186" s="92" t="s">
        <v>117</v>
      </c>
      <c r="J186" s="94">
        <v>50058</v>
      </c>
      <c r="K186" s="95">
        <v>116935</v>
      </c>
      <c r="L186" s="96">
        <v>11764515.229991199</v>
      </c>
    </row>
    <row r="187" spans="1:12" s="56" customFormat="1" ht="15" customHeight="1" x14ac:dyDescent="0.25">
      <c r="A187" s="91" t="s">
        <v>52</v>
      </c>
      <c r="B187" s="92" t="s">
        <v>41</v>
      </c>
      <c r="C187" s="92" t="s">
        <v>53</v>
      </c>
      <c r="D187" s="92" t="s">
        <v>37</v>
      </c>
      <c r="E187" s="92" t="s">
        <v>37</v>
      </c>
      <c r="F187" s="92" t="s">
        <v>37</v>
      </c>
      <c r="G187" s="93" t="s">
        <v>43</v>
      </c>
      <c r="H187" s="93" t="s">
        <v>64</v>
      </c>
      <c r="I187" s="92" t="s">
        <v>45</v>
      </c>
      <c r="J187" s="94">
        <v>3029</v>
      </c>
      <c r="K187" s="95">
        <v>3916</v>
      </c>
      <c r="L187" s="96">
        <v>169589.59999999401</v>
      </c>
    </row>
    <row r="188" spans="1:12" s="56" customFormat="1" ht="15" customHeight="1" x14ac:dyDescent="0.25">
      <c r="A188" s="91" t="s">
        <v>52</v>
      </c>
      <c r="B188" s="92" t="s">
        <v>41</v>
      </c>
      <c r="C188" s="92" t="s">
        <v>53</v>
      </c>
      <c r="D188" s="92" t="s">
        <v>37</v>
      </c>
      <c r="E188" s="92" t="s">
        <v>37</v>
      </c>
      <c r="F188" s="92" t="s">
        <v>37</v>
      </c>
      <c r="G188" s="93" t="s">
        <v>44</v>
      </c>
      <c r="H188" s="93" t="s">
        <v>122</v>
      </c>
      <c r="I188" s="92" t="s">
        <v>117</v>
      </c>
      <c r="J188" s="94">
        <v>10584</v>
      </c>
      <c r="K188" s="95">
        <v>20416</v>
      </c>
      <c r="L188" s="96">
        <v>1896103.7300000901</v>
      </c>
    </row>
    <row r="189" spans="1:12" s="56" customFormat="1" ht="15" customHeight="1" x14ac:dyDescent="0.25">
      <c r="A189" s="91" t="s">
        <v>52</v>
      </c>
      <c r="B189" s="92" t="s">
        <v>41</v>
      </c>
      <c r="C189" s="92" t="s">
        <v>53</v>
      </c>
      <c r="D189" s="92" t="s">
        <v>37</v>
      </c>
      <c r="E189" s="92" t="s">
        <v>37</v>
      </c>
      <c r="F189" s="92" t="s">
        <v>37</v>
      </c>
      <c r="G189" s="93" t="s">
        <v>44</v>
      </c>
      <c r="H189" s="93" t="s">
        <v>122</v>
      </c>
      <c r="I189" s="92" t="s">
        <v>45</v>
      </c>
      <c r="J189" s="94">
        <v>703</v>
      </c>
      <c r="K189" s="95">
        <v>853</v>
      </c>
      <c r="L189" s="96">
        <v>67857.61</v>
      </c>
    </row>
    <row r="190" spans="1:12" s="56" customFormat="1" ht="15" customHeight="1" x14ac:dyDescent="0.25">
      <c r="A190" s="91" t="s">
        <v>52</v>
      </c>
      <c r="B190" s="92" t="s">
        <v>41</v>
      </c>
      <c r="C190" s="92" t="s">
        <v>53</v>
      </c>
      <c r="D190" s="92" t="s">
        <v>37</v>
      </c>
      <c r="E190" s="92" t="s">
        <v>37</v>
      </c>
      <c r="F190" s="92" t="s">
        <v>37</v>
      </c>
      <c r="G190" s="93" t="s">
        <v>44</v>
      </c>
      <c r="H190" s="93" t="s">
        <v>37</v>
      </c>
      <c r="I190" s="92" t="s">
        <v>117</v>
      </c>
      <c r="J190" s="94">
        <v>59623</v>
      </c>
      <c r="K190" s="95">
        <v>131017</v>
      </c>
      <c r="L190" s="96">
        <v>13205418.759988301</v>
      </c>
    </row>
    <row r="191" spans="1:12" s="56" customFormat="1" ht="15" customHeight="1" x14ac:dyDescent="0.25">
      <c r="A191" s="91" t="s">
        <v>52</v>
      </c>
      <c r="B191" s="92" t="s">
        <v>41</v>
      </c>
      <c r="C191" s="92" t="s">
        <v>53</v>
      </c>
      <c r="D191" s="92" t="s">
        <v>37</v>
      </c>
      <c r="E191" s="92" t="s">
        <v>37</v>
      </c>
      <c r="F191" s="92" t="s">
        <v>37</v>
      </c>
      <c r="G191" s="93" t="s">
        <v>44</v>
      </c>
      <c r="H191" s="93" t="s">
        <v>37</v>
      </c>
      <c r="I191" s="92" t="s">
        <v>45</v>
      </c>
      <c r="J191" s="94">
        <v>3541</v>
      </c>
      <c r="K191" s="95">
        <v>4573</v>
      </c>
      <c r="L191" s="96">
        <v>228580.11999998899</v>
      </c>
    </row>
    <row r="192" spans="1:12" s="56" customFormat="1" ht="15" customHeight="1" x14ac:dyDescent="0.25">
      <c r="A192" s="91" t="s">
        <v>52</v>
      </c>
      <c r="B192" s="92" t="s">
        <v>41</v>
      </c>
      <c r="C192" s="92" t="s">
        <v>53</v>
      </c>
      <c r="D192" s="92" t="s">
        <v>37</v>
      </c>
      <c r="E192" s="92" t="s">
        <v>37</v>
      </c>
      <c r="F192" s="92" t="s">
        <v>37</v>
      </c>
      <c r="G192" s="93" t="s">
        <v>44</v>
      </c>
      <c r="H192" s="93" t="s">
        <v>64</v>
      </c>
      <c r="I192" s="92" t="s">
        <v>117</v>
      </c>
      <c r="J192" s="94">
        <v>49080</v>
      </c>
      <c r="K192" s="95">
        <v>110601</v>
      </c>
      <c r="L192" s="96">
        <v>11309315.0299927</v>
      </c>
    </row>
    <row r="193" spans="1:12" s="56" customFormat="1" ht="15" customHeight="1" x14ac:dyDescent="0.25">
      <c r="A193" s="91" t="s">
        <v>52</v>
      </c>
      <c r="B193" s="92" t="s">
        <v>41</v>
      </c>
      <c r="C193" s="92" t="s">
        <v>53</v>
      </c>
      <c r="D193" s="92" t="s">
        <v>37</v>
      </c>
      <c r="E193" s="92" t="s">
        <v>37</v>
      </c>
      <c r="F193" s="92" t="s">
        <v>37</v>
      </c>
      <c r="G193" s="93" t="s">
        <v>44</v>
      </c>
      <c r="H193" s="93" t="s">
        <v>64</v>
      </c>
      <c r="I193" s="92" t="s">
        <v>45</v>
      </c>
      <c r="J193" s="94">
        <v>2839</v>
      </c>
      <c r="K193" s="95">
        <v>3720</v>
      </c>
      <c r="L193" s="96">
        <v>160722.50999999599</v>
      </c>
    </row>
    <row r="194" spans="1:12" s="56" customFormat="1" ht="15" customHeight="1" x14ac:dyDescent="0.25">
      <c r="A194" s="91" t="s">
        <v>52</v>
      </c>
      <c r="B194" s="92" t="s">
        <v>41</v>
      </c>
      <c r="C194" s="92" t="s">
        <v>53</v>
      </c>
      <c r="D194" s="92" t="s">
        <v>37</v>
      </c>
      <c r="E194" s="92" t="s">
        <v>37</v>
      </c>
      <c r="F194" s="92" t="s">
        <v>37</v>
      </c>
      <c r="G194" s="93" t="s">
        <v>98</v>
      </c>
      <c r="H194" s="93" t="s">
        <v>122</v>
      </c>
      <c r="I194" s="92" t="s">
        <v>117</v>
      </c>
      <c r="J194" s="94">
        <v>9366</v>
      </c>
      <c r="K194" s="95">
        <v>17936</v>
      </c>
      <c r="L194" s="96">
        <v>1701430.2400000701</v>
      </c>
    </row>
    <row r="195" spans="1:12" s="56" customFormat="1" ht="15" customHeight="1" x14ac:dyDescent="0.25">
      <c r="A195" s="91" t="s">
        <v>52</v>
      </c>
      <c r="B195" s="92" t="s">
        <v>41</v>
      </c>
      <c r="C195" s="92" t="s">
        <v>53</v>
      </c>
      <c r="D195" s="92" t="s">
        <v>37</v>
      </c>
      <c r="E195" s="92" t="s">
        <v>37</v>
      </c>
      <c r="F195" s="92" t="s">
        <v>37</v>
      </c>
      <c r="G195" s="93" t="s">
        <v>98</v>
      </c>
      <c r="H195" s="93" t="s">
        <v>122</v>
      </c>
      <c r="I195" s="92" t="s">
        <v>45</v>
      </c>
      <c r="J195" s="94">
        <v>597</v>
      </c>
      <c r="K195" s="95">
        <v>803</v>
      </c>
      <c r="L195" s="96">
        <v>85387.79</v>
      </c>
    </row>
    <row r="196" spans="1:12" s="56" customFormat="1" ht="15" customHeight="1" x14ac:dyDescent="0.25">
      <c r="A196" s="91" t="s">
        <v>52</v>
      </c>
      <c r="B196" s="92" t="s">
        <v>41</v>
      </c>
      <c r="C196" s="92" t="s">
        <v>53</v>
      </c>
      <c r="D196" s="92" t="s">
        <v>37</v>
      </c>
      <c r="E196" s="92" t="s">
        <v>37</v>
      </c>
      <c r="F196" s="92" t="s">
        <v>37</v>
      </c>
      <c r="G196" s="93" t="s">
        <v>98</v>
      </c>
      <c r="H196" s="93" t="s">
        <v>37</v>
      </c>
      <c r="I196" s="92" t="s">
        <v>117</v>
      </c>
      <c r="J196" s="94">
        <v>53652</v>
      </c>
      <c r="K196" s="95">
        <v>117020</v>
      </c>
      <c r="L196" s="96">
        <v>11929189.109990699</v>
      </c>
    </row>
    <row r="197" spans="1:12" s="56" customFormat="1" ht="15" customHeight="1" x14ac:dyDescent="0.25">
      <c r="A197" s="91" t="s">
        <v>52</v>
      </c>
      <c r="B197" s="92" t="s">
        <v>41</v>
      </c>
      <c r="C197" s="92" t="s">
        <v>53</v>
      </c>
      <c r="D197" s="92" t="s">
        <v>37</v>
      </c>
      <c r="E197" s="92" t="s">
        <v>37</v>
      </c>
      <c r="F197" s="92" t="s">
        <v>37</v>
      </c>
      <c r="G197" s="93" t="s">
        <v>98</v>
      </c>
      <c r="H197" s="93" t="s">
        <v>37</v>
      </c>
      <c r="I197" s="92" t="s">
        <v>45</v>
      </c>
      <c r="J197" s="94">
        <v>3059</v>
      </c>
      <c r="K197" s="95">
        <v>3957</v>
      </c>
      <c r="L197" s="96">
        <v>218718.939999992</v>
      </c>
    </row>
    <row r="198" spans="1:12" s="56" customFormat="1" ht="15" customHeight="1" x14ac:dyDescent="0.25">
      <c r="A198" s="91" t="s">
        <v>52</v>
      </c>
      <c r="B198" s="92" t="s">
        <v>41</v>
      </c>
      <c r="C198" s="92" t="s">
        <v>53</v>
      </c>
      <c r="D198" s="92" t="s">
        <v>37</v>
      </c>
      <c r="E198" s="92" t="s">
        <v>37</v>
      </c>
      <c r="F198" s="92" t="s">
        <v>37</v>
      </c>
      <c r="G198" s="93" t="s">
        <v>98</v>
      </c>
      <c r="H198" s="93" t="s">
        <v>64</v>
      </c>
      <c r="I198" s="92" t="s">
        <v>117</v>
      </c>
      <c r="J198" s="94">
        <v>44329</v>
      </c>
      <c r="K198" s="95">
        <v>99084</v>
      </c>
      <c r="L198" s="96">
        <v>10227758.8699954</v>
      </c>
    </row>
    <row r="199" spans="1:12" s="56" customFormat="1" ht="15" customHeight="1" x14ac:dyDescent="0.25">
      <c r="A199" s="91" t="s">
        <v>52</v>
      </c>
      <c r="B199" s="92" t="s">
        <v>41</v>
      </c>
      <c r="C199" s="92" t="s">
        <v>53</v>
      </c>
      <c r="D199" s="92" t="s">
        <v>37</v>
      </c>
      <c r="E199" s="92" t="s">
        <v>37</v>
      </c>
      <c r="F199" s="92" t="s">
        <v>37</v>
      </c>
      <c r="G199" s="93" t="s">
        <v>98</v>
      </c>
      <c r="H199" s="93" t="s">
        <v>64</v>
      </c>
      <c r="I199" s="92" t="s">
        <v>45</v>
      </c>
      <c r="J199" s="94">
        <v>2463</v>
      </c>
      <c r="K199" s="95">
        <v>3154</v>
      </c>
      <c r="L199" s="96">
        <v>133331.15</v>
      </c>
    </row>
    <row r="200" spans="1:12" s="56" customFormat="1" ht="15" customHeight="1" x14ac:dyDescent="0.25">
      <c r="A200" s="91" t="s">
        <v>52</v>
      </c>
      <c r="B200" s="92" t="s">
        <v>41</v>
      </c>
      <c r="C200" s="92" t="s">
        <v>53</v>
      </c>
      <c r="D200" s="92" t="s">
        <v>37</v>
      </c>
      <c r="E200" s="92" t="s">
        <v>37</v>
      </c>
      <c r="F200" s="92" t="s">
        <v>37</v>
      </c>
      <c r="G200" s="93" t="s">
        <v>37</v>
      </c>
      <c r="H200" s="93" t="s">
        <v>122</v>
      </c>
      <c r="I200" s="92" t="s">
        <v>117</v>
      </c>
      <c r="J200" s="94">
        <v>42077</v>
      </c>
      <c r="K200" s="95">
        <v>103188</v>
      </c>
      <c r="L200" s="96">
        <v>9411951.8399944901</v>
      </c>
    </row>
    <row r="201" spans="1:12" s="56" customFormat="1" ht="15" customHeight="1" x14ac:dyDescent="0.25">
      <c r="A201" s="91" t="s">
        <v>52</v>
      </c>
      <c r="B201" s="92" t="s">
        <v>41</v>
      </c>
      <c r="C201" s="92" t="s">
        <v>53</v>
      </c>
      <c r="D201" s="92" t="s">
        <v>37</v>
      </c>
      <c r="E201" s="92" t="s">
        <v>37</v>
      </c>
      <c r="F201" s="92" t="s">
        <v>37</v>
      </c>
      <c r="G201" s="93" t="s">
        <v>37</v>
      </c>
      <c r="H201" s="93" t="s">
        <v>122</v>
      </c>
      <c r="I201" s="92" t="s">
        <v>45</v>
      </c>
      <c r="J201" s="94">
        <v>2975</v>
      </c>
      <c r="K201" s="95">
        <v>4205</v>
      </c>
      <c r="L201" s="96">
        <v>355420.06999999698</v>
      </c>
    </row>
    <row r="202" spans="1:12" s="56" customFormat="1" ht="15" customHeight="1" x14ac:dyDescent="0.25">
      <c r="A202" s="91" t="s">
        <v>52</v>
      </c>
      <c r="B202" s="92" t="s">
        <v>41</v>
      </c>
      <c r="C202" s="92" t="s">
        <v>53</v>
      </c>
      <c r="D202" s="92" t="s">
        <v>37</v>
      </c>
      <c r="E202" s="92" t="s">
        <v>37</v>
      </c>
      <c r="F202" s="92" t="s">
        <v>37</v>
      </c>
      <c r="G202" s="93" t="s">
        <v>37</v>
      </c>
      <c r="H202" s="93" t="s">
        <v>37</v>
      </c>
      <c r="I202" s="92" t="s">
        <v>117</v>
      </c>
      <c r="J202" s="94">
        <v>295958</v>
      </c>
      <c r="K202" s="95">
        <v>755902</v>
      </c>
      <c r="L202" s="96">
        <v>74724948.489770502</v>
      </c>
    </row>
    <row r="203" spans="1:12" s="56" customFormat="1" ht="15" customHeight="1" x14ac:dyDescent="0.25">
      <c r="A203" s="91" t="s">
        <v>52</v>
      </c>
      <c r="B203" s="92" t="s">
        <v>41</v>
      </c>
      <c r="C203" s="92" t="s">
        <v>53</v>
      </c>
      <c r="D203" s="92" t="s">
        <v>37</v>
      </c>
      <c r="E203" s="92" t="s">
        <v>37</v>
      </c>
      <c r="F203" s="92" t="s">
        <v>37</v>
      </c>
      <c r="G203" s="93" t="s">
        <v>37</v>
      </c>
      <c r="H203" s="93" t="s">
        <v>37</v>
      </c>
      <c r="I203" s="92" t="s">
        <v>45</v>
      </c>
      <c r="J203" s="94">
        <v>18786</v>
      </c>
      <c r="K203" s="95">
        <v>25614</v>
      </c>
      <c r="L203" s="96">
        <v>1270080.46000006</v>
      </c>
    </row>
    <row r="204" spans="1:12" s="56" customFormat="1" ht="15" customHeight="1" x14ac:dyDescent="0.25">
      <c r="A204" s="91" t="s">
        <v>52</v>
      </c>
      <c r="B204" s="92" t="s">
        <v>41</v>
      </c>
      <c r="C204" s="92" t="s">
        <v>53</v>
      </c>
      <c r="D204" s="92" t="s">
        <v>37</v>
      </c>
      <c r="E204" s="92" t="s">
        <v>37</v>
      </c>
      <c r="F204" s="92" t="s">
        <v>37</v>
      </c>
      <c r="G204" s="93" t="s">
        <v>37</v>
      </c>
      <c r="H204" s="93" t="s">
        <v>64</v>
      </c>
      <c r="I204" s="92" t="s">
        <v>117</v>
      </c>
      <c r="J204" s="94">
        <v>251918</v>
      </c>
      <c r="K204" s="95">
        <v>647034</v>
      </c>
      <c r="L204" s="96">
        <v>64721789.950062603</v>
      </c>
    </row>
    <row r="205" spans="1:12" s="56" customFormat="1" ht="15" customHeight="1" x14ac:dyDescent="0.25">
      <c r="A205" s="91" t="s">
        <v>52</v>
      </c>
      <c r="B205" s="92" t="s">
        <v>41</v>
      </c>
      <c r="C205" s="92" t="s">
        <v>53</v>
      </c>
      <c r="D205" s="92" t="s">
        <v>37</v>
      </c>
      <c r="E205" s="92" t="s">
        <v>37</v>
      </c>
      <c r="F205" s="92" t="s">
        <v>37</v>
      </c>
      <c r="G205" s="93" t="s">
        <v>37</v>
      </c>
      <c r="H205" s="93" t="s">
        <v>64</v>
      </c>
      <c r="I205" s="92" t="s">
        <v>45</v>
      </c>
      <c r="J205" s="94">
        <v>15689</v>
      </c>
      <c r="K205" s="95">
        <v>21208</v>
      </c>
      <c r="L205" s="96">
        <v>904786.66999997804</v>
      </c>
    </row>
    <row r="206" spans="1:12" s="56" customFormat="1" ht="15" customHeight="1" x14ac:dyDescent="0.25">
      <c r="A206" s="91" t="s">
        <v>52</v>
      </c>
      <c r="B206" s="92" t="s">
        <v>41</v>
      </c>
      <c r="C206" s="92" t="s">
        <v>54</v>
      </c>
      <c r="D206" s="92" t="s">
        <v>123</v>
      </c>
      <c r="E206" s="92" t="s">
        <v>61</v>
      </c>
      <c r="F206" s="92" t="s">
        <v>37</v>
      </c>
      <c r="G206" s="93" t="s">
        <v>37</v>
      </c>
      <c r="H206" s="93" t="s">
        <v>37</v>
      </c>
      <c r="I206" s="92" t="s">
        <v>117</v>
      </c>
      <c r="J206" s="94">
        <v>156445</v>
      </c>
      <c r="K206" s="95">
        <v>239719</v>
      </c>
      <c r="L206" s="96">
        <v>10623825.420018001</v>
      </c>
    </row>
    <row r="207" spans="1:12" s="56" customFormat="1" ht="15" customHeight="1" x14ac:dyDescent="0.25">
      <c r="A207" s="91" t="s">
        <v>52</v>
      </c>
      <c r="B207" s="92" t="s">
        <v>41</v>
      </c>
      <c r="C207" s="92" t="s">
        <v>54</v>
      </c>
      <c r="D207" s="92" t="s">
        <v>123</v>
      </c>
      <c r="E207" s="92" t="s">
        <v>61</v>
      </c>
      <c r="F207" s="92" t="s">
        <v>37</v>
      </c>
      <c r="G207" s="93" t="s">
        <v>37</v>
      </c>
      <c r="H207" s="93" t="s">
        <v>37</v>
      </c>
      <c r="I207" s="92" t="s">
        <v>45</v>
      </c>
      <c r="J207" s="94">
        <v>1558</v>
      </c>
      <c r="K207" s="95">
        <v>1800</v>
      </c>
      <c r="L207" s="96">
        <v>72639.3300000007</v>
      </c>
    </row>
    <row r="208" spans="1:12" s="56" customFormat="1" ht="15" customHeight="1" x14ac:dyDescent="0.25">
      <c r="A208" s="91" t="s">
        <v>52</v>
      </c>
      <c r="B208" s="92" t="s">
        <v>41</v>
      </c>
      <c r="C208" s="92" t="s">
        <v>54</v>
      </c>
      <c r="D208" s="92" t="s">
        <v>123</v>
      </c>
      <c r="E208" s="92" t="s">
        <v>62</v>
      </c>
      <c r="F208" s="92" t="s">
        <v>37</v>
      </c>
      <c r="G208" s="93" t="s">
        <v>37</v>
      </c>
      <c r="H208" s="93" t="s">
        <v>37</v>
      </c>
      <c r="I208" s="92" t="s">
        <v>117</v>
      </c>
      <c r="J208" s="94">
        <v>83146</v>
      </c>
      <c r="K208" s="95">
        <v>127129</v>
      </c>
      <c r="L208" s="96">
        <v>5652586.7400062401</v>
      </c>
    </row>
    <row r="209" spans="1:12" s="56" customFormat="1" ht="15" customHeight="1" x14ac:dyDescent="0.25">
      <c r="A209" s="91" t="s">
        <v>52</v>
      </c>
      <c r="B209" s="92" t="s">
        <v>41</v>
      </c>
      <c r="C209" s="92" t="s">
        <v>54</v>
      </c>
      <c r="D209" s="92" t="s">
        <v>123</v>
      </c>
      <c r="E209" s="92" t="s">
        <v>62</v>
      </c>
      <c r="F209" s="92" t="s">
        <v>37</v>
      </c>
      <c r="G209" s="93" t="s">
        <v>37</v>
      </c>
      <c r="H209" s="93" t="s">
        <v>37</v>
      </c>
      <c r="I209" s="92" t="s">
        <v>45</v>
      </c>
      <c r="J209" s="94">
        <v>941</v>
      </c>
      <c r="K209" s="95">
        <v>1114</v>
      </c>
      <c r="L209" s="96">
        <v>45363.309999999503</v>
      </c>
    </row>
    <row r="210" spans="1:12" s="56" customFormat="1" ht="15" customHeight="1" x14ac:dyDescent="0.25">
      <c r="A210" s="91" t="s">
        <v>52</v>
      </c>
      <c r="B210" s="92" t="s">
        <v>41</v>
      </c>
      <c r="C210" s="92" t="s">
        <v>54</v>
      </c>
      <c r="D210" s="92" t="s">
        <v>123</v>
      </c>
      <c r="E210" s="92" t="s">
        <v>37</v>
      </c>
      <c r="F210" s="92" t="s">
        <v>120</v>
      </c>
      <c r="G210" s="93" t="s">
        <v>37</v>
      </c>
      <c r="H210" s="93" t="s">
        <v>37</v>
      </c>
      <c r="I210" s="92" t="s">
        <v>117</v>
      </c>
      <c r="J210" s="94">
        <v>12104</v>
      </c>
      <c r="K210" s="95">
        <v>18628</v>
      </c>
      <c r="L210" s="96">
        <v>857303.57000000705</v>
      </c>
    </row>
    <row r="211" spans="1:12" s="56" customFormat="1" ht="15" customHeight="1" x14ac:dyDescent="0.25">
      <c r="A211" s="91" t="s">
        <v>52</v>
      </c>
      <c r="B211" s="92" t="s">
        <v>41</v>
      </c>
      <c r="C211" s="92" t="s">
        <v>54</v>
      </c>
      <c r="D211" s="92" t="s">
        <v>123</v>
      </c>
      <c r="E211" s="92" t="s">
        <v>37</v>
      </c>
      <c r="F211" s="92" t="s">
        <v>120</v>
      </c>
      <c r="G211" s="93" t="s">
        <v>37</v>
      </c>
      <c r="H211" s="93" t="s">
        <v>37</v>
      </c>
      <c r="I211" s="92" t="s">
        <v>45</v>
      </c>
      <c r="J211" s="94">
        <v>40</v>
      </c>
      <c r="K211" s="95">
        <v>47</v>
      </c>
      <c r="L211" s="96">
        <v>2051.1799999999998</v>
      </c>
    </row>
    <row r="212" spans="1:12" s="56" customFormat="1" ht="15" customHeight="1" x14ac:dyDescent="0.25">
      <c r="A212" s="91" t="s">
        <v>52</v>
      </c>
      <c r="B212" s="92" t="s">
        <v>41</v>
      </c>
      <c r="C212" s="92" t="s">
        <v>54</v>
      </c>
      <c r="D212" s="92" t="s">
        <v>123</v>
      </c>
      <c r="E212" s="92" t="s">
        <v>37</v>
      </c>
      <c r="F212" s="92" t="s">
        <v>121</v>
      </c>
      <c r="G212" s="93" t="s">
        <v>37</v>
      </c>
      <c r="H212" s="93" t="s">
        <v>37</v>
      </c>
      <c r="I212" s="92" t="s">
        <v>117</v>
      </c>
      <c r="J212" s="94">
        <v>185333</v>
      </c>
      <c r="K212" s="95">
        <v>284988</v>
      </c>
      <c r="L212" s="96">
        <v>12099675.1800147</v>
      </c>
    </row>
    <row r="213" spans="1:12" s="56" customFormat="1" ht="15" customHeight="1" x14ac:dyDescent="0.25">
      <c r="A213" s="91" t="s">
        <v>52</v>
      </c>
      <c r="B213" s="92" t="s">
        <v>41</v>
      </c>
      <c r="C213" s="92" t="s">
        <v>54</v>
      </c>
      <c r="D213" s="92" t="s">
        <v>123</v>
      </c>
      <c r="E213" s="92" t="s">
        <v>37</v>
      </c>
      <c r="F213" s="92" t="s">
        <v>121</v>
      </c>
      <c r="G213" s="93" t="s">
        <v>37</v>
      </c>
      <c r="H213" s="93" t="s">
        <v>37</v>
      </c>
      <c r="I213" s="92" t="s">
        <v>45</v>
      </c>
      <c r="J213" s="94">
        <v>2347</v>
      </c>
      <c r="K213" s="95">
        <v>2746</v>
      </c>
      <c r="L213" s="96">
        <v>110167.68000000399</v>
      </c>
    </row>
    <row r="214" spans="1:12" s="56" customFormat="1" ht="15" customHeight="1" x14ac:dyDescent="0.25">
      <c r="A214" s="91" t="s">
        <v>52</v>
      </c>
      <c r="B214" s="92" t="s">
        <v>41</v>
      </c>
      <c r="C214" s="92" t="s">
        <v>54</v>
      </c>
      <c r="D214" s="92" t="s">
        <v>123</v>
      </c>
      <c r="E214" s="92" t="s">
        <v>37</v>
      </c>
      <c r="F214" s="92" t="s">
        <v>60</v>
      </c>
      <c r="G214" s="93" t="s">
        <v>37</v>
      </c>
      <c r="H214" s="93" t="s">
        <v>37</v>
      </c>
      <c r="I214" s="92" t="s">
        <v>117</v>
      </c>
      <c r="J214" s="94">
        <v>42342</v>
      </c>
      <c r="K214" s="95">
        <v>63435</v>
      </c>
      <c r="L214" s="96">
        <v>3325982.4700007299</v>
      </c>
    </row>
    <row r="215" spans="1:12" s="56" customFormat="1" ht="15" customHeight="1" x14ac:dyDescent="0.25">
      <c r="A215" s="91" t="s">
        <v>52</v>
      </c>
      <c r="B215" s="92" t="s">
        <v>41</v>
      </c>
      <c r="C215" s="92" t="s">
        <v>54</v>
      </c>
      <c r="D215" s="92" t="s">
        <v>123</v>
      </c>
      <c r="E215" s="92" t="s">
        <v>37</v>
      </c>
      <c r="F215" s="92" t="s">
        <v>60</v>
      </c>
      <c r="G215" s="93" t="s">
        <v>37</v>
      </c>
      <c r="H215" s="93" t="s">
        <v>37</v>
      </c>
      <c r="I215" s="92" t="s">
        <v>45</v>
      </c>
      <c r="J215" s="94">
        <v>112</v>
      </c>
      <c r="K215" s="95">
        <v>121</v>
      </c>
      <c r="L215" s="96">
        <v>5783.7799999999897</v>
      </c>
    </row>
    <row r="216" spans="1:12" s="56" customFormat="1" ht="15" customHeight="1" x14ac:dyDescent="0.25">
      <c r="A216" s="91" t="s">
        <v>52</v>
      </c>
      <c r="B216" s="92" t="s">
        <v>41</v>
      </c>
      <c r="C216" s="92" t="s">
        <v>54</v>
      </c>
      <c r="D216" s="92" t="s">
        <v>123</v>
      </c>
      <c r="E216" s="92" t="s">
        <v>37</v>
      </c>
      <c r="F216" s="92" t="s">
        <v>37</v>
      </c>
      <c r="G216" s="93" t="s">
        <v>41</v>
      </c>
      <c r="H216" s="93" t="s">
        <v>37</v>
      </c>
      <c r="I216" s="92" t="s">
        <v>117</v>
      </c>
      <c r="J216" s="94">
        <v>53798</v>
      </c>
      <c r="K216" s="95">
        <v>79067</v>
      </c>
      <c r="L216" s="96">
        <v>3496492.3800023701</v>
      </c>
    </row>
    <row r="217" spans="1:12" s="56" customFormat="1" ht="15" customHeight="1" x14ac:dyDescent="0.25">
      <c r="A217" s="91" t="s">
        <v>52</v>
      </c>
      <c r="B217" s="92" t="s">
        <v>41</v>
      </c>
      <c r="C217" s="92" t="s">
        <v>54</v>
      </c>
      <c r="D217" s="92" t="s">
        <v>123</v>
      </c>
      <c r="E217" s="92" t="s">
        <v>37</v>
      </c>
      <c r="F217" s="92" t="s">
        <v>37</v>
      </c>
      <c r="G217" s="93" t="s">
        <v>41</v>
      </c>
      <c r="H217" s="93" t="s">
        <v>37</v>
      </c>
      <c r="I217" s="92" t="s">
        <v>45</v>
      </c>
      <c r="J217" s="94">
        <v>547</v>
      </c>
      <c r="K217" s="95">
        <v>629</v>
      </c>
      <c r="L217" s="96">
        <v>25133.06</v>
      </c>
    </row>
    <row r="218" spans="1:12" s="56" customFormat="1" ht="15" customHeight="1" x14ac:dyDescent="0.25">
      <c r="A218" s="91" t="s">
        <v>52</v>
      </c>
      <c r="B218" s="92" t="s">
        <v>41</v>
      </c>
      <c r="C218" s="92" t="s">
        <v>54</v>
      </c>
      <c r="D218" s="92" t="s">
        <v>123</v>
      </c>
      <c r="E218" s="92" t="s">
        <v>37</v>
      </c>
      <c r="F218" s="92" t="s">
        <v>37</v>
      </c>
      <c r="G218" s="93" t="s">
        <v>42</v>
      </c>
      <c r="H218" s="93" t="s">
        <v>37</v>
      </c>
      <c r="I218" s="92" t="s">
        <v>117</v>
      </c>
      <c r="J218" s="94">
        <v>51047</v>
      </c>
      <c r="K218" s="95">
        <v>72286</v>
      </c>
      <c r="L218" s="96">
        <v>3235532.4200018402</v>
      </c>
    </row>
    <row r="219" spans="1:12" s="56" customFormat="1" ht="15" customHeight="1" x14ac:dyDescent="0.25">
      <c r="A219" s="91" t="s">
        <v>52</v>
      </c>
      <c r="B219" s="92" t="s">
        <v>41</v>
      </c>
      <c r="C219" s="92" t="s">
        <v>54</v>
      </c>
      <c r="D219" s="92" t="s">
        <v>123</v>
      </c>
      <c r="E219" s="92" t="s">
        <v>37</v>
      </c>
      <c r="F219" s="92" t="s">
        <v>37</v>
      </c>
      <c r="G219" s="93" t="s">
        <v>42</v>
      </c>
      <c r="H219" s="93" t="s">
        <v>37</v>
      </c>
      <c r="I219" s="92" t="s">
        <v>45</v>
      </c>
      <c r="J219" s="94">
        <v>442</v>
      </c>
      <c r="K219" s="95">
        <v>504</v>
      </c>
      <c r="L219" s="96">
        <v>20557.990000000202</v>
      </c>
    </row>
    <row r="220" spans="1:12" s="56" customFormat="1" ht="15" customHeight="1" x14ac:dyDescent="0.25">
      <c r="A220" s="91" t="s">
        <v>52</v>
      </c>
      <c r="B220" s="92" t="s">
        <v>41</v>
      </c>
      <c r="C220" s="92" t="s">
        <v>54</v>
      </c>
      <c r="D220" s="92" t="s">
        <v>123</v>
      </c>
      <c r="E220" s="92" t="s">
        <v>37</v>
      </c>
      <c r="F220" s="92" t="s">
        <v>37</v>
      </c>
      <c r="G220" s="93" t="s">
        <v>43</v>
      </c>
      <c r="H220" s="93" t="s">
        <v>37</v>
      </c>
      <c r="I220" s="92" t="s">
        <v>117</v>
      </c>
      <c r="J220" s="94">
        <v>51706</v>
      </c>
      <c r="K220" s="95">
        <v>72377</v>
      </c>
      <c r="L220" s="96">
        <v>3216835.0200022701</v>
      </c>
    </row>
    <row r="221" spans="1:12" s="56" customFormat="1" ht="15" customHeight="1" x14ac:dyDescent="0.25">
      <c r="A221" s="91" t="s">
        <v>52</v>
      </c>
      <c r="B221" s="92" t="s">
        <v>41</v>
      </c>
      <c r="C221" s="92" t="s">
        <v>54</v>
      </c>
      <c r="D221" s="92" t="s">
        <v>123</v>
      </c>
      <c r="E221" s="92" t="s">
        <v>37</v>
      </c>
      <c r="F221" s="92" t="s">
        <v>37</v>
      </c>
      <c r="G221" s="93" t="s">
        <v>43</v>
      </c>
      <c r="H221" s="93" t="s">
        <v>37</v>
      </c>
      <c r="I221" s="92" t="s">
        <v>45</v>
      </c>
      <c r="J221" s="94">
        <v>458</v>
      </c>
      <c r="K221" s="95">
        <v>515</v>
      </c>
      <c r="L221" s="96">
        <v>20403.9200000001</v>
      </c>
    </row>
    <row r="222" spans="1:12" s="56" customFormat="1" ht="15" customHeight="1" x14ac:dyDescent="0.25">
      <c r="A222" s="91" t="s">
        <v>52</v>
      </c>
      <c r="B222" s="92" t="s">
        <v>41</v>
      </c>
      <c r="C222" s="92" t="s">
        <v>54</v>
      </c>
      <c r="D222" s="92" t="s">
        <v>123</v>
      </c>
      <c r="E222" s="92" t="s">
        <v>37</v>
      </c>
      <c r="F222" s="92" t="s">
        <v>37</v>
      </c>
      <c r="G222" s="93" t="s">
        <v>44</v>
      </c>
      <c r="H222" s="93" t="s">
        <v>37</v>
      </c>
      <c r="I222" s="92" t="s">
        <v>117</v>
      </c>
      <c r="J222" s="94">
        <v>51227</v>
      </c>
      <c r="K222" s="95">
        <v>71783</v>
      </c>
      <c r="L222" s="96">
        <v>3164588.3800016502</v>
      </c>
    </row>
    <row r="223" spans="1:12" s="56" customFormat="1" ht="15" customHeight="1" x14ac:dyDescent="0.25">
      <c r="A223" s="91" t="s">
        <v>52</v>
      </c>
      <c r="B223" s="92" t="s">
        <v>41</v>
      </c>
      <c r="C223" s="92" t="s">
        <v>54</v>
      </c>
      <c r="D223" s="92" t="s">
        <v>123</v>
      </c>
      <c r="E223" s="92" t="s">
        <v>37</v>
      </c>
      <c r="F223" s="92" t="s">
        <v>37</v>
      </c>
      <c r="G223" s="93" t="s">
        <v>44</v>
      </c>
      <c r="H223" s="93" t="s">
        <v>37</v>
      </c>
      <c r="I223" s="92" t="s">
        <v>45</v>
      </c>
      <c r="J223" s="94">
        <v>501</v>
      </c>
      <c r="K223" s="95">
        <v>570</v>
      </c>
      <c r="L223" s="96">
        <v>22986.790000000201</v>
      </c>
    </row>
    <row r="224" spans="1:12" s="56" customFormat="1" ht="15" customHeight="1" x14ac:dyDescent="0.25">
      <c r="A224" s="91" t="s">
        <v>52</v>
      </c>
      <c r="B224" s="92" t="s">
        <v>41</v>
      </c>
      <c r="C224" s="92" t="s">
        <v>54</v>
      </c>
      <c r="D224" s="92" t="s">
        <v>123</v>
      </c>
      <c r="E224" s="92" t="s">
        <v>37</v>
      </c>
      <c r="F224" s="92" t="s">
        <v>37</v>
      </c>
      <c r="G224" s="93" t="s">
        <v>98</v>
      </c>
      <c r="H224" s="93" t="s">
        <v>37</v>
      </c>
      <c r="I224" s="92" t="s">
        <v>117</v>
      </c>
      <c r="J224" s="94">
        <v>47698</v>
      </c>
      <c r="K224" s="95">
        <v>67179</v>
      </c>
      <c r="L224" s="96">
        <v>2988490.4300015899</v>
      </c>
    </row>
    <row r="225" spans="1:12" s="56" customFormat="1" ht="15" customHeight="1" x14ac:dyDescent="0.25">
      <c r="A225" s="91" t="s">
        <v>52</v>
      </c>
      <c r="B225" s="92" t="s">
        <v>41</v>
      </c>
      <c r="C225" s="92" t="s">
        <v>54</v>
      </c>
      <c r="D225" s="92" t="s">
        <v>123</v>
      </c>
      <c r="E225" s="92" t="s">
        <v>37</v>
      </c>
      <c r="F225" s="92" t="s">
        <v>37</v>
      </c>
      <c r="G225" s="93" t="s">
        <v>98</v>
      </c>
      <c r="H225" s="93" t="s">
        <v>37</v>
      </c>
      <c r="I225" s="92" t="s">
        <v>45</v>
      </c>
      <c r="J225" s="94">
        <v>455</v>
      </c>
      <c r="K225" s="95">
        <v>497</v>
      </c>
      <c r="L225" s="96">
        <v>20528.5</v>
      </c>
    </row>
    <row r="226" spans="1:12" s="56" customFormat="1" ht="15" customHeight="1" x14ac:dyDescent="0.25">
      <c r="A226" s="91" t="s">
        <v>52</v>
      </c>
      <c r="B226" s="92" t="s">
        <v>41</v>
      </c>
      <c r="C226" s="92" t="s">
        <v>54</v>
      </c>
      <c r="D226" s="92" t="s">
        <v>123</v>
      </c>
      <c r="E226" s="92" t="s">
        <v>37</v>
      </c>
      <c r="F226" s="92" t="s">
        <v>37</v>
      </c>
      <c r="G226" s="93" t="s">
        <v>37</v>
      </c>
      <c r="H226" s="93" t="s">
        <v>122</v>
      </c>
      <c r="I226" s="92" t="s">
        <v>117</v>
      </c>
      <c r="J226" s="94">
        <v>27361</v>
      </c>
      <c r="K226" s="95">
        <v>42971</v>
      </c>
      <c r="L226" s="96">
        <v>2096624.08999995</v>
      </c>
    </row>
    <row r="227" spans="1:12" s="56" customFormat="1" ht="15" customHeight="1" x14ac:dyDescent="0.25">
      <c r="A227" s="91" t="s">
        <v>52</v>
      </c>
      <c r="B227" s="92" t="s">
        <v>41</v>
      </c>
      <c r="C227" s="92" t="s">
        <v>54</v>
      </c>
      <c r="D227" s="92" t="s">
        <v>123</v>
      </c>
      <c r="E227" s="92" t="s">
        <v>37</v>
      </c>
      <c r="F227" s="92" t="s">
        <v>37</v>
      </c>
      <c r="G227" s="93" t="s">
        <v>37</v>
      </c>
      <c r="H227" s="93" t="s">
        <v>122</v>
      </c>
      <c r="I227" s="92" t="s">
        <v>45</v>
      </c>
      <c r="J227" s="94">
        <v>206</v>
      </c>
      <c r="K227" s="95">
        <v>244</v>
      </c>
      <c r="L227" s="96">
        <v>12030.31</v>
      </c>
    </row>
    <row r="228" spans="1:12" s="56" customFormat="1" ht="15" customHeight="1" x14ac:dyDescent="0.25">
      <c r="A228" s="91" t="s">
        <v>52</v>
      </c>
      <c r="B228" s="92" t="s">
        <v>41</v>
      </c>
      <c r="C228" s="92" t="s">
        <v>54</v>
      </c>
      <c r="D228" s="92" t="s">
        <v>123</v>
      </c>
      <c r="E228" s="92" t="s">
        <v>37</v>
      </c>
      <c r="F228" s="92" t="s">
        <v>37</v>
      </c>
      <c r="G228" s="93" t="s">
        <v>37</v>
      </c>
      <c r="H228" s="93" t="s">
        <v>37</v>
      </c>
      <c r="I228" s="92" t="s">
        <v>117</v>
      </c>
      <c r="J228" s="94">
        <v>239604</v>
      </c>
      <c r="K228" s="95">
        <v>367051</v>
      </c>
      <c r="L228" s="96">
        <v>16282961.2200233</v>
      </c>
    </row>
    <row r="229" spans="1:12" s="56" customFormat="1" ht="15" customHeight="1" x14ac:dyDescent="0.25">
      <c r="A229" s="91" t="s">
        <v>52</v>
      </c>
      <c r="B229" s="92" t="s">
        <v>41</v>
      </c>
      <c r="C229" s="92" t="s">
        <v>54</v>
      </c>
      <c r="D229" s="92" t="s">
        <v>123</v>
      </c>
      <c r="E229" s="92" t="s">
        <v>37</v>
      </c>
      <c r="F229" s="92" t="s">
        <v>37</v>
      </c>
      <c r="G229" s="93" t="s">
        <v>37</v>
      </c>
      <c r="H229" s="93" t="s">
        <v>37</v>
      </c>
      <c r="I229" s="92" t="s">
        <v>45</v>
      </c>
      <c r="J229" s="94">
        <v>2499</v>
      </c>
      <c r="K229" s="95">
        <v>2914</v>
      </c>
      <c r="L229" s="96">
        <v>118002.640000003</v>
      </c>
    </row>
    <row r="230" spans="1:12" s="56" customFormat="1" ht="15" customHeight="1" x14ac:dyDescent="0.25">
      <c r="A230" s="91" t="s">
        <v>52</v>
      </c>
      <c r="B230" s="92" t="s">
        <v>41</v>
      </c>
      <c r="C230" s="92" t="s">
        <v>54</v>
      </c>
      <c r="D230" s="92" t="s">
        <v>123</v>
      </c>
      <c r="E230" s="92" t="s">
        <v>37</v>
      </c>
      <c r="F230" s="92" t="s">
        <v>37</v>
      </c>
      <c r="G230" s="93" t="s">
        <v>37</v>
      </c>
      <c r="H230" s="93" t="s">
        <v>64</v>
      </c>
      <c r="I230" s="92" t="s">
        <v>117</v>
      </c>
      <c r="J230" s="94">
        <v>210734</v>
      </c>
      <c r="K230" s="95">
        <v>320410</v>
      </c>
      <c r="L230" s="96">
        <v>14034968.9700222</v>
      </c>
    </row>
    <row r="231" spans="1:12" s="56" customFormat="1" ht="15" customHeight="1" x14ac:dyDescent="0.25">
      <c r="A231" s="91" t="s">
        <v>52</v>
      </c>
      <c r="B231" s="92" t="s">
        <v>41</v>
      </c>
      <c r="C231" s="92" t="s">
        <v>54</v>
      </c>
      <c r="D231" s="92" t="s">
        <v>123</v>
      </c>
      <c r="E231" s="92" t="s">
        <v>37</v>
      </c>
      <c r="F231" s="92" t="s">
        <v>37</v>
      </c>
      <c r="G231" s="93" t="s">
        <v>37</v>
      </c>
      <c r="H231" s="93" t="s">
        <v>64</v>
      </c>
      <c r="I231" s="92" t="s">
        <v>45</v>
      </c>
      <c r="J231" s="94">
        <v>2150</v>
      </c>
      <c r="K231" s="95">
        <v>2482</v>
      </c>
      <c r="L231" s="96">
        <v>98080.160000001502</v>
      </c>
    </row>
    <row r="232" spans="1:12" s="56" customFormat="1" ht="15" customHeight="1" x14ac:dyDescent="0.25">
      <c r="A232" s="91" t="s">
        <v>52</v>
      </c>
      <c r="B232" s="92" t="s">
        <v>41</v>
      </c>
      <c r="C232" s="92" t="s">
        <v>54</v>
      </c>
      <c r="D232" s="92" t="s">
        <v>125</v>
      </c>
      <c r="E232" s="92" t="s">
        <v>61</v>
      </c>
      <c r="F232" s="92" t="s">
        <v>37</v>
      </c>
      <c r="G232" s="93" t="s">
        <v>37</v>
      </c>
      <c r="H232" s="93" t="s">
        <v>37</v>
      </c>
      <c r="I232" s="92" t="s">
        <v>117</v>
      </c>
      <c r="J232" s="94">
        <v>34504</v>
      </c>
      <c r="K232" s="95">
        <v>100464</v>
      </c>
      <c r="L232" s="96">
        <v>15124203.0099991</v>
      </c>
    </row>
    <row r="233" spans="1:12" s="56" customFormat="1" ht="15" customHeight="1" x14ac:dyDescent="0.25">
      <c r="A233" s="91" t="s">
        <v>52</v>
      </c>
      <c r="B233" s="92" t="s">
        <v>41</v>
      </c>
      <c r="C233" s="92" t="s">
        <v>54</v>
      </c>
      <c r="D233" s="92" t="s">
        <v>125</v>
      </c>
      <c r="E233" s="92" t="s">
        <v>61</v>
      </c>
      <c r="F233" s="92" t="s">
        <v>37</v>
      </c>
      <c r="G233" s="93" t="s">
        <v>37</v>
      </c>
      <c r="H233" s="93" t="s">
        <v>37</v>
      </c>
      <c r="I233" s="92" t="s">
        <v>45</v>
      </c>
      <c r="J233" s="94">
        <v>818</v>
      </c>
      <c r="K233" s="95">
        <v>1678</v>
      </c>
      <c r="L233" s="96">
        <v>257072.01000000499</v>
      </c>
    </row>
    <row r="234" spans="1:12" s="56" customFormat="1" ht="15" customHeight="1" x14ac:dyDescent="0.25">
      <c r="A234" s="91" t="s">
        <v>52</v>
      </c>
      <c r="B234" s="92" t="s">
        <v>41</v>
      </c>
      <c r="C234" s="92" t="s">
        <v>54</v>
      </c>
      <c r="D234" s="92" t="s">
        <v>125</v>
      </c>
      <c r="E234" s="92" t="s">
        <v>62</v>
      </c>
      <c r="F234" s="92" t="s">
        <v>37</v>
      </c>
      <c r="G234" s="93" t="s">
        <v>37</v>
      </c>
      <c r="H234" s="93" t="s">
        <v>37</v>
      </c>
      <c r="I234" s="92" t="s">
        <v>117</v>
      </c>
      <c r="J234" s="94">
        <v>23009</v>
      </c>
      <c r="K234" s="95">
        <v>68274</v>
      </c>
      <c r="L234" s="96">
        <v>9982252.13000248</v>
      </c>
    </row>
    <row r="235" spans="1:12" s="56" customFormat="1" ht="15" customHeight="1" x14ac:dyDescent="0.25">
      <c r="A235" s="91" t="s">
        <v>52</v>
      </c>
      <c r="B235" s="92" t="s">
        <v>41</v>
      </c>
      <c r="C235" s="92" t="s">
        <v>54</v>
      </c>
      <c r="D235" s="92" t="s">
        <v>125</v>
      </c>
      <c r="E235" s="92" t="s">
        <v>62</v>
      </c>
      <c r="F235" s="92" t="s">
        <v>37</v>
      </c>
      <c r="G235" s="93" t="s">
        <v>37</v>
      </c>
      <c r="H235" s="93" t="s">
        <v>37</v>
      </c>
      <c r="I235" s="92" t="s">
        <v>45</v>
      </c>
      <c r="J235" s="94">
        <v>608</v>
      </c>
      <c r="K235" s="95">
        <v>1148</v>
      </c>
      <c r="L235" s="96">
        <v>158318.40000000101</v>
      </c>
    </row>
    <row r="236" spans="1:12" s="56" customFormat="1" ht="15" customHeight="1" x14ac:dyDescent="0.25">
      <c r="A236" s="91" t="s">
        <v>52</v>
      </c>
      <c r="B236" s="92" t="s">
        <v>41</v>
      </c>
      <c r="C236" s="92" t="s">
        <v>54</v>
      </c>
      <c r="D236" s="92" t="s">
        <v>125</v>
      </c>
      <c r="E236" s="92" t="s">
        <v>37</v>
      </c>
      <c r="F236" s="92" t="s">
        <v>120</v>
      </c>
      <c r="G236" s="93" t="s">
        <v>37</v>
      </c>
      <c r="H236" s="93" t="s">
        <v>37</v>
      </c>
      <c r="I236" s="92" t="s">
        <v>117</v>
      </c>
      <c r="J236" s="94">
        <v>4984</v>
      </c>
      <c r="K236" s="95">
        <v>15125</v>
      </c>
      <c r="L236" s="96">
        <v>2837878.4899997902</v>
      </c>
    </row>
    <row r="237" spans="1:12" s="56" customFormat="1" ht="15" customHeight="1" x14ac:dyDescent="0.25">
      <c r="A237" s="91" t="s">
        <v>52</v>
      </c>
      <c r="B237" s="92" t="s">
        <v>41</v>
      </c>
      <c r="C237" s="92" t="s">
        <v>54</v>
      </c>
      <c r="D237" s="92" t="s">
        <v>125</v>
      </c>
      <c r="E237" s="92" t="s">
        <v>37</v>
      </c>
      <c r="F237" s="92" t="s">
        <v>120</v>
      </c>
      <c r="G237" s="93" t="s">
        <v>37</v>
      </c>
      <c r="H237" s="93" t="s">
        <v>37</v>
      </c>
      <c r="I237" s="92" t="s">
        <v>45</v>
      </c>
      <c r="J237" s="94">
        <v>169</v>
      </c>
      <c r="K237" s="95">
        <v>259</v>
      </c>
      <c r="L237" s="96">
        <v>47765.849999999897</v>
      </c>
    </row>
    <row r="238" spans="1:12" s="56" customFormat="1" ht="15" customHeight="1" x14ac:dyDescent="0.25">
      <c r="A238" s="91" t="s">
        <v>52</v>
      </c>
      <c r="B238" s="92" t="s">
        <v>41</v>
      </c>
      <c r="C238" s="92" t="s">
        <v>54</v>
      </c>
      <c r="D238" s="92" t="s">
        <v>125</v>
      </c>
      <c r="E238" s="92" t="s">
        <v>37</v>
      </c>
      <c r="F238" s="92" t="s">
        <v>121</v>
      </c>
      <c r="G238" s="93" t="s">
        <v>37</v>
      </c>
      <c r="H238" s="93" t="s">
        <v>37</v>
      </c>
      <c r="I238" s="92" t="s">
        <v>117</v>
      </c>
      <c r="J238" s="94">
        <v>42885</v>
      </c>
      <c r="K238" s="95">
        <v>122875</v>
      </c>
      <c r="L238" s="96">
        <v>17981382.219993901</v>
      </c>
    </row>
    <row r="239" spans="1:12" s="56" customFormat="1" ht="15" customHeight="1" x14ac:dyDescent="0.25">
      <c r="A239" s="91" t="s">
        <v>52</v>
      </c>
      <c r="B239" s="92" t="s">
        <v>41</v>
      </c>
      <c r="C239" s="92" t="s">
        <v>54</v>
      </c>
      <c r="D239" s="92" t="s">
        <v>125</v>
      </c>
      <c r="E239" s="92" t="s">
        <v>37</v>
      </c>
      <c r="F239" s="92" t="s">
        <v>121</v>
      </c>
      <c r="G239" s="93" t="s">
        <v>37</v>
      </c>
      <c r="H239" s="93" t="s">
        <v>37</v>
      </c>
      <c r="I239" s="92" t="s">
        <v>45</v>
      </c>
      <c r="J239" s="94">
        <v>1074</v>
      </c>
      <c r="K239" s="95">
        <v>2228</v>
      </c>
      <c r="L239" s="96">
        <v>320337.70000001299</v>
      </c>
    </row>
    <row r="240" spans="1:12" s="56" customFormat="1" ht="15" customHeight="1" x14ac:dyDescent="0.25">
      <c r="A240" s="91" t="s">
        <v>52</v>
      </c>
      <c r="B240" s="92" t="s">
        <v>41</v>
      </c>
      <c r="C240" s="92" t="s">
        <v>54</v>
      </c>
      <c r="D240" s="92" t="s">
        <v>125</v>
      </c>
      <c r="E240" s="92" t="s">
        <v>37</v>
      </c>
      <c r="F240" s="92" t="s">
        <v>60</v>
      </c>
      <c r="G240" s="93" t="s">
        <v>37</v>
      </c>
      <c r="H240" s="93" t="s">
        <v>37</v>
      </c>
      <c r="I240" s="92" t="s">
        <v>117</v>
      </c>
      <c r="J240" s="94">
        <v>9747</v>
      </c>
      <c r="K240" s="95">
        <v>30749</v>
      </c>
      <c r="L240" s="96">
        <v>4289448.1199993799</v>
      </c>
    </row>
    <row r="241" spans="1:12" s="56" customFormat="1" ht="15" customHeight="1" x14ac:dyDescent="0.25">
      <c r="A241" s="91" t="s">
        <v>52</v>
      </c>
      <c r="B241" s="92" t="s">
        <v>41</v>
      </c>
      <c r="C241" s="92" t="s">
        <v>54</v>
      </c>
      <c r="D241" s="92" t="s">
        <v>125</v>
      </c>
      <c r="E241" s="92" t="s">
        <v>37</v>
      </c>
      <c r="F241" s="92" t="s">
        <v>60</v>
      </c>
      <c r="G241" s="93" t="s">
        <v>37</v>
      </c>
      <c r="H241" s="93" t="s">
        <v>37</v>
      </c>
      <c r="I241" s="92" t="s">
        <v>45</v>
      </c>
      <c r="J241" s="94">
        <v>185</v>
      </c>
      <c r="K241" s="95">
        <v>340</v>
      </c>
      <c r="L241" s="96">
        <v>47341.07</v>
      </c>
    </row>
    <row r="242" spans="1:12" s="56" customFormat="1" ht="15" customHeight="1" x14ac:dyDescent="0.25">
      <c r="A242" s="91" t="s">
        <v>52</v>
      </c>
      <c r="B242" s="92" t="s">
        <v>41</v>
      </c>
      <c r="C242" s="92" t="s">
        <v>54</v>
      </c>
      <c r="D242" s="92" t="s">
        <v>125</v>
      </c>
      <c r="E242" s="92" t="s">
        <v>37</v>
      </c>
      <c r="F242" s="92" t="s">
        <v>37</v>
      </c>
      <c r="G242" s="93" t="s">
        <v>41</v>
      </c>
      <c r="H242" s="93" t="s">
        <v>37</v>
      </c>
      <c r="I242" s="92" t="s">
        <v>117</v>
      </c>
      <c r="J242" s="94">
        <v>15009</v>
      </c>
      <c r="K242" s="95">
        <v>41638</v>
      </c>
      <c r="L242" s="96">
        <v>5999429.8299995698</v>
      </c>
    </row>
    <row r="243" spans="1:12" s="56" customFormat="1" ht="15" customHeight="1" x14ac:dyDescent="0.25">
      <c r="A243" s="91" t="s">
        <v>52</v>
      </c>
      <c r="B243" s="92" t="s">
        <v>41</v>
      </c>
      <c r="C243" s="92" t="s">
        <v>54</v>
      </c>
      <c r="D243" s="92" t="s">
        <v>125</v>
      </c>
      <c r="E243" s="92" t="s">
        <v>37</v>
      </c>
      <c r="F243" s="92" t="s">
        <v>37</v>
      </c>
      <c r="G243" s="93" t="s">
        <v>41</v>
      </c>
      <c r="H243" s="93" t="s">
        <v>37</v>
      </c>
      <c r="I243" s="92" t="s">
        <v>45</v>
      </c>
      <c r="J243" s="94">
        <v>309</v>
      </c>
      <c r="K243" s="95">
        <v>540</v>
      </c>
      <c r="L243" s="96">
        <v>75874.629999999204</v>
      </c>
    </row>
    <row r="244" spans="1:12" s="56" customFormat="1" ht="15" customHeight="1" x14ac:dyDescent="0.25">
      <c r="A244" s="91" t="s">
        <v>52</v>
      </c>
      <c r="B244" s="92" t="s">
        <v>41</v>
      </c>
      <c r="C244" s="92" t="s">
        <v>54</v>
      </c>
      <c r="D244" s="92" t="s">
        <v>125</v>
      </c>
      <c r="E244" s="92" t="s">
        <v>37</v>
      </c>
      <c r="F244" s="92" t="s">
        <v>37</v>
      </c>
      <c r="G244" s="93" t="s">
        <v>42</v>
      </c>
      <c r="H244" s="93" t="s">
        <v>37</v>
      </c>
      <c r="I244" s="92" t="s">
        <v>117</v>
      </c>
      <c r="J244" s="94">
        <v>12519</v>
      </c>
      <c r="K244" s="95">
        <v>34413</v>
      </c>
      <c r="L244" s="96">
        <v>5019600.1799997697</v>
      </c>
    </row>
    <row r="245" spans="1:12" s="56" customFormat="1" ht="15" customHeight="1" x14ac:dyDescent="0.25">
      <c r="A245" s="91" t="s">
        <v>52</v>
      </c>
      <c r="B245" s="92" t="s">
        <v>41</v>
      </c>
      <c r="C245" s="92" t="s">
        <v>54</v>
      </c>
      <c r="D245" s="92" t="s">
        <v>125</v>
      </c>
      <c r="E245" s="92" t="s">
        <v>37</v>
      </c>
      <c r="F245" s="92" t="s">
        <v>37</v>
      </c>
      <c r="G245" s="93" t="s">
        <v>42</v>
      </c>
      <c r="H245" s="93" t="s">
        <v>37</v>
      </c>
      <c r="I245" s="92" t="s">
        <v>45</v>
      </c>
      <c r="J245" s="94">
        <v>288</v>
      </c>
      <c r="K245" s="95">
        <v>524</v>
      </c>
      <c r="L245" s="96">
        <v>71934.709999999701</v>
      </c>
    </row>
    <row r="246" spans="1:12" s="56" customFormat="1" ht="15" customHeight="1" x14ac:dyDescent="0.25">
      <c r="A246" s="91" t="s">
        <v>52</v>
      </c>
      <c r="B246" s="92" t="s">
        <v>41</v>
      </c>
      <c r="C246" s="92" t="s">
        <v>54</v>
      </c>
      <c r="D246" s="92" t="s">
        <v>125</v>
      </c>
      <c r="E246" s="92" t="s">
        <v>37</v>
      </c>
      <c r="F246" s="92" t="s">
        <v>37</v>
      </c>
      <c r="G246" s="93" t="s">
        <v>43</v>
      </c>
      <c r="H246" s="93" t="s">
        <v>37</v>
      </c>
      <c r="I246" s="92" t="s">
        <v>117</v>
      </c>
      <c r="J246" s="94">
        <v>12341</v>
      </c>
      <c r="K246" s="95">
        <v>32517</v>
      </c>
      <c r="L246" s="96">
        <v>4872599.9999994896</v>
      </c>
    </row>
    <row r="247" spans="1:12" s="56" customFormat="1" ht="15" customHeight="1" x14ac:dyDescent="0.25">
      <c r="A247" s="91" t="s">
        <v>52</v>
      </c>
      <c r="B247" s="92" t="s">
        <v>41</v>
      </c>
      <c r="C247" s="92" t="s">
        <v>54</v>
      </c>
      <c r="D247" s="92" t="s">
        <v>125</v>
      </c>
      <c r="E247" s="92" t="s">
        <v>37</v>
      </c>
      <c r="F247" s="92" t="s">
        <v>37</v>
      </c>
      <c r="G247" s="93" t="s">
        <v>43</v>
      </c>
      <c r="H247" s="93" t="s">
        <v>37</v>
      </c>
      <c r="I247" s="92" t="s">
        <v>45</v>
      </c>
      <c r="J247" s="94">
        <v>268</v>
      </c>
      <c r="K247" s="95">
        <v>487</v>
      </c>
      <c r="L247" s="96">
        <v>70179.279999999402</v>
      </c>
    </row>
    <row r="248" spans="1:12" s="56" customFormat="1" ht="15" customHeight="1" x14ac:dyDescent="0.25">
      <c r="A248" s="91" t="s">
        <v>52</v>
      </c>
      <c r="B248" s="92" t="s">
        <v>41</v>
      </c>
      <c r="C248" s="92" t="s">
        <v>54</v>
      </c>
      <c r="D248" s="92" t="s">
        <v>125</v>
      </c>
      <c r="E248" s="92" t="s">
        <v>37</v>
      </c>
      <c r="F248" s="92" t="s">
        <v>37</v>
      </c>
      <c r="G248" s="93" t="s">
        <v>44</v>
      </c>
      <c r="H248" s="93" t="s">
        <v>37</v>
      </c>
      <c r="I248" s="92" t="s">
        <v>117</v>
      </c>
      <c r="J248" s="94">
        <v>11633</v>
      </c>
      <c r="K248" s="95">
        <v>31147</v>
      </c>
      <c r="L248" s="96">
        <v>4740185.0099999402</v>
      </c>
    </row>
    <row r="249" spans="1:12" s="56" customFormat="1" ht="15" customHeight="1" x14ac:dyDescent="0.25">
      <c r="A249" s="91" t="s">
        <v>52</v>
      </c>
      <c r="B249" s="92" t="s">
        <v>41</v>
      </c>
      <c r="C249" s="92" t="s">
        <v>54</v>
      </c>
      <c r="D249" s="92" t="s">
        <v>125</v>
      </c>
      <c r="E249" s="92" t="s">
        <v>37</v>
      </c>
      <c r="F249" s="92" t="s">
        <v>37</v>
      </c>
      <c r="G249" s="93" t="s">
        <v>44</v>
      </c>
      <c r="H249" s="93" t="s">
        <v>37</v>
      </c>
      <c r="I249" s="92" t="s">
        <v>45</v>
      </c>
      <c r="J249" s="94">
        <v>293</v>
      </c>
      <c r="K249" s="95">
        <v>567</v>
      </c>
      <c r="L249" s="96">
        <v>86054.9499999994</v>
      </c>
    </row>
    <row r="250" spans="1:12" s="56" customFormat="1" ht="15" customHeight="1" x14ac:dyDescent="0.25">
      <c r="A250" s="91" t="s">
        <v>52</v>
      </c>
      <c r="B250" s="92" t="s">
        <v>41</v>
      </c>
      <c r="C250" s="92" t="s">
        <v>54</v>
      </c>
      <c r="D250" s="92" t="s">
        <v>125</v>
      </c>
      <c r="E250" s="92" t="s">
        <v>37</v>
      </c>
      <c r="F250" s="92" t="s">
        <v>37</v>
      </c>
      <c r="G250" s="93" t="s">
        <v>98</v>
      </c>
      <c r="H250" s="93" t="s">
        <v>37</v>
      </c>
      <c r="I250" s="92" t="s">
        <v>117</v>
      </c>
      <c r="J250" s="94">
        <v>10516</v>
      </c>
      <c r="K250" s="95">
        <v>27773</v>
      </c>
      <c r="L250" s="96">
        <v>4293981.6099998904</v>
      </c>
    </row>
    <row r="251" spans="1:12" s="56" customFormat="1" ht="15" customHeight="1" x14ac:dyDescent="0.25">
      <c r="A251" s="91" t="s">
        <v>52</v>
      </c>
      <c r="B251" s="92" t="s">
        <v>41</v>
      </c>
      <c r="C251" s="92" t="s">
        <v>54</v>
      </c>
      <c r="D251" s="92" t="s">
        <v>125</v>
      </c>
      <c r="E251" s="92" t="s">
        <v>37</v>
      </c>
      <c r="F251" s="92" t="s">
        <v>37</v>
      </c>
      <c r="G251" s="93" t="s">
        <v>98</v>
      </c>
      <c r="H251" s="93" t="s">
        <v>37</v>
      </c>
      <c r="I251" s="92" t="s">
        <v>45</v>
      </c>
      <c r="J251" s="94">
        <v>297</v>
      </c>
      <c r="K251" s="95">
        <v>585</v>
      </c>
      <c r="L251" s="96">
        <v>91359.129999999102</v>
      </c>
    </row>
    <row r="252" spans="1:12" s="56" customFormat="1" ht="15" customHeight="1" x14ac:dyDescent="0.25">
      <c r="A252" s="91" t="s">
        <v>52</v>
      </c>
      <c r="B252" s="92" t="s">
        <v>41</v>
      </c>
      <c r="C252" s="92" t="s">
        <v>54</v>
      </c>
      <c r="D252" s="92" t="s">
        <v>125</v>
      </c>
      <c r="E252" s="92" t="s">
        <v>37</v>
      </c>
      <c r="F252" s="92" t="s">
        <v>37</v>
      </c>
      <c r="G252" s="93" t="s">
        <v>37</v>
      </c>
      <c r="H252" s="93" t="s">
        <v>122</v>
      </c>
      <c r="I252" s="92" t="s">
        <v>117</v>
      </c>
      <c r="J252" s="94">
        <v>5125</v>
      </c>
      <c r="K252" s="95">
        <v>14300</v>
      </c>
      <c r="L252" s="96">
        <v>2237066.8799997098</v>
      </c>
    </row>
    <row r="253" spans="1:12" s="56" customFormat="1" ht="15" customHeight="1" x14ac:dyDescent="0.25">
      <c r="A253" s="91" t="s">
        <v>52</v>
      </c>
      <c r="B253" s="92" t="s">
        <v>41</v>
      </c>
      <c r="C253" s="92" t="s">
        <v>54</v>
      </c>
      <c r="D253" s="92" t="s">
        <v>125</v>
      </c>
      <c r="E253" s="92" t="s">
        <v>37</v>
      </c>
      <c r="F253" s="92" t="s">
        <v>37</v>
      </c>
      <c r="G253" s="93" t="s">
        <v>37</v>
      </c>
      <c r="H253" s="93" t="s">
        <v>122</v>
      </c>
      <c r="I253" s="92" t="s">
        <v>45</v>
      </c>
      <c r="J253" s="94">
        <v>298</v>
      </c>
      <c r="K253" s="95">
        <v>441</v>
      </c>
      <c r="L253" s="96">
        <v>71287.689999999799</v>
      </c>
    </row>
    <row r="254" spans="1:12" s="56" customFormat="1" ht="15" customHeight="1" x14ac:dyDescent="0.25">
      <c r="A254" s="91" t="s">
        <v>52</v>
      </c>
      <c r="B254" s="92" t="s">
        <v>41</v>
      </c>
      <c r="C254" s="92" t="s">
        <v>54</v>
      </c>
      <c r="D254" s="92" t="s">
        <v>125</v>
      </c>
      <c r="E254" s="92" t="s">
        <v>37</v>
      </c>
      <c r="F254" s="92" t="s">
        <v>37</v>
      </c>
      <c r="G254" s="93" t="s">
        <v>37</v>
      </c>
      <c r="H254" s="93" t="s">
        <v>37</v>
      </c>
      <c r="I254" s="92" t="s">
        <v>117</v>
      </c>
      <c r="J254" s="94">
        <v>57518</v>
      </c>
      <c r="K254" s="95">
        <v>168749</v>
      </c>
      <c r="L254" s="96">
        <v>25108708.830033701</v>
      </c>
    </row>
    <row r="255" spans="1:12" s="56" customFormat="1" ht="15" customHeight="1" x14ac:dyDescent="0.25">
      <c r="A255" s="91" t="s">
        <v>52</v>
      </c>
      <c r="B255" s="92" t="s">
        <v>41</v>
      </c>
      <c r="C255" s="92" t="s">
        <v>54</v>
      </c>
      <c r="D255" s="92" t="s">
        <v>125</v>
      </c>
      <c r="E255" s="92" t="s">
        <v>37</v>
      </c>
      <c r="F255" s="92" t="s">
        <v>37</v>
      </c>
      <c r="G255" s="93" t="s">
        <v>37</v>
      </c>
      <c r="H255" s="93" t="s">
        <v>37</v>
      </c>
      <c r="I255" s="92" t="s">
        <v>45</v>
      </c>
      <c r="J255" s="94">
        <v>1427</v>
      </c>
      <c r="K255" s="95">
        <v>2827</v>
      </c>
      <c r="L255" s="96">
        <v>415444.62000000902</v>
      </c>
    </row>
    <row r="256" spans="1:12" s="56" customFormat="1" ht="15" customHeight="1" x14ac:dyDescent="0.25">
      <c r="A256" s="91" t="s">
        <v>52</v>
      </c>
      <c r="B256" s="92" t="s">
        <v>41</v>
      </c>
      <c r="C256" s="92" t="s">
        <v>54</v>
      </c>
      <c r="D256" s="92" t="s">
        <v>125</v>
      </c>
      <c r="E256" s="92" t="s">
        <v>37</v>
      </c>
      <c r="F256" s="92" t="s">
        <v>37</v>
      </c>
      <c r="G256" s="93" t="s">
        <v>37</v>
      </c>
      <c r="H256" s="93" t="s">
        <v>64</v>
      </c>
      <c r="I256" s="92" t="s">
        <v>117</v>
      </c>
      <c r="J256" s="94">
        <v>52226</v>
      </c>
      <c r="K256" s="95">
        <v>153391</v>
      </c>
      <c r="L256" s="96">
        <v>22719993.150020901</v>
      </c>
    </row>
    <row r="257" spans="1:12" s="56" customFormat="1" ht="15" customHeight="1" x14ac:dyDescent="0.25">
      <c r="A257" s="91" t="s">
        <v>52</v>
      </c>
      <c r="B257" s="92" t="s">
        <v>41</v>
      </c>
      <c r="C257" s="92" t="s">
        <v>54</v>
      </c>
      <c r="D257" s="92" t="s">
        <v>125</v>
      </c>
      <c r="E257" s="92" t="s">
        <v>37</v>
      </c>
      <c r="F257" s="92" t="s">
        <v>37</v>
      </c>
      <c r="G257" s="93" t="s">
        <v>37</v>
      </c>
      <c r="H257" s="93" t="s">
        <v>64</v>
      </c>
      <c r="I257" s="92" t="s">
        <v>45</v>
      </c>
      <c r="J257" s="94">
        <v>1041</v>
      </c>
      <c r="K257" s="95">
        <v>2263</v>
      </c>
      <c r="L257" s="96">
        <v>324222.43000001099</v>
      </c>
    </row>
    <row r="258" spans="1:12" s="56" customFormat="1" ht="15" customHeight="1" x14ac:dyDescent="0.25">
      <c r="A258" s="91" t="s">
        <v>52</v>
      </c>
      <c r="B258" s="92" t="s">
        <v>41</v>
      </c>
      <c r="C258" s="92" t="s">
        <v>54</v>
      </c>
      <c r="D258" s="92" t="s">
        <v>124</v>
      </c>
      <c r="E258" s="92" t="s">
        <v>61</v>
      </c>
      <c r="F258" s="92" t="s">
        <v>37</v>
      </c>
      <c r="G258" s="93" t="s">
        <v>37</v>
      </c>
      <c r="H258" s="93" t="s">
        <v>37</v>
      </c>
      <c r="I258" s="92" t="s">
        <v>117</v>
      </c>
      <c r="J258" s="94">
        <v>1630</v>
      </c>
      <c r="K258" s="95">
        <v>2380</v>
      </c>
      <c r="L258" s="96">
        <v>444329.20999999699</v>
      </c>
    </row>
    <row r="259" spans="1:12" s="56" customFormat="1" ht="15" customHeight="1" x14ac:dyDescent="0.25">
      <c r="A259" s="91" t="s">
        <v>52</v>
      </c>
      <c r="B259" s="92" t="s">
        <v>41</v>
      </c>
      <c r="C259" s="92" t="s">
        <v>54</v>
      </c>
      <c r="D259" s="92" t="s">
        <v>124</v>
      </c>
      <c r="E259" s="92" t="s">
        <v>61</v>
      </c>
      <c r="F259" s="92" t="s">
        <v>37</v>
      </c>
      <c r="G259" s="93" t="s">
        <v>37</v>
      </c>
      <c r="H259" s="93" t="s">
        <v>37</v>
      </c>
      <c r="I259" s="92" t="s">
        <v>45</v>
      </c>
      <c r="J259" s="94" t="s">
        <v>99</v>
      </c>
      <c r="K259" s="95" t="s">
        <v>99</v>
      </c>
      <c r="L259" s="96" t="s">
        <v>99</v>
      </c>
    </row>
    <row r="260" spans="1:12" s="56" customFormat="1" ht="15" customHeight="1" x14ac:dyDescent="0.25">
      <c r="A260" s="91" t="s">
        <v>52</v>
      </c>
      <c r="B260" s="92" t="s">
        <v>41</v>
      </c>
      <c r="C260" s="92" t="s">
        <v>54</v>
      </c>
      <c r="D260" s="92" t="s">
        <v>124</v>
      </c>
      <c r="E260" s="92" t="s">
        <v>62</v>
      </c>
      <c r="F260" s="92" t="s">
        <v>37</v>
      </c>
      <c r="G260" s="93" t="s">
        <v>37</v>
      </c>
      <c r="H260" s="93" t="s">
        <v>37</v>
      </c>
      <c r="I260" s="92" t="s">
        <v>117</v>
      </c>
      <c r="J260" s="94">
        <v>1358</v>
      </c>
      <c r="K260" s="95">
        <v>1797</v>
      </c>
      <c r="L260" s="96">
        <v>362233.40999999398</v>
      </c>
    </row>
    <row r="261" spans="1:12" s="56" customFormat="1" ht="15" customHeight="1" x14ac:dyDescent="0.25">
      <c r="A261" s="91" t="s">
        <v>52</v>
      </c>
      <c r="B261" s="92" t="s">
        <v>41</v>
      </c>
      <c r="C261" s="92" t="s">
        <v>54</v>
      </c>
      <c r="D261" s="92" t="s">
        <v>124</v>
      </c>
      <c r="E261" s="92" t="s">
        <v>62</v>
      </c>
      <c r="F261" s="92" t="s">
        <v>37</v>
      </c>
      <c r="G261" s="93" t="s">
        <v>37</v>
      </c>
      <c r="H261" s="93" t="s">
        <v>37</v>
      </c>
      <c r="I261" s="92" t="s">
        <v>45</v>
      </c>
      <c r="J261" s="94" t="s">
        <v>99</v>
      </c>
      <c r="K261" s="95" t="s">
        <v>99</v>
      </c>
      <c r="L261" s="96" t="s">
        <v>99</v>
      </c>
    </row>
    <row r="262" spans="1:12" s="56" customFormat="1" ht="15" customHeight="1" x14ac:dyDescent="0.25">
      <c r="A262" s="91" t="s">
        <v>52</v>
      </c>
      <c r="B262" s="92" t="s">
        <v>41</v>
      </c>
      <c r="C262" s="92" t="s">
        <v>54</v>
      </c>
      <c r="D262" s="92" t="s">
        <v>124</v>
      </c>
      <c r="E262" s="92" t="s">
        <v>37</v>
      </c>
      <c r="F262" s="92" t="s">
        <v>120</v>
      </c>
      <c r="G262" s="93" t="s">
        <v>37</v>
      </c>
      <c r="H262" s="93" t="s">
        <v>37</v>
      </c>
      <c r="I262" s="92" t="s">
        <v>117</v>
      </c>
      <c r="J262" s="94">
        <v>2791</v>
      </c>
      <c r="K262" s="95">
        <v>3934</v>
      </c>
      <c r="L262" s="96">
        <v>780118.34000001405</v>
      </c>
    </row>
    <row r="263" spans="1:12" s="56" customFormat="1" ht="15" customHeight="1" x14ac:dyDescent="0.25">
      <c r="A263" s="91" t="s">
        <v>52</v>
      </c>
      <c r="B263" s="92" t="s">
        <v>41</v>
      </c>
      <c r="C263" s="92" t="s">
        <v>54</v>
      </c>
      <c r="D263" s="92" t="s">
        <v>124</v>
      </c>
      <c r="E263" s="92" t="s">
        <v>37</v>
      </c>
      <c r="F263" s="92" t="s">
        <v>120</v>
      </c>
      <c r="G263" s="93" t="s">
        <v>37</v>
      </c>
      <c r="H263" s="93" t="s">
        <v>37</v>
      </c>
      <c r="I263" s="92" t="s">
        <v>45</v>
      </c>
      <c r="J263" s="94" t="s">
        <v>99</v>
      </c>
      <c r="K263" s="95" t="s">
        <v>99</v>
      </c>
      <c r="L263" s="96" t="s">
        <v>99</v>
      </c>
    </row>
    <row r="264" spans="1:12" s="56" customFormat="1" ht="15" customHeight="1" x14ac:dyDescent="0.25">
      <c r="A264" s="91" t="s">
        <v>52</v>
      </c>
      <c r="B264" s="92" t="s">
        <v>41</v>
      </c>
      <c r="C264" s="92" t="s">
        <v>54</v>
      </c>
      <c r="D264" s="92" t="s">
        <v>124</v>
      </c>
      <c r="E264" s="92" t="s">
        <v>37</v>
      </c>
      <c r="F264" s="92" t="s">
        <v>37</v>
      </c>
      <c r="G264" s="93" t="s">
        <v>41</v>
      </c>
      <c r="H264" s="93" t="s">
        <v>37</v>
      </c>
      <c r="I264" s="92" t="s">
        <v>117</v>
      </c>
      <c r="J264" s="94">
        <v>508</v>
      </c>
      <c r="K264" s="95">
        <v>654</v>
      </c>
      <c r="L264" s="96">
        <v>124901.39</v>
      </c>
    </row>
    <row r="265" spans="1:12" s="56" customFormat="1" ht="15" customHeight="1" x14ac:dyDescent="0.25">
      <c r="A265" s="91" t="s">
        <v>52</v>
      </c>
      <c r="B265" s="92" t="s">
        <v>41</v>
      </c>
      <c r="C265" s="92" t="s">
        <v>54</v>
      </c>
      <c r="D265" s="92" t="s">
        <v>124</v>
      </c>
      <c r="E265" s="92" t="s">
        <v>37</v>
      </c>
      <c r="F265" s="92" t="s">
        <v>37</v>
      </c>
      <c r="G265" s="93" t="s">
        <v>42</v>
      </c>
      <c r="H265" s="93" t="s">
        <v>37</v>
      </c>
      <c r="I265" s="92" t="s">
        <v>117</v>
      </c>
      <c r="J265" s="94">
        <v>555</v>
      </c>
      <c r="K265" s="95">
        <v>723</v>
      </c>
      <c r="L265" s="96">
        <v>136884.99999999901</v>
      </c>
    </row>
    <row r="266" spans="1:12" s="56" customFormat="1" ht="15" customHeight="1" x14ac:dyDescent="0.25">
      <c r="A266" s="91" t="s">
        <v>52</v>
      </c>
      <c r="B266" s="92" t="s">
        <v>41</v>
      </c>
      <c r="C266" s="92" t="s">
        <v>54</v>
      </c>
      <c r="D266" s="92" t="s">
        <v>124</v>
      </c>
      <c r="E266" s="92" t="s">
        <v>37</v>
      </c>
      <c r="F266" s="92" t="s">
        <v>37</v>
      </c>
      <c r="G266" s="93" t="s">
        <v>42</v>
      </c>
      <c r="H266" s="93" t="s">
        <v>37</v>
      </c>
      <c r="I266" s="92" t="s">
        <v>45</v>
      </c>
      <c r="J266" s="94" t="s">
        <v>99</v>
      </c>
      <c r="K266" s="95" t="s">
        <v>99</v>
      </c>
      <c r="L266" s="96" t="s">
        <v>99</v>
      </c>
    </row>
    <row r="267" spans="1:12" s="56" customFormat="1" ht="15" customHeight="1" x14ac:dyDescent="0.25">
      <c r="A267" s="91" t="s">
        <v>52</v>
      </c>
      <c r="B267" s="92" t="s">
        <v>41</v>
      </c>
      <c r="C267" s="92" t="s">
        <v>54</v>
      </c>
      <c r="D267" s="92" t="s">
        <v>124</v>
      </c>
      <c r="E267" s="92" t="s">
        <v>37</v>
      </c>
      <c r="F267" s="92" t="s">
        <v>37</v>
      </c>
      <c r="G267" s="93" t="s">
        <v>43</v>
      </c>
      <c r="H267" s="93" t="s">
        <v>37</v>
      </c>
      <c r="I267" s="92" t="s">
        <v>117</v>
      </c>
      <c r="J267" s="94">
        <v>646</v>
      </c>
      <c r="K267" s="95">
        <v>871</v>
      </c>
      <c r="L267" s="96">
        <v>165394.34999999899</v>
      </c>
    </row>
    <row r="268" spans="1:12" s="56" customFormat="1" ht="15" customHeight="1" x14ac:dyDescent="0.25">
      <c r="A268" s="91" t="s">
        <v>52</v>
      </c>
      <c r="B268" s="92" t="s">
        <v>41</v>
      </c>
      <c r="C268" s="92" t="s">
        <v>54</v>
      </c>
      <c r="D268" s="92" t="s">
        <v>124</v>
      </c>
      <c r="E268" s="92" t="s">
        <v>37</v>
      </c>
      <c r="F268" s="92" t="s">
        <v>37</v>
      </c>
      <c r="G268" s="93" t="s">
        <v>43</v>
      </c>
      <c r="H268" s="93" t="s">
        <v>37</v>
      </c>
      <c r="I268" s="92" t="s">
        <v>45</v>
      </c>
      <c r="J268" s="94" t="s">
        <v>99</v>
      </c>
      <c r="K268" s="95" t="s">
        <v>99</v>
      </c>
      <c r="L268" s="96" t="s">
        <v>99</v>
      </c>
    </row>
    <row r="269" spans="1:12" s="56" customFormat="1" ht="15" customHeight="1" x14ac:dyDescent="0.25">
      <c r="A269" s="91" t="s">
        <v>52</v>
      </c>
      <c r="B269" s="92" t="s">
        <v>41</v>
      </c>
      <c r="C269" s="92" t="s">
        <v>54</v>
      </c>
      <c r="D269" s="92" t="s">
        <v>124</v>
      </c>
      <c r="E269" s="92" t="s">
        <v>37</v>
      </c>
      <c r="F269" s="92" t="s">
        <v>37</v>
      </c>
      <c r="G269" s="93" t="s">
        <v>44</v>
      </c>
      <c r="H269" s="93" t="s">
        <v>37</v>
      </c>
      <c r="I269" s="92" t="s">
        <v>117</v>
      </c>
      <c r="J269" s="94">
        <v>758</v>
      </c>
      <c r="K269" s="95">
        <v>1067</v>
      </c>
      <c r="L269" s="96">
        <v>206804.58</v>
      </c>
    </row>
    <row r="270" spans="1:12" s="56" customFormat="1" ht="15" customHeight="1" x14ac:dyDescent="0.25">
      <c r="A270" s="91" t="s">
        <v>52</v>
      </c>
      <c r="B270" s="92" t="s">
        <v>41</v>
      </c>
      <c r="C270" s="92" t="s">
        <v>54</v>
      </c>
      <c r="D270" s="92" t="s">
        <v>124</v>
      </c>
      <c r="E270" s="92" t="s">
        <v>37</v>
      </c>
      <c r="F270" s="92" t="s">
        <v>37</v>
      </c>
      <c r="G270" s="93" t="s">
        <v>98</v>
      </c>
      <c r="H270" s="93" t="s">
        <v>37</v>
      </c>
      <c r="I270" s="92" t="s">
        <v>117</v>
      </c>
      <c r="J270" s="94">
        <v>665</v>
      </c>
      <c r="K270" s="95">
        <v>845</v>
      </c>
      <c r="L270" s="96">
        <v>168597.08999999901</v>
      </c>
    </row>
    <row r="271" spans="1:12" s="56" customFormat="1" ht="15" customHeight="1" x14ac:dyDescent="0.25">
      <c r="A271" s="91" t="s">
        <v>52</v>
      </c>
      <c r="B271" s="92" t="s">
        <v>41</v>
      </c>
      <c r="C271" s="92" t="s">
        <v>54</v>
      </c>
      <c r="D271" s="92" t="s">
        <v>124</v>
      </c>
      <c r="E271" s="92" t="s">
        <v>37</v>
      </c>
      <c r="F271" s="92" t="s">
        <v>37</v>
      </c>
      <c r="G271" s="93" t="s">
        <v>98</v>
      </c>
      <c r="H271" s="93" t="s">
        <v>37</v>
      </c>
      <c r="I271" s="92" t="s">
        <v>45</v>
      </c>
      <c r="J271" s="94" t="s">
        <v>99</v>
      </c>
      <c r="K271" s="95" t="s">
        <v>99</v>
      </c>
      <c r="L271" s="96" t="s">
        <v>99</v>
      </c>
    </row>
    <row r="272" spans="1:12" s="56" customFormat="1" ht="15" customHeight="1" x14ac:dyDescent="0.25">
      <c r="A272" s="91" t="s">
        <v>52</v>
      </c>
      <c r="B272" s="92" t="s">
        <v>41</v>
      </c>
      <c r="C272" s="92" t="s">
        <v>54</v>
      </c>
      <c r="D272" s="92" t="s">
        <v>124</v>
      </c>
      <c r="E272" s="92" t="s">
        <v>37</v>
      </c>
      <c r="F272" s="92" t="s">
        <v>37</v>
      </c>
      <c r="G272" s="93" t="s">
        <v>37</v>
      </c>
      <c r="H272" s="93" t="s">
        <v>122</v>
      </c>
      <c r="I272" s="92" t="s">
        <v>117</v>
      </c>
      <c r="J272" s="94">
        <v>277</v>
      </c>
      <c r="K272" s="95">
        <v>430</v>
      </c>
      <c r="L272" s="96">
        <v>88601.919999999998</v>
      </c>
    </row>
    <row r="273" spans="1:12" s="56" customFormat="1" ht="15" customHeight="1" x14ac:dyDescent="0.25">
      <c r="A273" s="91" t="s">
        <v>52</v>
      </c>
      <c r="B273" s="92" t="s">
        <v>41</v>
      </c>
      <c r="C273" s="92" t="s">
        <v>54</v>
      </c>
      <c r="D273" s="92" t="s">
        <v>124</v>
      </c>
      <c r="E273" s="92" t="s">
        <v>37</v>
      </c>
      <c r="F273" s="92" t="s">
        <v>37</v>
      </c>
      <c r="G273" s="93" t="s">
        <v>37</v>
      </c>
      <c r="H273" s="93" t="s">
        <v>122</v>
      </c>
      <c r="I273" s="92" t="s">
        <v>45</v>
      </c>
      <c r="J273" s="94" t="s">
        <v>99</v>
      </c>
      <c r="K273" s="95" t="s">
        <v>99</v>
      </c>
      <c r="L273" s="96" t="s">
        <v>99</v>
      </c>
    </row>
    <row r="274" spans="1:12" s="56" customFormat="1" ht="15" customHeight="1" x14ac:dyDescent="0.25">
      <c r="A274" s="91" t="s">
        <v>52</v>
      </c>
      <c r="B274" s="92" t="s">
        <v>41</v>
      </c>
      <c r="C274" s="92" t="s">
        <v>54</v>
      </c>
      <c r="D274" s="92" t="s">
        <v>124</v>
      </c>
      <c r="E274" s="92" t="s">
        <v>37</v>
      </c>
      <c r="F274" s="92" t="s">
        <v>37</v>
      </c>
      <c r="G274" s="93" t="s">
        <v>37</v>
      </c>
      <c r="H274" s="93" t="s">
        <v>37</v>
      </c>
      <c r="I274" s="92" t="s">
        <v>117</v>
      </c>
      <c r="J274" s="94">
        <v>2987</v>
      </c>
      <c r="K274" s="95">
        <v>4177</v>
      </c>
      <c r="L274" s="96">
        <v>806562.62000001594</v>
      </c>
    </row>
    <row r="275" spans="1:12" s="56" customFormat="1" ht="15" customHeight="1" x14ac:dyDescent="0.25">
      <c r="A275" s="91" t="s">
        <v>52</v>
      </c>
      <c r="B275" s="92" t="s">
        <v>41</v>
      </c>
      <c r="C275" s="92" t="s">
        <v>54</v>
      </c>
      <c r="D275" s="92" t="s">
        <v>124</v>
      </c>
      <c r="E275" s="92" t="s">
        <v>37</v>
      </c>
      <c r="F275" s="92" t="s">
        <v>37</v>
      </c>
      <c r="G275" s="93" t="s">
        <v>37</v>
      </c>
      <c r="H275" s="93" t="s">
        <v>37</v>
      </c>
      <c r="I275" s="92" t="s">
        <v>45</v>
      </c>
      <c r="J275" s="94" t="s">
        <v>99</v>
      </c>
      <c r="K275" s="95" t="s">
        <v>99</v>
      </c>
      <c r="L275" s="96" t="s">
        <v>99</v>
      </c>
    </row>
    <row r="276" spans="1:12" s="56" customFormat="1" ht="15" customHeight="1" x14ac:dyDescent="0.25">
      <c r="A276" s="91" t="s">
        <v>52</v>
      </c>
      <c r="B276" s="92" t="s">
        <v>41</v>
      </c>
      <c r="C276" s="92" t="s">
        <v>54</v>
      </c>
      <c r="D276" s="92" t="s">
        <v>124</v>
      </c>
      <c r="E276" s="92" t="s">
        <v>37</v>
      </c>
      <c r="F276" s="92" t="s">
        <v>37</v>
      </c>
      <c r="G276" s="93" t="s">
        <v>37</v>
      </c>
      <c r="H276" s="93" t="s">
        <v>64</v>
      </c>
      <c r="I276" s="92" t="s">
        <v>117</v>
      </c>
      <c r="J276" s="94">
        <v>2704</v>
      </c>
      <c r="K276" s="95">
        <v>3735</v>
      </c>
      <c r="L276" s="96">
        <v>715214.06000000401</v>
      </c>
    </row>
    <row r="277" spans="1:12" s="56" customFormat="1" ht="15" customHeight="1" x14ac:dyDescent="0.25">
      <c r="A277" s="91" t="s">
        <v>52</v>
      </c>
      <c r="B277" s="92" t="s">
        <v>41</v>
      </c>
      <c r="C277" s="92" t="s">
        <v>54</v>
      </c>
      <c r="D277" s="92" t="s">
        <v>124</v>
      </c>
      <c r="E277" s="92" t="s">
        <v>37</v>
      </c>
      <c r="F277" s="92" t="s">
        <v>37</v>
      </c>
      <c r="G277" s="93" t="s">
        <v>37</v>
      </c>
      <c r="H277" s="93" t="s">
        <v>64</v>
      </c>
      <c r="I277" s="92" t="s">
        <v>45</v>
      </c>
      <c r="J277" s="94" t="s">
        <v>99</v>
      </c>
      <c r="K277" s="95" t="s">
        <v>99</v>
      </c>
      <c r="L277" s="96" t="s">
        <v>99</v>
      </c>
    </row>
    <row r="278" spans="1:12" s="56" customFormat="1" ht="15" customHeight="1" x14ac:dyDescent="0.25">
      <c r="A278" s="91" t="s">
        <v>52</v>
      </c>
      <c r="B278" s="92" t="s">
        <v>41</v>
      </c>
      <c r="C278" s="92" t="s">
        <v>54</v>
      </c>
      <c r="D278" s="92" t="s">
        <v>37</v>
      </c>
      <c r="E278" s="92" t="s">
        <v>61</v>
      </c>
      <c r="F278" s="92" t="s">
        <v>120</v>
      </c>
      <c r="G278" s="93" t="s">
        <v>37</v>
      </c>
      <c r="H278" s="93" t="s">
        <v>37</v>
      </c>
      <c r="I278" s="92" t="s">
        <v>117</v>
      </c>
      <c r="J278" s="94">
        <v>10742</v>
      </c>
      <c r="K278" s="95">
        <v>24191</v>
      </c>
      <c r="L278" s="96">
        <v>2799045.6200006702</v>
      </c>
    </row>
    <row r="279" spans="1:12" s="56" customFormat="1" ht="15" customHeight="1" x14ac:dyDescent="0.25">
      <c r="A279" s="91" t="s">
        <v>52</v>
      </c>
      <c r="B279" s="92" t="s">
        <v>41</v>
      </c>
      <c r="C279" s="92" t="s">
        <v>54</v>
      </c>
      <c r="D279" s="92" t="s">
        <v>37</v>
      </c>
      <c r="E279" s="92" t="s">
        <v>61</v>
      </c>
      <c r="F279" s="92" t="s">
        <v>120</v>
      </c>
      <c r="G279" s="93" t="s">
        <v>37</v>
      </c>
      <c r="H279" s="93" t="s">
        <v>37</v>
      </c>
      <c r="I279" s="92" t="s">
        <v>45</v>
      </c>
      <c r="J279" s="94">
        <v>116</v>
      </c>
      <c r="K279" s="95">
        <v>173</v>
      </c>
      <c r="L279" s="96">
        <v>29229.25</v>
      </c>
    </row>
    <row r="280" spans="1:12" s="56" customFormat="1" ht="15" customHeight="1" x14ac:dyDescent="0.25">
      <c r="A280" s="91" t="s">
        <v>52</v>
      </c>
      <c r="B280" s="92" t="s">
        <v>41</v>
      </c>
      <c r="C280" s="92" t="s">
        <v>54</v>
      </c>
      <c r="D280" s="92" t="s">
        <v>37</v>
      </c>
      <c r="E280" s="92" t="s">
        <v>61</v>
      </c>
      <c r="F280" s="92" t="s">
        <v>121</v>
      </c>
      <c r="G280" s="93" t="s">
        <v>37</v>
      </c>
      <c r="H280" s="93" t="s">
        <v>37</v>
      </c>
      <c r="I280" s="92" t="s">
        <v>117</v>
      </c>
      <c r="J280" s="94">
        <v>137356</v>
      </c>
      <c r="K280" s="95">
        <v>257174</v>
      </c>
      <c r="L280" s="96">
        <v>18562518.260011502</v>
      </c>
    </row>
    <row r="281" spans="1:12" s="56" customFormat="1" ht="15" customHeight="1" x14ac:dyDescent="0.25">
      <c r="A281" s="91" t="s">
        <v>52</v>
      </c>
      <c r="B281" s="92" t="s">
        <v>41</v>
      </c>
      <c r="C281" s="92" t="s">
        <v>54</v>
      </c>
      <c r="D281" s="92" t="s">
        <v>37</v>
      </c>
      <c r="E281" s="92" t="s">
        <v>61</v>
      </c>
      <c r="F281" s="92" t="s">
        <v>121</v>
      </c>
      <c r="G281" s="93" t="s">
        <v>37</v>
      </c>
      <c r="H281" s="93" t="s">
        <v>37</v>
      </c>
      <c r="I281" s="92" t="s">
        <v>45</v>
      </c>
      <c r="J281" s="94">
        <v>2065</v>
      </c>
      <c r="K281" s="95">
        <v>3004</v>
      </c>
      <c r="L281" s="96">
        <v>265563.96000000503</v>
      </c>
    </row>
    <row r="282" spans="1:12" s="56" customFormat="1" ht="15" customHeight="1" x14ac:dyDescent="0.25">
      <c r="A282" s="91" t="s">
        <v>52</v>
      </c>
      <c r="B282" s="92" t="s">
        <v>41</v>
      </c>
      <c r="C282" s="92" t="s">
        <v>54</v>
      </c>
      <c r="D282" s="92" t="s">
        <v>37</v>
      </c>
      <c r="E282" s="92" t="s">
        <v>61</v>
      </c>
      <c r="F282" s="92" t="s">
        <v>60</v>
      </c>
      <c r="G282" s="93" t="s">
        <v>37</v>
      </c>
      <c r="H282" s="93" t="s">
        <v>37</v>
      </c>
      <c r="I282" s="92" t="s">
        <v>117</v>
      </c>
      <c r="J282" s="94">
        <v>32544</v>
      </c>
      <c r="K282" s="95">
        <v>61198</v>
      </c>
      <c r="L282" s="96">
        <v>4830793.7599999299</v>
      </c>
    </row>
    <row r="283" spans="1:12" s="56" customFormat="1" ht="15" customHeight="1" x14ac:dyDescent="0.25">
      <c r="A283" s="91" t="s">
        <v>52</v>
      </c>
      <c r="B283" s="92" t="s">
        <v>41</v>
      </c>
      <c r="C283" s="92" t="s">
        <v>54</v>
      </c>
      <c r="D283" s="92" t="s">
        <v>37</v>
      </c>
      <c r="E283" s="92" t="s">
        <v>61</v>
      </c>
      <c r="F283" s="92" t="s">
        <v>60</v>
      </c>
      <c r="G283" s="93" t="s">
        <v>37</v>
      </c>
      <c r="H283" s="93" t="s">
        <v>37</v>
      </c>
      <c r="I283" s="92" t="s">
        <v>45</v>
      </c>
      <c r="J283" s="94">
        <v>185</v>
      </c>
      <c r="K283" s="95">
        <v>302</v>
      </c>
      <c r="L283" s="96">
        <v>35088.54</v>
      </c>
    </row>
    <row r="284" spans="1:12" s="56" customFormat="1" ht="15" customHeight="1" x14ac:dyDescent="0.25">
      <c r="A284" s="91" t="s">
        <v>52</v>
      </c>
      <c r="B284" s="92" t="s">
        <v>41</v>
      </c>
      <c r="C284" s="92" t="s">
        <v>54</v>
      </c>
      <c r="D284" s="92" t="s">
        <v>37</v>
      </c>
      <c r="E284" s="92" t="s">
        <v>61</v>
      </c>
      <c r="F284" s="92" t="s">
        <v>37</v>
      </c>
      <c r="G284" s="93" t="s">
        <v>41</v>
      </c>
      <c r="H284" s="93" t="s">
        <v>37</v>
      </c>
      <c r="I284" s="92" t="s">
        <v>117</v>
      </c>
      <c r="J284" s="94">
        <v>40907</v>
      </c>
      <c r="K284" s="95">
        <v>75164</v>
      </c>
      <c r="L284" s="96">
        <v>5836190.9100010796</v>
      </c>
    </row>
    <row r="285" spans="1:12" s="56" customFormat="1" ht="15" customHeight="1" x14ac:dyDescent="0.25">
      <c r="A285" s="91" t="s">
        <v>52</v>
      </c>
      <c r="B285" s="92" t="s">
        <v>41</v>
      </c>
      <c r="C285" s="92" t="s">
        <v>54</v>
      </c>
      <c r="D285" s="92" t="s">
        <v>37</v>
      </c>
      <c r="E285" s="92" t="s">
        <v>61</v>
      </c>
      <c r="F285" s="92" t="s">
        <v>37</v>
      </c>
      <c r="G285" s="93" t="s">
        <v>41</v>
      </c>
      <c r="H285" s="93" t="s">
        <v>37</v>
      </c>
      <c r="I285" s="92" t="s">
        <v>45</v>
      </c>
      <c r="J285" s="94">
        <v>526</v>
      </c>
      <c r="K285" s="95">
        <v>685</v>
      </c>
      <c r="L285" s="96">
        <v>58303.5699999996</v>
      </c>
    </row>
    <row r="286" spans="1:12" s="56" customFormat="1" ht="15" customHeight="1" x14ac:dyDescent="0.25">
      <c r="A286" s="91" t="s">
        <v>52</v>
      </c>
      <c r="B286" s="92" t="s">
        <v>41</v>
      </c>
      <c r="C286" s="92" t="s">
        <v>54</v>
      </c>
      <c r="D286" s="92" t="s">
        <v>37</v>
      </c>
      <c r="E286" s="92" t="s">
        <v>61</v>
      </c>
      <c r="F286" s="92" t="s">
        <v>37</v>
      </c>
      <c r="G286" s="93" t="s">
        <v>42</v>
      </c>
      <c r="H286" s="93" t="s">
        <v>37</v>
      </c>
      <c r="I286" s="92" t="s">
        <v>117</v>
      </c>
      <c r="J286" s="94">
        <v>38933</v>
      </c>
      <c r="K286" s="95">
        <v>68582</v>
      </c>
      <c r="L286" s="96">
        <v>5255421.3600008003</v>
      </c>
    </row>
    <row r="287" spans="1:12" s="56" customFormat="1" ht="15" customHeight="1" x14ac:dyDescent="0.25">
      <c r="A287" s="91" t="s">
        <v>52</v>
      </c>
      <c r="B287" s="92" t="s">
        <v>41</v>
      </c>
      <c r="C287" s="92" t="s">
        <v>54</v>
      </c>
      <c r="D287" s="92" t="s">
        <v>37</v>
      </c>
      <c r="E287" s="92" t="s">
        <v>61</v>
      </c>
      <c r="F287" s="92" t="s">
        <v>37</v>
      </c>
      <c r="G287" s="93" t="s">
        <v>42</v>
      </c>
      <c r="H287" s="93" t="s">
        <v>37</v>
      </c>
      <c r="I287" s="92" t="s">
        <v>45</v>
      </c>
      <c r="J287" s="94">
        <v>454</v>
      </c>
      <c r="K287" s="95">
        <v>622</v>
      </c>
      <c r="L287" s="96">
        <v>56362.189999999602</v>
      </c>
    </row>
    <row r="288" spans="1:12" s="56" customFormat="1" ht="15" customHeight="1" x14ac:dyDescent="0.25">
      <c r="A288" s="91" t="s">
        <v>52</v>
      </c>
      <c r="B288" s="92" t="s">
        <v>41</v>
      </c>
      <c r="C288" s="92" t="s">
        <v>54</v>
      </c>
      <c r="D288" s="92" t="s">
        <v>37</v>
      </c>
      <c r="E288" s="92" t="s">
        <v>61</v>
      </c>
      <c r="F288" s="92" t="s">
        <v>37</v>
      </c>
      <c r="G288" s="93" t="s">
        <v>43</v>
      </c>
      <c r="H288" s="93" t="s">
        <v>37</v>
      </c>
      <c r="I288" s="92" t="s">
        <v>117</v>
      </c>
      <c r="J288" s="94">
        <v>39236</v>
      </c>
      <c r="K288" s="95">
        <v>67259</v>
      </c>
      <c r="L288" s="96">
        <v>5115694.3300008904</v>
      </c>
    </row>
    <row r="289" spans="1:12" s="56" customFormat="1" ht="15" customHeight="1" x14ac:dyDescent="0.25">
      <c r="A289" s="91" t="s">
        <v>52</v>
      </c>
      <c r="B289" s="92" t="s">
        <v>41</v>
      </c>
      <c r="C289" s="92" t="s">
        <v>54</v>
      </c>
      <c r="D289" s="92" t="s">
        <v>37</v>
      </c>
      <c r="E289" s="92" t="s">
        <v>61</v>
      </c>
      <c r="F289" s="92" t="s">
        <v>37</v>
      </c>
      <c r="G289" s="93" t="s">
        <v>43</v>
      </c>
      <c r="H289" s="93" t="s">
        <v>37</v>
      </c>
      <c r="I289" s="92" t="s">
        <v>45</v>
      </c>
      <c r="J289" s="94">
        <v>458</v>
      </c>
      <c r="K289" s="95">
        <v>655</v>
      </c>
      <c r="L289" s="96">
        <v>60165.389999999497</v>
      </c>
    </row>
    <row r="290" spans="1:12" s="56" customFormat="1" ht="15" customHeight="1" x14ac:dyDescent="0.25">
      <c r="A290" s="91" t="s">
        <v>52</v>
      </c>
      <c r="B290" s="92" t="s">
        <v>41</v>
      </c>
      <c r="C290" s="92" t="s">
        <v>54</v>
      </c>
      <c r="D290" s="92" t="s">
        <v>37</v>
      </c>
      <c r="E290" s="92" t="s">
        <v>61</v>
      </c>
      <c r="F290" s="92" t="s">
        <v>37</v>
      </c>
      <c r="G290" s="93" t="s">
        <v>44</v>
      </c>
      <c r="H290" s="93" t="s">
        <v>37</v>
      </c>
      <c r="I290" s="92" t="s">
        <v>117</v>
      </c>
      <c r="J290" s="94">
        <v>39011</v>
      </c>
      <c r="K290" s="95">
        <v>67053</v>
      </c>
      <c r="L290" s="96">
        <v>5107404.54000099</v>
      </c>
    </row>
    <row r="291" spans="1:12" s="56" customFormat="1" ht="15" customHeight="1" x14ac:dyDescent="0.25">
      <c r="A291" s="91" t="s">
        <v>52</v>
      </c>
      <c r="B291" s="92" t="s">
        <v>41</v>
      </c>
      <c r="C291" s="92" t="s">
        <v>54</v>
      </c>
      <c r="D291" s="92" t="s">
        <v>37</v>
      </c>
      <c r="E291" s="92" t="s">
        <v>61</v>
      </c>
      <c r="F291" s="92" t="s">
        <v>37</v>
      </c>
      <c r="G291" s="93" t="s">
        <v>44</v>
      </c>
      <c r="H291" s="93" t="s">
        <v>37</v>
      </c>
      <c r="I291" s="92" t="s">
        <v>45</v>
      </c>
      <c r="J291" s="94">
        <v>509</v>
      </c>
      <c r="K291" s="95">
        <v>718</v>
      </c>
      <c r="L291" s="96">
        <v>71143.179999999396</v>
      </c>
    </row>
    <row r="292" spans="1:12" s="56" customFormat="1" ht="15" customHeight="1" x14ac:dyDescent="0.25">
      <c r="A292" s="91" t="s">
        <v>52</v>
      </c>
      <c r="B292" s="92" t="s">
        <v>41</v>
      </c>
      <c r="C292" s="92" t="s">
        <v>54</v>
      </c>
      <c r="D292" s="92" t="s">
        <v>37</v>
      </c>
      <c r="E292" s="92" t="s">
        <v>61</v>
      </c>
      <c r="F292" s="92" t="s">
        <v>37</v>
      </c>
      <c r="G292" s="93" t="s">
        <v>98</v>
      </c>
      <c r="H292" s="93" t="s">
        <v>37</v>
      </c>
      <c r="I292" s="92" t="s">
        <v>117</v>
      </c>
      <c r="J292" s="94">
        <v>35975</v>
      </c>
      <c r="K292" s="95">
        <v>61901</v>
      </c>
      <c r="L292" s="96">
        <v>4695533.0300006103</v>
      </c>
    </row>
    <row r="293" spans="1:12" s="56" customFormat="1" ht="15" customHeight="1" x14ac:dyDescent="0.25">
      <c r="A293" s="91" t="s">
        <v>52</v>
      </c>
      <c r="B293" s="92" t="s">
        <v>41</v>
      </c>
      <c r="C293" s="92" t="s">
        <v>54</v>
      </c>
      <c r="D293" s="92" t="s">
        <v>37</v>
      </c>
      <c r="E293" s="92" t="s">
        <v>61</v>
      </c>
      <c r="F293" s="92" t="s">
        <v>37</v>
      </c>
      <c r="G293" s="93" t="s">
        <v>98</v>
      </c>
      <c r="H293" s="93" t="s">
        <v>37</v>
      </c>
      <c r="I293" s="92" t="s">
        <v>45</v>
      </c>
      <c r="J293" s="94">
        <v>488</v>
      </c>
      <c r="K293" s="95">
        <v>729</v>
      </c>
      <c r="L293" s="96">
        <v>78793.339999999094</v>
      </c>
    </row>
    <row r="294" spans="1:12" s="56" customFormat="1" ht="15" customHeight="1" x14ac:dyDescent="0.25">
      <c r="A294" s="91" t="s">
        <v>52</v>
      </c>
      <c r="B294" s="92" t="s">
        <v>41</v>
      </c>
      <c r="C294" s="92" t="s">
        <v>54</v>
      </c>
      <c r="D294" s="92" t="s">
        <v>37</v>
      </c>
      <c r="E294" s="92" t="s">
        <v>61</v>
      </c>
      <c r="F294" s="92" t="s">
        <v>37</v>
      </c>
      <c r="G294" s="93" t="s">
        <v>37</v>
      </c>
      <c r="H294" s="93" t="s">
        <v>122</v>
      </c>
      <c r="I294" s="92" t="s">
        <v>117</v>
      </c>
      <c r="J294" s="94">
        <v>20063</v>
      </c>
      <c r="K294" s="95">
        <v>36462</v>
      </c>
      <c r="L294" s="96">
        <v>2689238.78000117</v>
      </c>
    </row>
    <row r="295" spans="1:12" s="56" customFormat="1" ht="15" customHeight="1" x14ac:dyDescent="0.25">
      <c r="A295" s="91" t="s">
        <v>52</v>
      </c>
      <c r="B295" s="92" t="s">
        <v>41</v>
      </c>
      <c r="C295" s="92" t="s">
        <v>54</v>
      </c>
      <c r="D295" s="92" t="s">
        <v>37</v>
      </c>
      <c r="E295" s="92" t="s">
        <v>61</v>
      </c>
      <c r="F295" s="92" t="s">
        <v>37</v>
      </c>
      <c r="G295" s="93" t="s">
        <v>37</v>
      </c>
      <c r="H295" s="93" t="s">
        <v>122</v>
      </c>
      <c r="I295" s="92" t="s">
        <v>45</v>
      </c>
      <c r="J295" s="94">
        <v>299</v>
      </c>
      <c r="K295" s="95">
        <v>418</v>
      </c>
      <c r="L295" s="96">
        <v>50826.099999999897</v>
      </c>
    </row>
    <row r="296" spans="1:12" s="56" customFormat="1" ht="15" customHeight="1" x14ac:dyDescent="0.25">
      <c r="A296" s="91" t="s">
        <v>52</v>
      </c>
      <c r="B296" s="92" t="s">
        <v>41</v>
      </c>
      <c r="C296" s="92" t="s">
        <v>54</v>
      </c>
      <c r="D296" s="92" t="s">
        <v>37</v>
      </c>
      <c r="E296" s="92" t="s">
        <v>61</v>
      </c>
      <c r="F296" s="92" t="s">
        <v>37</v>
      </c>
      <c r="G296" s="93" t="s">
        <v>37</v>
      </c>
      <c r="H296" s="93" t="s">
        <v>37</v>
      </c>
      <c r="I296" s="92" t="s">
        <v>117</v>
      </c>
      <c r="J296" s="94">
        <v>180440</v>
      </c>
      <c r="K296" s="95">
        <v>342563</v>
      </c>
      <c r="L296" s="96">
        <v>26192357.640048601</v>
      </c>
    </row>
    <row r="297" spans="1:12" s="56" customFormat="1" ht="15" customHeight="1" x14ac:dyDescent="0.25">
      <c r="A297" s="91" t="s">
        <v>52</v>
      </c>
      <c r="B297" s="92" t="s">
        <v>41</v>
      </c>
      <c r="C297" s="92" t="s">
        <v>54</v>
      </c>
      <c r="D297" s="92" t="s">
        <v>37</v>
      </c>
      <c r="E297" s="92" t="s">
        <v>61</v>
      </c>
      <c r="F297" s="92" t="s">
        <v>37</v>
      </c>
      <c r="G297" s="93" t="s">
        <v>37</v>
      </c>
      <c r="H297" s="93" t="s">
        <v>37</v>
      </c>
      <c r="I297" s="92" t="s">
        <v>45</v>
      </c>
      <c r="J297" s="94">
        <v>2365</v>
      </c>
      <c r="K297" s="95">
        <v>3479</v>
      </c>
      <c r="L297" s="96">
        <v>329881.75000001403</v>
      </c>
    </row>
    <row r="298" spans="1:12" s="56" customFormat="1" ht="15" customHeight="1" x14ac:dyDescent="0.25">
      <c r="A298" s="91" t="s">
        <v>52</v>
      </c>
      <c r="B298" s="92" t="s">
        <v>41</v>
      </c>
      <c r="C298" s="92" t="s">
        <v>54</v>
      </c>
      <c r="D298" s="92" t="s">
        <v>37</v>
      </c>
      <c r="E298" s="92" t="s">
        <v>61</v>
      </c>
      <c r="F298" s="92" t="s">
        <v>37</v>
      </c>
      <c r="G298" s="93" t="s">
        <v>37</v>
      </c>
      <c r="H298" s="93" t="s">
        <v>64</v>
      </c>
      <c r="I298" s="92" t="s">
        <v>117</v>
      </c>
      <c r="J298" s="94">
        <v>159933</v>
      </c>
      <c r="K298" s="95">
        <v>304072</v>
      </c>
      <c r="L298" s="96">
        <v>23359031.0300701</v>
      </c>
    </row>
    <row r="299" spans="1:12" s="56" customFormat="1" ht="15" customHeight="1" x14ac:dyDescent="0.25">
      <c r="A299" s="91" t="s">
        <v>52</v>
      </c>
      <c r="B299" s="92" t="s">
        <v>41</v>
      </c>
      <c r="C299" s="92" t="s">
        <v>54</v>
      </c>
      <c r="D299" s="92" t="s">
        <v>37</v>
      </c>
      <c r="E299" s="92" t="s">
        <v>61</v>
      </c>
      <c r="F299" s="92" t="s">
        <v>37</v>
      </c>
      <c r="G299" s="93" t="s">
        <v>37</v>
      </c>
      <c r="H299" s="93" t="s">
        <v>64</v>
      </c>
      <c r="I299" s="92" t="s">
        <v>45</v>
      </c>
      <c r="J299" s="94">
        <v>2035</v>
      </c>
      <c r="K299" s="95">
        <v>3003</v>
      </c>
      <c r="L299" s="96">
        <v>274549.200000007</v>
      </c>
    </row>
    <row r="300" spans="1:12" s="56" customFormat="1" ht="15" customHeight="1" x14ac:dyDescent="0.25">
      <c r="A300" s="91" t="s">
        <v>52</v>
      </c>
      <c r="B300" s="92" t="s">
        <v>41</v>
      </c>
      <c r="C300" s="92" t="s">
        <v>54</v>
      </c>
      <c r="D300" s="92" t="s">
        <v>37</v>
      </c>
      <c r="E300" s="92" t="s">
        <v>62</v>
      </c>
      <c r="F300" s="92" t="s">
        <v>120</v>
      </c>
      <c r="G300" s="93" t="s">
        <v>37</v>
      </c>
      <c r="H300" s="93" t="s">
        <v>37</v>
      </c>
      <c r="I300" s="92" t="s">
        <v>117</v>
      </c>
      <c r="J300" s="94">
        <v>6969</v>
      </c>
      <c r="K300" s="95">
        <v>13494</v>
      </c>
      <c r="L300" s="96">
        <v>1675994.23000004</v>
      </c>
    </row>
    <row r="301" spans="1:12" s="56" customFormat="1" ht="15" customHeight="1" x14ac:dyDescent="0.25">
      <c r="A301" s="91" t="s">
        <v>52</v>
      </c>
      <c r="B301" s="92" t="s">
        <v>41</v>
      </c>
      <c r="C301" s="92" t="s">
        <v>54</v>
      </c>
      <c r="D301" s="92" t="s">
        <v>37</v>
      </c>
      <c r="E301" s="92" t="s">
        <v>62</v>
      </c>
      <c r="F301" s="92" t="s">
        <v>120</v>
      </c>
      <c r="G301" s="93" t="s">
        <v>37</v>
      </c>
      <c r="H301" s="93" t="s">
        <v>37</v>
      </c>
      <c r="I301" s="92" t="s">
        <v>45</v>
      </c>
      <c r="J301" s="94">
        <v>95</v>
      </c>
      <c r="K301" s="95">
        <v>135</v>
      </c>
      <c r="L301" s="96">
        <v>20981.97</v>
      </c>
    </row>
    <row r="302" spans="1:12" s="56" customFormat="1" ht="15" customHeight="1" x14ac:dyDescent="0.25">
      <c r="A302" s="91" t="s">
        <v>52</v>
      </c>
      <c r="B302" s="92" t="s">
        <v>41</v>
      </c>
      <c r="C302" s="92" t="s">
        <v>54</v>
      </c>
      <c r="D302" s="92" t="s">
        <v>37</v>
      </c>
      <c r="E302" s="92" t="s">
        <v>62</v>
      </c>
      <c r="F302" s="92" t="s">
        <v>121</v>
      </c>
      <c r="G302" s="93" t="s">
        <v>37</v>
      </c>
      <c r="H302" s="93" t="s">
        <v>37</v>
      </c>
      <c r="I302" s="92" t="s">
        <v>117</v>
      </c>
      <c r="J302" s="94">
        <v>76501</v>
      </c>
      <c r="K302" s="95">
        <v>150714</v>
      </c>
      <c r="L302" s="96">
        <v>11536470.680007599</v>
      </c>
    </row>
    <row r="303" spans="1:12" s="56" customFormat="1" ht="15" customHeight="1" x14ac:dyDescent="0.25">
      <c r="A303" s="91" t="s">
        <v>52</v>
      </c>
      <c r="B303" s="92" t="s">
        <v>41</v>
      </c>
      <c r="C303" s="92" t="s">
        <v>54</v>
      </c>
      <c r="D303" s="92" t="s">
        <v>37</v>
      </c>
      <c r="E303" s="92" t="s">
        <v>62</v>
      </c>
      <c r="F303" s="92" t="s">
        <v>121</v>
      </c>
      <c r="G303" s="93" t="s">
        <v>37</v>
      </c>
      <c r="H303" s="93" t="s">
        <v>37</v>
      </c>
      <c r="I303" s="92" t="s">
        <v>45</v>
      </c>
      <c r="J303" s="94">
        <v>1325</v>
      </c>
      <c r="K303" s="95">
        <v>1969</v>
      </c>
      <c r="L303" s="96">
        <v>164887.210000002</v>
      </c>
    </row>
    <row r="304" spans="1:12" s="56" customFormat="1" ht="15" customHeight="1" x14ac:dyDescent="0.25">
      <c r="A304" s="91" t="s">
        <v>52</v>
      </c>
      <c r="B304" s="92" t="s">
        <v>41</v>
      </c>
      <c r="C304" s="92" t="s">
        <v>54</v>
      </c>
      <c r="D304" s="92" t="s">
        <v>37</v>
      </c>
      <c r="E304" s="92" t="s">
        <v>62</v>
      </c>
      <c r="F304" s="92" t="s">
        <v>60</v>
      </c>
      <c r="G304" s="93" t="s">
        <v>37</v>
      </c>
      <c r="H304" s="93" t="s">
        <v>37</v>
      </c>
      <c r="I304" s="92" t="s">
        <v>117</v>
      </c>
      <c r="J304" s="94">
        <v>16913</v>
      </c>
      <c r="K304" s="95">
        <v>32992</v>
      </c>
      <c r="L304" s="96">
        <v>2784607.37000007</v>
      </c>
    </row>
    <row r="305" spans="1:12" s="56" customFormat="1" ht="15" customHeight="1" x14ac:dyDescent="0.25">
      <c r="A305" s="91" t="s">
        <v>52</v>
      </c>
      <c r="B305" s="92" t="s">
        <v>41</v>
      </c>
      <c r="C305" s="92" t="s">
        <v>54</v>
      </c>
      <c r="D305" s="92" t="s">
        <v>37</v>
      </c>
      <c r="E305" s="92" t="s">
        <v>62</v>
      </c>
      <c r="F305" s="92" t="s">
        <v>60</v>
      </c>
      <c r="G305" s="93" t="s">
        <v>37</v>
      </c>
      <c r="H305" s="93" t="s">
        <v>37</v>
      </c>
      <c r="I305" s="92" t="s">
        <v>45</v>
      </c>
      <c r="J305" s="94">
        <v>111</v>
      </c>
      <c r="K305" s="95">
        <v>159</v>
      </c>
      <c r="L305" s="96">
        <v>18036.310000000001</v>
      </c>
    </row>
    <row r="306" spans="1:12" s="56" customFormat="1" ht="15" customHeight="1" x14ac:dyDescent="0.25">
      <c r="A306" s="91" t="s">
        <v>52</v>
      </c>
      <c r="B306" s="92" t="s">
        <v>41</v>
      </c>
      <c r="C306" s="92" t="s">
        <v>54</v>
      </c>
      <c r="D306" s="92" t="s">
        <v>37</v>
      </c>
      <c r="E306" s="92" t="s">
        <v>62</v>
      </c>
      <c r="F306" s="92" t="s">
        <v>37</v>
      </c>
      <c r="G306" s="93" t="s">
        <v>41</v>
      </c>
      <c r="H306" s="93" t="s">
        <v>37</v>
      </c>
      <c r="I306" s="92" t="s">
        <v>117</v>
      </c>
      <c r="J306" s="94">
        <v>23799</v>
      </c>
      <c r="K306" s="95">
        <v>46162</v>
      </c>
      <c r="L306" s="96">
        <v>3781829.51999975</v>
      </c>
    </row>
    <row r="307" spans="1:12" s="56" customFormat="1" ht="15" customHeight="1" x14ac:dyDescent="0.25">
      <c r="A307" s="91" t="s">
        <v>52</v>
      </c>
      <c r="B307" s="92" t="s">
        <v>41</v>
      </c>
      <c r="C307" s="92" t="s">
        <v>54</v>
      </c>
      <c r="D307" s="92" t="s">
        <v>37</v>
      </c>
      <c r="E307" s="92" t="s">
        <v>62</v>
      </c>
      <c r="F307" s="92" t="s">
        <v>37</v>
      </c>
      <c r="G307" s="93" t="s">
        <v>41</v>
      </c>
      <c r="H307" s="93" t="s">
        <v>37</v>
      </c>
      <c r="I307" s="92" t="s">
        <v>45</v>
      </c>
      <c r="J307" s="94">
        <v>328</v>
      </c>
      <c r="K307" s="95">
        <v>483</v>
      </c>
      <c r="L307" s="96">
        <v>42649.909999999902</v>
      </c>
    </row>
    <row r="308" spans="1:12" s="56" customFormat="1" ht="15" customHeight="1" x14ac:dyDescent="0.25">
      <c r="A308" s="91" t="s">
        <v>52</v>
      </c>
      <c r="B308" s="92" t="s">
        <v>41</v>
      </c>
      <c r="C308" s="92" t="s">
        <v>54</v>
      </c>
      <c r="D308" s="92" t="s">
        <v>37</v>
      </c>
      <c r="E308" s="92" t="s">
        <v>62</v>
      </c>
      <c r="F308" s="92" t="s">
        <v>37</v>
      </c>
      <c r="G308" s="93" t="s">
        <v>42</v>
      </c>
      <c r="H308" s="93" t="s">
        <v>37</v>
      </c>
      <c r="I308" s="92" t="s">
        <v>117</v>
      </c>
      <c r="J308" s="94">
        <v>21310</v>
      </c>
      <c r="K308" s="95">
        <v>38834</v>
      </c>
      <c r="L308" s="96">
        <v>3136012.9199999101</v>
      </c>
    </row>
    <row r="309" spans="1:12" s="56" customFormat="1" ht="15" customHeight="1" x14ac:dyDescent="0.25">
      <c r="A309" s="91" t="s">
        <v>52</v>
      </c>
      <c r="B309" s="92" t="s">
        <v>41</v>
      </c>
      <c r="C309" s="92" t="s">
        <v>54</v>
      </c>
      <c r="D309" s="92" t="s">
        <v>37</v>
      </c>
      <c r="E309" s="92" t="s">
        <v>62</v>
      </c>
      <c r="F309" s="92" t="s">
        <v>37</v>
      </c>
      <c r="G309" s="93" t="s">
        <v>42</v>
      </c>
      <c r="H309" s="93" t="s">
        <v>37</v>
      </c>
      <c r="I309" s="92" t="s">
        <v>45</v>
      </c>
      <c r="J309" s="94">
        <v>273</v>
      </c>
      <c r="K309" s="95">
        <v>406</v>
      </c>
      <c r="L309" s="96">
        <v>36149.5799999999</v>
      </c>
    </row>
    <row r="310" spans="1:12" s="56" customFormat="1" ht="15" customHeight="1" x14ac:dyDescent="0.25">
      <c r="A310" s="91" t="s">
        <v>52</v>
      </c>
      <c r="B310" s="92" t="s">
        <v>41</v>
      </c>
      <c r="C310" s="92" t="s">
        <v>54</v>
      </c>
      <c r="D310" s="92" t="s">
        <v>37</v>
      </c>
      <c r="E310" s="92" t="s">
        <v>62</v>
      </c>
      <c r="F310" s="92" t="s">
        <v>37</v>
      </c>
      <c r="G310" s="93" t="s">
        <v>43</v>
      </c>
      <c r="H310" s="93" t="s">
        <v>37</v>
      </c>
      <c r="I310" s="92" t="s">
        <v>117</v>
      </c>
      <c r="J310" s="94">
        <v>21601</v>
      </c>
      <c r="K310" s="95">
        <v>38500</v>
      </c>
      <c r="L310" s="96">
        <v>3138667.5199999399</v>
      </c>
    </row>
    <row r="311" spans="1:12" s="56" customFormat="1" ht="15" customHeight="1" x14ac:dyDescent="0.25">
      <c r="A311" s="91" t="s">
        <v>52</v>
      </c>
      <c r="B311" s="92" t="s">
        <v>41</v>
      </c>
      <c r="C311" s="92" t="s">
        <v>54</v>
      </c>
      <c r="D311" s="92" t="s">
        <v>37</v>
      </c>
      <c r="E311" s="92" t="s">
        <v>62</v>
      </c>
      <c r="F311" s="92" t="s">
        <v>37</v>
      </c>
      <c r="G311" s="93" t="s">
        <v>43</v>
      </c>
      <c r="H311" s="93" t="s">
        <v>37</v>
      </c>
      <c r="I311" s="92" t="s">
        <v>45</v>
      </c>
      <c r="J311" s="94">
        <v>260</v>
      </c>
      <c r="K311" s="95">
        <v>348</v>
      </c>
      <c r="L311" s="96">
        <v>30641.59</v>
      </c>
    </row>
    <row r="312" spans="1:12" s="56" customFormat="1" ht="15" customHeight="1" x14ac:dyDescent="0.25">
      <c r="A312" s="91" t="s">
        <v>52</v>
      </c>
      <c r="B312" s="92" t="s">
        <v>41</v>
      </c>
      <c r="C312" s="92" t="s">
        <v>54</v>
      </c>
      <c r="D312" s="92" t="s">
        <v>37</v>
      </c>
      <c r="E312" s="92" t="s">
        <v>62</v>
      </c>
      <c r="F312" s="92" t="s">
        <v>37</v>
      </c>
      <c r="G312" s="93" t="s">
        <v>44</v>
      </c>
      <c r="H312" s="93" t="s">
        <v>37</v>
      </c>
      <c r="I312" s="92" t="s">
        <v>117</v>
      </c>
      <c r="J312" s="94">
        <v>20877</v>
      </c>
      <c r="K312" s="95">
        <v>36934</v>
      </c>
      <c r="L312" s="96">
        <v>3003536.3299999498</v>
      </c>
    </row>
    <row r="313" spans="1:12" s="56" customFormat="1" ht="15" customHeight="1" x14ac:dyDescent="0.25">
      <c r="A313" s="91" t="s">
        <v>52</v>
      </c>
      <c r="B313" s="92" t="s">
        <v>41</v>
      </c>
      <c r="C313" s="92" t="s">
        <v>54</v>
      </c>
      <c r="D313" s="92" t="s">
        <v>37</v>
      </c>
      <c r="E313" s="92" t="s">
        <v>62</v>
      </c>
      <c r="F313" s="92" t="s">
        <v>37</v>
      </c>
      <c r="G313" s="93" t="s">
        <v>44</v>
      </c>
      <c r="H313" s="93" t="s">
        <v>37</v>
      </c>
      <c r="I313" s="92" t="s">
        <v>45</v>
      </c>
      <c r="J313" s="94">
        <v>281</v>
      </c>
      <c r="K313" s="95">
        <v>419</v>
      </c>
      <c r="L313" s="96">
        <v>37898.559999999998</v>
      </c>
    </row>
    <row r="314" spans="1:12" s="56" customFormat="1" ht="15" customHeight="1" x14ac:dyDescent="0.25">
      <c r="A314" s="91" t="s">
        <v>52</v>
      </c>
      <c r="B314" s="92" t="s">
        <v>41</v>
      </c>
      <c r="C314" s="92" t="s">
        <v>54</v>
      </c>
      <c r="D314" s="92" t="s">
        <v>37</v>
      </c>
      <c r="E314" s="92" t="s">
        <v>62</v>
      </c>
      <c r="F314" s="92" t="s">
        <v>37</v>
      </c>
      <c r="G314" s="93" t="s">
        <v>98</v>
      </c>
      <c r="H314" s="93" t="s">
        <v>37</v>
      </c>
      <c r="I314" s="92" t="s">
        <v>117</v>
      </c>
      <c r="J314" s="94">
        <v>19478</v>
      </c>
      <c r="K314" s="95">
        <v>33889</v>
      </c>
      <c r="L314" s="96">
        <v>2755187.6599999801</v>
      </c>
    </row>
    <row r="315" spans="1:12" s="56" customFormat="1" ht="15" customHeight="1" x14ac:dyDescent="0.25">
      <c r="A315" s="91" t="s">
        <v>52</v>
      </c>
      <c r="B315" s="92" t="s">
        <v>41</v>
      </c>
      <c r="C315" s="92" t="s">
        <v>54</v>
      </c>
      <c r="D315" s="92" t="s">
        <v>37</v>
      </c>
      <c r="E315" s="92" t="s">
        <v>62</v>
      </c>
      <c r="F315" s="92" t="s">
        <v>37</v>
      </c>
      <c r="G315" s="93" t="s">
        <v>98</v>
      </c>
      <c r="H315" s="93" t="s">
        <v>37</v>
      </c>
      <c r="I315" s="92" t="s">
        <v>45</v>
      </c>
      <c r="J315" s="94">
        <v>264</v>
      </c>
      <c r="K315" s="95">
        <v>354</v>
      </c>
      <c r="L315" s="96">
        <v>33245.629999999997</v>
      </c>
    </row>
    <row r="316" spans="1:12" s="56" customFormat="1" ht="15" customHeight="1" x14ac:dyDescent="0.25">
      <c r="A316" s="91" t="s">
        <v>52</v>
      </c>
      <c r="B316" s="92" t="s">
        <v>41</v>
      </c>
      <c r="C316" s="92" t="s">
        <v>54</v>
      </c>
      <c r="D316" s="92" t="s">
        <v>37</v>
      </c>
      <c r="E316" s="92" t="s">
        <v>62</v>
      </c>
      <c r="F316" s="92" t="s">
        <v>37</v>
      </c>
      <c r="G316" s="93" t="s">
        <v>37</v>
      </c>
      <c r="H316" s="93" t="s">
        <v>122</v>
      </c>
      <c r="I316" s="92" t="s">
        <v>117</v>
      </c>
      <c r="J316" s="94">
        <v>10737</v>
      </c>
      <c r="K316" s="95">
        <v>21237</v>
      </c>
      <c r="L316" s="96">
        <v>1732971.89000086</v>
      </c>
    </row>
    <row r="317" spans="1:12" s="56" customFormat="1" ht="15" customHeight="1" x14ac:dyDescent="0.25">
      <c r="A317" s="91" t="s">
        <v>52</v>
      </c>
      <c r="B317" s="92" t="s">
        <v>41</v>
      </c>
      <c r="C317" s="92" t="s">
        <v>54</v>
      </c>
      <c r="D317" s="92" t="s">
        <v>37</v>
      </c>
      <c r="E317" s="92" t="s">
        <v>62</v>
      </c>
      <c r="F317" s="92" t="s">
        <v>37</v>
      </c>
      <c r="G317" s="93" t="s">
        <v>37</v>
      </c>
      <c r="H317" s="93" t="s">
        <v>122</v>
      </c>
      <c r="I317" s="92" t="s">
        <v>45</v>
      </c>
      <c r="J317" s="94">
        <v>202</v>
      </c>
      <c r="K317" s="95">
        <v>268</v>
      </c>
      <c r="L317" s="96">
        <v>32715.68</v>
      </c>
    </row>
    <row r="318" spans="1:12" s="56" customFormat="1" ht="15" customHeight="1" x14ac:dyDescent="0.25">
      <c r="A318" s="91" t="s">
        <v>52</v>
      </c>
      <c r="B318" s="92" t="s">
        <v>41</v>
      </c>
      <c r="C318" s="92" t="s">
        <v>54</v>
      </c>
      <c r="D318" s="92" t="s">
        <v>37</v>
      </c>
      <c r="E318" s="92" t="s">
        <v>62</v>
      </c>
      <c r="F318" s="92" t="s">
        <v>37</v>
      </c>
      <c r="G318" s="93" t="s">
        <v>37</v>
      </c>
      <c r="H318" s="93" t="s">
        <v>37</v>
      </c>
      <c r="I318" s="92" t="s">
        <v>117</v>
      </c>
      <c r="J318" s="94">
        <v>100281</v>
      </c>
      <c r="K318" s="95">
        <v>197200</v>
      </c>
      <c r="L318" s="96">
        <v>15997072.2800027</v>
      </c>
    </row>
    <row r="319" spans="1:12" s="56" customFormat="1" ht="15" customHeight="1" x14ac:dyDescent="0.25">
      <c r="A319" s="91" t="s">
        <v>52</v>
      </c>
      <c r="B319" s="92" t="s">
        <v>41</v>
      </c>
      <c r="C319" s="92" t="s">
        <v>54</v>
      </c>
      <c r="D319" s="92" t="s">
        <v>37</v>
      </c>
      <c r="E319" s="92" t="s">
        <v>62</v>
      </c>
      <c r="F319" s="92" t="s">
        <v>37</v>
      </c>
      <c r="G319" s="93" t="s">
        <v>37</v>
      </c>
      <c r="H319" s="93" t="s">
        <v>37</v>
      </c>
      <c r="I319" s="92" t="s">
        <v>45</v>
      </c>
      <c r="J319" s="94">
        <v>1531</v>
      </c>
      <c r="K319" s="95">
        <v>2263</v>
      </c>
      <c r="L319" s="96">
        <v>203905.490000005</v>
      </c>
    </row>
    <row r="320" spans="1:12" s="56" customFormat="1" ht="15" customHeight="1" x14ac:dyDescent="0.25">
      <c r="A320" s="91" t="s">
        <v>52</v>
      </c>
      <c r="B320" s="92" t="s">
        <v>41</v>
      </c>
      <c r="C320" s="92" t="s">
        <v>54</v>
      </c>
      <c r="D320" s="92" t="s">
        <v>37</v>
      </c>
      <c r="E320" s="92" t="s">
        <v>62</v>
      </c>
      <c r="F320" s="92" t="s">
        <v>37</v>
      </c>
      <c r="G320" s="93" t="s">
        <v>37</v>
      </c>
      <c r="H320" s="93" t="s">
        <v>64</v>
      </c>
      <c r="I320" s="92" t="s">
        <v>117</v>
      </c>
      <c r="J320" s="94">
        <v>88462</v>
      </c>
      <c r="K320" s="95">
        <v>173404</v>
      </c>
      <c r="L320" s="96">
        <v>14106387.8199488</v>
      </c>
    </row>
    <row r="321" spans="1:12" s="56" customFormat="1" ht="15" customHeight="1" x14ac:dyDescent="0.25">
      <c r="A321" s="91" t="s">
        <v>52</v>
      </c>
      <c r="B321" s="92" t="s">
        <v>41</v>
      </c>
      <c r="C321" s="92" t="s">
        <v>54</v>
      </c>
      <c r="D321" s="92" t="s">
        <v>37</v>
      </c>
      <c r="E321" s="92" t="s">
        <v>62</v>
      </c>
      <c r="F321" s="92" t="s">
        <v>37</v>
      </c>
      <c r="G321" s="93" t="s">
        <v>37</v>
      </c>
      <c r="H321" s="93" t="s">
        <v>64</v>
      </c>
      <c r="I321" s="92" t="s">
        <v>45</v>
      </c>
      <c r="J321" s="94">
        <v>1141</v>
      </c>
      <c r="K321" s="95">
        <v>1742</v>
      </c>
      <c r="L321" s="96">
        <v>147869.58999999799</v>
      </c>
    </row>
    <row r="322" spans="1:12" s="56" customFormat="1" ht="15" customHeight="1" x14ac:dyDescent="0.25">
      <c r="A322" s="91" t="s">
        <v>52</v>
      </c>
      <c r="B322" s="92" t="s">
        <v>41</v>
      </c>
      <c r="C322" s="92" t="s">
        <v>54</v>
      </c>
      <c r="D322" s="92" t="s">
        <v>37</v>
      </c>
      <c r="E322" s="92" t="s">
        <v>37</v>
      </c>
      <c r="F322" s="92" t="s">
        <v>120</v>
      </c>
      <c r="G322" s="93" t="s">
        <v>41</v>
      </c>
      <c r="H322" s="93" t="s">
        <v>37</v>
      </c>
      <c r="I322" s="92" t="s">
        <v>117</v>
      </c>
      <c r="J322" s="94">
        <v>3231</v>
      </c>
      <c r="K322" s="95">
        <v>6265</v>
      </c>
      <c r="L322" s="96">
        <v>745479.33000001498</v>
      </c>
    </row>
    <row r="323" spans="1:12" s="56" customFormat="1" ht="15" customHeight="1" x14ac:dyDescent="0.25">
      <c r="A323" s="91" t="s">
        <v>52</v>
      </c>
      <c r="B323" s="92" t="s">
        <v>41</v>
      </c>
      <c r="C323" s="92" t="s">
        <v>54</v>
      </c>
      <c r="D323" s="92" t="s">
        <v>37</v>
      </c>
      <c r="E323" s="92" t="s">
        <v>37</v>
      </c>
      <c r="F323" s="92" t="s">
        <v>120</v>
      </c>
      <c r="G323" s="93" t="s">
        <v>41</v>
      </c>
      <c r="H323" s="93" t="s">
        <v>37</v>
      </c>
      <c r="I323" s="92" t="s">
        <v>45</v>
      </c>
      <c r="J323" s="94">
        <v>33</v>
      </c>
      <c r="K323" s="95">
        <v>47</v>
      </c>
      <c r="L323" s="96">
        <v>7432.72</v>
      </c>
    </row>
    <row r="324" spans="1:12" s="56" customFormat="1" ht="15" customHeight="1" x14ac:dyDescent="0.25">
      <c r="A324" s="91" t="s">
        <v>52</v>
      </c>
      <c r="B324" s="92" t="s">
        <v>41</v>
      </c>
      <c r="C324" s="92" t="s">
        <v>54</v>
      </c>
      <c r="D324" s="92" t="s">
        <v>37</v>
      </c>
      <c r="E324" s="92" t="s">
        <v>37</v>
      </c>
      <c r="F324" s="92" t="s">
        <v>120</v>
      </c>
      <c r="G324" s="93" t="s">
        <v>42</v>
      </c>
      <c r="H324" s="93" t="s">
        <v>37</v>
      </c>
      <c r="I324" s="92" t="s">
        <v>117</v>
      </c>
      <c r="J324" s="94">
        <v>3382</v>
      </c>
      <c r="K324" s="95">
        <v>6261</v>
      </c>
      <c r="L324" s="96">
        <v>740735.31000000902</v>
      </c>
    </row>
    <row r="325" spans="1:12" s="56" customFormat="1" ht="15" customHeight="1" x14ac:dyDescent="0.25">
      <c r="A325" s="91" t="s">
        <v>52</v>
      </c>
      <c r="B325" s="92" t="s">
        <v>41</v>
      </c>
      <c r="C325" s="92" t="s">
        <v>54</v>
      </c>
      <c r="D325" s="92" t="s">
        <v>37</v>
      </c>
      <c r="E325" s="92" t="s">
        <v>37</v>
      </c>
      <c r="F325" s="92" t="s">
        <v>120</v>
      </c>
      <c r="G325" s="93" t="s">
        <v>42</v>
      </c>
      <c r="H325" s="93" t="s">
        <v>37</v>
      </c>
      <c r="I325" s="92" t="s">
        <v>45</v>
      </c>
      <c r="J325" s="94">
        <v>36</v>
      </c>
      <c r="K325" s="95">
        <v>55</v>
      </c>
      <c r="L325" s="96">
        <v>8127.37</v>
      </c>
    </row>
    <row r="326" spans="1:12" s="56" customFormat="1" ht="15" customHeight="1" x14ac:dyDescent="0.25">
      <c r="A326" s="91" t="s">
        <v>52</v>
      </c>
      <c r="B326" s="92" t="s">
        <v>41</v>
      </c>
      <c r="C326" s="92" t="s">
        <v>54</v>
      </c>
      <c r="D326" s="92" t="s">
        <v>37</v>
      </c>
      <c r="E326" s="92" t="s">
        <v>37</v>
      </c>
      <c r="F326" s="92" t="s">
        <v>120</v>
      </c>
      <c r="G326" s="93" t="s">
        <v>43</v>
      </c>
      <c r="H326" s="93" t="s">
        <v>37</v>
      </c>
      <c r="I326" s="92" t="s">
        <v>117</v>
      </c>
      <c r="J326" s="94">
        <v>3863</v>
      </c>
      <c r="K326" s="95">
        <v>6985</v>
      </c>
      <c r="L326" s="96">
        <v>840644.25000001804</v>
      </c>
    </row>
    <row r="327" spans="1:12" s="56" customFormat="1" ht="15" customHeight="1" x14ac:dyDescent="0.25">
      <c r="A327" s="91" t="s">
        <v>52</v>
      </c>
      <c r="B327" s="92" t="s">
        <v>41</v>
      </c>
      <c r="C327" s="92" t="s">
        <v>54</v>
      </c>
      <c r="D327" s="92" t="s">
        <v>37</v>
      </c>
      <c r="E327" s="92" t="s">
        <v>37</v>
      </c>
      <c r="F327" s="92" t="s">
        <v>120</v>
      </c>
      <c r="G327" s="93" t="s">
        <v>43</v>
      </c>
      <c r="H327" s="93" t="s">
        <v>37</v>
      </c>
      <c r="I327" s="92" t="s">
        <v>45</v>
      </c>
      <c r="J327" s="94">
        <v>43</v>
      </c>
      <c r="K327" s="95">
        <v>67</v>
      </c>
      <c r="L327" s="96">
        <v>11785.9</v>
      </c>
    </row>
    <row r="328" spans="1:12" s="56" customFormat="1" ht="15" customHeight="1" x14ac:dyDescent="0.25">
      <c r="A328" s="91" t="s">
        <v>52</v>
      </c>
      <c r="B328" s="92" t="s">
        <v>41</v>
      </c>
      <c r="C328" s="92" t="s">
        <v>54</v>
      </c>
      <c r="D328" s="92" t="s">
        <v>37</v>
      </c>
      <c r="E328" s="92" t="s">
        <v>37</v>
      </c>
      <c r="F328" s="92" t="s">
        <v>120</v>
      </c>
      <c r="G328" s="93" t="s">
        <v>44</v>
      </c>
      <c r="H328" s="93" t="s">
        <v>37</v>
      </c>
      <c r="I328" s="92" t="s">
        <v>117</v>
      </c>
      <c r="J328" s="94">
        <v>4362</v>
      </c>
      <c r="K328" s="95">
        <v>8854</v>
      </c>
      <c r="L328" s="96">
        <v>1072312.3200000001</v>
      </c>
    </row>
    <row r="329" spans="1:12" s="56" customFormat="1" ht="15" customHeight="1" x14ac:dyDescent="0.25">
      <c r="A329" s="91" t="s">
        <v>52</v>
      </c>
      <c r="B329" s="92" t="s">
        <v>41</v>
      </c>
      <c r="C329" s="92" t="s">
        <v>54</v>
      </c>
      <c r="D329" s="92" t="s">
        <v>37</v>
      </c>
      <c r="E329" s="92" t="s">
        <v>37</v>
      </c>
      <c r="F329" s="92" t="s">
        <v>120</v>
      </c>
      <c r="G329" s="93" t="s">
        <v>44</v>
      </c>
      <c r="H329" s="93" t="s">
        <v>37</v>
      </c>
      <c r="I329" s="92" t="s">
        <v>45</v>
      </c>
      <c r="J329" s="94">
        <v>53</v>
      </c>
      <c r="K329" s="95">
        <v>70</v>
      </c>
      <c r="L329" s="96">
        <v>11755.25</v>
      </c>
    </row>
    <row r="330" spans="1:12" s="56" customFormat="1" ht="15" customHeight="1" x14ac:dyDescent="0.25">
      <c r="A330" s="91" t="s">
        <v>52</v>
      </c>
      <c r="B330" s="92" t="s">
        <v>41</v>
      </c>
      <c r="C330" s="92" t="s">
        <v>54</v>
      </c>
      <c r="D330" s="92" t="s">
        <v>37</v>
      </c>
      <c r="E330" s="92" t="s">
        <v>37</v>
      </c>
      <c r="F330" s="92" t="s">
        <v>120</v>
      </c>
      <c r="G330" s="93" t="s">
        <v>98</v>
      </c>
      <c r="H330" s="93" t="s">
        <v>37</v>
      </c>
      <c r="I330" s="92" t="s">
        <v>117</v>
      </c>
      <c r="J330" s="94">
        <v>4504</v>
      </c>
      <c r="K330" s="95">
        <v>9105</v>
      </c>
      <c r="L330" s="96">
        <v>1055072.3500000199</v>
      </c>
    </row>
    <row r="331" spans="1:12" s="56" customFormat="1" ht="15" customHeight="1" x14ac:dyDescent="0.25">
      <c r="A331" s="91" t="s">
        <v>52</v>
      </c>
      <c r="B331" s="92" t="s">
        <v>41</v>
      </c>
      <c r="C331" s="92" t="s">
        <v>54</v>
      </c>
      <c r="D331" s="92" t="s">
        <v>37</v>
      </c>
      <c r="E331" s="92" t="s">
        <v>37</v>
      </c>
      <c r="F331" s="92" t="s">
        <v>120</v>
      </c>
      <c r="G331" s="93" t="s">
        <v>98</v>
      </c>
      <c r="H331" s="93" t="s">
        <v>37</v>
      </c>
      <c r="I331" s="92" t="s">
        <v>45</v>
      </c>
      <c r="J331" s="94">
        <v>53</v>
      </c>
      <c r="K331" s="95">
        <v>68</v>
      </c>
      <c r="L331" s="96">
        <v>11068.88</v>
      </c>
    </row>
    <row r="332" spans="1:12" s="56" customFormat="1" ht="15" customHeight="1" x14ac:dyDescent="0.25">
      <c r="A332" s="91" t="s">
        <v>52</v>
      </c>
      <c r="B332" s="92" t="s">
        <v>41</v>
      </c>
      <c r="C332" s="92" t="s">
        <v>54</v>
      </c>
      <c r="D332" s="92" t="s">
        <v>37</v>
      </c>
      <c r="E332" s="92" t="s">
        <v>37</v>
      </c>
      <c r="F332" s="92" t="s">
        <v>120</v>
      </c>
      <c r="G332" s="93" t="s">
        <v>37</v>
      </c>
      <c r="H332" s="93" t="s">
        <v>122</v>
      </c>
      <c r="I332" s="92" t="s">
        <v>117</v>
      </c>
      <c r="J332" s="94">
        <v>2104</v>
      </c>
      <c r="K332" s="95">
        <v>4745</v>
      </c>
      <c r="L332" s="96">
        <v>519926.56999997498</v>
      </c>
    </row>
    <row r="333" spans="1:12" s="56" customFormat="1" ht="15" customHeight="1" x14ac:dyDescent="0.25">
      <c r="A333" s="91" t="s">
        <v>52</v>
      </c>
      <c r="B333" s="92" t="s">
        <v>41</v>
      </c>
      <c r="C333" s="92" t="s">
        <v>54</v>
      </c>
      <c r="D333" s="92" t="s">
        <v>37</v>
      </c>
      <c r="E333" s="92" t="s">
        <v>37</v>
      </c>
      <c r="F333" s="92" t="s">
        <v>120</v>
      </c>
      <c r="G333" s="93" t="s">
        <v>37</v>
      </c>
      <c r="H333" s="93" t="s">
        <v>122</v>
      </c>
      <c r="I333" s="92" t="s">
        <v>45</v>
      </c>
      <c r="J333" s="94">
        <v>49</v>
      </c>
      <c r="K333" s="95">
        <v>61</v>
      </c>
      <c r="L333" s="96">
        <v>13534.38</v>
      </c>
    </row>
    <row r="334" spans="1:12" s="56" customFormat="1" ht="15" customHeight="1" x14ac:dyDescent="0.25">
      <c r="A334" s="91" t="s">
        <v>52</v>
      </c>
      <c r="B334" s="92" t="s">
        <v>41</v>
      </c>
      <c r="C334" s="92" t="s">
        <v>54</v>
      </c>
      <c r="D334" s="92" t="s">
        <v>37</v>
      </c>
      <c r="E334" s="92" t="s">
        <v>37</v>
      </c>
      <c r="F334" s="92" t="s">
        <v>120</v>
      </c>
      <c r="G334" s="93" t="s">
        <v>37</v>
      </c>
      <c r="H334" s="93" t="s">
        <v>37</v>
      </c>
      <c r="I334" s="92" t="s">
        <v>117</v>
      </c>
      <c r="J334" s="94">
        <v>17708</v>
      </c>
      <c r="K334" s="95">
        <v>37687</v>
      </c>
      <c r="L334" s="96">
        <v>4475300.4000002304</v>
      </c>
    </row>
    <row r="335" spans="1:12" s="56" customFormat="1" ht="15" customHeight="1" x14ac:dyDescent="0.25">
      <c r="A335" s="91" t="s">
        <v>52</v>
      </c>
      <c r="B335" s="92" t="s">
        <v>41</v>
      </c>
      <c r="C335" s="92" t="s">
        <v>54</v>
      </c>
      <c r="D335" s="92" t="s">
        <v>37</v>
      </c>
      <c r="E335" s="92" t="s">
        <v>37</v>
      </c>
      <c r="F335" s="92" t="s">
        <v>120</v>
      </c>
      <c r="G335" s="93" t="s">
        <v>37</v>
      </c>
      <c r="H335" s="93" t="s">
        <v>37</v>
      </c>
      <c r="I335" s="92" t="s">
        <v>45</v>
      </c>
      <c r="J335" s="94">
        <v>211</v>
      </c>
      <c r="K335" s="95">
        <v>308</v>
      </c>
      <c r="L335" s="96">
        <v>50211.22</v>
      </c>
    </row>
    <row r="336" spans="1:12" s="56" customFormat="1" ht="15" customHeight="1" x14ac:dyDescent="0.25">
      <c r="A336" s="91" t="s">
        <v>52</v>
      </c>
      <c r="B336" s="92" t="s">
        <v>41</v>
      </c>
      <c r="C336" s="92" t="s">
        <v>54</v>
      </c>
      <c r="D336" s="92" t="s">
        <v>37</v>
      </c>
      <c r="E336" s="92" t="s">
        <v>37</v>
      </c>
      <c r="F336" s="92" t="s">
        <v>120</v>
      </c>
      <c r="G336" s="93" t="s">
        <v>37</v>
      </c>
      <c r="H336" s="93" t="s">
        <v>64</v>
      </c>
      <c r="I336" s="92" t="s">
        <v>117</v>
      </c>
      <c r="J336" s="94">
        <v>15573</v>
      </c>
      <c r="K336" s="95">
        <v>32760</v>
      </c>
      <c r="L336" s="96">
        <v>3938392.5200009798</v>
      </c>
    </row>
    <row r="337" spans="1:12" s="56" customFormat="1" ht="15" customHeight="1" x14ac:dyDescent="0.25">
      <c r="A337" s="91" t="s">
        <v>52</v>
      </c>
      <c r="B337" s="92" t="s">
        <v>41</v>
      </c>
      <c r="C337" s="92" t="s">
        <v>54</v>
      </c>
      <c r="D337" s="92" t="s">
        <v>37</v>
      </c>
      <c r="E337" s="92" t="s">
        <v>37</v>
      </c>
      <c r="F337" s="92" t="s">
        <v>120</v>
      </c>
      <c r="G337" s="93" t="s">
        <v>37</v>
      </c>
      <c r="H337" s="93" t="s">
        <v>64</v>
      </c>
      <c r="I337" s="92" t="s">
        <v>45</v>
      </c>
      <c r="J337" s="94">
        <v>162</v>
      </c>
      <c r="K337" s="95">
        <v>246</v>
      </c>
      <c r="L337" s="96">
        <v>36635.739999999903</v>
      </c>
    </row>
    <row r="338" spans="1:12" s="56" customFormat="1" ht="15" customHeight="1" x14ac:dyDescent="0.25">
      <c r="A338" s="91" t="s">
        <v>52</v>
      </c>
      <c r="B338" s="92" t="s">
        <v>41</v>
      </c>
      <c r="C338" s="92" t="s">
        <v>54</v>
      </c>
      <c r="D338" s="92" t="s">
        <v>37</v>
      </c>
      <c r="E338" s="92" t="s">
        <v>37</v>
      </c>
      <c r="F338" s="92" t="s">
        <v>121</v>
      </c>
      <c r="G338" s="93" t="s">
        <v>41</v>
      </c>
      <c r="H338" s="93" t="s">
        <v>37</v>
      </c>
      <c r="I338" s="92" t="s">
        <v>117</v>
      </c>
      <c r="J338" s="94">
        <v>48768</v>
      </c>
      <c r="K338" s="95">
        <v>91412</v>
      </c>
      <c r="L338" s="96">
        <v>6933319.8100043004</v>
      </c>
    </row>
    <row r="339" spans="1:12" s="56" customFormat="1" ht="15" customHeight="1" x14ac:dyDescent="0.25">
      <c r="A339" s="91" t="s">
        <v>52</v>
      </c>
      <c r="B339" s="92" t="s">
        <v>41</v>
      </c>
      <c r="C339" s="92" t="s">
        <v>54</v>
      </c>
      <c r="D339" s="92" t="s">
        <v>37</v>
      </c>
      <c r="E339" s="92" t="s">
        <v>37</v>
      </c>
      <c r="F339" s="92" t="s">
        <v>121</v>
      </c>
      <c r="G339" s="93" t="s">
        <v>41</v>
      </c>
      <c r="H339" s="93" t="s">
        <v>37</v>
      </c>
      <c r="I339" s="92" t="s">
        <v>45</v>
      </c>
      <c r="J339" s="94">
        <v>739</v>
      </c>
      <c r="K339" s="95">
        <v>1013</v>
      </c>
      <c r="L339" s="96">
        <v>83332.029999999402</v>
      </c>
    </row>
    <row r="340" spans="1:12" s="56" customFormat="1" ht="15" customHeight="1" x14ac:dyDescent="0.25">
      <c r="A340" s="91" t="s">
        <v>52</v>
      </c>
      <c r="B340" s="92" t="s">
        <v>41</v>
      </c>
      <c r="C340" s="92" t="s">
        <v>54</v>
      </c>
      <c r="D340" s="92" t="s">
        <v>37</v>
      </c>
      <c r="E340" s="92" t="s">
        <v>37</v>
      </c>
      <c r="F340" s="92" t="s">
        <v>121</v>
      </c>
      <c r="G340" s="93" t="s">
        <v>42</v>
      </c>
      <c r="H340" s="93" t="s">
        <v>37</v>
      </c>
      <c r="I340" s="92" t="s">
        <v>117</v>
      </c>
      <c r="J340" s="94">
        <v>45851</v>
      </c>
      <c r="K340" s="95">
        <v>81333</v>
      </c>
      <c r="L340" s="96">
        <v>6054483.5400038296</v>
      </c>
    </row>
    <row r="341" spans="1:12" s="56" customFormat="1" ht="15" customHeight="1" x14ac:dyDescent="0.25">
      <c r="A341" s="91" t="s">
        <v>52</v>
      </c>
      <c r="B341" s="92" t="s">
        <v>41</v>
      </c>
      <c r="C341" s="92" t="s">
        <v>54</v>
      </c>
      <c r="D341" s="92" t="s">
        <v>37</v>
      </c>
      <c r="E341" s="92" t="s">
        <v>37</v>
      </c>
      <c r="F341" s="92" t="s">
        <v>121</v>
      </c>
      <c r="G341" s="93" t="s">
        <v>42</v>
      </c>
      <c r="H341" s="93" t="s">
        <v>37</v>
      </c>
      <c r="I341" s="92" t="s">
        <v>45</v>
      </c>
      <c r="J341" s="94">
        <v>638</v>
      </c>
      <c r="K341" s="95">
        <v>910</v>
      </c>
      <c r="L341" s="96">
        <v>77226.539999999193</v>
      </c>
    </row>
    <row r="342" spans="1:12" s="56" customFormat="1" ht="15" customHeight="1" x14ac:dyDescent="0.25">
      <c r="A342" s="91" t="s">
        <v>52</v>
      </c>
      <c r="B342" s="92" t="s">
        <v>41</v>
      </c>
      <c r="C342" s="92" t="s">
        <v>54</v>
      </c>
      <c r="D342" s="92" t="s">
        <v>37</v>
      </c>
      <c r="E342" s="92" t="s">
        <v>37</v>
      </c>
      <c r="F342" s="92" t="s">
        <v>121</v>
      </c>
      <c r="G342" s="93" t="s">
        <v>43</v>
      </c>
      <c r="H342" s="93" t="s">
        <v>37</v>
      </c>
      <c r="I342" s="92" t="s">
        <v>117</v>
      </c>
      <c r="J342" s="94">
        <v>46488</v>
      </c>
      <c r="K342" s="95">
        <v>80672</v>
      </c>
      <c r="L342" s="96">
        <v>5955402.5600036299</v>
      </c>
    </row>
    <row r="343" spans="1:12" s="56" customFormat="1" ht="15" customHeight="1" x14ac:dyDescent="0.25">
      <c r="A343" s="91" t="s">
        <v>52</v>
      </c>
      <c r="B343" s="92" t="s">
        <v>41</v>
      </c>
      <c r="C343" s="92" t="s">
        <v>54</v>
      </c>
      <c r="D343" s="92" t="s">
        <v>37</v>
      </c>
      <c r="E343" s="92" t="s">
        <v>37</v>
      </c>
      <c r="F343" s="92" t="s">
        <v>121</v>
      </c>
      <c r="G343" s="93" t="s">
        <v>43</v>
      </c>
      <c r="H343" s="93" t="s">
        <v>37</v>
      </c>
      <c r="I343" s="92" t="s">
        <v>45</v>
      </c>
      <c r="J343" s="94">
        <v>629</v>
      </c>
      <c r="K343" s="95">
        <v>858</v>
      </c>
      <c r="L343" s="96">
        <v>70639.309999999401</v>
      </c>
    </row>
    <row r="344" spans="1:12" s="56" customFormat="1" ht="15" customHeight="1" x14ac:dyDescent="0.25">
      <c r="A344" s="91" t="s">
        <v>52</v>
      </c>
      <c r="B344" s="92" t="s">
        <v>41</v>
      </c>
      <c r="C344" s="92" t="s">
        <v>54</v>
      </c>
      <c r="D344" s="92" t="s">
        <v>37</v>
      </c>
      <c r="E344" s="92" t="s">
        <v>37</v>
      </c>
      <c r="F344" s="92" t="s">
        <v>121</v>
      </c>
      <c r="G344" s="93" t="s">
        <v>44</v>
      </c>
      <c r="H344" s="93" t="s">
        <v>37</v>
      </c>
      <c r="I344" s="92" t="s">
        <v>117</v>
      </c>
      <c r="J344" s="94">
        <v>46255</v>
      </c>
      <c r="K344" s="95">
        <v>79206</v>
      </c>
      <c r="L344" s="96">
        <v>5755643.3200035598</v>
      </c>
    </row>
    <row r="345" spans="1:12" s="56" customFormat="1" ht="15" customHeight="1" x14ac:dyDescent="0.25">
      <c r="A345" s="91" t="s">
        <v>52</v>
      </c>
      <c r="B345" s="92" t="s">
        <v>41</v>
      </c>
      <c r="C345" s="92" t="s">
        <v>54</v>
      </c>
      <c r="D345" s="92" t="s">
        <v>37</v>
      </c>
      <c r="E345" s="92" t="s">
        <v>37</v>
      </c>
      <c r="F345" s="92" t="s">
        <v>121</v>
      </c>
      <c r="G345" s="93" t="s">
        <v>44</v>
      </c>
      <c r="H345" s="93" t="s">
        <v>37</v>
      </c>
      <c r="I345" s="92" t="s">
        <v>45</v>
      </c>
      <c r="J345" s="94">
        <v>689</v>
      </c>
      <c r="K345" s="95">
        <v>1005</v>
      </c>
      <c r="L345" s="96">
        <v>90174.469999999099</v>
      </c>
    </row>
    <row r="346" spans="1:12" s="56" customFormat="1" ht="15" customHeight="1" x14ac:dyDescent="0.25">
      <c r="A346" s="91" t="s">
        <v>52</v>
      </c>
      <c r="B346" s="92" t="s">
        <v>41</v>
      </c>
      <c r="C346" s="92" t="s">
        <v>54</v>
      </c>
      <c r="D346" s="92" t="s">
        <v>37</v>
      </c>
      <c r="E346" s="92" t="s">
        <v>37</v>
      </c>
      <c r="F346" s="92" t="s">
        <v>121</v>
      </c>
      <c r="G346" s="93" t="s">
        <v>98</v>
      </c>
      <c r="H346" s="93" t="s">
        <v>37</v>
      </c>
      <c r="I346" s="92" t="s">
        <v>117</v>
      </c>
      <c r="J346" s="94">
        <v>41781</v>
      </c>
      <c r="K346" s="95">
        <v>70709</v>
      </c>
      <c r="L346" s="96">
        <v>5109821.3600038895</v>
      </c>
    </row>
    <row r="347" spans="1:12" s="56" customFormat="1" ht="15" customHeight="1" x14ac:dyDescent="0.25">
      <c r="A347" s="91" t="s">
        <v>52</v>
      </c>
      <c r="B347" s="92" t="s">
        <v>41</v>
      </c>
      <c r="C347" s="92" t="s">
        <v>54</v>
      </c>
      <c r="D347" s="92" t="s">
        <v>37</v>
      </c>
      <c r="E347" s="92" t="s">
        <v>37</v>
      </c>
      <c r="F347" s="92" t="s">
        <v>121</v>
      </c>
      <c r="G347" s="93" t="s">
        <v>98</v>
      </c>
      <c r="H347" s="93" t="s">
        <v>37</v>
      </c>
      <c r="I347" s="92" t="s">
        <v>45</v>
      </c>
      <c r="J347" s="94">
        <v>622</v>
      </c>
      <c r="K347" s="95">
        <v>868</v>
      </c>
      <c r="L347" s="96">
        <v>80857.639999999403</v>
      </c>
    </row>
    <row r="348" spans="1:12" s="56" customFormat="1" ht="15" customHeight="1" x14ac:dyDescent="0.25">
      <c r="A348" s="91" t="s">
        <v>52</v>
      </c>
      <c r="B348" s="92" t="s">
        <v>41</v>
      </c>
      <c r="C348" s="92" t="s">
        <v>54</v>
      </c>
      <c r="D348" s="92" t="s">
        <v>37</v>
      </c>
      <c r="E348" s="92" t="s">
        <v>37</v>
      </c>
      <c r="F348" s="92" t="s">
        <v>121</v>
      </c>
      <c r="G348" s="93" t="s">
        <v>37</v>
      </c>
      <c r="H348" s="93" t="s">
        <v>122</v>
      </c>
      <c r="I348" s="92" t="s">
        <v>117</v>
      </c>
      <c r="J348" s="94">
        <v>22607</v>
      </c>
      <c r="K348" s="95">
        <v>41842</v>
      </c>
      <c r="L348" s="96">
        <v>3041417.06000013</v>
      </c>
    </row>
    <row r="349" spans="1:12" s="56" customFormat="1" ht="15" customHeight="1" x14ac:dyDescent="0.25">
      <c r="A349" s="91" t="s">
        <v>52</v>
      </c>
      <c r="B349" s="92" t="s">
        <v>41</v>
      </c>
      <c r="C349" s="92" t="s">
        <v>54</v>
      </c>
      <c r="D349" s="92" t="s">
        <v>37</v>
      </c>
      <c r="E349" s="92" t="s">
        <v>37</v>
      </c>
      <c r="F349" s="92" t="s">
        <v>121</v>
      </c>
      <c r="G349" s="93" t="s">
        <v>37</v>
      </c>
      <c r="H349" s="93" t="s">
        <v>122</v>
      </c>
      <c r="I349" s="92" t="s">
        <v>45</v>
      </c>
      <c r="J349" s="94">
        <v>408</v>
      </c>
      <c r="K349" s="95">
        <v>568</v>
      </c>
      <c r="L349" s="96">
        <v>62773.6700000001</v>
      </c>
    </row>
    <row r="350" spans="1:12" s="56" customFormat="1" ht="15" customHeight="1" x14ac:dyDescent="0.25">
      <c r="A350" s="91" t="s">
        <v>52</v>
      </c>
      <c r="B350" s="92" t="s">
        <v>41</v>
      </c>
      <c r="C350" s="92" t="s">
        <v>54</v>
      </c>
      <c r="D350" s="92" t="s">
        <v>37</v>
      </c>
      <c r="E350" s="92" t="s">
        <v>37</v>
      </c>
      <c r="F350" s="92" t="s">
        <v>121</v>
      </c>
      <c r="G350" s="93" t="s">
        <v>37</v>
      </c>
      <c r="H350" s="93" t="s">
        <v>37</v>
      </c>
      <c r="I350" s="92" t="s">
        <v>117</v>
      </c>
      <c r="J350" s="94">
        <v>213868</v>
      </c>
      <c r="K350" s="95">
        <v>408092</v>
      </c>
      <c r="L350" s="96">
        <v>30106825.000080701</v>
      </c>
    </row>
    <row r="351" spans="1:12" s="56" customFormat="1" ht="15" customHeight="1" x14ac:dyDescent="0.25">
      <c r="A351" s="91" t="s">
        <v>52</v>
      </c>
      <c r="B351" s="92" t="s">
        <v>41</v>
      </c>
      <c r="C351" s="92" t="s">
        <v>54</v>
      </c>
      <c r="D351" s="92" t="s">
        <v>37</v>
      </c>
      <c r="E351" s="92" t="s">
        <v>37</v>
      </c>
      <c r="F351" s="92" t="s">
        <v>121</v>
      </c>
      <c r="G351" s="93" t="s">
        <v>37</v>
      </c>
      <c r="H351" s="93" t="s">
        <v>37</v>
      </c>
      <c r="I351" s="92" t="s">
        <v>45</v>
      </c>
      <c r="J351" s="94">
        <v>3391</v>
      </c>
      <c r="K351" s="95">
        <v>4974</v>
      </c>
      <c r="L351" s="96">
        <v>430505.38000000297</v>
      </c>
    </row>
    <row r="352" spans="1:12" s="56" customFormat="1" ht="15" customHeight="1" x14ac:dyDescent="0.25">
      <c r="A352" s="91" t="s">
        <v>52</v>
      </c>
      <c r="B352" s="92" t="s">
        <v>41</v>
      </c>
      <c r="C352" s="92" t="s">
        <v>54</v>
      </c>
      <c r="D352" s="92" t="s">
        <v>37</v>
      </c>
      <c r="E352" s="92" t="s">
        <v>37</v>
      </c>
      <c r="F352" s="92" t="s">
        <v>121</v>
      </c>
      <c r="G352" s="93" t="s">
        <v>37</v>
      </c>
      <c r="H352" s="93" t="s">
        <v>64</v>
      </c>
      <c r="I352" s="92" t="s">
        <v>117</v>
      </c>
      <c r="J352" s="94">
        <v>189896</v>
      </c>
      <c r="K352" s="95">
        <v>362238</v>
      </c>
      <c r="L352" s="96">
        <v>26815905.5900204</v>
      </c>
    </row>
    <row r="353" spans="1:12" s="56" customFormat="1" ht="15" customHeight="1" x14ac:dyDescent="0.25">
      <c r="A353" s="91" t="s">
        <v>52</v>
      </c>
      <c r="B353" s="92" t="s">
        <v>41</v>
      </c>
      <c r="C353" s="92" t="s">
        <v>54</v>
      </c>
      <c r="D353" s="92" t="s">
        <v>37</v>
      </c>
      <c r="E353" s="92" t="s">
        <v>37</v>
      </c>
      <c r="F353" s="92" t="s">
        <v>121</v>
      </c>
      <c r="G353" s="93" t="s">
        <v>37</v>
      </c>
      <c r="H353" s="93" t="s">
        <v>64</v>
      </c>
      <c r="I353" s="92" t="s">
        <v>45</v>
      </c>
      <c r="J353" s="94">
        <v>2765</v>
      </c>
      <c r="K353" s="95">
        <v>4098</v>
      </c>
      <c r="L353" s="96">
        <v>340063.950000001</v>
      </c>
    </row>
    <row r="354" spans="1:12" s="56" customFormat="1" ht="15" customHeight="1" x14ac:dyDescent="0.25">
      <c r="A354" s="91" t="s">
        <v>52</v>
      </c>
      <c r="B354" s="92" t="s">
        <v>41</v>
      </c>
      <c r="C354" s="92" t="s">
        <v>54</v>
      </c>
      <c r="D354" s="92" t="s">
        <v>37</v>
      </c>
      <c r="E354" s="92" t="s">
        <v>37</v>
      </c>
      <c r="F354" s="92" t="s">
        <v>60</v>
      </c>
      <c r="G354" s="93" t="s">
        <v>41</v>
      </c>
      <c r="H354" s="93" t="s">
        <v>37</v>
      </c>
      <c r="I354" s="92" t="s">
        <v>117</v>
      </c>
      <c r="J354" s="94">
        <v>12767</v>
      </c>
      <c r="K354" s="95">
        <v>23682</v>
      </c>
      <c r="L354" s="96">
        <v>1942024.45999967</v>
      </c>
    </row>
    <row r="355" spans="1:12" s="56" customFormat="1" ht="15" customHeight="1" x14ac:dyDescent="0.25">
      <c r="A355" s="91" t="s">
        <v>52</v>
      </c>
      <c r="B355" s="92" t="s">
        <v>41</v>
      </c>
      <c r="C355" s="92" t="s">
        <v>54</v>
      </c>
      <c r="D355" s="92" t="s">
        <v>37</v>
      </c>
      <c r="E355" s="92" t="s">
        <v>37</v>
      </c>
      <c r="F355" s="92" t="s">
        <v>60</v>
      </c>
      <c r="G355" s="93" t="s">
        <v>41</v>
      </c>
      <c r="H355" s="93" t="s">
        <v>37</v>
      </c>
      <c r="I355" s="92" t="s">
        <v>45</v>
      </c>
      <c r="J355" s="94">
        <v>83</v>
      </c>
      <c r="K355" s="95">
        <v>109</v>
      </c>
      <c r="L355" s="96">
        <v>10242.94</v>
      </c>
    </row>
    <row r="356" spans="1:12" s="56" customFormat="1" ht="15" customHeight="1" x14ac:dyDescent="0.25">
      <c r="A356" s="91" t="s">
        <v>52</v>
      </c>
      <c r="B356" s="92" t="s">
        <v>41</v>
      </c>
      <c r="C356" s="92" t="s">
        <v>54</v>
      </c>
      <c r="D356" s="92" t="s">
        <v>37</v>
      </c>
      <c r="E356" s="92" t="s">
        <v>37</v>
      </c>
      <c r="F356" s="92" t="s">
        <v>60</v>
      </c>
      <c r="G356" s="93" t="s">
        <v>42</v>
      </c>
      <c r="H356" s="93" t="s">
        <v>37</v>
      </c>
      <c r="I356" s="92" t="s">
        <v>117</v>
      </c>
      <c r="J356" s="94">
        <v>11078</v>
      </c>
      <c r="K356" s="95">
        <v>19828</v>
      </c>
      <c r="L356" s="96">
        <v>1596798.74999979</v>
      </c>
    </row>
    <row r="357" spans="1:12" s="56" customFormat="1" ht="15" customHeight="1" x14ac:dyDescent="0.25">
      <c r="A357" s="91" t="s">
        <v>52</v>
      </c>
      <c r="B357" s="92" t="s">
        <v>41</v>
      </c>
      <c r="C357" s="92" t="s">
        <v>54</v>
      </c>
      <c r="D357" s="92" t="s">
        <v>37</v>
      </c>
      <c r="E357" s="92" t="s">
        <v>37</v>
      </c>
      <c r="F357" s="92" t="s">
        <v>60</v>
      </c>
      <c r="G357" s="93" t="s">
        <v>42</v>
      </c>
      <c r="H357" s="93" t="s">
        <v>37</v>
      </c>
      <c r="I357" s="92" t="s">
        <v>45</v>
      </c>
      <c r="J357" s="94">
        <v>53</v>
      </c>
      <c r="K357" s="95">
        <v>63</v>
      </c>
      <c r="L357" s="96">
        <v>7157.86</v>
      </c>
    </row>
    <row r="358" spans="1:12" s="56" customFormat="1" ht="15" customHeight="1" x14ac:dyDescent="0.25">
      <c r="A358" s="91" t="s">
        <v>52</v>
      </c>
      <c r="B358" s="92" t="s">
        <v>41</v>
      </c>
      <c r="C358" s="92" t="s">
        <v>54</v>
      </c>
      <c r="D358" s="92" t="s">
        <v>37</v>
      </c>
      <c r="E358" s="92" t="s">
        <v>37</v>
      </c>
      <c r="F358" s="92" t="s">
        <v>60</v>
      </c>
      <c r="G358" s="93" t="s">
        <v>43</v>
      </c>
      <c r="H358" s="93" t="s">
        <v>37</v>
      </c>
      <c r="I358" s="92" t="s">
        <v>117</v>
      </c>
      <c r="J358" s="94">
        <v>10545</v>
      </c>
      <c r="K358" s="95">
        <v>18108</v>
      </c>
      <c r="L358" s="96">
        <v>1458782.5599998501</v>
      </c>
    </row>
    <row r="359" spans="1:12" s="56" customFormat="1" ht="15" customHeight="1" x14ac:dyDescent="0.25">
      <c r="A359" s="91" t="s">
        <v>52</v>
      </c>
      <c r="B359" s="92" t="s">
        <v>41</v>
      </c>
      <c r="C359" s="92" t="s">
        <v>54</v>
      </c>
      <c r="D359" s="92" t="s">
        <v>37</v>
      </c>
      <c r="E359" s="92" t="s">
        <v>37</v>
      </c>
      <c r="F359" s="92" t="s">
        <v>60</v>
      </c>
      <c r="G359" s="93" t="s">
        <v>43</v>
      </c>
      <c r="H359" s="93" t="s">
        <v>37</v>
      </c>
      <c r="I359" s="92" t="s">
        <v>45</v>
      </c>
      <c r="J359" s="94">
        <v>46</v>
      </c>
      <c r="K359" s="95">
        <v>78</v>
      </c>
      <c r="L359" s="96">
        <v>8381.77</v>
      </c>
    </row>
    <row r="360" spans="1:12" s="56" customFormat="1" ht="15" customHeight="1" x14ac:dyDescent="0.25">
      <c r="A360" s="91" t="s">
        <v>52</v>
      </c>
      <c r="B360" s="92" t="s">
        <v>41</v>
      </c>
      <c r="C360" s="92" t="s">
        <v>54</v>
      </c>
      <c r="D360" s="92" t="s">
        <v>37</v>
      </c>
      <c r="E360" s="92" t="s">
        <v>37</v>
      </c>
      <c r="F360" s="92" t="s">
        <v>60</v>
      </c>
      <c r="G360" s="93" t="s">
        <v>44</v>
      </c>
      <c r="H360" s="93" t="s">
        <v>37</v>
      </c>
      <c r="I360" s="92" t="s">
        <v>117</v>
      </c>
      <c r="J360" s="94">
        <v>9331</v>
      </c>
      <c r="K360" s="95">
        <v>15937</v>
      </c>
      <c r="L360" s="96">
        <v>1283622.32999991</v>
      </c>
    </row>
    <row r="361" spans="1:12" s="56" customFormat="1" ht="15" customHeight="1" x14ac:dyDescent="0.25">
      <c r="A361" s="91" t="s">
        <v>52</v>
      </c>
      <c r="B361" s="92" t="s">
        <v>41</v>
      </c>
      <c r="C361" s="92" t="s">
        <v>54</v>
      </c>
      <c r="D361" s="92" t="s">
        <v>37</v>
      </c>
      <c r="E361" s="92" t="s">
        <v>37</v>
      </c>
      <c r="F361" s="92" t="s">
        <v>60</v>
      </c>
      <c r="G361" s="93" t="s">
        <v>44</v>
      </c>
      <c r="H361" s="93" t="s">
        <v>37</v>
      </c>
      <c r="I361" s="92" t="s">
        <v>45</v>
      </c>
      <c r="J361" s="94">
        <v>48</v>
      </c>
      <c r="K361" s="95">
        <v>62</v>
      </c>
      <c r="L361" s="96">
        <v>7112.02</v>
      </c>
    </row>
    <row r="362" spans="1:12" s="56" customFormat="1" ht="15" customHeight="1" x14ac:dyDescent="0.25">
      <c r="A362" s="91" t="s">
        <v>52</v>
      </c>
      <c r="B362" s="92" t="s">
        <v>41</v>
      </c>
      <c r="C362" s="92" t="s">
        <v>54</v>
      </c>
      <c r="D362" s="92" t="s">
        <v>37</v>
      </c>
      <c r="E362" s="92" t="s">
        <v>37</v>
      </c>
      <c r="F362" s="92" t="s">
        <v>60</v>
      </c>
      <c r="G362" s="93" t="s">
        <v>98</v>
      </c>
      <c r="H362" s="93" t="s">
        <v>37</v>
      </c>
      <c r="I362" s="92" t="s">
        <v>117</v>
      </c>
      <c r="J362" s="94">
        <v>9240</v>
      </c>
      <c r="K362" s="95">
        <v>15983</v>
      </c>
      <c r="L362" s="96">
        <v>1286175.41999989</v>
      </c>
    </row>
    <row r="363" spans="1:12" s="56" customFormat="1" ht="15" customHeight="1" x14ac:dyDescent="0.25">
      <c r="A363" s="91" t="s">
        <v>52</v>
      </c>
      <c r="B363" s="92" t="s">
        <v>41</v>
      </c>
      <c r="C363" s="92" t="s">
        <v>54</v>
      </c>
      <c r="D363" s="92" t="s">
        <v>37</v>
      </c>
      <c r="E363" s="92" t="s">
        <v>37</v>
      </c>
      <c r="F363" s="92" t="s">
        <v>60</v>
      </c>
      <c r="G363" s="93" t="s">
        <v>98</v>
      </c>
      <c r="H363" s="93" t="s">
        <v>37</v>
      </c>
      <c r="I363" s="92" t="s">
        <v>45</v>
      </c>
      <c r="J363" s="94">
        <v>78</v>
      </c>
      <c r="K363" s="95">
        <v>147</v>
      </c>
      <c r="L363" s="96">
        <v>20112.45</v>
      </c>
    </row>
    <row r="364" spans="1:12" s="56" customFormat="1" ht="15" customHeight="1" x14ac:dyDescent="0.25">
      <c r="A364" s="91" t="s">
        <v>52</v>
      </c>
      <c r="B364" s="92" t="s">
        <v>41</v>
      </c>
      <c r="C364" s="92" t="s">
        <v>54</v>
      </c>
      <c r="D364" s="92" t="s">
        <v>37</v>
      </c>
      <c r="E364" s="92" t="s">
        <v>37</v>
      </c>
      <c r="F364" s="92" t="s">
        <v>60</v>
      </c>
      <c r="G364" s="93" t="s">
        <v>37</v>
      </c>
      <c r="H364" s="93" t="s">
        <v>122</v>
      </c>
      <c r="I364" s="92" t="s">
        <v>117</v>
      </c>
      <c r="J364" s="94">
        <v>6127</v>
      </c>
      <c r="K364" s="95">
        <v>11114</v>
      </c>
      <c r="L364" s="96">
        <v>860949.25999997801</v>
      </c>
    </row>
    <row r="365" spans="1:12" s="56" customFormat="1" ht="15" customHeight="1" x14ac:dyDescent="0.25">
      <c r="A365" s="91" t="s">
        <v>52</v>
      </c>
      <c r="B365" s="92" t="s">
        <v>41</v>
      </c>
      <c r="C365" s="92" t="s">
        <v>54</v>
      </c>
      <c r="D365" s="92" t="s">
        <v>37</v>
      </c>
      <c r="E365" s="92" t="s">
        <v>37</v>
      </c>
      <c r="F365" s="92" t="s">
        <v>60</v>
      </c>
      <c r="G365" s="93" t="s">
        <v>37</v>
      </c>
      <c r="H365" s="93" t="s">
        <v>122</v>
      </c>
      <c r="I365" s="92" t="s">
        <v>45</v>
      </c>
      <c r="J365" s="94">
        <v>44</v>
      </c>
      <c r="K365" s="95">
        <v>57</v>
      </c>
      <c r="L365" s="96">
        <v>7233.73</v>
      </c>
    </row>
    <row r="366" spans="1:12" s="56" customFormat="1" ht="15" customHeight="1" x14ac:dyDescent="0.25">
      <c r="A366" s="91" t="s">
        <v>52</v>
      </c>
      <c r="B366" s="92" t="s">
        <v>41</v>
      </c>
      <c r="C366" s="92" t="s">
        <v>54</v>
      </c>
      <c r="D366" s="92" t="s">
        <v>37</v>
      </c>
      <c r="E366" s="92" t="s">
        <v>37</v>
      </c>
      <c r="F366" s="92" t="s">
        <v>60</v>
      </c>
      <c r="G366" s="93" t="s">
        <v>37</v>
      </c>
      <c r="H366" s="93" t="s">
        <v>37</v>
      </c>
      <c r="I366" s="92" t="s">
        <v>117</v>
      </c>
      <c r="J366" s="94">
        <v>49463</v>
      </c>
      <c r="K366" s="95">
        <v>94198</v>
      </c>
      <c r="L366" s="96">
        <v>7616107.2699998803</v>
      </c>
    </row>
    <row r="367" spans="1:12" s="56" customFormat="1" ht="15" customHeight="1" x14ac:dyDescent="0.25">
      <c r="A367" s="91" t="s">
        <v>52</v>
      </c>
      <c r="B367" s="92" t="s">
        <v>41</v>
      </c>
      <c r="C367" s="92" t="s">
        <v>54</v>
      </c>
      <c r="D367" s="92" t="s">
        <v>37</v>
      </c>
      <c r="E367" s="92" t="s">
        <v>37</v>
      </c>
      <c r="F367" s="92" t="s">
        <v>60</v>
      </c>
      <c r="G367" s="93" t="s">
        <v>37</v>
      </c>
      <c r="H367" s="93" t="s">
        <v>37</v>
      </c>
      <c r="I367" s="92" t="s">
        <v>45</v>
      </c>
      <c r="J367" s="94">
        <v>296</v>
      </c>
      <c r="K367" s="95">
        <v>461</v>
      </c>
      <c r="L367" s="96">
        <v>53124.850000000202</v>
      </c>
    </row>
    <row r="368" spans="1:12" s="56" customFormat="1" ht="15" customHeight="1" x14ac:dyDescent="0.25">
      <c r="A368" s="91" t="s">
        <v>52</v>
      </c>
      <c r="B368" s="92" t="s">
        <v>41</v>
      </c>
      <c r="C368" s="92" t="s">
        <v>54</v>
      </c>
      <c r="D368" s="92" t="s">
        <v>37</v>
      </c>
      <c r="E368" s="92" t="s">
        <v>37</v>
      </c>
      <c r="F368" s="92" t="s">
        <v>60</v>
      </c>
      <c r="G368" s="93" t="s">
        <v>37</v>
      </c>
      <c r="H368" s="93" t="s">
        <v>64</v>
      </c>
      <c r="I368" s="92" t="s">
        <v>117</v>
      </c>
      <c r="J368" s="94">
        <v>43203</v>
      </c>
      <c r="K368" s="95">
        <v>82538</v>
      </c>
      <c r="L368" s="96">
        <v>6715878.0699996902</v>
      </c>
    </row>
    <row r="369" spans="1:12" s="56" customFormat="1" ht="15" customHeight="1" x14ac:dyDescent="0.25">
      <c r="A369" s="91" t="s">
        <v>52</v>
      </c>
      <c r="B369" s="92" t="s">
        <v>41</v>
      </c>
      <c r="C369" s="92" t="s">
        <v>54</v>
      </c>
      <c r="D369" s="92" t="s">
        <v>37</v>
      </c>
      <c r="E369" s="92" t="s">
        <v>37</v>
      </c>
      <c r="F369" s="92" t="s">
        <v>60</v>
      </c>
      <c r="G369" s="93" t="s">
        <v>37</v>
      </c>
      <c r="H369" s="93" t="s">
        <v>64</v>
      </c>
      <c r="I369" s="92" t="s">
        <v>45</v>
      </c>
      <c r="J369" s="94">
        <v>251</v>
      </c>
      <c r="K369" s="95">
        <v>402</v>
      </c>
      <c r="L369" s="96">
        <v>45773.310000000201</v>
      </c>
    </row>
    <row r="370" spans="1:12" s="56" customFormat="1" ht="15" customHeight="1" x14ac:dyDescent="0.25">
      <c r="A370" s="91" t="s">
        <v>52</v>
      </c>
      <c r="B370" s="92" t="s">
        <v>41</v>
      </c>
      <c r="C370" s="92" t="s">
        <v>54</v>
      </c>
      <c r="D370" s="92" t="s">
        <v>37</v>
      </c>
      <c r="E370" s="92" t="s">
        <v>37</v>
      </c>
      <c r="F370" s="92" t="s">
        <v>37</v>
      </c>
      <c r="G370" s="93" t="s">
        <v>41</v>
      </c>
      <c r="H370" s="93" t="s">
        <v>122</v>
      </c>
      <c r="I370" s="92" t="s">
        <v>117</v>
      </c>
      <c r="J370" s="94">
        <v>8446</v>
      </c>
      <c r="K370" s="95">
        <v>11640</v>
      </c>
      <c r="L370" s="96">
        <v>895949.26999998302</v>
      </c>
    </row>
    <row r="371" spans="1:12" s="56" customFormat="1" ht="15" customHeight="1" x14ac:dyDescent="0.25">
      <c r="A371" s="91" t="s">
        <v>52</v>
      </c>
      <c r="B371" s="92" t="s">
        <v>41</v>
      </c>
      <c r="C371" s="92" t="s">
        <v>54</v>
      </c>
      <c r="D371" s="92" t="s">
        <v>37</v>
      </c>
      <c r="E371" s="92" t="s">
        <v>37</v>
      </c>
      <c r="F371" s="92" t="s">
        <v>37</v>
      </c>
      <c r="G371" s="93" t="s">
        <v>41</v>
      </c>
      <c r="H371" s="93" t="s">
        <v>122</v>
      </c>
      <c r="I371" s="92" t="s">
        <v>45</v>
      </c>
      <c r="J371" s="94">
        <v>150</v>
      </c>
      <c r="K371" s="95">
        <v>171</v>
      </c>
      <c r="L371" s="96">
        <v>20781.310000000001</v>
      </c>
    </row>
    <row r="372" spans="1:12" s="56" customFormat="1" ht="15" customHeight="1" x14ac:dyDescent="0.25">
      <c r="A372" s="91" t="s">
        <v>52</v>
      </c>
      <c r="B372" s="92" t="s">
        <v>41</v>
      </c>
      <c r="C372" s="92" t="s">
        <v>54</v>
      </c>
      <c r="D372" s="92" t="s">
        <v>37</v>
      </c>
      <c r="E372" s="92" t="s">
        <v>37</v>
      </c>
      <c r="F372" s="92" t="s">
        <v>37</v>
      </c>
      <c r="G372" s="93" t="s">
        <v>41</v>
      </c>
      <c r="H372" s="93" t="s">
        <v>37</v>
      </c>
      <c r="I372" s="92" t="s">
        <v>117</v>
      </c>
      <c r="J372" s="94">
        <v>64714</v>
      </c>
      <c r="K372" s="95">
        <v>121359</v>
      </c>
      <c r="L372" s="96">
        <v>9620823.60000211</v>
      </c>
    </row>
    <row r="373" spans="1:12" s="56" customFormat="1" ht="15" customHeight="1" x14ac:dyDescent="0.25">
      <c r="A373" s="91" t="s">
        <v>52</v>
      </c>
      <c r="B373" s="92" t="s">
        <v>41</v>
      </c>
      <c r="C373" s="92" t="s">
        <v>54</v>
      </c>
      <c r="D373" s="92" t="s">
        <v>37</v>
      </c>
      <c r="E373" s="92" t="s">
        <v>37</v>
      </c>
      <c r="F373" s="92" t="s">
        <v>37</v>
      </c>
      <c r="G373" s="93" t="s">
        <v>41</v>
      </c>
      <c r="H373" s="93" t="s">
        <v>37</v>
      </c>
      <c r="I373" s="92" t="s">
        <v>45</v>
      </c>
      <c r="J373" s="94">
        <v>855</v>
      </c>
      <c r="K373" s="95">
        <v>1169</v>
      </c>
      <c r="L373" s="96">
        <v>101007.689999999</v>
      </c>
    </row>
    <row r="374" spans="1:12" s="56" customFormat="1" ht="15" customHeight="1" x14ac:dyDescent="0.25">
      <c r="A374" s="91" t="s">
        <v>52</v>
      </c>
      <c r="B374" s="92" t="s">
        <v>41</v>
      </c>
      <c r="C374" s="92" t="s">
        <v>54</v>
      </c>
      <c r="D374" s="92" t="s">
        <v>37</v>
      </c>
      <c r="E374" s="92" t="s">
        <v>37</v>
      </c>
      <c r="F374" s="92" t="s">
        <v>37</v>
      </c>
      <c r="G374" s="93" t="s">
        <v>41</v>
      </c>
      <c r="H374" s="93" t="s">
        <v>64</v>
      </c>
      <c r="I374" s="92" t="s">
        <v>117</v>
      </c>
      <c r="J374" s="94">
        <v>56312</v>
      </c>
      <c r="K374" s="95">
        <v>109719</v>
      </c>
      <c r="L374" s="96">
        <v>8724874.3300048802</v>
      </c>
    </row>
    <row r="375" spans="1:12" s="56" customFormat="1" ht="15" customHeight="1" x14ac:dyDescent="0.25">
      <c r="A375" s="91" t="s">
        <v>52</v>
      </c>
      <c r="B375" s="92" t="s">
        <v>41</v>
      </c>
      <c r="C375" s="92" t="s">
        <v>54</v>
      </c>
      <c r="D375" s="92" t="s">
        <v>37</v>
      </c>
      <c r="E375" s="92" t="s">
        <v>37</v>
      </c>
      <c r="F375" s="92" t="s">
        <v>37</v>
      </c>
      <c r="G375" s="93" t="s">
        <v>41</v>
      </c>
      <c r="H375" s="93" t="s">
        <v>64</v>
      </c>
      <c r="I375" s="92" t="s">
        <v>45</v>
      </c>
      <c r="J375" s="94">
        <v>706</v>
      </c>
      <c r="K375" s="95">
        <v>998</v>
      </c>
      <c r="L375" s="96">
        <v>80226.379999999495</v>
      </c>
    </row>
    <row r="376" spans="1:12" s="56" customFormat="1" ht="15" customHeight="1" x14ac:dyDescent="0.25">
      <c r="A376" s="91" t="s">
        <v>52</v>
      </c>
      <c r="B376" s="92" t="s">
        <v>41</v>
      </c>
      <c r="C376" s="92" t="s">
        <v>54</v>
      </c>
      <c r="D376" s="92" t="s">
        <v>37</v>
      </c>
      <c r="E376" s="92" t="s">
        <v>37</v>
      </c>
      <c r="F376" s="92" t="s">
        <v>37</v>
      </c>
      <c r="G376" s="93" t="s">
        <v>42</v>
      </c>
      <c r="H376" s="93" t="s">
        <v>122</v>
      </c>
      <c r="I376" s="92" t="s">
        <v>117</v>
      </c>
      <c r="J376" s="94">
        <v>9555</v>
      </c>
      <c r="K376" s="95">
        <v>12236</v>
      </c>
      <c r="L376" s="96">
        <v>941077.12999994599</v>
      </c>
    </row>
    <row r="377" spans="1:12" s="56" customFormat="1" ht="15" customHeight="1" x14ac:dyDescent="0.25">
      <c r="A377" s="91" t="s">
        <v>52</v>
      </c>
      <c r="B377" s="92" t="s">
        <v>41</v>
      </c>
      <c r="C377" s="92" t="s">
        <v>54</v>
      </c>
      <c r="D377" s="92" t="s">
        <v>37</v>
      </c>
      <c r="E377" s="92" t="s">
        <v>37</v>
      </c>
      <c r="F377" s="92" t="s">
        <v>37</v>
      </c>
      <c r="G377" s="93" t="s">
        <v>42</v>
      </c>
      <c r="H377" s="93" t="s">
        <v>122</v>
      </c>
      <c r="I377" s="92" t="s">
        <v>45</v>
      </c>
      <c r="J377" s="94">
        <v>125</v>
      </c>
      <c r="K377" s="95">
        <v>139</v>
      </c>
      <c r="L377" s="96">
        <v>14535</v>
      </c>
    </row>
    <row r="378" spans="1:12" s="56" customFormat="1" ht="15" customHeight="1" x14ac:dyDescent="0.25">
      <c r="A378" s="91" t="s">
        <v>52</v>
      </c>
      <c r="B378" s="92" t="s">
        <v>41</v>
      </c>
      <c r="C378" s="92" t="s">
        <v>54</v>
      </c>
      <c r="D378" s="92" t="s">
        <v>37</v>
      </c>
      <c r="E378" s="92" t="s">
        <v>37</v>
      </c>
      <c r="F378" s="92" t="s">
        <v>37</v>
      </c>
      <c r="G378" s="93" t="s">
        <v>42</v>
      </c>
      <c r="H378" s="93" t="s">
        <v>37</v>
      </c>
      <c r="I378" s="92" t="s">
        <v>117</v>
      </c>
      <c r="J378" s="94">
        <v>60244</v>
      </c>
      <c r="K378" s="95">
        <v>107422</v>
      </c>
      <c r="L378" s="96">
        <v>8392017.6000033394</v>
      </c>
    </row>
    <row r="379" spans="1:12" s="56" customFormat="1" ht="15" customHeight="1" x14ac:dyDescent="0.25">
      <c r="A379" s="91" t="s">
        <v>52</v>
      </c>
      <c r="B379" s="92" t="s">
        <v>41</v>
      </c>
      <c r="C379" s="92" t="s">
        <v>54</v>
      </c>
      <c r="D379" s="92" t="s">
        <v>37</v>
      </c>
      <c r="E379" s="92" t="s">
        <v>37</v>
      </c>
      <c r="F379" s="92" t="s">
        <v>37</v>
      </c>
      <c r="G379" s="93" t="s">
        <v>42</v>
      </c>
      <c r="H379" s="93" t="s">
        <v>37</v>
      </c>
      <c r="I379" s="92" t="s">
        <v>45</v>
      </c>
      <c r="J379" s="94">
        <v>727</v>
      </c>
      <c r="K379" s="95">
        <v>1028</v>
      </c>
      <c r="L379" s="96">
        <v>92511.769999999</v>
      </c>
    </row>
    <row r="380" spans="1:12" s="56" customFormat="1" ht="15" customHeight="1" x14ac:dyDescent="0.25">
      <c r="A380" s="91" t="s">
        <v>52</v>
      </c>
      <c r="B380" s="92" t="s">
        <v>41</v>
      </c>
      <c r="C380" s="92" t="s">
        <v>54</v>
      </c>
      <c r="D380" s="92" t="s">
        <v>37</v>
      </c>
      <c r="E380" s="92" t="s">
        <v>37</v>
      </c>
      <c r="F380" s="92" t="s">
        <v>37</v>
      </c>
      <c r="G380" s="93" t="s">
        <v>42</v>
      </c>
      <c r="H380" s="93" t="s">
        <v>64</v>
      </c>
      <c r="I380" s="92" t="s">
        <v>117</v>
      </c>
      <c r="J380" s="94">
        <v>50754</v>
      </c>
      <c r="K380" s="95">
        <v>95186</v>
      </c>
      <c r="L380" s="96">
        <v>7450940.4700049004</v>
      </c>
    </row>
    <row r="381" spans="1:12" s="56" customFormat="1" ht="15" customHeight="1" x14ac:dyDescent="0.25">
      <c r="A381" s="91" t="s">
        <v>52</v>
      </c>
      <c r="B381" s="92" t="s">
        <v>41</v>
      </c>
      <c r="C381" s="92" t="s">
        <v>54</v>
      </c>
      <c r="D381" s="92" t="s">
        <v>37</v>
      </c>
      <c r="E381" s="92" t="s">
        <v>37</v>
      </c>
      <c r="F381" s="92" t="s">
        <v>37</v>
      </c>
      <c r="G381" s="93" t="s">
        <v>42</v>
      </c>
      <c r="H381" s="93" t="s">
        <v>64</v>
      </c>
      <c r="I381" s="92" t="s">
        <v>45</v>
      </c>
      <c r="J381" s="94">
        <v>604</v>
      </c>
      <c r="K381" s="95">
        <v>889</v>
      </c>
      <c r="L381" s="96">
        <v>77976.769999999597</v>
      </c>
    </row>
    <row r="382" spans="1:12" s="56" customFormat="1" ht="15" customHeight="1" x14ac:dyDescent="0.25">
      <c r="A382" s="91" t="s">
        <v>52</v>
      </c>
      <c r="B382" s="92" t="s">
        <v>41</v>
      </c>
      <c r="C382" s="92" t="s">
        <v>54</v>
      </c>
      <c r="D382" s="92" t="s">
        <v>37</v>
      </c>
      <c r="E382" s="92" t="s">
        <v>37</v>
      </c>
      <c r="F382" s="92" t="s">
        <v>37</v>
      </c>
      <c r="G382" s="93" t="s">
        <v>43</v>
      </c>
      <c r="H382" s="93" t="s">
        <v>122</v>
      </c>
      <c r="I382" s="92" t="s">
        <v>117</v>
      </c>
      <c r="J382" s="94">
        <v>9696</v>
      </c>
      <c r="K382" s="95">
        <v>12155</v>
      </c>
      <c r="L382" s="96">
        <v>910411.36999997403</v>
      </c>
    </row>
    <row r="383" spans="1:12" s="56" customFormat="1" ht="15" customHeight="1" x14ac:dyDescent="0.25">
      <c r="A383" s="91" t="s">
        <v>52</v>
      </c>
      <c r="B383" s="92" t="s">
        <v>41</v>
      </c>
      <c r="C383" s="92" t="s">
        <v>54</v>
      </c>
      <c r="D383" s="92" t="s">
        <v>37</v>
      </c>
      <c r="E383" s="92" t="s">
        <v>37</v>
      </c>
      <c r="F383" s="92" t="s">
        <v>37</v>
      </c>
      <c r="G383" s="93" t="s">
        <v>43</v>
      </c>
      <c r="H383" s="93" t="s">
        <v>122</v>
      </c>
      <c r="I383" s="92" t="s">
        <v>45</v>
      </c>
      <c r="J383" s="94">
        <v>115</v>
      </c>
      <c r="K383" s="95">
        <v>121</v>
      </c>
      <c r="L383" s="96">
        <v>14571.39</v>
      </c>
    </row>
    <row r="384" spans="1:12" s="56" customFormat="1" ht="15" customHeight="1" x14ac:dyDescent="0.25">
      <c r="A384" s="91" t="s">
        <v>52</v>
      </c>
      <c r="B384" s="92" t="s">
        <v>41</v>
      </c>
      <c r="C384" s="92" t="s">
        <v>54</v>
      </c>
      <c r="D384" s="92" t="s">
        <v>37</v>
      </c>
      <c r="E384" s="92" t="s">
        <v>37</v>
      </c>
      <c r="F384" s="92" t="s">
        <v>37</v>
      </c>
      <c r="G384" s="93" t="s">
        <v>43</v>
      </c>
      <c r="H384" s="93" t="s">
        <v>37</v>
      </c>
      <c r="I384" s="92" t="s">
        <v>117</v>
      </c>
      <c r="J384" s="94">
        <v>60839</v>
      </c>
      <c r="K384" s="95">
        <v>105765</v>
      </c>
      <c r="L384" s="96">
        <v>8254829.3700035103</v>
      </c>
    </row>
    <row r="385" spans="1:12" s="56" customFormat="1" ht="15" customHeight="1" x14ac:dyDescent="0.25">
      <c r="A385" s="91" t="s">
        <v>52</v>
      </c>
      <c r="B385" s="92" t="s">
        <v>41</v>
      </c>
      <c r="C385" s="92" t="s">
        <v>54</v>
      </c>
      <c r="D385" s="92" t="s">
        <v>37</v>
      </c>
      <c r="E385" s="92" t="s">
        <v>37</v>
      </c>
      <c r="F385" s="92" t="s">
        <v>37</v>
      </c>
      <c r="G385" s="93" t="s">
        <v>43</v>
      </c>
      <c r="H385" s="93" t="s">
        <v>37</v>
      </c>
      <c r="I385" s="92" t="s">
        <v>45</v>
      </c>
      <c r="J385" s="94">
        <v>718</v>
      </c>
      <c r="K385" s="95">
        <v>1003</v>
      </c>
      <c r="L385" s="96">
        <v>90806.979999998905</v>
      </c>
    </row>
    <row r="386" spans="1:12" s="56" customFormat="1" ht="15" customHeight="1" x14ac:dyDescent="0.25">
      <c r="A386" s="91" t="s">
        <v>52</v>
      </c>
      <c r="B386" s="92" t="s">
        <v>41</v>
      </c>
      <c r="C386" s="92" t="s">
        <v>54</v>
      </c>
      <c r="D386" s="92" t="s">
        <v>37</v>
      </c>
      <c r="E386" s="92" t="s">
        <v>37</v>
      </c>
      <c r="F386" s="92" t="s">
        <v>37</v>
      </c>
      <c r="G386" s="93" t="s">
        <v>43</v>
      </c>
      <c r="H386" s="93" t="s">
        <v>64</v>
      </c>
      <c r="I386" s="92" t="s">
        <v>117</v>
      </c>
      <c r="J386" s="94">
        <v>51254</v>
      </c>
      <c r="K386" s="95">
        <v>93610</v>
      </c>
      <c r="L386" s="96">
        <v>7344418.0000048997</v>
      </c>
    </row>
    <row r="387" spans="1:12" s="56" customFormat="1" ht="15" customHeight="1" x14ac:dyDescent="0.25">
      <c r="A387" s="91" t="s">
        <v>52</v>
      </c>
      <c r="B387" s="92" t="s">
        <v>41</v>
      </c>
      <c r="C387" s="92" t="s">
        <v>54</v>
      </c>
      <c r="D387" s="92" t="s">
        <v>37</v>
      </c>
      <c r="E387" s="92" t="s">
        <v>37</v>
      </c>
      <c r="F387" s="92" t="s">
        <v>37</v>
      </c>
      <c r="G387" s="93" t="s">
        <v>43</v>
      </c>
      <c r="H387" s="93" t="s">
        <v>64</v>
      </c>
      <c r="I387" s="92" t="s">
        <v>45</v>
      </c>
      <c r="J387" s="94">
        <v>604</v>
      </c>
      <c r="K387" s="95">
        <v>882</v>
      </c>
      <c r="L387" s="96">
        <v>76235.589999999793</v>
      </c>
    </row>
    <row r="388" spans="1:12" s="56" customFormat="1" ht="15" customHeight="1" x14ac:dyDescent="0.25">
      <c r="A388" s="91" t="s">
        <v>52</v>
      </c>
      <c r="B388" s="92" t="s">
        <v>41</v>
      </c>
      <c r="C388" s="92" t="s">
        <v>54</v>
      </c>
      <c r="D388" s="92" t="s">
        <v>37</v>
      </c>
      <c r="E388" s="92" t="s">
        <v>37</v>
      </c>
      <c r="F388" s="92" t="s">
        <v>37</v>
      </c>
      <c r="G388" s="93" t="s">
        <v>44</v>
      </c>
      <c r="H388" s="93" t="s">
        <v>122</v>
      </c>
      <c r="I388" s="92" t="s">
        <v>117</v>
      </c>
      <c r="J388" s="94">
        <v>8607</v>
      </c>
      <c r="K388" s="95">
        <v>11179</v>
      </c>
      <c r="L388" s="96">
        <v>870248.25999999605</v>
      </c>
    </row>
    <row r="389" spans="1:12" s="56" customFormat="1" ht="15" customHeight="1" x14ac:dyDescent="0.25">
      <c r="A389" s="91" t="s">
        <v>52</v>
      </c>
      <c r="B389" s="92" t="s">
        <v>41</v>
      </c>
      <c r="C389" s="92" t="s">
        <v>54</v>
      </c>
      <c r="D389" s="92" t="s">
        <v>37</v>
      </c>
      <c r="E389" s="92" t="s">
        <v>37</v>
      </c>
      <c r="F389" s="92" t="s">
        <v>37</v>
      </c>
      <c r="G389" s="93" t="s">
        <v>44</v>
      </c>
      <c r="H389" s="93" t="s">
        <v>122</v>
      </c>
      <c r="I389" s="92" t="s">
        <v>45</v>
      </c>
      <c r="J389" s="94">
        <v>106</v>
      </c>
      <c r="K389" s="95">
        <v>109</v>
      </c>
      <c r="L389" s="96">
        <v>14105.84</v>
      </c>
    </row>
    <row r="390" spans="1:12" s="56" customFormat="1" ht="15" customHeight="1" x14ac:dyDescent="0.25">
      <c r="A390" s="91" t="s">
        <v>52</v>
      </c>
      <c r="B390" s="92" t="s">
        <v>41</v>
      </c>
      <c r="C390" s="92" t="s">
        <v>54</v>
      </c>
      <c r="D390" s="92" t="s">
        <v>37</v>
      </c>
      <c r="E390" s="92" t="s">
        <v>37</v>
      </c>
      <c r="F390" s="92" t="s">
        <v>37</v>
      </c>
      <c r="G390" s="93" t="s">
        <v>44</v>
      </c>
      <c r="H390" s="93" t="s">
        <v>37</v>
      </c>
      <c r="I390" s="92" t="s">
        <v>117</v>
      </c>
      <c r="J390" s="94">
        <v>59892</v>
      </c>
      <c r="K390" s="95">
        <v>103997</v>
      </c>
      <c r="L390" s="96">
        <v>8111577.9700036496</v>
      </c>
    </row>
    <row r="391" spans="1:12" s="56" customFormat="1" ht="15" customHeight="1" x14ac:dyDescent="0.25">
      <c r="A391" s="91" t="s">
        <v>52</v>
      </c>
      <c r="B391" s="92" t="s">
        <v>41</v>
      </c>
      <c r="C391" s="92" t="s">
        <v>54</v>
      </c>
      <c r="D391" s="92" t="s">
        <v>37</v>
      </c>
      <c r="E391" s="92" t="s">
        <v>37</v>
      </c>
      <c r="F391" s="92" t="s">
        <v>37</v>
      </c>
      <c r="G391" s="93" t="s">
        <v>44</v>
      </c>
      <c r="H391" s="93" t="s">
        <v>37</v>
      </c>
      <c r="I391" s="92" t="s">
        <v>45</v>
      </c>
      <c r="J391" s="94">
        <v>790</v>
      </c>
      <c r="K391" s="95">
        <v>1137</v>
      </c>
      <c r="L391" s="96">
        <v>109041.739999999</v>
      </c>
    </row>
    <row r="392" spans="1:12" s="56" customFormat="1" ht="15" customHeight="1" x14ac:dyDescent="0.25">
      <c r="A392" s="91" t="s">
        <v>52</v>
      </c>
      <c r="B392" s="92" t="s">
        <v>41</v>
      </c>
      <c r="C392" s="92" t="s">
        <v>54</v>
      </c>
      <c r="D392" s="92" t="s">
        <v>37</v>
      </c>
      <c r="E392" s="92" t="s">
        <v>37</v>
      </c>
      <c r="F392" s="92" t="s">
        <v>37</v>
      </c>
      <c r="G392" s="93" t="s">
        <v>44</v>
      </c>
      <c r="H392" s="93" t="s">
        <v>64</v>
      </c>
      <c r="I392" s="92" t="s">
        <v>117</v>
      </c>
      <c r="J392" s="94">
        <v>51346</v>
      </c>
      <c r="K392" s="95">
        <v>92818</v>
      </c>
      <c r="L392" s="96">
        <v>7241329.7100051204</v>
      </c>
    </row>
    <row r="393" spans="1:12" s="56" customFormat="1" ht="15" customHeight="1" x14ac:dyDescent="0.25">
      <c r="A393" s="91" t="s">
        <v>52</v>
      </c>
      <c r="B393" s="92" t="s">
        <v>41</v>
      </c>
      <c r="C393" s="92" t="s">
        <v>54</v>
      </c>
      <c r="D393" s="92" t="s">
        <v>37</v>
      </c>
      <c r="E393" s="92" t="s">
        <v>37</v>
      </c>
      <c r="F393" s="92" t="s">
        <v>37</v>
      </c>
      <c r="G393" s="93" t="s">
        <v>44</v>
      </c>
      <c r="H393" s="93" t="s">
        <v>64</v>
      </c>
      <c r="I393" s="92" t="s">
        <v>45</v>
      </c>
      <c r="J393" s="94">
        <v>684</v>
      </c>
      <c r="K393" s="95">
        <v>1028</v>
      </c>
      <c r="L393" s="96">
        <v>94935.899999999296</v>
      </c>
    </row>
    <row r="394" spans="1:12" s="56" customFormat="1" ht="15" customHeight="1" x14ac:dyDescent="0.25">
      <c r="A394" s="91" t="s">
        <v>52</v>
      </c>
      <c r="B394" s="92" t="s">
        <v>41</v>
      </c>
      <c r="C394" s="92" t="s">
        <v>54</v>
      </c>
      <c r="D394" s="92" t="s">
        <v>37</v>
      </c>
      <c r="E394" s="92" t="s">
        <v>37</v>
      </c>
      <c r="F394" s="92" t="s">
        <v>37</v>
      </c>
      <c r="G394" s="93" t="s">
        <v>98</v>
      </c>
      <c r="H394" s="93" t="s">
        <v>122</v>
      </c>
      <c r="I394" s="92" t="s">
        <v>117</v>
      </c>
      <c r="J394" s="94">
        <v>7563</v>
      </c>
      <c r="K394" s="95">
        <v>10399</v>
      </c>
      <c r="L394" s="96">
        <v>798077.529999997</v>
      </c>
    </row>
    <row r="395" spans="1:12" s="56" customFormat="1" ht="15" customHeight="1" x14ac:dyDescent="0.25">
      <c r="A395" s="91" t="s">
        <v>52</v>
      </c>
      <c r="B395" s="92" t="s">
        <v>41</v>
      </c>
      <c r="C395" s="92" t="s">
        <v>54</v>
      </c>
      <c r="D395" s="92" t="s">
        <v>37</v>
      </c>
      <c r="E395" s="92" t="s">
        <v>37</v>
      </c>
      <c r="F395" s="92" t="s">
        <v>37</v>
      </c>
      <c r="G395" s="93" t="s">
        <v>98</v>
      </c>
      <c r="H395" s="93" t="s">
        <v>122</v>
      </c>
      <c r="I395" s="92" t="s">
        <v>45</v>
      </c>
      <c r="J395" s="94">
        <v>120</v>
      </c>
      <c r="K395" s="95">
        <v>144</v>
      </c>
      <c r="L395" s="96">
        <v>19406.38</v>
      </c>
    </row>
    <row r="396" spans="1:12" s="56" customFormat="1" ht="15" customHeight="1" x14ac:dyDescent="0.25">
      <c r="A396" s="91" t="s">
        <v>52</v>
      </c>
      <c r="B396" s="92" t="s">
        <v>41</v>
      </c>
      <c r="C396" s="92" t="s">
        <v>54</v>
      </c>
      <c r="D396" s="92" t="s">
        <v>37</v>
      </c>
      <c r="E396" s="92" t="s">
        <v>37</v>
      </c>
      <c r="F396" s="92" t="s">
        <v>37</v>
      </c>
      <c r="G396" s="93" t="s">
        <v>98</v>
      </c>
      <c r="H396" s="93" t="s">
        <v>37</v>
      </c>
      <c r="I396" s="92" t="s">
        <v>117</v>
      </c>
      <c r="J396" s="94">
        <v>55451</v>
      </c>
      <c r="K396" s="95">
        <v>95797</v>
      </c>
      <c r="L396" s="96">
        <v>7451069.1300031096</v>
      </c>
    </row>
    <row r="397" spans="1:12" s="56" customFormat="1" ht="15" customHeight="1" x14ac:dyDescent="0.25">
      <c r="A397" s="91" t="s">
        <v>52</v>
      </c>
      <c r="B397" s="92" t="s">
        <v>41</v>
      </c>
      <c r="C397" s="92" t="s">
        <v>54</v>
      </c>
      <c r="D397" s="92" t="s">
        <v>37</v>
      </c>
      <c r="E397" s="92" t="s">
        <v>37</v>
      </c>
      <c r="F397" s="92" t="s">
        <v>37</v>
      </c>
      <c r="G397" s="93" t="s">
        <v>98</v>
      </c>
      <c r="H397" s="93" t="s">
        <v>37</v>
      </c>
      <c r="I397" s="92" t="s">
        <v>45</v>
      </c>
      <c r="J397" s="94">
        <v>752</v>
      </c>
      <c r="K397" s="95">
        <v>1083</v>
      </c>
      <c r="L397" s="96">
        <v>112038.96999999799</v>
      </c>
    </row>
    <row r="398" spans="1:12" s="56" customFormat="1" ht="15" customHeight="1" x14ac:dyDescent="0.25">
      <c r="A398" s="91" t="s">
        <v>52</v>
      </c>
      <c r="B398" s="92" t="s">
        <v>41</v>
      </c>
      <c r="C398" s="92" t="s">
        <v>54</v>
      </c>
      <c r="D398" s="92" t="s">
        <v>37</v>
      </c>
      <c r="E398" s="92" t="s">
        <v>37</v>
      </c>
      <c r="F398" s="92" t="s">
        <v>37</v>
      </c>
      <c r="G398" s="93" t="s">
        <v>98</v>
      </c>
      <c r="H398" s="93" t="s">
        <v>64</v>
      </c>
      <c r="I398" s="92" t="s">
        <v>117</v>
      </c>
      <c r="J398" s="94">
        <v>47983</v>
      </c>
      <c r="K398" s="95">
        <v>85398</v>
      </c>
      <c r="L398" s="96">
        <v>6652991.6000046199</v>
      </c>
    </row>
    <row r="399" spans="1:12" s="56" customFormat="1" ht="15" customHeight="1" x14ac:dyDescent="0.25">
      <c r="A399" s="91" t="s">
        <v>52</v>
      </c>
      <c r="B399" s="92" t="s">
        <v>41</v>
      </c>
      <c r="C399" s="92" t="s">
        <v>54</v>
      </c>
      <c r="D399" s="92" t="s">
        <v>37</v>
      </c>
      <c r="E399" s="92" t="s">
        <v>37</v>
      </c>
      <c r="F399" s="92" t="s">
        <v>37</v>
      </c>
      <c r="G399" s="93" t="s">
        <v>98</v>
      </c>
      <c r="H399" s="93" t="s">
        <v>64</v>
      </c>
      <c r="I399" s="92" t="s">
        <v>45</v>
      </c>
      <c r="J399" s="94">
        <v>633</v>
      </c>
      <c r="K399" s="95">
        <v>939</v>
      </c>
      <c r="L399" s="96">
        <v>92632.589999999502</v>
      </c>
    </row>
    <row r="400" spans="1:12" s="56" customFormat="1" ht="15" customHeight="1" x14ac:dyDescent="0.25">
      <c r="A400" s="91" t="s">
        <v>52</v>
      </c>
      <c r="B400" s="92" t="s">
        <v>41</v>
      </c>
      <c r="C400" s="92" t="s">
        <v>54</v>
      </c>
      <c r="D400" s="92" t="s">
        <v>37</v>
      </c>
      <c r="E400" s="92" t="s">
        <v>37</v>
      </c>
      <c r="F400" s="92" t="s">
        <v>37</v>
      </c>
      <c r="G400" s="93" t="s">
        <v>37</v>
      </c>
      <c r="H400" s="93" t="s">
        <v>122</v>
      </c>
      <c r="I400" s="92" t="s">
        <v>117</v>
      </c>
      <c r="J400" s="94">
        <v>30798</v>
      </c>
      <c r="K400" s="95">
        <v>57701</v>
      </c>
      <c r="L400" s="96">
        <v>4422292.8900017496</v>
      </c>
    </row>
    <row r="401" spans="1:12" s="56" customFormat="1" ht="15" customHeight="1" x14ac:dyDescent="0.25">
      <c r="A401" s="91" t="s">
        <v>52</v>
      </c>
      <c r="B401" s="92" t="s">
        <v>41</v>
      </c>
      <c r="C401" s="92" t="s">
        <v>54</v>
      </c>
      <c r="D401" s="92" t="s">
        <v>37</v>
      </c>
      <c r="E401" s="92" t="s">
        <v>37</v>
      </c>
      <c r="F401" s="92" t="s">
        <v>37</v>
      </c>
      <c r="G401" s="93" t="s">
        <v>37</v>
      </c>
      <c r="H401" s="93" t="s">
        <v>122</v>
      </c>
      <c r="I401" s="92" t="s">
        <v>45</v>
      </c>
      <c r="J401" s="94">
        <v>501</v>
      </c>
      <c r="K401" s="95">
        <v>686</v>
      </c>
      <c r="L401" s="96">
        <v>83541.780000000203</v>
      </c>
    </row>
    <row r="402" spans="1:12" s="56" customFormat="1" ht="15" customHeight="1" x14ac:dyDescent="0.25">
      <c r="A402" s="91" t="s">
        <v>52</v>
      </c>
      <c r="B402" s="92" t="s">
        <v>41</v>
      </c>
      <c r="C402" s="92" t="s">
        <v>54</v>
      </c>
      <c r="D402" s="92" t="s">
        <v>37</v>
      </c>
      <c r="E402" s="92" t="s">
        <v>37</v>
      </c>
      <c r="F402" s="92" t="s">
        <v>37</v>
      </c>
      <c r="G402" s="93" t="s">
        <v>37</v>
      </c>
      <c r="H402" s="93" t="s">
        <v>37</v>
      </c>
      <c r="I402" s="92" t="s">
        <v>117</v>
      </c>
      <c r="J402" s="94">
        <v>280735</v>
      </c>
      <c r="K402" s="95">
        <v>539977</v>
      </c>
      <c r="L402" s="96">
        <v>42198232.669835404</v>
      </c>
    </row>
    <row r="403" spans="1:12" s="56" customFormat="1" ht="15" customHeight="1" x14ac:dyDescent="0.25">
      <c r="A403" s="91" t="s">
        <v>52</v>
      </c>
      <c r="B403" s="92" t="s">
        <v>41</v>
      </c>
      <c r="C403" s="92" t="s">
        <v>54</v>
      </c>
      <c r="D403" s="92" t="s">
        <v>37</v>
      </c>
      <c r="E403" s="92" t="s">
        <v>37</v>
      </c>
      <c r="F403" s="92" t="s">
        <v>37</v>
      </c>
      <c r="G403" s="93" t="s">
        <v>37</v>
      </c>
      <c r="H403" s="93" t="s">
        <v>37</v>
      </c>
      <c r="I403" s="92" t="s">
        <v>45</v>
      </c>
      <c r="J403" s="94">
        <v>3897</v>
      </c>
      <c r="K403" s="95">
        <v>5743</v>
      </c>
      <c r="L403" s="96">
        <v>533841.45000000601</v>
      </c>
    </row>
    <row r="404" spans="1:12" s="56" customFormat="1" ht="15" customHeight="1" x14ac:dyDescent="0.25">
      <c r="A404" s="91" t="s">
        <v>52</v>
      </c>
      <c r="B404" s="92" t="s">
        <v>41</v>
      </c>
      <c r="C404" s="92" t="s">
        <v>54</v>
      </c>
      <c r="D404" s="92" t="s">
        <v>37</v>
      </c>
      <c r="E404" s="92" t="s">
        <v>37</v>
      </c>
      <c r="F404" s="92" t="s">
        <v>37</v>
      </c>
      <c r="G404" s="93" t="s">
        <v>37</v>
      </c>
      <c r="H404" s="93" t="s">
        <v>64</v>
      </c>
      <c r="I404" s="92" t="s">
        <v>117</v>
      </c>
      <c r="J404" s="94">
        <v>248411</v>
      </c>
      <c r="K404" s="95">
        <v>477536</v>
      </c>
      <c r="L404" s="96">
        <v>37470176.179943599</v>
      </c>
    </row>
    <row r="405" spans="1:12" s="56" customFormat="1" ht="15" customHeight="1" x14ac:dyDescent="0.25">
      <c r="A405" s="91" t="s">
        <v>52</v>
      </c>
      <c r="B405" s="92" t="s">
        <v>41</v>
      </c>
      <c r="C405" s="92" t="s">
        <v>54</v>
      </c>
      <c r="D405" s="92" t="s">
        <v>37</v>
      </c>
      <c r="E405" s="92" t="s">
        <v>37</v>
      </c>
      <c r="F405" s="92" t="s">
        <v>37</v>
      </c>
      <c r="G405" s="93" t="s">
        <v>37</v>
      </c>
      <c r="H405" s="93" t="s">
        <v>64</v>
      </c>
      <c r="I405" s="92" t="s">
        <v>45</v>
      </c>
      <c r="J405" s="94">
        <v>3177</v>
      </c>
      <c r="K405" s="95">
        <v>4746</v>
      </c>
      <c r="L405" s="96">
        <v>422473.00000000402</v>
      </c>
    </row>
    <row r="406" spans="1:12" s="56" customFormat="1" ht="15" customHeight="1" x14ac:dyDescent="0.25">
      <c r="A406" s="91" t="s">
        <v>52</v>
      </c>
      <c r="B406" s="92" t="s">
        <v>41</v>
      </c>
      <c r="C406" s="92" t="s">
        <v>55</v>
      </c>
      <c r="D406" s="92" t="s">
        <v>123</v>
      </c>
      <c r="E406" s="92" t="s">
        <v>61</v>
      </c>
      <c r="F406" s="92" t="s">
        <v>37</v>
      </c>
      <c r="G406" s="93" t="s">
        <v>37</v>
      </c>
      <c r="H406" s="93" t="s">
        <v>37</v>
      </c>
      <c r="I406" s="92" t="s">
        <v>117</v>
      </c>
      <c r="J406" s="94">
        <v>35185</v>
      </c>
      <c r="K406" s="95">
        <v>66532</v>
      </c>
      <c r="L406" s="96">
        <v>2732015.4399984698</v>
      </c>
    </row>
    <row r="407" spans="1:12" s="56" customFormat="1" ht="15" customHeight="1" x14ac:dyDescent="0.25">
      <c r="A407" s="91" t="s">
        <v>52</v>
      </c>
      <c r="B407" s="92" t="s">
        <v>41</v>
      </c>
      <c r="C407" s="92" t="s">
        <v>55</v>
      </c>
      <c r="D407" s="92" t="s">
        <v>123</v>
      </c>
      <c r="E407" s="92" t="s">
        <v>62</v>
      </c>
      <c r="F407" s="92" t="s">
        <v>37</v>
      </c>
      <c r="G407" s="93" t="s">
        <v>37</v>
      </c>
      <c r="H407" s="93" t="s">
        <v>37</v>
      </c>
      <c r="I407" s="92" t="s">
        <v>117</v>
      </c>
      <c r="J407" s="94">
        <v>19307</v>
      </c>
      <c r="K407" s="95">
        <v>36276</v>
      </c>
      <c r="L407" s="96">
        <v>1489188.60000028</v>
      </c>
    </row>
    <row r="408" spans="1:12" s="56" customFormat="1" ht="15" customHeight="1" x14ac:dyDescent="0.25">
      <c r="A408" s="91" t="s">
        <v>52</v>
      </c>
      <c r="B408" s="92" t="s">
        <v>41</v>
      </c>
      <c r="C408" s="92" t="s">
        <v>55</v>
      </c>
      <c r="D408" s="92" t="s">
        <v>123</v>
      </c>
      <c r="E408" s="92" t="s">
        <v>37</v>
      </c>
      <c r="F408" s="92" t="s">
        <v>120</v>
      </c>
      <c r="G408" s="93" t="s">
        <v>37</v>
      </c>
      <c r="H408" s="93" t="s">
        <v>37</v>
      </c>
      <c r="I408" s="92" t="s">
        <v>117</v>
      </c>
      <c r="J408" s="94">
        <v>2830</v>
      </c>
      <c r="K408" s="95">
        <v>4848</v>
      </c>
      <c r="L408" s="96">
        <v>203301.90999999101</v>
      </c>
    </row>
    <row r="409" spans="1:12" s="56" customFormat="1" ht="15" customHeight="1" x14ac:dyDescent="0.25">
      <c r="A409" s="91" t="s">
        <v>52</v>
      </c>
      <c r="B409" s="92" t="s">
        <v>41</v>
      </c>
      <c r="C409" s="92" t="s">
        <v>55</v>
      </c>
      <c r="D409" s="92" t="s">
        <v>123</v>
      </c>
      <c r="E409" s="92" t="s">
        <v>37</v>
      </c>
      <c r="F409" s="92" t="s">
        <v>121</v>
      </c>
      <c r="G409" s="93" t="s">
        <v>37</v>
      </c>
      <c r="H409" s="93" t="s">
        <v>37</v>
      </c>
      <c r="I409" s="92" t="s">
        <v>117</v>
      </c>
      <c r="J409" s="94">
        <v>43078</v>
      </c>
      <c r="K409" s="95">
        <v>82288</v>
      </c>
      <c r="L409" s="96">
        <v>3338004.2399991802</v>
      </c>
    </row>
    <row r="410" spans="1:12" s="56" customFormat="1" ht="15" customHeight="1" x14ac:dyDescent="0.25">
      <c r="A410" s="91" t="s">
        <v>52</v>
      </c>
      <c r="B410" s="92" t="s">
        <v>41</v>
      </c>
      <c r="C410" s="92" t="s">
        <v>55</v>
      </c>
      <c r="D410" s="92" t="s">
        <v>123</v>
      </c>
      <c r="E410" s="92" t="s">
        <v>37</v>
      </c>
      <c r="F410" s="92" t="s">
        <v>60</v>
      </c>
      <c r="G410" s="93" t="s">
        <v>37</v>
      </c>
      <c r="H410" s="93" t="s">
        <v>37</v>
      </c>
      <c r="I410" s="92" t="s">
        <v>117</v>
      </c>
      <c r="J410" s="94">
        <v>8614</v>
      </c>
      <c r="K410" s="95">
        <v>15672</v>
      </c>
      <c r="L410" s="96">
        <v>679897.88999994495</v>
      </c>
    </row>
    <row r="411" spans="1:12" s="56" customFormat="1" ht="15" customHeight="1" x14ac:dyDescent="0.25">
      <c r="A411" s="91" t="s">
        <v>52</v>
      </c>
      <c r="B411" s="92" t="s">
        <v>41</v>
      </c>
      <c r="C411" s="92" t="s">
        <v>55</v>
      </c>
      <c r="D411" s="92" t="s">
        <v>123</v>
      </c>
      <c r="E411" s="92" t="s">
        <v>37</v>
      </c>
      <c r="F411" s="92" t="s">
        <v>37</v>
      </c>
      <c r="G411" s="93" t="s">
        <v>41</v>
      </c>
      <c r="H411" s="93" t="s">
        <v>37</v>
      </c>
      <c r="I411" s="92" t="s">
        <v>117</v>
      </c>
      <c r="J411" s="94">
        <v>10961</v>
      </c>
      <c r="K411" s="95">
        <v>21080</v>
      </c>
      <c r="L411" s="96">
        <v>868523.57000008295</v>
      </c>
    </row>
    <row r="412" spans="1:12" s="56" customFormat="1" ht="15" customHeight="1" x14ac:dyDescent="0.25">
      <c r="A412" s="91" t="s">
        <v>52</v>
      </c>
      <c r="B412" s="92" t="s">
        <v>41</v>
      </c>
      <c r="C412" s="92" t="s">
        <v>55</v>
      </c>
      <c r="D412" s="92" t="s">
        <v>123</v>
      </c>
      <c r="E412" s="92" t="s">
        <v>37</v>
      </c>
      <c r="F412" s="92" t="s">
        <v>37</v>
      </c>
      <c r="G412" s="93" t="s">
        <v>42</v>
      </c>
      <c r="H412" s="93" t="s">
        <v>37</v>
      </c>
      <c r="I412" s="92" t="s">
        <v>117</v>
      </c>
      <c r="J412" s="94">
        <v>11272</v>
      </c>
      <c r="K412" s="95">
        <v>20578</v>
      </c>
      <c r="L412" s="96">
        <v>844114.12000017695</v>
      </c>
    </row>
    <row r="413" spans="1:12" s="56" customFormat="1" ht="15" customHeight="1" x14ac:dyDescent="0.25">
      <c r="A413" s="91" t="s">
        <v>52</v>
      </c>
      <c r="B413" s="92" t="s">
        <v>41</v>
      </c>
      <c r="C413" s="92" t="s">
        <v>55</v>
      </c>
      <c r="D413" s="92" t="s">
        <v>123</v>
      </c>
      <c r="E413" s="92" t="s">
        <v>37</v>
      </c>
      <c r="F413" s="92" t="s">
        <v>37</v>
      </c>
      <c r="G413" s="93" t="s">
        <v>43</v>
      </c>
      <c r="H413" s="93" t="s">
        <v>37</v>
      </c>
      <c r="I413" s="92" t="s">
        <v>117</v>
      </c>
      <c r="J413" s="94">
        <v>11465</v>
      </c>
      <c r="K413" s="95">
        <v>20755</v>
      </c>
      <c r="L413" s="96">
        <v>849860.59000007994</v>
      </c>
    </row>
    <row r="414" spans="1:12" s="56" customFormat="1" ht="15" customHeight="1" x14ac:dyDescent="0.25">
      <c r="A414" s="91" t="s">
        <v>52</v>
      </c>
      <c r="B414" s="92" t="s">
        <v>41</v>
      </c>
      <c r="C414" s="92" t="s">
        <v>55</v>
      </c>
      <c r="D414" s="92" t="s">
        <v>123</v>
      </c>
      <c r="E414" s="92" t="s">
        <v>37</v>
      </c>
      <c r="F414" s="92" t="s">
        <v>37</v>
      </c>
      <c r="G414" s="93" t="s">
        <v>44</v>
      </c>
      <c r="H414" s="93" t="s">
        <v>37</v>
      </c>
      <c r="I414" s="92" t="s">
        <v>117</v>
      </c>
      <c r="J414" s="94">
        <v>11121</v>
      </c>
      <c r="K414" s="95">
        <v>19792</v>
      </c>
      <c r="L414" s="96">
        <v>811909.53000002704</v>
      </c>
    </row>
    <row r="415" spans="1:12" s="56" customFormat="1" ht="15" customHeight="1" x14ac:dyDescent="0.25">
      <c r="A415" s="91" t="s">
        <v>52</v>
      </c>
      <c r="B415" s="92" t="s">
        <v>41</v>
      </c>
      <c r="C415" s="92" t="s">
        <v>55</v>
      </c>
      <c r="D415" s="92" t="s">
        <v>123</v>
      </c>
      <c r="E415" s="92" t="s">
        <v>37</v>
      </c>
      <c r="F415" s="92" t="s">
        <v>37</v>
      </c>
      <c r="G415" s="93" t="s">
        <v>98</v>
      </c>
      <c r="H415" s="93" t="s">
        <v>37</v>
      </c>
      <c r="I415" s="92" t="s">
        <v>117</v>
      </c>
      <c r="J415" s="94">
        <v>11009</v>
      </c>
      <c r="K415" s="95">
        <v>19346</v>
      </c>
      <c r="L415" s="96">
        <v>795357.35000016901</v>
      </c>
    </row>
    <row r="416" spans="1:12" s="56" customFormat="1" ht="15" customHeight="1" x14ac:dyDescent="0.25">
      <c r="A416" s="91" t="s">
        <v>52</v>
      </c>
      <c r="B416" s="92" t="s">
        <v>41</v>
      </c>
      <c r="C416" s="92" t="s">
        <v>55</v>
      </c>
      <c r="D416" s="92" t="s">
        <v>123</v>
      </c>
      <c r="E416" s="92" t="s">
        <v>37</v>
      </c>
      <c r="F416" s="92" t="s">
        <v>37</v>
      </c>
      <c r="G416" s="93" t="s">
        <v>37</v>
      </c>
      <c r="H416" s="93" t="s">
        <v>122</v>
      </c>
      <c r="I416" s="92" t="s">
        <v>117</v>
      </c>
      <c r="J416" s="94">
        <v>12236</v>
      </c>
      <c r="K416" s="95">
        <v>22589</v>
      </c>
      <c r="L416" s="96">
        <v>978751.26000010106</v>
      </c>
    </row>
    <row r="417" spans="1:12" s="56" customFormat="1" ht="15" customHeight="1" x14ac:dyDescent="0.25">
      <c r="A417" s="91" t="s">
        <v>52</v>
      </c>
      <c r="B417" s="92" t="s">
        <v>41</v>
      </c>
      <c r="C417" s="92" t="s">
        <v>55</v>
      </c>
      <c r="D417" s="92" t="s">
        <v>123</v>
      </c>
      <c r="E417" s="92" t="s">
        <v>37</v>
      </c>
      <c r="F417" s="92" t="s">
        <v>37</v>
      </c>
      <c r="G417" s="93" t="s">
        <v>37</v>
      </c>
      <c r="H417" s="93" t="s">
        <v>37</v>
      </c>
      <c r="I417" s="92" t="s">
        <v>117</v>
      </c>
      <c r="J417" s="94">
        <v>54490</v>
      </c>
      <c r="K417" s="95">
        <v>102808</v>
      </c>
      <c r="L417" s="96">
        <v>4221204.0399974696</v>
      </c>
    </row>
    <row r="418" spans="1:12" s="56" customFormat="1" ht="15" customHeight="1" x14ac:dyDescent="0.25">
      <c r="A418" s="91" t="s">
        <v>52</v>
      </c>
      <c r="B418" s="92" t="s">
        <v>41</v>
      </c>
      <c r="C418" s="92" t="s">
        <v>55</v>
      </c>
      <c r="D418" s="92" t="s">
        <v>123</v>
      </c>
      <c r="E418" s="92" t="s">
        <v>37</v>
      </c>
      <c r="F418" s="92" t="s">
        <v>37</v>
      </c>
      <c r="G418" s="93" t="s">
        <v>37</v>
      </c>
      <c r="H418" s="93" t="s">
        <v>64</v>
      </c>
      <c r="I418" s="92" t="s">
        <v>117</v>
      </c>
      <c r="J418" s="94">
        <v>41921</v>
      </c>
      <c r="K418" s="95">
        <v>79355</v>
      </c>
      <c r="L418" s="96">
        <v>3206537.3699989798</v>
      </c>
    </row>
    <row r="419" spans="1:12" s="56" customFormat="1" ht="15" customHeight="1" x14ac:dyDescent="0.25">
      <c r="A419" s="91" t="s">
        <v>52</v>
      </c>
      <c r="B419" s="92" t="s">
        <v>41</v>
      </c>
      <c r="C419" s="92" t="s">
        <v>55</v>
      </c>
      <c r="D419" s="92" t="s">
        <v>125</v>
      </c>
      <c r="E419" s="92" t="s">
        <v>61</v>
      </c>
      <c r="F419" s="92" t="s">
        <v>37</v>
      </c>
      <c r="G419" s="93" t="s">
        <v>37</v>
      </c>
      <c r="H419" s="93" t="s">
        <v>37</v>
      </c>
      <c r="I419" s="92" t="s">
        <v>117</v>
      </c>
      <c r="J419" s="94">
        <v>6371</v>
      </c>
      <c r="K419" s="95">
        <v>64109</v>
      </c>
      <c r="L419" s="96">
        <v>3672828.6799998698</v>
      </c>
    </row>
    <row r="420" spans="1:12" s="56" customFormat="1" ht="15" customHeight="1" x14ac:dyDescent="0.25">
      <c r="A420" s="91" t="s">
        <v>52</v>
      </c>
      <c r="B420" s="92" t="s">
        <v>41</v>
      </c>
      <c r="C420" s="92" t="s">
        <v>55</v>
      </c>
      <c r="D420" s="92" t="s">
        <v>125</v>
      </c>
      <c r="E420" s="92" t="s">
        <v>61</v>
      </c>
      <c r="F420" s="92" t="s">
        <v>37</v>
      </c>
      <c r="G420" s="93" t="s">
        <v>37</v>
      </c>
      <c r="H420" s="93" t="s">
        <v>37</v>
      </c>
      <c r="I420" s="92" t="s">
        <v>45</v>
      </c>
      <c r="J420" s="94">
        <v>55</v>
      </c>
      <c r="K420" s="95">
        <v>105</v>
      </c>
      <c r="L420" s="96">
        <v>5904.35</v>
      </c>
    </row>
    <row r="421" spans="1:12" s="56" customFormat="1" ht="15" customHeight="1" x14ac:dyDescent="0.25">
      <c r="A421" s="91" t="s">
        <v>52</v>
      </c>
      <c r="B421" s="92" t="s">
        <v>41</v>
      </c>
      <c r="C421" s="92" t="s">
        <v>55</v>
      </c>
      <c r="D421" s="92" t="s">
        <v>125</v>
      </c>
      <c r="E421" s="92" t="s">
        <v>62</v>
      </c>
      <c r="F421" s="92" t="s">
        <v>37</v>
      </c>
      <c r="G421" s="93" t="s">
        <v>37</v>
      </c>
      <c r="H421" s="93" t="s">
        <v>37</v>
      </c>
      <c r="I421" s="92" t="s">
        <v>117</v>
      </c>
      <c r="J421" s="94">
        <v>4153</v>
      </c>
      <c r="K421" s="95">
        <v>39221</v>
      </c>
      <c r="L421" s="96">
        <v>2260081.3099999898</v>
      </c>
    </row>
    <row r="422" spans="1:12" s="56" customFormat="1" ht="15" customHeight="1" x14ac:dyDescent="0.25">
      <c r="A422" s="91" t="s">
        <v>52</v>
      </c>
      <c r="B422" s="92" t="s">
        <v>41</v>
      </c>
      <c r="C422" s="92" t="s">
        <v>55</v>
      </c>
      <c r="D422" s="92" t="s">
        <v>125</v>
      </c>
      <c r="E422" s="92" t="s">
        <v>62</v>
      </c>
      <c r="F422" s="92" t="s">
        <v>37</v>
      </c>
      <c r="G422" s="93" t="s">
        <v>37</v>
      </c>
      <c r="H422" s="93" t="s">
        <v>37</v>
      </c>
      <c r="I422" s="92" t="s">
        <v>45</v>
      </c>
      <c r="J422" s="94">
        <v>33</v>
      </c>
      <c r="K422" s="95">
        <v>37</v>
      </c>
      <c r="L422" s="96">
        <v>2237.1</v>
      </c>
    </row>
    <row r="423" spans="1:12" s="56" customFormat="1" ht="15" customHeight="1" x14ac:dyDescent="0.25">
      <c r="A423" s="91" t="s">
        <v>52</v>
      </c>
      <c r="B423" s="92" t="s">
        <v>41</v>
      </c>
      <c r="C423" s="92" t="s">
        <v>55</v>
      </c>
      <c r="D423" s="92" t="s">
        <v>125</v>
      </c>
      <c r="E423" s="92" t="s">
        <v>37</v>
      </c>
      <c r="F423" s="92" t="s">
        <v>120</v>
      </c>
      <c r="G423" s="93" t="s">
        <v>37</v>
      </c>
      <c r="H423" s="93" t="s">
        <v>37</v>
      </c>
      <c r="I423" s="92" t="s">
        <v>117</v>
      </c>
      <c r="J423" s="94">
        <v>800</v>
      </c>
      <c r="K423" s="95">
        <v>7712</v>
      </c>
      <c r="L423" s="96">
        <v>515063.21999999502</v>
      </c>
    </row>
    <row r="424" spans="1:12" s="56" customFormat="1" ht="15" customHeight="1" x14ac:dyDescent="0.25">
      <c r="A424" s="91" t="s">
        <v>52</v>
      </c>
      <c r="B424" s="92" t="s">
        <v>41</v>
      </c>
      <c r="C424" s="92" t="s">
        <v>55</v>
      </c>
      <c r="D424" s="92" t="s">
        <v>125</v>
      </c>
      <c r="E424" s="92" t="s">
        <v>37</v>
      </c>
      <c r="F424" s="92" t="s">
        <v>120</v>
      </c>
      <c r="G424" s="93" t="s">
        <v>37</v>
      </c>
      <c r="H424" s="93" t="s">
        <v>37</v>
      </c>
      <c r="I424" s="92" t="s">
        <v>45</v>
      </c>
      <c r="J424" s="94">
        <v>11</v>
      </c>
      <c r="K424" s="95">
        <v>17</v>
      </c>
      <c r="L424" s="96">
        <v>925.7</v>
      </c>
    </row>
    <row r="425" spans="1:12" s="56" customFormat="1" ht="15" customHeight="1" x14ac:dyDescent="0.25">
      <c r="A425" s="91" t="s">
        <v>52</v>
      </c>
      <c r="B425" s="92" t="s">
        <v>41</v>
      </c>
      <c r="C425" s="92" t="s">
        <v>55</v>
      </c>
      <c r="D425" s="92" t="s">
        <v>125</v>
      </c>
      <c r="E425" s="92" t="s">
        <v>37</v>
      </c>
      <c r="F425" s="92" t="s">
        <v>121</v>
      </c>
      <c r="G425" s="93" t="s">
        <v>37</v>
      </c>
      <c r="H425" s="93" t="s">
        <v>37</v>
      </c>
      <c r="I425" s="92" t="s">
        <v>117</v>
      </c>
      <c r="J425" s="94">
        <v>8151</v>
      </c>
      <c r="K425" s="95">
        <v>80067</v>
      </c>
      <c r="L425" s="96">
        <v>4548773.3200001102</v>
      </c>
    </row>
    <row r="426" spans="1:12" s="56" customFormat="1" ht="15" customHeight="1" x14ac:dyDescent="0.25">
      <c r="A426" s="91" t="s">
        <v>52</v>
      </c>
      <c r="B426" s="92" t="s">
        <v>41</v>
      </c>
      <c r="C426" s="92" t="s">
        <v>55</v>
      </c>
      <c r="D426" s="92" t="s">
        <v>125</v>
      </c>
      <c r="E426" s="92" t="s">
        <v>37</v>
      </c>
      <c r="F426" s="92" t="s">
        <v>121</v>
      </c>
      <c r="G426" s="93" t="s">
        <v>37</v>
      </c>
      <c r="H426" s="93" t="s">
        <v>37</v>
      </c>
      <c r="I426" s="92" t="s">
        <v>45</v>
      </c>
      <c r="J426" s="94">
        <v>64</v>
      </c>
      <c r="K426" s="95">
        <v>112</v>
      </c>
      <c r="L426" s="96">
        <v>6445.75</v>
      </c>
    </row>
    <row r="427" spans="1:12" s="56" customFormat="1" ht="15" customHeight="1" x14ac:dyDescent="0.25">
      <c r="A427" s="91" t="s">
        <v>52</v>
      </c>
      <c r="B427" s="92" t="s">
        <v>41</v>
      </c>
      <c r="C427" s="92" t="s">
        <v>55</v>
      </c>
      <c r="D427" s="92" t="s">
        <v>125</v>
      </c>
      <c r="E427" s="92" t="s">
        <v>37</v>
      </c>
      <c r="F427" s="92" t="s">
        <v>60</v>
      </c>
      <c r="G427" s="93" t="s">
        <v>37</v>
      </c>
      <c r="H427" s="93" t="s">
        <v>37</v>
      </c>
      <c r="I427" s="92" t="s">
        <v>117</v>
      </c>
      <c r="J427" s="94">
        <v>1598</v>
      </c>
      <c r="K427" s="95">
        <v>15551</v>
      </c>
      <c r="L427" s="96">
        <v>869073.45000002801</v>
      </c>
    </row>
    <row r="428" spans="1:12" s="56" customFormat="1" ht="15" customHeight="1" x14ac:dyDescent="0.25">
      <c r="A428" s="91" t="s">
        <v>52</v>
      </c>
      <c r="B428" s="92" t="s">
        <v>41</v>
      </c>
      <c r="C428" s="92" t="s">
        <v>55</v>
      </c>
      <c r="D428" s="92" t="s">
        <v>125</v>
      </c>
      <c r="E428" s="92" t="s">
        <v>37</v>
      </c>
      <c r="F428" s="92" t="s">
        <v>60</v>
      </c>
      <c r="G428" s="93" t="s">
        <v>37</v>
      </c>
      <c r="H428" s="93" t="s">
        <v>37</v>
      </c>
      <c r="I428" s="92" t="s">
        <v>45</v>
      </c>
      <c r="J428" s="94">
        <v>13</v>
      </c>
      <c r="K428" s="95">
        <v>13</v>
      </c>
      <c r="L428" s="96">
        <v>770</v>
      </c>
    </row>
    <row r="429" spans="1:12" s="56" customFormat="1" ht="15" customHeight="1" x14ac:dyDescent="0.25">
      <c r="A429" s="91" t="s">
        <v>52</v>
      </c>
      <c r="B429" s="92" t="s">
        <v>41</v>
      </c>
      <c r="C429" s="92" t="s">
        <v>55</v>
      </c>
      <c r="D429" s="92" t="s">
        <v>125</v>
      </c>
      <c r="E429" s="92" t="s">
        <v>37</v>
      </c>
      <c r="F429" s="92" t="s">
        <v>37</v>
      </c>
      <c r="G429" s="93" t="s">
        <v>41</v>
      </c>
      <c r="H429" s="93" t="s">
        <v>37</v>
      </c>
      <c r="I429" s="92" t="s">
        <v>117</v>
      </c>
      <c r="J429" s="94">
        <v>2304</v>
      </c>
      <c r="K429" s="95">
        <v>20198</v>
      </c>
      <c r="L429" s="96">
        <v>1241727.72000005</v>
      </c>
    </row>
    <row r="430" spans="1:12" s="56" customFormat="1" ht="15" customHeight="1" x14ac:dyDescent="0.25">
      <c r="A430" s="91" t="s">
        <v>52</v>
      </c>
      <c r="B430" s="92" t="s">
        <v>41</v>
      </c>
      <c r="C430" s="92" t="s">
        <v>55</v>
      </c>
      <c r="D430" s="92" t="s">
        <v>125</v>
      </c>
      <c r="E430" s="92" t="s">
        <v>37</v>
      </c>
      <c r="F430" s="92" t="s">
        <v>37</v>
      </c>
      <c r="G430" s="93" t="s">
        <v>41</v>
      </c>
      <c r="H430" s="93" t="s">
        <v>37</v>
      </c>
      <c r="I430" s="92" t="s">
        <v>45</v>
      </c>
      <c r="J430" s="94">
        <v>23</v>
      </c>
      <c r="K430" s="95">
        <v>23</v>
      </c>
      <c r="L430" s="96">
        <v>1376</v>
      </c>
    </row>
    <row r="431" spans="1:12" s="56" customFormat="1" ht="15" customHeight="1" x14ac:dyDescent="0.25">
      <c r="A431" s="91" t="s">
        <v>52</v>
      </c>
      <c r="B431" s="92" t="s">
        <v>41</v>
      </c>
      <c r="C431" s="92" t="s">
        <v>55</v>
      </c>
      <c r="D431" s="92" t="s">
        <v>125</v>
      </c>
      <c r="E431" s="92" t="s">
        <v>37</v>
      </c>
      <c r="F431" s="92" t="s">
        <v>37</v>
      </c>
      <c r="G431" s="93" t="s">
        <v>42</v>
      </c>
      <c r="H431" s="93" t="s">
        <v>37</v>
      </c>
      <c r="I431" s="92" t="s">
        <v>117</v>
      </c>
      <c r="J431" s="94">
        <v>2249</v>
      </c>
      <c r="K431" s="95">
        <v>19379</v>
      </c>
      <c r="L431" s="96">
        <v>1140302.3799999</v>
      </c>
    </row>
    <row r="432" spans="1:12" s="56" customFormat="1" ht="15" customHeight="1" x14ac:dyDescent="0.25">
      <c r="A432" s="91" t="s">
        <v>52</v>
      </c>
      <c r="B432" s="92" t="s">
        <v>41</v>
      </c>
      <c r="C432" s="92" t="s">
        <v>55</v>
      </c>
      <c r="D432" s="92" t="s">
        <v>125</v>
      </c>
      <c r="E432" s="92" t="s">
        <v>37</v>
      </c>
      <c r="F432" s="92" t="s">
        <v>37</v>
      </c>
      <c r="G432" s="93" t="s">
        <v>42</v>
      </c>
      <c r="H432" s="93" t="s">
        <v>37</v>
      </c>
      <c r="I432" s="92" t="s">
        <v>45</v>
      </c>
      <c r="J432" s="94">
        <v>16</v>
      </c>
      <c r="K432" s="95">
        <v>37</v>
      </c>
      <c r="L432" s="96">
        <v>2078.17</v>
      </c>
    </row>
    <row r="433" spans="1:12" s="56" customFormat="1" ht="15" customHeight="1" x14ac:dyDescent="0.25">
      <c r="A433" s="91" t="s">
        <v>52</v>
      </c>
      <c r="B433" s="92" t="s">
        <v>41</v>
      </c>
      <c r="C433" s="92" t="s">
        <v>55</v>
      </c>
      <c r="D433" s="92" t="s">
        <v>125</v>
      </c>
      <c r="E433" s="92" t="s">
        <v>37</v>
      </c>
      <c r="F433" s="92" t="s">
        <v>37</v>
      </c>
      <c r="G433" s="93" t="s">
        <v>43</v>
      </c>
      <c r="H433" s="93" t="s">
        <v>37</v>
      </c>
      <c r="I433" s="92" t="s">
        <v>117</v>
      </c>
      <c r="J433" s="94">
        <v>2239</v>
      </c>
      <c r="K433" s="95">
        <v>20183</v>
      </c>
      <c r="L433" s="96">
        <v>1127160.1599999999</v>
      </c>
    </row>
    <row r="434" spans="1:12" s="56" customFormat="1" ht="15" customHeight="1" x14ac:dyDescent="0.25">
      <c r="A434" s="91" t="s">
        <v>52</v>
      </c>
      <c r="B434" s="92" t="s">
        <v>41</v>
      </c>
      <c r="C434" s="92" t="s">
        <v>55</v>
      </c>
      <c r="D434" s="92" t="s">
        <v>125</v>
      </c>
      <c r="E434" s="92" t="s">
        <v>37</v>
      </c>
      <c r="F434" s="92" t="s">
        <v>37</v>
      </c>
      <c r="G434" s="93" t="s">
        <v>43</v>
      </c>
      <c r="H434" s="93" t="s">
        <v>37</v>
      </c>
      <c r="I434" s="92" t="s">
        <v>45</v>
      </c>
      <c r="J434" s="94">
        <v>24</v>
      </c>
      <c r="K434" s="95">
        <v>48</v>
      </c>
      <c r="L434" s="96">
        <v>2730.08</v>
      </c>
    </row>
    <row r="435" spans="1:12" s="56" customFormat="1" ht="15" customHeight="1" x14ac:dyDescent="0.25">
      <c r="A435" s="91" t="s">
        <v>52</v>
      </c>
      <c r="B435" s="92" t="s">
        <v>41</v>
      </c>
      <c r="C435" s="92" t="s">
        <v>55</v>
      </c>
      <c r="D435" s="92" t="s">
        <v>125</v>
      </c>
      <c r="E435" s="92" t="s">
        <v>37</v>
      </c>
      <c r="F435" s="92" t="s">
        <v>37</v>
      </c>
      <c r="G435" s="93" t="s">
        <v>44</v>
      </c>
      <c r="H435" s="93" t="s">
        <v>37</v>
      </c>
      <c r="I435" s="92" t="s">
        <v>117</v>
      </c>
      <c r="J435" s="94">
        <v>2105</v>
      </c>
      <c r="K435" s="95">
        <v>19092</v>
      </c>
      <c r="L435" s="96">
        <v>1078833.5700000401</v>
      </c>
    </row>
    <row r="436" spans="1:12" s="56" customFormat="1" ht="15" customHeight="1" x14ac:dyDescent="0.25">
      <c r="A436" s="91" t="s">
        <v>52</v>
      </c>
      <c r="B436" s="92" t="s">
        <v>41</v>
      </c>
      <c r="C436" s="92" t="s">
        <v>55</v>
      </c>
      <c r="D436" s="92" t="s">
        <v>125</v>
      </c>
      <c r="E436" s="92" t="s">
        <v>37</v>
      </c>
      <c r="F436" s="92" t="s">
        <v>37</v>
      </c>
      <c r="G436" s="93" t="s">
        <v>44</v>
      </c>
      <c r="H436" s="93" t="s">
        <v>37</v>
      </c>
      <c r="I436" s="92" t="s">
        <v>45</v>
      </c>
      <c r="J436" s="94">
        <v>14</v>
      </c>
      <c r="K436" s="95">
        <v>14</v>
      </c>
      <c r="L436" s="96">
        <v>852</v>
      </c>
    </row>
    <row r="437" spans="1:12" s="56" customFormat="1" ht="15" customHeight="1" x14ac:dyDescent="0.25">
      <c r="A437" s="91" t="s">
        <v>52</v>
      </c>
      <c r="B437" s="92" t="s">
        <v>41</v>
      </c>
      <c r="C437" s="92" t="s">
        <v>55</v>
      </c>
      <c r="D437" s="92" t="s">
        <v>125</v>
      </c>
      <c r="E437" s="92" t="s">
        <v>37</v>
      </c>
      <c r="F437" s="92" t="s">
        <v>37</v>
      </c>
      <c r="G437" s="93" t="s">
        <v>98</v>
      </c>
      <c r="H437" s="93" t="s">
        <v>37</v>
      </c>
      <c r="I437" s="92" t="s">
        <v>117</v>
      </c>
      <c r="J437" s="94">
        <v>2259</v>
      </c>
      <c r="K437" s="95">
        <v>22940</v>
      </c>
      <c r="L437" s="96">
        <v>1252999.9099999701</v>
      </c>
    </row>
    <row r="438" spans="1:12" s="56" customFormat="1" ht="15" customHeight="1" x14ac:dyDescent="0.25">
      <c r="A438" s="91" t="s">
        <v>52</v>
      </c>
      <c r="B438" s="92" t="s">
        <v>41</v>
      </c>
      <c r="C438" s="92" t="s">
        <v>55</v>
      </c>
      <c r="D438" s="92" t="s">
        <v>125</v>
      </c>
      <c r="E438" s="92" t="s">
        <v>37</v>
      </c>
      <c r="F438" s="92" t="s">
        <v>37</v>
      </c>
      <c r="G438" s="93" t="s">
        <v>98</v>
      </c>
      <c r="H438" s="93" t="s">
        <v>37</v>
      </c>
      <c r="I438" s="92" t="s">
        <v>45</v>
      </c>
      <c r="J438" s="94">
        <v>11</v>
      </c>
      <c r="K438" s="95">
        <v>11</v>
      </c>
      <c r="L438" s="96">
        <v>647</v>
      </c>
    </row>
    <row r="439" spans="1:12" s="56" customFormat="1" ht="15" customHeight="1" x14ac:dyDescent="0.25">
      <c r="A439" s="91" t="s">
        <v>52</v>
      </c>
      <c r="B439" s="92" t="s">
        <v>41</v>
      </c>
      <c r="C439" s="92" t="s">
        <v>55</v>
      </c>
      <c r="D439" s="92" t="s">
        <v>125</v>
      </c>
      <c r="E439" s="92" t="s">
        <v>37</v>
      </c>
      <c r="F439" s="92" t="s">
        <v>37</v>
      </c>
      <c r="G439" s="93" t="s">
        <v>37</v>
      </c>
      <c r="H439" s="93" t="s">
        <v>122</v>
      </c>
      <c r="I439" s="92" t="s">
        <v>117</v>
      </c>
      <c r="J439" s="94">
        <v>1358</v>
      </c>
      <c r="K439" s="95">
        <v>11294</v>
      </c>
      <c r="L439" s="96">
        <v>743177.05999999901</v>
      </c>
    </row>
    <row r="440" spans="1:12" s="56" customFormat="1" ht="15" customHeight="1" x14ac:dyDescent="0.25">
      <c r="A440" s="91" t="s">
        <v>52</v>
      </c>
      <c r="B440" s="92" t="s">
        <v>41</v>
      </c>
      <c r="C440" s="92" t="s">
        <v>55</v>
      </c>
      <c r="D440" s="92" t="s">
        <v>125</v>
      </c>
      <c r="E440" s="92" t="s">
        <v>37</v>
      </c>
      <c r="F440" s="92" t="s">
        <v>37</v>
      </c>
      <c r="G440" s="93" t="s">
        <v>37</v>
      </c>
      <c r="H440" s="93" t="s">
        <v>122</v>
      </c>
      <c r="I440" s="92" t="s">
        <v>45</v>
      </c>
      <c r="J440" s="94">
        <v>49</v>
      </c>
      <c r="K440" s="95">
        <v>96</v>
      </c>
      <c r="L440" s="96">
        <v>5464.75</v>
      </c>
    </row>
    <row r="441" spans="1:12" s="56" customFormat="1" ht="15" customHeight="1" x14ac:dyDescent="0.25">
      <c r="A441" s="91" t="s">
        <v>52</v>
      </c>
      <c r="B441" s="92" t="s">
        <v>41</v>
      </c>
      <c r="C441" s="92" t="s">
        <v>55</v>
      </c>
      <c r="D441" s="92" t="s">
        <v>125</v>
      </c>
      <c r="E441" s="92" t="s">
        <v>37</v>
      </c>
      <c r="F441" s="92" t="s">
        <v>37</v>
      </c>
      <c r="G441" s="93" t="s">
        <v>37</v>
      </c>
      <c r="H441" s="93" t="s">
        <v>37</v>
      </c>
      <c r="I441" s="92" t="s">
        <v>117</v>
      </c>
      <c r="J441" s="94">
        <v>10524</v>
      </c>
      <c r="K441" s="95">
        <v>103330</v>
      </c>
      <c r="L441" s="96">
        <v>5932909.9899983397</v>
      </c>
    </row>
    <row r="442" spans="1:12" s="56" customFormat="1" ht="15" customHeight="1" x14ac:dyDescent="0.25">
      <c r="A442" s="91" t="s">
        <v>52</v>
      </c>
      <c r="B442" s="92" t="s">
        <v>41</v>
      </c>
      <c r="C442" s="92" t="s">
        <v>55</v>
      </c>
      <c r="D442" s="92" t="s">
        <v>125</v>
      </c>
      <c r="E442" s="92" t="s">
        <v>37</v>
      </c>
      <c r="F442" s="92" t="s">
        <v>37</v>
      </c>
      <c r="G442" s="93" t="s">
        <v>37</v>
      </c>
      <c r="H442" s="93" t="s">
        <v>37</v>
      </c>
      <c r="I442" s="92" t="s">
        <v>45</v>
      </c>
      <c r="J442" s="94">
        <v>88</v>
      </c>
      <c r="K442" s="95">
        <v>142</v>
      </c>
      <c r="L442" s="96">
        <v>8141.45</v>
      </c>
    </row>
    <row r="443" spans="1:12" s="56" customFormat="1" ht="15" customHeight="1" x14ac:dyDescent="0.25">
      <c r="A443" s="91" t="s">
        <v>52</v>
      </c>
      <c r="B443" s="92" t="s">
        <v>41</v>
      </c>
      <c r="C443" s="92" t="s">
        <v>55</v>
      </c>
      <c r="D443" s="92" t="s">
        <v>125</v>
      </c>
      <c r="E443" s="92" t="s">
        <v>37</v>
      </c>
      <c r="F443" s="92" t="s">
        <v>37</v>
      </c>
      <c r="G443" s="93" t="s">
        <v>37</v>
      </c>
      <c r="H443" s="93" t="s">
        <v>64</v>
      </c>
      <c r="I443" s="92" t="s">
        <v>117</v>
      </c>
      <c r="J443" s="94">
        <v>9085</v>
      </c>
      <c r="K443" s="95">
        <v>90810</v>
      </c>
      <c r="L443" s="96">
        <v>5115743.0799989803</v>
      </c>
    </row>
    <row r="444" spans="1:12" s="56" customFormat="1" ht="15" customHeight="1" x14ac:dyDescent="0.25">
      <c r="A444" s="91" t="s">
        <v>52</v>
      </c>
      <c r="B444" s="92" t="s">
        <v>41</v>
      </c>
      <c r="C444" s="92" t="s">
        <v>55</v>
      </c>
      <c r="D444" s="92" t="s">
        <v>125</v>
      </c>
      <c r="E444" s="92" t="s">
        <v>37</v>
      </c>
      <c r="F444" s="92" t="s">
        <v>37</v>
      </c>
      <c r="G444" s="93" t="s">
        <v>37</v>
      </c>
      <c r="H444" s="93" t="s">
        <v>64</v>
      </c>
      <c r="I444" s="92" t="s">
        <v>45</v>
      </c>
      <c r="J444" s="94">
        <v>36</v>
      </c>
      <c r="K444" s="95">
        <v>37</v>
      </c>
      <c r="L444" s="96">
        <v>2218.5</v>
      </c>
    </row>
    <row r="445" spans="1:12" s="56" customFormat="1" ht="15" customHeight="1" x14ac:dyDescent="0.25">
      <c r="A445" s="91" t="s">
        <v>52</v>
      </c>
      <c r="B445" s="92" t="s">
        <v>41</v>
      </c>
      <c r="C445" s="92" t="s">
        <v>55</v>
      </c>
      <c r="D445" s="92" t="s">
        <v>124</v>
      </c>
      <c r="E445" s="92" t="s">
        <v>61</v>
      </c>
      <c r="F445" s="92" t="s">
        <v>37</v>
      </c>
      <c r="G445" s="93" t="s">
        <v>37</v>
      </c>
      <c r="H445" s="93" t="s">
        <v>37</v>
      </c>
      <c r="I445" s="92" t="s">
        <v>117</v>
      </c>
      <c r="J445" s="94">
        <v>679</v>
      </c>
      <c r="K445" s="95">
        <v>1220</v>
      </c>
      <c r="L445" s="96">
        <v>73471.459999999206</v>
      </c>
    </row>
    <row r="446" spans="1:12" s="56" customFormat="1" ht="15" customHeight="1" x14ac:dyDescent="0.25">
      <c r="A446" s="91" t="s">
        <v>52</v>
      </c>
      <c r="B446" s="92" t="s">
        <v>41</v>
      </c>
      <c r="C446" s="92" t="s">
        <v>55</v>
      </c>
      <c r="D446" s="92" t="s">
        <v>124</v>
      </c>
      <c r="E446" s="92" t="s">
        <v>62</v>
      </c>
      <c r="F446" s="92" t="s">
        <v>37</v>
      </c>
      <c r="G446" s="93" t="s">
        <v>37</v>
      </c>
      <c r="H446" s="93" t="s">
        <v>37</v>
      </c>
      <c r="I446" s="92" t="s">
        <v>117</v>
      </c>
      <c r="J446" s="94">
        <v>446</v>
      </c>
      <c r="K446" s="95">
        <v>815</v>
      </c>
      <c r="L446" s="96">
        <v>47008.059999999699</v>
      </c>
    </row>
    <row r="447" spans="1:12" s="56" customFormat="1" ht="15" customHeight="1" x14ac:dyDescent="0.25">
      <c r="A447" s="91" t="s">
        <v>52</v>
      </c>
      <c r="B447" s="92" t="s">
        <v>41</v>
      </c>
      <c r="C447" s="92" t="s">
        <v>55</v>
      </c>
      <c r="D447" s="92" t="s">
        <v>124</v>
      </c>
      <c r="E447" s="92" t="s">
        <v>37</v>
      </c>
      <c r="F447" s="92" t="s">
        <v>120</v>
      </c>
      <c r="G447" s="93" t="s">
        <v>37</v>
      </c>
      <c r="H447" s="93" t="s">
        <v>37</v>
      </c>
      <c r="I447" s="92" t="s">
        <v>117</v>
      </c>
      <c r="J447" s="94">
        <v>968</v>
      </c>
      <c r="K447" s="95">
        <v>1799</v>
      </c>
      <c r="L447" s="96">
        <v>107018.069999999</v>
      </c>
    </row>
    <row r="448" spans="1:12" s="56" customFormat="1" ht="15" customHeight="1" x14ac:dyDescent="0.25">
      <c r="A448" s="91" t="s">
        <v>52</v>
      </c>
      <c r="B448" s="92" t="s">
        <v>41</v>
      </c>
      <c r="C448" s="92" t="s">
        <v>55</v>
      </c>
      <c r="D448" s="92" t="s">
        <v>124</v>
      </c>
      <c r="E448" s="92" t="s">
        <v>37</v>
      </c>
      <c r="F448" s="92" t="s">
        <v>37</v>
      </c>
      <c r="G448" s="93" t="s">
        <v>41</v>
      </c>
      <c r="H448" s="93" t="s">
        <v>37</v>
      </c>
      <c r="I448" s="92" t="s">
        <v>117</v>
      </c>
      <c r="J448" s="94">
        <v>278</v>
      </c>
      <c r="K448" s="95">
        <v>536</v>
      </c>
      <c r="L448" s="96">
        <v>30986.550000000101</v>
      </c>
    </row>
    <row r="449" spans="1:12" s="56" customFormat="1" ht="15" customHeight="1" x14ac:dyDescent="0.25">
      <c r="A449" s="91" t="s">
        <v>52</v>
      </c>
      <c r="B449" s="92" t="s">
        <v>41</v>
      </c>
      <c r="C449" s="92" t="s">
        <v>55</v>
      </c>
      <c r="D449" s="92" t="s">
        <v>124</v>
      </c>
      <c r="E449" s="92" t="s">
        <v>37</v>
      </c>
      <c r="F449" s="92" t="s">
        <v>37</v>
      </c>
      <c r="G449" s="93" t="s">
        <v>42</v>
      </c>
      <c r="H449" s="93" t="s">
        <v>37</v>
      </c>
      <c r="I449" s="92" t="s">
        <v>117</v>
      </c>
      <c r="J449" s="94">
        <v>197</v>
      </c>
      <c r="K449" s="95">
        <v>317</v>
      </c>
      <c r="L449" s="96">
        <v>19020.1000000001</v>
      </c>
    </row>
    <row r="450" spans="1:12" s="56" customFormat="1" ht="15" customHeight="1" x14ac:dyDescent="0.25">
      <c r="A450" s="91" t="s">
        <v>52</v>
      </c>
      <c r="B450" s="92" t="s">
        <v>41</v>
      </c>
      <c r="C450" s="92" t="s">
        <v>55</v>
      </c>
      <c r="D450" s="92" t="s">
        <v>124</v>
      </c>
      <c r="E450" s="92" t="s">
        <v>37</v>
      </c>
      <c r="F450" s="92" t="s">
        <v>37</v>
      </c>
      <c r="G450" s="93" t="s">
        <v>43</v>
      </c>
      <c r="H450" s="93" t="s">
        <v>37</v>
      </c>
      <c r="I450" s="92" t="s">
        <v>117</v>
      </c>
      <c r="J450" s="94">
        <v>176</v>
      </c>
      <c r="K450" s="95">
        <v>313</v>
      </c>
      <c r="L450" s="96">
        <v>18677.6700000001</v>
      </c>
    </row>
    <row r="451" spans="1:12" s="56" customFormat="1" ht="15" customHeight="1" x14ac:dyDescent="0.25">
      <c r="A451" s="91" t="s">
        <v>52</v>
      </c>
      <c r="B451" s="92" t="s">
        <v>41</v>
      </c>
      <c r="C451" s="92" t="s">
        <v>55</v>
      </c>
      <c r="D451" s="92" t="s">
        <v>124</v>
      </c>
      <c r="E451" s="92" t="s">
        <v>37</v>
      </c>
      <c r="F451" s="92" t="s">
        <v>37</v>
      </c>
      <c r="G451" s="93" t="s">
        <v>44</v>
      </c>
      <c r="H451" s="93" t="s">
        <v>37</v>
      </c>
      <c r="I451" s="92" t="s">
        <v>117</v>
      </c>
      <c r="J451" s="94">
        <v>218</v>
      </c>
      <c r="K451" s="95">
        <v>389</v>
      </c>
      <c r="L451" s="96">
        <v>23282.950000000099</v>
      </c>
    </row>
    <row r="452" spans="1:12" s="56" customFormat="1" ht="15" customHeight="1" x14ac:dyDescent="0.25">
      <c r="A452" s="91" t="s">
        <v>52</v>
      </c>
      <c r="B452" s="92" t="s">
        <v>41</v>
      </c>
      <c r="C452" s="92" t="s">
        <v>55</v>
      </c>
      <c r="D452" s="92" t="s">
        <v>124</v>
      </c>
      <c r="E452" s="92" t="s">
        <v>37</v>
      </c>
      <c r="F452" s="92" t="s">
        <v>37</v>
      </c>
      <c r="G452" s="93" t="s">
        <v>98</v>
      </c>
      <c r="H452" s="93" t="s">
        <v>37</v>
      </c>
      <c r="I452" s="92" t="s">
        <v>117</v>
      </c>
      <c r="J452" s="94">
        <v>248</v>
      </c>
      <c r="K452" s="95">
        <v>443</v>
      </c>
      <c r="L452" s="96">
        <v>26171.6000000001</v>
      </c>
    </row>
    <row r="453" spans="1:12" s="56" customFormat="1" ht="15" customHeight="1" x14ac:dyDescent="0.25">
      <c r="A453" s="91" t="s">
        <v>52</v>
      </c>
      <c r="B453" s="92" t="s">
        <v>41</v>
      </c>
      <c r="C453" s="92" t="s">
        <v>55</v>
      </c>
      <c r="D453" s="92" t="s">
        <v>124</v>
      </c>
      <c r="E453" s="92" t="s">
        <v>37</v>
      </c>
      <c r="F453" s="92" t="s">
        <v>37</v>
      </c>
      <c r="G453" s="93" t="s">
        <v>37</v>
      </c>
      <c r="H453" s="93" t="s">
        <v>122</v>
      </c>
      <c r="I453" s="92" t="s">
        <v>117</v>
      </c>
      <c r="J453" s="94">
        <v>108</v>
      </c>
      <c r="K453" s="95">
        <v>181</v>
      </c>
      <c r="L453" s="96">
        <v>12671.14</v>
      </c>
    </row>
    <row r="454" spans="1:12" s="56" customFormat="1" ht="15" customHeight="1" x14ac:dyDescent="0.25">
      <c r="A454" s="91" t="s">
        <v>52</v>
      </c>
      <c r="B454" s="92" t="s">
        <v>41</v>
      </c>
      <c r="C454" s="92" t="s">
        <v>55</v>
      </c>
      <c r="D454" s="92" t="s">
        <v>124</v>
      </c>
      <c r="E454" s="92" t="s">
        <v>37</v>
      </c>
      <c r="F454" s="92" t="s">
        <v>37</v>
      </c>
      <c r="G454" s="93" t="s">
        <v>37</v>
      </c>
      <c r="H454" s="93" t="s">
        <v>37</v>
      </c>
      <c r="I454" s="92" t="s">
        <v>117</v>
      </c>
      <c r="J454" s="94">
        <v>1125</v>
      </c>
      <c r="K454" s="95">
        <v>2035</v>
      </c>
      <c r="L454" s="96">
        <v>120479.519999999</v>
      </c>
    </row>
    <row r="455" spans="1:12" s="56" customFormat="1" ht="15" customHeight="1" x14ac:dyDescent="0.25">
      <c r="A455" s="91" t="s">
        <v>52</v>
      </c>
      <c r="B455" s="92" t="s">
        <v>41</v>
      </c>
      <c r="C455" s="92" t="s">
        <v>55</v>
      </c>
      <c r="D455" s="92" t="s">
        <v>124</v>
      </c>
      <c r="E455" s="92" t="s">
        <v>37</v>
      </c>
      <c r="F455" s="92" t="s">
        <v>37</v>
      </c>
      <c r="G455" s="93" t="s">
        <v>37</v>
      </c>
      <c r="H455" s="93" t="s">
        <v>64</v>
      </c>
      <c r="I455" s="92" t="s">
        <v>117</v>
      </c>
      <c r="J455" s="94">
        <v>998</v>
      </c>
      <c r="K455" s="95">
        <v>1826</v>
      </c>
      <c r="L455" s="96">
        <v>105899.079999999</v>
      </c>
    </row>
    <row r="456" spans="1:12" s="56" customFormat="1" ht="15" customHeight="1" x14ac:dyDescent="0.25">
      <c r="A456" s="91" t="s">
        <v>52</v>
      </c>
      <c r="B456" s="92" t="s">
        <v>41</v>
      </c>
      <c r="C456" s="92" t="s">
        <v>55</v>
      </c>
      <c r="D456" s="92" t="s">
        <v>37</v>
      </c>
      <c r="E456" s="92" t="s">
        <v>61</v>
      </c>
      <c r="F456" s="92" t="s">
        <v>120</v>
      </c>
      <c r="G456" s="93" t="s">
        <v>37</v>
      </c>
      <c r="H456" s="93" t="s">
        <v>37</v>
      </c>
      <c r="I456" s="92" t="s">
        <v>117</v>
      </c>
      <c r="J456" s="94">
        <v>2812</v>
      </c>
      <c r="K456" s="95">
        <v>10321</v>
      </c>
      <c r="L456" s="96">
        <v>586142.61000004702</v>
      </c>
    </row>
    <row r="457" spans="1:12" s="56" customFormat="1" ht="15" customHeight="1" x14ac:dyDescent="0.25">
      <c r="A457" s="91" t="s">
        <v>52</v>
      </c>
      <c r="B457" s="92" t="s">
        <v>41</v>
      </c>
      <c r="C457" s="92" t="s">
        <v>55</v>
      </c>
      <c r="D457" s="92" t="s">
        <v>37</v>
      </c>
      <c r="E457" s="92" t="s">
        <v>61</v>
      </c>
      <c r="F457" s="92" t="s">
        <v>120</v>
      </c>
      <c r="G457" s="93" t="s">
        <v>37</v>
      </c>
      <c r="H457" s="93" t="s">
        <v>37</v>
      </c>
      <c r="I457" s="92" t="s">
        <v>45</v>
      </c>
      <c r="J457" s="94" t="s">
        <v>100</v>
      </c>
      <c r="K457" s="95" t="s">
        <v>100</v>
      </c>
      <c r="L457" s="96" t="s">
        <v>100</v>
      </c>
    </row>
    <row r="458" spans="1:12" s="56" customFormat="1" ht="15" customHeight="1" x14ac:dyDescent="0.25">
      <c r="A458" s="91" t="s">
        <v>52</v>
      </c>
      <c r="B458" s="92" t="s">
        <v>41</v>
      </c>
      <c r="C458" s="92" t="s">
        <v>55</v>
      </c>
      <c r="D458" s="92" t="s">
        <v>37</v>
      </c>
      <c r="E458" s="92" t="s">
        <v>61</v>
      </c>
      <c r="F458" s="92" t="s">
        <v>121</v>
      </c>
      <c r="G458" s="93" t="s">
        <v>37</v>
      </c>
      <c r="H458" s="93" t="s">
        <v>37</v>
      </c>
      <c r="I458" s="92" t="s">
        <v>117</v>
      </c>
      <c r="J458" s="94">
        <v>31346</v>
      </c>
      <c r="K458" s="95">
        <v>101336</v>
      </c>
      <c r="L458" s="96">
        <v>4889969.2099993099</v>
      </c>
    </row>
    <row r="459" spans="1:12" s="56" customFormat="1" ht="15" customHeight="1" x14ac:dyDescent="0.25">
      <c r="A459" s="91" t="s">
        <v>52</v>
      </c>
      <c r="B459" s="92" t="s">
        <v>41</v>
      </c>
      <c r="C459" s="92" t="s">
        <v>55</v>
      </c>
      <c r="D459" s="92" t="s">
        <v>37</v>
      </c>
      <c r="E459" s="92" t="s">
        <v>61</v>
      </c>
      <c r="F459" s="92" t="s">
        <v>121</v>
      </c>
      <c r="G459" s="93" t="s">
        <v>37</v>
      </c>
      <c r="H459" s="93" t="s">
        <v>37</v>
      </c>
      <c r="I459" s="92" t="s">
        <v>45</v>
      </c>
      <c r="J459" s="94">
        <v>40</v>
      </c>
      <c r="K459" s="95">
        <v>87</v>
      </c>
      <c r="L459" s="96">
        <v>4885.75</v>
      </c>
    </row>
    <row r="460" spans="1:12" s="56" customFormat="1" ht="15" customHeight="1" x14ac:dyDescent="0.25">
      <c r="A460" s="91" t="s">
        <v>52</v>
      </c>
      <c r="B460" s="92" t="s">
        <v>41</v>
      </c>
      <c r="C460" s="92" t="s">
        <v>55</v>
      </c>
      <c r="D460" s="92" t="s">
        <v>37</v>
      </c>
      <c r="E460" s="92" t="s">
        <v>61</v>
      </c>
      <c r="F460" s="92" t="s">
        <v>60</v>
      </c>
      <c r="G460" s="93" t="s">
        <v>37</v>
      </c>
      <c r="H460" s="93" t="s">
        <v>37</v>
      </c>
      <c r="I460" s="92" t="s">
        <v>117</v>
      </c>
      <c r="J460" s="94">
        <v>6457</v>
      </c>
      <c r="K460" s="95">
        <v>20204</v>
      </c>
      <c r="L460" s="96">
        <v>1002203.76000001</v>
      </c>
    </row>
    <row r="461" spans="1:12" s="56" customFormat="1" ht="15" customHeight="1" x14ac:dyDescent="0.25">
      <c r="A461" s="91" t="s">
        <v>52</v>
      </c>
      <c r="B461" s="92" t="s">
        <v>41</v>
      </c>
      <c r="C461" s="92" t="s">
        <v>55</v>
      </c>
      <c r="D461" s="92" t="s">
        <v>37</v>
      </c>
      <c r="E461" s="92" t="s">
        <v>61</v>
      </c>
      <c r="F461" s="92" t="s">
        <v>60</v>
      </c>
      <c r="G461" s="93" t="s">
        <v>37</v>
      </c>
      <c r="H461" s="93" t="s">
        <v>37</v>
      </c>
      <c r="I461" s="92" t="s">
        <v>45</v>
      </c>
      <c r="J461" s="94" t="s">
        <v>100</v>
      </c>
      <c r="K461" s="95" t="s">
        <v>100</v>
      </c>
      <c r="L461" s="96" t="s">
        <v>100</v>
      </c>
    </row>
    <row r="462" spans="1:12" s="56" customFormat="1" ht="15" customHeight="1" x14ac:dyDescent="0.25">
      <c r="A462" s="91" t="s">
        <v>52</v>
      </c>
      <c r="B462" s="92" t="s">
        <v>41</v>
      </c>
      <c r="C462" s="92" t="s">
        <v>55</v>
      </c>
      <c r="D462" s="92" t="s">
        <v>37</v>
      </c>
      <c r="E462" s="92" t="s">
        <v>61</v>
      </c>
      <c r="F462" s="92" t="s">
        <v>37</v>
      </c>
      <c r="G462" s="93" t="s">
        <v>41</v>
      </c>
      <c r="H462" s="93" t="s">
        <v>37</v>
      </c>
      <c r="I462" s="92" t="s">
        <v>117</v>
      </c>
      <c r="J462" s="94">
        <v>8182</v>
      </c>
      <c r="K462" s="95">
        <v>26223</v>
      </c>
      <c r="L462" s="96">
        <v>1343842.59999996</v>
      </c>
    </row>
    <row r="463" spans="1:12" s="56" customFormat="1" ht="15" customHeight="1" x14ac:dyDescent="0.25">
      <c r="A463" s="91" t="s">
        <v>52</v>
      </c>
      <c r="B463" s="92" t="s">
        <v>41</v>
      </c>
      <c r="C463" s="92" t="s">
        <v>55</v>
      </c>
      <c r="D463" s="92" t="s">
        <v>37</v>
      </c>
      <c r="E463" s="92" t="s">
        <v>61</v>
      </c>
      <c r="F463" s="92" t="s">
        <v>37</v>
      </c>
      <c r="G463" s="93" t="s">
        <v>41</v>
      </c>
      <c r="H463" s="93" t="s">
        <v>37</v>
      </c>
      <c r="I463" s="92" t="s">
        <v>45</v>
      </c>
      <c r="J463" s="94">
        <v>18</v>
      </c>
      <c r="K463" s="95">
        <v>18</v>
      </c>
      <c r="L463" s="96">
        <v>1079.5</v>
      </c>
    </row>
    <row r="464" spans="1:12" s="56" customFormat="1" ht="15" customHeight="1" x14ac:dyDescent="0.25">
      <c r="A464" s="91" t="s">
        <v>52</v>
      </c>
      <c r="B464" s="92" t="s">
        <v>41</v>
      </c>
      <c r="C464" s="92" t="s">
        <v>55</v>
      </c>
      <c r="D464" s="92" t="s">
        <v>37</v>
      </c>
      <c r="E464" s="92" t="s">
        <v>61</v>
      </c>
      <c r="F464" s="92" t="s">
        <v>37</v>
      </c>
      <c r="G464" s="93" t="s">
        <v>42</v>
      </c>
      <c r="H464" s="93" t="s">
        <v>37</v>
      </c>
      <c r="I464" s="92" t="s">
        <v>117</v>
      </c>
      <c r="J464" s="94">
        <v>8561</v>
      </c>
      <c r="K464" s="95">
        <v>25856</v>
      </c>
      <c r="L464" s="96">
        <v>1278990.41000006</v>
      </c>
    </row>
    <row r="465" spans="1:12" s="56" customFormat="1" ht="15" customHeight="1" x14ac:dyDescent="0.25">
      <c r="A465" s="91" t="s">
        <v>52</v>
      </c>
      <c r="B465" s="92" t="s">
        <v>41</v>
      </c>
      <c r="C465" s="92" t="s">
        <v>55</v>
      </c>
      <c r="D465" s="92" t="s">
        <v>37</v>
      </c>
      <c r="E465" s="92" t="s">
        <v>61</v>
      </c>
      <c r="F465" s="92" t="s">
        <v>37</v>
      </c>
      <c r="G465" s="93" t="s">
        <v>42</v>
      </c>
      <c r="H465" s="93" t="s">
        <v>37</v>
      </c>
      <c r="I465" s="92" t="s">
        <v>45</v>
      </c>
      <c r="J465" s="94" t="s">
        <v>100</v>
      </c>
      <c r="K465" s="95" t="s">
        <v>100</v>
      </c>
      <c r="L465" s="96" t="s">
        <v>100</v>
      </c>
    </row>
    <row r="466" spans="1:12" s="56" customFormat="1" ht="15" customHeight="1" x14ac:dyDescent="0.25">
      <c r="A466" s="91" t="s">
        <v>52</v>
      </c>
      <c r="B466" s="92" t="s">
        <v>41</v>
      </c>
      <c r="C466" s="92" t="s">
        <v>55</v>
      </c>
      <c r="D466" s="92" t="s">
        <v>37</v>
      </c>
      <c r="E466" s="92" t="s">
        <v>61</v>
      </c>
      <c r="F466" s="92" t="s">
        <v>37</v>
      </c>
      <c r="G466" s="93" t="s">
        <v>43</v>
      </c>
      <c r="H466" s="93" t="s">
        <v>37</v>
      </c>
      <c r="I466" s="92" t="s">
        <v>117</v>
      </c>
      <c r="J466" s="94">
        <v>8559</v>
      </c>
      <c r="K466" s="95">
        <v>26068</v>
      </c>
      <c r="L466" s="96">
        <v>1253214.59999996</v>
      </c>
    </row>
    <row r="467" spans="1:12" s="56" customFormat="1" ht="15" customHeight="1" x14ac:dyDescent="0.25">
      <c r="A467" s="91" t="s">
        <v>52</v>
      </c>
      <c r="B467" s="92" t="s">
        <v>41</v>
      </c>
      <c r="C467" s="92" t="s">
        <v>55</v>
      </c>
      <c r="D467" s="92" t="s">
        <v>37</v>
      </c>
      <c r="E467" s="92" t="s">
        <v>61</v>
      </c>
      <c r="F467" s="92" t="s">
        <v>37</v>
      </c>
      <c r="G467" s="93" t="s">
        <v>43</v>
      </c>
      <c r="H467" s="93" t="s">
        <v>37</v>
      </c>
      <c r="I467" s="92" t="s">
        <v>45</v>
      </c>
      <c r="J467" s="94">
        <v>12</v>
      </c>
      <c r="K467" s="95">
        <v>35</v>
      </c>
      <c r="L467" s="96">
        <v>1917.08</v>
      </c>
    </row>
    <row r="468" spans="1:12" s="56" customFormat="1" ht="15" customHeight="1" x14ac:dyDescent="0.25">
      <c r="A468" s="91" t="s">
        <v>52</v>
      </c>
      <c r="B468" s="92" t="s">
        <v>41</v>
      </c>
      <c r="C468" s="92" t="s">
        <v>55</v>
      </c>
      <c r="D468" s="92" t="s">
        <v>37</v>
      </c>
      <c r="E468" s="92" t="s">
        <v>61</v>
      </c>
      <c r="F468" s="92" t="s">
        <v>37</v>
      </c>
      <c r="G468" s="93" t="s">
        <v>44</v>
      </c>
      <c r="H468" s="93" t="s">
        <v>37</v>
      </c>
      <c r="I468" s="92" t="s">
        <v>117</v>
      </c>
      <c r="J468" s="94">
        <v>8316</v>
      </c>
      <c r="K468" s="95">
        <v>25036</v>
      </c>
      <c r="L468" s="96">
        <v>1209634.2100001201</v>
      </c>
    </row>
    <row r="469" spans="1:12" s="56" customFormat="1" ht="15" customHeight="1" x14ac:dyDescent="0.25">
      <c r="A469" s="91" t="s">
        <v>52</v>
      </c>
      <c r="B469" s="92" t="s">
        <v>41</v>
      </c>
      <c r="C469" s="92" t="s">
        <v>55</v>
      </c>
      <c r="D469" s="92" t="s">
        <v>37</v>
      </c>
      <c r="E469" s="92" t="s">
        <v>61</v>
      </c>
      <c r="F469" s="92" t="s">
        <v>37</v>
      </c>
      <c r="G469" s="93" t="s">
        <v>44</v>
      </c>
      <c r="H469" s="93" t="s">
        <v>37</v>
      </c>
      <c r="I469" s="92" t="s">
        <v>45</v>
      </c>
      <c r="J469" s="94">
        <v>8</v>
      </c>
      <c r="K469" s="95">
        <v>8</v>
      </c>
      <c r="L469" s="96">
        <v>483</v>
      </c>
    </row>
    <row r="470" spans="1:12" s="56" customFormat="1" ht="15" customHeight="1" x14ac:dyDescent="0.25">
      <c r="A470" s="91" t="s">
        <v>52</v>
      </c>
      <c r="B470" s="92" t="s">
        <v>41</v>
      </c>
      <c r="C470" s="92" t="s">
        <v>55</v>
      </c>
      <c r="D470" s="92" t="s">
        <v>37</v>
      </c>
      <c r="E470" s="92" t="s">
        <v>61</v>
      </c>
      <c r="F470" s="92" t="s">
        <v>37</v>
      </c>
      <c r="G470" s="93" t="s">
        <v>98</v>
      </c>
      <c r="H470" s="93" t="s">
        <v>37</v>
      </c>
      <c r="I470" s="92" t="s">
        <v>117</v>
      </c>
      <c r="J470" s="94">
        <v>8250</v>
      </c>
      <c r="K470" s="95">
        <v>26860</v>
      </c>
      <c r="L470" s="96">
        <v>1300995.81999995</v>
      </c>
    </row>
    <row r="471" spans="1:12" s="56" customFormat="1" ht="15" customHeight="1" x14ac:dyDescent="0.25">
      <c r="A471" s="91" t="s">
        <v>52</v>
      </c>
      <c r="B471" s="92" t="s">
        <v>41</v>
      </c>
      <c r="C471" s="92" t="s">
        <v>55</v>
      </c>
      <c r="D471" s="92" t="s">
        <v>37</v>
      </c>
      <c r="E471" s="92" t="s">
        <v>61</v>
      </c>
      <c r="F471" s="92" t="s">
        <v>37</v>
      </c>
      <c r="G471" s="93" t="s">
        <v>98</v>
      </c>
      <c r="H471" s="93" t="s">
        <v>37</v>
      </c>
      <c r="I471" s="92" t="s">
        <v>45</v>
      </c>
      <c r="J471" s="94" t="s">
        <v>100</v>
      </c>
      <c r="K471" s="95" t="s">
        <v>100</v>
      </c>
      <c r="L471" s="96" t="s">
        <v>100</v>
      </c>
    </row>
    <row r="472" spans="1:12" s="56" customFormat="1" ht="15" customHeight="1" x14ac:dyDescent="0.25">
      <c r="A472" s="91" t="s">
        <v>52</v>
      </c>
      <c r="B472" s="92" t="s">
        <v>41</v>
      </c>
      <c r="C472" s="92" t="s">
        <v>55</v>
      </c>
      <c r="D472" s="92" t="s">
        <v>37</v>
      </c>
      <c r="E472" s="92" t="s">
        <v>61</v>
      </c>
      <c r="F472" s="92" t="s">
        <v>37</v>
      </c>
      <c r="G472" s="93" t="s">
        <v>37</v>
      </c>
      <c r="H472" s="93" t="s">
        <v>122</v>
      </c>
      <c r="I472" s="92" t="s">
        <v>117</v>
      </c>
      <c r="J472" s="94">
        <v>8672</v>
      </c>
      <c r="K472" s="95">
        <v>21607</v>
      </c>
      <c r="L472" s="96">
        <v>1101581.0000001399</v>
      </c>
    </row>
    <row r="473" spans="1:12" s="56" customFormat="1" ht="15" customHeight="1" x14ac:dyDescent="0.25">
      <c r="A473" s="91" t="s">
        <v>52</v>
      </c>
      <c r="B473" s="92" t="s">
        <v>41</v>
      </c>
      <c r="C473" s="92" t="s">
        <v>55</v>
      </c>
      <c r="D473" s="92" t="s">
        <v>37</v>
      </c>
      <c r="E473" s="92" t="s">
        <v>61</v>
      </c>
      <c r="F473" s="92" t="s">
        <v>37</v>
      </c>
      <c r="G473" s="93" t="s">
        <v>37</v>
      </c>
      <c r="H473" s="93" t="s">
        <v>122</v>
      </c>
      <c r="I473" s="92" t="s">
        <v>45</v>
      </c>
      <c r="J473" s="94">
        <v>29</v>
      </c>
      <c r="K473" s="95">
        <v>76</v>
      </c>
      <c r="L473" s="96">
        <v>4222.75</v>
      </c>
    </row>
    <row r="474" spans="1:12" s="56" customFormat="1" ht="15" customHeight="1" x14ac:dyDescent="0.25">
      <c r="A474" s="91" t="s">
        <v>52</v>
      </c>
      <c r="B474" s="92" t="s">
        <v>41</v>
      </c>
      <c r="C474" s="92" t="s">
        <v>55</v>
      </c>
      <c r="D474" s="92" t="s">
        <v>37</v>
      </c>
      <c r="E474" s="92" t="s">
        <v>61</v>
      </c>
      <c r="F474" s="92" t="s">
        <v>37</v>
      </c>
      <c r="G474" s="93" t="s">
        <v>37</v>
      </c>
      <c r="H474" s="93" t="s">
        <v>37</v>
      </c>
      <c r="I474" s="92" t="s">
        <v>117</v>
      </c>
      <c r="J474" s="94">
        <v>40578</v>
      </c>
      <c r="K474" s="95">
        <v>131861</v>
      </c>
      <c r="L474" s="96">
        <v>6478315.5800026199</v>
      </c>
    </row>
    <row r="475" spans="1:12" s="56" customFormat="1" ht="15" customHeight="1" x14ac:dyDescent="0.25">
      <c r="A475" s="91" t="s">
        <v>52</v>
      </c>
      <c r="B475" s="92" t="s">
        <v>41</v>
      </c>
      <c r="C475" s="92" t="s">
        <v>55</v>
      </c>
      <c r="D475" s="92" t="s">
        <v>37</v>
      </c>
      <c r="E475" s="92" t="s">
        <v>61</v>
      </c>
      <c r="F475" s="92" t="s">
        <v>37</v>
      </c>
      <c r="G475" s="93" t="s">
        <v>37</v>
      </c>
      <c r="H475" s="93" t="s">
        <v>37</v>
      </c>
      <c r="I475" s="92" t="s">
        <v>45</v>
      </c>
      <c r="J475" s="94">
        <v>55</v>
      </c>
      <c r="K475" s="95">
        <v>105</v>
      </c>
      <c r="L475" s="96">
        <v>5904.35</v>
      </c>
    </row>
    <row r="476" spans="1:12" s="56" customFormat="1" ht="15" customHeight="1" x14ac:dyDescent="0.25">
      <c r="A476" s="91" t="s">
        <v>52</v>
      </c>
      <c r="B476" s="92" t="s">
        <v>41</v>
      </c>
      <c r="C476" s="92" t="s">
        <v>55</v>
      </c>
      <c r="D476" s="92" t="s">
        <v>37</v>
      </c>
      <c r="E476" s="92" t="s">
        <v>61</v>
      </c>
      <c r="F476" s="92" t="s">
        <v>37</v>
      </c>
      <c r="G476" s="93" t="s">
        <v>37</v>
      </c>
      <c r="H476" s="93" t="s">
        <v>64</v>
      </c>
      <c r="I476" s="92" t="s">
        <v>117</v>
      </c>
      <c r="J476" s="94">
        <v>31633</v>
      </c>
      <c r="K476" s="95">
        <v>108944</v>
      </c>
      <c r="L476" s="96">
        <v>5309402.3199993502</v>
      </c>
    </row>
    <row r="477" spans="1:12" s="56" customFormat="1" ht="15" customHeight="1" x14ac:dyDescent="0.25">
      <c r="A477" s="91" t="s">
        <v>52</v>
      </c>
      <c r="B477" s="92" t="s">
        <v>41</v>
      </c>
      <c r="C477" s="92" t="s">
        <v>55</v>
      </c>
      <c r="D477" s="92" t="s">
        <v>37</v>
      </c>
      <c r="E477" s="92" t="s">
        <v>61</v>
      </c>
      <c r="F477" s="92" t="s">
        <v>37</v>
      </c>
      <c r="G477" s="93" t="s">
        <v>37</v>
      </c>
      <c r="H477" s="93" t="s">
        <v>64</v>
      </c>
      <c r="I477" s="92" t="s">
        <v>45</v>
      </c>
      <c r="J477" s="94">
        <v>25</v>
      </c>
      <c r="K477" s="95">
        <v>25</v>
      </c>
      <c r="L477" s="96">
        <v>1484</v>
      </c>
    </row>
    <row r="478" spans="1:12" s="56" customFormat="1" ht="15" customHeight="1" x14ac:dyDescent="0.25">
      <c r="A478" s="91" t="s">
        <v>52</v>
      </c>
      <c r="B478" s="92" t="s">
        <v>41</v>
      </c>
      <c r="C478" s="92" t="s">
        <v>55</v>
      </c>
      <c r="D478" s="92" t="s">
        <v>37</v>
      </c>
      <c r="E478" s="92" t="s">
        <v>62</v>
      </c>
      <c r="F478" s="92" t="s">
        <v>120</v>
      </c>
      <c r="G478" s="93" t="s">
        <v>37</v>
      </c>
      <c r="H478" s="93" t="s">
        <v>37</v>
      </c>
      <c r="I478" s="92" t="s">
        <v>117</v>
      </c>
      <c r="J478" s="94">
        <v>1546</v>
      </c>
      <c r="K478" s="95">
        <v>4038</v>
      </c>
      <c r="L478" s="96">
        <v>239240.58999999499</v>
      </c>
    </row>
    <row r="479" spans="1:12" s="56" customFormat="1" ht="15" customHeight="1" x14ac:dyDescent="0.25">
      <c r="A479" s="91" t="s">
        <v>52</v>
      </c>
      <c r="B479" s="92" t="s">
        <v>41</v>
      </c>
      <c r="C479" s="92" t="s">
        <v>55</v>
      </c>
      <c r="D479" s="92" t="s">
        <v>37</v>
      </c>
      <c r="E479" s="92" t="s">
        <v>62</v>
      </c>
      <c r="F479" s="92" t="s">
        <v>120</v>
      </c>
      <c r="G479" s="93" t="s">
        <v>37</v>
      </c>
      <c r="H479" s="93" t="s">
        <v>37</v>
      </c>
      <c r="I479" s="92" t="s">
        <v>45</v>
      </c>
      <c r="J479" s="94" t="s">
        <v>99</v>
      </c>
      <c r="K479" s="95" t="s">
        <v>99</v>
      </c>
      <c r="L479" s="96" t="s">
        <v>99</v>
      </c>
    </row>
    <row r="480" spans="1:12" s="56" customFormat="1" ht="15" customHeight="1" x14ac:dyDescent="0.25">
      <c r="A480" s="91" t="s">
        <v>52</v>
      </c>
      <c r="B480" s="92" t="s">
        <v>41</v>
      </c>
      <c r="C480" s="92" t="s">
        <v>55</v>
      </c>
      <c r="D480" s="92" t="s">
        <v>37</v>
      </c>
      <c r="E480" s="92" t="s">
        <v>62</v>
      </c>
      <c r="F480" s="92" t="s">
        <v>121</v>
      </c>
      <c r="G480" s="93" t="s">
        <v>37</v>
      </c>
      <c r="H480" s="93" t="s">
        <v>37</v>
      </c>
      <c r="I480" s="92" t="s">
        <v>117</v>
      </c>
      <c r="J480" s="94">
        <v>17930</v>
      </c>
      <c r="K480" s="95">
        <v>61244</v>
      </c>
      <c r="L480" s="96">
        <v>3009664.2499994398</v>
      </c>
    </row>
    <row r="481" spans="1:12" s="56" customFormat="1" ht="15" customHeight="1" x14ac:dyDescent="0.25">
      <c r="A481" s="91" t="s">
        <v>52</v>
      </c>
      <c r="B481" s="92" t="s">
        <v>41</v>
      </c>
      <c r="C481" s="92" t="s">
        <v>55</v>
      </c>
      <c r="D481" s="92" t="s">
        <v>37</v>
      </c>
      <c r="E481" s="92" t="s">
        <v>62</v>
      </c>
      <c r="F481" s="92" t="s">
        <v>121</v>
      </c>
      <c r="G481" s="93" t="s">
        <v>37</v>
      </c>
      <c r="H481" s="93" t="s">
        <v>37</v>
      </c>
      <c r="I481" s="92" t="s">
        <v>45</v>
      </c>
      <c r="J481" s="94">
        <v>24</v>
      </c>
      <c r="K481" s="95">
        <v>25</v>
      </c>
      <c r="L481" s="96">
        <v>1560</v>
      </c>
    </row>
    <row r="482" spans="1:12" s="56" customFormat="1" ht="15" customHeight="1" x14ac:dyDescent="0.25">
      <c r="A482" s="91" t="s">
        <v>52</v>
      </c>
      <c r="B482" s="92" t="s">
        <v>41</v>
      </c>
      <c r="C482" s="92" t="s">
        <v>55</v>
      </c>
      <c r="D482" s="92" t="s">
        <v>37</v>
      </c>
      <c r="E482" s="92" t="s">
        <v>62</v>
      </c>
      <c r="F482" s="92" t="s">
        <v>60</v>
      </c>
      <c r="G482" s="93" t="s">
        <v>37</v>
      </c>
      <c r="H482" s="93" t="s">
        <v>37</v>
      </c>
      <c r="I482" s="92" t="s">
        <v>117</v>
      </c>
      <c r="J482" s="94">
        <v>3495</v>
      </c>
      <c r="K482" s="95">
        <v>11030</v>
      </c>
      <c r="L482" s="96">
        <v>547373.13000001304</v>
      </c>
    </row>
    <row r="483" spans="1:12" s="56" customFormat="1" ht="15" customHeight="1" x14ac:dyDescent="0.25">
      <c r="A483" s="91" t="s">
        <v>52</v>
      </c>
      <c r="B483" s="92" t="s">
        <v>41</v>
      </c>
      <c r="C483" s="92" t="s">
        <v>55</v>
      </c>
      <c r="D483" s="92" t="s">
        <v>37</v>
      </c>
      <c r="E483" s="92" t="s">
        <v>62</v>
      </c>
      <c r="F483" s="92" t="s">
        <v>60</v>
      </c>
      <c r="G483" s="93" t="s">
        <v>37</v>
      </c>
      <c r="H483" s="93" t="s">
        <v>37</v>
      </c>
      <c r="I483" s="92" t="s">
        <v>45</v>
      </c>
      <c r="J483" s="94" t="s">
        <v>100</v>
      </c>
      <c r="K483" s="95" t="s">
        <v>100</v>
      </c>
      <c r="L483" s="96" t="s">
        <v>100</v>
      </c>
    </row>
    <row r="484" spans="1:12" s="56" customFormat="1" ht="15" customHeight="1" x14ac:dyDescent="0.25">
      <c r="A484" s="91" t="s">
        <v>52</v>
      </c>
      <c r="B484" s="92" t="s">
        <v>41</v>
      </c>
      <c r="C484" s="92" t="s">
        <v>55</v>
      </c>
      <c r="D484" s="92" t="s">
        <v>37</v>
      </c>
      <c r="E484" s="92" t="s">
        <v>62</v>
      </c>
      <c r="F484" s="92" t="s">
        <v>37</v>
      </c>
      <c r="G484" s="93" t="s">
        <v>41</v>
      </c>
      <c r="H484" s="93" t="s">
        <v>37</v>
      </c>
      <c r="I484" s="92" t="s">
        <v>117</v>
      </c>
      <c r="J484" s="94">
        <v>4835</v>
      </c>
      <c r="K484" s="95">
        <v>15591</v>
      </c>
      <c r="L484" s="96">
        <v>797395.24000007601</v>
      </c>
    </row>
    <row r="485" spans="1:12" s="56" customFormat="1" ht="15" customHeight="1" x14ac:dyDescent="0.25">
      <c r="A485" s="91" t="s">
        <v>52</v>
      </c>
      <c r="B485" s="92" t="s">
        <v>41</v>
      </c>
      <c r="C485" s="92" t="s">
        <v>55</v>
      </c>
      <c r="D485" s="92" t="s">
        <v>37</v>
      </c>
      <c r="E485" s="92" t="s">
        <v>62</v>
      </c>
      <c r="F485" s="92" t="s">
        <v>37</v>
      </c>
      <c r="G485" s="93" t="s">
        <v>41</v>
      </c>
      <c r="H485" s="93" t="s">
        <v>37</v>
      </c>
      <c r="I485" s="92" t="s">
        <v>45</v>
      </c>
      <c r="J485" s="94">
        <v>5</v>
      </c>
      <c r="K485" s="95">
        <v>5</v>
      </c>
      <c r="L485" s="96">
        <v>296.5</v>
      </c>
    </row>
    <row r="486" spans="1:12" s="56" customFormat="1" ht="15" customHeight="1" x14ac:dyDescent="0.25">
      <c r="A486" s="91" t="s">
        <v>52</v>
      </c>
      <c r="B486" s="92" t="s">
        <v>41</v>
      </c>
      <c r="C486" s="92" t="s">
        <v>55</v>
      </c>
      <c r="D486" s="92" t="s">
        <v>37</v>
      </c>
      <c r="E486" s="92" t="s">
        <v>62</v>
      </c>
      <c r="F486" s="92" t="s">
        <v>37</v>
      </c>
      <c r="G486" s="93" t="s">
        <v>42</v>
      </c>
      <c r="H486" s="93" t="s">
        <v>37</v>
      </c>
      <c r="I486" s="92" t="s">
        <v>117</v>
      </c>
      <c r="J486" s="94">
        <v>4655</v>
      </c>
      <c r="K486" s="95">
        <v>14418</v>
      </c>
      <c r="L486" s="96">
        <v>724446.19000006001</v>
      </c>
    </row>
    <row r="487" spans="1:12" s="56" customFormat="1" ht="15" customHeight="1" x14ac:dyDescent="0.25">
      <c r="A487" s="91" t="s">
        <v>52</v>
      </c>
      <c r="B487" s="92" t="s">
        <v>41</v>
      </c>
      <c r="C487" s="92" t="s">
        <v>55</v>
      </c>
      <c r="D487" s="92" t="s">
        <v>37</v>
      </c>
      <c r="E487" s="92" t="s">
        <v>62</v>
      </c>
      <c r="F487" s="92" t="s">
        <v>37</v>
      </c>
      <c r="G487" s="93" t="s">
        <v>42</v>
      </c>
      <c r="H487" s="93" t="s">
        <v>37</v>
      </c>
      <c r="I487" s="92" t="s">
        <v>45</v>
      </c>
      <c r="J487" s="94" t="s">
        <v>100</v>
      </c>
      <c r="K487" s="95" t="s">
        <v>100</v>
      </c>
      <c r="L487" s="96" t="s">
        <v>100</v>
      </c>
    </row>
    <row r="488" spans="1:12" s="56" customFormat="1" ht="15" customHeight="1" x14ac:dyDescent="0.25">
      <c r="A488" s="91" t="s">
        <v>52</v>
      </c>
      <c r="B488" s="92" t="s">
        <v>41</v>
      </c>
      <c r="C488" s="92" t="s">
        <v>55</v>
      </c>
      <c r="D488" s="92" t="s">
        <v>37</v>
      </c>
      <c r="E488" s="92" t="s">
        <v>62</v>
      </c>
      <c r="F488" s="92" t="s">
        <v>37</v>
      </c>
      <c r="G488" s="93" t="s">
        <v>43</v>
      </c>
      <c r="H488" s="93" t="s">
        <v>37</v>
      </c>
      <c r="I488" s="92" t="s">
        <v>117</v>
      </c>
      <c r="J488" s="94">
        <v>4795</v>
      </c>
      <c r="K488" s="95">
        <v>15183</v>
      </c>
      <c r="L488" s="96">
        <v>742483.82000007003</v>
      </c>
    </row>
    <row r="489" spans="1:12" s="56" customFormat="1" ht="15" customHeight="1" x14ac:dyDescent="0.25">
      <c r="A489" s="91" t="s">
        <v>52</v>
      </c>
      <c r="B489" s="92" t="s">
        <v>41</v>
      </c>
      <c r="C489" s="92" t="s">
        <v>55</v>
      </c>
      <c r="D489" s="92" t="s">
        <v>37</v>
      </c>
      <c r="E489" s="92" t="s">
        <v>62</v>
      </c>
      <c r="F489" s="92" t="s">
        <v>37</v>
      </c>
      <c r="G489" s="93" t="s">
        <v>43</v>
      </c>
      <c r="H489" s="93" t="s">
        <v>37</v>
      </c>
      <c r="I489" s="92" t="s">
        <v>45</v>
      </c>
      <c r="J489" s="94">
        <v>12</v>
      </c>
      <c r="K489" s="95">
        <v>13</v>
      </c>
      <c r="L489" s="96">
        <v>813</v>
      </c>
    </row>
    <row r="490" spans="1:12" s="56" customFormat="1" ht="15" customHeight="1" x14ac:dyDescent="0.25">
      <c r="A490" s="91" t="s">
        <v>52</v>
      </c>
      <c r="B490" s="92" t="s">
        <v>41</v>
      </c>
      <c r="C490" s="92" t="s">
        <v>55</v>
      </c>
      <c r="D490" s="92" t="s">
        <v>37</v>
      </c>
      <c r="E490" s="92" t="s">
        <v>62</v>
      </c>
      <c r="F490" s="92" t="s">
        <v>37</v>
      </c>
      <c r="G490" s="93" t="s">
        <v>44</v>
      </c>
      <c r="H490" s="93" t="s">
        <v>37</v>
      </c>
      <c r="I490" s="92" t="s">
        <v>117</v>
      </c>
      <c r="J490" s="94">
        <v>4637</v>
      </c>
      <c r="K490" s="95">
        <v>14237</v>
      </c>
      <c r="L490" s="96">
        <v>704391.84000006004</v>
      </c>
    </row>
    <row r="491" spans="1:12" s="56" customFormat="1" ht="15" customHeight="1" x14ac:dyDescent="0.25">
      <c r="A491" s="91" t="s">
        <v>52</v>
      </c>
      <c r="B491" s="92" t="s">
        <v>41</v>
      </c>
      <c r="C491" s="92" t="s">
        <v>55</v>
      </c>
      <c r="D491" s="92" t="s">
        <v>37</v>
      </c>
      <c r="E491" s="92" t="s">
        <v>62</v>
      </c>
      <c r="F491" s="92" t="s">
        <v>37</v>
      </c>
      <c r="G491" s="93" t="s">
        <v>44</v>
      </c>
      <c r="H491" s="93" t="s">
        <v>37</v>
      </c>
      <c r="I491" s="92" t="s">
        <v>45</v>
      </c>
      <c r="J491" s="94">
        <v>6</v>
      </c>
      <c r="K491" s="95">
        <v>6</v>
      </c>
      <c r="L491" s="96">
        <v>369</v>
      </c>
    </row>
    <row r="492" spans="1:12" s="56" customFormat="1" ht="15" customHeight="1" x14ac:dyDescent="0.25">
      <c r="A492" s="91" t="s">
        <v>52</v>
      </c>
      <c r="B492" s="92" t="s">
        <v>41</v>
      </c>
      <c r="C492" s="92" t="s">
        <v>55</v>
      </c>
      <c r="D492" s="92" t="s">
        <v>37</v>
      </c>
      <c r="E492" s="92" t="s">
        <v>62</v>
      </c>
      <c r="F492" s="92" t="s">
        <v>37</v>
      </c>
      <c r="G492" s="93" t="s">
        <v>98</v>
      </c>
      <c r="H492" s="93" t="s">
        <v>37</v>
      </c>
      <c r="I492" s="92" t="s">
        <v>117</v>
      </c>
      <c r="J492" s="94">
        <v>4765</v>
      </c>
      <c r="K492" s="95">
        <v>15869</v>
      </c>
      <c r="L492" s="96">
        <v>773533.04000005696</v>
      </c>
    </row>
    <row r="493" spans="1:12" s="56" customFormat="1" ht="15" customHeight="1" x14ac:dyDescent="0.25">
      <c r="A493" s="91" t="s">
        <v>52</v>
      </c>
      <c r="B493" s="92" t="s">
        <v>41</v>
      </c>
      <c r="C493" s="92" t="s">
        <v>55</v>
      </c>
      <c r="D493" s="92" t="s">
        <v>37</v>
      </c>
      <c r="E493" s="92" t="s">
        <v>62</v>
      </c>
      <c r="F493" s="92" t="s">
        <v>37</v>
      </c>
      <c r="G493" s="93" t="s">
        <v>98</v>
      </c>
      <c r="H493" s="93" t="s">
        <v>37</v>
      </c>
      <c r="I493" s="92" t="s">
        <v>45</v>
      </c>
      <c r="J493" s="94" t="s">
        <v>99</v>
      </c>
      <c r="K493" s="95" t="s">
        <v>99</v>
      </c>
      <c r="L493" s="96" t="s">
        <v>99</v>
      </c>
    </row>
    <row r="494" spans="1:12" s="56" customFormat="1" ht="15" customHeight="1" x14ac:dyDescent="0.25">
      <c r="A494" s="91" t="s">
        <v>52</v>
      </c>
      <c r="B494" s="92" t="s">
        <v>41</v>
      </c>
      <c r="C494" s="92" t="s">
        <v>55</v>
      </c>
      <c r="D494" s="92" t="s">
        <v>37</v>
      </c>
      <c r="E494" s="92" t="s">
        <v>62</v>
      </c>
      <c r="F494" s="92" t="s">
        <v>37</v>
      </c>
      <c r="G494" s="93" t="s">
        <v>37</v>
      </c>
      <c r="H494" s="93" t="s">
        <v>122</v>
      </c>
      <c r="I494" s="92" t="s">
        <v>117</v>
      </c>
      <c r="J494" s="94">
        <v>4649</v>
      </c>
      <c r="K494" s="95">
        <v>12457</v>
      </c>
      <c r="L494" s="96">
        <v>633018.460000069</v>
      </c>
    </row>
    <row r="495" spans="1:12" s="56" customFormat="1" ht="15" customHeight="1" x14ac:dyDescent="0.25">
      <c r="A495" s="91" t="s">
        <v>52</v>
      </c>
      <c r="B495" s="92" t="s">
        <v>41</v>
      </c>
      <c r="C495" s="92" t="s">
        <v>55</v>
      </c>
      <c r="D495" s="92" t="s">
        <v>37</v>
      </c>
      <c r="E495" s="92" t="s">
        <v>62</v>
      </c>
      <c r="F495" s="92" t="s">
        <v>37</v>
      </c>
      <c r="G495" s="93" t="s">
        <v>37</v>
      </c>
      <c r="H495" s="93" t="s">
        <v>122</v>
      </c>
      <c r="I495" s="92" t="s">
        <v>45</v>
      </c>
      <c r="J495" s="94">
        <v>20</v>
      </c>
      <c r="K495" s="95">
        <v>20</v>
      </c>
      <c r="L495" s="96">
        <v>1242</v>
      </c>
    </row>
    <row r="496" spans="1:12" s="56" customFormat="1" ht="15" customHeight="1" x14ac:dyDescent="0.25">
      <c r="A496" s="91" t="s">
        <v>52</v>
      </c>
      <c r="B496" s="92" t="s">
        <v>41</v>
      </c>
      <c r="C496" s="92" t="s">
        <v>55</v>
      </c>
      <c r="D496" s="92" t="s">
        <v>37</v>
      </c>
      <c r="E496" s="92" t="s">
        <v>62</v>
      </c>
      <c r="F496" s="92" t="s">
        <v>37</v>
      </c>
      <c r="G496" s="93" t="s">
        <v>37</v>
      </c>
      <c r="H496" s="93" t="s">
        <v>37</v>
      </c>
      <c r="I496" s="92" t="s">
        <v>117</v>
      </c>
      <c r="J496" s="94">
        <v>22945</v>
      </c>
      <c r="K496" s="95">
        <v>76312</v>
      </c>
      <c r="L496" s="96">
        <v>3796277.9699992598</v>
      </c>
    </row>
    <row r="497" spans="1:12" s="56" customFormat="1" ht="15" customHeight="1" x14ac:dyDescent="0.25">
      <c r="A497" s="91" t="s">
        <v>52</v>
      </c>
      <c r="B497" s="92" t="s">
        <v>41</v>
      </c>
      <c r="C497" s="92" t="s">
        <v>55</v>
      </c>
      <c r="D497" s="92" t="s">
        <v>37</v>
      </c>
      <c r="E497" s="92" t="s">
        <v>62</v>
      </c>
      <c r="F497" s="92" t="s">
        <v>37</v>
      </c>
      <c r="G497" s="93" t="s">
        <v>37</v>
      </c>
      <c r="H497" s="93" t="s">
        <v>37</v>
      </c>
      <c r="I497" s="92" t="s">
        <v>45</v>
      </c>
      <c r="J497" s="94">
        <v>33</v>
      </c>
      <c r="K497" s="95">
        <v>37</v>
      </c>
      <c r="L497" s="96">
        <v>2237.1</v>
      </c>
    </row>
    <row r="498" spans="1:12" s="56" customFormat="1" ht="15" customHeight="1" x14ac:dyDescent="0.25">
      <c r="A498" s="91" t="s">
        <v>52</v>
      </c>
      <c r="B498" s="92" t="s">
        <v>41</v>
      </c>
      <c r="C498" s="92" t="s">
        <v>55</v>
      </c>
      <c r="D498" s="92" t="s">
        <v>37</v>
      </c>
      <c r="E498" s="92" t="s">
        <v>62</v>
      </c>
      <c r="F498" s="92" t="s">
        <v>37</v>
      </c>
      <c r="G498" s="93" t="s">
        <v>37</v>
      </c>
      <c r="H498" s="93" t="s">
        <v>64</v>
      </c>
      <c r="I498" s="92" t="s">
        <v>117</v>
      </c>
      <c r="J498" s="94">
        <v>18161</v>
      </c>
      <c r="K498" s="95">
        <v>63047</v>
      </c>
      <c r="L498" s="96">
        <v>3118777.2099997601</v>
      </c>
    </row>
    <row r="499" spans="1:12" s="56" customFormat="1" ht="15" customHeight="1" x14ac:dyDescent="0.25">
      <c r="A499" s="91" t="s">
        <v>52</v>
      </c>
      <c r="B499" s="92" t="s">
        <v>41</v>
      </c>
      <c r="C499" s="92" t="s">
        <v>55</v>
      </c>
      <c r="D499" s="92" t="s">
        <v>37</v>
      </c>
      <c r="E499" s="92" t="s">
        <v>62</v>
      </c>
      <c r="F499" s="92" t="s">
        <v>37</v>
      </c>
      <c r="G499" s="93" t="s">
        <v>37</v>
      </c>
      <c r="H499" s="93" t="s">
        <v>64</v>
      </c>
      <c r="I499" s="92" t="s">
        <v>45</v>
      </c>
      <c r="J499" s="94">
        <v>11</v>
      </c>
      <c r="K499" s="95">
        <v>12</v>
      </c>
      <c r="L499" s="96">
        <v>734.5</v>
      </c>
    </row>
    <row r="500" spans="1:12" s="56" customFormat="1" ht="15" customHeight="1" x14ac:dyDescent="0.25">
      <c r="A500" s="91" t="s">
        <v>52</v>
      </c>
      <c r="B500" s="92" t="s">
        <v>41</v>
      </c>
      <c r="C500" s="92" t="s">
        <v>55</v>
      </c>
      <c r="D500" s="92" t="s">
        <v>37</v>
      </c>
      <c r="E500" s="92" t="s">
        <v>37</v>
      </c>
      <c r="F500" s="92" t="s">
        <v>120</v>
      </c>
      <c r="G500" s="93" t="s">
        <v>41</v>
      </c>
      <c r="H500" s="93" t="s">
        <v>37</v>
      </c>
      <c r="I500" s="92" t="s">
        <v>117</v>
      </c>
      <c r="J500" s="94">
        <v>940</v>
      </c>
      <c r="K500" s="95">
        <v>3211</v>
      </c>
      <c r="L500" s="96">
        <v>219569.81999999701</v>
      </c>
    </row>
    <row r="501" spans="1:12" s="56" customFormat="1" ht="15" customHeight="1" x14ac:dyDescent="0.25">
      <c r="A501" s="91" t="s">
        <v>52</v>
      </c>
      <c r="B501" s="92" t="s">
        <v>41</v>
      </c>
      <c r="C501" s="92" t="s">
        <v>55</v>
      </c>
      <c r="D501" s="92" t="s">
        <v>37</v>
      </c>
      <c r="E501" s="92" t="s">
        <v>37</v>
      </c>
      <c r="F501" s="92" t="s">
        <v>120</v>
      </c>
      <c r="G501" s="93" t="s">
        <v>41</v>
      </c>
      <c r="H501" s="93" t="s">
        <v>37</v>
      </c>
      <c r="I501" s="92" t="s">
        <v>45</v>
      </c>
      <c r="J501" s="94" t="s">
        <v>99</v>
      </c>
      <c r="K501" s="95" t="s">
        <v>99</v>
      </c>
      <c r="L501" s="96" t="s">
        <v>99</v>
      </c>
    </row>
    <row r="502" spans="1:12" s="56" customFormat="1" ht="15" customHeight="1" x14ac:dyDescent="0.25">
      <c r="A502" s="91" t="s">
        <v>52</v>
      </c>
      <c r="B502" s="92" t="s">
        <v>41</v>
      </c>
      <c r="C502" s="92" t="s">
        <v>55</v>
      </c>
      <c r="D502" s="92" t="s">
        <v>37</v>
      </c>
      <c r="E502" s="92" t="s">
        <v>37</v>
      </c>
      <c r="F502" s="92" t="s">
        <v>120</v>
      </c>
      <c r="G502" s="93" t="s">
        <v>42</v>
      </c>
      <c r="H502" s="93" t="s">
        <v>37</v>
      </c>
      <c r="I502" s="92" t="s">
        <v>117</v>
      </c>
      <c r="J502" s="94">
        <v>874</v>
      </c>
      <c r="K502" s="95">
        <v>2306</v>
      </c>
      <c r="L502" s="96">
        <v>138350.37999999899</v>
      </c>
    </row>
    <row r="503" spans="1:12" s="56" customFormat="1" ht="15" customHeight="1" x14ac:dyDescent="0.25">
      <c r="A503" s="91" t="s">
        <v>52</v>
      </c>
      <c r="B503" s="92" t="s">
        <v>41</v>
      </c>
      <c r="C503" s="92" t="s">
        <v>55</v>
      </c>
      <c r="D503" s="92" t="s">
        <v>37</v>
      </c>
      <c r="E503" s="92" t="s">
        <v>37</v>
      </c>
      <c r="F503" s="92" t="s">
        <v>120</v>
      </c>
      <c r="G503" s="93" t="s">
        <v>43</v>
      </c>
      <c r="H503" s="93" t="s">
        <v>37</v>
      </c>
      <c r="I503" s="92" t="s">
        <v>117</v>
      </c>
      <c r="J503" s="94">
        <v>850</v>
      </c>
      <c r="K503" s="95">
        <v>2768</v>
      </c>
      <c r="L503" s="96">
        <v>141823.55999999901</v>
      </c>
    </row>
    <row r="504" spans="1:12" s="56" customFormat="1" ht="15" customHeight="1" x14ac:dyDescent="0.25">
      <c r="A504" s="91" t="s">
        <v>52</v>
      </c>
      <c r="B504" s="92" t="s">
        <v>41</v>
      </c>
      <c r="C504" s="92" t="s">
        <v>55</v>
      </c>
      <c r="D504" s="92" t="s">
        <v>37</v>
      </c>
      <c r="E504" s="92" t="s">
        <v>37</v>
      </c>
      <c r="F504" s="92" t="s">
        <v>120</v>
      </c>
      <c r="G504" s="93" t="s">
        <v>43</v>
      </c>
      <c r="H504" s="93" t="s">
        <v>37</v>
      </c>
      <c r="I504" s="92" t="s">
        <v>45</v>
      </c>
      <c r="J504" s="94" t="s">
        <v>99</v>
      </c>
      <c r="K504" s="95" t="s">
        <v>99</v>
      </c>
      <c r="L504" s="96" t="s">
        <v>99</v>
      </c>
    </row>
    <row r="505" spans="1:12" s="56" customFormat="1" ht="15" customHeight="1" x14ac:dyDescent="0.25">
      <c r="A505" s="91" t="s">
        <v>52</v>
      </c>
      <c r="B505" s="92" t="s">
        <v>41</v>
      </c>
      <c r="C505" s="92" t="s">
        <v>55</v>
      </c>
      <c r="D505" s="92" t="s">
        <v>37</v>
      </c>
      <c r="E505" s="92" t="s">
        <v>37</v>
      </c>
      <c r="F505" s="92" t="s">
        <v>120</v>
      </c>
      <c r="G505" s="93" t="s">
        <v>44</v>
      </c>
      <c r="H505" s="93" t="s">
        <v>37</v>
      </c>
      <c r="I505" s="92" t="s">
        <v>117</v>
      </c>
      <c r="J505" s="94">
        <v>909</v>
      </c>
      <c r="K505" s="95">
        <v>3081</v>
      </c>
      <c r="L505" s="96">
        <v>160675.16999999899</v>
      </c>
    </row>
    <row r="506" spans="1:12" s="56" customFormat="1" ht="15" customHeight="1" x14ac:dyDescent="0.25">
      <c r="A506" s="91" t="s">
        <v>52</v>
      </c>
      <c r="B506" s="92" t="s">
        <v>41</v>
      </c>
      <c r="C506" s="92" t="s">
        <v>55</v>
      </c>
      <c r="D506" s="92" t="s">
        <v>37</v>
      </c>
      <c r="E506" s="92" t="s">
        <v>37</v>
      </c>
      <c r="F506" s="92" t="s">
        <v>120</v>
      </c>
      <c r="G506" s="93" t="s">
        <v>44</v>
      </c>
      <c r="H506" s="93" t="s">
        <v>37</v>
      </c>
      <c r="I506" s="92" t="s">
        <v>45</v>
      </c>
      <c r="J506" s="94" t="s">
        <v>99</v>
      </c>
      <c r="K506" s="95" t="s">
        <v>99</v>
      </c>
      <c r="L506" s="96" t="s">
        <v>99</v>
      </c>
    </row>
    <row r="507" spans="1:12" s="56" customFormat="1" ht="15" customHeight="1" x14ac:dyDescent="0.25">
      <c r="A507" s="91" t="s">
        <v>52</v>
      </c>
      <c r="B507" s="92" t="s">
        <v>41</v>
      </c>
      <c r="C507" s="92" t="s">
        <v>55</v>
      </c>
      <c r="D507" s="92" t="s">
        <v>37</v>
      </c>
      <c r="E507" s="92" t="s">
        <v>37</v>
      </c>
      <c r="F507" s="92" t="s">
        <v>120</v>
      </c>
      <c r="G507" s="93" t="s">
        <v>98</v>
      </c>
      <c r="H507" s="93" t="s">
        <v>37</v>
      </c>
      <c r="I507" s="92" t="s">
        <v>117</v>
      </c>
      <c r="J507" s="94">
        <v>932</v>
      </c>
      <c r="K507" s="95">
        <v>2780</v>
      </c>
      <c r="L507" s="96">
        <v>151692.44999999899</v>
      </c>
    </row>
    <row r="508" spans="1:12" s="56" customFormat="1" ht="15" customHeight="1" x14ac:dyDescent="0.25">
      <c r="A508" s="91" t="s">
        <v>52</v>
      </c>
      <c r="B508" s="92" t="s">
        <v>41</v>
      </c>
      <c r="C508" s="92" t="s">
        <v>55</v>
      </c>
      <c r="D508" s="92" t="s">
        <v>37</v>
      </c>
      <c r="E508" s="92" t="s">
        <v>37</v>
      </c>
      <c r="F508" s="92" t="s">
        <v>120</v>
      </c>
      <c r="G508" s="93" t="s">
        <v>98</v>
      </c>
      <c r="H508" s="93" t="s">
        <v>37</v>
      </c>
      <c r="I508" s="92" t="s">
        <v>45</v>
      </c>
      <c r="J508" s="94" t="s">
        <v>99</v>
      </c>
      <c r="K508" s="95" t="s">
        <v>99</v>
      </c>
      <c r="L508" s="96" t="s">
        <v>99</v>
      </c>
    </row>
    <row r="509" spans="1:12" s="56" customFormat="1" ht="15" customHeight="1" x14ac:dyDescent="0.25">
      <c r="A509" s="91" t="s">
        <v>52</v>
      </c>
      <c r="B509" s="92" t="s">
        <v>41</v>
      </c>
      <c r="C509" s="92" t="s">
        <v>55</v>
      </c>
      <c r="D509" s="92" t="s">
        <v>37</v>
      </c>
      <c r="E509" s="92" t="s">
        <v>37</v>
      </c>
      <c r="F509" s="92" t="s">
        <v>120</v>
      </c>
      <c r="G509" s="93" t="s">
        <v>37</v>
      </c>
      <c r="H509" s="93" t="s">
        <v>122</v>
      </c>
      <c r="I509" s="92" t="s">
        <v>117</v>
      </c>
      <c r="J509" s="94">
        <v>984</v>
      </c>
      <c r="K509" s="95">
        <v>2983</v>
      </c>
      <c r="L509" s="96">
        <v>196745.009999995</v>
      </c>
    </row>
    <row r="510" spans="1:12" s="56" customFormat="1" ht="15" customHeight="1" x14ac:dyDescent="0.25">
      <c r="A510" s="91" t="s">
        <v>52</v>
      </c>
      <c r="B510" s="92" t="s">
        <v>41</v>
      </c>
      <c r="C510" s="92" t="s">
        <v>55</v>
      </c>
      <c r="D510" s="92" t="s">
        <v>37</v>
      </c>
      <c r="E510" s="92" t="s">
        <v>37</v>
      </c>
      <c r="F510" s="92" t="s">
        <v>120</v>
      </c>
      <c r="G510" s="93" t="s">
        <v>37</v>
      </c>
      <c r="H510" s="93" t="s">
        <v>122</v>
      </c>
      <c r="I510" s="92" t="s">
        <v>45</v>
      </c>
      <c r="J510" s="94" t="s">
        <v>99</v>
      </c>
      <c r="K510" s="95" t="s">
        <v>99</v>
      </c>
      <c r="L510" s="96" t="s">
        <v>99</v>
      </c>
    </row>
    <row r="511" spans="1:12" s="56" customFormat="1" ht="15" customHeight="1" x14ac:dyDescent="0.25">
      <c r="A511" s="91" t="s">
        <v>52</v>
      </c>
      <c r="B511" s="92" t="s">
        <v>41</v>
      </c>
      <c r="C511" s="92" t="s">
        <v>55</v>
      </c>
      <c r="D511" s="92" t="s">
        <v>37</v>
      </c>
      <c r="E511" s="92" t="s">
        <v>37</v>
      </c>
      <c r="F511" s="92" t="s">
        <v>120</v>
      </c>
      <c r="G511" s="93" t="s">
        <v>37</v>
      </c>
      <c r="H511" s="93" t="s">
        <v>37</v>
      </c>
      <c r="I511" s="92" t="s">
        <v>117</v>
      </c>
      <c r="J511" s="94">
        <v>4357</v>
      </c>
      <c r="K511" s="95">
        <v>14359</v>
      </c>
      <c r="L511" s="96">
        <v>825383.20000007295</v>
      </c>
    </row>
    <row r="512" spans="1:12" s="56" customFormat="1" ht="15" customHeight="1" x14ac:dyDescent="0.25">
      <c r="A512" s="91" t="s">
        <v>52</v>
      </c>
      <c r="B512" s="92" t="s">
        <v>41</v>
      </c>
      <c r="C512" s="92" t="s">
        <v>55</v>
      </c>
      <c r="D512" s="92" t="s">
        <v>37</v>
      </c>
      <c r="E512" s="92" t="s">
        <v>37</v>
      </c>
      <c r="F512" s="92" t="s">
        <v>120</v>
      </c>
      <c r="G512" s="93" t="s">
        <v>37</v>
      </c>
      <c r="H512" s="93" t="s">
        <v>37</v>
      </c>
      <c r="I512" s="92" t="s">
        <v>45</v>
      </c>
      <c r="J512" s="94">
        <v>11</v>
      </c>
      <c r="K512" s="95">
        <v>17</v>
      </c>
      <c r="L512" s="96">
        <v>925.7</v>
      </c>
    </row>
    <row r="513" spans="1:12" s="56" customFormat="1" ht="15" customHeight="1" x14ac:dyDescent="0.25">
      <c r="A513" s="91" t="s">
        <v>52</v>
      </c>
      <c r="B513" s="92" t="s">
        <v>41</v>
      </c>
      <c r="C513" s="92" t="s">
        <v>55</v>
      </c>
      <c r="D513" s="92" t="s">
        <v>37</v>
      </c>
      <c r="E513" s="92" t="s">
        <v>37</v>
      </c>
      <c r="F513" s="92" t="s">
        <v>120</v>
      </c>
      <c r="G513" s="93" t="s">
        <v>37</v>
      </c>
      <c r="H513" s="93" t="s">
        <v>64</v>
      </c>
      <c r="I513" s="92" t="s">
        <v>117</v>
      </c>
      <c r="J513" s="94">
        <v>3336</v>
      </c>
      <c r="K513" s="95">
        <v>11199</v>
      </c>
      <c r="L513" s="96">
        <v>616863.44000001205</v>
      </c>
    </row>
    <row r="514" spans="1:12" s="56" customFormat="1" ht="15" customHeight="1" x14ac:dyDescent="0.25">
      <c r="A514" s="91" t="s">
        <v>52</v>
      </c>
      <c r="B514" s="92" t="s">
        <v>41</v>
      </c>
      <c r="C514" s="92" t="s">
        <v>55</v>
      </c>
      <c r="D514" s="92" t="s">
        <v>37</v>
      </c>
      <c r="E514" s="92" t="s">
        <v>37</v>
      </c>
      <c r="F514" s="92" t="s">
        <v>120</v>
      </c>
      <c r="G514" s="93" t="s">
        <v>37</v>
      </c>
      <c r="H514" s="93" t="s">
        <v>64</v>
      </c>
      <c r="I514" s="92" t="s">
        <v>45</v>
      </c>
      <c r="J514" s="94" t="s">
        <v>100</v>
      </c>
      <c r="K514" s="95" t="s">
        <v>100</v>
      </c>
      <c r="L514" s="96" t="s">
        <v>100</v>
      </c>
    </row>
    <row r="515" spans="1:12" s="56" customFormat="1" ht="15" customHeight="1" x14ac:dyDescent="0.25">
      <c r="A515" s="91" t="s">
        <v>52</v>
      </c>
      <c r="B515" s="92" t="s">
        <v>41</v>
      </c>
      <c r="C515" s="92" t="s">
        <v>55</v>
      </c>
      <c r="D515" s="92" t="s">
        <v>37</v>
      </c>
      <c r="E515" s="92" t="s">
        <v>37</v>
      </c>
      <c r="F515" s="92" t="s">
        <v>121</v>
      </c>
      <c r="G515" s="93" t="s">
        <v>41</v>
      </c>
      <c r="H515" s="93" t="s">
        <v>37</v>
      </c>
      <c r="I515" s="92" t="s">
        <v>117</v>
      </c>
      <c r="J515" s="94">
        <v>10326</v>
      </c>
      <c r="K515" s="95">
        <v>32916</v>
      </c>
      <c r="L515" s="96">
        <v>1636608.3399996399</v>
      </c>
    </row>
    <row r="516" spans="1:12" s="56" customFormat="1" ht="15" customHeight="1" x14ac:dyDescent="0.25">
      <c r="A516" s="91" t="s">
        <v>52</v>
      </c>
      <c r="B516" s="92" t="s">
        <v>41</v>
      </c>
      <c r="C516" s="92" t="s">
        <v>55</v>
      </c>
      <c r="D516" s="92" t="s">
        <v>37</v>
      </c>
      <c r="E516" s="92" t="s">
        <v>37</v>
      </c>
      <c r="F516" s="92" t="s">
        <v>121</v>
      </c>
      <c r="G516" s="93" t="s">
        <v>41</v>
      </c>
      <c r="H516" s="93" t="s">
        <v>37</v>
      </c>
      <c r="I516" s="92" t="s">
        <v>45</v>
      </c>
      <c r="J516" s="94">
        <v>17</v>
      </c>
      <c r="K516" s="95">
        <v>17</v>
      </c>
      <c r="L516" s="96">
        <v>1041</v>
      </c>
    </row>
    <row r="517" spans="1:12" s="56" customFormat="1" ht="15" customHeight="1" x14ac:dyDescent="0.25">
      <c r="A517" s="91" t="s">
        <v>52</v>
      </c>
      <c r="B517" s="92" t="s">
        <v>41</v>
      </c>
      <c r="C517" s="92" t="s">
        <v>55</v>
      </c>
      <c r="D517" s="92" t="s">
        <v>37</v>
      </c>
      <c r="E517" s="92" t="s">
        <v>37</v>
      </c>
      <c r="F517" s="92" t="s">
        <v>121</v>
      </c>
      <c r="G517" s="93" t="s">
        <v>42</v>
      </c>
      <c r="H517" s="93" t="s">
        <v>37</v>
      </c>
      <c r="I517" s="92" t="s">
        <v>117</v>
      </c>
      <c r="J517" s="94">
        <v>10166</v>
      </c>
      <c r="K517" s="95">
        <v>31677</v>
      </c>
      <c r="L517" s="96">
        <v>1550945.3099996201</v>
      </c>
    </row>
    <row r="518" spans="1:12" s="56" customFormat="1" ht="15" customHeight="1" x14ac:dyDescent="0.25">
      <c r="A518" s="91" t="s">
        <v>52</v>
      </c>
      <c r="B518" s="92" t="s">
        <v>41</v>
      </c>
      <c r="C518" s="92" t="s">
        <v>55</v>
      </c>
      <c r="D518" s="92" t="s">
        <v>37</v>
      </c>
      <c r="E518" s="92" t="s">
        <v>37</v>
      </c>
      <c r="F518" s="92" t="s">
        <v>121</v>
      </c>
      <c r="G518" s="93" t="s">
        <v>42</v>
      </c>
      <c r="H518" s="93" t="s">
        <v>37</v>
      </c>
      <c r="I518" s="92" t="s">
        <v>45</v>
      </c>
      <c r="J518" s="94" t="s">
        <v>100</v>
      </c>
      <c r="K518" s="95" t="s">
        <v>100</v>
      </c>
      <c r="L518" s="96" t="s">
        <v>100</v>
      </c>
    </row>
    <row r="519" spans="1:12" s="56" customFormat="1" ht="15" customHeight="1" x14ac:dyDescent="0.25">
      <c r="A519" s="91" t="s">
        <v>52</v>
      </c>
      <c r="B519" s="92" t="s">
        <v>41</v>
      </c>
      <c r="C519" s="92" t="s">
        <v>55</v>
      </c>
      <c r="D519" s="92" t="s">
        <v>37</v>
      </c>
      <c r="E519" s="92" t="s">
        <v>37</v>
      </c>
      <c r="F519" s="92" t="s">
        <v>121</v>
      </c>
      <c r="G519" s="93" t="s">
        <v>43</v>
      </c>
      <c r="H519" s="93" t="s">
        <v>37</v>
      </c>
      <c r="I519" s="92" t="s">
        <v>117</v>
      </c>
      <c r="J519" s="94">
        <v>10383</v>
      </c>
      <c r="K519" s="95">
        <v>32086</v>
      </c>
      <c r="L519" s="96">
        <v>1540759.6599996199</v>
      </c>
    </row>
    <row r="520" spans="1:12" s="56" customFormat="1" ht="15" customHeight="1" x14ac:dyDescent="0.25">
      <c r="A520" s="91" t="s">
        <v>52</v>
      </c>
      <c r="B520" s="92" t="s">
        <v>41</v>
      </c>
      <c r="C520" s="92" t="s">
        <v>55</v>
      </c>
      <c r="D520" s="92" t="s">
        <v>37</v>
      </c>
      <c r="E520" s="92" t="s">
        <v>37</v>
      </c>
      <c r="F520" s="92" t="s">
        <v>121</v>
      </c>
      <c r="G520" s="93" t="s">
        <v>43</v>
      </c>
      <c r="H520" s="93" t="s">
        <v>37</v>
      </c>
      <c r="I520" s="92" t="s">
        <v>45</v>
      </c>
      <c r="J520" s="94">
        <v>18</v>
      </c>
      <c r="K520" s="95">
        <v>42</v>
      </c>
      <c r="L520" s="96">
        <v>2361.08</v>
      </c>
    </row>
    <row r="521" spans="1:12" s="56" customFormat="1" ht="15" customHeight="1" x14ac:dyDescent="0.25">
      <c r="A521" s="91" t="s">
        <v>52</v>
      </c>
      <c r="B521" s="92" t="s">
        <v>41</v>
      </c>
      <c r="C521" s="92" t="s">
        <v>55</v>
      </c>
      <c r="D521" s="92" t="s">
        <v>37</v>
      </c>
      <c r="E521" s="92" t="s">
        <v>37</v>
      </c>
      <c r="F521" s="92" t="s">
        <v>121</v>
      </c>
      <c r="G521" s="93" t="s">
        <v>44</v>
      </c>
      <c r="H521" s="93" t="s">
        <v>37</v>
      </c>
      <c r="I521" s="92" t="s">
        <v>117</v>
      </c>
      <c r="J521" s="94">
        <v>10041</v>
      </c>
      <c r="K521" s="95">
        <v>30451</v>
      </c>
      <c r="L521" s="96">
        <v>1467670.9699997101</v>
      </c>
    </row>
    <row r="522" spans="1:12" s="56" customFormat="1" ht="15" customHeight="1" x14ac:dyDescent="0.25">
      <c r="A522" s="91" t="s">
        <v>52</v>
      </c>
      <c r="B522" s="92" t="s">
        <v>41</v>
      </c>
      <c r="C522" s="92" t="s">
        <v>55</v>
      </c>
      <c r="D522" s="92" t="s">
        <v>37</v>
      </c>
      <c r="E522" s="92" t="s">
        <v>37</v>
      </c>
      <c r="F522" s="92" t="s">
        <v>121</v>
      </c>
      <c r="G522" s="93" t="s">
        <v>44</v>
      </c>
      <c r="H522" s="93" t="s">
        <v>37</v>
      </c>
      <c r="I522" s="92" t="s">
        <v>45</v>
      </c>
      <c r="J522" s="94">
        <v>9</v>
      </c>
      <c r="K522" s="95">
        <v>9</v>
      </c>
      <c r="L522" s="96">
        <v>546</v>
      </c>
    </row>
    <row r="523" spans="1:12" s="56" customFormat="1" ht="15" customHeight="1" x14ac:dyDescent="0.25">
      <c r="A523" s="91" t="s">
        <v>52</v>
      </c>
      <c r="B523" s="92" t="s">
        <v>41</v>
      </c>
      <c r="C523" s="92" t="s">
        <v>55</v>
      </c>
      <c r="D523" s="92" t="s">
        <v>37</v>
      </c>
      <c r="E523" s="92" t="s">
        <v>37</v>
      </c>
      <c r="F523" s="92" t="s">
        <v>121</v>
      </c>
      <c r="G523" s="93" t="s">
        <v>98</v>
      </c>
      <c r="H523" s="93" t="s">
        <v>37</v>
      </c>
      <c r="I523" s="92" t="s">
        <v>117</v>
      </c>
      <c r="J523" s="94">
        <v>9948</v>
      </c>
      <c r="K523" s="95">
        <v>33227</v>
      </c>
      <c r="L523" s="96">
        <v>1591463.17999967</v>
      </c>
    </row>
    <row r="524" spans="1:12" s="56" customFormat="1" ht="15" customHeight="1" x14ac:dyDescent="0.25">
      <c r="A524" s="91" t="s">
        <v>52</v>
      </c>
      <c r="B524" s="92" t="s">
        <v>41</v>
      </c>
      <c r="C524" s="92" t="s">
        <v>55</v>
      </c>
      <c r="D524" s="92" t="s">
        <v>37</v>
      </c>
      <c r="E524" s="92" t="s">
        <v>37</v>
      </c>
      <c r="F524" s="92" t="s">
        <v>121</v>
      </c>
      <c r="G524" s="93" t="s">
        <v>98</v>
      </c>
      <c r="H524" s="93" t="s">
        <v>37</v>
      </c>
      <c r="I524" s="92" t="s">
        <v>45</v>
      </c>
      <c r="J524" s="94" t="s">
        <v>100</v>
      </c>
      <c r="K524" s="95" t="s">
        <v>100</v>
      </c>
      <c r="L524" s="96" t="s">
        <v>100</v>
      </c>
    </row>
    <row r="525" spans="1:12" s="56" customFormat="1" ht="15" customHeight="1" x14ac:dyDescent="0.25">
      <c r="A525" s="91" t="s">
        <v>52</v>
      </c>
      <c r="B525" s="92" t="s">
        <v>41</v>
      </c>
      <c r="C525" s="92" t="s">
        <v>55</v>
      </c>
      <c r="D525" s="92" t="s">
        <v>37</v>
      </c>
      <c r="E525" s="92" t="s">
        <v>37</v>
      </c>
      <c r="F525" s="92" t="s">
        <v>121</v>
      </c>
      <c r="G525" s="93" t="s">
        <v>37</v>
      </c>
      <c r="H525" s="93" t="s">
        <v>122</v>
      </c>
      <c r="I525" s="92" t="s">
        <v>117</v>
      </c>
      <c r="J525" s="94">
        <v>10192</v>
      </c>
      <c r="K525" s="95">
        <v>25704</v>
      </c>
      <c r="L525" s="96">
        <v>1273153.21999999</v>
      </c>
    </row>
    <row r="526" spans="1:12" s="56" customFormat="1" ht="15" customHeight="1" x14ac:dyDescent="0.25">
      <c r="A526" s="91" t="s">
        <v>52</v>
      </c>
      <c r="B526" s="92" t="s">
        <v>41</v>
      </c>
      <c r="C526" s="92" t="s">
        <v>55</v>
      </c>
      <c r="D526" s="92" t="s">
        <v>37</v>
      </c>
      <c r="E526" s="92" t="s">
        <v>37</v>
      </c>
      <c r="F526" s="92" t="s">
        <v>121</v>
      </c>
      <c r="G526" s="93" t="s">
        <v>37</v>
      </c>
      <c r="H526" s="93" t="s">
        <v>122</v>
      </c>
      <c r="I526" s="92" t="s">
        <v>45</v>
      </c>
      <c r="J526" s="94">
        <v>37</v>
      </c>
      <c r="K526" s="95">
        <v>84</v>
      </c>
      <c r="L526" s="96">
        <v>4748.25</v>
      </c>
    </row>
    <row r="527" spans="1:12" s="56" customFormat="1" ht="15" customHeight="1" x14ac:dyDescent="0.25">
      <c r="A527" s="91" t="s">
        <v>52</v>
      </c>
      <c r="B527" s="92" t="s">
        <v>41</v>
      </c>
      <c r="C527" s="92" t="s">
        <v>55</v>
      </c>
      <c r="D527" s="92" t="s">
        <v>37</v>
      </c>
      <c r="E527" s="92" t="s">
        <v>37</v>
      </c>
      <c r="F527" s="92" t="s">
        <v>121</v>
      </c>
      <c r="G527" s="93" t="s">
        <v>37</v>
      </c>
      <c r="H527" s="93" t="s">
        <v>37</v>
      </c>
      <c r="I527" s="92" t="s">
        <v>117</v>
      </c>
      <c r="J527" s="94">
        <v>49274</v>
      </c>
      <c r="K527" s="95">
        <v>162580</v>
      </c>
      <c r="L527" s="96">
        <v>7899633.4600046696</v>
      </c>
    </row>
    <row r="528" spans="1:12" s="56" customFormat="1" ht="15" customHeight="1" x14ac:dyDescent="0.25">
      <c r="A528" s="91" t="s">
        <v>52</v>
      </c>
      <c r="B528" s="92" t="s">
        <v>41</v>
      </c>
      <c r="C528" s="92" t="s">
        <v>55</v>
      </c>
      <c r="D528" s="92" t="s">
        <v>37</v>
      </c>
      <c r="E528" s="92" t="s">
        <v>37</v>
      </c>
      <c r="F528" s="92" t="s">
        <v>121</v>
      </c>
      <c r="G528" s="93" t="s">
        <v>37</v>
      </c>
      <c r="H528" s="93" t="s">
        <v>37</v>
      </c>
      <c r="I528" s="92" t="s">
        <v>45</v>
      </c>
      <c r="J528" s="94">
        <v>64</v>
      </c>
      <c r="K528" s="95">
        <v>112</v>
      </c>
      <c r="L528" s="96">
        <v>6445.75</v>
      </c>
    </row>
    <row r="529" spans="1:12" s="56" customFormat="1" ht="15" customHeight="1" x14ac:dyDescent="0.25">
      <c r="A529" s="91" t="s">
        <v>52</v>
      </c>
      <c r="B529" s="92" t="s">
        <v>41</v>
      </c>
      <c r="C529" s="92" t="s">
        <v>55</v>
      </c>
      <c r="D529" s="92" t="s">
        <v>37</v>
      </c>
      <c r="E529" s="92" t="s">
        <v>37</v>
      </c>
      <c r="F529" s="92" t="s">
        <v>121</v>
      </c>
      <c r="G529" s="93" t="s">
        <v>37</v>
      </c>
      <c r="H529" s="93" t="s">
        <v>64</v>
      </c>
      <c r="I529" s="92" t="s">
        <v>117</v>
      </c>
      <c r="J529" s="94">
        <v>38773</v>
      </c>
      <c r="K529" s="95">
        <v>135286</v>
      </c>
      <c r="L529" s="96">
        <v>6544505.0100062396</v>
      </c>
    </row>
    <row r="530" spans="1:12" s="56" customFormat="1" ht="15" customHeight="1" x14ac:dyDescent="0.25">
      <c r="A530" s="91" t="s">
        <v>52</v>
      </c>
      <c r="B530" s="92" t="s">
        <v>41</v>
      </c>
      <c r="C530" s="92" t="s">
        <v>55</v>
      </c>
      <c r="D530" s="92" t="s">
        <v>37</v>
      </c>
      <c r="E530" s="92" t="s">
        <v>37</v>
      </c>
      <c r="F530" s="92" t="s">
        <v>121</v>
      </c>
      <c r="G530" s="93" t="s">
        <v>37</v>
      </c>
      <c r="H530" s="93" t="s">
        <v>64</v>
      </c>
      <c r="I530" s="92" t="s">
        <v>45</v>
      </c>
      <c r="J530" s="94">
        <v>27</v>
      </c>
      <c r="K530" s="95">
        <v>28</v>
      </c>
      <c r="L530" s="96">
        <v>1697.5</v>
      </c>
    </row>
    <row r="531" spans="1:12" s="56" customFormat="1" ht="15" customHeight="1" x14ac:dyDescent="0.25">
      <c r="A531" s="91" t="s">
        <v>52</v>
      </c>
      <c r="B531" s="92" t="s">
        <v>41</v>
      </c>
      <c r="C531" s="92" t="s">
        <v>55</v>
      </c>
      <c r="D531" s="92" t="s">
        <v>37</v>
      </c>
      <c r="E531" s="92" t="s">
        <v>37</v>
      </c>
      <c r="F531" s="92" t="s">
        <v>60</v>
      </c>
      <c r="G531" s="93" t="s">
        <v>41</v>
      </c>
      <c r="H531" s="93" t="s">
        <v>37</v>
      </c>
      <c r="I531" s="92" t="s">
        <v>117</v>
      </c>
      <c r="J531" s="94">
        <v>1763</v>
      </c>
      <c r="K531" s="95">
        <v>5687</v>
      </c>
      <c r="L531" s="96">
        <v>285059.68000000098</v>
      </c>
    </row>
    <row r="532" spans="1:12" s="56" customFormat="1" ht="15" customHeight="1" x14ac:dyDescent="0.25">
      <c r="A532" s="91" t="s">
        <v>52</v>
      </c>
      <c r="B532" s="92" t="s">
        <v>41</v>
      </c>
      <c r="C532" s="92" t="s">
        <v>55</v>
      </c>
      <c r="D532" s="92" t="s">
        <v>37</v>
      </c>
      <c r="E532" s="92" t="s">
        <v>37</v>
      </c>
      <c r="F532" s="92" t="s">
        <v>60</v>
      </c>
      <c r="G532" s="93" t="s">
        <v>41</v>
      </c>
      <c r="H532" s="93" t="s">
        <v>37</v>
      </c>
      <c r="I532" s="92" t="s">
        <v>45</v>
      </c>
      <c r="J532" s="94" t="s">
        <v>99</v>
      </c>
      <c r="K532" s="95" t="s">
        <v>99</v>
      </c>
      <c r="L532" s="96" t="s">
        <v>99</v>
      </c>
    </row>
    <row r="533" spans="1:12" s="56" customFormat="1" ht="15" customHeight="1" x14ac:dyDescent="0.25">
      <c r="A533" s="91" t="s">
        <v>52</v>
      </c>
      <c r="B533" s="92" t="s">
        <v>41</v>
      </c>
      <c r="C533" s="92" t="s">
        <v>55</v>
      </c>
      <c r="D533" s="92" t="s">
        <v>37</v>
      </c>
      <c r="E533" s="92" t="s">
        <v>37</v>
      </c>
      <c r="F533" s="92" t="s">
        <v>60</v>
      </c>
      <c r="G533" s="93" t="s">
        <v>42</v>
      </c>
      <c r="H533" s="93" t="s">
        <v>37</v>
      </c>
      <c r="I533" s="92" t="s">
        <v>117</v>
      </c>
      <c r="J533" s="94">
        <v>2190</v>
      </c>
      <c r="K533" s="95">
        <v>6291</v>
      </c>
      <c r="L533" s="96">
        <v>314140.909999986</v>
      </c>
    </row>
    <row r="534" spans="1:12" s="56" customFormat="1" ht="15" customHeight="1" x14ac:dyDescent="0.25">
      <c r="A534" s="91" t="s">
        <v>52</v>
      </c>
      <c r="B534" s="92" t="s">
        <v>41</v>
      </c>
      <c r="C534" s="92" t="s">
        <v>55</v>
      </c>
      <c r="D534" s="92" t="s">
        <v>37</v>
      </c>
      <c r="E534" s="92" t="s">
        <v>37</v>
      </c>
      <c r="F534" s="92" t="s">
        <v>60</v>
      </c>
      <c r="G534" s="93" t="s">
        <v>42</v>
      </c>
      <c r="H534" s="93" t="s">
        <v>37</v>
      </c>
      <c r="I534" s="92" t="s">
        <v>45</v>
      </c>
      <c r="J534" s="94" t="s">
        <v>99</v>
      </c>
      <c r="K534" s="95" t="s">
        <v>99</v>
      </c>
      <c r="L534" s="96" t="s">
        <v>99</v>
      </c>
    </row>
    <row r="535" spans="1:12" s="56" customFormat="1" ht="15" customHeight="1" x14ac:dyDescent="0.25">
      <c r="A535" s="91" t="s">
        <v>52</v>
      </c>
      <c r="B535" s="92" t="s">
        <v>41</v>
      </c>
      <c r="C535" s="92" t="s">
        <v>55</v>
      </c>
      <c r="D535" s="92" t="s">
        <v>37</v>
      </c>
      <c r="E535" s="92" t="s">
        <v>37</v>
      </c>
      <c r="F535" s="92" t="s">
        <v>60</v>
      </c>
      <c r="G535" s="93" t="s">
        <v>43</v>
      </c>
      <c r="H535" s="93" t="s">
        <v>37</v>
      </c>
      <c r="I535" s="92" t="s">
        <v>117</v>
      </c>
      <c r="J535" s="94">
        <v>2134</v>
      </c>
      <c r="K535" s="95">
        <v>6397</v>
      </c>
      <c r="L535" s="96">
        <v>313115.19999999698</v>
      </c>
    </row>
    <row r="536" spans="1:12" s="56" customFormat="1" ht="15" customHeight="1" x14ac:dyDescent="0.25">
      <c r="A536" s="91" t="s">
        <v>52</v>
      </c>
      <c r="B536" s="92" t="s">
        <v>41</v>
      </c>
      <c r="C536" s="92" t="s">
        <v>55</v>
      </c>
      <c r="D536" s="92" t="s">
        <v>37</v>
      </c>
      <c r="E536" s="92" t="s">
        <v>37</v>
      </c>
      <c r="F536" s="92" t="s">
        <v>60</v>
      </c>
      <c r="G536" s="93" t="s">
        <v>43</v>
      </c>
      <c r="H536" s="93" t="s">
        <v>37</v>
      </c>
      <c r="I536" s="92" t="s">
        <v>45</v>
      </c>
      <c r="J536" s="94" t="s">
        <v>99</v>
      </c>
      <c r="K536" s="95" t="s">
        <v>99</v>
      </c>
      <c r="L536" s="96" t="s">
        <v>99</v>
      </c>
    </row>
    <row r="537" spans="1:12" s="56" customFormat="1" ht="15" customHeight="1" x14ac:dyDescent="0.25">
      <c r="A537" s="91" t="s">
        <v>52</v>
      </c>
      <c r="B537" s="92" t="s">
        <v>41</v>
      </c>
      <c r="C537" s="92" t="s">
        <v>55</v>
      </c>
      <c r="D537" s="92" t="s">
        <v>37</v>
      </c>
      <c r="E537" s="92" t="s">
        <v>37</v>
      </c>
      <c r="F537" s="92" t="s">
        <v>60</v>
      </c>
      <c r="G537" s="93" t="s">
        <v>44</v>
      </c>
      <c r="H537" s="93" t="s">
        <v>37</v>
      </c>
      <c r="I537" s="92" t="s">
        <v>117</v>
      </c>
      <c r="J537" s="94">
        <v>2011</v>
      </c>
      <c r="K537" s="95">
        <v>5741</v>
      </c>
      <c r="L537" s="96">
        <v>285679.90999998699</v>
      </c>
    </row>
    <row r="538" spans="1:12" s="56" customFormat="1" ht="15" customHeight="1" x14ac:dyDescent="0.25">
      <c r="A538" s="91" t="s">
        <v>52</v>
      </c>
      <c r="B538" s="92" t="s">
        <v>41</v>
      </c>
      <c r="C538" s="92" t="s">
        <v>55</v>
      </c>
      <c r="D538" s="92" t="s">
        <v>37</v>
      </c>
      <c r="E538" s="92" t="s">
        <v>37</v>
      </c>
      <c r="F538" s="92" t="s">
        <v>60</v>
      </c>
      <c r="G538" s="93" t="s">
        <v>44</v>
      </c>
      <c r="H538" s="93" t="s">
        <v>37</v>
      </c>
      <c r="I538" s="92" t="s">
        <v>45</v>
      </c>
      <c r="J538" s="94" t="s">
        <v>99</v>
      </c>
      <c r="K538" s="95" t="s">
        <v>99</v>
      </c>
      <c r="L538" s="96" t="s">
        <v>99</v>
      </c>
    </row>
    <row r="539" spans="1:12" s="56" customFormat="1" ht="15" customHeight="1" x14ac:dyDescent="0.25">
      <c r="A539" s="91" t="s">
        <v>52</v>
      </c>
      <c r="B539" s="92" t="s">
        <v>41</v>
      </c>
      <c r="C539" s="92" t="s">
        <v>55</v>
      </c>
      <c r="D539" s="92" t="s">
        <v>37</v>
      </c>
      <c r="E539" s="92" t="s">
        <v>37</v>
      </c>
      <c r="F539" s="92" t="s">
        <v>60</v>
      </c>
      <c r="G539" s="93" t="s">
        <v>98</v>
      </c>
      <c r="H539" s="93" t="s">
        <v>37</v>
      </c>
      <c r="I539" s="92" t="s">
        <v>117</v>
      </c>
      <c r="J539" s="94">
        <v>2148</v>
      </c>
      <c r="K539" s="95">
        <v>6722</v>
      </c>
      <c r="L539" s="96">
        <v>331373.22999999602</v>
      </c>
    </row>
    <row r="540" spans="1:12" s="56" customFormat="1" ht="15" customHeight="1" x14ac:dyDescent="0.25">
      <c r="A540" s="91" t="s">
        <v>52</v>
      </c>
      <c r="B540" s="92" t="s">
        <v>41</v>
      </c>
      <c r="C540" s="92" t="s">
        <v>55</v>
      </c>
      <c r="D540" s="92" t="s">
        <v>37</v>
      </c>
      <c r="E540" s="92" t="s">
        <v>37</v>
      </c>
      <c r="F540" s="92" t="s">
        <v>60</v>
      </c>
      <c r="G540" s="93" t="s">
        <v>37</v>
      </c>
      <c r="H540" s="93" t="s">
        <v>122</v>
      </c>
      <c r="I540" s="92" t="s">
        <v>117</v>
      </c>
      <c r="J540" s="94">
        <v>2151</v>
      </c>
      <c r="K540" s="95">
        <v>5377</v>
      </c>
      <c r="L540" s="96">
        <v>264701.229999982</v>
      </c>
    </row>
    <row r="541" spans="1:12" s="56" customFormat="1" ht="15" customHeight="1" x14ac:dyDescent="0.25">
      <c r="A541" s="91" t="s">
        <v>52</v>
      </c>
      <c r="B541" s="92" t="s">
        <v>41</v>
      </c>
      <c r="C541" s="92" t="s">
        <v>55</v>
      </c>
      <c r="D541" s="92" t="s">
        <v>37</v>
      </c>
      <c r="E541" s="92" t="s">
        <v>37</v>
      </c>
      <c r="F541" s="92" t="s">
        <v>60</v>
      </c>
      <c r="G541" s="93" t="s">
        <v>37</v>
      </c>
      <c r="H541" s="93" t="s">
        <v>122</v>
      </c>
      <c r="I541" s="92" t="s">
        <v>45</v>
      </c>
      <c r="J541" s="94" t="s">
        <v>100</v>
      </c>
      <c r="K541" s="95" t="s">
        <v>100</v>
      </c>
      <c r="L541" s="96" t="s">
        <v>100</v>
      </c>
    </row>
    <row r="542" spans="1:12" s="56" customFormat="1" ht="15" customHeight="1" x14ac:dyDescent="0.25">
      <c r="A542" s="91" t="s">
        <v>52</v>
      </c>
      <c r="B542" s="92" t="s">
        <v>41</v>
      </c>
      <c r="C542" s="92" t="s">
        <v>55</v>
      </c>
      <c r="D542" s="92" t="s">
        <v>37</v>
      </c>
      <c r="E542" s="92" t="s">
        <v>37</v>
      </c>
      <c r="F542" s="92" t="s">
        <v>60</v>
      </c>
      <c r="G542" s="93" t="s">
        <v>37</v>
      </c>
      <c r="H542" s="93" t="s">
        <v>37</v>
      </c>
      <c r="I542" s="92" t="s">
        <v>117</v>
      </c>
      <c r="J542" s="94">
        <v>9952</v>
      </c>
      <c r="K542" s="95">
        <v>31234</v>
      </c>
      <c r="L542" s="96">
        <v>1549576.8900003899</v>
      </c>
    </row>
    <row r="543" spans="1:12" s="56" customFormat="1" ht="15" customHeight="1" x14ac:dyDescent="0.25">
      <c r="A543" s="91" t="s">
        <v>52</v>
      </c>
      <c r="B543" s="92" t="s">
        <v>41</v>
      </c>
      <c r="C543" s="92" t="s">
        <v>55</v>
      </c>
      <c r="D543" s="92" t="s">
        <v>37</v>
      </c>
      <c r="E543" s="92" t="s">
        <v>37</v>
      </c>
      <c r="F543" s="92" t="s">
        <v>60</v>
      </c>
      <c r="G543" s="93" t="s">
        <v>37</v>
      </c>
      <c r="H543" s="93" t="s">
        <v>37</v>
      </c>
      <c r="I543" s="92" t="s">
        <v>45</v>
      </c>
      <c r="J543" s="94">
        <v>13</v>
      </c>
      <c r="K543" s="95">
        <v>13</v>
      </c>
      <c r="L543" s="96">
        <v>770</v>
      </c>
    </row>
    <row r="544" spans="1:12" s="56" customFormat="1" ht="15" customHeight="1" x14ac:dyDescent="0.25">
      <c r="A544" s="91" t="s">
        <v>52</v>
      </c>
      <c r="B544" s="92" t="s">
        <v>41</v>
      </c>
      <c r="C544" s="92" t="s">
        <v>55</v>
      </c>
      <c r="D544" s="92" t="s">
        <v>37</v>
      </c>
      <c r="E544" s="92" t="s">
        <v>37</v>
      </c>
      <c r="F544" s="92" t="s">
        <v>60</v>
      </c>
      <c r="G544" s="93" t="s">
        <v>37</v>
      </c>
      <c r="H544" s="93" t="s">
        <v>64</v>
      </c>
      <c r="I544" s="92" t="s">
        <v>117</v>
      </c>
      <c r="J544" s="94">
        <v>7740</v>
      </c>
      <c r="K544" s="95">
        <v>25506</v>
      </c>
      <c r="L544" s="96">
        <v>1266811.0800000599</v>
      </c>
    </row>
    <row r="545" spans="1:12" s="56" customFormat="1" ht="15" customHeight="1" x14ac:dyDescent="0.25">
      <c r="A545" s="91" t="s">
        <v>52</v>
      </c>
      <c r="B545" s="92" t="s">
        <v>41</v>
      </c>
      <c r="C545" s="92" t="s">
        <v>55</v>
      </c>
      <c r="D545" s="92" t="s">
        <v>37</v>
      </c>
      <c r="E545" s="92" t="s">
        <v>37</v>
      </c>
      <c r="F545" s="92" t="s">
        <v>60</v>
      </c>
      <c r="G545" s="93" t="s">
        <v>37</v>
      </c>
      <c r="H545" s="93" t="s">
        <v>64</v>
      </c>
      <c r="I545" s="92" t="s">
        <v>45</v>
      </c>
      <c r="J545" s="94" t="s">
        <v>99</v>
      </c>
      <c r="K545" s="95" t="s">
        <v>99</v>
      </c>
      <c r="L545" s="96" t="s">
        <v>99</v>
      </c>
    </row>
    <row r="546" spans="1:12" s="56" customFormat="1" ht="15" customHeight="1" x14ac:dyDescent="0.25">
      <c r="A546" s="91" t="s">
        <v>52</v>
      </c>
      <c r="B546" s="92" t="s">
        <v>41</v>
      </c>
      <c r="C546" s="92" t="s">
        <v>55</v>
      </c>
      <c r="D546" s="92" t="s">
        <v>37</v>
      </c>
      <c r="E546" s="92" t="s">
        <v>37</v>
      </c>
      <c r="F546" s="92" t="s">
        <v>37</v>
      </c>
      <c r="G546" s="93" t="s">
        <v>41</v>
      </c>
      <c r="H546" s="93" t="s">
        <v>122</v>
      </c>
      <c r="I546" s="92" t="s">
        <v>117</v>
      </c>
      <c r="J546" s="94">
        <v>2020</v>
      </c>
      <c r="K546" s="95">
        <v>5113</v>
      </c>
      <c r="L546" s="96">
        <v>304327.51000000502</v>
      </c>
    </row>
    <row r="547" spans="1:12" s="56" customFormat="1" ht="15" customHeight="1" x14ac:dyDescent="0.25">
      <c r="A547" s="91" t="s">
        <v>52</v>
      </c>
      <c r="B547" s="92" t="s">
        <v>41</v>
      </c>
      <c r="C547" s="92" t="s">
        <v>55</v>
      </c>
      <c r="D547" s="92" t="s">
        <v>37</v>
      </c>
      <c r="E547" s="92" t="s">
        <v>37</v>
      </c>
      <c r="F547" s="92" t="s">
        <v>37</v>
      </c>
      <c r="G547" s="93" t="s">
        <v>41</v>
      </c>
      <c r="H547" s="93" t="s">
        <v>122</v>
      </c>
      <c r="I547" s="92" t="s">
        <v>45</v>
      </c>
      <c r="J547" s="94">
        <v>10</v>
      </c>
      <c r="K547" s="95">
        <v>10</v>
      </c>
      <c r="L547" s="96">
        <v>599.5</v>
      </c>
    </row>
    <row r="548" spans="1:12" s="56" customFormat="1" ht="15" customHeight="1" x14ac:dyDescent="0.25">
      <c r="A548" s="91" t="s">
        <v>52</v>
      </c>
      <c r="B548" s="92" t="s">
        <v>41</v>
      </c>
      <c r="C548" s="92" t="s">
        <v>55</v>
      </c>
      <c r="D548" s="92" t="s">
        <v>37</v>
      </c>
      <c r="E548" s="92" t="s">
        <v>37</v>
      </c>
      <c r="F548" s="92" t="s">
        <v>37</v>
      </c>
      <c r="G548" s="93" t="s">
        <v>41</v>
      </c>
      <c r="H548" s="93" t="s">
        <v>37</v>
      </c>
      <c r="I548" s="92" t="s">
        <v>117</v>
      </c>
      <c r="J548" s="94">
        <v>13017</v>
      </c>
      <c r="K548" s="95">
        <v>41814</v>
      </c>
      <c r="L548" s="96">
        <v>2141237.83999934</v>
      </c>
    </row>
    <row r="549" spans="1:12" s="56" customFormat="1" ht="15" customHeight="1" x14ac:dyDescent="0.25">
      <c r="A549" s="91" t="s">
        <v>52</v>
      </c>
      <c r="B549" s="92" t="s">
        <v>41</v>
      </c>
      <c r="C549" s="92" t="s">
        <v>55</v>
      </c>
      <c r="D549" s="92" t="s">
        <v>37</v>
      </c>
      <c r="E549" s="92" t="s">
        <v>37</v>
      </c>
      <c r="F549" s="92" t="s">
        <v>37</v>
      </c>
      <c r="G549" s="93" t="s">
        <v>41</v>
      </c>
      <c r="H549" s="93" t="s">
        <v>37</v>
      </c>
      <c r="I549" s="92" t="s">
        <v>45</v>
      </c>
      <c r="J549" s="94">
        <v>23</v>
      </c>
      <c r="K549" s="95">
        <v>23</v>
      </c>
      <c r="L549" s="96">
        <v>1376</v>
      </c>
    </row>
    <row r="550" spans="1:12" s="56" customFormat="1" ht="15" customHeight="1" x14ac:dyDescent="0.25">
      <c r="A550" s="91" t="s">
        <v>52</v>
      </c>
      <c r="B550" s="92" t="s">
        <v>41</v>
      </c>
      <c r="C550" s="92" t="s">
        <v>55</v>
      </c>
      <c r="D550" s="92" t="s">
        <v>37</v>
      </c>
      <c r="E550" s="92" t="s">
        <v>37</v>
      </c>
      <c r="F550" s="92" t="s">
        <v>37</v>
      </c>
      <c r="G550" s="93" t="s">
        <v>41</v>
      </c>
      <c r="H550" s="93" t="s">
        <v>64</v>
      </c>
      <c r="I550" s="92" t="s">
        <v>117</v>
      </c>
      <c r="J550" s="94">
        <v>11000</v>
      </c>
      <c r="K550" s="95">
        <v>36701</v>
      </c>
      <c r="L550" s="96">
        <v>1836910.3299994001</v>
      </c>
    </row>
    <row r="551" spans="1:12" s="56" customFormat="1" ht="15" customHeight="1" x14ac:dyDescent="0.25">
      <c r="A551" s="91" t="s">
        <v>52</v>
      </c>
      <c r="B551" s="92" t="s">
        <v>41</v>
      </c>
      <c r="C551" s="92" t="s">
        <v>55</v>
      </c>
      <c r="D551" s="92" t="s">
        <v>37</v>
      </c>
      <c r="E551" s="92" t="s">
        <v>37</v>
      </c>
      <c r="F551" s="92" t="s">
        <v>37</v>
      </c>
      <c r="G551" s="93" t="s">
        <v>41</v>
      </c>
      <c r="H551" s="93" t="s">
        <v>64</v>
      </c>
      <c r="I551" s="92" t="s">
        <v>45</v>
      </c>
      <c r="J551" s="94">
        <v>13</v>
      </c>
      <c r="K551" s="95">
        <v>13</v>
      </c>
      <c r="L551" s="96">
        <v>776.5</v>
      </c>
    </row>
    <row r="552" spans="1:12" s="56" customFormat="1" ht="15" customHeight="1" x14ac:dyDescent="0.25">
      <c r="A552" s="91" t="s">
        <v>52</v>
      </c>
      <c r="B552" s="92" t="s">
        <v>41</v>
      </c>
      <c r="C552" s="92" t="s">
        <v>55</v>
      </c>
      <c r="D552" s="92" t="s">
        <v>37</v>
      </c>
      <c r="E552" s="92" t="s">
        <v>37</v>
      </c>
      <c r="F552" s="92" t="s">
        <v>37</v>
      </c>
      <c r="G552" s="93" t="s">
        <v>42</v>
      </c>
      <c r="H552" s="93" t="s">
        <v>122</v>
      </c>
      <c r="I552" s="92" t="s">
        <v>117</v>
      </c>
      <c r="J552" s="94">
        <v>2961</v>
      </c>
      <c r="K552" s="95">
        <v>6195</v>
      </c>
      <c r="L552" s="96">
        <v>315266.21000001102</v>
      </c>
    </row>
    <row r="553" spans="1:12" s="56" customFormat="1" ht="15" customHeight="1" x14ac:dyDescent="0.25">
      <c r="A553" s="91" t="s">
        <v>52</v>
      </c>
      <c r="B553" s="92" t="s">
        <v>41</v>
      </c>
      <c r="C553" s="92" t="s">
        <v>55</v>
      </c>
      <c r="D553" s="92" t="s">
        <v>37</v>
      </c>
      <c r="E553" s="92" t="s">
        <v>37</v>
      </c>
      <c r="F553" s="92" t="s">
        <v>37</v>
      </c>
      <c r="G553" s="93" t="s">
        <v>42</v>
      </c>
      <c r="H553" s="93" t="s">
        <v>122</v>
      </c>
      <c r="I553" s="92" t="s">
        <v>45</v>
      </c>
      <c r="J553" s="94" t="s">
        <v>100</v>
      </c>
      <c r="K553" s="95" t="s">
        <v>100</v>
      </c>
      <c r="L553" s="96" t="s">
        <v>100</v>
      </c>
    </row>
    <row r="554" spans="1:12" s="56" customFormat="1" ht="15" customHeight="1" x14ac:dyDescent="0.25">
      <c r="A554" s="91" t="s">
        <v>52</v>
      </c>
      <c r="B554" s="92" t="s">
        <v>41</v>
      </c>
      <c r="C554" s="92" t="s">
        <v>55</v>
      </c>
      <c r="D554" s="92" t="s">
        <v>37</v>
      </c>
      <c r="E554" s="92" t="s">
        <v>37</v>
      </c>
      <c r="F554" s="92" t="s">
        <v>37</v>
      </c>
      <c r="G554" s="93" t="s">
        <v>42</v>
      </c>
      <c r="H554" s="93" t="s">
        <v>37</v>
      </c>
      <c r="I554" s="92" t="s">
        <v>117</v>
      </c>
      <c r="J554" s="94">
        <v>13216</v>
      </c>
      <c r="K554" s="95">
        <v>40274</v>
      </c>
      <c r="L554" s="96">
        <v>2003436.59999952</v>
      </c>
    </row>
    <row r="555" spans="1:12" s="56" customFormat="1" ht="15" customHeight="1" x14ac:dyDescent="0.25">
      <c r="A555" s="91" t="s">
        <v>52</v>
      </c>
      <c r="B555" s="92" t="s">
        <v>41</v>
      </c>
      <c r="C555" s="92" t="s">
        <v>55</v>
      </c>
      <c r="D555" s="92" t="s">
        <v>37</v>
      </c>
      <c r="E555" s="92" t="s">
        <v>37</v>
      </c>
      <c r="F555" s="92" t="s">
        <v>37</v>
      </c>
      <c r="G555" s="93" t="s">
        <v>42</v>
      </c>
      <c r="H555" s="93" t="s">
        <v>37</v>
      </c>
      <c r="I555" s="92" t="s">
        <v>45</v>
      </c>
      <c r="J555" s="94">
        <v>16</v>
      </c>
      <c r="K555" s="95">
        <v>37</v>
      </c>
      <c r="L555" s="96">
        <v>2078.17</v>
      </c>
    </row>
    <row r="556" spans="1:12" s="56" customFormat="1" ht="15" customHeight="1" x14ac:dyDescent="0.25">
      <c r="A556" s="91" t="s">
        <v>52</v>
      </c>
      <c r="B556" s="92" t="s">
        <v>41</v>
      </c>
      <c r="C556" s="92" t="s">
        <v>55</v>
      </c>
      <c r="D556" s="92" t="s">
        <v>37</v>
      </c>
      <c r="E556" s="92" t="s">
        <v>37</v>
      </c>
      <c r="F556" s="92" t="s">
        <v>37</v>
      </c>
      <c r="G556" s="93" t="s">
        <v>42</v>
      </c>
      <c r="H556" s="93" t="s">
        <v>64</v>
      </c>
      <c r="I556" s="92" t="s">
        <v>117</v>
      </c>
      <c r="J556" s="94">
        <v>10263</v>
      </c>
      <c r="K556" s="95">
        <v>34079</v>
      </c>
      <c r="L556" s="96">
        <v>1688170.38999945</v>
      </c>
    </row>
    <row r="557" spans="1:12" s="56" customFormat="1" ht="15" customHeight="1" x14ac:dyDescent="0.25">
      <c r="A557" s="91" t="s">
        <v>52</v>
      </c>
      <c r="B557" s="92" t="s">
        <v>41</v>
      </c>
      <c r="C557" s="92" t="s">
        <v>55</v>
      </c>
      <c r="D557" s="92" t="s">
        <v>37</v>
      </c>
      <c r="E557" s="92" t="s">
        <v>37</v>
      </c>
      <c r="F557" s="92" t="s">
        <v>37</v>
      </c>
      <c r="G557" s="93" t="s">
        <v>42</v>
      </c>
      <c r="H557" s="93" t="s">
        <v>64</v>
      </c>
      <c r="I557" s="92" t="s">
        <v>45</v>
      </c>
      <c r="J557" s="94" t="s">
        <v>99</v>
      </c>
      <c r="K557" s="95" t="s">
        <v>99</v>
      </c>
      <c r="L557" s="96" t="s">
        <v>99</v>
      </c>
    </row>
    <row r="558" spans="1:12" s="56" customFormat="1" ht="15" customHeight="1" x14ac:dyDescent="0.25">
      <c r="A558" s="91" t="s">
        <v>52</v>
      </c>
      <c r="B558" s="92" t="s">
        <v>41</v>
      </c>
      <c r="C558" s="92" t="s">
        <v>55</v>
      </c>
      <c r="D558" s="92" t="s">
        <v>37</v>
      </c>
      <c r="E558" s="92" t="s">
        <v>37</v>
      </c>
      <c r="F558" s="92" t="s">
        <v>37</v>
      </c>
      <c r="G558" s="93" t="s">
        <v>43</v>
      </c>
      <c r="H558" s="93" t="s">
        <v>122</v>
      </c>
      <c r="I558" s="92" t="s">
        <v>117</v>
      </c>
      <c r="J558" s="94">
        <v>3313</v>
      </c>
      <c r="K558" s="95">
        <v>7071</v>
      </c>
      <c r="L558" s="96">
        <v>349429.910000031</v>
      </c>
    </row>
    <row r="559" spans="1:12" s="56" customFormat="1" ht="15" customHeight="1" x14ac:dyDescent="0.25">
      <c r="A559" s="91" t="s">
        <v>52</v>
      </c>
      <c r="B559" s="92" t="s">
        <v>41</v>
      </c>
      <c r="C559" s="92" t="s">
        <v>55</v>
      </c>
      <c r="D559" s="92" t="s">
        <v>37</v>
      </c>
      <c r="E559" s="92" t="s">
        <v>37</v>
      </c>
      <c r="F559" s="92" t="s">
        <v>37</v>
      </c>
      <c r="G559" s="93" t="s">
        <v>43</v>
      </c>
      <c r="H559" s="93" t="s">
        <v>122</v>
      </c>
      <c r="I559" s="92" t="s">
        <v>45</v>
      </c>
      <c r="J559" s="94">
        <v>13</v>
      </c>
      <c r="K559" s="95">
        <v>36</v>
      </c>
      <c r="L559" s="96">
        <v>2001.58</v>
      </c>
    </row>
    <row r="560" spans="1:12" s="56" customFormat="1" ht="15" customHeight="1" x14ac:dyDescent="0.25">
      <c r="A560" s="91" t="s">
        <v>52</v>
      </c>
      <c r="B560" s="92" t="s">
        <v>41</v>
      </c>
      <c r="C560" s="92" t="s">
        <v>55</v>
      </c>
      <c r="D560" s="92" t="s">
        <v>37</v>
      </c>
      <c r="E560" s="92" t="s">
        <v>37</v>
      </c>
      <c r="F560" s="92" t="s">
        <v>37</v>
      </c>
      <c r="G560" s="93" t="s">
        <v>43</v>
      </c>
      <c r="H560" s="93" t="s">
        <v>37</v>
      </c>
      <c r="I560" s="92" t="s">
        <v>117</v>
      </c>
      <c r="J560" s="94">
        <v>13354</v>
      </c>
      <c r="K560" s="95">
        <v>41251</v>
      </c>
      <c r="L560" s="96">
        <v>1995698.4199995699</v>
      </c>
    </row>
    <row r="561" spans="1:12" s="56" customFormat="1" ht="15" customHeight="1" x14ac:dyDescent="0.25">
      <c r="A561" s="91" t="s">
        <v>52</v>
      </c>
      <c r="B561" s="92" t="s">
        <v>41</v>
      </c>
      <c r="C561" s="92" t="s">
        <v>55</v>
      </c>
      <c r="D561" s="92" t="s">
        <v>37</v>
      </c>
      <c r="E561" s="92" t="s">
        <v>37</v>
      </c>
      <c r="F561" s="92" t="s">
        <v>37</v>
      </c>
      <c r="G561" s="93" t="s">
        <v>43</v>
      </c>
      <c r="H561" s="93" t="s">
        <v>37</v>
      </c>
      <c r="I561" s="92" t="s">
        <v>45</v>
      </c>
      <c r="J561" s="94">
        <v>24</v>
      </c>
      <c r="K561" s="95">
        <v>48</v>
      </c>
      <c r="L561" s="96">
        <v>2730.08</v>
      </c>
    </row>
    <row r="562" spans="1:12" s="56" customFormat="1" ht="15" customHeight="1" x14ac:dyDescent="0.25">
      <c r="A562" s="91" t="s">
        <v>52</v>
      </c>
      <c r="B562" s="92" t="s">
        <v>41</v>
      </c>
      <c r="C562" s="92" t="s">
        <v>55</v>
      </c>
      <c r="D562" s="92" t="s">
        <v>37</v>
      </c>
      <c r="E562" s="92" t="s">
        <v>37</v>
      </c>
      <c r="F562" s="92" t="s">
        <v>37</v>
      </c>
      <c r="G562" s="93" t="s">
        <v>43</v>
      </c>
      <c r="H562" s="93" t="s">
        <v>64</v>
      </c>
      <c r="I562" s="92" t="s">
        <v>117</v>
      </c>
      <c r="J562" s="94">
        <v>10058</v>
      </c>
      <c r="K562" s="95">
        <v>34180</v>
      </c>
      <c r="L562" s="96">
        <v>1646268.5099994999</v>
      </c>
    </row>
    <row r="563" spans="1:12" s="56" customFormat="1" ht="15" customHeight="1" x14ac:dyDescent="0.25">
      <c r="A563" s="91" t="s">
        <v>52</v>
      </c>
      <c r="B563" s="92" t="s">
        <v>41</v>
      </c>
      <c r="C563" s="92" t="s">
        <v>55</v>
      </c>
      <c r="D563" s="92" t="s">
        <v>37</v>
      </c>
      <c r="E563" s="92" t="s">
        <v>37</v>
      </c>
      <c r="F563" s="92" t="s">
        <v>37</v>
      </c>
      <c r="G563" s="93" t="s">
        <v>43</v>
      </c>
      <c r="H563" s="93" t="s">
        <v>64</v>
      </c>
      <c r="I563" s="92" t="s">
        <v>45</v>
      </c>
      <c r="J563" s="94">
        <v>11</v>
      </c>
      <c r="K563" s="95">
        <v>12</v>
      </c>
      <c r="L563" s="96">
        <v>728.5</v>
      </c>
    </row>
    <row r="564" spans="1:12" s="56" customFormat="1" ht="15" customHeight="1" x14ac:dyDescent="0.25">
      <c r="A564" s="91" t="s">
        <v>52</v>
      </c>
      <c r="B564" s="92" t="s">
        <v>41</v>
      </c>
      <c r="C564" s="92" t="s">
        <v>55</v>
      </c>
      <c r="D564" s="92" t="s">
        <v>37</v>
      </c>
      <c r="E564" s="92" t="s">
        <v>37</v>
      </c>
      <c r="F564" s="92" t="s">
        <v>37</v>
      </c>
      <c r="G564" s="93" t="s">
        <v>44</v>
      </c>
      <c r="H564" s="93" t="s">
        <v>122</v>
      </c>
      <c r="I564" s="92" t="s">
        <v>117</v>
      </c>
      <c r="J564" s="94">
        <v>3367</v>
      </c>
      <c r="K564" s="95">
        <v>7452</v>
      </c>
      <c r="L564" s="96">
        <v>366625.690000034</v>
      </c>
    </row>
    <row r="565" spans="1:12" s="56" customFormat="1" ht="15" customHeight="1" x14ac:dyDescent="0.25">
      <c r="A565" s="91" t="s">
        <v>52</v>
      </c>
      <c r="B565" s="92" t="s">
        <v>41</v>
      </c>
      <c r="C565" s="92" t="s">
        <v>55</v>
      </c>
      <c r="D565" s="92" t="s">
        <v>37</v>
      </c>
      <c r="E565" s="92" t="s">
        <v>37</v>
      </c>
      <c r="F565" s="92" t="s">
        <v>37</v>
      </c>
      <c r="G565" s="93" t="s">
        <v>44</v>
      </c>
      <c r="H565" s="93" t="s">
        <v>122</v>
      </c>
      <c r="I565" s="92" t="s">
        <v>45</v>
      </c>
      <c r="J565" s="94" t="s">
        <v>100</v>
      </c>
      <c r="K565" s="95" t="s">
        <v>100</v>
      </c>
      <c r="L565" s="96" t="s">
        <v>100</v>
      </c>
    </row>
    <row r="566" spans="1:12" s="56" customFormat="1" ht="15" customHeight="1" x14ac:dyDescent="0.25">
      <c r="A566" s="91" t="s">
        <v>52</v>
      </c>
      <c r="B566" s="92" t="s">
        <v>41</v>
      </c>
      <c r="C566" s="92" t="s">
        <v>55</v>
      </c>
      <c r="D566" s="92" t="s">
        <v>37</v>
      </c>
      <c r="E566" s="92" t="s">
        <v>37</v>
      </c>
      <c r="F566" s="92" t="s">
        <v>37</v>
      </c>
      <c r="G566" s="93" t="s">
        <v>44</v>
      </c>
      <c r="H566" s="93" t="s">
        <v>37</v>
      </c>
      <c r="I566" s="92" t="s">
        <v>117</v>
      </c>
      <c r="J566" s="94">
        <v>12953</v>
      </c>
      <c r="K566" s="95">
        <v>39273</v>
      </c>
      <c r="L566" s="96">
        <v>1914026.04999958</v>
      </c>
    </row>
    <row r="567" spans="1:12" s="56" customFormat="1" ht="15" customHeight="1" x14ac:dyDescent="0.25">
      <c r="A567" s="91" t="s">
        <v>52</v>
      </c>
      <c r="B567" s="92" t="s">
        <v>41</v>
      </c>
      <c r="C567" s="92" t="s">
        <v>55</v>
      </c>
      <c r="D567" s="92" t="s">
        <v>37</v>
      </c>
      <c r="E567" s="92" t="s">
        <v>37</v>
      </c>
      <c r="F567" s="92" t="s">
        <v>37</v>
      </c>
      <c r="G567" s="93" t="s">
        <v>44</v>
      </c>
      <c r="H567" s="93" t="s">
        <v>37</v>
      </c>
      <c r="I567" s="92" t="s">
        <v>45</v>
      </c>
      <c r="J567" s="94">
        <v>14</v>
      </c>
      <c r="K567" s="95">
        <v>14</v>
      </c>
      <c r="L567" s="96">
        <v>852</v>
      </c>
    </row>
    <row r="568" spans="1:12" s="56" customFormat="1" ht="15" customHeight="1" x14ac:dyDescent="0.25">
      <c r="A568" s="91" t="s">
        <v>52</v>
      </c>
      <c r="B568" s="92" t="s">
        <v>41</v>
      </c>
      <c r="C568" s="92" t="s">
        <v>55</v>
      </c>
      <c r="D568" s="92" t="s">
        <v>37</v>
      </c>
      <c r="E568" s="92" t="s">
        <v>37</v>
      </c>
      <c r="F568" s="92" t="s">
        <v>37</v>
      </c>
      <c r="G568" s="93" t="s">
        <v>44</v>
      </c>
      <c r="H568" s="93" t="s">
        <v>64</v>
      </c>
      <c r="I568" s="92" t="s">
        <v>117</v>
      </c>
      <c r="J568" s="94">
        <v>9621</v>
      </c>
      <c r="K568" s="95">
        <v>31821</v>
      </c>
      <c r="L568" s="96">
        <v>1547400.3599996499</v>
      </c>
    </row>
    <row r="569" spans="1:12" s="56" customFormat="1" ht="15" customHeight="1" x14ac:dyDescent="0.25">
      <c r="A569" s="91" t="s">
        <v>52</v>
      </c>
      <c r="B569" s="92" t="s">
        <v>41</v>
      </c>
      <c r="C569" s="92" t="s">
        <v>55</v>
      </c>
      <c r="D569" s="92" t="s">
        <v>37</v>
      </c>
      <c r="E569" s="92" t="s">
        <v>37</v>
      </c>
      <c r="F569" s="92" t="s">
        <v>37</v>
      </c>
      <c r="G569" s="93" t="s">
        <v>44</v>
      </c>
      <c r="H569" s="93" t="s">
        <v>64</v>
      </c>
      <c r="I569" s="92" t="s">
        <v>45</v>
      </c>
      <c r="J569" s="94" t="s">
        <v>99</v>
      </c>
      <c r="K569" s="95" t="s">
        <v>99</v>
      </c>
      <c r="L569" s="96" t="s">
        <v>99</v>
      </c>
    </row>
    <row r="570" spans="1:12" s="56" customFormat="1" ht="15" customHeight="1" x14ac:dyDescent="0.25">
      <c r="A570" s="91" t="s">
        <v>52</v>
      </c>
      <c r="B570" s="92" t="s">
        <v>41</v>
      </c>
      <c r="C570" s="92" t="s">
        <v>55</v>
      </c>
      <c r="D570" s="92" t="s">
        <v>37</v>
      </c>
      <c r="E570" s="92" t="s">
        <v>37</v>
      </c>
      <c r="F570" s="92" t="s">
        <v>37</v>
      </c>
      <c r="G570" s="93" t="s">
        <v>98</v>
      </c>
      <c r="H570" s="93" t="s">
        <v>122</v>
      </c>
      <c r="I570" s="92" t="s">
        <v>117</v>
      </c>
      <c r="J570" s="94">
        <v>3536</v>
      </c>
      <c r="K570" s="95">
        <v>8158</v>
      </c>
      <c r="L570" s="96">
        <v>395494.09000003699</v>
      </c>
    </row>
    <row r="571" spans="1:12" s="56" customFormat="1" ht="15" customHeight="1" x14ac:dyDescent="0.25">
      <c r="A571" s="91" t="s">
        <v>52</v>
      </c>
      <c r="B571" s="92" t="s">
        <v>41</v>
      </c>
      <c r="C571" s="92" t="s">
        <v>55</v>
      </c>
      <c r="D571" s="92" t="s">
        <v>37</v>
      </c>
      <c r="E571" s="92" t="s">
        <v>37</v>
      </c>
      <c r="F571" s="92" t="s">
        <v>37</v>
      </c>
      <c r="G571" s="93" t="s">
        <v>98</v>
      </c>
      <c r="H571" s="93" t="s">
        <v>122</v>
      </c>
      <c r="I571" s="92" t="s">
        <v>45</v>
      </c>
      <c r="J571" s="94">
        <v>5</v>
      </c>
      <c r="K571" s="95">
        <v>5</v>
      </c>
      <c r="L571" s="96">
        <v>296.5</v>
      </c>
    </row>
    <row r="572" spans="1:12" s="56" customFormat="1" ht="15" customHeight="1" x14ac:dyDescent="0.25">
      <c r="A572" s="91" t="s">
        <v>52</v>
      </c>
      <c r="B572" s="92" t="s">
        <v>41</v>
      </c>
      <c r="C572" s="92" t="s">
        <v>55</v>
      </c>
      <c r="D572" s="92" t="s">
        <v>37</v>
      </c>
      <c r="E572" s="92" t="s">
        <v>37</v>
      </c>
      <c r="F572" s="92" t="s">
        <v>37</v>
      </c>
      <c r="G572" s="93" t="s">
        <v>98</v>
      </c>
      <c r="H572" s="93" t="s">
        <v>37</v>
      </c>
      <c r="I572" s="92" t="s">
        <v>117</v>
      </c>
      <c r="J572" s="94">
        <v>13015</v>
      </c>
      <c r="K572" s="95">
        <v>42729</v>
      </c>
      <c r="L572" s="96">
        <v>2074528.8599996299</v>
      </c>
    </row>
    <row r="573" spans="1:12" s="56" customFormat="1" ht="15" customHeight="1" x14ac:dyDescent="0.25">
      <c r="A573" s="91" t="s">
        <v>52</v>
      </c>
      <c r="B573" s="92" t="s">
        <v>41</v>
      </c>
      <c r="C573" s="92" t="s">
        <v>55</v>
      </c>
      <c r="D573" s="92" t="s">
        <v>37</v>
      </c>
      <c r="E573" s="92" t="s">
        <v>37</v>
      </c>
      <c r="F573" s="92" t="s">
        <v>37</v>
      </c>
      <c r="G573" s="93" t="s">
        <v>98</v>
      </c>
      <c r="H573" s="93" t="s">
        <v>37</v>
      </c>
      <c r="I573" s="92" t="s">
        <v>45</v>
      </c>
      <c r="J573" s="94">
        <v>11</v>
      </c>
      <c r="K573" s="95">
        <v>11</v>
      </c>
      <c r="L573" s="96">
        <v>647</v>
      </c>
    </row>
    <row r="574" spans="1:12" s="56" customFormat="1" ht="15" customHeight="1" x14ac:dyDescent="0.25">
      <c r="A574" s="91" t="s">
        <v>52</v>
      </c>
      <c r="B574" s="92" t="s">
        <v>41</v>
      </c>
      <c r="C574" s="92" t="s">
        <v>55</v>
      </c>
      <c r="D574" s="92" t="s">
        <v>37</v>
      </c>
      <c r="E574" s="92" t="s">
        <v>37</v>
      </c>
      <c r="F574" s="92" t="s">
        <v>37</v>
      </c>
      <c r="G574" s="93" t="s">
        <v>98</v>
      </c>
      <c r="H574" s="93" t="s">
        <v>64</v>
      </c>
      <c r="I574" s="92" t="s">
        <v>117</v>
      </c>
      <c r="J574" s="94">
        <v>9498</v>
      </c>
      <c r="K574" s="95">
        <v>34571</v>
      </c>
      <c r="L574" s="96">
        <v>1679034.76999962</v>
      </c>
    </row>
    <row r="575" spans="1:12" s="56" customFormat="1" ht="15" customHeight="1" x14ac:dyDescent="0.25">
      <c r="A575" s="91" t="s">
        <v>52</v>
      </c>
      <c r="B575" s="92" t="s">
        <v>41</v>
      </c>
      <c r="C575" s="92" t="s">
        <v>55</v>
      </c>
      <c r="D575" s="92" t="s">
        <v>37</v>
      </c>
      <c r="E575" s="92" t="s">
        <v>37</v>
      </c>
      <c r="F575" s="92" t="s">
        <v>37</v>
      </c>
      <c r="G575" s="93" t="s">
        <v>98</v>
      </c>
      <c r="H575" s="93" t="s">
        <v>64</v>
      </c>
      <c r="I575" s="92" t="s">
        <v>45</v>
      </c>
      <c r="J575" s="94">
        <v>6</v>
      </c>
      <c r="K575" s="95">
        <v>6</v>
      </c>
      <c r="L575" s="96">
        <v>350.5</v>
      </c>
    </row>
    <row r="576" spans="1:12" s="56" customFormat="1" ht="15" customHeight="1" x14ac:dyDescent="0.25">
      <c r="A576" s="91" t="s">
        <v>52</v>
      </c>
      <c r="B576" s="92" t="s">
        <v>41</v>
      </c>
      <c r="C576" s="92" t="s">
        <v>55</v>
      </c>
      <c r="D576" s="92" t="s">
        <v>37</v>
      </c>
      <c r="E576" s="92" t="s">
        <v>37</v>
      </c>
      <c r="F576" s="92" t="s">
        <v>37</v>
      </c>
      <c r="G576" s="93" t="s">
        <v>37</v>
      </c>
      <c r="H576" s="93" t="s">
        <v>122</v>
      </c>
      <c r="I576" s="92" t="s">
        <v>117</v>
      </c>
      <c r="J576" s="94">
        <v>13321</v>
      </c>
      <c r="K576" s="95">
        <v>34064</v>
      </c>
      <c r="L576" s="96">
        <v>1734599.4600000801</v>
      </c>
    </row>
    <row r="577" spans="1:12" s="56" customFormat="1" ht="15" customHeight="1" x14ac:dyDescent="0.25">
      <c r="A577" s="91" t="s">
        <v>52</v>
      </c>
      <c r="B577" s="92" t="s">
        <v>41</v>
      </c>
      <c r="C577" s="92" t="s">
        <v>55</v>
      </c>
      <c r="D577" s="92" t="s">
        <v>37</v>
      </c>
      <c r="E577" s="92" t="s">
        <v>37</v>
      </c>
      <c r="F577" s="92" t="s">
        <v>37</v>
      </c>
      <c r="G577" s="93" t="s">
        <v>37</v>
      </c>
      <c r="H577" s="93" t="s">
        <v>122</v>
      </c>
      <c r="I577" s="92" t="s">
        <v>45</v>
      </c>
      <c r="J577" s="94">
        <v>49</v>
      </c>
      <c r="K577" s="95">
        <v>96</v>
      </c>
      <c r="L577" s="96">
        <v>5464.75</v>
      </c>
    </row>
    <row r="578" spans="1:12" s="56" customFormat="1" ht="15" customHeight="1" x14ac:dyDescent="0.25">
      <c r="A578" s="91" t="s">
        <v>52</v>
      </c>
      <c r="B578" s="92" t="s">
        <v>41</v>
      </c>
      <c r="C578" s="92" t="s">
        <v>55</v>
      </c>
      <c r="D578" s="92" t="s">
        <v>37</v>
      </c>
      <c r="E578" s="92" t="s">
        <v>37</v>
      </c>
      <c r="F578" s="92" t="s">
        <v>37</v>
      </c>
      <c r="G578" s="93" t="s">
        <v>37</v>
      </c>
      <c r="H578" s="93" t="s">
        <v>37</v>
      </c>
      <c r="I578" s="92" t="s">
        <v>117</v>
      </c>
      <c r="J578" s="94">
        <v>63520</v>
      </c>
      <c r="K578" s="95">
        <v>208173</v>
      </c>
      <c r="L578" s="96">
        <v>10274593.5500024</v>
      </c>
    </row>
    <row r="579" spans="1:12" s="56" customFormat="1" ht="15" customHeight="1" x14ac:dyDescent="0.25">
      <c r="A579" s="91" t="s">
        <v>52</v>
      </c>
      <c r="B579" s="92" t="s">
        <v>41</v>
      </c>
      <c r="C579" s="92" t="s">
        <v>55</v>
      </c>
      <c r="D579" s="92" t="s">
        <v>37</v>
      </c>
      <c r="E579" s="92" t="s">
        <v>37</v>
      </c>
      <c r="F579" s="92" t="s">
        <v>37</v>
      </c>
      <c r="G579" s="93" t="s">
        <v>37</v>
      </c>
      <c r="H579" s="93" t="s">
        <v>37</v>
      </c>
      <c r="I579" s="92" t="s">
        <v>45</v>
      </c>
      <c r="J579" s="94">
        <v>88</v>
      </c>
      <c r="K579" s="95">
        <v>142</v>
      </c>
      <c r="L579" s="96">
        <v>8141.45</v>
      </c>
    </row>
    <row r="580" spans="1:12" s="56" customFormat="1" ht="15" customHeight="1" x14ac:dyDescent="0.25">
      <c r="A580" s="91" t="s">
        <v>52</v>
      </c>
      <c r="B580" s="92" t="s">
        <v>41</v>
      </c>
      <c r="C580" s="92" t="s">
        <v>55</v>
      </c>
      <c r="D580" s="92" t="s">
        <v>37</v>
      </c>
      <c r="E580" s="92" t="s">
        <v>37</v>
      </c>
      <c r="F580" s="92" t="s">
        <v>37</v>
      </c>
      <c r="G580" s="93" t="s">
        <v>37</v>
      </c>
      <c r="H580" s="93" t="s">
        <v>64</v>
      </c>
      <c r="I580" s="92" t="s">
        <v>117</v>
      </c>
      <c r="J580" s="94">
        <v>49793</v>
      </c>
      <c r="K580" s="95">
        <v>171991</v>
      </c>
      <c r="L580" s="96">
        <v>8428179.5300064702</v>
      </c>
    </row>
    <row r="581" spans="1:12" s="56" customFormat="1" ht="15" customHeight="1" x14ac:dyDescent="0.25">
      <c r="A581" s="91" t="s">
        <v>52</v>
      </c>
      <c r="B581" s="92" t="s">
        <v>41</v>
      </c>
      <c r="C581" s="92" t="s">
        <v>55</v>
      </c>
      <c r="D581" s="92" t="s">
        <v>37</v>
      </c>
      <c r="E581" s="92" t="s">
        <v>37</v>
      </c>
      <c r="F581" s="92" t="s">
        <v>37</v>
      </c>
      <c r="G581" s="93" t="s">
        <v>37</v>
      </c>
      <c r="H581" s="93" t="s">
        <v>64</v>
      </c>
      <c r="I581" s="92" t="s">
        <v>45</v>
      </c>
      <c r="J581" s="94">
        <v>36</v>
      </c>
      <c r="K581" s="95">
        <v>37</v>
      </c>
      <c r="L581" s="96">
        <v>2218.5</v>
      </c>
    </row>
    <row r="582" spans="1:12" s="56" customFormat="1" ht="15" customHeight="1" x14ac:dyDescent="0.25">
      <c r="A582" s="91" t="s">
        <v>52</v>
      </c>
      <c r="B582" s="92" t="s">
        <v>41</v>
      </c>
      <c r="C582" s="92" t="s">
        <v>34</v>
      </c>
      <c r="D582" s="92" t="s">
        <v>123</v>
      </c>
      <c r="E582" s="92" t="s">
        <v>61</v>
      </c>
      <c r="F582" s="92" t="s">
        <v>37</v>
      </c>
      <c r="G582" s="93" t="s">
        <v>37</v>
      </c>
      <c r="H582" s="93" t="s">
        <v>37</v>
      </c>
      <c r="I582" s="92" t="s">
        <v>117</v>
      </c>
      <c r="J582" s="94">
        <v>375740</v>
      </c>
      <c r="K582" s="95">
        <v>629321</v>
      </c>
      <c r="L582" s="96">
        <v>35163060.859968498</v>
      </c>
    </row>
    <row r="583" spans="1:12" s="56" customFormat="1" ht="15" customHeight="1" x14ac:dyDescent="0.25">
      <c r="A583" s="91" t="s">
        <v>52</v>
      </c>
      <c r="B583" s="92" t="s">
        <v>41</v>
      </c>
      <c r="C583" s="92" t="s">
        <v>34</v>
      </c>
      <c r="D583" s="92" t="s">
        <v>123</v>
      </c>
      <c r="E583" s="92" t="s">
        <v>61</v>
      </c>
      <c r="F583" s="92" t="s">
        <v>37</v>
      </c>
      <c r="G583" s="93" t="s">
        <v>37</v>
      </c>
      <c r="H583" s="93" t="s">
        <v>37</v>
      </c>
      <c r="I583" s="92" t="s">
        <v>45</v>
      </c>
      <c r="J583" s="94">
        <v>3952</v>
      </c>
      <c r="K583" s="95">
        <v>5535</v>
      </c>
      <c r="L583" s="96">
        <v>100045</v>
      </c>
    </row>
    <row r="584" spans="1:12" s="56" customFormat="1" ht="15" customHeight="1" x14ac:dyDescent="0.25">
      <c r="A584" s="91" t="s">
        <v>52</v>
      </c>
      <c r="B584" s="92" t="s">
        <v>41</v>
      </c>
      <c r="C584" s="92" t="s">
        <v>34</v>
      </c>
      <c r="D584" s="92" t="s">
        <v>123</v>
      </c>
      <c r="E584" s="92" t="s">
        <v>62</v>
      </c>
      <c r="F584" s="92" t="s">
        <v>37</v>
      </c>
      <c r="G584" s="93" t="s">
        <v>37</v>
      </c>
      <c r="H584" s="93" t="s">
        <v>37</v>
      </c>
      <c r="I584" s="92" t="s">
        <v>117</v>
      </c>
      <c r="J584" s="94">
        <v>217433</v>
      </c>
      <c r="K584" s="95">
        <v>363409</v>
      </c>
      <c r="L584" s="96">
        <v>19722568.789963301</v>
      </c>
    </row>
    <row r="585" spans="1:12" s="56" customFormat="1" ht="15" customHeight="1" x14ac:dyDescent="0.25">
      <c r="A585" s="91" t="s">
        <v>52</v>
      </c>
      <c r="B585" s="92" t="s">
        <v>41</v>
      </c>
      <c r="C585" s="92" t="s">
        <v>34</v>
      </c>
      <c r="D585" s="92" t="s">
        <v>123</v>
      </c>
      <c r="E585" s="92" t="s">
        <v>62</v>
      </c>
      <c r="F585" s="92" t="s">
        <v>37</v>
      </c>
      <c r="G585" s="93" t="s">
        <v>37</v>
      </c>
      <c r="H585" s="93" t="s">
        <v>37</v>
      </c>
      <c r="I585" s="92" t="s">
        <v>45</v>
      </c>
      <c r="J585" s="94">
        <v>2755</v>
      </c>
      <c r="K585" s="95">
        <v>3646</v>
      </c>
      <c r="L585" s="96">
        <v>65060.729999999799</v>
      </c>
    </row>
    <row r="586" spans="1:12" s="56" customFormat="1" ht="15" customHeight="1" x14ac:dyDescent="0.25">
      <c r="A586" s="91" t="s">
        <v>52</v>
      </c>
      <c r="B586" s="92" t="s">
        <v>41</v>
      </c>
      <c r="C586" s="92" t="s">
        <v>34</v>
      </c>
      <c r="D586" s="92" t="s">
        <v>123</v>
      </c>
      <c r="E586" s="92" t="s">
        <v>37</v>
      </c>
      <c r="F586" s="92" t="s">
        <v>120</v>
      </c>
      <c r="G586" s="93" t="s">
        <v>37</v>
      </c>
      <c r="H586" s="93" t="s">
        <v>37</v>
      </c>
      <c r="I586" s="92" t="s">
        <v>117</v>
      </c>
      <c r="J586" s="94">
        <v>36220</v>
      </c>
      <c r="K586" s="95">
        <v>57620</v>
      </c>
      <c r="L586" s="96">
        <v>2946178.4600001602</v>
      </c>
    </row>
    <row r="587" spans="1:12" s="56" customFormat="1" ht="15" customHeight="1" x14ac:dyDescent="0.25">
      <c r="A587" s="91" t="s">
        <v>52</v>
      </c>
      <c r="B587" s="92" t="s">
        <v>41</v>
      </c>
      <c r="C587" s="92" t="s">
        <v>34</v>
      </c>
      <c r="D587" s="92" t="s">
        <v>123</v>
      </c>
      <c r="E587" s="92" t="s">
        <v>37</v>
      </c>
      <c r="F587" s="92" t="s">
        <v>120</v>
      </c>
      <c r="G587" s="93" t="s">
        <v>37</v>
      </c>
      <c r="H587" s="93" t="s">
        <v>37</v>
      </c>
      <c r="I587" s="92" t="s">
        <v>45</v>
      </c>
      <c r="J587" s="94">
        <v>297</v>
      </c>
      <c r="K587" s="95">
        <v>332</v>
      </c>
      <c r="L587" s="96">
        <v>6646.00000000001</v>
      </c>
    </row>
    <row r="588" spans="1:12" s="56" customFormat="1" ht="15" customHeight="1" x14ac:dyDescent="0.25">
      <c r="A588" s="91" t="s">
        <v>52</v>
      </c>
      <c r="B588" s="92" t="s">
        <v>41</v>
      </c>
      <c r="C588" s="92" t="s">
        <v>34</v>
      </c>
      <c r="D588" s="92" t="s">
        <v>123</v>
      </c>
      <c r="E588" s="92" t="s">
        <v>37</v>
      </c>
      <c r="F588" s="92" t="s">
        <v>121</v>
      </c>
      <c r="G588" s="93" t="s">
        <v>37</v>
      </c>
      <c r="H588" s="93" t="s">
        <v>37</v>
      </c>
      <c r="I588" s="92" t="s">
        <v>117</v>
      </c>
      <c r="J588" s="94">
        <v>462321</v>
      </c>
      <c r="K588" s="95">
        <v>777290</v>
      </c>
      <c r="L588" s="96">
        <v>42936935.320091598</v>
      </c>
    </row>
    <row r="589" spans="1:12" s="56" customFormat="1" ht="15" customHeight="1" x14ac:dyDescent="0.25">
      <c r="A589" s="91" t="s">
        <v>52</v>
      </c>
      <c r="B589" s="92" t="s">
        <v>41</v>
      </c>
      <c r="C589" s="92" t="s">
        <v>34</v>
      </c>
      <c r="D589" s="92" t="s">
        <v>123</v>
      </c>
      <c r="E589" s="92" t="s">
        <v>37</v>
      </c>
      <c r="F589" s="92" t="s">
        <v>121</v>
      </c>
      <c r="G589" s="93" t="s">
        <v>37</v>
      </c>
      <c r="H589" s="93" t="s">
        <v>37</v>
      </c>
      <c r="I589" s="92" t="s">
        <v>45</v>
      </c>
      <c r="J589" s="94">
        <v>5741</v>
      </c>
      <c r="K589" s="95">
        <v>7978</v>
      </c>
      <c r="L589" s="96">
        <v>142358.33000000101</v>
      </c>
    </row>
    <row r="590" spans="1:12" s="56" customFormat="1" ht="15" customHeight="1" x14ac:dyDescent="0.25">
      <c r="A590" s="91" t="s">
        <v>52</v>
      </c>
      <c r="B590" s="92" t="s">
        <v>41</v>
      </c>
      <c r="C590" s="92" t="s">
        <v>34</v>
      </c>
      <c r="D590" s="92" t="s">
        <v>123</v>
      </c>
      <c r="E590" s="92" t="s">
        <v>37</v>
      </c>
      <c r="F590" s="92" t="s">
        <v>60</v>
      </c>
      <c r="G590" s="93" t="s">
        <v>37</v>
      </c>
      <c r="H590" s="93" t="s">
        <v>37</v>
      </c>
      <c r="I590" s="92" t="s">
        <v>117</v>
      </c>
      <c r="J590" s="94">
        <v>95090</v>
      </c>
      <c r="K590" s="95">
        <v>157820</v>
      </c>
      <c r="L590" s="96">
        <v>9002515.8699929994</v>
      </c>
    </row>
    <row r="591" spans="1:12" s="56" customFormat="1" ht="15" customHeight="1" x14ac:dyDescent="0.25">
      <c r="A591" s="91" t="s">
        <v>52</v>
      </c>
      <c r="B591" s="92" t="s">
        <v>41</v>
      </c>
      <c r="C591" s="92" t="s">
        <v>34</v>
      </c>
      <c r="D591" s="92" t="s">
        <v>123</v>
      </c>
      <c r="E591" s="92" t="s">
        <v>37</v>
      </c>
      <c r="F591" s="92" t="s">
        <v>60</v>
      </c>
      <c r="G591" s="93" t="s">
        <v>37</v>
      </c>
      <c r="H591" s="93" t="s">
        <v>37</v>
      </c>
      <c r="I591" s="92" t="s">
        <v>45</v>
      </c>
      <c r="J591" s="94">
        <v>671</v>
      </c>
      <c r="K591" s="95">
        <v>871</v>
      </c>
      <c r="L591" s="96">
        <v>16101.4</v>
      </c>
    </row>
    <row r="592" spans="1:12" s="56" customFormat="1" ht="15" customHeight="1" x14ac:dyDescent="0.25">
      <c r="A592" s="91" t="s">
        <v>52</v>
      </c>
      <c r="B592" s="92" t="s">
        <v>41</v>
      </c>
      <c r="C592" s="92" t="s">
        <v>34</v>
      </c>
      <c r="D592" s="92" t="s">
        <v>123</v>
      </c>
      <c r="E592" s="92" t="s">
        <v>37</v>
      </c>
      <c r="F592" s="92" t="s">
        <v>37</v>
      </c>
      <c r="G592" s="93" t="s">
        <v>41</v>
      </c>
      <c r="H592" s="93" t="s">
        <v>37</v>
      </c>
      <c r="I592" s="92" t="s">
        <v>117</v>
      </c>
      <c r="J592" s="94">
        <v>123744</v>
      </c>
      <c r="K592" s="95">
        <v>207060</v>
      </c>
      <c r="L592" s="96">
        <v>11294956.3899944</v>
      </c>
    </row>
    <row r="593" spans="1:12" s="56" customFormat="1" ht="15" customHeight="1" x14ac:dyDescent="0.25">
      <c r="A593" s="91" t="s">
        <v>52</v>
      </c>
      <c r="B593" s="92" t="s">
        <v>41</v>
      </c>
      <c r="C593" s="92" t="s">
        <v>34</v>
      </c>
      <c r="D593" s="92" t="s">
        <v>123</v>
      </c>
      <c r="E593" s="92" t="s">
        <v>37</v>
      </c>
      <c r="F593" s="92" t="s">
        <v>37</v>
      </c>
      <c r="G593" s="93" t="s">
        <v>41</v>
      </c>
      <c r="H593" s="93" t="s">
        <v>37</v>
      </c>
      <c r="I593" s="92" t="s">
        <v>45</v>
      </c>
      <c r="J593" s="94">
        <v>1573</v>
      </c>
      <c r="K593" s="95">
        <v>2086</v>
      </c>
      <c r="L593" s="96">
        <v>36855.749999999898</v>
      </c>
    </row>
    <row r="594" spans="1:12" s="56" customFormat="1" ht="15" customHeight="1" x14ac:dyDescent="0.25">
      <c r="A594" s="91" t="s">
        <v>52</v>
      </c>
      <c r="B594" s="92" t="s">
        <v>41</v>
      </c>
      <c r="C594" s="92" t="s">
        <v>34</v>
      </c>
      <c r="D594" s="92" t="s">
        <v>123</v>
      </c>
      <c r="E594" s="92" t="s">
        <v>37</v>
      </c>
      <c r="F594" s="92" t="s">
        <v>37</v>
      </c>
      <c r="G594" s="93" t="s">
        <v>42</v>
      </c>
      <c r="H594" s="93" t="s">
        <v>37</v>
      </c>
      <c r="I594" s="92" t="s">
        <v>117</v>
      </c>
      <c r="J594" s="94">
        <v>122087</v>
      </c>
      <c r="K594" s="95">
        <v>197528</v>
      </c>
      <c r="L594" s="96">
        <v>10769133.709996801</v>
      </c>
    </row>
    <row r="595" spans="1:12" s="56" customFormat="1" ht="15" customHeight="1" x14ac:dyDescent="0.25">
      <c r="A595" s="91" t="s">
        <v>52</v>
      </c>
      <c r="B595" s="92" t="s">
        <v>41</v>
      </c>
      <c r="C595" s="92" t="s">
        <v>34</v>
      </c>
      <c r="D595" s="92" t="s">
        <v>123</v>
      </c>
      <c r="E595" s="92" t="s">
        <v>37</v>
      </c>
      <c r="F595" s="92" t="s">
        <v>37</v>
      </c>
      <c r="G595" s="93" t="s">
        <v>42</v>
      </c>
      <c r="H595" s="93" t="s">
        <v>37</v>
      </c>
      <c r="I595" s="92" t="s">
        <v>45</v>
      </c>
      <c r="J595" s="94">
        <v>1399</v>
      </c>
      <c r="K595" s="95">
        <v>1869</v>
      </c>
      <c r="L595" s="96">
        <v>32386.35</v>
      </c>
    </row>
    <row r="596" spans="1:12" s="56" customFormat="1" ht="15" customHeight="1" x14ac:dyDescent="0.25">
      <c r="A596" s="91" t="s">
        <v>52</v>
      </c>
      <c r="B596" s="92" t="s">
        <v>41</v>
      </c>
      <c r="C596" s="92" t="s">
        <v>34</v>
      </c>
      <c r="D596" s="92" t="s">
        <v>123</v>
      </c>
      <c r="E596" s="92" t="s">
        <v>37</v>
      </c>
      <c r="F596" s="92" t="s">
        <v>37</v>
      </c>
      <c r="G596" s="93" t="s">
        <v>43</v>
      </c>
      <c r="H596" s="93" t="s">
        <v>37</v>
      </c>
      <c r="I596" s="92" t="s">
        <v>117</v>
      </c>
      <c r="J596" s="94">
        <v>122108</v>
      </c>
      <c r="K596" s="95">
        <v>192093</v>
      </c>
      <c r="L596" s="96">
        <v>10479326.959997799</v>
      </c>
    </row>
    <row r="597" spans="1:12" s="56" customFormat="1" ht="15" customHeight="1" x14ac:dyDescent="0.25">
      <c r="A597" s="91" t="s">
        <v>52</v>
      </c>
      <c r="B597" s="92" t="s">
        <v>41</v>
      </c>
      <c r="C597" s="92" t="s">
        <v>34</v>
      </c>
      <c r="D597" s="92" t="s">
        <v>123</v>
      </c>
      <c r="E597" s="92" t="s">
        <v>37</v>
      </c>
      <c r="F597" s="92" t="s">
        <v>37</v>
      </c>
      <c r="G597" s="93" t="s">
        <v>43</v>
      </c>
      <c r="H597" s="93" t="s">
        <v>37</v>
      </c>
      <c r="I597" s="92" t="s">
        <v>45</v>
      </c>
      <c r="J597" s="94">
        <v>1273</v>
      </c>
      <c r="K597" s="95">
        <v>1665</v>
      </c>
      <c r="L597" s="96">
        <v>29988.17</v>
      </c>
    </row>
    <row r="598" spans="1:12" s="56" customFormat="1" ht="15" customHeight="1" x14ac:dyDescent="0.25">
      <c r="A598" s="91" t="s">
        <v>52</v>
      </c>
      <c r="B598" s="92" t="s">
        <v>41</v>
      </c>
      <c r="C598" s="92" t="s">
        <v>34</v>
      </c>
      <c r="D598" s="92" t="s">
        <v>123</v>
      </c>
      <c r="E598" s="92" t="s">
        <v>37</v>
      </c>
      <c r="F598" s="92" t="s">
        <v>37</v>
      </c>
      <c r="G598" s="93" t="s">
        <v>44</v>
      </c>
      <c r="H598" s="93" t="s">
        <v>37</v>
      </c>
      <c r="I598" s="92" t="s">
        <v>117</v>
      </c>
      <c r="J598" s="94">
        <v>121743</v>
      </c>
      <c r="K598" s="95">
        <v>187885</v>
      </c>
      <c r="L598" s="96">
        <v>10412661.4099981</v>
      </c>
    </row>
    <row r="599" spans="1:12" s="56" customFormat="1" ht="15" customHeight="1" x14ac:dyDescent="0.25">
      <c r="A599" s="91" t="s">
        <v>52</v>
      </c>
      <c r="B599" s="92" t="s">
        <v>41</v>
      </c>
      <c r="C599" s="92" t="s">
        <v>34</v>
      </c>
      <c r="D599" s="92" t="s">
        <v>123</v>
      </c>
      <c r="E599" s="92" t="s">
        <v>37</v>
      </c>
      <c r="F599" s="92" t="s">
        <v>37</v>
      </c>
      <c r="G599" s="93" t="s">
        <v>44</v>
      </c>
      <c r="H599" s="93" t="s">
        <v>37</v>
      </c>
      <c r="I599" s="92" t="s">
        <v>45</v>
      </c>
      <c r="J599" s="94">
        <v>1334</v>
      </c>
      <c r="K599" s="95">
        <v>1749</v>
      </c>
      <c r="L599" s="96">
        <v>31756.05</v>
      </c>
    </row>
    <row r="600" spans="1:12" s="56" customFormat="1" ht="15" customHeight="1" x14ac:dyDescent="0.25">
      <c r="A600" s="91" t="s">
        <v>52</v>
      </c>
      <c r="B600" s="92" t="s">
        <v>41</v>
      </c>
      <c r="C600" s="92" t="s">
        <v>34</v>
      </c>
      <c r="D600" s="92" t="s">
        <v>123</v>
      </c>
      <c r="E600" s="92" t="s">
        <v>37</v>
      </c>
      <c r="F600" s="92" t="s">
        <v>37</v>
      </c>
      <c r="G600" s="93" t="s">
        <v>98</v>
      </c>
      <c r="H600" s="93" t="s">
        <v>37</v>
      </c>
      <c r="I600" s="92" t="s">
        <v>117</v>
      </c>
      <c r="J600" s="94">
        <v>121185</v>
      </c>
      <c r="K600" s="95">
        <v>191705</v>
      </c>
      <c r="L600" s="96">
        <v>10986692.559995599</v>
      </c>
    </row>
    <row r="601" spans="1:12" s="56" customFormat="1" ht="15" customHeight="1" x14ac:dyDescent="0.25">
      <c r="A601" s="91" t="s">
        <v>52</v>
      </c>
      <c r="B601" s="92" t="s">
        <v>41</v>
      </c>
      <c r="C601" s="92" t="s">
        <v>34</v>
      </c>
      <c r="D601" s="92" t="s">
        <v>123</v>
      </c>
      <c r="E601" s="92" t="s">
        <v>37</v>
      </c>
      <c r="F601" s="92" t="s">
        <v>37</v>
      </c>
      <c r="G601" s="93" t="s">
        <v>98</v>
      </c>
      <c r="H601" s="93" t="s">
        <v>37</v>
      </c>
      <c r="I601" s="92" t="s">
        <v>45</v>
      </c>
      <c r="J601" s="94">
        <v>1212</v>
      </c>
      <c r="K601" s="95">
        <v>1680</v>
      </c>
      <c r="L601" s="96">
        <v>31718.16</v>
      </c>
    </row>
    <row r="602" spans="1:12" s="56" customFormat="1" ht="15" customHeight="1" x14ac:dyDescent="0.25">
      <c r="A602" s="91" t="s">
        <v>52</v>
      </c>
      <c r="B602" s="92" t="s">
        <v>41</v>
      </c>
      <c r="C602" s="92" t="s">
        <v>34</v>
      </c>
      <c r="D602" s="92" t="s">
        <v>123</v>
      </c>
      <c r="E602" s="92" t="s">
        <v>37</v>
      </c>
      <c r="F602" s="92" t="s">
        <v>37</v>
      </c>
      <c r="G602" s="93" t="s">
        <v>37</v>
      </c>
      <c r="H602" s="93" t="s">
        <v>122</v>
      </c>
      <c r="I602" s="92" t="s">
        <v>117</v>
      </c>
      <c r="J602" s="94">
        <v>51653</v>
      </c>
      <c r="K602" s="95">
        <v>81824</v>
      </c>
      <c r="L602" s="96">
        <v>4188489.8400010099</v>
      </c>
    </row>
    <row r="603" spans="1:12" s="56" customFormat="1" ht="15" customHeight="1" x14ac:dyDescent="0.25">
      <c r="A603" s="91" t="s">
        <v>52</v>
      </c>
      <c r="B603" s="92" t="s">
        <v>41</v>
      </c>
      <c r="C603" s="92" t="s">
        <v>34</v>
      </c>
      <c r="D603" s="92" t="s">
        <v>123</v>
      </c>
      <c r="E603" s="92" t="s">
        <v>37</v>
      </c>
      <c r="F603" s="92" t="s">
        <v>37</v>
      </c>
      <c r="G603" s="93" t="s">
        <v>37</v>
      </c>
      <c r="H603" s="93" t="s">
        <v>122</v>
      </c>
      <c r="I603" s="92" t="s">
        <v>45</v>
      </c>
      <c r="J603" s="94">
        <v>769</v>
      </c>
      <c r="K603" s="95">
        <v>1008</v>
      </c>
      <c r="L603" s="96">
        <v>18753.87</v>
      </c>
    </row>
    <row r="604" spans="1:12" s="56" customFormat="1" ht="15" customHeight="1" x14ac:dyDescent="0.25">
      <c r="A604" s="91" t="s">
        <v>52</v>
      </c>
      <c r="B604" s="92" t="s">
        <v>41</v>
      </c>
      <c r="C604" s="92" t="s">
        <v>34</v>
      </c>
      <c r="D604" s="92" t="s">
        <v>123</v>
      </c>
      <c r="E604" s="92" t="s">
        <v>37</v>
      </c>
      <c r="F604" s="92" t="s">
        <v>37</v>
      </c>
      <c r="G604" s="93" t="s">
        <v>37</v>
      </c>
      <c r="H604" s="93" t="s">
        <v>37</v>
      </c>
      <c r="I604" s="92" t="s">
        <v>117</v>
      </c>
      <c r="J604" s="94">
        <v>596260</v>
      </c>
      <c r="K604" s="95">
        <v>997811</v>
      </c>
      <c r="L604" s="96">
        <v>55152753.400278501</v>
      </c>
    </row>
    <row r="605" spans="1:12" s="56" customFormat="1" ht="15" customHeight="1" x14ac:dyDescent="0.25">
      <c r="A605" s="91" t="s">
        <v>52</v>
      </c>
      <c r="B605" s="92" t="s">
        <v>41</v>
      </c>
      <c r="C605" s="92" t="s">
        <v>34</v>
      </c>
      <c r="D605" s="92" t="s">
        <v>123</v>
      </c>
      <c r="E605" s="92" t="s">
        <v>37</v>
      </c>
      <c r="F605" s="92" t="s">
        <v>37</v>
      </c>
      <c r="G605" s="93" t="s">
        <v>37</v>
      </c>
      <c r="H605" s="93" t="s">
        <v>37</v>
      </c>
      <c r="I605" s="92" t="s">
        <v>45</v>
      </c>
      <c r="J605" s="94">
        <v>6796</v>
      </c>
      <c r="K605" s="95">
        <v>9299</v>
      </c>
      <c r="L605" s="96">
        <v>166990.78000000099</v>
      </c>
    </row>
    <row r="606" spans="1:12" s="56" customFormat="1" ht="15" customHeight="1" x14ac:dyDescent="0.25">
      <c r="A606" s="91" t="s">
        <v>52</v>
      </c>
      <c r="B606" s="92" t="s">
        <v>41</v>
      </c>
      <c r="C606" s="92" t="s">
        <v>34</v>
      </c>
      <c r="D606" s="92" t="s">
        <v>123</v>
      </c>
      <c r="E606" s="92" t="s">
        <v>37</v>
      </c>
      <c r="F606" s="92" t="s">
        <v>37</v>
      </c>
      <c r="G606" s="93" t="s">
        <v>37</v>
      </c>
      <c r="H606" s="93" t="s">
        <v>64</v>
      </c>
      <c r="I606" s="92" t="s">
        <v>117</v>
      </c>
      <c r="J606" s="94">
        <v>534837</v>
      </c>
      <c r="K606" s="95">
        <v>895995</v>
      </c>
      <c r="L606" s="96">
        <v>49834955.720196903</v>
      </c>
    </row>
    <row r="607" spans="1:12" s="56" customFormat="1" ht="15" customHeight="1" x14ac:dyDescent="0.25">
      <c r="A607" s="91" t="s">
        <v>52</v>
      </c>
      <c r="B607" s="92" t="s">
        <v>41</v>
      </c>
      <c r="C607" s="92" t="s">
        <v>34</v>
      </c>
      <c r="D607" s="92" t="s">
        <v>123</v>
      </c>
      <c r="E607" s="92" t="s">
        <v>37</v>
      </c>
      <c r="F607" s="92" t="s">
        <v>37</v>
      </c>
      <c r="G607" s="93" t="s">
        <v>37</v>
      </c>
      <c r="H607" s="93" t="s">
        <v>64</v>
      </c>
      <c r="I607" s="92" t="s">
        <v>45</v>
      </c>
      <c r="J607" s="94">
        <v>5865</v>
      </c>
      <c r="K607" s="95">
        <v>8059</v>
      </c>
      <c r="L607" s="96">
        <v>144257.96000000101</v>
      </c>
    </row>
    <row r="608" spans="1:12" s="56" customFormat="1" ht="15" customHeight="1" x14ac:dyDescent="0.25">
      <c r="A608" s="91" t="s">
        <v>52</v>
      </c>
      <c r="B608" s="92" t="s">
        <v>41</v>
      </c>
      <c r="C608" s="92" t="s">
        <v>34</v>
      </c>
      <c r="D608" s="92" t="s">
        <v>125</v>
      </c>
      <c r="E608" s="92" t="s">
        <v>61</v>
      </c>
      <c r="F608" s="92" t="s">
        <v>37</v>
      </c>
      <c r="G608" s="93" t="s">
        <v>37</v>
      </c>
      <c r="H608" s="93" t="s">
        <v>37</v>
      </c>
      <c r="I608" s="92" t="s">
        <v>117</v>
      </c>
      <c r="J608" s="94">
        <v>119519</v>
      </c>
      <c r="K608" s="95">
        <v>357949</v>
      </c>
      <c r="L608" s="96">
        <v>49923457.6000949</v>
      </c>
    </row>
    <row r="609" spans="1:12" s="56" customFormat="1" ht="15" customHeight="1" x14ac:dyDescent="0.25">
      <c r="A609" s="91" t="s">
        <v>52</v>
      </c>
      <c r="B609" s="92" t="s">
        <v>41</v>
      </c>
      <c r="C609" s="92" t="s">
        <v>34</v>
      </c>
      <c r="D609" s="92" t="s">
        <v>125</v>
      </c>
      <c r="E609" s="92" t="s">
        <v>61</v>
      </c>
      <c r="F609" s="92" t="s">
        <v>37</v>
      </c>
      <c r="G609" s="93" t="s">
        <v>37</v>
      </c>
      <c r="H609" s="93" t="s">
        <v>37</v>
      </c>
      <c r="I609" s="92" t="s">
        <v>45</v>
      </c>
      <c r="J609" s="94">
        <v>2860</v>
      </c>
      <c r="K609" s="95">
        <v>5586</v>
      </c>
      <c r="L609" s="96">
        <v>125729.25999999901</v>
      </c>
    </row>
    <row r="610" spans="1:12" s="56" customFormat="1" ht="15" customHeight="1" x14ac:dyDescent="0.25">
      <c r="A610" s="91" t="s">
        <v>52</v>
      </c>
      <c r="B610" s="92" t="s">
        <v>41</v>
      </c>
      <c r="C610" s="92" t="s">
        <v>34</v>
      </c>
      <c r="D610" s="92" t="s">
        <v>125</v>
      </c>
      <c r="E610" s="92" t="s">
        <v>62</v>
      </c>
      <c r="F610" s="92" t="s">
        <v>37</v>
      </c>
      <c r="G610" s="93" t="s">
        <v>37</v>
      </c>
      <c r="H610" s="93" t="s">
        <v>37</v>
      </c>
      <c r="I610" s="92" t="s">
        <v>117</v>
      </c>
      <c r="J610" s="94">
        <v>78242</v>
      </c>
      <c r="K610" s="95">
        <v>237231</v>
      </c>
      <c r="L610" s="96">
        <v>32408159.360054199</v>
      </c>
    </row>
    <row r="611" spans="1:12" s="56" customFormat="1" ht="15" customHeight="1" x14ac:dyDescent="0.25">
      <c r="A611" s="91" t="s">
        <v>52</v>
      </c>
      <c r="B611" s="92" t="s">
        <v>41</v>
      </c>
      <c r="C611" s="92" t="s">
        <v>34</v>
      </c>
      <c r="D611" s="92" t="s">
        <v>125</v>
      </c>
      <c r="E611" s="92" t="s">
        <v>62</v>
      </c>
      <c r="F611" s="92" t="s">
        <v>37</v>
      </c>
      <c r="G611" s="93" t="s">
        <v>37</v>
      </c>
      <c r="H611" s="93" t="s">
        <v>37</v>
      </c>
      <c r="I611" s="92" t="s">
        <v>45</v>
      </c>
      <c r="J611" s="94">
        <v>1883</v>
      </c>
      <c r="K611" s="95">
        <v>3177</v>
      </c>
      <c r="L611" s="96">
        <v>69562.719999999797</v>
      </c>
    </row>
    <row r="612" spans="1:12" s="56" customFormat="1" ht="15" customHeight="1" x14ac:dyDescent="0.25">
      <c r="A612" s="91" t="s">
        <v>52</v>
      </c>
      <c r="B612" s="92" t="s">
        <v>41</v>
      </c>
      <c r="C612" s="92" t="s">
        <v>34</v>
      </c>
      <c r="D612" s="92" t="s">
        <v>125</v>
      </c>
      <c r="E612" s="92" t="s">
        <v>37</v>
      </c>
      <c r="F612" s="92" t="s">
        <v>120</v>
      </c>
      <c r="G612" s="93" t="s">
        <v>37</v>
      </c>
      <c r="H612" s="93" t="s">
        <v>37</v>
      </c>
      <c r="I612" s="92" t="s">
        <v>117</v>
      </c>
      <c r="J612" s="94">
        <v>16247</v>
      </c>
      <c r="K612" s="95">
        <v>52510</v>
      </c>
      <c r="L612" s="96">
        <v>8225380.3299978999</v>
      </c>
    </row>
    <row r="613" spans="1:12" s="56" customFormat="1" ht="15" customHeight="1" x14ac:dyDescent="0.25">
      <c r="A613" s="91" t="s">
        <v>52</v>
      </c>
      <c r="B613" s="92" t="s">
        <v>41</v>
      </c>
      <c r="C613" s="92" t="s">
        <v>34</v>
      </c>
      <c r="D613" s="92" t="s">
        <v>125</v>
      </c>
      <c r="E613" s="92" t="s">
        <v>37</v>
      </c>
      <c r="F613" s="92" t="s">
        <v>120</v>
      </c>
      <c r="G613" s="93" t="s">
        <v>37</v>
      </c>
      <c r="H613" s="93" t="s">
        <v>37</v>
      </c>
      <c r="I613" s="92" t="s">
        <v>45</v>
      </c>
      <c r="J613" s="94">
        <v>425</v>
      </c>
      <c r="K613" s="95">
        <v>492</v>
      </c>
      <c r="L613" s="96">
        <v>13985.32</v>
      </c>
    </row>
    <row r="614" spans="1:12" s="56" customFormat="1" ht="15" customHeight="1" x14ac:dyDescent="0.25">
      <c r="A614" s="91" t="s">
        <v>52</v>
      </c>
      <c r="B614" s="92" t="s">
        <v>41</v>
      </c>
      <c r="C614" s="92" t="s">
        <v>34</v>
      </c>
      <c r="D614" s="92" t="s">
        <v>125</v>
      </c>
      <c r="E614" s="92" t="s">
        <v>37</v>
      </c>
      <c r="F614" s="92" t="s">
        <v>121</v>
      </c>
      <c r="G614" s="93" t="s">
        <v>37</v>
      </c>
      <c r="H614" s="93" t="s">
        <v>37</v>
      </c>
      <c r="I614" s="92" t="s">
        <v>117</v>
      </c>
      <c r="J614" s="94">
        <v>152475</v>
      </c>
      <c r="K614" s="95">
        <v>449899</v>
      </c>
      <c r="L614" s="96">
        <v>61613829.750099503</v>
      </c>
    </row>
    <row r="615" spans="1:12" s="56" customFormat="1" ht="15" customHeight="1" x14ac:dyDescent="0.25">
      <c r="A615" s="91" t="s">
        <v>52</v>
      </c>
      <c r="B615" s="92" t="s">
        <v>41</v>
      </c>
      <c r="C615" s="92" t="s">
        <v>34</v>
      </c>
      <c r="D615" s="92" t="s">
        <v>125</v>
      </c>
      <c r="E615" s="92" t="s">
        <v>37</v>
      </c>
      <c r="F615" s="92" t="s">
        <v>121</v>
      </c>
      <c r="G615" s="93" t="s">
        <v>37</v>
      </c>
      <c r="H615" s="93" t="s">
        <v>37</v>
      </c>
      <c r="I615" s="92" t="s">
        <v>45</v>
      </c>
      <c r="J615" s="94">
        <v>3988</v>
      </c>
      <c r="K615" s="95">
        <v>7636</v>
      </c>
      <c r="L615" s="96">
        <v>166492.74000000101</v>
      </c>
    </row>
    <row r="616" spans="1:12" s="56" customFormat="1" ht="15" customHeight="1" x14ac:dyDescent="0.25">
      <c r="A616" s="91" t="s">
        <v>52</v>
      </c>
      <c r="B616" s="92" t="s">
        <v>41</v>
      </c>
      <c r="C616" s="92" t="s">
        <v>34</v>
      </c>
      <c r="D616" s="92" t="s">
        <v>125</v>
      </c>
      <c r="E616" s="92" t="s">
        <v>37</v>
      </c>
      <c r="F616" s="92" t="s">
        <v>60</v>
      </c>
      <c r="G616" s="93" t="s">
        <v>37</v>
      </c>
      <c r="H616" s="93" t="s">
        <v>37</v>
      </c>
      <c r="I616" s="92" t="s">
        <v>117</v>
      </c>
      <c r="J616" s="94">
        <v>29408</v>
      </c>
      <c r="K616" s="95">
        <v>92771</v>
      </c>
      <c r="L616" s="96">
        <v>12492406.879992399</v>
      </c>
    </row>
    <row r="617" spans="1:12" s="56" customFormat="1" ht="15" customHeight="1" x14ac:dyDescent="0.25">
      <c r="A617" s="91" t="s">
        <v>52</v>
      </c>
      <c r="B617" s="92" t="s">
        <v>41</v>
      </c>
      <c r="C617" s="92" t="s">
        <v>34</v>
      </c>
      <c r="D617" s="92" t="s">
        <v>125</v>
      </c>
      <c r="E617" s="92" t="s">
        <v>37</v>
      </c>
      <c r="F617" s="92" t="s">
        <v>60</v>
      </c>
      <c r="G617" s="93" t="s">
        <v>37</v>
      </c>
      <c r="H617" s="93" t="s">
        <v>37</v>
      </c>
      <c r="I617" s="92" t="s">
        <v>45</v>
      </c>
      <c r="J617" s="94">
        <v>331</v>
      </c>
      <c r="K617" s="95">
        <v>635</v>
      </c>
      <c r="L617" s="96">
        <v>14813.92</v>
      </c>
    </row>
    <row r="618" spans="1:12" s="56" customFormat="1" ht="15" customHeight="1" x14ac:dyDescent="0.25">
      <c r="A618" s="91" t="s">
        <v>52</v>
      </c>
      <c r="B618" s="92" t="s">
        <v>41</v>
      </c>
      <c r="C618" s="92" t="s">
        <v>34</v>
      </c>
      <c r="D618" s="92" t="s">
        <v>125</v>
      </c>
      <c r="E618" s="92" t="s">
        <v>37</v>
      </c>
      <c r="F618" s="92" t="s">
        <v>37</v>
      </c>
      <c r="G618" s="93" t="s">
        <v>41</v>
      </c>
      <c r="H618" s="93" t="s">
        <v>37</v>
      </c>
      <c r="I618" s="92" t="s">
        <v>117</v>
      </c>
      <c r="J618" s="94">
        <v>49195</v>
      </c>
      <c r="K618" s="95">
        <v>138982</v>
      </c>
      <c r="L618" s="96">
        <v>18314454.2800011</v>
      </c>
    </row>
    <row r="619" spans="1:12" s="56" customFormat="1" ht="15" customHeight="1" x14ac:dyDescent="0.25">
      <c r="A619" s="91" t="s">
        <v>52</v>
      </c>
      <c r="B619" s="92" t="s">
        <v>41</v>
      </c>
      <c r="C619" s="92" t="s">
        <v>34</v>
      </c>
      <c r="D619" s="92" t="s">
        <v>125</v>
      </c>
      <c r="E619" s="92" t="s">
        <v>37</v>
      </c>
      <c r="F619" s="92" t="s">
        <v>37</v>
      </c>
      <c r="G619" s="93" t="s">
        <v>41</v>
      </c>
      <c r="H619" s="93" t="s">
        <v>37</v>
      </c>
      <c r="I619" s="92" t="s">
        <v>45</v>
      </c>
      <c r="J619" s="94">
        <v>1164</v>
      </c>
      <c r="K619" s="95">
        <v>2068</v>
      </c>
      <c r="L619" s="96">
        <v>45583.859999999899</v>
      </c>
    </row>
    <row r="620" spans="1:12" s="56" customFormat="1" ht="15" customHeight="1" x14ac:dyDescent="0.25">
      <c r="A620" s="91" t="s">
        <v>52</v>
      </c>
      <c r="B620" s="92" t="s">
        <v>41</v>
      </c>
      <c r="C620" s="92" t="s">
        <v>34</v>
      </c>
      <c r="D620" s="92" t="s">
        <v>125</v>
      </c>
      <c r="E620" s="92" t="s">
        <v>37</v>
      </c>
      <c r="F620" s="92" t="s">
        <v>37</v>
      </c>
      <c r="G620" s="93" t="s">
        <v>42</v>
      </c>
      <c r="H620" s="93" t="s">
        <v>37</v>
      </c>
      <c r="I620" s="92" t="s">
        <v>117</v>
      </c>
      <c r="J620" s="94">
        <v>42444</v>
      </c>
      <c r="K620" s="95">
        <v>120657</v>
      </c>
      <c r="L620" s="96">
        <v>16502517.8399936</v>
      </c>
    </row>
    <row r="621" spans="1:12" s="56" customFormat="1" ht="15" customHeight="1" x14ac:dyDescent="0.25">
      <c r="A621" s="91" t="s">
        <v>52</v>
      </c>
      <c r="B621" s="92" t="s">
        <v>41</v>
      </c>
      <c r="C621" s="92" t="s">
        <v>34</v>
      </c>
      <c r="D621" s="92" t="s">
        <v>125</v>
      </c>
      <c r="E621" s="92" t="s">
        <v>37</v>
      </c>
      <c r="F621" s="92" t="s">
        <v>37</v>
      </c>
      <c r="G621" s="93" t="s">
        <v>42</v>
      </c>
      <c r="H621" s="93" t="s">
        <v>37</v>
      </c>
      <c r="I621" s="92" t="s">
        <v>45</v>
      </c>
      <c r="J621" s="94">
        <v>980</v>
      </c>
      <c r="K621" s="95">
        <v>1622</v>
      </c>
      <c r="L621" s="96">
        <v>35838.6</v>
      </c>
    </row>
    <row r="622" spans="1:12" s="56" customFormat="1" ht="15" customHeight="1" x14ac:dyDescent="0.25">
      <c r="A622" s="91" t="s">
        <v>52</v>
      </c>
      <c r="B622" s="92" t="s">
        <v>41</v>
      </c>
      <c r="C622" s="92" t="s">
        <v>34</v>
      </c>
      <c r="D622" s="92" t="s">
        <v>125</v>
      </c>
      <c r="E622" s="92" t="s">
        <v>37</v>
      </c>
      <c r="F622" s="92" t="s">
        <v>37</v>
      </c>
      <c r="G622" s="93" t="s">
        <v>43</v>
      </c>
      <c r="H622" s="93" t="s">
        <v>37</v>
      </c>
      <c r="I622" s="92" t="s">
        <v>117</v>
      </c>
      <c r="J622" s="94">
        <v>39186</v>
      </c>
      <c r="K622" s="95">
        <v>107649</v>
      </c>
      <c r="L622" s="96">
        <v>14971562.6399938</v>
      </c>
    </row>
    <row r="623" spans="1:12" s="56" customFormat="1" ht="15" customHeight="1" x14ac:dyDescent="0.25">
      <c r="A623" s="91" t="s">
        <v>52</v>
      </c>
      <c r="B623" s="92" t="s">
        <v>41</v>
      </c>
      <c r="C623" s="92" t="s">
        <v>34</v>
      </c>
      <c r="D623" s="92" t="s">
        <v>125</v>
      </c>
      <c r="E623" s="92" t="s">
        <v>37</v>
      </c>
      <c r="F623" s="92" t="s">
        <v>37</v>
      </c>
      <c r="G623" s="93" t="s">
        <v>43</v>
      </c>
      <c r="H623" s="93" t="s">
        <v>37</v>
      </c>
      <c r="I623" s="92" t="s">
        <v>45</v>
      </c>
      <c r="J623" s="94">
        <v>937</v>
      </c>
      <c r="K623" s="95">
        <v>1657</v>
      </c>
      <c r="L623" s="96">
        <v>36704.870000000003</v>
      </c>
    </row>
    <row r="624" spans="1:12" s="56" customFormat="1" ht="15" customHeight="1" x14ac:dyDescent="0.25">
      <c r="A624" s="91" t="s">
        <v>52</v>
      </c>
      <c r="B624" s="92" t="s">
        <v>41</v>
      </c>
      <c r="C624" s="92" t="s">
        <v>34</v>
      </c>
      <c r="D624" s="92" t="s">
        <v>125</v>
      </c>
      <c r="E624" s="92" t="s">
        <v>37</v>
      </c>
      <c r="F624" s="92" t="s">
        <v>37</v>
      </c>
      <c r="G624" s="93" t="s">
        <v>44</v>
      </c>
      <c r="H624" s="93" t="s">
        <v>37</v>
      </c>
      <c r="I624" s="92" t="s">
        <v>117</v>
      </c>
      <c r="J624" s="94">
        <v>37176</v>
      </c>
      <c r="K624" s="95">
        <v>97721</v>
      </c>
      <c r="L624" s="96">
        <v>13738886.1799943</v>
      </c>
    </row>
    <row r="625" spans="1:12" s="56" customFormat="1" ht="15" customHeight="1" x14ac:dyDescent="0.25">
      <c r="A625" s="91" t="s">
        <v>52</v>
      </c>
      <c r="B625" s="92" t="s">
        <v>41</v>
      </c>
      <c r="C625" s="92" t="s">
        <v>34</v>
      </c>
      <c r="D625" s="92" t="s">
        <v>125</v>
      </c>
      <c r="E625" s="92" t="s">
        <v>37</v>
      </c>
      <c r="F625" s="92" t="s">
        <v>37</v>
      </c>
      <c r="G625" s="93" t="s">
        <v>44</v>
      </c>
      <c r="H625" s="93" t="s">
        <v>37</v>
      </c>
      <c r="I625" s="92" t="s">
        <v>45</v>
      </c>
      <c r="J625" s="94">
        <v>876</v>
      </c>
      <c r="K625" s="95">
        <v>1483</v>
      </c>
      <c r="L625" s="96">
        <v>34554.300000000003</v>
      </c>
    </row>
    <row r="626" spans="1:12" s="56" customFormat="1" ht="15" customHeight="1" x14ac:dyDescent="0.25">
      <c r="A626" s="91" t="s">
        <v>52</v>
      </c>
      <c r="B626" s="92" t="s">
        <v>41</v>
      </c>
      <c r="C626" s="92" t="s">
        <v>34</v>
      </c>
      <c r="D626" s="92" t="s">
        <v>125</v>
      </c>
      <c r="E626" s="92" t="s">
        <v>37</v>
      </c>
      <c r="F626" s="92" t="s">
        <v>37</v>
      </c>
      <c r="G626" s="93" t="s">
        <v>98</v>
      </c>
      <c r="H626" s="93" t="s">
        <v>37</v>
      </c>
      <c r="I626" s="92" t="s">
        <v>117</v>
      </c>
      <c r="J626" s="94">
        <v>39447</v>
      </c>
      <c r="K626" s="95">
        <v>118854</v>
      </c>
      <c r="L626" s="96">
        <v>17274589.7899931</v>
      </c>
    </row>
    <row r="627" spans="1:12" s="56" customFormat="1" ht="15" customHeight="1" x14ac:dyDescent="0.25">
      <c r="A627" s="91" t="s">
        <v>52</v>
      </c>
      <c r="B627" s="92" t="s">
        <v>41</v>
      </c>
      <c r="C627" s="92" t="s">
        <v>34</v>
      </c>
      <c r="D627" s="92" t="s">
        <v>125</v>
      </c>
      <c r="E627" s="92" t="s">
        <v>37</v>
      </c>
      <c r="F627" s="92" t="s">
        <v>37</v>
      </c>
      <c r="G627" s="93" t="s">
        <v>98</v>
      </c>
      <c r="H627" s="93" t="s">
        <v>37</v>
      </c>
      <c r="I627" s="92" t="s">
        <v>45</v>
      </c>
      <c r="J627" s="94">
        <v>914</v>
      </c>
      <c r="K627" s="95">
        <v>1719</v>
      </c>
      <c r="L627" s="96">
        <v>38183.85</v>
      </c>
    </row>
    <row r="628" spans="1:12" s="56" customFormat="1" ht="15" customHeight="1" x14ac:dyDescent="0.25">
      <c r="A628" s="91" t="s">
        <v>52</v>
      </c>
      <c r="B628" s="92" t="s">
        <v>41</v>
      </c>
      <c r="C628" s="92" t="s">
        <v>34</v>
      </c>
      <c r="D628" s="92" t="s">
        <v>125</v>
      </c>
      <c r="E628" s="92" t="s">
        <v>37</v>
      </c>
      <c r="F628" s="92" t="s">
        <v>37</v>
      </c>
      <c r="G628" s="93" t="s">
        <v>37</v>
      </c>
      <c r="H628" s="93" t="s">
        <v>122</v>
      </c>
      <c r="I628" s="92" t="s">
        <v>117</v>
      </c>
      <c r="J628" s="94">
        <v>12602</v>
      </c>
      <c r="K628" s="95">
        <v>32445</v>
      </c>
      <c r="L628" s="96">
        <v>4306262.9400001802</v>
      </c>
    </row>
    <row r="629" spans="1:12" s="56" customFormat="1" ht="15" customHeight="1" x14ac:dyDescent="0.25">
      <c r="A629" s="91" t="s">
        <v>52</v>
      </c>
      <c r="B629" s="92" t="s">
        <v>41</v>
      </c>
      <c r="C629" s="92" t="s">
        <v>34</v>
      </c>
      <c r="D629" s="92" t="s">
        <v>125</v>
      </c>
      <c r="E629" s="92" t="s">
        <v>37</v>
      </c>
      <c r="F629" s="92" t="s">
        <v>37</v>
      </c>
      <c r="G629" s="93" t="s">
        <v>37</v>
      </c>
      <c r="H629" s="93" t="s">
        <v>122</v>
      </c>
      <c r="I629" s="92" t="s">
        <v>45</v>
      </c>
      <c r="J629" s="94">
        <v>834</v>
      </c>
      <c r="K629" s="95">
        <v>1143</v>
      </c>
      <c r="L629" s="96">
        <v>25814.16</v>
      </c>
    </row>
    <row r="630" spans="1:12" s="56" customFormat="1" ht="15" customHeight="1" x14ac:dyDescent="0.25">
      <c r="A630" s="91" t="s">
        <v>52</v>
      </c>
      <c r="B630" s="92" t="s">
        <v>41</v>
      </c>
      <c r="C630" s="92" t="s">
        <v>34</v>
      </c>
      <c r="D630" s="92" t="s">
        <v>125</v>
      </c>
      <c r="E630" s="92" t="s">
        <v>37</v>
      </c>
      <c r="F630" s="92" t="s">
        <v>37</v>
      </c>
      <c r="G630" s="93" t="s">
        <v>37</v>
      </c>
      <c r="H630" s="93" t="s">
        <v>37</v>
      </c>
      <c r="I630" s="92" t="s">
        <v>117</v>
      </c>
      <c r="J630" s="94">
        <v>198574</v>
      </c>
      <c r="K630" s="95">
        <v>598430</v>
      </c>
      <c r="L630" s="96">
        <v>82767584.1298825</v>
      </c>
    </row>
    <row r="631" spans="1:12" s="56" customFormat="1" ht="15" customHeight="1" x14ac:dyDescent="0.25">
      <c r="A631" s="91" t="s">
        <v>52</v>
      </c>
      <c r="B631" s="92" t="s">
        <v>41</v>
      </c>
      <c r="C631" s="92" t="s">
        <v>34</v>
      </c>
      <c r="D631" s="92" t="s">
        <v>125</v>
      </c>
      <c r="E631" s="92" t="s">
        <v>37</v>
      </c>
      <c r="F631" s="92" t="s">
        <v>37</v>
      </c>
      <c r="G631" s="93" t="s">
        <v>37</v>
      </c>
      <c r="H631" s="93" t="s">
        <v>37</v>
      </c>
      <c r="I631" s="92" t="s">
        <v>45</v>
      </c>
      <c r="J631" s="94">
        <v>4767</v>
      </c>
      <c r="K631" s="95">
        <v>8798</v>
      </c>
      <c r="L631" s="96">
        <v>196183.78000000201</v>
      </c>
    </row>
    <row r="632" spans="1:12" s="56" customFormat="1" ht="15" customHeight="1" x14ac:dyDescent="0.25">
      <c r="A632" s="91" t="s">
        <v>52</v>
      </c>
      <c r="B632" s="92" t="s">
        <v>41</v>
      </c>
      <c r="C632" s="92" t="s">
        <v>34</v>
      </c>
      <c r="D632" s="92" t="s">
        <v>125</v>
      </c>
      <c r="E632" s="92" t="s">
        <v>37</v>
      </c>
      <c r="F632" s="92" t="s">
        <v>37</v>
      </c>
      <c r="G632" s="93" t="s">
        <v>37</v>
      </c>
      <c r="H632" s="93" t="s">
        <v>64</v>
      </c>
      <c r="I632" s="92" t="s">
        <v>117</v>
      </c>
      <c r="J632" s="94">
        <v>183022</v>
      </c>
      <c r="K632" s="95">
        <v>552147</v>
      </c>
      <c r="L632" s="96">
        <v>76596561.069979906</v>
      </c>
    </row>
    <row r="633" spans="1:12" s="56" customFormat="1" ht="15" customHeight="1" x14ac:dyDescent="0.25">
      <c r="A633" s="91" t="s">
        <v>52</v>
      </c>
      <c r="B633" s="92" t="s">
        <v>41</v>
      </c>
      <c r="C633" s="92" t="s">
        <v>34</v>
      </c>
      <c r="D633" s="92" t="s">
        <v>125</v>
      </c>
      <c r="E633" s="92" t="s">
        <v>37</v>
      </c>
      <c r="F633" s="92" t="s">
        <v>37</v>
      </c>
      <c r="G633" s="93" t="s">
        <v>37</v>
      </c>
      <c r="H633" s="93" t="s">
        <v>64</v>
      </c>
      <c r="I633" s="92" t="s">
        <v>45</v>
      </c>
      <c r="J633" s="94">
        <v>3823</v>
      </c>
      <c r="K633" s="95">
        <v>7412</v>
      </c>
      <c r="L633" s="96">
        <v>165201.32</v>
      </c>
    </row>
    <row r="634" spans="1:12" s="56" customFormat="1" ht="15" customHeight="1" x14ac:dyDescent="0.25">
      <c r="A634" s="91" t="s">
        <v>52</v>
      </c>
      <c r="B634" s="92" t="s">
        <v>41</v>
      </c>
      <c r="C634" s="92" t="s">
        <v>34</v>
      </c>
      <c r="D634" s="92" t="s">
        <v>124</v>
      </c>
      <c r="E634" s="92" t="s">
        <v>61</v>
      </c>
      <c r="F634" s="92" t="s">
        <v>37</v>
      </c>
      <c r="G634" s="93" t="s">
        <v>37</v>
      </c>
      <c r="H634" s="93" t="s">
        <v>37</v>
      </c>
      <c r="I634" s="92" t="s">
        <v>117</v>
      </c>
      <c r="J634" s="94">
        <v>5365</v>
      </c>
      <c r="K634" s="95">
        <v>7950</v>
      </c>
      <c r="L634" s="96">
        <v>879861.64999997604</v>
      </c>
    </row>
    <row r="635" spans="1:12" s="56" customFormat="1" ht="15" customHeight="1" x14ac:dyDescent="0.25">
      <c r="A635" s="91" t="s">
        <v>52</v>
      </c>
      <c r="B635" s="92" t="s">
        <v>41</v>
      </c>
      <c r="C635" s="92" t="s">
        <v>34</v>
      </c>
      <c r="D635" s="92" t="s">
        <v>124</v>
      </c>
      <c r="E635" s="92" t="s">
        <v>61</v>
      </c>
      <c r="F635" s="92" t="s">
        <v>37</v>
      </c>
      <c r="G635" s="93" t="s">
        <v>37</v>
      </c>
      <c r="H635" s="93" t="s">
        <v>37</v>
      </c>
      <c r="I635" s="92" t="s">
        <v>45</v>
      </c>
      <c r="J635" s="94">
        <v>15</v>
      </c>
      <c r="K635" s="95">
        <v>18</v>
      </c>
      <c r="L635" s="96">
        <v>568.25</v>
      </c>
    </row>
    <row r="636" spans="1:12" s="56" customFormat="1" ht="15" customHeight="1" x14ac:dyDescent="0.25">
      <c r="A636" s="91" t="s">
        <v>52</v>
      </c>
      <c r="B636" s="92" t="s">
        <v>41</v>
      </c>
      <c r="C636" s="92" t="s">
        <v>34</v>
      </c>
      <c r="D636" s="92" t="s">
        <v>124</v>
      </c>
      <c r="E636" s="92" t="s">
        <v>62</v>
      </c>
      <c r="F636" s="92" t="s">
        <v>37</v>
      </c>
      <c r="G636" s="93" t="s">
        <v>37</v>
      </c>
      <c r="H636" s="93" t="s">
        <v>37</v>
      </c>
      <c r="I636" s="92" t="s">
        <v>117</v>
      </c>
      <c r="J636" s="94">
        <v>3510</v>
      </c>
      <c r="K636" s="95">
        <v>5008</v>
      </c>
      <c r="L636" s="96">
        <v>645834.86999999103</v>
      </c>
    </row>
    <row r="637" spans="1:12" s="56" customFormat="1" ht="15" customHeight="1" x14ac:dyDescent="0.25">
      <c r="A637" s="91" t="s">
        <v>52</v>
      </c>
      <c r="B637" s="92" t="s">
        <v>41</v>
      </c>
      <c r="C637" s="92" t="s">
        <v>34</v>
      </c>
      <c r="D637" s="92" t="s">
        <v>124</v>
      </c>
      <c r="E637" s="92" t="s">
        <v>62</v>
      </c>
      <c r="F637" s="92" t="s">
        <v>37</v>
      </c>
      <c r="G637" s="93" t="s">
        <v>37</v>
      </c>
      <c r="H637" s="93" t="s">
        <v>37</v>
      </c>
      <c r="I637" s="92" t="s">
        <v>45</v>
      </c>
      <c r="J637" s="94">
        <v>24</v>
      </c>
      <c r="K637" s="95">
        <v>25</v>
      </c>
      <c r="L637" s="96">
        <v>731.8</v>
      </c>
    </row>
    <row r="638" spans="1:12" s="56" customFormat="1" ht="15" customHeight="1" x14ac:dyDescent="0.25">
      <c r="A638" s="91" t="s">
        <v>52</v>
      </c>
      <c r="B638" s="92" t="s">
        <v>41</v>
      </c>
      <c r="C638" s="92" t="s">
        <v>34</v>
      </c>
      <c r="D638" s="92" t="s">
        <v>124</v>
      </c>
      <c r="E638" s="92" t="s">
        <v>37</v>
      </c>
      <c r="F638" s="92" t="s">
        <v>120</v>
      </c>
      <c r="G638" s="93" t="s">
        <v>37</v>
      </c>
      <c r="H638" s="93" t="s">
        <v>37</v>
      </c>
      <c r="I638" s="92" t="s">
        <v>117</v>
      </c>
      <c r="J638" s="94">
        <v>7450</v>
      </c>
      <c r="K638" s="95">
        <v>10752</v>
      </c>
      <c r="L638" s="96">
        <v>1311837.83999995</v>
      </c>
    </row>
    <row r="639" spans="1:12" s="56" customFormat="1" ht="15" customHeight="1" x14ac:dyDescent="0.25">
      <c r="A639" s="91" t="s">
        <v>52</v>
      </c>
      <c r="B639" s="92" t="s">
        <v>41</v>
      </c>
      <c r="C639" s="92" t="s">
        <v>34</v>
      </c>
      <c r="D639" s="92" t="s">
        <v>124</v>
      </c>
      <c r="E639" s="92" t="s">
        <v>37</v>
      </c>
      <c r="F639" s="92" t="s">
        <v>120</v>
      </c>
      <c r="G639" s="93" t="s">
        <v>37</v>
      </c>
      <c r="H639" s="93" t="s">
        <v>37</v>
      </c>
      <c r="I639" s="92" t="s">
        <v>45</v>
      </c>
      <c r="J639" s="94">
        <v>38</v>
      </c>
      <c r="K639" s="95">
        <v>42</v>
      </c>
      <c r="L639" s="96">
        <v>1268.7</v>
      </c>
    </row>
    <row r="640" spans="1:12" s="56" customFormat="1" ht="15" customHeight="1" x14ac:dyDescent="0.25">
      <c r="A640" s="91" t="s">
        <v>52</v>
      </c>
      <c r="B640" s="92" t="s">
        <v>41</v>
      </c>
      <c r="C640" s="92" t="s">
        <v>34</v>
      </c>
      <c r="D640" s="92" t="s">
        <v>124</v>
      </c>
      <c r="E640" s="92" t="s">
        <v>37</v>
      </c>
      <c r="F640" s="92" t="s">
        <v>37</v>
      </c>
      <c r="G640" s="93" t="s">
        <v>41</v>
      </c>
      <c r="H640" s="93" t="s">
        <v>37</v>
      </c>
      <c r="I640" s="92" t="s">
        <v>117</v>
      </c>
      <c r="J640" s="94">
        <v>1611</v>
      </c>
      <c r="K640" s="95">
        <v>2398</v>
      </c>
      <c r="L640" s="96">
        <v>253701.880000003</v>
      </c>
    </row>
    <row r="641" spans="1:12" s="56" customFormat="1" ht="15" customHeight="1" x14ac:dyDescent="0.25">
      <c r="A641" s="91" t="s">
        <v>52</v>
      </c>
      <c r="B641" s="92" t="s">
        <v>41</v>
      </c>
      <c r="C641" s="92" t="s">
        <v>34</v>
      </c>
      <c r="D641" s="92" t="s">
        <v>124</v>
      </c>
      <c r="E641" s="92" t="s">
        <v>37</v>
      </c>
      <c r="F641" s="92" t="s">
        <v>37</v>
      </c>
      <c r="G641" s="93" t="s">
        <v>41</v>
      </c>
      <c r="H641" s="93" t="s">
        <v>37</v>
      </c>
      <c r="I641" s="92" t="s">
        <v>45</v>
      </c>
      <c r="J641" s="94">
        <v>10</v>
      </c>
      <c r="K641" s="95">
        <v>11</v>
      </c>
      <c r="L641" s="96">
        <v>337.85</v>
      </c>
    </row>
    <row r="642" spans="1:12" s="56" customFormat="1" ht="15" customHeight="1" x14ac:dyDescent="0.25">
      <c r="A642" s="91" t="s">
        <v>52</v>
      </c>
      <c r="B642" s="92" t="s">
        <v>41</v>
      </c>
      <c r="C642" s="92" t="s">
        <v>34</v>
      </c>
      <c r="D642" s="92" t="s">
        <v>124</v>
      </c>
      <c r="E642" s="92" t="s">
        <v>37</v>
      </c>
      <c r="F642" s="92" t="s">
        <v>37</v>
      </c>
      <c r="G642" s="93" t="s">
        <v>42</v>
      </c>
      <c r="H642" s="93" t="s">
        <v>37</v>
      </c>
      <c r="I642" s="92" t="s">
        <v>117</v>
      </c>
      <c r="J642" s="94">
        <v>1652</v>
      </c>
      <c r="K642" s="95">
        <v>2321</v>
      </c>
      <c r="L642" s="96">
        <v>263717.030000003</v>
      </c>
    </row>
    <row r="643" spans="1:12" s="56" customFormat="1" ht="15" customHeight="1" x14ac:dyDescent="0.25">
      <c r="A643" s="91" t="s">
        <v>52</v>
      </c>
      <c r="B643" s="92" t="s">
        <v>41</v>
      </c>
      <c r="C643" s="92" t="s">
        <v>34</v>
      </c>
      <c r="D643" s="92" t="s">
        <v>124</v>
      </c>
      <c r="E643" s="92" t="s">
        <v>37</v>
      </c>
      <c r="F643" s="92" t="s">
        <v>37</v>
      </c>
      <c r="G643" s="93" t="s">
        <v>42</v>
      </c>
      <c r="H643" s="93" t="s">
        <v>37</v>
      </c>
      <c r="I643" s="92" t="s">
        <v>45</v>
      </c>
      <c r="J643" s="94">
        <v>9</v>
      </c>
      <c r="K643" s="95">
        <v>9</v>
      </c>
      <c r="L643" s="96">
        <v>275.14999999999998</v>
      </c>
    </row>
    <row r="644" spans="1:12" s="56" customFormat="1" ht="15" customHeight="1" x14ac:dyDescent="0.25">
      <c r="A644" s="91" t="s">
        <v>52</v>
      </c>
      <c r="B644" s="92" t="s">
        <v>41</v>
      </c>
      <c r="C644" s="92" t="s">
        <v>34</v>
      </c>
      <c r="D644" s="92" t="s">
        <v>124</v>
      </c>
      <c r="E644" s="92" t="s">
        <v>37</v>
      </c>
      <c r="F644" s="92" t="s">
        <v>37</v>
      </c>
      <c r="G644" s="93" t="s">
        <v>43</v>
      </c>
      <c r="H644" s="93" t="s">
        <v>37</v>
      </c>
      <c r="I644" s="92" t="s">
        <v>117</v>
      </c>
      <c r="J644" s="94">
        <v>1745</v>
      </c>
      <c r="K644" s="95">
        <v>2464</v>
      </c>
      <c r="L644" s="96">
        <v>290093.910000003</v>
      </c>
    </row>
    <row r="645" spans="1:12" s="56" customFormat="1" ht="15" customHeight="1" x14ac:dyDescent="0.25">
      <c r="A645" s="91" t="s">
        <v>52</v>
      </c>
      <c r="B645" s="92" t="s">
        <v>41</v>
      </c>
      <c r="C645" s="92" t="s">
        <v>34</v>
      </c>
      <c r="D645" s="92" t="s">
        <v>124</v>
      </c>
      <c r="E645" s="92" t="s">
        <v>37</v>
      </c>
      <c r="F645" s="92" t="s">
        <v>37</v>
      </c>
      <c r="G645" s="93" t="s">
        <v>43</v>
      </c>
      <c r="H645" s="93" t="s">
        <v>37</v>
      </c>
      <c r="I645" s="92" t="s">
        <v>45</v>
      </c>
      <c r="J645" s="94" t="s">
        <v>99</v>
      </c>
      <c r="K645" s="95" t="s">
        <v>99</v>
      </c>
      <c r="L645" s="96" t="s">
        <v>99</v>
      </c>
    </row>
    <row r="646" spans="1:12" s="56" customFormat="1" ht="15" customHeight="1" x14ac:dyDescent="0.25">
      <c r="A646" s="91" t="s">
        <v>52</v>
      </c>
      <c r="B646" s="92" t="s">
        <v>41</v>
      </c>
      <c r="C646" s="92" t="s">
        <v>34</v>
      </c>
      <c r="D646" s="92" t="s">
        <v>124</v>
      </c>
      <c r="E646" s="92" t="s">
        <v>37</v>
      </c>
      <c r="F646" s="92" t="s">
        <v>37</v>
      </c>
      <c r="G646" s="93" t="s">
        <v>44</v>
      </c>
      <c r="H646" s="93" t="s">
        <v>37</v>
      </c>
      <c r="I646" s="92" t="s">
        <v>117</v>
      </c>
      <c r="J646" s="94">
        <v>1861</v>
      </c>
      <c r="K646" s="95">
        <v>2528</v>
      </c>
      <c r="L646" s="96">
        <v>323978.850000003</v>
      </c>
    </row>
    <row r="647" spans="1:12" s="56" customFormat="1" ht="15" customHeight="1" x14ac:dyDescent="0.25">
      <c r="A647" s="91" t="s">
        <v>52</v>
      </c>
      <c r="B647" s="92" t="s">
        <v>41</v>
      </c>
      <c r="C647" s="92" t="s">
        <v>34</v>
      </c>
      <c r="D647" s="92" t="s">
        <v>124</v>
      </c>
      <c r="E647" s="92" t="s">
        <v>37</v>
      </c>
      <c r="F647" s="92" t="s">
        <v>37</v>
      </c>
      <c r="G647" s="93" t="s">
        <v>44</v>
      </c>
      <c r="H647" s="93" t="s">
        <v>37</v>
      </c>
      <c r="I647" s="92" t="s">
        <v>45</v>
      </c>
      <c r="J647" s="94" t="s">
        <v>100</v>
      </c>
      <c r="K647" s="95" t="s">
        <v>100</v>
      </c>
      <c r="L647" s="96" t="s">
        <v>100</v>
      </c>
    </row>
    <row r="648" spans="1:12" s="56" customFormat="1" ht="15" customHeight="1" x14ac:dyDescent="0.25">
      <c r="A648" s="91" t="s">
        <v>52</v>
      </c>
      <c r="B648" s="92" t="s">
        <v>41</v>
      </c>
      <c r="C648" s="92" t="s">
        <v>34</v>
      </c>
      <c r="D648" s="92" t="s">
        <v>124</v>
      </c>
      <c r="E648" s="92" t="s">
        <v>37</v>
      </c>
      <c r="F648" s="92" t="s">
        <v>37</v>
      </c>
      <c r="G648" s="93" t="s">
        <v>98</v>
      </c>
      <c r="H648" s="93" t="s">
        <v>37</v>
      </c>
      <c r="I648" s="92" t="s">
        <v>117</v>
      </c>
      <c r="J648" s="94">
        <v>2257</v>
      </c>
      <c r="K648" s="95">
        <v>3155</v>
      </c>
      <c r="L648" s="96">
        <v>385990.24000000401</v>
      </c>
    </row>
    <row r="649" spans="1:12" s="56" customFormat="1" ht="15" customHeight="1" x14ac:dyDescent="0.25">
      <c r="A649" s="91" t="s">
        <v>52</v>
      </c>
      <c r="B649" s="92" t="s">
        <v>41</v>
      </c>
      <c r="C649" s="92" t="s">
        <v>34</v>
      </c>
      <c r="D649" s="92" t="s">
        <v>124</v>
      </c>
      <c r="E649" s="92" t="s">
        <v>37</v>
      </c>
      <c r="F649" s="92" t="s">
        <v>37</v>
      </c>
      <c r="G649" s="93" t="s">
        <v>98</v>
      </c>
      <c r="H649" s="93" t="s">
        <v>37</v>
      </c>
      <c r="I649" s="92" t="s">
        <v>45</v>
      </c>
      <c r="J649" s="94">
        <v>9</v>
      </c>
      <c r="K649" s="95">
        <v>9</v>
      </c>
      <c r="L649" s="96">
        <v>217.15</v>
      </c>
    </row>
    <row r="650" spans="1:12" s="56" customFormat="1" ht="15" customHeight="1" x14ac:dyDescent="0.25">
      <c r="A650" s="91" t="s">
        <v>52</v>
      </c>
      <c r="B650" s="92" t="s">
        <v>41</v>
      </c>
      <c r="C650" s="92" t="s">
        <v>34</v>
      </c>
      <c r="D650" s="92" t="s">
        <v>124</v>
      </c>
      <c r="E650" s="92" t="s">
        <v>37</v>
      </c>
      <c r="F650" s="92" t="s">
        <v>37</v>
      </c>
      <c r="G650" s="93" t="s">
        <v>37</v>
      </c>
      <c r="H650" s="93" t="s">
        <v>122</v>
      </c>
      <c r="I650" s="92" t="s">
        <v>117</v>
      </c>
      <c r="J650" s="94">
        <v>654</v>
      </c>
      <c r="K650" s="95">
        <v>1109</v>
      </c>
      <c r="L650" s="96">
        <v>123835.89</v>
      </c>
    </row>
    <row r="651" spans="1:12" s="56" customFormat="1" ht="15" customHeight="1" x14ac:dyDescent="0.25">
      <c r="A651" s="91" t="s">
        <v>52</v>
      </c>
      <c r="B651" s="92" t="s">
        <v>41</v>
      </c>
      <c r="C651" s="92" t="s">
        <v>34</v>
      </c>
      <c r="D651" s="92" t="s">
        <v>124</v>
      </c>
      <c r="E651" s="92" t="s">
        <v>37</v>
      </c>
      <c r="F651" s="92" t="s">
        <v>37</v>
      </c>
      <c r="G651" s="93" t="s">
        <v>37</v>
      </c>
      <c r="H651" s="93" t="s">
        <v>122</v>
      </c>
      <c r="I651" s="92" t="s">
        <v>45</v>
      </c>
      <c r="J651" s="94" t="s">
        <v>99</v>
      </c>
      <c r="K651" s="95" t="s">
        <v>99</v>
      </c>
      <c r="L651" s="96" t="s">
        <v>99</v>
      </c>
    </row>
    <row r="652" spans="1:12" s="56" customFormat="1" ht="15" customHeight="1" x14ac:dyDescent="0.25">
      <c r="A652" s="91" t="s">
        <v>52</v>
      </c>
      <c r="B652" s="92" t="s">
        <v>41</v>
      </c>
      <c r="C652" s="92" t="s">
        <v>34</v>
      </c>
      <c r="D652" s="92" t="s">
        <v>124</v>
      </c>
      <c r="E652" s="92" t="s">
        <v>37</v>
      </c>
      <c r="F652" s="92" t="s">
        <v>37</v>
      </c>
      <c r="G652" s="93" t="s">
        <v>37</v>
      </c>
      <c r="H652" s="93" t="s">
        <v>37</v>
      </c>
      <c r="I652" s="92" t="s">
        <v>117</v>
      </c>
      <c r="J652" s="94">
        <v>8894</v>
      </c>
      <c r="K652" s="95">
        <v>12981</v>
      </c>
      <c r="L652" s="96">
        <v>1528780.82999994</v>
      </c>
    </row>
    <row r="653" spans="1:12" s="56" customFormat="1" ht="15" customHeight="1" x14ac:dyDescent="0.25">
      <c r="A653" s="91" t="s">
        <v>52</v>
      </c>
      <c r="B653" s="92" t="s">
        <v>41</v>
      </c>
      <c r="C653" s="92" t="s">
        <v>34</v>
      </c>
      <c r="D653" s="92" t="s">
        <v>124</v>
      </c>
      <c r="E653" s="92" t="s">
        <v>37</v>
      </c>
      <c r="F653" s="92" t="s">
        <v>37</v>
      </c>
      <c r="G653" s="93" t="s">
        <v>37</v>
      </c>
      <c r="H653" s="93" t="s">
        <v>37</v>
      </c>
      <c r="I653" s="92" t="s">
        <v>45</v>
      </c>
      <c r="J653" s="94">
        <v>39</v>
      </c>
      <c r="K653" s="95">
        <v>43</v>
      </c>
      <c r="L653" s="96">
        <v>1300.05</v>
      </c>
    </row>
    <row r="654" spans="1:12" s="56" customFormat="1" ht="15" customHeight="1" x14ac:dyDescent="0.25">
      <c r="A654" s="91" t="s">
        <v>52</v>
      </c>
      <c r="B654" s="92" t="s">
        <v>41</v>
      </c>
      <c r="C654" s="92" t="s">
        <v>34</v>
      </c>
      <c r="D654" s="92" t="s">
        <v>124</v>
      </c>
      <c r="E654" s="92" t="s">
        <v>37</v>
      </c>
      <c r="F654" s="92" t="s">
        <v>37</v>
      </c>
      <c r="G654" s="93" t="s">
        <v>37</v>
      </c>
      <c r="H654" s="93" t="s">
        <v>64</v>
      </c>
      <c r="I654" s="92" t="s">
        <v>117</v>
      </c>
      <c r="J654" s="94">
        <v>8184</v>
      </c>
      <c r="K654" s="95">
        <v>11775</v>
      </c>
      <c r="L654" s="96">
        <v>1395676.2699999399</v>
      </c>
    </row>
    <row r="655" spans="1:12" s="56" customFormat="1" ht="15" customHeight="1" x14ac:dyDescent="0.25">
      <c r="A655" s="91" t="s">
        <v>52</v>
      </c>
      <c r="B655" s="92" t="s">
        <v>41</v>
      </c>
      <c r="C655" s="92" t="s">
        <v>34</v>
      </c>
      <c r="D655" s="92" t="s">
        <v>124</v>
      </c>
      <c r="E655" s="92" t="s">
        <v>37</v>
      </c>
      <c r="F655" s="92" t="s">
        <v>37</v>
      </c>
      <c r="G655" s="93" t="s">
        <v>37</v>
      </c>
      <c r="H655" s="93" t="s">
        <v>64</v>
      </c>
      <c r="I655" s="92" t="s">
        <v>45</v>
      </c>
      <c r="J655" s="94" t="s">
        <v>100</v>
      </c>
      <c r="K655" s="95" t="s">
        <v>100</v>
      </c>
      <c r="L655" s="96" t="s">
        <v>100</v>
      </c>
    </row>
    <row r="656" spans="1:12" s="56" customFormat="1" ht="15" customHeight="1" x14ac:dyDescent="0.25">
      <c r="A656" s="91" t="s">
        <v>52</v>
      </c>
      <c r="B656" s="92" t="s">
        <v>41</v>
      </c>
      <c r="C656" s="92" t="s">
        <v>34</v>
      </c>
      <c r="D656" s="92" t="s">
        <v>37</v>
      </c>
      <c r="E656" s="92" t="s">
        <v>61</v>
      </c>
      <c r="F656" s="92" t="s">
        <v>120</v>
      </c>
      <c r="G656" s="93" t="s">
        <v>37</v>
      </c>
      <c r="H656" s="93" t="s">
        <v>37</v>
      </c>
      <c r="I656" s="92" t="s">
        <v>117</v>
      </c>
      <c r="J656" s="94">
        <v>31934</v>
      </c>
      <c r="K656" s="95">
        <v>76740</v>
      </c>
      <c r="L656" s="96">
        <v>7900619.3000006396</v>
      </c>
    </row>
    <row r="657" spans="1:12" s="56" customFormat="1" ht="15" customHeight="1" x14ac:dyDescent="0.25">
      <c r="A657" s="91" t="s">
        <v>52</v>
      </c>
      <c r="B657" s="92" t="s">
        <v>41</v>
      </c>
      <c r="C657" s="92" t="s">
        <v>34</v>
      </c>
      <c r="D657" s="92" t="s">
        <v>37</v>
      </c>
      <c r="E657" s="92" t="s">
        <v>61</v>
      </c>
      <c r="F657" s="92" t="s">
        <v>120</v>
      </c>
      <c r="G657" s="93" t="s">
        <v>37</v>
      </c>
      <c r="H657" s="93" t="s">
        <v>37</v>
      </c>
      <c r="I657" s="92" t="s">
        <v>45</v>
      </c>
      <c r="J657" s="94">
        <v>439</v>
      </c>
      <c r="K657" s="95">
        <v>519</v>
      </c>
      <c r="L657" s="96">
        <v>13040.02</v>
      </c>
    </row>
    <row r="658" spans="1:12" s="56" customFormat="1" ht="15" customHeight="1" x14ac:dyDescent="0.25">
      <c r="A658" s="91" t="s">
        <v>52</v>
      </c>
      <c r="B658" s="92" t="s">
        <v>41</v>
      </c>
      <c r="C658" s="92" t="s">
        <v>34</v>
      </c>
      <c r="D658" s="92" t="s">
        <v>37</v>
      </c>
      <c r="E658" s="92" t="s">
        <v>61</v>
      </c>
      <c r="F658" s="92" t="s">
        <v>121</v>
      </c>
      <c r="G658" s="93" t="s">
        <v>37</v>
      </c>
      <c r="H658" s="93" t="s">
        <v>37</v>
      </c>
      <c r="I658" s="92" t="s">
        <v>117</v>
      </c>
      <c r="J658" s="94">
        <v>356420</v>
      </c>
      <c r="K658" s="95">
        <v>758793</v>
      </c>
      <c r="L658" s="96">
        <v>64422587.680271201</v>
      </c>
    </row>
    <row r="659" spans="1:12" s="56" customFormat="1" ht="15" customHeight="1" x14ac:dyDescent="0.25">
      <c r="A659" s="91" t="s">
        <v>52</v>
      </c>
      <c r="B659" s="92" t="s">
        <v>41</v>
      </c>
      <c r="C659" s="92" t="s">
        <v>34</v>
      </c>
      <c r="D659" s="92" t="s">
        <v>37</v>
      </c>
      <c r="E659" s="92" t="s">
        <v>61</v>
      </c>
      <c r="F659" s="92" t="s">
        <v>121</v>
      </c>
      <c r="G659" s="93" t="s">
        <v>37</v>
      </c>
      <c r="H659" s="93" t="s">
        <v>37</v>
      </c>
      <c r="I659" s="92" t="s">
        <v>45</v>
      </c>
      <c r="J659" s="94">
        <v>5671</v>
      </c>
      <c r="K659" s="95">
        <v>9601</v>
      </c>
      <c r="L659" s="96">
        <v>192580.43000000101</v>
      </c>
    </row>
    <row r="660" spans="1:12" s="56" customFormat="1" ht="15" customHeight="1" x14ac:dyDescent="0.25">
      <c r="A660" s="91" t="s">
        <v>52</v>
      </c>
      <c r="B660" s="92" t="s">
        <v>41</v>
      </c>
      <c r="C660" s="92" t="s">
        <v>34</v>
      </c>
      <c r="D660" s="92" t="s">
        <v>37</v>
      </c>
      <c r="E660" s="92" t="s">
        <v>61</v>
      </c>
      <c r="F660" s="92" t="s">
        <v>60</v>
      </c>
      <c r="G660" s="93" t="s">
        <v>37</v>
      </c>
      <c r="H660" s="93" t="s">
        <v>37</v>
      </c>
      <c r="I660" s="92" t="s">
        <v>117</v>
      </c>
      <c r="J660" s="94">
        <v>76875</v>
      </c>
      <c r="K660" s="95">
        <v>159687</v>
      </c>
      <c r="L660" s="96">
        <v>13643173.129989</v>
      </c>
    </row>
    <row r="661" spans="1:12" s="56" customFormat="1" ht="15" customHeight="1" x14ac:dyDescent="0.25">
      <c r="A661" s="91" t="s">
        <v>52</v>
      </c>
      <c r="B661" s="92" t="s">
        <v>41</v>
      </c>
      <c r="C661" s="92" t="s">
        <v>34</v>
      </c>
      <c r="D661" s="92" t="s">
        <v>37</v>
      </c>
      <c r="E661" s="92" t="s">
        <v>61</v>
      </c>
      <c r="F661" s="92" t="s">
        <v>60</v>
      </c>
      <c r="G661" s="93" t="s">
        <v>37</v>
      </c>
      <c r="H661" s="93" t="s">
        <v>37</v>
      </c>
      <c r="I661" s="92" t="s">
        <v>45</v>
      </c>
      <c r="J661" s="94">
        <v>628</v>
      </c>
      <c r="K661" s="95">
        <v>1019</v>
      </c>
      <c r="L661" s="96">
        <v>20722.060000000001</v>
      </c>
    </row>
    <row r="662" spans="1:12" s="56" customFormat="1" ht="15" customHeight="1" x14ac:dyDescent="0.25">
      <c r="A662" s="91" t="s">
        <v>52</v>
      </c>
      <c r="B662" s="92" t="s">
        <v>41</v>
      </c>
      <c r="C662" s="92" t="s">
        <v>34</v>
      </c>
      <c r="D662" s="92" t="s">
        <v>37</v>
      </c>
      <c r="E662" s="92" t="s">
        <v>61</v>
      </c>
      <c r="F662" s="92" t="s">
        <v>37</v>
      </c>
      <c r="G662" s="93" t="s">
        <v>41</v>
      </c>
      <c r="H662" s="93" t="s">
        <v>37</v>
      </c>
      <c r="I662" s="92" t="s">
        <v>117</v>
      </c>
      <c r="J662" s="94">
        <v>99662</v>
      </c>
      <c r="K662" s="95">
        <v>213256</v>
      </c>
      <c r="L662" s="96">
        <v>18221829.8699889</v>
      </c>
    </row>
    <row r="663" spans="1:12" s="56" customFormat="1" ht="15" customHeight="1" x14ac:dyDescent="0.25">
      <c r="A663" s="91" t="s">
        <v>52</v>
      </c>
      <c r="B663" s="92" t="s">
        <v>41</v>
      </c>
      <c r="C663" s="92" t="s">
        <v>34</v>
      </c>
      <c r="D663" s="92" t="s">
        <v>37</v>
      </c>
      <c r="E663" s="92" t="s">
        <v>61</v>
      </c>
      <c r="F663" s="92" t="s">
        <v>37</v>
      </c>
      <c r="G663" s="93" t="s">
        <v>41</v>
      </c>
      <c r="H663" s="93" t="s">
        <v>37</v>
      </c>
      <c r="I663" s="92" t="s">
        <v>45</v>
      </c>
      <c r="J663" s="94">
        <v>1561</v>
      </c>
      <c r="K663" s="95">
        <v>2447</v>
      </c>
      <c r="L663" s="96">
        <v>48969.809999999903</v>
      </c>
    </row>
    <row r="664" spans="1:12" s="56" customFormat="1" ht="15" customHeight="1" x14ac:dyDescent="0.25">
      <c r="A664" s="91" t="s">
        <v>52</v>
      </c>
      <c r="B664" s="92" t="s">
        <v>41</v>
      </c>
      <c r="C664" s="92" t="s">
        <v>34</v>
      </c>
      <c r="D664" s="92" t="s">
        <v>37</v>
      </c>
      <c r="E664" s="92" t="s">
        <v>61</v>
      </c>
      <c r="F664" s="92" t="s">
        <v>37</v>
      </c>
      <c r="G664" s="93" t="s">
        <v>42</v>
      </c>
      <c r="H664" s="93" t="s">
        <v>37</v>
      </c>
      <c r="I664" s="92" t="s">
        <v>117</v>
      </c>
      <c r="J664" s="94">
        <v>96625</v>
      </c>
      <c r="K664" s="95">
        <v>199055</v>
      </c>
      <c r="L664" s="96">
        <v>17011425.149985299</v>
      </c>
    </row>
    <row r="665" spans="1:12" s="56" customFormat="1" ht="15" customHeight="1" x14ac:dyDescent="0.25">
      <c r="A665" s="91" t="s">
        <v>52</v>
      </c>
      <c r="B665" s="92" t="s">
        <v>41</v>
      </c>
      <c r="C665" s="92" t="s">
        <v>34</v>
      </c>
      <c r="D665" s="92" t="s">
        <v>37</v>
      </c>
      <c r="E665" s="92" t="s">
        <v>61</v>
      </c>
      <c r="F665" s="92" t="s">
        <v>37</v>
      </c>
      <c r="G665" s="93" t="s">
        <v>42</v>
      </c>
      <c r="H665" s="93" t="s">
        <v>37</v>
      </c>
      <c r="I665" s="92" t="s">
        <v>45</v>
      </c>
      <c r="J665" s="94">
        <v>1417</v>
      </c>
      <c r="K665" s="95">
        <v>2196</v>
      </c>
      <c r="L665" s="96">
        <v>43344.98</v>
      </c>
    </row>
    <row r="666" spans="1:12" s="56" customFormat="1" ht="15" customHeight="1" x14ac:dyDescent="0.25">
      <c r="A666" s="91" t="s">
        <v>52</v>
      </c>
      <c r="B666" s="92" t="s">
        <v>41</v>
      </c>
      <c r="C666" s="92" t="s">
        <v>34</v>
      </c>
      <c r="D666" s="92" t="s">
        <v>37</v>
      </c>
      <c r="E666" s="92" t="s">
        <v>61</v>
      </c>
      <c r="F666" s="92" t="s">
        <v>37</v>
      </c>
      <c r="G666" s="93" t="s">
        <v>43</v>
      </c>
      <c r="H666" s="93" t="s">
        <v>37</v>
      </c>
      <c r="I666" s="92" t="s">
        <v>117</v>
      </c>
      <c r="J666" s="94">
        <v>95742</v>
      </c>
      <c r="K666" s="95">
        <v>189233</v>
      </c>
      <c r="L666" s="96">
        <v>16057045.379985699</v>
      </c>
    </row>
    <row r="667" spans="1:12" s="56" customFormat="1" ht="15" customHeight="1" x14ac:dyDescent="0.25">
      <c r="A667" s="91" t="s">
        <v>52</v>
      </c>
      <c r="B667" s="92" t="s">
        <v>41</v>
      </c>
      <c r="C667" s="92" t="s">
        <v>34</v>
      </c>
      <c r="D667" s="92" t="s">
        <v>37</v>
      </c>
      <c r="E667" s="92" t="s">
        <v>61</v>
      </c>
      <c r="F667" s="92" t="s">
        <v>37</v>
      </c>
      <c r="G667" s="93" t="s">
        <v>43</v>
      </c>
      <c r="H667" s="93" t="s">
        <v>37</v>
      </c>
      <c r="I667" s="92" t="s">
        <v>45</v>
      </c>
      <c r="J667" s="94">
        <v>1283</v>
      </c>
      <c r="K667" s="95">
        <v>2060</v>
      </c>
      <c r="L667" s="96">
        <v>41640.589999999902</v>
      </c>
    </row>
    <row r="668" spans="1:12" s="56" customFormat="1" ht="15" customHeight="1" x14ac:dyDescent="0.25">
      <c r="A668" s="91" t="s">
        <v>52</v>
      </c>
      <c r="B668" s="92" t="s">
        <v>41</v>
      </c>
      <c r="C668" s="92" t="s">
        <v>34</v>
      </c>
      <c r="D668" s="92" t="s">
        <v>37</v>
      </c>
      <c r="E668" s="92" t="s">
        <v>61</v>
      </c>
      <c r="F668" s="92" t="s">
        <v>37</v>
      </c>
      <c r="G668" s="93" t="s">
        <v>44</v>
      </c>
      <c r="H668" s="93" t="s">
        <v>37</v>
      </c>
      <c r="I668" s="92" t="s">
        <v>117</v>
      </c>
      <c r="J668" s="94">
        <v>95116</v>
      </c>
      <c r="K668" s="95">
        <v>180948</v>
      </c>
      <c r="L668" s="96">
        <v>15360373.369986599</v>
      </c>
    </row>
    <row r="669" spans="1:12" s="56" customFormat="1" ht="15" customHeight="1" x14ac:dyDescent="0.25">
      <c r="A669" s="91" t="s">
        <v>52</v>
      </c>
      <c r="B669" s="92" t="s">
        <v>41</v>
      </c>
      <c r="C669" s="92" t="s">
        <v>34</v>
      </c>
      <c r="D669" s="92" t="s">
        <v>37</v>
      </c>
      <c r="E669" s="92" t="s">
        <v>61</v>
      </c>
      <c r="F669" s="92" t="s">
        <v>37</v>
      </c>
      <c r="G669" s="93" t="s">
        <v>44</v>
      </c>
      <c r="H669" s="93" t="s">
        <v>37</v>
      </c>
      <c r="I669" s="92" t="s">
        <v>45</v>
      </c>
      <c r="J669" s="94">
        <v>1310</v>
      </c>
      <c r="K669" s="95">
        <v>1998</v>
      </c>
      <c r="L669" s="96">
        <v>41841.74</v>
      </c>
    </row>
    <row r="670" spans="1:12" s="56" customFormat="1" ht="15" customHeight="1" x14ac:dyDescent="0.25">
      <c r="A670" s="91" t="s">
        <v>52</v>
      </c>
      <c r="B670" s="92" t="s">
        <v>41</v>
      </c>
      <c r="C670" s="92" t="s">
        <v>34</v>
      </c>
      <c r="D670" s="92" t="s">
        <v>37</v>
      </c>
      <c r="E670" s="92" t="s">
        <v>61</v>
      </c>
      <c r="F670" s="92" t="s">
        <v>37</v>
      </c>
      <c r="G670" s="93" t="s">
        <v>98</v>
      </c>
      <c r="H670" s="93" t="s">
        <v>37</v>
      </c>
      <c r="I670" s="92" t="s">
        <v>117</v>
      </c>
      <c r="J670" s="94">
        <v>95789</v>
      </c>
      <c r="K670" s="95">
        <v>196059</v>
      </c>
      <c r="L670" s="96">
        <v>17855556.739986099</v>
      </c>
    </row>
    <row r="671" spans="1:12" s="56" customFormat="1" ht="15" customHeight="1" x14ac:dyDescent="0.25">
      <c r="A671" s="91" t="s">
        <v>52</v>
      </c>
      <c r="B671" s="92" t="s">
        <v>41</v>
      </c>
      <c r="C671" s="92" t="s">
        <v>34</v>
      </c>
      <c r="D671" s="92" t="s">
        <v>37</v>
      </c>
      <c r="E671" s="92" t="s">
        <v>61</v>
      </c>
      <c r="F671" s="92" t="s">
        <v>37</v>
      </c>
      <c r="G671" s="93" t="s">
        <v>98</v>
      </c>
      <c r="H671" s="93" t="s">
        <v>37</v>
      </c>
      <c r="I671" s="92" t="s">
        <v>45</v>
      </c>
      <c r="J671" s="94">
        <v>1298</v>
      </c>
      <c r="K671" s="95">
        <v>2235</v>
      </c>
      <c r="L671" s="96">
        <v>46409.289999999899</v>
      </c>
    </row>
    <row r="672" spans="1:12" s="56" customFormat="1" ht="15" customHeight="1" x14ac:dyDescent="0.25">
      <c r="A672" s="91" t="s">
        <v>52</v>
      </c>
      <c r="B672" s="92" t="s">
        <v>41</v>
      </c>
      <c r="C672" s="92" t="s">
        <v>34</v>
      </c>
      <c r="D672" s="92" t="s">
        <v>37</v>
      </c>
      <c r="E672" s="92" t="s">
        <v>61</v>
      </c>
      <c r="F672" s="92" t="s">
        <v>37</v>
      </c>
      <c r="G672" s="93" t="s">
        <v>37</v>
      </c>
      <c r="H672" s="93" t="s">
        <v>122</v>
      </c>
      <c r="I672" s="92" t="s">
        <v>117</v>
      </c>
      <c r="J672" s="94">
        <v>38421</v>
      </c>
      <c r="K672" s="95">
        <v>71127</v>
      </c>
      <c r="L672" s="96">
        <v>5251057.1100009</v>
      </c>
    </row>
    <row r="673" spans="1:12" s="56" customFormat="1" ht="15" customHeight="1" x14ac:dyDescent="0.25">
      <c r="A673" s="91" t="s">
        <v>52</v>
      </c>
      <c r="B673" s="92" t="s">
        <v>41</v>
      </c>
      <c r="C673" s="92" t="s">
        <v>34</v>
      </c>
      <c r="D673" s="92" t="s">
        <v>37</v>
      </c>
      <c r="E673" s="92" t="s">
        <v>61</v>
      </c>
      <c r="F673" s="92" t="s">
        <v>37</v>
      </c>
      <c r="G673" s="93" t="s">
        <v>37</v>
      </c>
      <c r="H673" s="93" t="s">
        <v>122</v>
      </c>
      <c r="I673" s="92" t="s">
        <v>45</v>
      </c>
      <c r="J673" s="94">
        <v>890</v>
      </c>
      <c r="K673" s="95">
        <v>1258</v>
      </c>
      <c r="L673" s="96">
        <v>26920.560000000001</v>
      </c>
    </row>
    <row r="674" spans="1:12" s="56" customFormat="1" ht="15" customHeight="1" x14ac:dyDescent="0.25">
      <c r="A674" s="91" t="s">
        <v>52</v>
      </c>
      <c r="B674" s="92" t="s">
        <v>41</v>
      </c>
      <c r="C674" s="92" t="s">
        <v>34</v>
      </c>
      <c r="D674" s="92" t="s">
        <v>37</v>
      </c>
      <c r="E674" s="92" t="s">
        <v>61</v>
      </c>
      <c r="F674" s="92" t="s">
        <v>37</v>
      </c>
      <c r="G674" s="93" t="s">
        <v>37</v>
      </c>
      <c r="H674" s="93" t="s">
        <v>37</v>
      </c>
      <c r="I674" s="92" t="s">
        <v>117</v>
      </c>
      <c r="J674" s="94">
        <v>464657</v>
      </c>
      <c r="K674" s="95">
        <v>995220</v>
      </c>
      <c r="L674" s="96">
        <v>85966380.110202</v>
      </c>
    </row>
    <row r="675" spans="1:12" s="56" customFormat="1" ht="15" customHeight="1" x14ac:dyDescent="0.25">
      <c r="A675" s="91" t="s">
        <v>52</v>
      </c>
      <c r="B675" s="92" t="s">
        <v>41</v>
      </c>
      <c r="C675" s="92" t="s">
        <v>34</v>
      </c>
      <c r="D675" s="92" t="s">
        <v>37</v>
      </c>
      <c r="E675" s="92" t="s">
        <v>61</v>
      </c>
      <c r="F675" s="92" t="s">
        <v>37</v>
      </c>
      <c r="G675" s="93" t="s">
        <v>37</v>
      </c>
      <c r="H675" s="93" t="s">
        <v>37</v>
      </c>
      <c r="I675" s="92" t="s">
        <v>45</v>
      </c>
      <c r="J675" s="94">
        <v>6737</v>
      </c>
      <c r="K675" s="95">
        <v>11139</v>
      </c>
      <c r="L675" s="96">
        <v>226342.51000000301</v>
      </c>
    </row>
    <row r="676" spans="1:12" s="56" customFormat="1" ht="15" customHeight="1" x14ac:dyDescent="0.25">
      <c r="A676" s="91" t="s">
        <v>52</v>
      </c>
      <c r="B676" s="92" t="s">
        <v>41</v>
      </c>
      <c r="C676" s="92" t="s">
        <v>34</v>
      </c>
      <c r="D676" s="92" t="s">
        <v>37</v>
      </c>
      <c r="E676" s="92" t="s">
        <v>61</v>
      </c>
      <c r="F676" s="92" t="s">
        <v>37</v>
      </c>
      <c r="G676" s="93" t="s">
        <v>37</v>
      </c>
      <c r="H676" s="93" t="s">
        <v>64</v>
      </c>
      <c r="I676" s="92" t="s">
        <v>117</v>
      </c>
      <c r="J676" s="94">
        <v>421308</v>
      </c>
      <c r="K676" s="95">
        <v>908826</v>
      </c>
      <c r="L676" s="96">
        <v>79368194.830212995</v>
      </c>
    </row>
    <row r="677" spans="1:12" s="56" customFormat="1" ht="15" customHeight="1" x14ac:dyDescent="0.25">
      <c r="A677" s="91" t="s">
        <v>52</v>
      </c>
      <c r="B677" s="92" t="s">
        <v>41</v>
      </c>
      <c r="C677" s="92" t="s">
        <v>34</v>
      </c>
      <c r="D677" s="92" t="s">
        <v>37</v>
      </c>
      <c r="E677" s="92" t="s">
        <v>61</v>
      </c>
      <c r="F677" s="92" t="s">
        <v>37</v>
      </c>
      <c r="G677" s="93" t="s">
        <v>37</v>
      </c>
      <c r="H677" s="93" t="s">
        <v>64</v>
      </c>
      <c r="I677" s="92" t="s">
        <v>45</v>
      </c>
      <c r="J677" s="94">
        <v>5753</v>
      </c>
      <c r="K677" s="95">
        <v>9698</v>
      </c>
      <c r="L677" s="96">
        <v>195666.85000000201</v>
      </c>
    </row>
    <row r="678" spans="1:12" s="56" customFormat="1" ht="15" customHeight="1" x14ac:dyDescent="0.25">
      <c r="A678" s="91" t="s">
        <v>52</v>
      </c>
      <c r="B678" s="92" t="s">
        <v>41</v>
      </c>
      <c r="C678" s="92" t="s">
        <v>34</v>
      </c>
      <c r="D678" s="92" t="s">
        <v>37</v>
      </c>
      <c r="E678" s="92" t="s">
        <v>62</v>
      </c>
      <c r="F678" s="92" t="s">
        <v>120</v>
      </c>
      <c r="G678" s="93" t="s">
        <v>37</v>
      </c>
      <c r="H678" s="93" t="s">
        <v>37</v>
      </c>
      <c r="I678" s="92" t="s">
        <v>117</v>
      </c>
      <c r="J678" s="94">
        <v>21309</v>
      </c>
      <c r="K678" s="95">
        <v>44142</v>
      </c>
      <c r="L678" s="96">
        <v>4582777.33000057</v>
      </c>
    </row>
    <row r="679" spans="1:12" s="56" customFormat="1" ht="15" customHeight="1" x14ac:dyDescent="0.25">
      <c r="A679" s="91" t="s">
        <v>52</v>
      </c>
      <c r="B679" s="92" t="s">
        <v>41</v>
      </c>
      <c r="C679" s="92" t="s">
        <v>34</v>
      </c>
      <c r="D679" s="92" t="s">
        <v>37</v>
      </c>
      <c r="E679" s="92" t="s">
        <v>62</v>
      </c>
      <c r="F679" s="92" t="s">
        <v>120</v>
      </c>
      <c r="G679" s="93" t="s">
        <v>37</v>
      </c>
      <c r="H679" s="93" t="s">
        <v>37</v>
      </c>
      <c r="I679" s="92" t="s">
        <v>45</v>
      </c>
      <c r="J679" s="94">
        <v>309</v>
      </c>
      <c r="K679" s="95">
        <v>347</v>
      </c>
      <c r="L679" s="96">
        <v>8860</v>
      </c>
    </row>
    <row r="680" spans="1:12" s="56" customFormat="1" ht="15" customHeight="1" x14ac:dyDescent="0.25">
      <c r="A680" s="91" t="s">
        <v>52</v>
      </c>
      <c r="B680" s="92" t="s">
        <v>41</v>
      </c>
      <c r="C680" s="92" t="s">
        <v>34</v>
      </c>
      <c r="D680" s="92" t="s">
        <v>37</v>
      </c>
      <c r="E680" s="92" t="s">
        <v>62</v>
      </c>
      <c r="F680" s="92" t="s">
        <v>121</v>
      </c>
      <c r="G680" s="93" t="s">
        <v>37</v>
      </c>
      <c r="H680" s="93" t="s">
        <v>37</v>
      </c>
      <c r="I680" s="92" t="s">
        <v>117</v>
      </c>
      <c r="J680" s="94">
        <v>214021</v>
      </c>
      <c r="K680" s="95">
        <v>470520</v>
      </c>
      <c r="L680" s="96">
        <v>40333514.540054299</v>
      </c>
    </row>
    <row r="681" spans="1:12" s="56" customFormat="1" ht="15" customHeight="1" x14ac:dyDescent="0.25">
      <c r="A681" s="91" t="s">
        <v>52</v>
      </c>
      <c r="B681" s="92" t="s">
        <v>41</v>
      </c>
      <c r="C681" s="92" t="s">
        <v>34</v>
      </c>
      <c r="D681" s="92" t="s">
        <v>37</v>
      </c>
      <c r="E681" s="92" t="s">
        <v>62</v>
      </c>
      <c r="F681" s="92" t="s">
        <v>121</v>
      </c>
      <c r="G681" s="93" t="s">
        <v>37</v>
      </c>
      <c r="H681" s="93" t="s">
        <v>37</v>
      </c>
      <c r="I681" s="92" t="s">
        <v>45</v>
      </c>
      <c r="J681" s="94">
        <v>3932</v>
      </c>
      <c r="K681" s="95">
        <v>6014</v>
      </c>
      <c r="L681" s="96">
        <v>116301.99</v>
      </c>
    </row>
    <row r="682" spans="1:12" s="56" customFormat="1" ht="15" customHeight="1" x14ac:dyDescent="0.25">
      <c r="A682" s="91" t="s">
        <v>52</v>
      </c>
      <c r="B682" s="92" t="s">
        <v>41</v>
      </c>
      <c r="C682" s="92" t="s">
        <v>34</v>
      </c>
      <c r="D682" s="92" t="s">
        <v>37</v>
      </c>
      <c r="E682" s="92" t="s">
        <v>62</v>
      </c>
      <c r="F682" s="92" t="s">
        <v>60</v>
      </c>
      <c r="G682" s="93" t="s">
        <v>37</v>
      </c>
      <c r="H682" s="93" t="s">
        <v>37</v>
      </c>
      <c r="I682" s="92" t="s">
        <v>117</v>
      </c>
      <c r="J682" s="94">
        <v>41673</v>
      </c>
      <c r="K682" s="95">
        <v>90986</v>
      </c>
      <c r="L682" s="96">
        <v>7860271.1499958904</v>
      </c>
    </row>
    <row r="683" spans="1:12" s="56" customFormat="1" ht="15" customHeight="1" x14ac:dyDescent="0.25">
      <c r="A683" s="91" t="s">
        <v>52</v>
      </c>
      <c r="B683" s="92" t="s">
        <v>41</v>
      </c>
      <c r="C683" s="92" t="s">
        <v>34</v>
      </c>
      <c r="D683" s="92" t="s">
        <v>37</v>
      </c>
      <c r="E683" s="92" t="s">
        <v>62</v>
      </c>
      <c r="F683" s="92" t="s">
        <v>60</v>
      </c>
      <c r="G683" s="93" t="s">
        <v>37</v>
      </c>
      <c r="H683" s="93" t="s">
        <v>37</v>
      </c>
      <c r="I683" s="92" t="s">
        <v>45</v>
      </c>
      <c r="J683" s="94">
        <v>364</v>
      </c>
      <c r="K683" s="95">
        <v>487</v>
      </c>
      <c r="L683" s="96">
        <v>10193.26</v>
      </c>
    </row>
    <row r="684" spans="1:12" s="56" customFormat="1" ht="15" customHeight="1" x14ac:dyDescent="0.25">
      <c r="A684" s="91" t="s">
        <v>52</v>
      </c>
      <c r="B684" s="92" t="s">
        <v>41</v>
      </c>
      <c r="C684" s="92" t="s">
        <v>34</v>
      </c>
      <c r="D684" s="92" t="s">
        <v>37</v>
      </c>
      <c r="E684" s="92" t="s">
        <v>62</v>
      </c>
      <c r="F684" s="92" t="s">
        <v>37</v>
      </c>
      <c r="G684" s="93" t="s">
        <v>41</v>
      </c>
      <c r="H684" s="93" t="s">
        <v>37</v>
      </c>
      <c r="I684" s="92" t="s">
        <v>117</v>
      </c>
      <c r="J684" s="94">
        <v>60659</v>
      </c>
      <c r="K684" s="95">
        <v>134764</v>
      </c>
      <c r="L684" s="96">
        <v>11606007.9299949</v>
      </c>
    </row>
    <row r="685" spans="1:12" s="56" customFormat="1" ht="15" customHeight="1" x14ac:dyDescent="0.25">
      <c r="A685" s="91" t="s">
        <v>52</v>
      </c>
      <c r="B685" s="92" t="s">
        <v>41</v>
      </c>
      <c r="C685" s="92" t="s">
        <v>34</v>
      </c>
      <c r="D685" s="92" t="s">
        <v>37</v>
      </c>
      <c r="E685" s="92" t="s">
        <v>62</v>
      </c>
      <c r="F685" s="92" t="s">
        <v>37</v>
      </c>
      <c r="G685" s="93" t="s">
        <v>41</v>
      </c>
      <c r="H685" s="93" t="s">
        <v>37</v>
      </c>
      <c r="I685" s="92" t="s">
        <v>45</v>
      </c>
      <c r="J685" s="94">
        <v>1144</v>
      </c>
      <c r="K685" s="95">
        <v>1716</v>
      </c>
      <c r="L685" s="96">
        <v>33757.65</v>
      </c>
    </row>
    <row r="686" spans="1:12" s="56" customFormat="1" ht="15" customHeight="1" x14ac:dyDescent="0.25">
      <c r="A686" s="91" t="s">
        <v>52</v>
      </c>
      <c r="B686" s="92" t="s">
        <v>41</v>
      </c>
      <c r="C686" s="92" t="s">
        <v>34</v>
      </c>
      <c r="D686" s="92" t="s">
        <v>37</v>
      </c>
      <c r="E686" s="92" t="s">
        <v>62</v>
      </c>
      <c r="F686" s="92" t="s">
        <v>37</v>
      </c>
      <c r="G686" s="93" t="s">
        <v>42</v>
      </c>
      <c r="H686" s="93" t="s">
        <v>37</v>
      </c>
      <c r="I686" s="92" t="s">
        <v>117</v>
      </c>
      <c r="J686" s="94">
        <v>57331</v>
      </c>
      <c r="K686" s="95">
        <v>120973</v>
      </c>
      <c r="L686" s="96">
        <v>10480520.279996499</v>
      </c>
    </row>
    <row r="687" spans="1:12" s="56" customFormat="1" ht="15" customHeight="1" x14ac:dyDescent="0.25">
      <c r="A687" s="91" t="s">
        <v>52</v>
      </c>
      <c r="B687" s="92" t="s">
        <v>41</v>
      </c>
      <c r="C687" s="92" t="s">
        <v>34</v>
      </c>
      <c r="D687" s="92" t="s">
        <v>37</v>
      </c>
      <c r="E687" s="92" t="s">
        <v>62</v>
      </c>
      <c r="F687" s="92" t="s">
        <v>37</v>
      </c>
      <c r="G687" s="93" t="s">
        <v>42</v>
      </c>
      <c r="H687" s="93" t="s">
        <v>37</v>
      </c>
      <c r="I687" s="92" t="s">
        <v>45</v>
      </c>
      <c r="J687" s="94">
        <v>935</v>
      </c>
      <c r="K687" s="95">
        <v>1297</v>
      </c>
      <c r="L687" s="96">
        <v>25004.67</v>
      </c>
    </row>
    <row r="688" spans="1:12" s="56" customFormat="1" ht="15" customHeight="1" x14ac:dyDescent="0.25">
      <c r="A688" s="91" t="s">
        <v>52</v>
      </c>
      <c r="B688" s="92" t="s">
        <v>41</v>
      </c>
      <c r="C688" s="92" t="s">
        <v>34</v>
      </c>
      <c r="D688" s="92" t="s">
        <v>37</v>
      </c>
      <c r="E688" s="92" t="s">
        <v>62</v>
      </c>
      <c r="F688" s="92" t="s">
        <v>37</v>
      </c>
      <c r="G688" s="93" t="s">
        <v>43</v>
      </c>
      <c r="H688" s="93" t="s">
        <v>37</v>
      </c>
      <c r="I688" s="92" t="s">
        <v>117</v>
      </c>
      <c r="J688" s="94">
        <v>56233</v>
      </c>
      <c r="K688" s="95">
        <v>112703</v>
      </c>
      <c r="L688" s="96">
        <v>9662884.3999982607</v>
      </c>
    </row>
    <row r="689" spans="1:12" s="56" customFormat="1" ht="15" customHeight="1" x14ac:dyDescent="0.25">
      <c r="A689" s="91" t="s">
        <v>52</v>
      </c>
      <c r="B689" s="92" t="s">
        <v>41</v>
      </c>
      <c r="C689" s="92" t="s">
        <v>34</v>
      </c>
      <c r="D689" s="92" t="s">
        <v>37</v>
      </c>
      <c r="E689" s="92" t="s">
        <v>62</v>
      </c>
      <c r="F689" s="92" t="s">
        <v>37</v>
      </c>
      <c r="G689" s="93" t="s">
        <v>43</v>
      </c>
      <c r="H689" s="93" t="s">
        <v>37</v>
      </c>
      <c r="I689" s="92" t="s">
        <v>45</v>
      </c>
      <c r="J689" s="94">
        <v>889</v>
      </c>
      <c r="K689" s="95">
        <v>1249</v>
      </c>
      <c r="L689" s="96">
        <v>24930.15</v>
      </c>
    </row>
    <row r="690" spans="1:12" s="56" customFormat="1" ht="15" customHeight="1" x14ac:dyDescent="0.25">
      <c r="A690" s="91" t="s">
        <v>52</v>
      </c>
      <c r="B690" s="92" t="s">
        <v>41</v>
      </c>
      <c r="C690" s="92" t="s">
        <v>34</v>
      </c>
      <c r="D690" s="92" t="s">
        <v>37</v>
      </c>
      <c r="E690" s="92" t="s">
        <v>62</v>
      </c>
      <c r="F690" s="92" t="s">
        <v>37</v>
      </c>
      <c r="G690" s="93" t="s">
        <v>44</v>
      </c>
      <c r="H690" s="93" t="s">
        <v>37</v>
      </c>
      <c r="I690" s="92" t="s">
        <v>117</v>
      </c>
      <c r="J690" s="94">
        <v>55624</v>
      </c>
      <c r="K690" s="95">
        <v>106911</v>
      </c>
      <c r="L690" s="96">
        <v>9093889.1499993391</v>
      </c>
    </row>
    <row r="691" spans="1:12" s="56" customFormat="1" ht="15" customHeight="1" x14ac:dyDescent="0.25">
      <c r="A691" s="91" t="s">
        <v>52</v>
      </c>
      <c r="B691" s="92" t="s">
        <v>41</v>
      </c>
      <c r="C691" s="92" t="s">
        <v>34</v>
      </c>
      <c r="D691" s="92" t="s">
        <v>37</v>
      </c>
      <c r="E691" s="92" t="s">
        <v>62</v>
      </c>
      <c r="F691" s="92" t="s">
        <v>37</v>
      </c>
      <c r="G691" s="93" t="s">
        <v>44</v>
      </c>
      <c r="H691" s="93" t="s">
        <v>37</v>
      </c>
      <c r="I691" s="92" t="s">
        <v>45</v>
      </c>
      <c r="J691" s="94">
        <v>887</v>
      </c>
      <c r="K691" s="95">
        <v>1234</v>
      </c>
      <c r="L691" s="96">
        <v>24620.81</v>
      </c>
    </row>
    <row r="692" spans="1:12" s="56" customFormat="1" ht="15" customHeight="1" x14ac:dyDescent="0.25">
      <c r="A692" s="91" t="s">
        <v>52</v>
      </c>
      <c r="B692" s="92" t="s">
        <v>41</v>
      </c>
      <c r="C692" s="92" t="s">
        <v>34</v>
      </c>
      <c r="D692" s="92" t="s">
        <v>37</v>
      </c>
      <c r="E692" s="92" t="s">
        <v>62</v>
      </c>
      <c r="F692" s="92" t="s">
        <v>37</v>
      </c>
      <c r="G692" s="93" t="s">
        <v>98</v>
      </c>
      <c r="H692" s="93" t="s">
        <v>37</v>
      </c>
      <c r="I692" s="92" t="s">
        <v>117</v>
      </c>
      <c r="J692" s="94">
        <v>56723</v>
      </c>
      <c r="K692" s="95">
        <v>117318</v>
      </c>
      <c r="L692" s="96">
        <v>10755383.709995201</v>
      </c>
    </row>
    <row r="693" spans="1:12" s="56" customFormat="1" ht="15" customHeight="1" x14ac:dyDescent="0.25">
      <c r="A693" s="91" t="s">
        <v>52</v>
      </c>
      <c r="B693" s="92" t="s">
        <v>41</v>
      </c>
      <c r="C693" s="92" t="s">
        <v>34</v>
      </c>
      <c r="D693" s="92" t="s">
        <v>37</v>
      </c>
      <c r="E693" s="92" t="s">
        <v>62</v>
      </c>
      <c r="F693" s="92" t="s">
        <v>37</v>
      </c>
      <c r="G693" s="93" t="s">
        <v>98</v>
      </c>
      <c r="H693" s="93" t="s">
        <v>37</v>
      </c>
      <c r="I693" s="92" t="s">
        <v>45</v>
      </c>
      <c r="J693" s="94">
        <v>811</v>
      </c>
      <c r="K693" s="95">
        <v>1167</v>
      </c>
      <c r="L693" s="96">
        <v>23634.87</v>
      </c>
    </row>
    <row r="694" spans="1:12" s="56" customFormat="1" ht="15" customHeight="1" x14ac:dyDescent="0.25">
      <c r="A694" s="91" t="s">
        <v>52</v>
      </c>
      <c r="B694" s="92" t="s">
        <v>41</v>
      </c>
      <c r="C694" s="92" t="s">
        <v>34</v>
      </c>
      <c r="D694" s="92" t="s">
        <v>37</v>
      </c>
      <c r="E694" s="92" t="s">
        <v>62</v>
      </c>
      <c r="F694" s="92" t="s">
        <v>37</v>
      </c>
      <c r="G694" s="93" t="s">
        <v>37</v>
      </c>
      <c r="H694" s="93" t="s">
        <v>122</v>
      </c>
      <c r="I694" s="92" t="s">
        <v>117</v>
      </c>
      <c r="J694" s="94">
        <v>22513</v>
      </c>
      <c r="K694" s="95">
        <v>44143</v>
      </c>
      <c r="L694" s="96">
        <v>3358535.6300003501</v>
      </c>
    </row>
    <row r="695" spans="1:12" s="56" customFormat="1" ht="15" customHeight="1" x14ac:dyDescent="0.25">
      <c r="A695" s="91" t="s">
        <v>52</v>
      </c>
      <c r="B695" s="92" t="s">
        <v>41</v>
      </c>
      <c r="C695" s="92" t="s">
        <v>34</v>
      </c>
      <c r="D695" s="92" t="s">
        <v>37</v>
      </c>
      <c r="E695" s="92" t="s">
        <v>62</v>
      </c>
      <c r="F695" s="92" t="s">
        <v>37</v>
      </c>
      <c r="G695" s="93" t="s">
        <v>37</v>
      </c>
      <c r="H695" s="93" t="s">
        <v>122</v>
      </c>
      <c r="I695" s="92" t="s">
        <v>45</v>
      </c>
      <c r="J695" s="94">
        <v>689</v>
      </c>
      <c r="K695" s="95">
        <v>890</v>
      </c>
      <c r="L695" s="96">
        <v>17683.37</v>
      </c>
    </row>
    <row r="696" spans="1:12" s="56" customFormat="1" ht="15" customHeight="1" x14ac:dyDescent="0.25">
      <c r="A696" s="91" t="s">
        <v>52</v>
      </c>
      <c r="B696" s="92" t="s">
        <v>41</v>
      </c>
      <c r="C696" s="92" t="s">
        <v>34</v>
      </c>
      <c r="D696" s="92" t="s">
        <v>37</v>
      </c>
      <c r="E696" s="92" t="s">
        <v>62</v>
      </c>
      <c r="F696" s="92" t="s">
        <v>37</v>
      </c>
      <c r="G696" s="93" t="s">
        <v>37</v>
      </c>
      <c r="H696" s="93" t="s">
        <v>37</v>
      </c>
      <c r="I696" s="92" t="s">
        <v>117</v>
      </c>
      <c r="J696" s="94">
        <v>276684</v>
      </c>
      <c r="K696" s="95">
        <v>605648</v>
      </c>
      <c r="L696" s="96">
        <v>52776563.020154297</v>
      </c>
    </row>
    <row r="697" spans="1:12" s="56" customFormat="1" ht="15" customHeight="1" x14ac:dyDescent="0.25">
      <c r="A697" s="91" t="s">
        <v>52</v>
      </c>
      <c r="B697" s="92" t="s">
        <v>41</v>
      </c>
      <c r="C697" s="92" t="s">
        <v>34</v>
      </c>
      <c r="D697" s="92" t="s">
        <v>37</v>
      </c>
      <c r="E697" s="92" t="s">
        <v>62</v>
      </c>
      <c r="F697" s="92" t="s">
        <v>37</v>
      </c>
      <c r="G697" s="93" t="s">
        <v>37</v>
      </c>
      <c r="H697" s="93" t="s">
        <v>37</v>
      </c>
      <c r="I697" s="92" t="s">
        <v>45</v>
      </c>
      <c r="J697" s="94">
        <v>4603</v>
      </c>
      <c r="K697" s="95">
        <v>6848</v>
      </c>
      <c r="L697" s="96">
        <v>135355.25</v>
      </c>
    </row>
    <row r="698" spans="1:12" s="56" customFormat="1" ht="15" customHeight="1" x14ac:dyDescent="0.25">
      <c r="A698" s="91" t="s">
        <v>52</v>
      </c>
      <c r="B698" s="92" t="s">
        <v>41</v>
      </c>
      <c r="C698" s="92" t="s">
        <v>34</v>
      </c>
      <c r="D698" s="92" t="s">
        <v>37</v>
      </c>
      <c r="E698" s="92" t="s">
        <v>62</v>
      </c>
      <c r="F698" s="92" t="s">
        <v>37</v>
      </c>
      <c r="G698" s="93" t="s">
        <v>37</v>
      </c>
      <c r="H698" s="93" t="s">
        <v>64</v>
      </c>
      <c r="I698" s="92" t="s">
        <v>117</v>
      </c>
      <c r="J698" s="94">
        <v>250341</v>
      </c>
      <c r="K698" s="95">
        <v>549411</v>
      </c>
      <c r="L698" s="96">
        <v>48310141.560120501</v>
      </c>
    </row>
    <row r="699" spans="1:12" s="56" customFormat="1" ht="15" customHeight="1" x14ac:dyDescent="0.25">
      <c r="A699" s="91" t="s">
        <v>52</v>
      </c>
      <c r="B699" s="92" t="s">
        <v>41</v>
      </c>
      <c r="C699" s="92" t="s">
        <v>34</v>
      </c>
      <c r="D699" s="92" t="s">
        <v>37</v>
      </c>
      <c r="E699" s="92" t="s">
        <v>62</v>
      </c>
      <c r="F699" s="92" t="s">
        <v>37</v>
      </c>
      <c r="G699" s="93" t="s">
        <v>37</v>
      </c>
      <c r="H699" s="93" t="s">
        <v>64</v>
      </c>
      <c r="I699" s="92" t="s">
        <v>45</v>
      </c>
      <c r="J699" s="94">
        <v>3821</v>
      </c>
      <c r="K699" s="95">
        <v>5777</v>
      </c>
      <c r="L699" s="96">
        <v>114341.13</v>
      </c>
    </row>
    <row r="700" spans="1:12" s="56" customFormat="1" ht="15" customHeight="1" x14ac:dyDescent="0.25">
      <c r="A700" s="91" t="s">
        <v>52</v>
      </c>
      <c r="B700" s="92" t="s">
        <v>41</v>
      </c>
      <c r="C700" s="92" t="s">
        <v>34</v>
      </c>
      <c r="D700" s="92" t="s">
        <v>37</v>
      </c>
      <c r="E700" s="92" t="s">
        <v>37</v>
      </c>
      <c r="F700" s="92" t="s">
        <v>120</v>
      </c>
      <c r="G700" s="93" t="s">
        <v>41</v>
      </c>
      <c r="H700" s="93" t="s">
        <v>37</v>
      </c>
      <c r="I700" s="92" t="s">
        <v>117</v>
      </c>
      <c r="J700" s="94">
        <v>9427</v>
      </c>
      <c r="K700" s="95">
        <v>21295</v>
      </c>
      <c r="L700" s="96">
        <v>2212816.98999997</v>
      </c>
    </row>
    <row r="701" spans="1:12" s="56" customFormat="1" ht="15" customHeight="1" x14ac:dyDescent="0.25">
      <c r="A701" s="91" t="s">
        <v>52</v>
      </c>
      <c r="B701" s="92" t="s">
        <v>41</v>
      </c>
      <c r="C701" s="92" t="s">
        <v>34</v>
      </c>
      <c r="D701" s="92" t="s">
        <v>37</v>
      </c>
      <c r="E701" s="92" t="s">
        <v>37</v>
      </c>
      <c r="F701" s="92" t="s">
        <v>120</v>
      </c>
      <c r="G701" s="93" t="s">
        <v>41</v>
      </c>
      <c r="H701" s="93" t="s">
        <v>37</v>
      </c>
      <c r="I701" s="92" t="s">
        <v>45</v>
      </c>
      <c r="J701" s="94">
        <v>165</v>
      </c>
      <c r="K701" s="95">
        <v>193</v>
      </c>
      <c r="L701" s="96">
        <v>4980.5200000000004</v>
      </c>
    </row>
    <row r="702" spans="1:12" s="56" customFormat="1" ht="15" customHeight="1" x14ac:dyDescent="0.25">
      <c r="A702" s="91" t="s">
        <v>52</v>
      </c>
      <c r="B702" s="92" t="s">
        <v>41</v>
      </c>
      <c r="C702" s="92" t="s">
        <v>34</v>
      </c>
      <c r="D702" s="92" t="s">
        <v>37</v>
      </c>
      <c r="E702" s="92" t="s">
        <v>37</v>
      </c>
      <c r="F702" s="92" t="s">
        <v>120</v>
      </c>
      <c r="G702" s="93" t="s">
        <v>42</v>
      </c>
      <c r="H702" s="93" t="s">
        <v>37</v>
      </c>
      <c r="I702" s="92" t="s">
        <v>117</v>
      </c>
      <c r="J702" s="94">
        <v>10136</v>
      </c>
      <c r="K702" s="95">
        <v>21965</v>
      </c>
      <c r="L702" s="96">
        <v>2266063.48</v>
      </c>
    </row>
    <row r="703" spans="1:12" s="56" customFormat="1" ht="15" customHeight="1" x14ac:dyDescent="0.25">
      <c r="A703" s="91" t="s">
        <v>52</v>
      </c>
      <c r="B703" s="92" t="s">
        <v>41</v>
      </c>
      <c r="C703" s="92" t="s">
        <v>34</v>
      </c>
      <c r="D703" s="92" t="s">
        <v>37</v>
      </c>
      <c r="E703" s="92" t="s">
        <v>37</v>
      </c>
      <c r="F703" s="92" t="s">
        <v>120</v>
      </c>
      <c r="G703" s="93" t="s">
        <v>42</v>
      </c>
      <c r="H703" s="93" t="s">
        <v>37</v>
      </c>
      <c r="I703" s="92" t="s">
        <v>45</v>
      </c>
      <c r="J703" s="94">
        <v>150</v>
      </c>
      <c r="K703" s="95">
        <v>176</v>
      </c>
      <c r="L703" s="96">
        <v>3986.3</v>
      </c>
    </row>
    <row r="704" spans="1:12" s="56" customFormat="1" ht="15" customHeight="1" x14ac:dyDescent="0.25">
      <c r="A704" s="91" t="s">
        <v>52</v>
      </c>
      <c r="B704" s="92" t="s">
        <v>41</v>
      </c>
      <c r="C704" s="92" t="s">
        <v>34</v>
      </c>
      <c r="D704" s="92" t="s">
        <v>37</v>
      </c>
      <c r="E704" s="92" t="s">
        <v>37</v>
      </c>
      <c r="F704" s="92" t="s">
        <v>120</v>
      </c>
      <c r="G704" s="93" t="s">
        <v>43</v>
      </c>
      <c r="H704" s="93" t="s">
        <v>37</v>
      </c>
      <c r="I704" s="92" t="s">
        <v>117</v>
      </c>
      <c r="J704" s="94">
        <v>11310</v>
      </c>
      <c r="K704" s="95">
        <v>23515</v>
      </c>
      <c r="L704" s="96">
        <v>2398986.1700000102</v>
      </c>
    </row>
    <row r="705" spans="1:12" s="56" customFormat="1" ht="15" customHeight="1" x14ac:dyDescent="0.25">
      <c r="A705" s="91" t="s">
        <v>52</v>
      </c>
      <c r="B705" s="92" t="s">
        <v>41</v>
      </c>
      <c r="C705" s="92" t="s">
        <v>34</v>
      </c>
      <c r="D705" s="92" t="s">
        <v>37</v>
      </c>
      <c r="E705" s="92" t="s">
        <v>37</v>
      </c>
      <c r="F705" s="92" t="s">
        <v>120</v>
      </c>
      <c r="G705" s="93" t="s">
        <v>43</v>
      </c>
      <c r="H705" s="93" t="s">
        <v>37</v>
      </c>
      <c r="I705" s="92" t="s">
        <v>45</v>
      </c>
      <c r="J705" s="94">
        <v>144</v>
      </c>
      <c r="K705" s="95">
        <v>153</v>
      </c>
      <c r="L705" s="96">
        <v>4023</v>
      </c>
    </row>
    <row r="706" spans="1:12" s="56" customFormat="1" ht="15" customHeight="1" x14ac:dyDescent="0.25">
      <c r="A706" s="91" t="s">
        <v>52</v>
      </c>
      <c r="B706" s="92" t="s">
        <v>41</v>
      </c>
      <c r="C706" s="92" t="s">
        <v>34</v>
      </c>
      <c r="D706" s="92" t="s">
        <v>37</v>
      </c>
      <c r="E706" s="92" t="s">
        <v>37</v>
      </c>
      <c r="F706" s="92" t="s">
        <v>120</v>
      </c>
      <c r="G706" s="93" t="s">
        <v>44</v>
      </c>
      <c r="H706" s="93" t="s">
        <v>37</v>
      </c>
      <c r="I706" s="92" t="s">
        <v>117</v>
      </c>
      <c r="J706" s="94">
        <v>12318</v>
      </c>
      <c r="K706" s="95">
        <v>24388</v>
      </c>
      <c r="L706" s="96">
        <v>2492681.51000003</v>
      </c>
    </row>
    <row r="707" spans="1:12" s="56" customFormat="1" ht="15" customHeight="1" x14ac:dyDescent="0.25">
      <c r="A707" s="91" t="s">
        <v>52</v>
      </c>
      <c r="B707" s="92" t="s">
        <v>41</v>
      </c>
      <c r="C707" s="92" t="s">
        <v>34</v>
      </c>
      <c r="D707" s="92" t="s">
        <v>37</v>
      </c>
      <c r="E707" s="92" t="s">
        <v>37</v>
      </c>
      <c r="F707" s="92" t="s">
        <v>120</v>
      </c>
      <c r="G707" s="93" t="s">
        <v>44</v>
      </c>
      <c r="H707" s="93" t="s">
        <v>37</v>
      </c>
      <c r="I707" s="92" t="s">
        <v>45</v>
      </c>
      <c r="J707" s="94">
        <v>142</v>
      </c>
      <c r="K707" s="95">
        <v>156</v>
      </c>
      <c r="L707" s="96">
        <v>4065.95</v>
      </c>
    </row>
    <row r="708" spans="1:12" s="56" customFormat="1" ht="15" customHeight="1" x14ac:dyDescent="0.25">
      <c r="A708" s="91" t="s">
        <v>52</v>
      </c>
      <c r="B708" s="92" t="s">
        <v>41</v>
      </c>
      <c r="C708" s="92" t="s">
        <v>34</v>
      </c>
      <c r="D708" s="92" t="s">
        <v>37</v>
      </c>
      <c r="E708" s="92" t="s">
        <v>37</v>
      </c>
      <c r="F708" s="92" t="s">
        <v>120</v>
      </c>
      <c r="G708" s="93" t="s">
        <v>98</v>
      </c>
      <c r="H708" s="93" t="s">
        <v>37</v>
      </c>
      <c r="I708" s="92" t="s">
        <v>117</v>
      </c>
      <c r="J708" s="94">
        <v>13250</v>
      </c>
      <c r="K708" s="95">
        <v>28530</v>
      </c>
      <c r="L708" s="96">
        <v>2987175.25000017</v>
      </c>
    </row>
    <row r="709" spans="1:12" s="56" customFormat="1" ht="15" customHeight="1" x14ac:dyDescent="0.25">
      <c r="A709" s="91" t="s">
        <v>52</v>
      </c>
      <c r="B709" s="92" t="s">
        <v>41</v>
      </c>
      <c r="C709" s="92" t="s">
        <v>34</v>
      </c>
      <c r="D709" s="92" t="s">
        <v>37</v>
      </c>
      <c r="E709" s="92" t="s">
        <v>37</v>
      </c>
      <c r="F709" s="92" t="s">
        <v>120</v>
      </c>
      <c r="G709" s="93" t="s">
        <v>98</v>
      </c>
      <c r="H709" s="93" t="s">
        <v>37</v>
      </c>
      <c r="I709" s="92" t="s">
        <v>45</v>
      </c>
      <c r="J709" s="94">
        <v>157</v>
      </c>
      <c r="K709" s="95">
        <v>175</v>
      </c>
      <c r="L709" s="96">
        <v>4588.8</v>
      </c>
    </row>
    <row r="710" spans="1:12" s="56" customFormat="1" ht="15" customHeight="1" x14ac:dyDescent="0.25">
      <c r="A710" s="91" t="s">
        <v>52</v>
      </c>
      <c r="B710" s="92" t="s">
        <v>41</v>
      </c>
      <c r="C710" s="92" t="s">
        <v>34</v>
      </c>
      <c r="D710" s="92" t="s">
        <v>37</v>
      </c>
      <c r="E710" s="92" t="s">
        <v>37</v>
      </c>
      <c r="F710" s="92" t="s">
        <v>120</v>
      </c>
      <c r="G710" s="93" t="s">
        <v>37</v>
      </c>
      <c r="H710" s="93" t="s">
        <v>122</v>
      </c>
      <c r="I710" s="92" t="s">
        <v>117</v>
      </c>
      <c r="J710" s="94">
        <v>5144</v>
      </c>
      <c r="K710" s="95">
        <v>10125</v>
      </c>
      <c r="L710" s="96">
        <v>888030.09999996296</v>
      </c>
    </row>
    <row r="711" spans="1:12" s="56" customFormat="1" ht="15" customHeight="1" x14ac:dyDescent="0.25">
      <c r="A711" s="91" t="s">
        <v>52</v>
      </c>
      <c r="B711" s="92" t="s">
        <v>41</v>
      </c>
      <c r="C711" s="92" t="s">
        <v>34</v>
      </c>
      <c r="D711" s="92" t="s">
        <v>37</v>
      </c>
      <c r="E711" s="92" t="s">
        <v>37</v>
      </c>
      <c r="F711" s="92" t="s">
        <v>120</v>
      </c>
      <c r="G711" s="93" t="s">
        <v>37</v>
      </c>
      <c r="H711" s="93" t="s">
        <v>122</v>
      </c>
      <c r="I711" s="92" t="s">
        <v>45</v>
      </c>
      <c r="J711" s="94">
        <v>152</v>
      </c>
      <c r="K711" s="95">
        <v>183</v>
      </c>
      <c r="L711" s="96">
        <v>4695.87</v>
      </c>
    </row>
    <row r="712" spans="1:12" s="56" customFormat="1" ht="15" customHeight="1" x14ac:dyDescent="0.25">
      <c r="A712" s="91" t="s">
        <v>52</v>
      </c>
      <c r="B712" s="92" t="s">
        <v>41</v>
      </c>
      <c r="C712" s="92" t="s">
        <v>34</v>
      </c>
      <c r="D712" s="92" t="s">
        <v>37</v>
      </c>
      <c r="E712" s="92" t="s">
        <v>37</v>
      </c>
      <c r="F712" s="92" t="s">
        <v>120</v>
      </c>
      <c r="G712" s="93" t="s">
        <v>37</v>
      </c>
      <c r="H712" s="93" t="s">
        <v>37</v>
      </c>
      <c r="I712" s="92" t="s">
        <v>117</v>
      </c>
      <c r="J712" s="94">
        <v>53241</v>
      </c>
      <c r="K712" s="95">
        <v>120882</v>
      </c>
      <c r="L712" s="96">
        <v>12483396.629993901</v>
      </c>
    </row>
    <row r="713" spans="1:12" s="56" customFormat="1" ht="15" customHeight="1" x14ac:dyDescent="0.25">
      <c r="A713" s="91" t="s">
        <v>52</v>
      </c>
      <c r="B713" s="92" t="s">
        <v>41</v>
      </c>
      <c r="C713" s="92" t="s">
        <v>34</v>
      </c>
      <c r="D713" s="92" t="s">
        <v>37</v>
      </c>
      <c r="E713" s="92" t="s">
        <v>37</v>
      </c>
      <c r="F713" s="92" t="s">
        <v>120</v>
      </c>
      <c r="G713" s="93" t="s">
        <v>37</v>
      </c>
      <c r="H713" s="93" t="s">
        <v>37</v>
      </c>
      <c r="I713" s="92" t="s">
        <v>45</v>
      </c>
      <c r="J713" s="94">
        <v>748</v>
      </c>
      <c r="K713" s="95">
        <v>866</v>
      </c>
      <c r="L713" s="96">
        <v>21900.02</v>
      </c>
    </row>
    <row r="714" spans="1:12" s="56" customFormat="1" ht="15" customHeight="1" x14ac:dyDescent="0.25">
      <c r="A714" s="91" t="s">
        <v>52</v>
      </c>
      <c r="B714" s="92" t="s">
        <v>41</v>
      </c>
      <c r="C714" s="92" t="s">
        <v>34</v>
      </c>
      <c r="D714" s="92" t="s">
        <v>37</v>
      </c>
      <c r="E714" s="92" t="s">
        <v>37</v>
      </c>
      <c r="F714" s="92" t="s">
        <v>120</v>
      </c>
      <c r="G714" s="93" t="s">
        <v>37</v>
      </c>
      <c r="H714" s="93" t="s">
        <v>64</v>
      </c>
      <c r="I714" s="92" t="s">
        <v>117</v>
      </c>
      <c r="J714" s="94">
        <v>47936</v>
      </c>
      <c r="K714" s="95">
        <v>109726</v>
      </c>
      <c r="L714" s="96">
        <v>11486899.2299958</v>
      </c>
    </row>
    <row r="715" spans="1:12" s="56" customFormat="1" ht="15" customHeight="1" x14ac:dyDescent="0.25">
      <c r="A715" s="91" t="s">
        <v>52</v>
      </c>
      <c r="B715" s="92" t="s">
        <v>41</v>
      </c>
      <c r="C715" s="92" t="s">
        <v>34</v>
      </c>
      <c r="D715" s="92" t="s">
        <v>37</v>
      </c>
      <c r="E715" s="92" t="s">
        <v>37</v>
      </c>
      <c r="F715" s="92" t="s">
        <v>120</v>
      </c>
      <c r="G715" s="93" t="s">
        <v>37</v>
      </c>
      <c r="H715" s="93" t="s">
        <v>64</v>
      </c>
      <c r="I715" s="92" t="s">
        <v>45</v>
      </c>
      <c r="J715" s="94">
        <v>587</v>
      </c>
      <c r="K715" s="95">
        <v>670</v>
      </c>
      <c r="L715" s="96">
        <v>16948.7</v>
      </c>
    </row>
    <row r="716" spans="1:12" s="56" customFormat="1" ht="15" customHeight="1" x14ac:dyDescent="0.25">
      <c r="A716" s="91" t="s">
        <v>52</v>
      </c>
      <c r="B716" s="92" t="s">
        <v>41</v>
      </c>
      <c r="C716" s="92" t="s">
        <v>34</v>
      </c>
      <c r="D716" s="92" t="s">
        <v>37</v>
      </c>
      <c r="E716" s="92" t="s">
        <v>37</v>
      </c>
      <c r="F716" s="92" t="s">
        <v>121</v>
      </c>
      <c r="G716" s="93" t="s">
        <v>41</v>
      </c>
      <c r="H716" s="93" t="s">
        <v>37</v>
      </c>
      <c r="I716" s="92" t="s">
        <v>117</v>
      </c>
      <c r="J716" s="94">
        <v>125018</v>
      </c>
      <c r="K716" s="95">
        <v>271238</v>
      </c>
      <c r="L716" s="96">
        <v>23008235.059991099</v>
      </c>
    </row>
    <row r="717" spans="1:12" s="56" customFormat="1" ht="15" customHeight="1" x14ac:dyDescent="0.25">
      <c r="A717" s="91" t="s">
        <v>52</v>
      </c>
      <c r="B717" s="92" t="s">
        <v>41</v>
      </c>
      <c r="C717" s="92" t="s">
        <v>34</v>
      </c>
      <c r="D717" s="92" t="s">
        <v>37</v>
      </c>
      <c r="E717" s="92" t="s">
        <v>37</v>
      </c>
      <c r="F717" s="92" t="s">
        <v>121</v>
      </c>
      <c r="G717" s="93" t="s">
        <v>41</v>
      </c>
      <c r="H717" s="93" t="s">
        <v>37</v>
      </c>
      <c r="I717" s="92" t="s">
        <v>45</v>
      </c>
      <c r="J717" s="94">
        <v>2330</v>
      </c>
      <c r="K717" s="95">
        <v>3670</v>
      </c>
      <c r="L717" s="96">
        <v>71320.619999999806</v>
      </c>
    </row>
    <row r="718" spans="1:12" s="56" customFormat="1" ht="15" customHeight="1" x14ac:dyDescent="0.25">
      <c r="A718" s="91" t="s">
        <v>52</v>
      </c>
      <c r="B718" s="92" t="s">
        <v>41</v>
      </c>
      <c r="C718" s="92" t="s">
        <v>34</v>
      </c>
      <c r="D718" s="92" t="s">
        <v>37</v>
      </c>
      <c r="E718" s="92" t="s">
        <v>37</v>
      </c>
      <c r="F718" s="92" t="s">
        <v>121</v>
      </c>
      <c r="G718" s="93" t="s">
        <v>42</v>
      </c>
      <c r="H718" s="93" t="s">
        <v>37</v>
      </c>
      <c r="I718" s="92" t="s">
        <v>117</v>
      </c>
      <c r="J718" s="94">
        <v>118592</v>
      </c>
      <c r="K718" s="95">
        <v>246780</v>
      </c>
      <c r="L718" s="96">
        <v>20902270.979987498</v>
      </c>
    </row>
    <row r="719" spans="1:12" s="56" customFormat="1" ht="15" customHeight="1" x14ac:dyDescent="0.25">
      <c r="A719" s="91" t="s">
        <v>52</v>
      </c>
      <c r="B719" s="92" t="s">
        <v>41</v>
      </c>
      <c r="C719" s="92" t="s">
        <v>34</v>
      </c>
      <c r="D719" s="92" t="s">
        <v>37</v>
      </c>
      <c r="E719" s="92" t="s">
        <v>37</v>
      </c>
      <c r="F719" s="92" t="s">
        <v>121</v>
      </c>
      <c r="G719" s="93" t="s">
        <v>42</v>
      </c>
      <c r="H719" s="93" t="s">
        <v>37</v>
      </c>
      <c r="I719" s="92" t="s">
        <v>45</v>
      </c>
      <c r="J719" s="94">
        <v>2017</v>
      </c>
      <c r="K719" s="95">
        <v>3093</v>
      </c>
      <c r="L719" s="96">
        <v>59592.549999999799</v>
      </c>
    </row>
    <row r="720" spans="1:12" s="56" customFormat="1" ht="15" customHeight="1" x14ac:dyDescent="0.25">
      <c r="A720" s="91" t="s">
        <v>52</v>
      </c>
      <c r="B720" s="92" t="s">
        <v>41</v>
      </c>
      <c r="C720" s="92" t="s">
        <v>34</v>
      </c>
      <c r="D720" s="92" t="s">
        <v>37</v>
      </c>
      <c r="E720" s="92" t="s">
        <v>37</v>
      </c>
      <c r="F720" s="92" t="s">
        <v>121</v>
      </c>
      <c r="G720" s="93" t="s">
        <v>43</v>
      </c>
      <c r="H720" s="93" t="s">
        <v>37</v>
      </c>
      <c r="I720" s="92" t="s">
        <v>117</v>
      </c>
      <c r="J720" s="94">
        <v>117186</v>
      </c>
      <c r="K720" s="95">
        <v>231228</v>
      </c>
      <c r="L720" s="96">
        <v>19338803.4599852</v>
      </c>
    </row>
    <row r="721" spans="1:12" s="56" customFormat="1" ht="15" customHeight="1" x14ac:dyDescent="0.25">
      <c r="A721" s="91" t="s">
        <v>52</v>
      </c>
      <c r="B721" s="92" t="s">
        <v>41</v>
      </c>
      <c r="C721" s="92" t="s">
        <v>34</v>
      </c>
      <c r="D721" s="92" t="s">
        <v>37</v>
      </c>
      <c r="E721" s="92" t="s">
        <v>37</v>
      </c>
      <c r="F721" s="92" t="s">
        <v>121</v>
      </c>
      <c r="G721" s="93" t="s">
        <v>43</v>
      </c>
      <c r="H721" s="93" t="s">
        <v>37</v>
      </c>
      <c r="I721" s="92" t="s">
        <v>45</v>
      </c>
      <c r="J721" s="94">
        <v>1819</v>
      </c>
      <c r="K721" s="95">
        <v>2809</v>
      </c>
      <c r="L721" s="96">
        <v>55619.189999999799</v>
      </c>
    </row>
    <row r="722" spans="1:12" s="56" customFormat="1" ht="15" customHeight="1" x14ac:dyDescent="0.25">
      <c r="A722" s="91" t="s">
        <v>52</v>
      </c>
      <c r="B722" s="92" t="s">
        <v>41</v>
      </c>
      <c r="C722" s="92" t="s">
        <v>34</v>
      </c>
      <c r="D722" s="92" t="s">
        <v>37</v>
      </c>
      <c r="E722" s="92" t="s">
        <v>37</v>
      </c>
      <c r="F722" s="92" t="s">
        <v>121</v>
      </c>
      <c r="G722" s="93" t="s">
        <v>44</v>
      </c>
      <c r="H722" s="93" t="s">
        <v>37</v>
      </c>
      <c r="I722" s="92" t="s">
        <v>117</v>
      </c>
      <c r="J722" s="94">
        <v>116669</v>
      </c>
      <c r="K722" s="95">
        <v>223071</v>
      </c>
      <c r="L722" s="96">
        <v>18574620.539983999</v>
      </c>
    </row>
    <row r="723" spans="1:12" s="56" customFormat="1" ht="15" customHeight="1" x14ac:dyDescent="0.25">
      <c r="A723" s="91" t="s">
        <v>52</v>
      </c>
      <c r="B723" s="92" t="s">
        <v>41</v>
      </c>
      <c r="C723" s="92" t="s">
        <v>34</v>
      </c>
      <c r="D723" s="92" t="s">
        <v>37</v>
      </c>
      <c r="E723" s="92" t="s">
        <v>37</v>
      </c>
      <c r="F723" s="92" t="s">
        <v>121</v>
      </c>
      <c r="G723" s="93" t="s">
        <v>44</v>
      </c>
      <c r="H723" s="93" t="s">
        <v>37</v>
      </c>
      <c r="I723" s="92" t="s">
        <v>45</v>
      </c>
      <c r="J723" s="94">
        <v>1865</v>
      </c>
      <c r="K723" s="95">
        <v>2809</v>
      </c>
      <c r="L723" s="96">
        <v>56855.049999999901</v>
      </c>
    </row>
    <row r="724" spans="1:12" s="56" customFormat="1" ht="15" customHeight="1" x14ac:dyDescent="0.25">
      <c r="A724" s="91" t="s">
        <v>52</v>
      </c>
      <c r="B724" s="92" t="s">
        <v>41</v>
      </c>
      <c r="C724" s="92" t="s">
        <v>34</v>
      </c>
      <c r="D724" s="92" t="s">
        <v>37</v>
      </c>
      <c r="E724" s="92" t="s">
        <v>37</v>
      </c>
      <c r="F724" s="92" t="s">
        <v>121</v>
      </c>
      <c r="G724" s="93" t="s">
        <v>98</v>
      </c>
      <c r="H724" s="93" t="s">
        <v>37</v>
      </c>
      <c r="I724" s="92" t="s">
        <v>117</v>
      </c>
      <c r="J724" s="94">
        <v>114966</v>
      </c>
      <c r="K724" s="95">
        <v>233637</v>
      </c>
      <c r="L724" s="96">
        <v>20864307.139988001</v>
      </c>
    </row>
    <row r="725" spans="1:12" s="56" customFormat="1" ht="15" customHeight="1" x14ac:dyDescent="0.25">
      <c r="A725" s="91" t="s">
        <v>52</v>
      </c>
      <c r="B725" s="92" t="s">
        <v>41</v>
      </c>
      <c r="C725" s="92" t="s">
        <v>34</v>
      </c>
      <c r="D725" s="92" t="s">
        <v>37</v>
      </c>
      <c r="E725" s="92" t="s">
        <v>37</v>
      </c>
      <c r="F725" s="92" t="s">
        <v>121</v>
      </c>
      <c r="G725" s="93" t="s">
        <v>98</v>
      </c>
      <c r="H725" s="93" t="s">
        <v>37</v>
      </c>
      <c r="I725" s="92" t="s">
        <v>45</v>
      </c>
      <c r="J725" s="94">
        <v>1748</v>
      </c>
      <c r="K725" s="95">
        <v>2888</v>
      </c>
      <c r="L725" s="96">
        <v>58760.409999999902</v>
      </c>
    </row>
    <row r="726" spans="1:12" s="56" customFormat="1" ht="15" customHeight="1" x14ac:dyDescent="0.25">
      <c r="A726" s="91" t="s">
        <v>52</v>
      </c>
      <c r="B726" s="92" t="s">
        <v>41</v>
      </c>
      <c r="C726" s="92" t="s">
        <v>34</v>
      </c>
      <c r="D726" s="92" t="s">
        <v>37</v>
      </c>
      <c r="E726" s="92" t="s">
        <v>37</v>
      </c>
      <c r="F726" s="92" t="s">
        <v>121</v>
      </c>
      <c r="G726" s="93" t="s">
        <v>37</v>
      </c>
      <c r="H726" s="93" t="s">
        <v>122</v>
      </c>
      <c r="I726" s="92" t="s">
        <v>117</v>
      </c>
      <c r="J726" s="94">
        <v>45587</v>
      </c>
      <c r="K726" s="95">
        <v>86182</v>
      </c>
      <c r="L726" s="96">
        <v>6388112.6500023399</v>
      </c>
    </row>
    <row r="727" spans="1:12" s="56" customFormat="1" ht="15" customHeight="1" x14ac:dyDescent="0.25">
      <c r="A727" s="91" t="s">
        <v>52</v>
      </c>
      <c r="B727" s="92" t="s">
        <v>41</v>
      </c>
      <c r="C727" s="92" t="s">
        <v>34</v>
      </c>
      <c r="D727" s="92" t="s">
        <v>37</v>
      </c>
      <c r="E727" s="92" t="s">
        <v>37</v>
      </c>
      <c r="F727" s="92" t="s">
        <v>121</v>
      </c>
      <c r="G727" s="93" t="s">
        <v>37</v>
      </c>
      <c r="H727" s="93" t="s">
        <v>122</v>
      </c>
      <c r="I727" s="92" t="s">
        <v>45</v>
      </c>
      <c r="J727" s="94">
        <v>1272</v>
      </c>
      <c r="K727" s="95">
        <v>1759</v>
      </c>
      <c r="L727" s="96">
        <v>35585.81</v>
      </c>
    </row>
    <row r="728" spans="1:12" s="56" customFormat="1" ht="15" customHeight="1" x14ac:dyDescent="0.25">
      <c r="A728" s="91" t="s">
        <v>52</v>
      </c>
      <c r="B728" s="92" t="s">
        <v>41</v>
      </c>
      <c r="C728" s="92" t="s">
        <v>34</v>
      </c>
      <c r="D728" s="92" t="s">
        <v>37</v>
      </c>
      <c r="E728" s="92" t="s">
        <v>37</v>
      </c>
      <c r="F728" s="92" t="s">
        <v>121</v>
      </c>
      <c r="G728" s="93" t="s">
        <v>37</v>
      </c>
      <c r="H728" s="93" t="s">
        <v>37</v>
      </c>
      <c r="I728" s="92" t="s">
        <v>117</v>
      </c>
      <c r="J728" s="94">
        <v>570430</v>
      </c>
      <c r="K728" s="95">
        <v>1229313</v>
      </c>
      <c r="L728" s="96">
        <v>104756102.220135</v>
      </c>
    </row>
    <row r="729" spans="1:12" s="56" customFormat="1" ht="15" customHeight="1" x14ac:dyDescent="0.25">
      <c r="A729" s="91" t="s">
        <v>52</v>
      </c>
      <c r="B729" s="92" t="s">
        <v>41</v>
      </c>
      <c r="C729" s="92" t="s">
        <v>34</v>
      </c>
      <c r="D729" s="92" t="s">
        <v>37</v>
      </c>
      <c r="E729" s="92" t="s">
        <v>37</v>
      </c>
      <c r="F729" s="92" t="s">
        <v>121</v>
      </c>
      <c r="G729" s="93" t="s">
        <v>37</v>
      </c>
      <c r="H729" s="93" t="s">
        <v>37</v>
      </c>
      <c r="I729" s="92" t="s">
        <v>45</v>
      </c>
      <c r="J729" s="94">
        <v>9603</v>
      </c>
      <c r="K729" s="95">
        <v>15615</v>
      </c>
      <c r="L729" s="96">
        <v>308882.42000000301</v>
      </c>
    </row>
    <row r="730" spans="1:12" s="56" customFormat="1" ht="15" customHeight="1" x14ac:dyDescent="0.25">
      <c r="A730" s="91" t="s">
        <v>52</v>
      </c>
      <c r="B730" s="92" t="s">
        <v>41</v>
      </c>
      <c r="C730" s="92" t="s">
        <v>34</v>
      </c>
      <c r="D730" s="92" t="s">
        <v>37</v>
      </c>
      <c r="E730" s="92" t="s">
        <v>37</v>
      </c>
      <c r="F730" s="92" t="s">
        <v>121</v>
      </c>
      <c r="G730" s="93" t="s">
        <v>37</v>
      </c>
      <c r="H730" s="93" t="s">
        <v>64</v>
      </c>
      <c r="I730" s="92" t="s">
        <v>117</v>
      </c>
      <c r="J730" s="94">
        <v>517810</v>
      </c>
      <c r="K730" s="95">
        <v>1121592</v>
      </c>
      <c r="L730" s="96">
        <v>96440772.370145798</v>
      </c>
    </row>
    <row r="731" spans="1:12" s="56" customFormat="1" ht="15" customHeight="1" x14ac:dyDescent="0.25">
      <c r="A731" s="91" t="s">
        <v>52</v>
      </c>
      <c r="B731" s="92" t="s">
        <v>41</v>
      </c>
      <c r="C731" s="92" t="s">
        <v>34</v>
      </c>
      <c r="D731" s="92" t="s">
        <v>37</v>
      </c>
      <c r="E731" s="92" t="s">
        <v>37</v>
      </c>
      <c r="F731" s="92" t="s">
        <v>121</v>
      </c>
      <c r="G731" s="93" t="s">
        <v>37</v>
      </c>
      <c r="H731" s="93" t="s">
        <v>64</v>
      </c>
      <c r="I731" s="92" t="s">
        <v>45</v>
      </c>
      <c r="J731" s="94">
        <v>8171</v>
      </c>
      <c r="K731" s="95">
        <v>13531</v>
      </c>
      <c r="L731" s="96">
        <v>266974.36000000301</v>
      </c>
    </row>
    <row r="732" spans="1:12" s="56" customFormat="1" ht="15" customHeight="1" x14ac:dyDescent="0.25">
      <c r="A732" s="91" t="s">
        <v>52</v>
      </c>
      <c r="B732" s="92" t="s">
        <v>41</v>
      </c>
      <c r="C732" s="92" t="s">
        <v>34</v>
      </c>
      <c r="D732" s="92" t="s">
        <v>37</v>
      </c>
      <c r="E732" s="92" t="s">
        <v>37</v>
      </c>
      <c r="F732" s="92" t="s">
        <v>60</v>
      </c>
      <c r="G732" s="93" t="s">
        <v>41</v>
      </c>
      <c r="H732" s="93" t="s">
        <v>37</v>
      </c>
      <c r="I732" s="92" t="s">
        <v>117</v>
      </c>
      <c r="J732" s="94">
        <v>26017</v>
      </c>
      <c r="K732" s="95">
        <v>55487</v>
      </c>
      <c r="L732" s="96">
        <v>4606785.7499988396</v>
      </c>
    </row>
    <row r="733" spans="1:12" s="56" customFormat="1" ht="15" customHeight="1" x14ac:dyDescent="0.25">
      <c r="A733" s="91" t="s">
        <v>52</v>
      </c>
      <c r="B733" s="92" t="s">
        <v>41</v>
      </c>
      <c r="C733" s="92" t="s">
        <v>34</v>
      </c>
      <c r="D733" s="92" t="s">
        <v>37</v>
      </c>
      <c r="E733" s="92" t="s">
        <v>37</v>
      </c>
      <c r="F733" s="92" t="s">
        <v>60</v>
      </c>
      <c r="G733" s="93" t="s">
        <v>41</v>
      </c>
      <c r="H733" s="93" t="s">
        <v>37</v>
      </c>
      <c r="I733" s="92" t="s">
        <v>45</v>
      </c>
      <c r="J733" s="94">
        <v>210</v>
      </c>
      <c r="K733" s="95">
        <v>300</v>
      </c>
      <c r="L733" s="96">
        <v>6426.32</v>
      </c>
    </row>
    <row r="734" spans="1:12" s="56" customFormat="1" ht="15" customHeight="1" x14ac:dyDescent="0.25">
      <c r="A734" s="91" t="s">
        <v>52</v>
      </c>
      <c r="B734" s="92" t="s">
        <v>41</v>
      </c>
      <c r="C734" s="92" t="s">
        <v>34</v>
      </c>
      <c r="D734" s="92" t="s">
        <v>37</v>
      </c>
      <c r="E734" s="92" t="s">
        <v>37</v>
      </c>
      <c r="F734" s="92" t="s">
        <v>60</v>
      </c>
      <c r="G734" s="93" t="s">
        <v>42</v>
      </c>
      <c r="H734" s="93" t="s">
        <v>37</v>
      </c>
      <c r="I734" s="92" t="s">
        <v>117</v>
      </c>
      <c r="J734" s="94">
        <v>25375</v>
      </c>
      <c r="K734" s="95">
        <v>51283</v>
      </c>
      <c r="L734" s="96">
        <v>4323610.96999906</v>
      </c>
    </row>
    <row r="735" spans="1:12" s="56" customFormat="1" ht="15" customHeight="1" x14ac:dyDescent="0.25">
      <c r="A735" s="91" t="s">
        <v>52</v>
      </c>
      <c r="B735" s="92" t="s">
        <v>41</v>
      </c>
      <c r="C735" s="92" t="s">
        <v>34</v>
      </c>
      <c r="D735" s="92" t="s">
        <v>37</v>
      </c>
      <c r="E735" s="92" t="s">
        <v>37</v>
      </c>
      <c r="F735" s="92" t="s">
        <v>60</v>
      </c>
      <c r="G735" s="93" t="s">
        <v>42</v>
      </c>
      <c r="H735" s="93" t="s">
        <v>37</v>
      </c>
      <c r="I735" s="92" t="s">
        <v>45</v>
      </c>
      <c r="J735" s="94">
        <v>185</v>
      </c>
      <c r="K735" s="95">
        <v>224</v>
      </c>
      <c r="L735" s="96">
        <v>4770.8</v>
      </c>
    </row>
    <row r="736" spans="1:12" s="56" customFormat="1" ht="15" customHeight="1" x14ac:dyDescent="0.25">
      <c r="A736" s="91" t="s">
        <v>52</v>
      </c>
      <c r="B736" s="92" t="s">
        <v>41</v>
      </c>
      <c r="C736" s="92" t="s">
        <v>34</v>
      </c>
      <c r="D736" s="92" t="s">
        <v>37</v>
      </c>
      <c r="E736" s="92" t="s">
        <v>37</v>
      </c>
      <c r="F736" s="92" t="s">
        <v>60</v>
      </c>
      <c r="G736" s="93" t="s">
        <v>43</v>
      </c>
      <c r="H736" s="93" t="s">
        <v>37</v>
      </c>
      <c r="I736" s="92" t="s">
        <v>117</v>
      </c>
      <c r="J736" s="94">
        <v>23637</v>
      </c>
      <c r="K736" s="95">
        <v>47193</v>
      </c>
      <c r="L736" s="96">
        <v>3982140.14999926</v>
      </c>
    </row>
    <row r="737" spans="1:12" s="56" customFormat="1" ht="15" customHeight="1" x14ac:dyDescent="0.25">
      <c r="A737" s="91" t="s">
        <v>52</v>
      </c>
      <c r="B737" s="92" t="s">
        <v>41</v>
      </c>
      <c r="C737" s="92" t="s">
        <v>34</v>
      </c>
      <c r="D737" s="92" t="s">
        <v>37</v>
      </c>
      <c r="E737" s="92" t="s">
        <v>37</v>
      </c>
      <c r="F737" s="92" t="s">
        <v>60</v>
      </c>
      <c r="G737" s="93" t="s">
        <v>43</v>
      </c>
      <c r="H737" s="93" t="s">
        <v>37</v>
      </c>
      <c r="I737" s="92" t="s">
        <v>45</v>
      </c>
      <c r="J737" s="94">
        <v>209</v>
      </c>
      <c r="K737" s="95">
        <v>347</v>
      </c>
      <c r="L737" s="96">
        <v>6928.55</v>
      </c>
    </row>
    <row r="738" spans="1:12" s="56" customFormat="1" ht="15" customHeight="1" x14ac:dyDescent="0.25">
      <c r="A738" s="91" t="s">
        <v>52</v>
      </c>
      <c r="B738" s="92" t="s">
        <v>41</v>
      </c>
      <c r="C738" s="92" t="s">
        <v>34</v>
      </c>
      <c r="D738" s="92" t="s">
        <v>37</v>
      </c>
      <c r="E738" s="92" t="s">
        <v>37</v>
      </c>
      <c r="F738" s="92" t="s">
        <v>60</v>
      </c>
      <c r="G738" s="93" t="s">
        <v>44</v>
      </c>
      <c r="H738" s="93" t="s">
        <v>37</v>
      </c>
      <c r="I738" s="92" t="s">
        <v>117</v>
      </c>
      <c r="J738" s="94">
        <v>21916</v>
      </c>
      <c r="K738" s="95">
        <v>40400</v>
      </c>
      <c r="L738" s="96">
        <v>3386960.4699994698</v>
      </c>
    </row>
    <row r="739" spans="1:12" s="56" customFormat="1" ht="15" customHeight="1" x14ac:dyDescent="0.25">
      <c r="A739" s="91" t="s">
        <v>52</v>
      </c>
      <c r="B739" s="92" t="s">
        <v>41</v>
      </c>
      <c r="C739" s="92" t="s">
        <v>34</v>
      </c>
      <c r="D739" s="92" t="s">
        <v>37</v>
      </c>
      <c r="E739" s="92" t="s">
        <v>37</v>
      </c>
      <c r="F739" s="92" t="s">
        <v>60</v>
      </c>
      <c r="G739" s="93" t="s">
        <v>44</v>
      </c>
      <c r="H739" s="93" t="s">
        <v>37</v>
      </c>
      <c r="I739" s="92" t="s">
        <v>45</v>
      </c>
      <c r="J739" s="94">
        <v>191</v>
      </c>
      <c r="K739" s="95">
        <v>267</v>
      </c>
      <c r="L739" s="96">
        <v>5541.55</v>
      </c>
    </row>
    <row r="740" spans="1:12" s="56" customFormat="1" ht="15" customHeight="1" x14ac:dyDescent="0.25">
      <c r="A740" s="91" t="s">
        <v>52</v>
      </c>
      <c r="B740" s="92" t="s">
        <v>41</v>
      </c>
      <c r="C740" s="92" t="s">
        <v>34</v>
      </c>
      <c r="D740" s="92" t="s">
        <v>37</v>
      </c>
      <c r="E740" s="92" t="s">
        <v>37</v>
      </c>
      <c r="F740" s="92" t="s">
        <v>60</v>
      </c>
      <c r="G740" s="93" t="s">
        <v>98</v>
      </c>
      <c r="H740" s="93" t="s">
        <v>37</v>
      </c>
      <c r="I740" s="92" t="s">
        <v>117</v>
      </c>
      <c r="J740" s="94">
        <v>24494</v>
      </c>
      <c r="K740" s="95">
        <v>51210</v>
      </c>
      <c r="L740" s="96">
        <v>4759458.0599988401</v>
      </c>
    </row>
    <row r="741" spans="1:12" s="56" customFormat="1" ht="15" customHeight="1" x14ac:dyDescent="0.25">
      <c r="A741" s="91" t="s">
        <v>52</v>
      </c>
      <c r="B741" s="92" t="s">
        <v>41</v>
      </c>
      <c r="C741" s="92" t="s">
        <v>34</v>
      </c>
      <c r="D741" s="92" t="s">
        <v>37</v>
      </c>
      <c r="E741" s="92" t="s">
        <v>37</v>
      </c>
      <c r="F741" s="92" t="s">
        <v>60</v>
      </c>
      <c r="G741" s="93" t="s">
        <v>98</v>
      </c>
      <c r="H741" s="93" t="s">
        <v>37</v>
      </c>
      <c r="I741" s="92" t="s">
        <v>45</v>
      </c>
      <c r="J741" s="94">
        <v>204</v>
      </c>
      <c r="K741" s="95">
        <v>339</v>
      </c>
      <c r="L741" s="96">
        <v>6694.95</v>
      </c>
    </row>
    <row r="742" spans="1:12" s="56" customFormat="1" ht="15" customHeight="1" x14ac:dyDescent="0.25">
      <c r="A742" s="91" t="s">
        <v>52</v>
      </c>
      <c r="B742" s="92" t="s">
        <v>41</v>
      </c>
      <c r="C742" s="92" t="s">
        <v>34</v>
      </c>
      <c r="D742" s="92" t="s">
        <v>37</v>
      </c>
      <c r="E742" s="92" t="s">
        <v>37</v>
      </c>
      <c r="F742" s="92" t="s">
        <v>60</v>
      </c>
      <c r="G742" s="93" t="s">
        <v>37</v>
      </c>
      <c r="H742" s="93" t="s">
        <v>122</v>
      </c>
      <c r="I742" s="92" t="s">
        <v>117</v>
      </c>
      <c r="J742" s="94">
        <v>10280</v>
      </c>
      <c r="K742" s="95">
        <v>18963</v>
      </c>
      <c r="L742" s="96">
        <v>1333449.9900000701</v>
      </c>
    </row>
    <row r="743" spans="1:12" s="56" customFormat="1" ht="15" customHeight="1" x14ac:dyDescent="0.25">
      <c r="A743" s="91" t="s">
        <v>52</v>
      </c>
      <c r="B743" s="92" t="s">
        <v>41</v>
      </c>
      <c r="C743" s="92" t="s">
        <v>34</v>
      </c>
      <c r="D743" s="92" t="s">
        <v>37</v>
      </c>
      <c r="E743" s="92" t="s">
        <v>37</v>
      </c>
      <c r="F743" s="92" t="s">
        <v>60</v>
      </c>
      <c r="G743" s="93" t="s">
        <v>37</v>
      </c>
      <c r="H743" s="93" t="s">
        <v>122</v>
      </c>
      <c r="I743" s="92" t="s">
        <v>45</v>
      </c>
      <c r="J743" s="94">
        <v>155</v>
      </c>
      <c r="K743" s="95">
        <v>206</v>
      </c>
      <c r="L743" s="96">
        <v>4322.25</v>
      </c>
    </row>
    <row r="744" spans="1:12" s="56" customFormat="1" ht="15" customHeight="1" x14ac:dyDescent="0.25">
      <c r="A744" s="91" t="s">
        <v>52</v>
      </c>
      <c r="B744" s="92" t="s">
        <v>41</v>
      </c>
      <c r="C744" s="92" t="s">
        <v>34</v>
      </c>
      <c r="D744" s="92" t="s">
        <v>37</v>
      </c>
      <c r="E744" s="92" t="s">
        <v>37</v>
      </c>
      <c r="F744" s="92" t="s">
        <v>60</v>
      </c>
      <c r="G744" s="93" t="s">
        <v>37</v>
      </c>
      <c r="H744" s="93" t="s">
        <v>37</v>
      </c>
      <c r="I744" s="92" t="s">
        <v>117</v>
      </c>
      <c r="J744" s="94">
        <v>118548</v>
      </c>
      <c r="K744" s="95">
        <v>250673</v>
      </c>
      <c r="L744" s="96">
        <v>21503444.280012298</v>
      </c>
    </row>
    <row r="745" spans="1:12" s="56" customFormat="1" ht="15" customHeight="1" x14ac:dyDescent="0.25">
      <c r="A745" s="91" t="s">
        <v>52</v>
      </c>
      <c r="B745" s="92" t="s">
        <v>41</v>
      </c>
      <c r="C745" s="92" t="s">
        <v>34</v>
      </c>
      <c r="D745" s="92" t="s">
        <v>37</v>
      </c>
      <c r="E745" s="92" t="s">
        <v>37</v>
      </c>
      <c r="F745" s="92" t="s">
        <v>60</v>
      </c>
      <c r="G745" s="93" t="s">
        <v>37</v>
      </c>
      <c r="H745" s="93" t="s">
        <v>37</v>
      </c>
      <c r="I745" s="92" t="s">
        <v>45</v>
      </c>
      <c r="J745" s="94">
        <v>992</v>
      </c>
      <c r="K745" s="95">
        <v>1506</v>
      </c>
      <c r="L745" s="96">
        <v>30915.32</v>
      </c>
    </row>
    <row r="746" spans="1:12" s="56" customFormat="1" ht="15" customHeight="1" x14ac:dyDescent="0.25">
      <c r="A746" s="91" t="s">
        <v>52</v>
      </c>
      <c r="B746" s="92" t="s">
        <v>41</v>
      </c>
      <c r="C746" s="92" t="s">
        <v>34</v>
      </c>
      <c r="D746" s="92" t="s">
        <v>37</v>
      </c>
      <c r="E746" s="92" t="s">
        <v>37</v>
      </c>
      <c r="F746" s="92" t="s">
        <v>60</v>
      </c>
      <c r="G746" s="93" t="s">
        <v>37</v>
      </c>
      <c r="H746" s="93" t="s">
        <v>64</v>
      </c>
      <c r="I746" s="92" t="s">
        <v>117</v>
      </c>
      <c r="J746" s="94">
        <v>106683</v>
      </c>
      <c r="K746" s="95">
        <v>226919</v>
      </c>
      <c r="L746" s="96">
        <v>19750664.790002301</v>
      </c>
    </row>
    <row r="747" spans="1:12" s="56" customFormat="1" ht="15" customHeight="1" x14ac:dyDescent="0.25">
      <c r="A747" s="91" t="s">
        <v>52</v>
      </c>
      <c r="B747" s="92" t="s">
        <v>41</v>
      </c>
      <c r="C747" s="92" t="s">
        <v>34</v>
      </c>
      <c r="D747" s="92" t="s">
        <v>37</v>
      </c>
      <c r="E747" s="92" t="s">
        <v>37</v>
      </c>
      <c r="F747" s="92" t="s">
        <v>60</v>
      </c>
      <c r="G747" s="93" t="s">
        <v>37</v>
      </c>
      <c r="H747" s="93" t="s">
        <v>64</v>
      </c>
      <c r="I747" s="92" t="s">
        <v>45</v>
      </c>
      <c r="J747" s="94">
        <v>817</v>
      </c>
      <c r="K747" s="95">
        <v>1274</v>
      </c>
      <c r="L747" s="96">
        <v>26084.92</v>
      </c>
    </row>
    <row r="748" spans="1:12" s="56" customFormat="1" ht="15" customHeight="1" x14ac:dyDescent="0.25">
      <c r="A748" s="91" t="s">
        <v>52</v>
      </c>
      <c r="B748" s="92" t="s">
        <v>41</v>
      </c>
      <c r="C748" s="92" t="s">
        <v>34</v>
      </c>
      <c r="D748" s="92" t="s">
        <v>37</v>
      </c>
      <c r="E748" s="92" t="s">
        <v>37</v>
      </c>
      <c r="F748" s="92" t="s">
        <v>37</v>
      </c>
      <c r="G748" s="93" t="s">
        <v>41</v>
      </c>
      <c r="H748" s="93" t="s">
        <v>122</v>
      </c>
      <c r="I748" s="92" t="s">
        <v>117</v>
      </c>
      <c r="J748" s="94">
        <v>14351</v>
      </c>
      <c r="K748" s="95">
        <v>24238</v>
      </c>
      <c r="L748" s="96">
        <v>1780156.4199999201</v>
      </c>
    </row>
    <row r="749" spans="1:12" s="56" customFormat="1" ht="15" customHeight="1" x14ac:dyDescent="0.25">
      <c r="A749" s="91" t="s">
        <v>52</v>
      </c>
      <c r="B749" s="92" t="s">
        <v>41</v>
      </c>
      <c r="C749" s="92" t="s">
        <v>34</v>
      </c>
      <c r="D749" s="92" t="s">
        <v>37</v>
      </c>
      <c r="E749" s="92" t="s">
        <v>37</v>
      </c>
      <c r="F749" s="92" t="s">
        <v>37</v>
      </c>
      <c r="G749" s="93" t="s">
        <v>41</v>
      </c>
      <c r="H749" s="93" t="s">
        <v>122</v>
      </c>
      <c r="I749" s="92" t="s">
        <v>45</v>
      </c>
      <c r="J749" s="94">
        <v>428</v>
      </c>
      <c r="K749" s="95">
        <v>534</v>
      </c>
      <c r="L749" s="96">
        <v>11404.59</v>
      </c>
    </row>
    <row r="750" spans="1:12" s="56" customFormat="1" ht="15" customHeight="1" x14ac:dyDescent="0.25">
      <c r="A750" s="91" t="s">
        <v>52</v>
      </c>
      <c r="B750" s="92" t="s">
        <v>41</v>
      </c>
      <c r="C750" s="92" t="s">
        <v>34</v>
      </c>
      <c r="D750" s="92" t="s">
        <v>37</v>
      </c>
      <c r="E750" s="92" t="s">
        <v>37</v>
      </c>
      <c r="F750" s="92" t="s">
        <v>37</v>
      </c>
      <c r="G750" s="93" t="s">
        <v>41</v>
      </c>
      <c r="H750" s="93" t="s">
        <v>37</v>
      </c>
      <c r="I750" s="92" t="s">
        <v>117</v>
      </c>
      <c r="J750" s="94">
        <v>160522</v>
      </c>
      <c r="K750" s="95">
        <v>348440</v>
      </c>
      <c r="L750" s="96">
        <v>29863112.550008599</v>
      </c>
    </row>
    <row r="751" spans="1:12" s="56" customFormat="1" ht="15" customHeight="1" x14ac:dyDescent="0.25">
      <c r="A751" s="91" t="s">
        <v>52</v>
      </c>
      <c r="B751" s="92" t="s">
        <v>41</v>
      </c>
      <c r="C751" s="92" t="s">
        <v>34</v>
      </c>
      <c r="D751" s="92" t="s">
        <v>37</v>
      </c>
      <c r="E751" s="92" t="s">
        <v>37</v>
      </c>
      <c r="F751" s="92" t="s">
        <v>37</v>
      </c>
      <c r="G751" s="93" t="s">
        <v>41</v>
      </c>
      <c r="H751" s="93" t="s">
        <v>37</v>
      </c>
      <c r="I751" s="92" t="s">
        <v>45</v>
      </c>
      <c r="J751" s="94">
        <v>2707</v>
      </c>
      <c r="K751" s="95">
        <v>4165</v>
      </c>
      <c r="L751" s="96">
        <v>82777.459999999803</v>
      </c>
    </row>
    <row r="752" spans="1:12" s="56" customFormat="1" ht="15" customHeight="1" x14ac:dyDescent="0.25">
      <c r="A752" s="91" t="s">
        <v>52</v>
      </c>
      <c r="B752" s="92" t="s">
        <v>41</v>
      </c>
      <c r="C752" s="92" t="s">
        <v>34</v>
      </c>
      <c r="D752" s="92" t="s">
        <v>37</v>
      </c>
      <c r="E752" s="92" t="s">
        <v>37</v>
      </c>
      <c r="F752" s="92" t="s">
        <v>37</v>
      </c>
      <c r="G752" s="93" t="s">
        <v>41</v>
      </c>
      <c r="H752" s="93" t="s">
        <v>64</v>
      </c>
      <c r="I752" s="92" t="s">
        <v>117</v>
      </c>
      <c r="J752" s="94">
        <v>146201</v>
      </c>
      <c r="K752" s="95">
        <v>324202</v>
      </c>
      <c r="L752" s="96">
        <v>28082956.130007502</v>
      </c>
    </row>
    <row r="753" spans="1:12" s="56" customFormat="1" ht="15" customHeight="1" x14ac:dyDescent="0.25">
      <c r="A753" s="91" t="s">
        <v>52</v>
      </c>
      <c r="B753" s="92" t="s">
        <v>41</v>
      </c>
      <c r="C753" s="92" t="s">
        <v>34</v>
      </c>
      <c r="D753" s="92" t="s">
        <v>37</v>
      </c>
      <c r="E753" s="92" t="s">
        <v>37</v>
      </c>
      <c r="F753" s="92" t="s">
        <v>37</v>
      </c>
      <c r="G753" s="93" t="s">
        <v>41</v>
      </c>
      <c r="H753" s="93" t="s">
        <v>64</v>
      </c>
      <c r="I753" s="92" t="s">
        <v>45</v>
      </c>
      <c r="J753" s="94">
        <v>2279</v>
      </c>
      <c r="K753" s="95">
        <v>3631</v>
      </c>
      <c r="L753" s="96">
        <v>71372.869999999806</v>
      </c>
    </row>
    <row r="754" spans="1:12" s="56" customFormat="1" ht="15" customHeight="1" x14ac:dyDescent="0.25">
      <c r="A754" s="91" t="s">
        <v>52</v>
      </c>
      <c r="B754" s="92" t="s">
        <v>41</v>
      </c>
      <c r="C754" s="92" t="s">
        <v>34</v>
      </c>
      <c r="D754" s="92" t="s">
        <v>37</v>
      </c>
      <c r="E754" s="92" t="s">
        <v>37</v>
      </c>
      <c r="F754" s="92" t="s">
        <v>37</v>
      </c>
      <c r="G754" s="93" t="s">
        <v>42</v>
      </c>
      <c r="H754" s="93" t="s">
        <v>122</v>
      </c>
      <c r="I754" s="92" t="s">
        <v>117</v>
      </c>
      <c r="J754" s="94">
        <v>14617</v>
      </c>
      <c r="K754" s="95">
        <v>22721</v>
      </c>
      <c r="L754" s="96">
        <v>1682581.82999991</v>
      </c>
    </row>
    <row r="755" spans="1:12" s="56" customFormat="1" ht="15" customHeight="1" x14ac:dyDescent="0.25">
      <c r="A755" s="91" t="s">
        <v>52</v>
      </c>
      <c r="B755" s="92" t="s">
        <v>41</v>
      </c>
      <c r="C755" s="92" t="s">
        <v>34</v>
      </c>
      <c r="D755" s="92" t="s">
        <v>37</v>
      </c>
      <c r="E755" s="92" t="s">
        <v>37</v>
      </c>
      <c r="F755" s="92" t="s">
        <v>37</v>
      </c>
      <c r="G755" s="93" t="s">
        <v>42</v>
      </c>
      <c r="H755" s="93" t="s">
        <v>122</v>
      </c>
      <c r="I755" s="92" t="s">
        <v>45</v>
      </c>
      <c r="J755" s="94">
        <v>377</v>
      </c>
      <c r="K755" s="95">
        <v>461</v>
      </c>
      <c r="L755" s="96">
        <v>9209.0300000000007</v>
      </c>
    </row>
    <row r="756" spans="1:12" s="56" customFormat="1" ht="15" customHeight="1" x14ac:dyDescent="0.25">
      <c r="A756" s="91" t="s">
        <v>52</v>
      </c>
      <c r="B756" s="92" t="s">
        <v>41</v>
      </c>
      <c r="C756" s="92" t="s">
        <v>34</v>
      </c>
      <c r="D756" s="92" t="s">
        <v>37</v>
      </c>
      <c r="E756" s="92" t="s">
        <v>37</v>
      </c>
      <c r="F756" s="92" t="s">
        <v>37</v>
      </c>
      <c r="G756" s="93" t="s">
        <v>42</v>
      </c>
      <c r="H756" s="93" t="s">
        <v>37</v>
      </c>
      <c r="I756" s="92" t="s">
        <v>117</v>
      </c>
      <c r="J756" s="94">
        <v>154145</v>
      </c>
      <c r="K756" s="95">
        <v>320506</v>
      </c>
      <c r="L756" s="96">
        <v>27535368.580002401</v>
      </c>
    </row>
    <row r="757" spans="1:12" s="56" customFormat="1" ht="15" customHeight="1" x14ac:dyDescent="0.25">
      <c r="A757" s="91" t="s">
        <v>52</v>
      </c>
      <c r="B757" s="92" t="s">
        <v>41</v>
      </c>
      <c r="C757" s="92" t="s">
        <v>34</v>
      </c>
      <c r="D757" s="92" t="s">
        <v>37</v>
      </c>
      <c r="E757" s="92" t="s">
        <v>37</v>
      </c>
      <c r="F757" s="92" t="s">
        <v>37</v>
      </c>
      <c r="G757" s="93" t="s">
        <v>42</v>
      </c>
      <c r="H757" s="93" t="s">
        <v>37</v>
      </c>
      <c r="I757" s="92" t="s">
        <v>45</v>
      </c>
      <c r="J757" s="94">
        <v>2357</v>
      </c>
      <c r="K757" s="95">
        <v>3500</v>
      </c>
      <c r="L757" s="96">
        <v>68500.099999999802</v>
      </c>
    </row>
    <row r="758" spans="1:12" s="56" customFormat="1" ht="15" customHeight="1" x14ac:dyDescent="0.25">
      <c r="A758" s="91" t="s">
        <v>52</v>
      </c>
      <c r="B758" s="92" t="s">
        <v>41</v>
      </c>
      <c r="C758" s="92" t="s">
        <v>34</v>
      </c>
      <c r="D758" s="92" t="s">
        <v>37</v>
      </c>
      <c r="E758" s="92" t="s">
        <v>37</v>
      </c>
      <c r="F758" s="92" t="s">
        <v>37</v>
      </c>
      <c r="G758" s="93" t="s">
        <v>42</v>
      </c>
      <c r="H758" s="93" t="s">
        <v>64</v>
      </c>
      <c r="I758" s="92" t="s">
        <v>117</v>
      </c>
      <c r="J758" s="94">
        <v>139624</v>
      </c>
      <c r="K758" s="95">
        <v>297785</v>
      </c>
      <c r="L758" s="96">
        <v>25852786.750000399</v>
      </c>
    </row>
    <row r="759" spans="1:12" s="56" customFormat="1" ht="15" customHeight="1" x14ac:dyDescent="0.25">
      <c r="A759" s="91" t="s">
        <v>52</v>
      </c>
      <c r="B759" s="92" t="s">
        <v>41</v>
      </c>
      <c r="C759" s="92" t="s">
        <v>34</v>
      </c>
      <c r="D759" s="92" t="s">
        <v>37</v>
      </c>
      <c r="E759" s="92" t="s">
        <v>37</v>
      </c>
      <c r="F759" s="92" t="s">
        <v>37</v>
      </c>
      <c r="G759" s="93" t="s">
        <v>42</v>
      </c>
      <c r="H759" s="93" t="s">
        <v>64</v>
      </c>
      <c r="I759" s="92" t="s">
        <v>45</v>
      </c>
      <c r="J759" s="94">
        <v>1981</v>
      </c>
      <c r="K759" s="95">
        <v>3039</v>
      </c>
      <c r="L759" s="96">
        <v>59291.069999999803</v>
      </c>
    </row>
    <row r="760" spans="1:12" s="56" customFormat="1" ht="15" customHeight="1" x14ac:dyDescent="0.25">
      <c r="A760" s="91" t="s">
        <v>52</v>
      </c>
      <c r="B760" s="92" t="s">
        <v>41</v>
      </c>
      <c r="C760" s="92" t="s">
        <v>34</v>
      </c>
      <c r="D760" s="92" t="s">
        <v>37</v>
      </c>
      <c r="E760" s="92" t="s">
        <v>37</v>
      </c>
      <c r="F760" s="92" t="s">
        <v>37</v>
      </c>
      <c r="G760" s="93" t="s">
        <v>43</v>
      </c>
      <c r="H760" s="93" t="s">
        <v>122</v>
      </c>
      <c r="I760" s="92" t="s">
        <v>117</v>
      </c>
      <c r="J760" s="94">
        <v>14841</v>
      </c>
      <c r="K760" s="95">
        <v>21585</v>
      </c>
      <c r="L760" s="96">
        <v>1622946.80999992</v>
      </c>
    </row>
    <row r="761" spans="1:12" s="56" customFormat="1" ht="15" customHeight="1" x14ac:dyDescent="0.25">
      <c r="A761" s="91" t="s">
        <v>52</v>
      </c>
      <c r="B761" s="92" t="s">
        <v>41</v>
      </c>
      <c r="C761" s="92" t="s">
        <v>34</v>
      </c>
      <c r="D761" s="92" t="s">
        <v>37</v>
      </c>
      <c r="E761" s="92" t="s">
        <v>37</v>
      </c>
      <c r="F761" s="92" t="s">
        <v>37</v>
      </c>
      <c r="G761" s="93" t="s">
        <v>43</v>
      </c>
      <c r="H761" s="93" t="s">
        <v>122</v>
      </c>
      <c r="I761" s="92" t="s">
        <v>45</v>
      </c>
      <c r="J761" s="94">
        <v>332</v>
      </c>
      <c r="K761" s="95">
        <v>405</v>
      </c>
      <c r="L761" s="96">
        <v>8652.5</v>
      </c>
    </row>
    <row r="762" spans="1:12" s="56" customFormat="1" ht="15" customHeight="1" x14ac:dyDescent="0.25">
      <c r="A762" s="91" t="s">
        <v>52</v>
      </c>
      <c r="B762" s="92" t="s">
        <v>41</v>
      </c>
      <c r="C762" s="92" t="s">
        <v>34</v>
      </c>
      <c r="D762" s="92" t="s">
        <v>37</v>
      </c>
      <c r="E762" s="92" t="s">
        <v>37</v>
      </c>
      <c r="F762" s="92" t="s">
        <v>37</v>
      </c>
      <c r="G762" s="93" t="s">
        <v>43</v>
      </c>
      <c r="H762" s="93" t="s">
        <v>37</v>
      </c>
      <c r="I762" s="92" t="s">
        <v>117</v>
      </c>
      <c r="J762" s="94">
        <v>152137</v>
      </c>
      <c r="K762" s="95">
        <v>302206</v>
      </c>
      <c r="L762" s="96">
        <v>25740983.509998199</v>
      </c>
    </row>
    <row r="763" spans="1:12" s="56" customFormat="1" ht="15" customHeight="1" x14ac:dyDescent="0.25">
      <c r="A763" s="91" t="s">
        <v>52</v>
      </c>
      <c r="B763" s="92" t="s">
        <v>41</v>
      </c>
      <c r="C763" s="92" t="s">
        <v>34</v>
      </c>
      <c r="D763" s="92" t="s">
        <v>37</v>
      </c>
      <c r="E763" s="92" t="s">
        <v>37</v>
      </c>
      <c r="F763" s="92" t="s">
        <v>37</v>
      </c>
      <c r="G763" s="93" t="s">
        <v>43</v>
      </c>
      <c r="H763" s="93" t="s">
        <v>37</v>
      </c>
      <c r="I763" s="92" t="s">
        <v>45</v>
      </c>
      <c r="J763" s="94">
        <v>2184</v>
      </c>
      <c r="K763" s="95">
        <v>3327</v>
      </c>
      <c r="L763" s="96">
        <v>66860.739999999802</v>
      </c>
    </row>
    <row r="764" spans="1:12" s="56" customFormat="1" ht="15" customHeight="1" x14ac:dyDescent="0.25">
      <c r="A764" s="91" t="s">
        <v>52</v>
      </c>
      <c r="B764" s="92" t="s">
        <v>41</v>
      </c>
      <c r="C764" s="92" t="s">
        <v>34</v>
      </c>
      <c r="D764" s="92" t="s">
        <v>37</v>
      </c>
      <c r="E764" s="92" t="s">
        <v>37</v>
      </c>
      <c r="F764" s="92" t="s">
        <v>37</v>
      </c>
      <c r="G764" s="93" t="s">
        <v>43</v>
      </c>
      <c r="H764" s="93" t="s">
        <v>64</v>
      </c>
      <c r="I764" s="92" t="s">
        <v>117</v>
      </c>
      <c r="J764" s="94">
        <v>137570</v>
      </c>
      <c r="K764" s="95">
        <v>280621</v>
      </c>
      <c r="L764" s="96">
        <v>24118036.699996602</v>
      </c>
    </row>
    <row r="765" spans="1:12" s="56" customFormat="1" ht="15" customHeight="1" x14ac:dyDescent="0.25">
      <c r="A765" s="91" t="s">
        <v>52</v>
      </c>
      <c r="B765" s="92" t="s">
        <v>41</v>
      </c>
      <c r="C765" s="92" t="s">
        <v>34</v>
      </c>
      <c r="D765" s="92" t="s">
        <v>37</v>
      </c>
      <c r="E765" s="92" t="s">
        <v>37</v>
      </c>
      <c r="F765" s="92" t="s">
        <v>37</v>
      </c>
      <c r="G765" s="93" t="s">
        <v>43</v>
      </c>
      <c r="H765" s="93" t="s">
        <v>64</v>
      </c>
      <c r="I765" s="92" t="s">
        <v>45</v>
      </c>
      <c r="J765" s="94">
        <v>1854</v>
      </c>
      <c r="K765" s="95">
        <v>2922</v>
      </c>
      <c r="L765" s="96">
        <v>58208.239999999802</v>
      </c>
    </row>
    <row r="766" spans="1:12" s="56" customFormat="1" ht="15" customHeight="1" x14ac:dyDescent="0.25">
      <c r="A766" s="91" t="s">
        <v>52</v>
      </c>
      <c r="B766" s="92" t="s">
        <v>41</v>
      </c>
      <c r="C766" s="92" t="s">
        <v>34</v>
      </c>
      <c r="D766" s="92" t="s">
        <v>37</v>
      </c>
      <c r="E766" s="92" t="s">
        <v>37</v>
      </c>
      <c r="F766" s="92" t="s">
        <v>37</v>
      </c>
      <c r="G766" s="93" t="s">
        <v>44</v>
      </c>
      <c r="H766" s="93" t="s">
        <v>122</v>
      </c>
      <c r="I766" s="92" t="s">
        <v>117</v>
      </c>
      <c r="J766" s="94">
        <v>15344</v>
      </c>
      <c r="K766" s="95">
        <v>23276</v>
      </c>
      <c r="L766" s="96">
        <v>1775264.28999993</v>
      </c>
    </row>
    <row r="767" spans="1:12" s="56" customFormat="1" ht="15" customHeight="1" x14ac:dyDescent="0.25">
      <c r="A767" s="91" t="s">
        <v>52</v>
      </c>
      <c r="B767" s="92" t="s">
        <v>41</v>
      </c>
      <c r="C767" s="92" t="s">
        <v>34</v>
      </c>
      <c r="D767" s="92" t="s">
        <v>37</v>
      </c>
      <c r="E767" s="92" t="s">
        <v>37</v>
      </c>
      <c r="F767" s="92" t="s">
        <v>37</v>
      </c>
      <c r="G767" s="93" t="s">
        <v>44</v>
      </c>
      <c r="H767" s="93" t="s">
        <v>122</v>
      </c>
      <c r="I767" s="92" t="s">
        <v>45</v>
      </c>
      <c r="J767" s="94">
        <v>327</v>
      </c>
      <c r="K767" s="95">
        <v>377</v>
      </c>
      <c r="L767" s="96">
        <v>7800.06</v>
      </c>
    </row>
    <row r="768" spans="1:12" s="56" customFormat="1" ht="15" customHeight="1" x14ac:dyDescent="0.25">
      <c r="A768" s="91" t="s">
        <v>52</v>
      </c>
      <c r="B768" s="92" t="s">
        <v>41</v>
      </c>
      <c r="C768" s="92" t="s">
        <v>34</v>
      </c>
      <c r="D768" s="92" t="s">
        <v>37</v>
      </c>
      <c r="E768" s="92" t="s">
        <v>37</v>
      </c>
      <c r="F768" s="92" t="s">
        <v>37</v>
      </c>
      <c r="G768" s="93" t="s">
        <v>44</v>
      </c>
      <c r="H768" s="93" t="s">
        <v>37</v>
      </c>
      <c r="I768" s="92" t="s">
        <v>117</v>
      </c>
      <c r="J768" s="94">
        <v>150886</v>
      </c>
      <c r="K768" s="95">
        <v>288134</v>
      </c>
      <c r="L768" s="96">
        <v>24475526.4399959</v>
      </c>
    </row>
    <row r="769" spans="1:12" s="56" customFormat="1" ht="15" customHeight="1" x14ac:dyDescent="0.25">
      <c r="A769" s="91" t="s">
        <v>52</v>
      </c>
      <c r="B769" s="92" t="s">
        <v>41</v>
      </c>
      <c r="C769" s="92" t="s">
        <v>34</v>
      </c>
      <c r="D769" s="92" t="s">
        <v>37</v>
      </c>
      <c r="E769" s="92" t="s">
        <v>37</v>
      </c>
      <c r="F769" s="92" t="s">
        <v>37</v>
      </c>
      <c r="G769" s="93" t="s">
        <v>44</v>
      </c>
      <c r="H769" s="93" t="s">
        <v>37</v>
      </c>
      <c r="I769" s="92" t="s">
        <v>45</v>
      </c>
      <c r="J769" s="94">
        <v>2203</v>
      </c>
      <c r="K769" s="95">
        <v>3240</v>
      </c>
      <c r="L769" s="96">
        <v>66577.549999999799</v>
      </c>
    </row>
    <row r="770" spans="1:12" s="56" customFormat="1" ht="15" customHeight="1" x14ac:dyDescent="0.25">
      <c r="A770" s="91" t="s">
        <v>52</v>
      </c>
      <c r="B770" s="92" t="s">
        <v>41</v>
      </c>
      <c r="C770" s="92" t="s">
        <v>34</v>
      </c>
      <c r="D770" s="92" t="s">
        <v>37</v>
      </c>
      <c r="E770" s="92" t="s">
        <v>37</v>
      </c>
      <c r="F770" s="92" t="s">
        <v>37</v>
      </c>
      <c r="G770" s="93" t="s">
        <v>44</v>
      </c>
      <c r="H770" s="93" t="s">
        <v>64</v>
      </c>
      <c r="I770" s="92" t="s">
        <v>117</v>
      </c>
      <c r="J770" s="94">
        <v>135905</v>
      </c>
      <c r="K770" s="95">
        <v>264858</v>
      </c>
      <c r="L770" s="96">
        <v>22700262.149994001</v>
      </c>
    </row>
    <row r="771" spans="1:12" s="56" customFormat="1" ht="15" customHeight="1" x14ac:dyDescent="0.25">
      <c r="A771" s="91" t="s">
        <v>52</v>
      </c>
      <c r="B771" s="92" t="s">
        <v>41</v>
      </c>
      <c r="C771" s="92" t="s">
        <v>34</v>
      </c>
      <c r="D771" s="92" t="s">
        <v>37</v>
      </c>
      <c r="E771" s="92" t="s">
        <v>37</v>
      </c>
      <c r="F771" s="92" t="s">
        <v>37</v>
      </c>
      <c r="G771" s="93" t="s">
        <v>44</v>
      </c>
      <c r="H771" s="93" t="s">
        <v>64</v>
      </c>
      <c r="I771" s="92" t="s">
        <v>45</v>
      </c>
      <c r="J771" s="94">
        <v>1878</v>
      </c>
      <c r="K771" s="95">
        <v>2863</v>
      </c>
      <c r="L771" s="96">
        <v>58777.489999999903</v>
      </c>
    </row>
    <row r="772" spans="1:12" s="56" customFormat="1" ht="15" customHeight="1" x14ac:dyDescent="0.25">
      <c r="A772" s="91" t="s">
        <v>52</v>
      </c>
      <c r="B772" s="92" t="s">
        <v>41</v>
      </c>
      <c r="C772" s="92" t="s">
        <v>34</v>
      </c>
      <c r="D772" s="92" t="s">
        <v>37</v>
      </c>
      <c r="E772" s="92" t="s">
        <v>37</v>
      </c>
      <c r="F772" s="92" t="s">
        <v>37</v>
      </c>
      <c r="G772" s="93" t="s">
        <v>98</v>
      </c>
      <c r="H772" s="93" t="s">
        <v>122</v>
      </c>
      <c r="I772" s="92" t="s">
        <v>117</v>
      </c>
      <c r="J772" s="94">
        <v>14351</v>
      </c>
      <c r="K772" s="95">
        <v>23235</v>
      </c>
      <c r="L772" s="96">
        <v>1730406.4999999299</v>
      </c>
    </row>
    <row r="773" spans="1:12" s="56" customFormat="1" ht="15" customHeight="1" x14ac:dyDescent="0.25">
      <c r="A773" s="91" t="s">
        <v>52</v>
      </c>
      <c r="B773" s="92" t="s">
        <v>41</v>
      </c>
      <c r="C773" s="92" t="s">
        <v>34</v>
      </c>
      <c r="D773" s="92" t="s">
        <v>37</v>
      </c>
      <c r="E773" s="92" t="s">
        <v>37</v>
      </c>
      <c r="F773" s="92" t="s">
        <v>37</v>
      </c>
      <c r="G773" s="93" t="s">
        <v>98</v>
      </c>
      <c r="H773" s="93" t="s">
        <v>122</v>
      </c>
      <c r="I773" s="92" t="s">
        <v>45</v>
      </c>
      <c r="J773" s="94">
        <v>297</v>
      </c>
      <c r="K773" s="95">
        <v>375</v>
      </c>
      <c r="L773" s="96">
        <v>7607.75</v>
      </c>
    </row>
    <row r="774" spans="1:12" s="56" customFormat="1" ht="15" customHeight="1" x14ac:dyDescent="0.25">
      <c r="A774" s="91" t="s">
        <v>52</v>
      </c>
      <c r="B774" s="92" t="s">
        <v>41</v>
      </c>
      <c r="C774" s="92" t="s">
        <v>34</v>
      </c>
      <c r="D774" s="92" t="s">
        <v>37</v>
      </c>
      <c r="E774" s="92" t="s">
        <v>37</v>
      </c>
      <c r="F774" s="92" t="s">
        <v>37</v>
      </c>
      <c r="G774" s="93" t="s">
        <v>98</v>
      </c>
      <c r="H774" s="93" t="s">
        <v>37</v>
      </c>
      <c r="I774" s="92" t="s">
        <v>117</v>
      </c>
      <c r="J774" s="94">
        <v>152655</v>
      </c>
      <c r="K774" s="95">
        <v>313714</v>
      </c>
      <c r="L774" s="96">
        <v>28647272.5900084</v>
      </c>
    </row>
    <row r="775" spans="1:12" s="56" customFormat="1" ht="15" customHeight="1" x14ac:dyDescent="0.25">
      <c r="A775" s="91" t="s">
        <v>52</v>
      </c>
      <c r="B775" s="92" t="s">
        <v>41</v>
      </c>
      <c r="C775" s="92" t="s">
        <v>34</v>
      </c>
      <c r="D775" s="92" t="s">
        <v>37</v>
      </c>
      <c r="E775" s="92" t="s">
        <v>37</v>
      </c>
      <c r="F775" s="92" t="s">
        <v>37</v>
      </c>
      <c r="G775" s="93" t="s">
        <v>98</v>
      </c>
      <c r="H775" s="93" t="s">
        <v>37</v>
      </c>
      <c r="I775" s="92" t="s">
        <v>45</v>
      </c>
      <c r="J775" s="94">
        <v>2114</v>
      </c>
      <c r="K775" s="95">
        <v>3408</v>
      </c>
      <c r="L775" s="96">
        <v>70119.1599999998</v>
      </c>
    </row>
    <row r="776" spans="1:12" s="56" customFormat="1" ht="15" customHeight="1" x14ac:dyDescent="0.25">
      <c r="A776" s="91" t="s">
        <v>52</v>
      </c>
      <c r="B776" s="92" t="s">
        <v>41</v>
      </c>
      <c r="C776" s="92" t="s">
        <v>34</v>
      </c>
      <c r="D776" s="92" t="s">
        <v>37</v>
      </c>
      <c r="E776" s="92" t="s">
        <v>37</v>
      </c>
      <c r="F776" s="92" t="s">
        <v>37</v>
      </c>
      <c r="G776" s="93" t="s">
        <v>98</v>
      </c>
      <c r="H776" s="93" t="s">
        <v>64</v>
      </c>
      <c r="I776" s="92" t="s">
        <v>117</v>
      </c>
      <c r="J776" s="94">
        <v>138615</v>
      </c>
      <c r="K776" s="95">
        <v>290479</v>
      </c>
      <c r="L776" s="96">
        <v>26916866.090006199</v>
      </c>
    </row>
    <row r="777" spans="1:12" s="56" customFormat="1" ht="15" customHeight="1" x14ac:dyDescent="0.25">
      <c r="A777" s="91" t="s">
        <v>52</v>
      </c>
      <c r="B777" s="92" t="s">
        <v>41</v>
      </c>
      <c r="C777" s="92" t="s">
        <v>34</v>
      </c>
      <c r="D777" s="92" t="s">
        <v>37</v>
      </c>
      <c r="E777" s="92" t="s">
        <v>37</v>
      </c>
      <c r="F777" s="92" t="s">
        <v>37</v>
      </c>
      <c r="G777" s="93" t="s">
        <v>98</v>
      </c>
      <c r="H777" s="93" t="s">
        <v>64</v>
      </c>
      <c r="I777" s="92" t="s">
        <v>45</v>
      </c>
      <c r="J777" s="94">
        <v>1822</v>
      </c>
      <c r="K777" s="95">
        <v>3033</v>
      </c>
      <c r="L777" s="96">
        <v>62511.4099999998</v>
      </c>
    </row>
    <row r="778" spans="1:12" s="56" customFormat="1" ht="15" customHeight="1" x14ac:dyDescent="0.25">
      <c r="A778" s="91" t="s">
        <v>52</v>
      </c>
      <c r="B778" s="92" t="s">
        <v>41</v>
      </c>
      <c r="C778" s="92" t="s">
        <v>34</v>
      </c>
      <c r="D778" s="92" t="s">
        <v>37</v>
      </c>
      <c r="E778" s="92" t="s">
        <v>37</v>
      </c>
      <c r="F778" s="92" t="s">
        <v>37</v>
      </c>
      <c r="G778" s="93" t="s">
        <v>37</v>
      </c>
      <c r="H778" s="93" t="s">
        <v>122</v>
      </c>
      <c r="I778" s="92" t="s">
        <v>117</v>
      </c>
      <c r="J778" s="94">
        <v>61006</v>
      </c>
      <c r="K778" s="95">
        <v>115378</v>
      </c>
      <c r="L778" s="96">
        <v>8618588.6700012404</v>
      </c>
    </row>
    <row r="779" spans="1:12" s="56" customFormat="1" ht="15" customHeight="1" x14ac:dyDescent="0.25">
      <c r="A779" s="91" t="s">
        <v>52</v>
      </c>
      <c r="B779" s="92" t="s">
        <v>41</v>
      </c>
      <c r="C779" s="92" t="s">
        <v>34</v>
      </c>
      <c r="D779" s="92" t="s">
        <v>37</v>
      </c>
      <c r="E779" s="92" t="s">
        <v>37</v>
      </c>
      <c r="F779" s="92" t="s">
        <v>37</v>
      </c>
      <c r="G779" s="93" t="s">
        <v>37</v>
      </c>
      <c r="H779" s="93" t="s">
        <v>122</v>
      </c>
      <c r="I779" s="92" t="s">
        <v>45</v>
      </c>
      <c r="J779" s="94">
        <v>1585</v>
      </c>
      <c r="K779" s="95">
        <v>2155</v>
      </c>
      <c r="L779" s="96">
        <v>44718.929999999898</v>
      </c>
    </row>
    <row r="780" spans="1:12" s="56" customFormat="1" ht="15" customHeight="1" x14ac:dyDescent="0.25">
      <c r="A780" s="91" t="s">
        <v>52</v>
      </c>
      <c r="B780" s="92" t="s">
        <v>41</v>
      </c>
      <c r="C780" s="92" t="s">
        <v>34</v>
      </c>
      <c r="D780" s="92" t="s">
        <v>37</v>
      </c>
      <c r="E780" s="92" t="s">
        <v>37</v>
      </c>
      <c r="F780" s="92" t="s">
        <v>37</v>
      </c>
      <c r="G780" s="93" t="s">
        <v>37</v>
      </c>
      <c r="H780" s="93" t="s">
        <v>37</v>
      </c>
      <c r="I780" s="92" t="s">
        <v>117</v>
      </c>
      <c r="J780" s="94">
        <v>744996</v>
      </c>
      <c r="K780" s="95">
        <v>1609222</v>
      </c>
      <c r="L780" s="96">
        <v>139449118.359889</v>
      </c>
    </row>
    <row r="781" spans="1:12" s="56" customFormat="1" ht="15" customHeight="1" x14ac:dyDescent="0.25">
      <c r="A781" s="91" t="s">
        <v>52</v>
      </c>
      <c r="B781" s="92" t="s">
        <v>41</v>
      </c>
      <c r="C781" s="92" t="s">
        <v>34</v>
      </c>
      <c r="D781" s="92" t="s">
        <v>37</v>
      </c>
      <c r="E781" s="92" t="s">
        <v>37</v>
      </c>
      <c r="F781" s="92" t="s">
        <v>37</v>
      </c>
      <c r="G781" s="93" t="s">
        <v>37</v>
      </c>
      <c r="H781" s="93" t="s">
        <v>37</v>
      </c>
      <c r="I781" s="92" t="s">
        <v>45</v>
      </c>
      <c r="J781" s="94">
        <v>11453</v>
      </c>
      <c r="K781" s="95">
        <v>18140</v>
      </c>
      <c r="L781" s="96">
        <v>364474.61000000098</v>
      </c>
    </row>
    <row r="782" spans="1:12" s="56" customFormat="1" ht="15" customHeight="1" x14ac:dyDescent="0.25">
      <c r="A782" s="91" t="s">
        <v>52</v>
      </c>
      <c r="B782" s="92" t="s">
        <v>41</v>
      </c>
      <c r="C782" s="92" t="s">
        <v>34</v>
      </c>
      <c r="D782" s="92" t="s">
        <v>37</v>
      </c>
      <c r="E782" s="92" t="s">
        <v>37</v>
      </c>
      <c r="F782" s="92" t="s">
        <v>37</v>
      </c>
      <c r="G782" s="93" t="s">
        <v>37</v>
      </c>
      <c r="H782" s="93" t="s">
        <v>64</v>
      </c>
      <c r="I782" s="92" t="s">
        <v>117</v>
      </c>
      <c r="J782" s="94">
        <v>672379</v>
      </c>
      <c r="K782" s="95">
        <v>1459917</v>
      </c>
      <c r="L782" s="96">
        <v>127827193.060022</v>
      </c>
    </row>
    <row r="783" spans="1:12" s="56" customFormat="1" ht="15" customHeight="1" x14ac:dyDescent="0.25">
      <c r="A783" s="91" t="s">
        <v>52</v>
      </c>
      <c r="B783" s="92" t="s">
        <v>41</v>
      </c>
      <c r="C783" s="92" t="s">
        <v>34</v>
      </c>
      <c r="D783" s="92" t="s">
        <v>37</v>
      </c>
      <c r="E783" s="92" t="s">
        <v>37</v>
      </c>
      <c r="F783" s="92" t="s">
        <v>37</v>
      </c>
      <c r="G783" s="93" t="s">
        <v>37</v>
      </c>
      <c r="H783" s="93" t="s">
        <v>64</v>
      </c>
      <c r="I783" s="92" t="s">
        <v>45</v>
      </c>
      <c r="J783" s="94">
        <v>9596</v>
      </c>
      <c r="K783" s="95">
        <v>15509</v>
      </c>
      <c r="L783" s="96">
        <v>310573.43000000302</v>
      </c>
    </row>
    <row r="784" spans="1:12" s="56" customFormat="1" ht="15" customHeight="1" x14ac:dyDescent="0.25">
      <c r="A784" s="91" t="s">
        <v>52</v>
      </c>
      <c r="B784" s="92" t="s">
        <v>41</v>
      </c>
      <c r="C784" s="92" t="s">
        <v>56</v>
      </c>
      <c r="D784" s="92" t="s">
        <v>123</v>
      </c>
      <c r="E784" s="92" t="s">
        <v>61</v>
      </c>
      <c r="F784" s="92" t="s">
        <v>37</v>
      </c>
      <c r="G784" s="93" t="s">
        <v>37</v>
      </c>
      <c r="H784" s="93" t="s">
        <v>37</v>
      </c>
      <c r="I784" s="92" t="s">
        <v>117</v>
      </c>
      <c r="J784" s="94">
        <v>22011</v>
      </c>
      <c r="K784" s="95">
        <v>37192</v>
      </c>
      <c r="L784" s="96">
        <v>1550841.73000005</v>
      </c>
    </row>
    <row r="785" spans="1:12" s="56" customFormat="1" ht="15" customHeight="1" x14ac:dyDescent="0.25">
      <c r="A785" s="91" t="s">
        <v>52</v>
      </c>
      <c r="B785" s="92" t="s">
        <v>41</v>
      </c>
      <c r="C785" s="92" t="s">
        <v>56</v>
      </c>
      <c r="D785" s="92" t="s">
        <v>123</v>
      </c>
      <c r="E785" s="92" t="s">
        <v>62</v>
      </c>
      <c r="F785" s="92" t="s">
        <v>37</v>
      </c>
      <c r="G785" s="93" t="s">
        <v>37</v>
      </c>
      <c r="H785" s="93" t="s">
        <v>37</v>
      </c>
      <c r="I785" s="92" t="s">
        <v>117</v>
      </c>
      <c r="J785" s="94">
        <v>11804</v>
      </c>
      <c r="K785" s="95">
        <v>19417</v>
      </c>
      <c r="L785" s="96">
        <v>799039.15000001597</v>
      </c>
    </row>
    <row r="786" spans="1:12" s="56" customFormat="1" ht="15" customHeight="1" x14ac:dyDescent="0.25">
      <c r="A786" s="91" t="s">
        <v>52</v>
      </c>
      <c r="B786" s="92" t="s">
        <v>41</v>
      </c>
      <c r="C786" s="92" t="s">
        <v>56</v>
      </c>
      <c r="D786" s="92" t="s">
        <v>123</v>
      </c>
      <c r="E786" s="92" t="s">
        <v>37</v>
      </c>
      <c r="F786" s="92" t="s">
        <v>120</v>
      </c>
      <c r="G786" s="93" t="s">
        <v>37</v>
      </c>
      <c r="H786" s="93" t="s">
        <v>37</v>
      </c>
      <c r="I786" s="92" t="s">
        <v>117</v>
      </c>
      <c r="J786" s="94">
        <v>2297</v>
      </c>
      <c r="K786" s="95">
        <v>3806</v>
      </c>
      <c r="L786" s="96">
        <v>148212.22</v>
      </c>
    </row>
    <row r="787" spans="1:12" s="56" customFormat="1" ht="15" customHeight="1" x14ac:dyDescent="0.25">
      <c r="A787" s="91" t="s">
        <v>52</v>
      </c>
      <c r="B787" s="92" t="s">
        <v>41</v>
      </c>
      <c r="C787" s="92" t="s">
        <v>56</v>
      </c>
      <c r="D787" s="92" t="s">
        <v>123</v>
      </c>
      <c r="E787" s="92" t="s">
        <v>37</v>
      </c>
      <c r="F787" s="92" t="s">
        <v>121</v>
      </c>
      <c r="G787" s="93" t="s">
        <v>37</v>
      </c>
      <c r="H787" s="93" t="s">
        <v>37</v>
      </c>
      <c r="I787" s="92" t="s">
        <v>117</v>
      </c>
      <c r="J787" s="94">
        <v>27338</v>
      </c>
      <c r="K787" s="95">
        <v>44867</v>
      </c>
      <c r="L787" s="96">
        <v>1841564.11</v>
      </c>
    </row>
    <row r="788" spans="1:12" s="56" customFormat="1" ht="15" customHeight="1" x14ac:dyDescent="0.25">
      <c r="A788" s="91" t="s">
        <v>52</v>
      </c>
      <c r="B788" s="92" t="s">
        <v>41</v>
      </c>
      <c r="C788" s="92" t="s">
        <v>56</v>
      </c>
      <c r="D788" s="92" t="s">
        <v>123</v>
      </c>
      <c r="E788" s="92" t="s">
        <v>37</v>
      </c>
      <c r="F788" s="92" t="s">
        <v>60</v>
      </c>
      <c r="G788" s="93" t="s">
        <v>37</v>
      </c>
      <c r="H788" s="93" t="s">
        <v>37</v>
      </c>
      <c r="I788" s="92" t="s">
        <v>117</v>
      </c>
      <c r="J788" s="94">
        <v>4194</v>
      </c>
      <c r="K788" s="95">
        <v>7936</v>
      </c>
      <c r="L788" s="96">
        <v>360104.55000000203</v>
      </c>
    </row>
    <row r="789" spans="1:12" s="56" customFormat="1" ht="15" customHeight="1" x14ac:dyDescent="0.25">
      <c r="A789" s="91" t="s">
        <v>52</v>
      </c>
      <c r="B789" s="92" t="s">
        <v>41</v>
      </c>
      <c r="C789" s="92" t="s">
        <v>56</v>
      </c>
      <c r="D789" s="92" t="s">
        <v>123</v>
      </c>
      <c r="E789" s="92" t="s">
        <v>37</v>
      </c>
      <c r="F789" s="92" t="s">
        <v>37</v>
      </c>
      <c r="G789" s="93" t="s">
        <v>37</v>
      </c>
      <c r="H789" s="93" t="s">
        <v>37</v>
      </c>
      <c r="I789" s="92" t="s">
        <v>117</v>
      </c>
      <c r="J789" s="94">
        <v>33812</v>
      </c>
      <c r="K789" s="95">
        <v>56609</v>
      </c>
      <c r="L789" s="96">
        <v>2349880.88000006</v>
      </c>
    </row>
    <row r="790" spans="1:12" s="56" customFormat="1" ht="15" customHeight="1" x14ac:dyDescent="0.25">
      <c r="A790" s="91" t="s">
        <v>52</v>
      </c>
      <c r="B790" s="92" t="s">
        <v>41</v>
      </c>
      <c r="C790" s="92" t="s">
        <v>56</v>
      </c>
      <c r="D790" s="92" t="s">
        <v>125</v>
      </c>
      <c r="E790" s="92" t="s">
        <v>61</v>
      </c>
      <c r="F790" s="92" t="s">
        <v>37</v>
      </c>
      <c r="G790" s="93" t="s">
        <v>37</v>
      </c>
      <c r="H790" s="93" t="s">
        <v>37</v>
      </c>
      <c r="I790" s="92" t="s">
        <v>117</v>
      </c>
      <c r="J790" s="94">
        <v>7098</v>
      </c>
      <c r="K790" s="95">
        <v>25056</v>
      </c>
      <c r="L790" s="96">
        <v>2071701.3100000101</v>
      </c>
    </row>
    <row r="791" spans="1:12" s="56" customFormat="1" ht="15" customHeight="1" x14ac:dyDescent="0.25">
      <c r="A791" s="91" t="s">
        <v>52</v>
      </c>
      <c r="B791" s="92" t="s">
        <v>41</v>
      </c>
      <c r="C791" s="92" t="s">
        <v>56</v>
      </c>
      <c r="D791" s="92" t="s">
        <v>125</v>
      </c>
      <c r="E791" s="92" t="s">
        <v>62</v>
      </c>
      <c r="F791" s="92" t="s">
        <v>37</v>
      </c>
      <c r="G791" s="93" t="s">
        <v>37</v>
      </c>
      <c r="H791" s="93" t="s">
        <v>37</v>
      </c>
      <c r="I791" s="92" t="s">
        <v>117</v>
      </c>
      <c r="J791" s="94">
        <v>4148</v>
      </c>
      <c r="K791" s="95">
        <v>14139</v>
      </c>
      <c r="L791" s="96">
        <v>1157422.6200000001</v>
      </c>
    </row>
    <row r="792" spans="1:12" s="56" customFormat="1" ht="15" customHeight="1" x14ac:dyDescent="0.25">
      <c r="A792" s="91" t="s">
        <v>52</v>
      </c>
      <c r="B792" s="92" t="s">
        <v>41</v>
      </c>
      <c r="C792" s="92" t="s">
        <v>56</v>
      </c>
      <c r="D792" s="92" t="s">
        <v>125</v>
      </c>
      <c r="E792" s="92" t="s">
        <v>37</v>
      </c>
      <c r="F792" s="92" t="s">
        <v>120</v>
      </c>
      <c r="G792" s="93" t="s">
        <v>37</v>
      </c>
      <c r="H792" s="93" t="s">
        <v>37</v>
      </c>
      <c r="I792" s="92" t="s">
        <v>117</v>
      </c>
      <c r="J792" s="94">
        <v>1005</v>
      </c>
      <c r="K792" s="95">
        <v>3751</v>
      </c>
      <c r="L792" s="96">
        <v>355847.23</v>
      </c>
    </row>
    <row r="793" spans="1:12" s="56" customFormat="1" ht="15" customHeight="1" x14ac:dyDescent="0.25">
      <c r="A793" s="91" t="s">
        <v>52</v>
      </c>
      <c r="B793" s="92" t="s">
        <v>41</v>
      </c>
      <c r="C793" s="92" t="s">
        <v>56</v>
      </c>
      <c r="D793" s="92" t="s">
        <v>125</v>
      </c>
      <c r="E793" s="92" t="s">
        <v>37</v>
      </c>
      <c r="F793" s="92" t="s">
        <v>121</v>
      </c>
      <c r="G793" s="93" t="s">
        <v>37</v>
      </c>
      <c r="H793" s="93" t="s">
        <v>37</v>
      </c>
      <c r="I793" s="92" t="s">
        <v>117</v>
      </c>
      <c r="J793" s="94">
        <v>9022</v>
      </c>
      <c r="K793" s="95">
        <v>31000</v>
      </c>
      <c r="L793" s="96">
        <v>2513505.8000000301</v>
      </c>
    </row>
    <row r="794" spans="1:12" s="56" customFormat="1" ht="15" customHeight="1" x14ac:dyDescent="0.25">
      <c r="A794" s="91" t="s">
        <v>52</v>
      </c>
      <c r="B794" s="92" t="s">
        <v>41</v>
      </c>
      <c r="C794" s="92" t="s">
        <v>56</v>
      </c>
      <c r="D794" s="92" t="s">
        <v>125</v>
      </c>
      <c r="E794" s="92" t="s">
        <v>37</v>
      </c>
      <c r="F794" s="92" t="s">
        <v>60</v>
      </c>
      <c r="G794" s="93" t="s">
        <v>37</v>
      </c>
      <c r="H794" s="93" t="s">
        <v>37</v>
      </c>
      <c r="I794" s="92" t="s">
        <v>117</v>
      </c>
      <c r="J794" s="94">
        <v>1247</v>
      </c>
      <c r="K794" s="95">
        <v>4444</v>
      </c>
      <c r="L794" s="96">
        <v>359770.899999997</v>
      </c>
    </row>
    <row r="795" spans="1:12" s="56" customFormat="1" ht="15" customHeight="1" x14ac:dyDescent="0.25">
      <c r="A795" s="91" t="s">
        <v>52</v>
      </c>
      <c r="B795" s="92" t="s">
        <v>41</v>
      </c>
      <c r="C795" s="92" t="s">
        <v>56</v>
      </c>
      <c r="D795" s="92" t="s">
        <v>125</v>
      </c>
      <c r="E795" s="92" t="s">
        <v>37</v>
      </c>
      <c r="F795" s="92" t="s">
        <v>37</v>
      </c>
      <c r="G795" s="93" t="s">
        <v>37</v>
      </c>
      <c r="H795" s="93" t="s">
        <v>37</v>
      </c>
      <c r="I795" s="92" t="s">
        <v>117</v>
      </c>
      <c r="J795" s="94">
        <v>11245</v>
      </c>
      <c r="K795" s="95">
        <v>39195</v>
      </c>
      <c r="L795" s="96">
        <v>3229123.9299999801</v>
      </c>
    </row>
    <row r="796" spans="1:12" s="56" customFormat="1" ht="15" customHeight="1" x14ac:dyDescent="0.25">
      <c r="A796" s="91" t="s">
        <v>52</v>
      </c>
      <c r="B796" s="92" t="s">
        <v>41</v>
      </c>
      <c r="C796" s="92" t="s">
        <v>56</v>
      </c>
      <c r="D796" s="92" t="s">
        <v>124</v>
      </c>
      <c r="E796" s="92" t="s">
        <v>61</v>
      </c>
      <c r="F796" s="92" t="s">
        <v>37</v>
      </c>
      <c r="G796" s="93" t="s">
        <v>37</v>
      </c>
      <c r="H796" s="93" t="s">
        <v>37</v>
      </c>
      <c r="I796" s="92" t="s">
        <v>117</v>
      </c>
      <c r="J796" s="94">
        <v>282</v>
      </c>
      <c r="K796" s="95">
        <v>410</v>
      </c>
      <c r="L796" s="96">
        <v>37558.76</v>
      </c>
    </row>
    <row r="797" spans="1:12" s="56" customFormat="1" ht="15" customHeight="1" x14ac:dyDescent="0.25">
      <c r="A797" s="91" t="s">
        <v>52</v>
      </c>
      <c r="B797" s="92" t="s">
        <v>41</v>
      </c>
      <c r="C797" s="92" t="s">
        <v>56</v>
      </c>
      <c r="D797" s="92" t="s">
        <v>124</v>
      </c>
      <c r="E797" s="92" t="s">
        <v>62</v>
      </c>
      <c r="F797" s="92" t="s">
        <v>37</v>
      </c>
      <c r="G797" s="93" t="s">
        <v>37</v>
      </c>
      <c r="H797" s="93" t="s">
        <v>37</v>
      </c>
      <c r="I797" s="92" t="s">
        <v>117</v>
      </c>
      <c r="J797" s="94">
        <v>195</v>
      </c>
      <c r="K797" s="95">
        <v>270</v>
      </c>
      <c r="L797" s="96">
        <v>26220.380000000099</v>
      </c>
    </row>
    <row r="798" spans="1:12" s="56" customFormat="1" ht="15" customHeight="1" x14ac:dyDescent="0.25">
      <c r="A798" s="91" t="s">
        <v>52</v>
      </c>
      <c r="B798" s="92" t="s">
        <v>41</v>
      </c>
      <c r="C798" s="92" t="s">
        <v>56</v>
      </c>
      <c r="D798" s="92" t="s">
        <v>124</v>
      </c>
      <c r="E798" s="92" t="s">
        <v>37</v>
      </c>
      <c r="F798" s="92" t="s">
        <v>120</v>
      </c>
      <c r="G798" s="93" t="s">
        <v>37</v>
      </c>
      <c r="H798" s="93" t="s">
        <v>37</v>
      </c>
      <c r="I798" s="92" t="s">
        <v>117</v>
      </c>
      <c r="J798" s="94">
        <v>466</v>
      </c>
      <c r="K798" s="95">
        <v>665</v>
      </c>
      <c r="L798" s="96">
        <v>62725.840000000098</v>
      </c>
    </row>
    <row r="799" spans="1:12" s="56" customFormat="1" ht="15" customHeight="1" x14ac:dyDescent="0.25">
      <c r="A799" s="91" t="s">
        <v>52</v>
      </c>
      <c r="B799" s="92" t="s">
        <v>41</v>
      </c>
      <c r="C799" s="92" t="s">
        <v>56</v>
      </c>
      <c r="D799" s="92" t="s">
        <v>124</v>
      </c>
      <c r="E799" s="92" t="s">
        <v>37</v>
      </c>
      <c r="F799" s="92" t="s">
        <v>37</v>
      </c>
      <c r="G799" s="93" t="s">
        <v>37</v>
      </c>
      <c r="H799" s="93" t="s">
        <v>37</v>
      </c>
      <c r="I799" s="92" t="s">
        <v>117</v>
      </c>
      <c r="J799" s="94">
        <v>477</v>
      </c>
      <c r="K799" s="95">
        <v>680</v>
      </c>
      <c r="L799" s="96">
        <v>63779.139999999199</v>
      </c>
    </row>
    <row r="800" spans="1:12" s="56" customFormat="1" ht="15" customHeight="1" x14ac:dyDescent="0.25">
      <c r="A800" s="91" t="s">
        <v>52</v>
      </c>
      <c r="B800" s="92" t="s">
        <v>41</v>
      </c>
      <c r="C800" s="92" t="s">
        <v>56</v>
      </c>
      <c r="D800" s="92" t="s">
        <v>37</v>
      </c>
      <c r="E800" s="92" t="s">
        <v>61</v>
      </c>
      <c r="F800" s="92" t="s">
        <v>120</v>
      </c>
      <c r="G800" s="93" t="s">
        <v>37</v>
      </c>
      <c r="H800" s="93" t="s">
        <v>37</v>
      </c>
      <c r="I800" s="92" t="s">
        <v>117</v>
      </c>
      <c r="J800" s="94">
        <v>2315</v>
      </c>
      <c r="K800" s="95">
        <v>5712</v>
      </c>
      <c r="L800" s="96">
        <v>389201.72000000102</v>
      </c>
    </row>
    <row r="801" spans="1:12" s="56" customFormat="1" ht="15" customHeight="1" x14ac:dyDescent="0.25">
      <c r="A801" s="91" t="s">
        <v>52</v>
      </c>
      <c r="B801" s="92" t="s">
        <v>41</v>
      </c>
      <c r="C801" s="92" t="s">
        <v>56</v>
      </c>
      <c r="D801" s="92" t="s">
        <v>37</v>
      </c>
      <c r="E801" s="92" t="s">
        <v>61</v>
      </c>
      <c r="F801" s="92" t="s">
        <v>121</v>
      </c>
      <c r="G801" s="93" t="s">
        <v>37</v>
      </c>
      <c r="H801" s="93" t="s">
        <v>37</v>
      </c>
      <c r="I801" s="92" t="s">
        <v>117</v>
      </c>
      <c r="J801" s="94">
        <v>22202</v>
      </c>
      <c r="K801" s="95">
        <v>48656</v>
      </c>
      <c r="L801" s="96">
        <v>2798874.0999999801</v>
      </c>
    </row>
    <row r="802" spans="1:12" s="56" customFormat="1" ht="15" customHeight="1" x14ac:dyDescent="0.25">
      <c r="A802" s="91" t="s">
        <v>52</v>
      </c>
      <c r="B802" s="92" t="s">
        <v>41</v>
      </c>
      <c r="C802" s="92" t="s">
        <v>56</v>
      </c>
      <c r="D802" s="92" t="s">
        <v>37</v>
      </c>
      <c r="E802" s="92" t="s">
        <v>61</v>
      </c>
      <c r="F802" s="92" t="s">
        <v>60</v>
      </c>
      <c r="G802" s="93" t="s">
        <v>37</v>
      </c>
      <c r="H802" s="93" t="s">
        <v>37</v>
      </c>
      <c r="I802" s="92" t="s">
        <v>117</v>
      </c>
      <c r="J802" s="94">
        <v>3503</v>
      </c>
      <c r="K802" s="95">
        <v>8290</v>
      </c>
      <c r="L802" s="96">
        <v>472025.97999999701</v>
      </c>
    </row>
    <row r="803" spans="1:12" s="56" customFormat="1" ht="15" customHeight="1" x14ac:dyDescent="0.25">
      <c r="A803" s="91" t="s">
        <v>52</v>
      </c>
      <c r="B803" s="92" t="s">
        <v>41</v>
      </c>
      <c r="C803" s="92" t="s">
        <v>56</v>
      </c>
      <c r="D803" s="92" t="s">
        <v>37</v>
      </c>
      <c r="E803" s="92" t="s">
        <v>61</v>
      </c>
      <c r="F803" s="92" t="s">
        <v>37</v>
      </c>
      <c r="G803" s="93" t="s">
        <v>37</v>
      </c>
      <c r="H803" s="93" t="s">
        <v>37</v>
      </c>
      <c r="I803" s="92" t="s">
        <v>117</v>
      </c>
      <c r="J803" s="94">
        <v>27983</v>
      </c>
      <c r="K803" s="95">
        <v>62658</v>
      </c>
      <c r="L803" s="96">
        <v>3660101.7999998699</v>
      </c>
    </row>
    <row r="804" spans="1:12" s="56" customFormat="1" ht="15" customHeight="1" x14ac:dyDescent="0.25">
      <c r="A804" s="91" t="s">
        <v>52</v>
      </c>
      <c r="B804" s="92" t="s">
        <v>41</v>
      </c>
      <c r="C804" s="92" t="s">
        <v>56</v>
      </c>
      <c r="D804" s="92" t="s">
        <v>37</v>
      </c>
      <c r="E804" s="92" t="s">
        <v>62</v>
      </c>
      <c r="F804" s="92" t="s">
        <v>120</v>
      </c>
      <c r="G804" s="93" t="s">
        <v>37</v>
      </c>
      <c r="H804" s="93" t="s">
        <v>37</v>
      </c>
      <c r="I804" s="92" t="s">
        <v>117</v>
      </c>
      <c r="J804" s="94">
        <v>1182</v>
      </c>
      <c r="K804" s="95">
        <v>2510</v>
      </c>
      <c r="L804" s="96">
        <v>177583.57</v>
      </c>
    </row>
    <row r="805" spans="1:12" s="56" customFormat="1" ht="15" customHeight="1" x14ac:dyDescent="0.25">
      <c r="A805" s="91" t="s">
        <v>52</v>
      </c>
      <c r="B805" s="92" t="s">
        <v>41</v>
      </c>
      <c r="C805" s="92" t="s">
        <v>56</v>
      </c>
      <c r="D805" s="92" t="s">
        <v>37</v>
      </c>
      <c r="E805" s="92" t="s">
        <v>62</v>
      </c>
      <c r="F805" s="92" t="s">
        <v>121</v>
      </c>
      <c r="G805" s="93" t="s">
        <v>37</v>
      </c>
      <c r="H805" s="93" t="s">
        <v>37</v>
      </c>
      <c r="I805" s="92" t="s">
        <v>117</v>
      </c>
      <c r="J805" s="94">
        <v>12473</v>
      </c>
      <c r="K805" s="95">
        <v>27226</v>
      </c>
      <c r="L805" s="96">
        <v>1557249.11</v>
      </c>
    </row>
    <row r="806" spans="1:12" s="56" customFormat="1" ht="15" customHeight="1" x14ac:dyDescent="0.25">
      <c r="A806" s="91" t="s">
        <v>52</v>
      </c>
      <c r="B806" s="92" t="s">
        <v>41</v>
      </c>
      <c r="C806" s="92" t="s">
        <v>56</v>
      </c>
      <c r="D806" s="92" t="s">
        <v>37</v>
      </c>
      <c r="E806" s="92" t="s">
        <v>62</v>
      </c>
      <c r="F806" s="92" t="s">
        <v>60</v>
      </c>
      <c r="G806" s="93" t="s">
        <v>37</v>
      </c>
      <c r="H806" s="93" t="s">
        <v>37</v>
      </c>
      <c r="I806" s="92" t="s">
        <v>117</v>
      </c>
      <c r="J806" s="94">
        <v>1777</v>
      </c>
      <c r="K806" s="95">
        <v>4090</v>
      </c>
      <c r="L806" s="96">
        <v>247849.46999999901</v>
      </c>
    </row>
    <row r="807" spans="1:12" s="56" customFormat="1" ht="15" customHeight="1" x14ac:dyDescent="0.25">
      <c r="A807" s="91" t="s">
        <v>52</v>
      </c>
      <c r="B807" s="92" t="s">
        <v>41</v>
      </c>
      <c r="C807" s="92" t="s">
        <v>56</v>
      </c>
      <c r="D807" s="92" t="s">
        <v>37</v>
      </c>
      <c r="E807" s="92" t="s">
        <v>62</v>
      </c>
      <c r="F807" s="92" t="s">
        <v>37</v>
      </c>
      <c r="G807" s="93" t="s">
        <v>37</v>
      </c>
      <c r="H807" s="93" t="s">
        <v>37</v>
      </c>
      <c r="I807" s="92" t="s">
        <v>117</v>
      </c>
      <c r="J807" s="94">
        <v>15422</v>
      </c>
      <c r="K807" s="95">
        <v>33826</v>
      </c>
      <c r="L807" s="96">
        <v>1982682.1500000299</v>
      </c>
    </row>
    <row r="808" spans="1:12" s="56" customFormat="1" ht="15" customHeight="1" x14ac:dyDescent="0.25">
      <c r="A808" s="91" t="s">
        <v>52</v>
      </c>
      <c r="B808" s="92" t="s">
        <v>41</v>
      </c>
      <c r="C808" s="92" t="s">
        <v>56</v>
      </c>
      <c r="D808" s="92" t="s">
        <v>37</v>
      </c>
      <c r="E808" s="92" t="s">
        <v>37</v>
      </c>
      <c r="F808" s="92" t="s">
        <v>120</v>
      </c>
      <c r="G808" s="93" t="s">
        <v>37</v>
      </c>
      <c r="H808" s="93" t="s">
        <v>37</v>
      </c>
      <c r="I808" s="92" t="s">
        <v>117</v>
      </c>
      <c r="J808" s="94">
        <v>3497</v>
      </c>
      <c r="K808" s="95">
        <v>8222</v>
      </c>
      <c r="L808" s="96">
        <v>566785.29000001005</v>
      </c>
    </row>
    <row r="809" spans="1:12" s="56" customFormat="1" ht="15" customHeight="1" x14ac:dyDescent="0.25">
      <c r="A809" s="91" t="s">
        <v>52</v>
      </c>
      <c r="B809" s="92" t="s">
        <v>41</v>
      </c>
      <c r="C809" s="92" t="s">
        <v>56</v>
      </c>
      <c r="D809" s="92" t="s">
        <v>37</v>
      </c>
      <c r="E809" s="92" t="s">
        <v>37</v>
      </c>
      <c r="F809" s="92" t="s">
        <v>121</v>
      </c>
      <c r="G809" s="93" t="s">
        <v>37</v>
      </c>
      <c r="H809" s="93" t="s">
        <v>37</v>
      </c>
      <c r="I809" s="92" t="s">
        <v>117</v>
      </c>
      <c r="J809" s="94">
        <v>34670</v>
      </c>
      <c r="K809" s="95">
        <v>75882</v>
      </c>
      <c r="L809" s="96">
        <v>4356123.2099999804</v>
      </c>
    </row>
    <row r="810" spans="1:12" s="56" customFormat="1" ht="15" customHeight="1" x14ac:dyDescent="0.25">
      <c r="A810" s="91" t="s">
        <v>52</v>
      </c>
      <c r="B810" s="92" t="s">
        <v>41</v>
      </c>
      <c r="C810" s="92" t="s">
        <v>56</v>
      </c>
      <c r="D810" s="92" t="s">
        <v>37</v>
      </c>
      <c r="E810" s="92" t="s">
        <v>37</v>
      </c>
      <c r="F810" s="92" t="s">
        <v>60</v>
      </c>
      <c r="G810" s="93" t="s">
        <v>37</v>
      </c>
      <c r="H810" s="93" t="s">
        <v>37</v>
      </c>
      <c r="I810" s="92" t="s">
        <v>117</v>
      </c>
      <c r="J810" s="94">
        <v>5280</v>
      </c>
      <c r="K810" s="95">
        <v>12380</v>
      </c>
      <c r="L810" s="96">
        <v>719875.44999999902</v>
      </c>
    </row>
    <row r="811" spans="1:12" s="56" customFormat="1" ht="15" customHeight="1" x14ac:dyDescent="0.25">
      <c r="A811" s="91" t="s">
        <v>52</v>
      </c>
      <c r="B811" s="92" t="s">
        <v>41</v>
      </c>
      <c r="C811" s="92" t="s">
        <v>56</v>
      </c>
      <c r="D811" s="92" t="s">
        <v>37</v>
      </c>
      <c r="E811" s="92" t="s">
        <v>37</v>
      </c>
      <c r="F811" s="92" t="s">
        <v>37</v>
      </c>
      <c r="G811" s="93" t="s">
        <v>37</v>
      </c>
      <c r="H811" s="93" t="s">
        <v>37</v>
      </c>
      <c r="I811" s="92" t="s">
        <v>117</v>
      </c>
      <c r="J811" s="94">
        <v>43400</v>
      </c>
      <c r="K811" s="95">
        <v>96484</v>
      </c>
      <c r="L811" s="96">
        <v>5642783.9500001203</v>
      </c>
    </row>
    <row r="812" spans="1:12" s="56" customFormat="1" ht="15" customHeight="1" x14ac:dyDescent="0.25">
      <c r="A812" s="91" t="s">
        <v>52</v>
      </c>
      <c r="B812" s="92" t="s">
        <v>42</v>
      </c>
      <c r="C812" s="92" t="s">
        <v>53</v>
      </c>
      <c r="D812" s="92" t="s">
        <v>123</v>
      </c>
      <c r="E812" s="92" t="s">
        <v>61</v>
      </c>
      <c r="F812" s="92" t="s">
        <v>37</v>
      </c>
      <c r="G812" s="93" t="s">
        <v>37</v>
      </c>
      <c r="H812" s="93" t="s">
        <v>37</v>
      </c>
      <c r="I812" s="92" t="s">
        <v>117</v>
      </c>
      <c r="J812" s="94">
        <v>163795</v>
      </c>
      <c r="K812" s="95">
        <v>282722</v>
      </c>
      <c r="L812" s="96">
        <v>24637186.049910501</v>
      </c>
    </row>
    <row r="813" spans="1:12" s="56" customFormat="1" ht="15" customHeight="1" x14ac:dyDescent="0.25">
      <c r="A813" s="91" t="s">
        <v>52</v>
      </c>
      <c r="B813" s="92" t="s">
        <v>42</v>
      </c>
      <c r="C813" s="92" t="s">
        <v>53</v>
      </c>
      <c r="D813" s="92" t="s">
        <v>123</v>
      </c>
      <c r="E813" s="92" t="s">
        <v>61</v>
      </c>
      <c r="F813" s="92" t="s">
        <v>37</v>
      </c>
      <c r="G813" s="93" t="s">
        <v>37</v>
      </c>
      <c r="H813" s="93" t="s">
        <v>37</v>
      </c>
      <c r="I813" s="92" t="s">
        <v>45</v>
      </c>
      <c r="J813" s="94">
        <v>9933</v>
      </c>
      <c r="K813" s="95">
        <v>12325</v>
      </c>
      <c r="L813" s="96">
        <v>444789.53</v>
      </c>
    </row>
    <row r="814" spans="1:12" s="56" customFormat="1" ht="15" customHeight="1" x14ac:dyDescent="0.25">
      <c r="A814" s="91" t="s">
        <v>52</v>
      </c>
      <c r="B814" s="92" t="s">
        <v>42</v>
      </c>
      <c r="C814" s="92" t="s">
        <v>53</v>
      </c>
      <c r="D814" s="92" t="s">
        <v>123</v>
      </c>
      <c r="E814" s="92" t="s">
        <v>62</v>
      </c>
      <c r="F814" s="92" t="s">
        <v>37</v>
      </c>
      <c r="G814" s="93" t="s">
        <v>37</v>
      </c>
      <c r="H814" s="93" t="s">
        <v>37</v>
      </c>
      <c r="I814" s="92" t="s">
        <v>117</v>
      </c>
      <c r="J814" s="94">
        <v>90822</v>
      </c>
      <c r="K814" s="95">
        <v>164204</v>
      </c>
      <c r="L814" s="96">
        <v>14052143.879985301</v>
      </c>
    </row>
    <row r="815" spans="1:12" s="56" customFormat="1" ht="15" customHeight="1" x14ac:dyDescent="0.25">
      <c r="A815" s="91" t="s">
        <v>52</v>
      </c>
      <c r="B815" s="92" t="s">
        <v>42</v>
      </c>
      <c r="C815" s="92" t="s">
        <v>53</v>
      </c>
      <c r="D815" s="92" t="s">
        <v>123</v>
      </c>
      <c r="E815" s="92" t="s">
        <v>62</v>
      </c>
      <c r="F815" s="92" t="s">
        <v>37</v>
      </c>
      <c r="G815" s="93" t="s">
        <v>37</v>
      </c>
      <c r="H815" s="93" t="s">
        <v>37</v>
      </c>
      <c r="I815" s="92" t="s">
        <v>45</v>
      </c>
      <c r="J815" s="94">
        <v>6013</v>
      </c>
      <c r="K815" s="95">
        <v>7594</v>
      </c>
      <c r="L815" s="96">
        <v>300936.97999997903</v>
      </c>
    </row>
    <row r="816" spans="1:12" s="56" customFormat="1" ht="15" customHeight="1" x14ac:dyDescent="0.25">
      <c r="A816" s="91" t="s">
        <v>52</v>
      </c>
      <c r="B816" s="92" t="s">
        <v>42</v>
      </c>
      <c r="C816" s="92" t="s">
        <v>53</v>
      </c>
      <c r="D816" s="92" t="s">
        <v>123</v>
      </c>
      <c r="E816" s="92" t="s">
        <v>37</v>
      </c>
      <c r="F816" s="92" t="s">
        <v>120</v>
      </c>
      <c r="G816" s="93" t="s">
        <v>37</v>
      </c>
      <c r="H816" s="93" t="s">
        <v>37</v>
      </c>
      <c r="I816" s="92" t="s">
        <v>117</v>
      </c>
      <c r="J816" s="94">
        <v>12650</v>
      </c>
      <c r="K816" s="95">
        <v>22863</v>
      </c>
      <c r="L816" s="96">
        <v>1980501.92000042</v>
      </c>
    </row>
    <row r="817" spans="1:12" s="56" customFormat="1" ht="15" customHeight="1" x14ac:dyDescent="0.25">
      <c r="A817" s="91" t="s">
        <v>52</v>
      </c>
      <c r="B817" s="92" t="s">
        <v>42</v>
      </c>
      <c r="C817" s="92" t="s">
        <v>53</v>
      </c>
      <c r="D817" s="92" t="s">
        <v>123</v>
      </c>
      <c r="E817" s="92" t="s">
        <v>37</v>
      </c>
      <c r="F817" s="92" t="s">
        <v>120</v>
      </c>
      <c r="G817" s="93" t="s">
        <v>37</v>
      </c>
      <c r="H817" s="93" t="s">
        <v>37</v>
      </c>
      <c r="I817" s="92" t="s">
        <v>45</v>
      </c>
      <c r="J817" s="94">
        <v>545</v>
      </c>
      <c r="K817" s="95">
        <v>728</v>
      </c>
      <c r="L817" s="96">
        <v>25629.0999999999</v>
      </c>
    </row>
    <row r="818" spans="1:12" s="56" customFormat="1" ht="15" customHeight="1" x14ac:dyDescent="0.25">
      <c r="A818" s="91" t="s">
        <v>52</v>
      </c>
      <c r="B818" s="92" t="s">
        <v>42</v>
      </c>
      <c r="C818" s="92" t="s">
        <v>53</v>
      </c>
      <c r="D818" s="92" t="s">
        <v>123</v>
      </c>
      <c r="E818" s="92" t="s">
        <v>37</v>
      </c>
      <c r="F818" s="92" t="s">
        <v>121</v>
      </c>
      <c r="G818" s="93" t="s">
        <v>37</v>
      </c>
      <c r="H818" s="93" t="s">
        <v>37</v>
      </c>
      <c r="I818" s="92" t="s">
        <v>117</v>
      </c>
      <c r="J818" s="94">
        <v>205336</v>
      </c>
      <c r="K818" s="95">
        <v>350612</v>
      </c>
      <c r="L818" s="96">
        <v>30679054.5198754</v>
      </c>
    </row>
    <row r="819" spans="1:12" s="56" customFormat="1" ht="15" customHeight="1" x14ac:dyDescent="0.25">
      <c r="A819" s="91" t="s">
        <v>52</v>
      </c>
      <c r="B819" s="92" t="s">
        <v>42</v>
      </c>
      <c r="C819" s="92" t="s">
        <v>53</v>
      </c>
      <c r="D819" s="92" t="s">
        <v>123</v>
      </c>
      <c r="E819" s="92" t="s">
        <v>37</v>
      </c>
      <c r="F819" s="92" t="s">
        <v>121</v>
      </c>
      <c r="G819" s="93" t="s">
        <v>37</v>
      </c>
      <c r="H819" s="93" t="s">
        <v>37</v>
      </c>
      <c r="I819" s="92" t="s">
        <v>45</v>
      </c>
      <c r="J819" s="94">
        <v>12489</v>
      </c>
      <c r="K819" s="95">
        <v>15559</v>
      </c>
      <c r="L819" s="96">
        <v>605185.54000001901</v>
      </c>
    </row>
    <row r="820" spans="1:12" s="56" customFormat="1" ht="15" customHeight="1" x14ac:dyDescent="0.25">
      <c r="A820" s="91" t="s">
        <v>52</v>
      </c>
      <c r="B820" s="92" t="s">
        <v>42</v>
      </c>
      <c r="C820" s="92" t="s">
        <v>53</v>
      </c>
      <c r="D820" s="92" t="s">
        <v>123</v>
      </c>
      <c r="E820" s="92" t="s">
        <v>37</v>
      </c>
      <c r="F820" s="92" t="s">
        <v>60</v>
      </c>
      <c r="G820" s="93" t="s">
        <v>37</v>
      </c>
      <c r="H820" s="93" t="s">
        <v>37</v>
      </c>
      <c r="I820" s="92" t="s">
        <v>117</v>
      </c>
      <c r="J820" s="94">
        <v>36794</v>
      </c>
      <c r="K820" s="95">
        <v>73451</v>
      </c>
      <c r="L820" s="96">
        <v>6029773.4900044696</v>
      </c>
    </row>
    <row r="821" spans="1:12" s="56" customFormat="1" ht="15" customHeight="1" x14ac:dyDescent="0.25">
      <c r="A821" s="91" t="s">
        <v>52</v>
      </c>
      <c r="B821" s="92" t="s">
        <v>42</v>
      </c>
      <c r="C821" s="92" t="s">
        <v>53</v>
      </c>
      <c r="D821" s="92" t="s">
        <v>123</v>
      </c>
      <c r="E821" s="92" t="s">
        <v>37</v>
      </c>
      <c r="F821" s="92" t="s">
        <v>60</v>
      </c>
      <c r="G821" s="93" t="s">
        <v>37</v>
      </c>
      <c r="H821" s="93" t="s">
        <v>37</v>
      </c>
      <c r="I821" s="92" t="s">
        <v>45</v>
      </c>
      <c r="J821" s="94">
        <v>2917</v>
      </c>
      <c r="K821" s="95">
        <v>3632</v>
      </c>
      <c r="L821" s="96">
        <v>114911.869999995</v>
      </c>
    </row>
    <row r="822" spans="1:12" s="56" customFormat="1" ht="15" customHeight="1" x14ac:dyDescent="0.25">
      <c r="A822" s="91" t="s">
        <v>52</v>
      </c>
      <c r="B822" s="92" t="s">
        <v>42</v>
      </c>
      <c r="C822" s="92" t="s">
        <v>53</v>
      </c>
      <c r="D822" s="92" t="s">
        <v>123</v>
      </c>
      <c r="E822" s="92" t="s">
        <v>37</v>
      </c>
      <c r="F822" s="92" t="s">
        <v>37</v>
      </c>
      <c r="G822" s="93" t="s">
        <v>41</v>
      </c>
      <c r="H822" s="93" t="s">
        <v>37</v>
      </c>
      <c r="I822" s="92" t="s">
        <v>117</v>
      </c>
      <c r="J822" s="94">
        <v>60901</v>
      </c>
      <c r="K822" s="95">
        <v>115432</v>
      </c>
      <c r="L822" s="96">
        <v>9872084.2399976198</v>
      </c>
    </row>
    <row r="823" spans="1:12" s="56" customFormat="1" ht="15" customHeight="1" x14ac:dyDescent="0.25">
      <c r="A823" s="91" t="s">
        <v>52</v>
      </c>
      <c r="B823" s="92" t="s">
        <v>42</v>
      </c>
      <c r="C823" s="92" t="s">
        <v>53</v>
      </c>
      <c r="D823" s="92" t="s">
        <v>123</v>
      </c>
      <c r="E823" s="92" t="s">
        <v>37</v>
      </c>
      <c r="F823" s="92" t="s">
        <v>37</v>
      </c>
      <c r="G823" s="93" t="s">
        <v>41</v>
      </c>
      <c r="H823" s="93" t="s">
        <v>37</v>
      </c>
      <c r="I823" s="92" t="s">
        <v>45</v>
      </c>
      <c r="J823" s="94">
        <v>3802</v>
      </c>
      <c r="K823" s="95">
        <v>5252</v>
      </c>
      <c r="L823" s="96">
        <v>181249.23999998401</v>
      </c>
    </row>
    <row r="824" spans="1:12" s="56" customFormat="1" ht="15" customHeight="1" x14ac:dyDescent="0.25">
      <c r="A824" s="91" t="s">
        <v>52</v>
      </c>
      <c r="B824" s="92" t="s">
        <v>42</v>
      </c>
      <c r="C824" s="92" t="s">
        <v>53</v>
      </c>
      <c r="D824" s="92" t="s">
        <v>123</v>
      </c>
      <c r="E824" s="92" t="s">
        <v>37</v>
      </c>
      <c r="F824" s="92" t="s">
        <v>37</v>
      </c>
      <c r="G824" s="93" t="s">
        <v>42</v>
      </c>
      <c r="H824" s="93" t="s">
        <v>37</v>
      </c>
      <c r="I824" s="92" t="s">
        <v>117</v>
      </c>
      <c r="J824" s="94">
        <v>54701</v>
      </c>
      <c r="K824" s="95">
        <v>92997</v>
      </c>
      <c r="L824" s="96">
        <v>7972873.15000303</v>
      </c>
    </row>
    <row r="825" spans="1:12" s="56" customFormat="1" ht="15" customHeight="1" x14ac:dyDescent="0.25">
      <c r="A825" s="91" t="s">
        <v>52</v>
      </c>
      <c r="B825" s="92" t="s">
        <v>42</v>
      </c>
      <c r="C825" s="92" t="s">
        <v>53</v>
      </c>
      <c r="D825" s="92" t="s">
        <v>123</v>
      </c>
      <c r="E825" s="92" t="s">
        <v>37</v>
      </c>
      <c r="F825" s="92" t="s">
        <v>37</v>
      </c>
      <c r="G825" s="93" t="s">
        <v>42</v>
      </c>
      <c r="H825" s="93" t="s">
        <v>37</v>
      </c>
      <c r="I825" s="92" t="s">
        <v>45</v>
      </c>
      <c r="J825" s="94">
        <v>3354</v>
      </c>
      <c r="K825" s="95">
        <v>4110</v>
      </c>
      <c r="L825" s="96">
        <v>156411.019999988</v>
      </c>
    </row>
    <row r="826" spans="1:12" s="56" customFormat="1" ht="15" customHeight="1" x14ac:dyDescent="0.25">
      <c r="A826" s="91" t="s">
        <v>52</v>
      </c>
      <c r="B826" s="92" t="s">
        <v>42</v>
      </c>
      <c r="C826" s="92" t="s">
        <v>53</v>
      </c>
      <c r="D826" s="92" t="s">
        <v>123</v>
      </c>
      <c r="E826" s="92" t="s">
        <v>37</v>
      </c>
      <c r="F826" s="92" t="s">
        <v>37</v>
      </c>
      <c r="G826" s="93" t="s">
        <v>43</v>
      </c>
      <c r="H826" s="93" t="s">
        <v>37</v>
      </c>
      <c r="I826" s="92" t="s">
        <v>117</v>
      </c>
      <c r="J826" s="94">
        <v>52226</v>
      </c>
      <c r="K826" s="95">
        <v>83363</v>
      </c>
      <c r="L826" s="96">
        <v>7228789.8700035298</v>
      </c>
    </row>
    <row r="827" spans="1:12" s="56" customFormat="1" ht="15" customHeight="1" x14ac:dyDescent="0.25">
      <c r="A827" s="91" t="s">
        <v>52</v>
      </c>
      <c r="B827" s="92" t="s">
        <v>42</v>
      </c>
      <c r="C827" s="92" t="s">
        <v>53</v>
      </c>
      <c r="D827" s="92" t="s">
        <v>123</v>
      </c>
      <c r="E827" s="92" t="s">
        <v>37</v>
      </c>
      <c r="F827" s="92" t="s">
        <v>37</v>
      </c>
      <c r="G827" s="93" t="s">
        <v>43</v>
      </c>
      <c r="H827" s="93" t="s">
        <v>37</v>
      </c>
      <c r="I827" s="92" t="s">
        <v>45</v>
      </c>
      <c r="J827" s="94">
        <v>3220</v>
      </c>
      <c r="K827" s="95">
        <v>3863</v>
      </c>
      <c r="L827" s="96">
        <v>148262.06999998901</v>
      </c>
    </row>
    <row r="828" spans="1:12" s="56" customFormat="1" ht="15" customHeight="1" x14ac:dyDescent="0.25">
      <c r="A828" s="91" t="s">
        <v>52</v>
      </c>
      <c r="B828" s="92" t="s">
        <v>42</v>
      </c>
      <c r="C828" s="92" t="s">
        <v>53</v>
      </c>
      <c r="D828" s="92" t="s">
        <v>123</v>
      </c>
      <c r="E828" s="92" t="s">
        <v>37</v>
      </c>
      <c r="F828" s="92" t="s">
        <v>37</v>
      </c>
      <c r="G828" s="93" t="s">
        <v>44</v>
      </c>
      <c r="H828" s="93" t="s">
        <v>37</v>
      </c>
      <c r="I828" s="92" t="s">
        <v>117</v>
      </c>
      <c r="J828" s="94">
        <v>50961</v>
      </c>
      <c r="K828" s="95">
        <v>80036</v>
      </c>
      <c r="L828" s="96">
        <v>6994424.9800033402</v>
      </c>
    </row>
    <row r="829" spans="1:12" s="56" customFormat="1" ht="15" customHeight="1" x14ac:dyDescent="0.25">
      <c r="A829" s="91" t="s">
        <v>52</v>
      </c>
      <c r="B829" s="92" t="s">
        <v>42</v>
      </c>
      <c r="C829" s="92" t="s">
        <v>53</v>
      </c>
      <c r="D829" s="92" t="s">
        <v>123</v>
      </c>
      <c r="E829" s="92" t="s">
        <v>37</v>
      </c>
      <c r="F829" s="92" t="s">
        <v>37</v>
      </c>
      <c r="G829" s="93" t="s">
        <v>44</v>
      </c>
      <c r="H829" s="93" t="s">
        <v>37</v>
      </c>
      <c r="I829" s="92" t="s">
        <v>45</v>
      </c>
      <c r="J829" s="94">
        <v>3072</v>
      </c>
      <c r="K829" s="95">
        <v>3535</v>
      </c>
      <c r="L829" s="96">
        <v>136877.25999999099</v>
      </c>
    </row>
    <row r="830" spans="1:12" s="56" customFormat="1" ht="15" customHeight="1" x14ac:dyDescent="0.25">
      <c r="A830" s="91" t="s">
        <v>52</v>
      </c>
      <c r="B830" s="92" t="s">
        <v>42</v>
      </c>
      <c r="C830" s="92" t="s">
        <v>53</v>
      </c>
      <c r="D830" s="92" t="s">
        <v>123</v>
      </c>
      <c r="E830" s="92" t="s">
        <v>37</v>
      </c>
      <c r="F830" s="92" t="s">
        <v>37</v>
      </c>
      <c r="G830" s="93" t="s">
        <v>98</v>
      </c>
      <c r="H830" s="93" t="s">
        <v>37</v>
      </c>
      <c r="I830" s="92" t="s">
        <v>117</v>
      </c>
      <c r="J830" s="94">
        <v>45348</v>
      </c>
      <c r="K830" s="95">
        <v>70579</v>
      </c>
      <c r="L830" s="96">
        <v>6229306.3000028199</v>
      </c>
    </row>
    <row r="831" spans="1:12" s="56" customFormat="1" ht="15" customHeight="1" x14ac:dyDescent="0.25">
      <c r="A831" s="91" t="s">
        <v>52</v>
      </c>
      <c r="B831" s="92" t="s">
        <v>42</v>
      </c>
      <c r="C831" s="92" t="s">
        <v>53</v>
      </c>
      <c r="D831" s="92" t="s">
        <v>123</v>
      </c>
      <c r="E831" s="92" t="s">
        <v>37</v>
      </c>
      <c r="F831" s="92" t="s">
        <v>37</v>
      </c>
      <c r="G831" s="93" t="s">
        <v>98</v>
      </c>
      <c r="H831" s="93" t="s">
        <v>37</v>
      </c>
      <c r="I831" s="92" t="s">
        <v>45</v>
      </c>
      <c r="J831" s="94">
        <v>2608</v>
      </c>
      <c r="K831" s="95">
        <v>2970</v>
      </c>
      <c r="L831" s="96">
        <v>116290.90999999399</v>
      </c>
    </row>
    <row r="832" spans="1:12" s="56" customFormat="1" ht="15" customHeight="1" x14ac:dyDescent="0.25">
      <c r="A832" s="91" t="s">
        <v>52</v>
      </c>
      <c r="B832" s="92" t="s">
        <v>42</v>
      </c>
      <c r="C832" s="92" t="s">
        <v>53</v>
      </c>
      <c r="D832" s="92" t="s">
        <v>123</v>
      </c>
      <c r="E832" s="92" t="s">
        <v>37</v>
      </c>
      <c r="F832" s="92" t="s">
        <v>37</v>
      </c>
      <c r="G832" s="93" t="s">
        <v>37</v>
      </c>
      <c r="H832" s="93" t="s">
        <v>122</v>
      </c>
      <c r="I832" s="92" t="s">
        <v>117</v>
      </c>
      <c r="J832" s="94">
        <v>36308</v>
      </c>
      <c r="K832" s="95">
        <v>64113</v>
      </c>
      <c r="L832" s="96">
        <v>5067676.1200026404</v>
      </c>
    </row>
    <row r="833" spans="1:12" s="56" customFormat="1" ht="15" customHeight="1" x14ac:dyDescent="0.25">
      <c r="A833" s="91" t="s">
        <v>52</v>
      </c>
      <c r="B833" s="92" t="s">
        <v>42</v>
      </c>
      <c r="C833" s="92" t="s">
        <v>53</v>
      </c>
      <c r="D833" s="92" t="s">
        <v>123</v>
      </c>
      <c r="E833" s="92" t="s">
        <v>37</v>
      </c>
      <c r="F833" s="92" t="s">
        <v>37</v>
      </c>
      <c r="G833" s="93" t="s">
        <v>37</v>
      </c>
      <c r="H833" s="93" t="s">
        <v>122</v>
      </c>
      <c r="I833" s="92" t="s">
        <v>45</v>
      </c>
      <c r="J833" s="94">
        <v>1957</v>
      </c>
      <c r="K833" s="95">
        <v>2317</v>
      </c>
      <c r="L833" s="96">
        <v>86850.100000000893</v>
      </c>
    </row>
    <row r="834" spans="1:12" s="56" customFormat="1" ht="15" customHeight="1" x14ac:dyDescent="0.25">
      <c r="A834" s="91" t="s">
        <v>52</v>
      </c>
      <c r="B834" s="92" t="s">
        <v>42</v>
      </c>
      <c r="C834" s="92" t="s">
        <v>53</v>
      </c>
      <c r="D834" s="92" t="s">
        <v>123</v>
      </c>
      <c r="E834" s="92" t="s">
        <v>37</v>
      </c>
      <c r="F834" s="92" t="s">
        <v>37</v>
      </c>
      <c r="G834" s="93" t="s">
        <v>37</v>
      </c>
      <c r="H834" s="93" t="s">
        <v>37</v>
      </c>
      <c r="I834" s="92" t="s">
        <v>117</v>
      </c>
      <c r="J834" s="94">
        <v>254611</v>
      </c>
      <c r="K834" s="95">
        <v>446926</v>
      </c>
      <c r="L834" s="96">
        <v>38689329.929980502</v>
      </c>
    </row>
    <row r="835" spans="1:12" s="56" customFormat="1" ht="15" customHeight="1" x14ac:dyDescent="0.25">
      <c r="A835" s="91" t="s">
        <v>52</v>
      </c>
      <c r="B835" s="92" t="s">
        <v>42</v>
      </c>
      <c r="C835" s="92" t="s">
        <v>53</v>
      </c>
      <c r="D835" s="92" t="s">
        <v>123</v>
      </c>
      <c r="E835" s="92" t="s">
        <v>37</v>
      </c>
      <c r="F835" s="92" t="s">
        <v>37</v>
      </c>
      <c r="G835" s="93" t="s">
        <v>37</v>
      </c>
      <c r="H835" s="93" t="s">
        <v>37</v>
      </c>
      <c r="I835" s="92" t="s">
        <v>45</v>
      </c>
      <c r="J835" s="94">
        <v>15946</v>
      </c>
      <c r="K835" s="95">
        <v>19919</v>
      </c>
      <c r="L835" s="96">
        <v>745726.51000026299</v>
      </c>
    </row>
    <row r="836" spans="1:12" s="56" customFormat="1" ht="15" customHeight="1" x14ac:dyDescent="0.25">
      <c r="A836" s="91" t="s">
        <v>52</v>
      </c>
      <c r="B836" s="92" t="s">
        <v>42</v>
      </c>
      <c r="C836" s="92" t="s">
        <v>53</v>
      </c>
      <c r="D836" s="92" t="s">
        <v>123</v>
      </c>
      <c r="E836" s="92" t="s">
        <v>37</v>
      </c>
      <c r="F836" s="92" t="s">
        <v>37</v>
      </c>
      <c r="G836" s="93" t="s">
        <v>37</v>
      </c>
      <c r="H836" s="93" t="s">
        <v>64</v>
      </c>
      <c r="I836" s="92" t="s">
        <v>117</v>
      </c>
      <c r="J836" s="94">
        <v>216279</v>
      </c>
      <c r="K836" s="95">
        <v>378786</v>
      </c>
      <c r="L836" s="96">
        <v>33272260.0398353</v>
      </c>
    </row>
    <row r="837" spans="1:12" s="56" customFormat="1" ht="15" customHeight="1" x14ac:dyDescent="0.25">
      <c r="A837" s="91" t="s">
        <v>52</v>
      </c>
      <c r="B837" s="92" t="s">
        <v>42</v>
      </c>
      <c r="C837" s="92" t="s">
        <v>53</v>
      </c>
      <c r="D837" s="92" t="s">
        <v>123</v>
      </c>
      <c r="E837" s="92" t="s">
        <v>37</v>
      </c>
      <c r="F837" s="92" t="s">
        <v>37</v>
      </c>
      <c r="G837" s="93" t="s">
        <v>37</v>
      </c>
      <c r="H837" s="93" t="s">
        <v>64</v>
      </c>
      <c r="I837" s="92" t="s">
        <v>45</v>
      </c>
      <c r="J837" s="94">
        <v>13871</v>
      </c>
      <c r="K837" s="95">
        <v>17433</v>
      </c>
      <c r="L837" s="96">
        <v>653151.33000004594</v>
      </c>
    </row>
    <row r="838" spans="1:12" s="56" customFormat="1" ht="15" customHeight="1" x14ac:dyDescent="0.25">
      <c r="A838" s="91" t="s">
        <v>52</v>
      </c>
      <c r="B838" s="92" t="s">
        <v>42</v>
      </c>
      <c r="C838" s="92" t="s">
        <v>53</v>
      </c>
      <c r="D838" s="92" t="s">
        <v>125</v>
      </c>
      <c r="E838" s="92" t="s">
        <v>61</v>
      </c>
      <c r="F838" s="92" t="s">
        <v>37</v>
      </c>
      <c r="G838" s="93" t="s">
        <v>37</v>
      </c>
      <c r="H838" s="93" t="s">
        <v>37</v>
      </c>
      <c r="I838" s="92" t="s">
        <v>117</v>
      </c>
      <c r="J838" s="94">
        <v>31739</v>
      </c>
      <c r="K838" s="95">
        <v>151705</v>
      </c>
      <c r="L838" s="96">
        <v>18544900.329991799</v>
      </c>
    </row>
    <row r="839" spans="1:12" s="56" customFormat="1" ht="15" customHeight="1" x14ac:dyDescent="0.25">
      <c r="A839" s="91" t="s">
        <v>52</v>
      </c>
      <c r="B839" s="92" t="s">
        <v>42</v>
      </c>
      <c r="C839" s="92" t="s">
        <v>53</v>
      </c>
      <c r="D839" s="92" t="s">
        <v>125</v>
      </c>
      <c r="E839" s="92" t="s">
        <v>61</v>
      </c>
      <c r="F839" s="92" t="s">
        <v>37</v>
      </c>
      <c r="G839" s="93" t="s">
        <v>37</v>
      </c>
      <c r="H839" s="93" t="s">
        <v>37</v>
      </c>
      <c r="I839" s="92" t="s">
        <v>45</v>
      </c>
      <c r="J839" s="94">
        <v>2810</v>
      </c>
      <c r="K839" s="95">
        <v>4588</v>
      </c>
      <c r="L839" s="96">
        <v>382982.88999999798</v>
      </c>
    </row>
    <row r="840" spans="1:12" s="56" customFormat="1" ht="15" customHeight="1" x14ac:dyDescent="0.25">
      <c r="A840" s="91" t="s">
        <v>52</v>
      </c>
      <c r="B840" s="92" t="s">
        <v>42</v>
      </c>
      <c r="C840" s="92" t="s">
        <v>53</v>
      </c>
      <c r="D840" s="92" t="s">
        <v>125</v>
      </c>
      <c r="E840" s="92" t="s">
        <v>62</v>
      </c>
      <c r="F840" s="92" t="s">
        <v>37</v>
      </c>
      <c r="G840" s="93" t="s">
        <v>37</v>
      </c>
      <c r="H840" s="93" t="s">
        <v>37</v>
      </c>
      <c r="I840" s="92" t="s">
        <v>117</v>
      </c>
      <c r="J840" s="94">
        <v>22381</v>
      </c>
      <c r="K840" s="95">
        <v>124884</v>
      </c>
      <c r="L840" s="96">
        <v>13938683.269981001</v>
      </c>
    </row>
    <row r="841" spans="1:12" s="56" customFormat="1" ht="15" customHeight="1" x14ac:dyDescent="0.25">
      <c r="A841" s="91" t="s">
        <v>52</v>
      </c>
      <c r="B841" s="92" t="s">
        <v>42</v>
      </c>
      <c r="C841" s="92" t="s">
        <v>53</v>
      </c>
      <c r="D841" s="92" t="s">
        <v>125</v>
      </c>
      <c r="E841" s="92" t="s">
        <v>62</v>
      </c>
      <c r="F841" s="92" t="s">
        <v>37</v>
      </c>
      <c r="G841" s="93" t="s">
        <v>37</v>
      </c>
      <c r="H841" s="93" t="s">
        <v>37</v>
      </c>
      <c r="I841" s="92" t="s">
        <v>45</v>
      </c>
      <c r="J841" s="94">
        <v>2166</v>
      </c>
      <c r="K841" s="95">
        <v>3642</v>
      </c>
      <c r="L841" s="96">
        <v>291172.18999999098</v>
      </c>
    </row>
    <row r="842" spans="1:12" s="56" customFormat="1" ht="15" customHeight="1" x14ac:dyDescent="0.25">
      <c r="A842" s="91" t="s">
        <v>52</v>
      </c>
      <c r="B842" s="92" t="s">
        <v>42</v>
      </c>
      <c r="C842" s="92" t="s">
        <v>53</v>
      </c>
      <c r="D842" s="92" t="s">
        <v>125</v>
      </c>
      <c r="E842" s="92" t="s">
        <v>37</v>
      </c>
      <c r="F842" s="92" t="s">
        <v>120</v>
      </c>
      <c r="G842" s="93" t="s">
        <v>37</v>
      </c>
      <c r="H842" s="93" t="s">
        <v>37</v>
      </c>
      <c r="I842" s="92" t="s">
        <v>117</v>
      </c>
      <c r="J842" s="94">
        <v>5839</v>
      </c>
      <c r="K842" s="95">
        <v>30574</v>
      </c>
      <c r="L842" s="96">
        <v>3798805.92000008</v>
      </c>
    </row>
    <row r="843" spans="1:12" s="56" customFormat="1" ht="15" customHeight="1" x14ac:dyDescent="0.25">
      <c r="A843" s="91" t="s">
        <v>52</v>
      </c>
      <c r="B843" s="92" t="s">
        <v>42</v>
      </c>
      <c r="C843" s="92" t="s">
        <v>53</v>
      </c>
      <c r="D843" s="92" t="s">
        <v>125</v>
      </c>
      <c r="E843" s="92" t="s">
        <v>37</v>
      </c>
      <c r="F843" s="92" t="s">
        <v>120</v>
      </c>
      <c r="G843" s="93" t="s">
        <v>37</v>
      </c>
      <c r="H843" s="93" t="s">
        <v>37</v>
      </c>
      <c r="I843" s="92" t="s">
        <v>45</v>
      </c>
      <c r="J843" s="94">
        <v>654</v>
      </c>
      <c r="K843" s="95">
        <v>1151</v>
      </c>
      <c r="L843" s="96">
        <v>103407.270000002</v>
      </c>
    </row>
    <row r="844" spans="1:12" s="56" customFormat="1" ht="15" customHeight="1" x14ac:dyDescent="0.25">
      <c r="A844" s="91" t="s">
        <v>52</v>
      </c>
      <c r="B844" s="92" t="s">
        <v>42</v>
      </c>
      <c r="C844" s="92" t="s">
        <v>53</v>
      </c>
      <c r="D844" s="92" t="s">
        <v>125</v>
      </c>
      <c r="E844" s="92" t="s">
        <v>37</v>
      </c>
      <c r="F844" s="92" t="s">
        <v>121</v>
      </c>
      <c r="G844" s="93" t="s">
        <v>37</v>
      </c>
      <c r="H844" s="93" t="s">
        <v>37</v>
      </c>
      <c r="I844" s="92" t="s">
        <v>117</v>
      </c>
      <c r="J844" s="94">
        <v>41896</v>
      </c>
      <c r="K844" s="95">
        <v>208303</v>
      </c>
      <c r="L844" s="96">
        <v>25010021.039997499</v>
      </c>
    </row>
    <row r="845" spans="1:12" s="56" customFormat="1" ht="15" customHeight="1" x14ac:dyDescent="0.25">
      <c r="A845" s="91" t="s">
        <v>52</v>
      </c>
      <c r="B845" s="92" t="s">
        <v>42</v>
      </c>
      <c r="C845" s="92" t="s">
        <v>53</v>
      </c>
      <c r="D845" s="92" t="s">
        <v>125</v>
      </c>
      <c r="E845" s="92" t="s">
        <v>37</v>
      </c>
      <c r="F845" s="92" t="s">
        <v>121</v>
      </c>
      <c r="G845" s="93" t="s">
        <v>37</v>
      </c>
      <c r="H845" s="93" t="s">
        <v>37</v>
      </c>
      <c r="I845" s="92" t="s">
        <v>45</v>
      </c>
      <c r="J845" s="94">
        <v>3833</v>
      </c>
      <c r="K845" s="95">
        <v>6360</v>
      </c>
      <c r="L845" s="96">
        <v>515173.38000000699</v>
      </c>
    </row>
    <row r="846" spans="1:12" s="56" customFormat="1" ht="15" customHeight="1" x14ac:dyDescent="0.25">
      <c r="A846" s="91" t="s">
        <v>52</v>
      </c>
      <c r="B846" s="92" t="s">
        <v>42</v>
      </c>
      <c r="C846" s="92" t="s">
        <v>53</v>
      </c>
      <c r="D846" s="92" t="s">
        <v>125</v>
      </c>
      <c r="E846" s="92" t="s">
        <v>37</v>
      </c>
      <c r="F846" s="92" t="s">
        <v>60</v>
      </c>
      <c r="G846" s="93" t="s">
        <v>37</v>
      </c>
      <c r="H846" s="93" t="s">
        <v>37</v>
      </c>
      <c r="I846" s="92" t="s">
        <v>117</v>
      </c>
      <c r="J846" s="94">
        <v>6467</v>
      </c>
      <c r="K846" s="95">
        <v>37714</v>
      </c>
      <c r="L846" s="96">
        <v>3674928.3199994899</v>
      </c>
    </row>
    <row r="847" spans="1:12" s="56" customFormat="1" ht="15" customHeight="1" x14ac:dyDescent="0.25">
      <c r="A847" s="91" t="s">
        <v>52</v>
      </c>
      <c r="B847" s="92" t="s">
        <v>42</v>
      </c>
      <c r="C847" s="92" t="s">
        <v>53</v>
      </c>
      <c r="D847" s="92" t="s">
        <v>125</v>
      </c>
      <c r="E847" s="92" t="s">
        <v>37</v>
      </c>
      <c r="F847" s="92" t="s">
        <v>60</v>
      </c>
      <c r="G847" s="93" t="s">
        <v>37</v>
      </c>
      <c r="H847" s="93" t="s">
        <v>37</v>
      </c>
      <c r="I847" s="92" t="s">
        <v>45</v>
      </c>
      <c r="J847" s="94">
        <v>493</v>
      </c>
      <c r="K847" s="95">
        <v>719</v>
      </c>
      <c r="L847" s="96">
        <v>55574.429999999898</v>
      </c>
    </row>
    <row r="848" spans="1:12" s="56" customFormat="1" ht="15" customHeight="1" x14ac:dyDescent="0.25">
      <c r="A848" s="91" t="s">
        <v>52</v>
      </c>
      <c r="B848" s="92" t="s">
        <v>42</v>
      </c>
      <c r="C848" s="92" t="s">
        <v>53</v>
      </c>
      <c r="D848" s="92" t="s">
        <v>125</v>
      </c>
      <c r="E848" s="92" t="s">
        <v>37</v>
      </c>
      <c r="F848" s="92" t="s">
        <v>37</v>
      </c>
      <c r="G848" s="93" t="s">
        <v>41</v>
      </c>
      <c r="H848" s="93" t="s">
        <v>37</v>
      </c>
      <c r="I848" s="92" t="s">
        <v>117</v>
      </c>
      <c r="J848" s="94">
        <v>15621</v>
      </c>
      <c r="K848" s="95">
        <v>84430</v>
      </c>
      <c r="L848" s="96">
        <v>9237849.90999531</v>
      </c>
    </row>
    <row r="849" spans="1:12" s="56" customFormat="1" ht="15" customHeight="1" x14ac:dyDescent="0.25">
      <c r="A849" s="91" t="s">
        <v>52</v>
      </c>
      <c r="B849" s="92" t="s">
        <v>42</v>
      </c>
      <c r="C849" s="92" t="s">
        <v>53</v>
      </c>
      <c r="D849" s="92" t="s">
        <v>125</v>
      </c>
      <c r="E849" s="92" t="s">
        <v>37</v>
      </c>
      <c r="F849" s="92" t="s">
        <v>37</v>
      </c>
      <c r="G849" s="93" t="s">
        <v>41</v>
      </c>
      <c r="H849" s="93" t="s">
        <v>37</v>
      </c>
      <c r="I849" s="92" t="s">
        <v>45</v>
      </c>
      <c r="J849" s="94">
        <v>1475</v>
      </c>
      <c r="K849" s="95">
        <v>2296</v>
      </c>
      <c r="L849" s="96">
        <v>174736.94999999701</v>
      </c>
    </row>
    <row r="850" spans="1:12" s="56" customFormat="1" ht="15" customHeight="1" x14ac:dyDescent="0.25">
      <c r="A850" s="91" t="s">
        <v>52</v>
      </c>
      <c r="B850" s="92" t="s">
        <v>42</v>
      </c>
      <c r="C850" s="92" t="s">
        <v>53</v>
      </c>
      <c r="D850" s="92" t="s">
        <v>125</v>
      </c>
      <c r="E850" s="92" t="s">
        <v>37</v>
      </c>
      <c r="F850" s="92" t="s">
        <v>37</v>
      </c>
      <c r="G850" s="93" t="s">
        <v>42</v>
      </c>
      <c r="H850" s="93" t="s">
        <v>37</v>
      </c>
      <c r="I850" s="92" t="s">
        <v>117</v>
      </c>
      <c r="J850" s="94">
        <v>12579</v>
      </c>
      <c r="K850" s="95">
        <v>57519</v>
      </c>
      <c r="L850" s="96">
        <v>6689193.27999698</v>
      </c>
    </row>
    <row r="851" spans="1:12" s="56" customFormat="1" ht="15" customHeight="1" x14ac:dyDescent="0.25">
      <c r="A851" s="91" t="s">
        <v>52</v>
      </c>
      <c r="B851" s="92" t="s">
        <v>42</v>
      </c>
      <c r="C851" s="92" t="s">
        <v>53</v>
      </c>
      <c r="D851" s="92" t="s">
        <v>125</v>
      </c>
      <c r="E851" s="92" t="s">
        <v>37</v>
      </c>
      <c r="F851" s="92" t="s">
        <v>37</v>
      </c>
      <c r="G851" s="93" t="s">
        <v>42</v>
      </c>
      <c r="H851" s="93" t="s">
        <v>37</v>
      </c>
      <c r="I851" s="92" t="s">
        <v>45</v>
      </c>
      <c r="J851" s="94">
        <v>1068</v>
      </c>
      <c r="K851" s="95">
        <v>1607</v>
      </c>
      <c r="L851" s="96">
        <v>125912.530000001</v>
      </c>
    </row>
    <row r="852" spans="1:12" s="56" customFormat="1" ht="15" customHeight="1" x14ac:dyDescent="0.25">
      <c r="A852" s="91" t="s">
        <v>52</v>
      </c>
      <c r="B852" s="92" t="s">
        <v>42</v>
      </c>
      <c r="C852" s="92" t="s">
        <v>53</v>
      </c>
      <c r="D852" s="92" t="s">
        <v>125</v>
      </c>
      <c r="E852" s="92" t="s">
        <v>37</v>
      </c>
      <c r="F852" s="92" t="s">
        <v>37</v>
      </c>
      <c r="G852" s="93" t="s">
        <v>43</v>
      </c>
      <c r="H852" s="93" t="s">
        <v>37</v>
      </c>
      <c r="I852" s="92" t="s">
        <v>117</v>
      </c>
      <c r="J852" s="94">
        <v>11146</v>
      </c>
      <c r="K852" s="95">
        <v>47978</v>
      </c>
      <c r="L852" s="96">
        <v>5766587.2699978296</v>
      </c>
    </row>
    <row r="853" spans="1:12" s="56" customFormat="1" ht="15" customHeight="1" x14ac:dyDescent="0.25">
      <c r="A853" s="91" t="s">
        <v>52</v>
      </c>
      <c r="B853" s="92" t="s">
        <v>42</v>
      </c>
      <c r="C853" s="92" t="s">
        <v>53</v>
      </c>
      <c r="D853" s="92" t="s">
        <v>125</v>
      </c>
      <c r="E853" s="92" t="s">
        <v>37</v>
      </c>
      <c r="F853" s="92" t="s">
        <v>37</v>
      </c>
      <c r="G853" s="93" t="s">
        <v>43</v>
      </c>
      <c r="H853" s="93" t="s">
        <v>37</v>
      </c>
      <c r="I853" s="92" t="s">
        <v>45</v>
      </c>
      <c r="J853" s="94">
        <v>963</v>
      </c>
      <c r="K853" s="95">
        <v>1445</v>
      </c>
      <c r="L853" s="96">
        <v>119881.610000001</v>
      </c>
    </row>
    <row r="854" spans="1:12" s="56" customFormat="1" ht="15" customHeight="1" x14ac:dyDescent="0.25">
      <c r="A854" s="91" t="s">
        <v>52</v>
      </c>
      <c r="B854" s="92" t="s">
        <v>42</v>
      </c>
      <c r="C854" s="92" t="s">
        <v>53</v>
      </c>
      <c r="D854" s="92" t="s">
        <v>125</v>
      </c>
      <c r="E854" s="92" t="s">
        <v>37</v>
      </c>
      <c r="F854" s="92" t="s">
        <v>37</v>
      </c>
      <c r="G854" s="93" t="s">
        <v>44</v>
      </c>
      <c r="H854" s="93" t="s">
        <v>37</v>
      </c>
      <c r="I854" s="92" t="s">
        <v>117</v>
      </c>
      <c r="J854" s="94">
        <v>10182</v>
      </c>
      <c r="K854" s="95">
        <v>44161</v>
      </c>
      <c r="L854" s="96">
        <v>5472915.9199982202</v>
      </c>
    </row>
    <row r="855" spans="1:12" s="56" customFormat="1" ht="15" customHeight="1" x14ac:dyDescent="0.25">
      <c r="A855" s="91" t="s">
        <v>52</v>
      </c>
      <c r="B855" s="92" t="s">
        <v>42</v>
      </c>
      <c r="C855" s="92" t="s">
        <v>53</v>
      </c>
      <c r="D855" s="92" t="s">
        <v>125</v>
      </c>
      <c r="E855" s="92" t="s">
        <v>37</v>
      </c>
      <c r="F855" s="92" t="s">
        <v>37</v>
      </c>
      <c r="G855" s="93" t="s">
        <v>44</v>
      </c>
      <c r="H855" s="93" t="s">
        <v>37</v>
      </c>
      <c r="I855" s="92" t="s">
        <v>45</v>
      </c>
      <c r="J855" s="94">
        <v>949</v>
      </c>
      <c r="K855" s="95">
        <v>1499</v>
      </c>
      <c r="L855" s="96">
        <v>132509.97000000201</v>
      </c>
    </row>
    <row r="856" spans="1:12" s="56" customFormat="1" ht="15" customHeight="1" x14ac:dyDescent="0.25">
      <c r="A856" s="91" t="s">
        <v>52</v>
      </c>
      <c r="B856" s="92" t="s">
        <v>42</v>
      </c>
      <c r="C856" s="92" t="s">
        <v>53</v>
      </c>
      <c r="D856" s="92" t="s">
        <v>125</v>
      </c>
      <c r="E856" s="92" t="s">
        <v>37</v>
      </c>
      <c r="F856" s="92" t="s">
        <v>37</v>
      </c>
      <c r="G856" s="93" t="s">
        <v>98</v>
      </c>
      <c r="H856" s="93" t="s">
        <v>37</v>
      </c>
      <c r="I856" s="92" t="s">
        <v>117</v>
      </c>
      <c r="J856" s="94">
        <v>9206</v>
      </c>
      <c r="K856" s="95">
        <v>40332</v>
      </c>
      <c r="L856" s="96">
        <v>5022961.2699986203</v>
      </c>
    </row>
    <row r="857" spans="1:12" s="56" customFormat="1" ht="15" customHeight="1" x14ac:dyDescent="0.25">
      <c r="A857" s="91" t="s">
        <v>52</v>
      </c>
      <c r="B857" s="92" t="s">
        <v>42</v>
      </c>
      <c r="C857" s="92" t="s">
        <v>53</v>
      </c>
      <c r="D857" s="92" t="s">
        <v>125</v>
      </c>
      <c r="E857" s="92" t="s">
        <v>37</v>
      </c>
      <c r="F857" s="92" t="s">
        <v>37</v>
      </c>
      <c r="G857" s="93" t="s">
        <v>98</v>
      </c>
      <c r="H857" s="93" t="s">
        <v>37</v>
      </c>
      <c r="I857" s="92" t="s">
        <v>45</v>
      </c>
      <c r="J857" s="94">
        <v>833</v>
      </c>
      <c r="K857" s="95">
        <v>1307</v>
      </c>
      <c r="L857" s="96">
        <v>115710.310000001</v>
      </c>
    </row>
    <row r="858" spans="1:12" s="56" customFormat="1" ht="15" customHeight="1" x14ac:dyDescent="0.25">
      <c r="A858" s="91" t="s">
        <v>52</v>
      </c>
      <c r="B858" s="92" t="s">
        <v>42</v>
      </c>
      <c r="C858" s="92" t="s">
        <v>53</v>
      </c>
      <c r="D858" s="92" t="s">
        <v>125</v>
      </c>
      <c r="E858" s="92" t="s">
        <v>37</v>
      </c>
      <c r="F858" s="92" t="s">
        <v>37</v>
      </c>
      <c r="G858" s="93" t="s">
        <v>37</v>
      </c>
      <c r="H858" s="93" t="s">
        <v>122</v>
      </c>
      <c r="I858" s="92" t="s">
        <v>117</v>
      </c>
      <c r="J858" s="94">
        <v>6869</v>
      </c>
      <c r="K858" s="95">
        <v>36808</v>
      </c>
      <c r="L858" s="96">
        <v>4083164.0399991898</v>
      </c>
    </row>
    <row r="859" spans="1:12" s="56" customFormat="1" ht="15" customHeight="1" x14ac:dyDescent="0.25">
      <c r="A859" s="91" t="s">
        <v>52</v>
      </c>
      <c r="B859" s="92" t="s">
        <v>42</v>
      </c>
      <c r="C859" s="92" t="s">
        <v>53</v>
      </c>
      <c r="D859" s="92" t="s">
        <v>125</v>
      </c>
      <c r="E859" s="92" t="s">
        <v>37</v>
      </c>
      <c r="F859" s="92" t="s">
        <v>37</v>
      </c>
      <c r="G859" s="93" t="s">
        <v>37</v>
      </c>
      <c r="H859" s="93" t="s">
        <v>122</v>
      </c>
      <c r="I859" s="92" t="s">
        <v>45</v>
      </c>
      <c r="J859" s="94">
        <v>1119</v>
      </c>
      <c r="K859" s="95">
        <v>1923</v>
      </c>
      <c r="L859" s="96">
        <v>256710.65000000101</v>
      </c>
    </row>
    <row r="860" spans="1:12" s="56" customFormat="1" ht="15" customHeight="1" x14ac:dyDescent="0.25">
      <c r="A860" s="91" t="s">
        <v>52</v>
      </c>
      <c r="B860" s="92" t="s">
        <v>42</v>
      </c>
      <c r="C860" s="92" t="s">
        <v>53</v>
      </c>
      <c r="D860" s="92" t="s">
        <v>125</v>
      </c>
      <c r="E860" s="92" t="s">
        <v>37</v>
      </c>
      <c r="F860" s="92" t="s">
        <v>37</v>
      </c>
      <c r="G860" s="93" t="s">
        <v>37</v>
      </c>
      <c r="H860" s="93" t="s">
        <v>37</v>
      </c>
      <c r="I860" s="92" t="s">
        <v>117</v>
      </c>
      <c r="J860" s="94">
        <v>54118</v>
      </c>
      <c r="K860" s="95">
        <v>276591</v>
      </c>
      <c r="L860" s="96">
        <v>32483755.2800765</v>
      </c>
    </row>
    <row r="861" spans="1:12" s="56" customFormat="1" ht="15" customHeight="1" x14ac:dyDescent="0.25">
      <c r="A861" s="91" t="s">
        <v>52</v>
      </c>
      <c r="B861" s="92" t="s">
        <v>42</v>
      </c>
      <c r="C861" s="92" t="s">
        <v>53</v>
      </c>
      <c r="D861" s="92" t="s">
        <v>125</v>
      </c>
      <c r="E861" s="92" t="s">
        <v>37</v>
      </c>
      <c r="F861" s="92" t="s">
        <v>37</v>
      </c>
      <c r="G861" s="93" t="s">
        <v>37</v>
      </c>
      <c r="H861" s="93" t="s">
        <v>37</v>
      </c>
      <c r="I861" s="92" t="s">
        <v>45</v>
      </c>
      <c r="J861" s="94">
        <v>4976</v>
      </c>
      <c r="K861" s="95">
        <v>8230</v>
      </c>
      <c r="L861" s="96">
        <v>674155.08000007505</v>
      </c>
    </row>
    <row r="862" spans="1:12" s="56" customFormat="1" ht="15" customHeight="1" x14ac:dyDescent="0.25">
      <c r="A862" s="91" t="s">
        <v>52</v>
      </c>
      <c r="B862" s="92" t="s">
        <v>42</v>
      </c>
      <c r="C862" s="92" t="s">
        <v>53</v>
      </c>
      <c r="D862" s="92" t="s">
        <v>125</v>
      </c>
      <c r="E862" s="92" t="s">
        <v>37</v>
      </c>
      <c r="F862" s="92" t="s">
        <v>37</v>
      </c>
      <c r="G862" s="93" t="s">
        <v>37</v>
      </c>
      <c r="H862" s="93" t="s">
        <v>64</v>
      </c>
      <c r="I862" s="92" t="s">
        <v>117</v>
      </c>
      <c r="J862" s="94">
        <v>47009</v>
      </c>
      <c r="K862" s="95">
        <v>237796</v>
      </c>
      <c r="L862" s="96">
        <v>28136628.9599966</v>
      </c>
    </row>
    <row r="863" spans="1:12" s="56" customFormat="1" ht="15" customHeight="1" x14ac:dyDescent="0.25">
      <c r="A863" s="91" t="s">
        <v>52</v>
      </c>
      <c r="B863" s="92" t="s">
        <v>42</v>
      </c>
      <c r="C863" s="92" t="s">
        <v>53</v>
      </c>
      <c r="D863" s="92" t="s">
        <v>125</v>
      </c>
      <c r="E863" s="92" t="s">
        <v>37</v>
      </c>
      <c r="F863" s="92" t="s">
        <v>37</v>
      </c>
      <c r="G863" s="93" t="s">
        <v>37</v>
      </c>
      <c r="H863" s="93" t="s">
        <v>64</v>
      </c>
      <c r="I863" s="92" t="s">
        <v>45</v>
      </c>
      <c r="J863" s="94">
        <v>3828</v>
      </c>
      <c r="K863" s="95">
        <v>6238</v>
      </c>
      <c r="L863" s="96">
        <v>412413.63000001799</v>
      </c>
    </row>
    <row r="864" spans="1:12" s="56" customFormat="1" ht="15" customHeight="1" x14ac:dyDescent="0.25">
      <c r="A864" s="91" t="s">
        <v>52</v>
      </c>
      <c r="B864" s="92" t="s">
        <v>42</v>
      </c>
      <c r="C864" s="92" t="s">
        <v>53</v>
      </c>
      <c r="D864" s="92" t="s">
        <v>124</v>
      </c>
      <c r="E864" s="92" t="s">
        <v>61</v>
      </c>
      <c r="F864" s="92" t="s">
        <v>37</v>
      </c>
      <c r="G864" s="93" t="s">
        <v>37</v>
      </c>
      <c r="H864" s="93" t="s">
        <v>37</v>
      </c>
      <c r="I864" s="92" t="s">
        <v>117</v>
      </c>
      <c r="J864" s="94">
        <v>2085</v>
      </c>
      <c r="K864" s="95">
        <v>3828</v>
      </c>
      <c r="L864" s="96">
        <v>568342.839999991</v>
      </c>
    </row>
    <row r="865" spans="1:12" s="56" customFormat="1" ht="15" customHeight="1" x14ac:dyDescent="0.25">
      <c r="A865" s="91" t="s">
        <v>52</v>
      </c>
      <c r="B865" s="92" t="s">
        <v>42</v>
      </c>
      <c r="C865" s="92" t="s">
        <v>53</v>
      </c>
      <c r="D865" s="92" t="s">
        <v>124</v>
      </c>
      <c r="E865" s="92" t="s">
        <v>61</v>
      </c>
      <c r="F865" s="92" t="s">
        <v>37</v>
      </c>
      <c r="G865" s="93" t="s">
        <v>37</v>
      </c>
      <c r="H865" s="93" t="s">
        <v>37</v>
      </c>
      <c r="I865" s="92" t="s">
        <v>45</v>
      </c>
      <c r="J865" s="94">
        <v>104</v>
      </c>
      <c r="K865" s="95">
        <v>145</v>
      </c>
      <c r="L865" s="96">
        <v>7661.28</v>
      </c>
    </row>
    <row r="866" spans="1:12" s="56" customFormat="1" ht="15" customHeight="1" x14ac:dyDescent="0.25">
      <c r="A866" s="91" t="s">
        <v>52</v>
      </c>
      <c r="B866" s="92" t="s">
        <v>42</v>
      </c>
      <c r="C866" s="92" t="s">
        <v>53</v>
      </c>
      <c r="D866" s="92" t="s">
        <v>124</v>
      </c>
      <c r="E866" s="92" t="s">
        <v>62</v>
      </c>
      <c r="F866" s="92" t="s">
        <v>37</v>
      </c>
      <c r="G866" s="93" t="s">
        <v>37</v>
      </c>
      <c r="H866" s="93" t="s">
        <v>37</v>
      </c>
      <c r="I866" s="92" t="s">
        <v>117</v>
      </c>
      <c r="J866" s="94">
        <v>1803</v>
      </c>
      <c r="K866" s="95">
        <v>3180</v>
      </c>
      <c r="L866" s="96">
        <v>480575.14000000199</v>
      </c>
    </row>
    <row r="867" spans="1:12" s="56" customFormat="1" ht="15" customHeight="1" x14ac:dyDescent="0.25">
      <c r="A867" s="91" t="s">
        <v>52</v>
      </c>
      <c r="B867" s="92" t="s">
        <v>42</v>
      </c>
      <c r="C867" s="92" t="s">
        <v>53</v>
      </c>
      <c r="D867" s="92" t="s">
        <v>124</v>
      </c>
      <c r="E867" s="92" t="s">
        <v>62</v>
      </c>
      <c r="F867" s="92" t="s">
        <v>37</v>
      </c>
      <c r="G867" s="93" t="s">
        <v>37</v>
      </c>
      <c r="H867" s="93" t="s">
        <v>37</v>
      </c>
      <c r="I867" s="92" t="s">
        <v>45</v>
      </c>
      <c r="J867" s="94">
        <v>87</v>
      </c>
      <c r="K867" s="95">
        <v>103</v>
      </c>
      <c r="L867" s="96">
        <v>6453.74</v>
      </c>
    </row>
    <row r="868" spans="1:12" s="56" customFormat="1" ht="15" customHeight="1" x14ac:dyDescent="0.25">
      <c r="A868" s="91" t="s">
        <v>52</v>
      </c>
      <c r="B868" s="92" t="s">
        <v>42</v>
      </c>
      <c r="C868" s="92" t="s">
        <v>53</v>
      </c>
      <c r="D868" s="92" t="s">
        <v>124</v>
      </c>
      <c r="E868" s="92" t="s">
        <v>37</v>
      </c>
      <c r="F868" s="92" t="s">
        <v>120</v>
      </c>
      <c r="G868" s="93" t="s">
        <v>37</v>
      </c>
      <c r="H868" s="93" t="s">
        <v>37</v>
      </c>
      <c r="I868" s="92" t="s">
        <v>117</v>
      </c>
      <c r="J868" s="94">
        <v>3811</v>
      </c>
      <c r="K868" s="95">
        <v>6906</v>
      </c>
      <c r="L868" s="96">
        <v>1034633.18999998</v>
      </c>
    </row>
    <row r="869" spans="1:12" s="56" customFormat="1" ht="15" customHeight="1" x14ac:dyDescent="0.25">
      <c r="A869" s="91" t="s">
        <v>52</v>
      </c>
      <c r="B869" s="92" t="s">
        <v>42</v>
      </c>
      <c r="C869" s="92" t="s">
        <v>53</v>
      </c>
      <c r="D869" s="92" t="s">
        <v>124</v>
      </c>
      <c r="E869" s="92" t="s">
        <v>37</v>
      </c>
      <c r="F869" s="92" t="s">
        <v>120</v>
      </c>
      <c r="G869" s="93" t="s">
        <v>37</v>
      </c>
      <c r="H869" s="93" t="s">
        <v>37</v>
      </c>
      <c r="I869" s="92" t="s">
        <v>45</v>
      </c>
      <c r="J869" s="94">
        <v>187</v>
      </c>
      <c r="K869" s="95">
        <v>244</v>
      </c>
      <c r="L869" s="96">
        <v>13914.9399999999</v>
      </c>
    </row>
    <row r="870" spans="1:12" s="56" customFormat="1" ht="15" customHeight="1" x14ac:dyDescent="0.25">
      <c r="A870" s="91" t="s">
        <v>52</v>
      </c>
      <c r="B870" s="92" t="s">
        <v>42</v>
      </c>
      <c r="C870" s="92" t="s">
        <v>53</v>
      </c>
      <c r="D870" s="92" t="s">
        <v>124</v>
      </c>
      <c r="E870" s="92" t="s">
        <v>37</v>
      </c>
      <c r="F870" s="92" t="s">
        <v>37</v>
      </c>
      <c r="G870" s="93" t="s">
        <v>41</v>
      </c>
      <c r="H870" s="93" t="s">
        <v>37</v>
      </c>
      <c r="I870" s="92" t="s">
        <v>117</v>
      </c>
      <c r="J870" s="94">
        <v>764</v>
      </c>
      <c r="K870" s="95">
        <v>1329</v>
      </c>
      <c r="L870" s="96">
        <v>194414.46</v>
      </c>
    </row>
    <row r="871" spans="1:12" s="56" customFormat="1" ht="15" customHeight="1" x14ac:dyDescent="0.25">
      <c r="A871" s="91" t="s">
        <v>52</v>
      </c>
      <c r="B871" s="92" t="s">
        <v>42</v>
      </c>
      <c r="C871" s="92" t="s">
        <v>53</v>
      </c>
      <c r="D871" s="92" t="s">
        <v>124</v>
      </c>
      <c r="E871" s="92" t="s">
        <v>37</v>
      </c>
      <c r="F871" s="92" t="s">
        <v>37</v>
      </c>
      <c r="G871" s="93" t="s">
        <v>41</v>
      </c>
      <c r="H871" s="93" t="s">
        <v>37</v>
      </c>
      <c r="I871" s="92" t="s">
        <v>45</v>
      </c>
      <c r="J871" s="94">
        <v>35</v>
      </c>
      <c r="K871" s="95">
        <v>39</v>
      </c>
      <c r="L871" s="96">
        <v>2270.33</v>
      </c>
    </row>
    <row r="872" spans="1:12" s="56" customFormat="1" ht="15" customHeight="1" x14ac:dyDescent="0.25">
      <c r="A872" s="91" t="s">
        <v>52</v>
      </c>
      <c r="B872" s="92" t="s">
        <v>42</v>
      </c>
      <c r="C872" s="92" t="s">
        <v>53</v>
      </c>
      <c r="D872" s="92" t="s">
        <v>124</v>
      </c>
      <c r="E872" s="92" t="s">
        <v>37</v>
      </c>
      <c r="F872" s="92" t="s">
        <v>37</v>
      </c>
      <c r="G872" s="93" t="s">
        <v>42</v>
      </c>
      <c r="H872" s="93" t="s">
        <v>37</v>
      </c>
      <c r="I872" s="92" t="s">
        <v>117</v>
      </c>
      <c r="J872" s="94">
        <v>731</v>
      </c>
      <c r="K872" s="95">
        <v>1234</v>
      </c>
      <c r="L872" s="96">
        <v>187627.1</v>
      </c>
    </row>
    <row r="873" spans="1:12" s="56" customFormat="1" ht="15" customHeight="1" x14ac:dyDescent="0.25">
      <c r="A873" s="91" t="s">
        <v>52</v>
      </c>
      <c r="B873" s="92" t="s">
        <v>42</v>
      </c>
      <c r="C873" s="92" t="s">
        <v>53</v>
      </c>
      <c r="D873" s="92" t="s">
        <v>124</v>
      </c>
      <c r="E873" s="92" t="s">
        <v>37</v>
      </c>
      <c r="F873" s="92" t="s">
        <v>37</v>
      </c>
      <c r="G873" s="93" t="s">
        <v>42</v>
      </c>
      <c r="H873" s="93" t="s">
        <v>37</v>
      </c>
      <c r="I873" s="92" t="s">
        <v>45</v>
      </c>
      <c r="J873" s="94">
        <v>28</v>
      </c>
      <c r="K873" s="95">
        <v>33</v>
      </c>
      <c r="L873" s="96">
        <v>1860.1</v>
      </c>
    </row>
    <row r="874" spans="1:12" s="56" customFormat="1" ht="15" customHeight="1" x14ac:dyDescent="0.25">
      <c r="A874" s="91" t="s">
        <v>52</v>
      </c>
      <c r="B874" s="92" t="s">
        <v>42</v>
      </c>
      <c r="C874" s="92" t="s">
        <v>53</v>
      </c>
      <c r="D874" s="92" t="s">
        <v>124</v>
      </c>
      <c r="E874" s="92" t="s">
        <v>37</v>
      </c>
      <c r="F874" s="92" t="s">
        <v>37</v>
      </c>
      <c r="G874" s="93" t="s">
        <v>43</v>
      </c>
      <c r="H874" s="93" t="s">
        <v>37</v>
      </c>
      <c r="I874" s="92" t="s">
        <v>117</v>
      </c>
      <c r="J874" s="94">
        <v>840</v>
      </c>
      <c r="K874" s="95">
        <v>1411</v>
      </c>
      <c r="L874" s="96">
        <v>217602.88</v>
      </c>
    </row>
    <row r="875" spans="1:12" s="56" customFormat="1" ht="15" customHeight="1" x14ac:dyDescent="0.25">
      <c r="A875" s="91" t="s">
        <v>52</v>
      </c>
      <c r="B875" s="92" t="s">
        <v>42</v>
      </c>
      <c r="C875" s="92" t="s">
        <v>53</v>
      </c>
      <c r="D875" s="92" t="s">
        <v>124</v>
      </c>
      <c r="E875" s="92" t="s">
        <v>37</v>
      </c>
      <c r="F875" s="92" t="s">
        <v>37</v>
      </c>
      <c r="G875" s="93" t="s">
        <v>43</v>
      </c>
      <c r="H875" s="93" t="s">
        <v>37</v>
      </c>
      <c r="I875" s="92" t="s">
        <v>45</v>
      </c>
      <c r="J875" s="94">
        <v>51</v>
      </c>
      <c r="K875" s="95">
        <v>71</v>
      </c>
      <c r="L875" s="96">
        <v>3831.35</v>
      </c>
    </row>
    <row r="876" spans="1:12" s="56" customFormat="1" ht="15" customHeight="1" x14ac:dyDescent="0.25">
      <c r="A876" s="91" t="s">
        <v>52</v>
      </c>
      <c r="B876" s="92" t="s">
        <v>42</v>
      </c>
      <c r="C876" s="92" t="s">
        <v>53</v>
      </c>
      <c r="D876" s="92" t="s">
        <v>124</v>
      </c>
      <c r="E876" s="92" t="s">
        <v>37</v>
      </c>
      <c r="F876" s="92" t="s">
        <v>37</v>
      </c>
      <c r="G876" s="93" t="s">
        <v>44</v>
      </c>
      <c r="H876" s="93" t="s">
        <v>37</v>
      </c>
      <c r="I876" s="92" t="s">
        <v>117</v>
      </c>
      <c r="J876" s="94">
        <v>921</v>
      </c>
      <c r="K876" s="95">
        <v>1534</v>
      </c>
      <c r="L876" s="96">
        <v>230767.95</v>
      </c>
    </row>
    <row r="877" spans="1:12" s="56" customFormat="1" ht="15" customHeight="1" x14ac:dyDescent="0.25">
      <c r="A877" s="91" t="s">
        <v>52</v>
      </c>
      <c r="B877" s="92" t="s">
        <v>42</v>
      </c>
      <c r="C877" s="92" t="s">
        <v>53</v>
      </c>
      <c r="D877" s="92" t="s">
        <v>124</v>
      </c>
      <c r="E877" s="92" t="s">
        <v>37</v>
      </c>
      <c r="F877" s="92" t="s">
        <v>37</v>
      </c>
      <c r="G877" s="93" t="s">
        <v>44</v>
      </c>
      <c r="H877" s="93" t="s">
        <v>37</v>
      </c>
      <c r="I877" s="92" t="s">
        <v>45</v>
      </c>
      <c r="J877" s="94">
        <v>39</v>
      </c>
      <c r="K877" s="95">
        <v>52</v>
      </c>
      <c r="L877" s="96">
        <v>2485.2199999999998</v>
      </c>
    </row>
    <row r="878" spans="1:12" s="56" customFormat="1" ht="15" customHeight="1" x14ac:dyDescent="0.25">
      <c r="A878" s="91" t="s">
        <v>52</v>
      </c>
      <c r="B878" s="92" t="s">
        <v>42</v>
      </c>
      <c r="C878" s="92" t="s">
        <v>53</v>
      </c>
      <c r="D878" s="92" t="s">
        <v>124</v>
      </c>
      <c r="E878" s="92" t="s">
        <v>37</v>
      </c>
      <c r="F878" s="92" t="s">
        <v>37</v>
      </c>
      <c r="G878" s="93" t="s">
        <v>98</v>
      </c>
      <c r="H878" s="93" t="s">
        <v>37</v>
      </c>
      <c r="I878" s="92" t="s">
        <v>117</v>
      </c>
      <c r="J878" s="94">
        <v>825</v>
      </c>
      <c r="K878" s="95">
        <v>1425</v>
      </c>
      <c r="L878" s="96">
        <v>207204.24</v>
      </c>
    </row>
    <row r="879" spans="1:12" s="56" customFormat="1" ht="15" customHeight="1" x14ac:dyDescent="0.25">
      <c r="A879" s="91" t="s">
        <v>52</v>
      </c>
      <c r="B879" s="92" t="s">
        <v>42</v>
      </c>
      <c r="C879" s="92" t="s">
        <v>53</v>
      </c>
      <c r="D879" s="92" t="s">
        <v>124</v>
      </c>
      <c r="E879" s="92" t="s">
        <v>37</v>
      </c>
      <c r="F879" s="92" t="s">
        <v>37</v>
      </c>
      <c r="G879" s="93" t="s">
        <v>98</v>
      </c>
      <c r="H879" s="93" t="s">
        <v>37</v>
      </c>
      <c r="I879" s="92" t="s">
        <v>45</v>
      </c>
      <c r="J879" s="94">
        <v>42</v>
      </c>
      <c r="K879" s="95">
        <v>51</v>
      </c>
      <c r="L879" s="96">
        <v>3496.07</v>
      </c>
    </row>
    <row r="880" spans="1:12" s="56" customFormat="1" ht="15" customHeight="1" x14ac:dyDescent="0.25">
      <c r="A880" s="91" t="s">
        <v>52</v>
      </c>
      <c r="B880" s="92" t="s">
        <v>42</v>
      </c>
      <c r="C880" s="92" t="s">
        <v>53</v>
      </c>
      <c r="D880" s="92" t="s">
        <v>124</v>
      </c>
      <c r="E880" s="92" t="s">
        <v>37</v>
      </c>
      <c r="F880" s="92" t="s">
        <v>37</v>
      </c>
      <c r="G880" s="93" t="s">
        <v>37</v>
      </c>
      <c r="H880" s="93" t="s">
        <v>122</v>
      </c>
      <c r="I880" s="92" t="s">
        <v>117</v>
      </c>
      <c r="J880" s="94">
        <v>357</v>
      </c>
      <c r="K880" s="95">
        <v>665</v>
      </c>
      <c r="L880" s="96">
        <v>99294.710000000297</v>
      </c>
    </row>
    <row r="881" spans="1:12" s="56" customFormat="1" ht="15" customHeight="1" x14ac:dyDescent="0.25">
      <c r="A881" s="91" t="s">
        <v>52</v>
      </c>
      <c r="B881" s="92" t="s">
        <v>42</v>
      </c>
      <c r="C881" s="92" t="s">
        <v>53</v>
      </c>
      <c r="D881" s="92" t="s">
        <v>124</v>
      </c>
      <c r="E881" s="92" t="s">
        <v>37</v>
      </c>
      <c r="F881" s="92" t="s">
        <v>37</v>
      </c>
      <c r="G881" s="93" t="s">
        <v>37</v>
      </c>
      <c r="H881" s="93" t="s">
        <v>122</v>
      </c>
      <c r="I881" s="92" t="s">
        <v>45</v>
      </c>
      <c r="J881" s="94">
        <v>38</v>
      </c>
      <c r="K881" s="95">
        <v>50</v>
      </c>
      <c r="L881" s="96">
        <v>3575.35</v>
      </c>
    </row>
    <row r="882" spans="1:12" s="56" customFormat="1" ht="15" customHeight="1" x14ac:dyDescent="0.25">
      <c r="A882" s="91" t="s">
        <v>52</v>
      </c>
      <c r="B882" s="92" t="s">
        <v>42</v>
      </c>
      <c r="C882" s="92" t="s">
        <v>53</v>
      </c>
      <c r="D882" s="92" t="s">
        <v>124</v>
      </c>
      <c r="E882" s="92" t="s">
        <v>37</v>
      </c>
      <c r="F882" s="92" t="s">
        <v>37</v>
      </c>
      <c r="G882" s="93" t="s">
        <v>37</v>
      </c>
      <c r="H882" s="93" t="s">
        <v>37</v>
      </c>
      <c r="I882" s="92" t="s">
        <v>117</v>
      </c>
      <c r="J882" s="94">
        <v>3887</v>
      </c>
      <c r="K882" s="95">
        <v>7008</v>
      </c>
      <c r="L882" s="96">
        <v>1048917.97999998</v>
      </c>
    </row>
    <row r="883" spans="1:12" s="56" customFormat="1" ht="15" customHeight="1" x14ac:dyDescent="0.25">
      <c r="A883" s="91" t="s">
        <v>52</v>
      </c>
      <c r="B883" s="92" t="s">
        <v>42</v>
      </c>
      <c r="C883" s="92" t="s">
        <v>53</v>
      </c>
      <c r="D883" s="92" t="s">
        <v>124</v>
      </c>
      <c r="E883" s="92" t="s">
        <v>37</v>
      </c>
      <c r="F883" s="92" t="s">
        <v>37</v>
      </c>
      <c r="G883" s="93" t="s">
        <v>37</v>
      </c>
      <c r="H883" s="93" t="s">
        <v>37</v>
      </c>
      <c r="I883" s="92" t="s">
        <v>45</v>
      </c>
      <c r="J883" s="94">
        <v>191</v>
      </c>
      <c r="K883" s="95">
        <v>248</v>
      </c>
      <c r="L883" s="96">
        <v>14115.02</v>
      </c>
    </row>
    <row r="884" spans="1:12" s="56" customFormat="1" ht="15" customHeight="1" x14ac:dyDescent="0.25">
      <c r="A884" s="91" t="s">
        <v>52</v>
      </c>
      <c r="B884" s="92" t="s">
        <v>42</v>
      </c>
      <c r="C884" s="92" t="s">
        <v>53</v>
      </c>
      <c r="D884" s="92" t="s">
        <v>124</v>
      </c>
      <c r="E884" s="92" t="s">
        <v>37</v>
      </c>
      <c r="F884" s="92" t="s">
        <v>37</v>
      </c>
      <c r="G884" s="93" t="s">
        <v>37</v>
      </c>
      <c r="H884" s="93" t="s">
        <v>64</v>
      </c>
      <c r="I884" s="92" t="s">
        <v>117</v>
      </c>
      <c r="J884" s="94">
        <v>3493</v>
      </c>
      <c r="K884" s="95">
        <v>6273</v>
      </c>
      <c r="L884" s="96">
        <v>939176.35999995098</v>
      </c>
    </row>
    <row r="885" spans="1:12" s="56" customFormat="1" ht="15" customHeight="1" x14ac:dyDescent="0.25">
      <c r="A885" s="91" t="s">
        <v>52</v>
      </c>
      <c r="B885" s="92" t="s">
        <v>42</v>
      </c>
      <c r="C885" s="92" t="s">
        <v>53</v>
      </c>
      <c r="D885" s="92" t="s">
        <v>124</v>
      </c>
      <c r="E885" s="92" t="s">
        <v>37</v>
      </c>
      <c r="F885" s="92" t="s">
        <v>37</v>
      </c>
      <c r="G885" s="93" t="s">
        <v>37</v>
      </c>
      <c r="H885" s="93" t="s">
        <v>64</v>
      </c>
      <c r="I885" s="92" t="s">
        <v>45</v>
      </c>
      <c r="J885" s="94">
        <v>151</v>
      </c>
      <c r="K885" s="95">
        <v>196</v>
      </c>
      <c r="L885" s="96">
        <v>10367.719999999999</v>
      </c>
    </row>
    <row r="886" spans="1:12" s="56" customFormat="1" ht="15" customHeight="1" x14ac:dyDescent="0.25">
      <c r="A886" s="91" t="s">
        <v>52</v>
      </c>
      <c r="B886" s="92" t="s">
        <v>42</v>
      </c>
      <c r="C886" s="92" t="s">
        <v>53</v>
      </c>
      <c r="D886" s="92" t="s">
        <v>37</v>
      </c>
      <c r="E886" s="92" t="s">
        <v>61</v>
      </c>
      <c r="F886" s="92" t="s">
        <v>120</v>
      </c>
      <c r="G886" s="93" t="s">
        <v>37</v>
      </c>
      <c r="H886" s="93" t="s">
        <v>37</v>
      </c>
      <c r="I886" s="92" t="s">
        <v>117</v>
      </c>
      <c r="J886" s="94">
        <v>11937</v>
      </c>
      <c r="K886" s="95">
        <v>35276</v>
      </c>
      <c r="L886" s="96">
        <v>4007576.2000001199</v>
      </c>
    </row>
    <row r="887" spans="1:12" s="56" customFormat="1" ht="15" customHeight="1" x14ac:dyDescent="0.25">
      <c r="A887" s="91" t="s">
        <v>52</v>
      </c>
      <c r="B887" s="92" t="s">
        <v>42</v>
      </c>
      <c r="C887" s="92" t="s">
        <v>53</v>
      </c>
      <c r="D887" s="92" t="s">
        <v>37</v>
      </c>
      <c r="E887" s="92" t="s">
        <v>61</v>
      </c>
      <c r="F887" s="92" t="s">
        <v>120</v>
      </c>
      <c r="G887" s="93" t="s">
        <v>37</v>
      </c>
      <c r="H887" s="93" t="s">
        <v>37</v>
      </c>
      <c r="I887" s="92" t="s">
        <v>45</v>
      </c>
      <c r="J887" s="94">
        <v>723</v>
      </c>
      <c r="K887" s="95">
        <v>1197</v>
      </c>
      <c r="L887" s="96">
        <v>81260.419999999707</v>
      </c>
    </row>
    <row r="888" spans="1:12" s="56" customFormat="1" ht="15" customHeight="1" x14ac:dyDescent="0.25">
      <c r="A888" s="91" t="s">
        <v>52</v>
      </c>
      <c r="B888" s="92" t="s">
        <v>42</v>
      </c>
      <c r="C888" s="92" t="s">
        <v>53</v>
      </c>
      <c r="D888" s="92" t="s">
        <v>37</v>
      </c>
      <c r="E888" s="92" t="s">
        <v>61</v>
      </c>
      <c r="F888" s="92" t="s">
        <v>121</v>
      </c>
      <c r="G888" s="93" t="s">
        <v>37</v>
      </c>
      <c r="H888" s="93" t="s">
        <v>37</v>
      </c>
      <c r="I888" s="92" t="s">
        <v>117</v>
      </c>
      <c r="J888" s="94">
        <v>146135</v>
      </c>
      <c r="K888" s="95">
        <v>332922</v>
      </c>
      <c r="L888" s="96">
        <v>33561158.399958998</v>
      </c>
    </row>
    <row r="889" spans="1:12" s="56" customFormat="1" ht="15" customHeight="1" x14ac:dyDescent="0.25">
      <c r="A889" s="91" t="s">
        <v>52</v>
      </c>
      <c r="B889" s="92" t="s">
        <v>42</v>
      </c>
      <c r="C889" s="92" t="s">
        <v>53</v>
      </c>
      <c r="D889" s="92" t="s">
        <v>37</v>
      </c>
      <c r="E889" s="92" t="s">
        <v>61</v>
      </c>
      <c r="F889" s="92" t="s">
        <v>121</v>
      </c>
      <c r="G889" s="93" t="s">
        <v>37</v>
      </c>
      <c r="H889" s="93" t="s">
        <v>37</v>
      </c>
      <c r="I889" s="92" t="s">
        <v>45</v>
      </c>
      <c r="J889" s="94">
        <v>9579</v>
      </c>
      <c r="K889" s="95">
        <v>12955</v>
      </c>
      <c r="L889" s="96">
        <v>642224.66000000096</v>
      </c>
    </row>
    <row r="890" spans="1:12" s="56" customFormat="1" ht="15" customHeight="1" x14ac:dyDescent="0.25">
      <c r="A890" s="91" t="s">
        <v>52</v>
      </c>
      <c r="B890" s="92" t="s">
        <v>42</v>
      </c>
      <c r="C890" s="92" t="s">
        <v>53</v>
      </c>
      <c r="D890" s="92" t="s">
        <v>37</v>
      </c>
      <c r="E890" s="92" t="s">
        <v>61</v>
      </c>
      <c r="F890" s="92" t="s">
        <v>60</v>
      </c>
      <c r="G890" s="93" t="s">
        <v>37</v>
      </c>
      <c r="H890" s="93" t="s">
        <v>37</v>
      </c>
      <c r="I890" s="92" t="s">
        <v>117</v>
      </c>
      <c r="J890" s="94">
        <v>26845</v>
      </c>
      <c r="K890" s="95">
        <v>70057</v>
      </c>
      <c r="L890" s="96">
        <v>6181694.6200011196</v>
      </c>
    </row>
    <row r="891" spans="1:12" s="56" customFormat="1" ht="15" customHeight="1" x14ac:dyDescent="0.25">
      <c r="A891" s="91" t="s">
        <v>52</v>
      </c>
      <c r="B891" s="92" t="s">
        <v>42</v>
      </c>
      <c r="C891" s="92" t="s">
        <v>53</v>
      </c>
      <c r="D891" s="92" t="s">
        <v>37</v>
      </c>
      <c r="E891" s="92" t="s">
        <v>61</v>
      </c>
      <c r="F891" s="92" t="s">
        <v>60</v>
      </c>
      <c r="G891" s="93" t="s">
        <v>37</v>
      </c>
      <c r="H891" s="93" t="s">
        <v>37</v>
      </c>
      <c r="I891" s="92" t="s">
        <v>45</v>
      </c>
      <c r="J891" s="94">
        <v>2235</v>
      </c>
      <c r="K891" s="95">
        <v>2906</v>
      </c>
      <c r="L891" s="96">
        <v>111948.62</v>
      </c>
    </row>
    <row r="892" spans="1:12" s="56" customFormat="1" ht="15" customHeight="1" x14ac:dyDescent="0.25">
      <c r="A892" s="91" t="s">
        <v>52</v>
      </c>
      <c r="B892" s="92" t="s">
        <v>42</v>
      </c>
      <c r="C892" s="92" t="s">
        <v>53</v>
      </c>
      <c r="D892" s="92" t="s">
        <v>37</v>
      </c>
      <c r="E892" s="92" t="s">
        <v>61</v>
      </c>
      <c r="F892" s="92" t="s">
        <v>37</v>
      </c>
      <c r="G892" s="93" t="s">
        <v>41</v>
      </c>
      <c r="H892" s="93" t="s">
        <v>37</v>
      </c>
      <c r="I892" s="92" t="s">
        <v>117</v>
      </c>
      <c r="J892" s="94">
        <v>43797</v>
      </c>
      <c r="K892" s="95">
        <v>114638</v>
      </c>
      <c r="L892" s="96">
        <v>11196316.3999922</v>
      </c>
    </row>
    <row r="893" spans="1:12" s="56" customFormat="1" ht="15" customHeight="1" x14ac:dyDescent="0.25">
      <c r="A893" s="91" t="s">
        <v>52</v>
      </c>
      <c r="B893" s="92" t="s">
        <v>42</v>
      </c>
      <c r="C893" s="92" t="s">
        <v>53</v>
      </c>
      <c r="D893" s="92" t="s">
        <v>37</v>
      </c>
      <c r="E893" s="92" t="s">
        <v>61</v>
      </c>
      <c r="F893" s="92" t="s">
        <v>37</v>
      </c>
      <c r="G893" s="93" t="s">
        <v>41</v>
      </c>
      <c r="H893" s="93" t="s">
        <v>37</v>
      </c>
      <c r="I893" s="92" t="s">
        <v>45</v>
      </c>
      <c r="J893" s="94">
        <v>3027</v>
      </c>
      <c r="K893" s="95">
        <v>4416</v>
      </c>
      <c r="L893" s="96">
        <v>198736.04999998101</v>
      </c>
    </row>
    <row r="894" spans="1:12" s="56" customFormat="1" ht="15" customHeight="1" x14ac:dyDescent="0.25">
      <c r="A894" s="91" t="s">
        <v>52</v>
      </c>
      <c r="B894" s="92" t="s">
        <v>42</v>
      </c>
      <c r="C894" s="92" t="s">
        <v>53</v>
      </c>
      <c r="D894" s="92" t="s">
        <v>37</v>
      </c>
      <c r="E894" s="92" t="s">
        <v>61</v>
      </c>
      <c r="F894" s="92" t="s">
        <v>37</v>
      </c>
      <c r="G894" s="93" t="s">
        <v>42</v>
      </c>
      <c r="H894" s="93" t="s">
        <v>37</v>
      </c>
      <c r="I894" s="92" t="s">
        <v>117</v>
      </c>
      <c r="J894" s="94">
        <v>40285</v>
      </c>
      <c r="K894" s="95">
        <v>91325</v>
      </c>
      <c r="L894" s="96">
        <v>9002888.1799983196</v>
      </c>
    </row>
    <row r="895" spans="1:12" s="56" customFormat="1" ht="15" customHeight="1" x14ac:dyDescent="0.25">
      <c r="A895" s="91" t="s">
        <v>52</v>
      </c>
      <c r="B895" s="92" t="s">
        <v>42</v>
      </c>
      <c r="C895" s="92" t="s">
        <v>53</v>
      </c>
      <c r="D895" s="92" t="s">
        <v>37</v>
      </c>
      <c r="E895" s="92" t="s">
        <v>61</v>
      </c>
      <c r="F895" s="92" t="s">
        <v>37</v>
      </c>
      <c r="G895" s="93" t="s">
        <v>42</v>
      </c>
      <c r="H895" s="93" t="s">
        <v>37</v>
      </c>
      <c r="I895" s="92" t="s">
        <v>45</v>
      </c>
      <c r="J895" s="94">
        <v>2678</v>
      </c>
      <c r="K895" s="95">
        <v>3464</v>
      </c>
      <c r="L895" s="96">
        <v>165728.67999998599</v>
      </c>
    </row>
    <row r="896" spans="1:12" s="56" customFormat="1" ht="15" customHeight="1" x14ac:dyDescent="0.25">
      <c r="A896" s="91" t="s">
        <v>52</v>
      </c>
      <c r="B896" s="92" t="s">
        <v>42</v>
      </c>
      <c r="C896" s="92" t="s">
        <v>53</v>
      </c>
      <c r="D896" s="92" t="s">
        <v>37</v>
      </c>
      <c r="E896" s="92" t="s">
        <v>61</v>
      </c>
      <c r="F896" s="92" t="s">
        <v>37</v>
      </c>
      <c r="G896" s="93" t="s">
        <v>43</v>
      </c>
      <c r="H896" s="93" t="s">
        <v>37</v>
      </c>
      <c r="I896" s="92" t="s">
        <v>117</v>
      </c>
      <c r="J896" s="94">
        <v>38614</v>
      </c>
      <c r="K896" s="95">
        <v>81849</v>
      </c>
      <c r="L896" s="96">
        <v>8221448.1999983899</v>
      </c>
    </row>
    <row r="897" spans="1:12" s="56" customFormat="1" ht="15" customHeight="1" x14ac:dyDescent="0.25">
      <c r="A897" s="91" t="s">
        <v>52</v>
      </c>
      <c r="B897" s="92" t="s">
        <v>42</v>
      </c>
      <c r="C897" s="92" t="s">
        <v>53</v>
      </c>
      <c r="D897" s="92" t="s">
        <v>37</v>
      </c>
      <c r="E897" s="92" t="s">
        <v>61</v>
      </c>
      <c r="F897" s="92" t="s">
        <v>37</v>
      </c>
      <c r="G897" s="93" t="s">
        <v>43</v>
      </c>
      <c r="H897" s="93" t="s">
        <v>37</v>
      </c>
      <c r="I897" s="92" t="s">
        <v>45</v>
      </c>
      <c r="J897" s="94">
        <v>2579</v>
      </c>
      <c r="K897" s="95">
        <v>3252</v>
      </c>
      <c r="L897" s="96">
        <v>161238.119999986</v>
      </c>
    </row>
    <row r="898" spans="1:12" s="56" customFormat="1" ht="15" customHeight="1" x14ac:dyDescent="0.25">
      <c r="A898" s="91" t="s">
        <v>52</v>
      </c>
      <c r="B898" s="92" t="s">
        <v>42</v>
      </c>
      <c r="C898" s="92" t="s">
        <v>53</v>
      </c>
      <c r="D898" s="92" t="s">
        <v>37</v>
      </c>
      <c r="E898" s="92" t="s">
        <v>61</v>
      </c>
      <c r="F898" s="92" t="s">
        <v>37</v>
      </c>
      <c r="G898" s="93" t="s">
        <v>44</v>
      </c>
      <c r="H898" s="93" t="s">
        <v>37</v>
      </c>
      <c r="I898" s="92" t="s">
        <v>117</v>
      </c>
      <c r="J898" s="94">
        <v>37189</v>
      </c>
      <c r="K898" s="95">
        <v>77258</v>
      </c>
      <c r="L898" s="96">
        <v>7852304.98999858</v>
      </c>
    </row>
    <row r="899" spans="1:12" s="56" customFormat="1" ht="15" customHeight="1" x14ac:dyDescent="0.25">
      <c r="A899" s="91" t="s">
        <v>52</v>
      </c>
      <c r="B899" s="92" t="s">
        <v>42</v>
      </c>
      <c r="C899" s="92" t="s">
        <v>53</v>
      </c>
      <c r="D899" s="92" t="s">
        <v>37</v>
      </c>
      <c r="E899" s="92" t="s">
        <v>61</v>
      </c>
      <c r="F899" s="92" t="s">
        <v>37</v>
      </c>
      <c r="G899" s="93" t="s">
        <v>44</v>
      </c>
      <c r="H899" s="93" t="s">
        <v>37</v>
      </c>
      <c r="I899" s="92" t="s">
        <v>45</v>
      </c>
      <c r="J899" s="94">
        <v>2466</v>
      </c>
      <c r="K899" s="95">
        <v>3146</v>
      </c>
      <c r="L899" s="96">
        <v>164080.24999998699</v>
      </c>
    </row>
    <row r="900" spans="1:12" s="56" customFormat="1" ht="15" customHeight="1" x14ac:dyDescent="0.25">
      <c r="A900" s="91" t="s">
        <v>52</v>
      </c>
      <c r="B900" s="92" t="s">
        <v>42</v>
      </c>
      <c r="C900" s="92" t="s">
        <v>53</v>
      </c>
      <c r="D900" s="92" t="s">
        <v>37</v>
      </c>
      <c r="E900" s="92" t="s">
        <v>61</v>
      </c>
      <c r="F900" s="92" t="s">
        <v>37</v>
      </c>
      <c r="G900" s="93" t="s">
        <v>98</v>
      </c>
      <c r="H900" s="93" t="s">
        <v>37</v>
      </c>
      <c r="I900" s="92" t="s">
        <v>117</v>
      </c>
      <c r="J900" s="94">
        <v>33440</v>
      </c>
      <c r="K900" s="95">
        <v>68869</v>
      </c>
      <c r="L900" s="96">
        <v>7033273.0399989402</v>
      </c>
    </row>
    <row r="901" spans="1:12" s="56" customFormat="1" ht="15" customHeight="1" x14ac:dyDescent="0.25">
      <c r="A901" s="91" t="s">
        <v>52</v>
      </c>
      <c r="B901" s="92" t="s">
        <v>42</v>
      </c>
      <c r="C901" s="92" t="s">
        <v>53</v>
      </c>
      <c r="D901" s="92" t="s">
        <v>37</v>
      </c>
      <c r="E901" s="92" t="s">
        <v>61</v>
      </c>
      <c r="F901" s="92" t="s">
        <v>37</v>
      </c>
      <c r="G901" s="93" t="s">
        <v>98</v>
      </c>
      <c r="H901" s="93" t="s">
        <v>37</v>
      </c>
      <c r="I901" s="92" t="s">
        <v>45</v>
      </c>
      <c r="J901" s="94">
        <v>2059</v>
      </c>
      <c r="K901" s="95">
        <v>2594</v>
      </c>
      <c r="L901" s="96">
        <v>137537.26999999001</v>
      </c>
    </row>
    <row r="902" spans="1:12" s="56" customFormat="1" ht="15" customHeight="1" x14ac:dyDescent="0.25">
      <c r="A902" s="91" t="s">
        <v>52</v>
      </c>
      <c r="B902" s="92" t="s">
        <v>42</v>
      </c>
      <c r="C902" s="92" t="s">
        <v>53</v>
      </c>
      <c r="D902" s="92" t="s">
        <v>37</v>
      </c>
      <c r="E902" s="92" t="s">
        <v>61</v>
      </c>
      <c r="F902" s="92" t="s">
        <v>37</v>
      </c>
      <c r="G902" s="93" t="s">
        <v>37</v>
      </c>
      <c r="H902" s="93" t="s">
        <v>122</v>
      </c>
      <c r="I902" s="92" t="s">
        <v>117</v>
      </c>
      <c r="J902" s="94">
        <v>26549</v>
      </c>
      <c r="K902" s="95">
        <v>60913</v>
      </c>
      <c r="L902" s="96">
        <v>5581187.60000032</v>
      </c>
    </row>
    <row r="903" spans="1:12" s="56" customFormat="1" ht="15" customHeight="1" x14ac:dyDescent="0.25">
      <c r="A903" s="91" t="s">
        <v>52</v>
      </c>
      <c r="B903" s="92" t="s">
        <v>42</v>
      </c>
      <c r="C903" s="92" t="s">
        <v>53</v>
      </c>
      <c r="D903" s="92" t="s">
        <v>37</v>
      </c>
      <c r="E903" s="92" t="s">
        <v>61</v>
      </c>
      <c r="F903" s="92" t="s">
        <v>37</v>
      </c>
      <c r="G903" s="93" t="s">
        <v>37</v>
      </c>
      <c r="H903" s="93" t="s">
        <v>122</v>
      </c>
      <c r="I903" s="92" t="s">
        <v>45</v>
      </c>
      <c r="J903" s="94">
        <v>1822</v>
      </c>
      <c r="K903" s="95">
        <v>2590</v>
      </c>
      <c r="L903" s="96">
        <v>204229.43999999799</v>
      </c>
    </row>
    <row r="904" spans="1:12" s="56" customFormat="1" ht="15" customHeight="1" x14ac:dyDescent="0.25">
      <c r="A904" s="91" t="s">
        <v>52</v>
      </c>
      <c r="B904" s="92" t="s">
        <v>42</v>
      </c>
      <c r="C904" s="92" t="s">
        <v>53</v>
      </c>
      <c r="D904" s="92" t="s">
        <v>37</v>
      </c>
      <c r="E904" s="92" t="s">
        <v>61</v>
      </c>
      <c r="F904" s="92" t="s">
        <v>37</v>
      </c>
      <c r="G904" s="93" t="s">
        <v>37</v>
      </c>
      <c r="H904" s="93" t="s">
        <v>37</v>
      </c>
      <c r="I904" s="92" t="s">
        <v>117</v>
      </c>
      <c r="J904" s="94">
        <v>184730</v>
      </c>
      <c r="K904" s="95">
        <v>438255</v>
      </c>
      <c r="L904" s="96">
        <v>43750429.220009297</v>
      </c>
    </row>
    <row r="905" spans="1:12" s="56" customFormat="1" ht="15" customHeight="1" x14ac:dyDescent="0.25">
      <c r="A905" s="91" t="s">
        <v>52</v>
      </c>
      <c r="B905" s="92" t="s">
        <v>42</v>
      </c>
      <c r="C905" s="92" t="s">
        <v>53</v>
      </c>
      <c r="D905" s="92" t="s">
        <v>37</v>
      </c>
      <c r="E905" s="92" t="s">
        <v>61</v>
      </c>
      <c r="F905" s="92" t="s">
        <v>37</v>
      </c>
      <c r="G905" s="93" t="s">
        <v>37</v>
      </c>
      <c r="H905" s="93" t="s">
        <v>37</v>
      </c>
      <c r="I905" s="92" t="s">
        <v>45</v>
      </c>
      <c r="J905" s="94">
        <v>12533</v>
      </c>
      <c r="K905" s="95">
        <v>17058</v>
      </c>
      <c r="L905" s="96">
        <v>835433.70000032696</v>
      </c>
    </row>
    <row r="906" spans="1:12" s="56" customFormat="1" ht="15" customHeight="1" x14ac:dyDescent="0.25">
      <c r="A906" s="91" t="s">
        <v>52</v>
      </c>
      <c r="B906" s="92" t="s">
        <v>42</v>
      </c>
      <c r="C906" s="92" t="s">
        <v>53</v>
      </c>
      <c r="D906" s="92" t="s">
        <v>37</v>
      </c>
      <c r="E906" s="92" t="s">
        <v>61</v>
      </c>
      <c r="F906" s="92" t="s">
        <v>37</v>
      </c>
      <c r="G906" s="93" t="s">
        <v>37</v>
      </c>
      <c r="H906" s="93" t="s">
        <v>64</v>
      </c>
      <c r="I906" s="92" t="s">
        <v>117</v>
      </c>
      <c r="J906" s="94">
        <v>156781</v>
      </c>
      <c r="K906" s="95">
        <v>373439</v>
      </c>
      <c r="L906" s="96">
        <v>37769149.609887697</v>
      </c>
    </row>
    <row r="907" spans="1:12" s="56" customFormat="1" ht="15" customHeight="1" x14ac:dyDescent="0.25">
      <c r="A907" s="91" t="s">
        <v>52</v>
      </c>
      <c r="B907" s="92" t="s">
        <v>42</v>
      </c>
      <c r="C907" s="92" t="s">
        <v>53</v>
      </c>
      <c r="D907" s="92" t="s">
        <v>37</v>
      </c>
      <c r="E907" s="92" t="s">
        <v>61</v>
      </c>
      <c r="F907" s="92" t="s">
        <v>37</v>
      </c>
      <c r="G907" s="93" t="s">
        <v>37</v>
      </c>
      <c r="H907" s="93" t="s">
        <v>64</v>
      </c>
      <c r="I907" s="92" t="s">
        <v>45</v>
      </c>
      <c r="J907" s="94">
        <v>10621</v>
      </c>
      <c r="K907" s="95">
        <v>14300</v>
      </c>
      <c r="L907" s="96">
        <v>623882.73999995005</v>
      </c>
    </row>
    <row r="908" spans="1:12" s="56" customFormat="1" ht="15" customHeight="1" x14ac:dyDescent="0.25">
      <c r="A908" s="91" t="s">
        <v>52</v>
      </c>
      <c r="B908" s="92" t="s">
        <v>42</v>
      </c>
      <c r="C908" s="92" t="s">
        <v>53</v>
      </c>
      <c r="D908" s="92" t="s">
        <v>37</v>
      </c>
      <c r="E908" s="92" t="s">
        <v>62</v>
      </c>
      <c r="F908" s="92" t="s">
        <v>120</v>
      </c>
      <c r="G908" s="93" t="s">
        <v>37</v>
      </c>
      <c r="H908" s="93" t="s">
        <v>37</v>
      </c>
      <c r="I908" s="92" t="s">
        <v>117</v>
      </c>
      <c r="J908" s="94">
        <v>8276</v>
      </c>
      <c r="K908" s="95">
        <v>25067</v>
      </c>
      <c r="L908" s="96">
        <v>2806364.8299999</v>
      </c>
    </row>
    <row r="909" spans="1:12" s="56" customFormat="1" ht="15" customHeight="1" x14ac:dyDescent="0.25">
      <c r="A909" s="91" t="s">
        <v>52</v>
      </c>
      <c r="B909" s="92" t="s">
        <v>42</v>
      </c>
      <c r="C909" s="92" t="s">
        <v>53</v>
      </c>
      <c r="D909" s="92" t="s">
        <v>37</v>
      </c>
      <c r="E909" s="92" t="s">
        <v>62</v>
      </c>
      <c r="F909" s="92" t="s">
        <v>120</v>
      </c>
      <c r="G909" s="93" t="s">
        <v>37</v>
      </c>
      <c r="H909" s="93" t="s">
        <v>37</v>
      </c>
      <c r="I909" s="92" t="s">
        <v>45</v>
      </c>
      <c r="J909" s="94">
        <v>604</v>
      </c>
      <c r="K909" s="95">
        <v>926</v>
      </c>
      <c r="L909" s="96">
        <v>61690.889999999803</v>
      </c>
    </row>
    <row r="910" spans="1:12" s="56" customFormat="1" ht="15" customHeight="1" x14ac:dyDescent="0.25">
      <c r="A910" s="91" t="s">
        <v>52</v>
      </c>
      <c r="B910" s="92" t="s">
        <v>42</v>
      </c>
      <c r="C910" s="92" t="s">
        <v>53</v>
      </c>
      <c r="D910" s="92" t="s">
        <v>37</v>
      </c>
      <c r="E910" s="92" t="s">
        <v>62</v>
      </c>
      <c r="F910" s="92" t="s">
        <v>121</v>
      </c>
      <c r="G910" s="93" t="s">
        <v>37</v>
      </c>
      <c r="H910" s="93" t="s">
        <v>37</v>
      </c>
      <c r="I910" s="92" t="s">
        <v>117</v>
      </c>
      <c r="J910" s="94">
        <v>84570</v>
      </c>
      <c r="K910" s="95">
        <v>226093</v>
      </c>
      <c r="L910" s="96">
        <v>22142030.269958299</v>
      </c>
    </row>
    <row r="911" spans="1:12" s="56" customFormat="1" ht="15" customHeight="1" x14ac:dyDescent="0.25">
      <c r="A911" s="91" t="s">
        <v>52</v>
      </c>
      <c r="B911" s="92" t="s">
        <v>42</v>
      </c>
      <c r="C911" s="92" t="s">
        <v>53</v>
      </c>
      <c r="D911" s="92" t="s">
        <v>37</v>
      </c>
      <c r="E911" s="92" t="s">
        <v>62</v>
      </c>
      <c r="F911" s="92" t="s">
        <v>121</v>
      </c>
      <c r="G911" s="93" t="s">
        <v>37</v>
      </c>
      <c r="H911" s="93" t="s">
        <v>37</v>
      </c>
      <c r="I911" s="92" t="s">
        <v>45</v>
      </c>
      <c r="J911" s="94">
        <v>6328</v>
      </c>
      <c r="K911" s="95">
        <v>8968</v>
      </c>
      <c r="L911" s="96">
        <v>478334.33999998798</v>
      </c>
    </row>
    <row r="912" spans="1:12" s="56" customFormat="1" ht="15" customHeight="1" x14ac:dyDescent="0.25">
      <c r="A912" s="91" t="s">
        <v>52</v>
      </c>
      <c r="B912" s="92" t="s">
        <v>42</v>
      </c>
      <c r="C912" s="92" t="s">
        <v>53</v>
      </c>
      <c r="D912" s="92" t="s">
        <v>37</v>
      </c>
      <c r="E912" s="92" t="s">
        <v>62</v>
      </c>
      <c r="F912" s="92" t="s">
        <v>60</v>
      </c>
      <c r="G912" s="93" t="s">
        <v>37</v>
      </c>
      <c r="H912" s="93" t="s">
        <v>37</v>
      </c>
      <c r="I912" s="92" t="s">
        <v>117</v>
      </c>
      <c r="J912" s="94">
        <v>14062</v>
      </c>
      <c r="K912" s="95">
        <v>41108</v>
      </c>
      <c r="L912" s="96">
        <v>3523007.1900000898</v>
      </c>
    </row>
    <row r="913" spans="1:12" s="56" customFormat="1" ht="15" customHeight="1" x14ac:dyDescent="0.25">
      <c r="A913" s="91" t="s">
        <v>52</v>
      </c>
      <c r="B913" s="92" t="s">
        <v>42</v>
      </c>
      <c r="C913" s="92" t="s">
        <v>53</v>
      </c>
      <c r="D913" s="92" t="s">
        <v>37</v>
      </c>
      <c r="E913" s="92" t="s">
        <v>62</v>
      </c>
      <c r="F913" s="92" t="s">
        <v>60</v>
      </c>
      <c r="G913" s="93" t="s">
        <v>37</v>
      </c>
      <c r="H913" s="93" t="s">
        <v>37</v>
      </c>
      <c r="I913" s="92" t="s">
        <v>45</v>
      </c>
      <c r="J913" s="94">
        <v>1120</v>
      </c>
      <c r="K913" s="95">
        <v>1445</v>
      </c>
      <c r="L913" s="96">
        <v>58537.68</v>
      </c>
    </row>
    <row r="914" spans="1:12" s="56" customFormat="1" ht="15" customHeight="1" x14ac:dyDescent="0.25">
      <c r="A914" s="91" t="s">
        <v>52</v>
      </c>
      <c r="B914" s="92" t="s">
        <v>42</v>
      </c>
      <c r="C914" s="92" t="s">
        <v>53</v>
      </c>
      <c r="D914" s="92" t="s">
        <v>37</v>
      </c>
      <c r="E914" s="92" t="s">
        <v>62</v>
      </c>
      <c r="F914" s="92" t="s">
        <v>37</v>
      </c>
      <c r="G914" s="93" t="s">
        <v>41</v>
      </c>
      <c r="H914" s="93" t="s">
        <v>37</v>
      </c>
      <c r="I914" s="92" t="s">
        <v>117</v>
      </c>
      <c r="J914" s="94">
        <v>27479</v>
      </c>
      <c r="K914" s="95">
        <v>86553</v>
      </c>
      <c r="L914" s="96">
        <v>8108032.20999524</v>
      </c>
    </row>
    <row r="915" spans="1:12" s="56" customFormat="1" ht="15" customHeight="1" x14ac:dyDescent="0.25">
      <c r="A915" s="91" t="s">
        <v>52</v>
      </c>
      <c r="B915" s="92" t="s">
        <v>42</v>
      </c>
      <c r="C915" s="92" t="s">
        <v>53</v>
      </c>
      <c r="D915" s="92" t="s">
        <v>37</v>
      </c>
      <c r="E915" s="92" t="s">
        <v>62</v>
      </c>
      <c r="F915" s="92" t="s">
        <v>37</v>
      </c>
      <c r="G915" s="93" t="s">
        <v>41</v>
      </c>
      <c r="H915" s="93" t="s">
        <v>37</v>
      </c>
      <c r="I915" s="92" t="s">
        <v>45</v>
      </c>
      <c r="J915" s="94">
        <v>2157</v>
      </c>
      <c r="K915" s="95">
        <v>3171</v>
      </c>
      <c r="L915" s="96">
        <v>159520.46999998999</v>
      </c>
    </row>
    <row r="916" spans="1:12" s="56" customFormat="1" ht="15" customHeight="1" x14ac:dyDescent="0.25">
      <c r="A916" s="91" t="s">
        <v>52</v>
      </c>
      <c r="B916" s="92" t="s">
        <v>42</v>
      </c>
      <c r="C916" s="92" t="s">
        <v>53</v>
      </c>
      <c r="D916" s="92" t="s">
        <v>37</v>
      </c>
      <c r="E916" s="92" t="s">
        <v>62</v>
      </c>
      <c r="F916" s="92" t="s">
        <v>37</v>
      </c>
      <c r="G916" s="93" t="s">
        <v>42</v>
      </c>
      <c r="H916" s="93" t="s">
        <v>37</v>
      </c>
      <c r="I916" s="92" t="s">
        <v>117</v>
      </c>
      <c r="J916" s="94">
        <v>23243</v>
      </c>
      <c r="K916" s="95">
        <v>60423</v>
      </c>
      <c r="L916" s="96">
        <v>5846633.6699972097</v>
      </c>
    </row>
    <row r="917" spans="1:12" s="56" customFormat="1" ht="15" customHeight="1" x14ac:dyDescent="0.25">
      <c r="A917" s="91" t="s">
        <v>52</v>
      </c>
      <c r="B917" s="92" t="s">
        <v>42</v>
      </c>
      <c r="C917" s="92" t="s">
        <v>53</v>
      </c>
      <c r="D917" s="92" t="s">
        <v>37</v>
      </c>
      <c r="E917" s="92" t="s">
        <v>62</v>
      </c>
      <c r="F917" s="92" t="s">
        <v>37</v>
      </c>
      <c r="G917" s="93" t="s">
        <v>42</v>
      </c>
      <c r="H917" s="93" t="s">
        <v>37</v>
      </c>
      <c r="I917" s="92" t="s">
        <v>45</v>
      </c>
      <c r="J917" s="94">
        <v>1684</v>
      </c>
      <c r="K917" s="95">
        <v>2286</v>
      </c>
      <c r="L917" s="96">
        <v>118454.96999999401</v>
      </c>
    </row>
    <row r="918" spans="1:12" s="56" customFormat="1" ht="15" customHeight="1" x14ac:dyDescent="0.25">
      <c r="A918" s="91" t="s">
        <v>52</v>
      </c>
      <c r="B918" s="92" t="s">
        <v>42</v>
      </c>
      <c r="C918" s="92" t="s">
        <v>53</v>
      </c>
      <c r="D918" s="92" t="s">
        <v>37</v>
      </c>
      <c r="E918" s="92" t="s">
        <v>62</v>
      </c>
      <c r="F918" s="92" t="s">
        <v>37</v>
      </c>
      <c r="G918" s="93" t="s">
        <v>43</v>
      </c>
      <c r="H918" s="93" t="s">
        <v>37</v>
      </c>
      <c r="I918" s="92" t="s">
        <v>117</v>
      </c>
      <c r="J918" s="94">
        <v>21661</v>
      </c>
      <c r="K918" s="95">
        <v>50903</v>
      </c>
      <c r="L918" s="96">
        <v>4991531.8199968403</v>
      </c>
    </row>
    <row r="919" spans="1:12" s="56" customFormat="1" ht="15" customHeight="1" x14ac:dyDescent="0.25">
      <c r="A919" s="91" t="s">
        <v>52</v>
      </c>
      <c r="B919" s="92" t="s">
        <v>42</v>
      </c>
      <c r="C919" s="92" t="s">
        <v>53</v>
      </c>
      <c r="D919" s="92" t="s">
        <v>37</v>
      </c>
      <c r="E919" s="92" t="s">
        <v>62</v>
      </c>
      <c r="F919" s="92" t="s">
        <v>37</v>
      </c>
      <c r="G919" s="93" t="s">
        <v>43</v>
      </c>
      <c r="H919" s="93" t="s">
        <v>37</v>
      </c>
      <c r="I919" s="92" t="s">
        <v>45</v>
      </c>
      <c r="J919" s="94">
        <v>1568</v>
      </c>
      <c r="K919" s="95">
        <v>2127</v>
      </c>
      <c r="L919" s="96">
        <v>110736.909999995</v>
      </c>
    </row>
    <row r="920" spans="1:12" s="56" customFormat="1" ht="15" customHeight="1" x14ac:dyDescent="0.25">
      <c r="A920" s="91" t="s">
        <v>52</v>
      </c>
      <c r="B920" s="92" t="s">
        <v>42</v>
      </c>
      <c r="C920" s="92" t="s">
        <v>53</v>
      </c>
      <c r="D920" s="92" t="s">
        <v>37</v>
      </c>
      <c r="E920" s="92" t="s">
        <v>62</v>
      </c>
      <c r="F920" s="92" t="s">
        <v>37</v>
      </c>
      <c r="G920" s="93" t="s">
        <v>44</v>
      </c>
      <c r="H920" s="93" t="s">
        <v>37</v>
      </c>
      <c r="I920" s="92" t="s">
        <v>117</v>
      </c>
      <c r="J920" s="94">
        <v>21177</v>
      </c>
      <c r="K920" s="95">
        <v>48473</v>
      </c>
      <c r="L920" s="96">
        <v>4845803.8599970303</v>
      </c>
    </row>
    <row r="921" spans="1:12" s="56" customFormat="1" ht="15" customHeight="1" x14ac:dyDescent="0.25">
      <c r="A921" s="91" t="s">
        <v>52</v>
      </c>
      <c r="B921" s="92" t="s">
        <v>42</v>
      </c>
      <c r="C921" s="92" t="s">
        <v>53</v>
      </c>
      <c r="D921" s="92" t="s">
        <v>37</v>
      </c>
      <c r="E921" s="92" t="s">
        <v>62</v>
      </c>
      <c r="F921" s="92" t="s">
        <v>37</v>
      </c>
      <c r="G921" s="93" t="s">
        <v>44</v>
      </c>
      <c r="H921" s="93" t="s">
        <v>37</v>
      </c>
      <c r="I921" s="92" t="s">
        <v>45</v>
      </c>
      <c r="J921" s="94">
        <v>1498</v>
      </c>
      <c r="K921" s="95">
        <v>1940</v>
      </c>
      <c r="L921" s="96">
        <v>107792.19999999501</v>
      </c>
    </row>
    <row r="922" spans="1:12" s="56" customFormat="1" ht="15" customHeight="1" x14ac:dyDescent="0.25">
      <c r="A922" s="91" t="s">
        <v>52</v>
      </c>
      <c r="B922" s="92" t="s">
        <v>42</v>
      </c>
      <c r="C922" s="92" t="s">
        <v>53</v>
      </c>
      <c r="D922" s="92" t="s">
        <v>37</v>
      </c>
      <c r="E922" s="92" t="s">
        <v>62</v>
      </c>
      <c r="F922" s="92" t="s">
        <v>37</v>
      </c>
      <c r="G922" s="93" t="s">
        <v>98</v>
      </c>
      <c r="H922" s="93" t="s">
        <v>37</v>
      </c>
      <c r="I922" s="92" t="s">
        <v>117</v>
      </c>
      <c r="J922" s="94">
        <v>18770</v>
      </c>
      <c r="K922" s="95">
        <v>43467</v>
      </c>
      <c r="L922" s="96">
        <v>4426198.7699992303</v>
      </c>
    </row>
    <row r="923" spans="1:12" s="56" customFormat="1" ht="15" customHeight="1" x14ac:dyDescent="0.25">
      <c r="A923" s="91" t="s">
        <v>52</v>
      </c>
      <c r="B923" s="92" t="s">
        <v>42</v>
      </c>
      <c r="C923" s="92" t="s">
        <v>53</v>
      </c>
      <c r="D923" s="92" t="s">
        <v>37</v>
      </c>
      <c r="E923" s="92" t="s">
        <v>62</v>
      </c>
      <c r="F923" s="92" t="s">
        <v>37</v>
      </c>
      <c r="G923" s="93" t="s">
        <v>98</v>
      </c>
      <c r="H923" s="93" t="s">
        <v>37</v>
      </c>
      <c r="I923" s="92" t="s">
        <v>45</v>
      </c>
      <c r="J923" s="94">
        <v>1349</v>
      </c>
      <c r="K923" s="95">
        <v>1734</v>
      </c>
      <c r="L923" s="96">
        <v>97960.019999996497</v>
      </c>
    </row>
    <row r="924" spans="1:12" s="56" customFormat="1" ht="15" customHeight="1" x14ac:dyDescent="0.25">
      <c r="A924" s="91" t="s">
        <v>52</v>
      </c>
      <c r="B924" s="92" t="s">
        <v>42</v>
      </c>
      <c r="C924" s="92" t="s">
        <v>53</v>
      </c>
      <c r="D924" s="92" t="s">
        <v>37</v>
      </c>
      <c r="E924" s="92" t="s">
        <v>62</v>
      </c>
      <c r="F924" s="92" t="s">
        <v>37</v>
      </c>
      <c r="G924" s="93" t="s">
        <v>37</v>
      </c>
      <c r="H924" s="93" t="s">
        <v>122</v>
      </c>
      <c r="I924" s="92" t="s">
        <v>117</v>
      </c>
      <c r="J924" s="94">
        <v>14460</v>
      </c>
      <c r="K924" s="95">
        <v>40673</v>
      </c>
      <c r="L924" s="96">
        <v>3668947.2699999502</v>
      </c>
    </row>
    <row r="925" spans="1:12" s="56" customFormat="1" ht="15" customHeight="1" x14ac:dyDescent="0.25">
      <c r="A925" s="91" t="s">
        <v>52</v>
      </c>
      <c r="B925" s="92" t="s">
        <v>42</v>
      </c>
      <c r="C925" s="92" t="s">
        <v>53</v>
      </c>
      <c r="D925" s="92" t="s">
        <v>37</v>
      </c>
      <c r="E925" s="92" t="s">
        <v>62</v>
      </c>
      <c r="F925" s="92" t="s">
        <v>37</v>
      </c>
      <c r="G925" s="93" t="s">
        <v>37</v>
      </c>
      <c r="H925" s="93" t="s">
        <v>122</v>
      </c>
      <c r="I925" s="92" t="s">
        <v>45</v>
      </c>
      <c r="J925" s="94">
        <v>1176</v>
      </c>
      <c r="K925" s="95">
        <v>1700</v>
      </c>
      <c r="L925" s="96">
        <v>142906.66000000099</v>
      </c>
    </row>
    <row r="926" spans="1:12" s="56" customFormat="1" ht="15" customHeight="1" x14ac:dyDescent="0.25">
      <c r="A926" s="91" t="s">
        <v>52</v>
      </c>
      <c r="B926" s="92" t="s">
        <v>42</v>
      </c>
      <c r="C926" s="92" t="s">
        <v>53</v>
      </c>
      <c r="D926" s="92" t="s">
        <v>37</v>
      </c>
      <c r="E926" s="92" t="s">
        <v>62</v>
      </c>
      <c r="F926" s="92" t="s">
        <v>37</v>
      </c>
      <c r="G926" s="93" t="s">
        <v>37</v>
      </c>
      <c r="H926" s="93" t="s">
        <v>37</v>
      </c>
      <c r="I926" s="92" t="s">
        <v>117</v>
      </c>
      <c r="J926" s="94">
        <v>106823</v>
      </c>
      <c r="K926" s="95">
        <v>292268</v>
      </c>
      <c r="L926" s="96">
        <v>28471402.289985601</v>
      </c>
    </row>
    <row r="927" spans="1:12" s="56" customFormat="1" ht="15" customHeight="1" x14ac:dyDescent="0.25">
      <c r="A927" s="91" t="s">
        <v>52</v>
      </c>
      <c r="B927" s="92" t="s">
        <v>42</v>
      </c>
      <c r="C927" s="92" t="s">
        <v>53</v>
      </c>
      <c r="D927" s="92" t="s">
        <v>37</v>
      </c>
      <c r="E927" s="92" t="s">
        <v>62</v>
      </c>
      <c r="F927" s="92" t="s">
        <v>37</v>
      </c>
      <c r="G927" s="93" t="s">
        <v>37</v>
      </c>
      <c r="H927" s="93" t="s">
        <v>37</v>
      </c>
      <c r="I927" s="92" t="s">
        <v>45</v>
      </c>
      <c r="J927" s="94">
        <v>8047</v>
      </c>
      <c r="K927" s="95">
        <v>11339</v>
      </c>
      <c r="L927" s="96">
        <v>598562.91000010795</v>
      </c>
    </row>
    <row r="928" spans="1:12" s="56" customFormat="1" ht="15" customHeight="1" x14ac:dyDescent="0.25">
      <c r="A928" s="91" t="s">
        <v>52</v>
      </c>
      <c r="B928" s="92" t="s">
        <v>42</v>
      </c>
      <c r="C928" s="92" t="s">
        <v>53</v>
      </c>
      <c r="D928" s="92" t="s">
        <v>37</v>
      </c>
      <c r="E928" s="92" t="s">
        <v>62</v>
      </c>
      <c r="F928" s="92" t="s">
        <v>37</v>
      </c>
      <c r="G928" s="93" t="s">
        <v>37</v>
      </c>
      <c r="H928" s="93" t="s">
        <v>64</v>
      </c>
      <c r="I928" s="92" t="s">
        <v>117</v>
      </c>
      <c r="J928" s="94">
        <v>91644</v>
      </c>
      <c r="K928" s="95">
        <v>249414</v>
      </c>
      <c r="L928" s="96">
        <v>24578744.069957599</v>
      </c>
    </row>
    <row r="929" spans="1:12" s="56" customFormat="1" ht="15" customHeight="1" x14ac:dyDescent="0.25">
      <c r="A929" s="91" t="s">
        <v>52</v>
      </c>
      <c r="B929" s="92" t="s">
        <v>42</v>
      </c>
      <c r="C929" s="92" t="s">
        <v>53</v>
      </c>
      <c r="D929" s="92" t="s">
        <v>37</v>
      </c>
      <c r="E929" s="92" t="s">
        <v>62</v>
      </c>
      <c r="F929" s="92" t="s">
        <v>37</v>
      </c>
      <c r="G929" s="93" t="s">
        <v>37</v>
      </c>
      <c r="H929" s="93" t="s">
        <v>64</v>
      </c>
      <c r="I929" s="92" t="s">
        <v>45</v>
      </c>
      <c r="J929" s="94">
        <v>6824</v>
      </c>
      <c r="K929" s="95">
        <v>9567</v>
      </c>
      <c r="L929" s="96">
        <v>452049.93999999901</v>
      </c>
    </row>
    <row r="930" spans="1:12" s="56" customFormat="1" ht="15" customHeight="1" x14ac:dyDescent="0.25">
      <c r="A930" s="91" t="s">
        <v>52</v>
      </c>
      <c r="B930" s="92" t="s">
        <v>42</v>
      </c>
      <c r="C930" s="92" t="s">
        <v>53</v>
      </c>
      <c r="D930" s="92" t="s">
        <v>37</v>
      </c>
      <c r="E930" s="92" t="s">
        <v>37</v>
      </c>
      <c r="F930" s="92" t="s">
        <v>120</v>
      </c>
      <c r="G930" s="93" t="s">
        <v>41</v>
      </c>
      <c r="H930" s="93" t="s">
        <v>37</v>
      </c>
      <c r="I930" s="92" t="s">
        <v>117</v>
      </c>
      <c r="J930" s="94">
        <v>4335</v>
      </c>
      <c r="K930" s="95">
        <v>14611</v>
      </c>
      <c r="L930" s="96">
        <v>1519579.7500000501</v>
      </c>
    </row>
    <row r="931" spans="1:12" s="56" customFormat="1" ht="15" customHeight="1" x14ac:dyDescent="0.25">
      <c r="A931" s="91" t="s">
        <v>52</v>
      </c>
      <c r="B931" s="92" t="s">
        <v>42</v>
      </c>
      <c r="C931" s="92" t="s">
        <v>53</v>
      </c>
      <c r="D931" s="92" t="s">
        <v>37</v>
      </c>
      <c r="E931" s="92" t="s">
        <v>37</v>
      </c>
      <c r="F931" s="92" t="s">
        <v>120</v>
      </c>
      <c r="G931" s="93" t="s">
        <v>41</v>
      </c>
      <c r="H931" s="93" t="s">
        <v>37</v>
      </c>
      <c r="I931" s="92" t="s">
        <v>45</v>
      </c>
      <c r="J931" s="94">
        <v>312</v>
      </c>
      <c r="K931" s="95">
        <v>436</v>
      </c>
      <c r="L931" s="96">
        <v>24489.819999999901</v>
      </c>
    </row>
    <row r="932" spans="1:12" s="56" customFormat="1" ht="15" customHeight="1" x14ac:dyDescent="0.25">
      <c r="A932" s="91" t="s">
        <v>52</v>
      </c>
      <c r="B932" s="92" t="s">
        <v>42</v>
      </c>
      <c r="C932" s="92" t="s">
        <v>53</v>
      </c>
      <c r="D932" s="92" t="s">
        <v>37</v>
      </c>
      <c r="E932" s="92" t="s">
        <v>37</v>
      </c>
      <c r="F932" s="92" t="s">
        <v>120</v>
      </c>
      <c r="G932" s="93" t="s">
        <v>42</v>
      </c>
      <c r="H932" s="93" t="s">
        <v>37</v>
      </c>
      <c r="I932" s="92" t="s">
        <v>117</v>
      </c>
      <c r="J932" s="94">
        <v>3912</v>
      </c>
      <c r="K932" s="95">
        <v>10445</v>
      </c>
      <c r="L932" s="96">
        <v>1156672.8700000001</v>
      </c>
    </row>
    <row r="933" spans="1:12" s="56" customFormat="1" ht="15" customHeight="1" x14ac:dyDescent="0.25">
      <c r="A933" s="91" t="s">
        <v>52</v>
      </c>
      <c r="B933" s="92" t="s">
        <v>42</v>
      </c>
      <c r="C933" s="92" t="s">
        <v>53</v>
      </c>
      <c r="D933" s="92" t="s">
        <v>37</v>
      </c>
      <c r="E933" s="92" t="s">
        <v>37</v>
      </c>
      <c r="F933" s="92" t="s">
        <v>120</v>
      </c>
      <c r="G933" s="93" t="s">
        <v>42</v>
      </c>
      <c r="H933" s="93" t="s">
        <v>37</v>
      </c>
      <c r="I933" s="92" t="s">
        <v>45</v>
      </c>
      <c r="J933" s="94">
        <v>234</v>
      </c>
      <c r="K933" s="95">
        <v>334</v>
      </c>
      <c r="L933" s="96">
        <v>23635.67</v>
      </c>
    </row>
    <row r="934" spans="1:12" s="56" customFormat="1" ht="15" customHeight="1" x14ac:dyDescent="0.25">
      <c r="A934" s="91" t="s">
        <v>52</v>
      </c>
      <c r="B934" s="92" t="s">
        <v>42</v>
      </c>
      <c r="C934" s="92" t="s">
        <v>53</v>
      </c>
      <c r="D934" s="92" t="s">
        <v>37</v>
      </c>
      <c r="E934" s="92" t="s">
        <v>37</v>
      </c>
      <c r="F934" s="92" t="s">
        <v>120</v>
      </c>
      <c r="G934" s="93" t="s">
        <v>43</v>
      </c>
      <c r="H934" s="93" t="s">
        <v>37</v>
      </c>
      <c r="I934" s="92" t="s">
        <v>117</v>
      </c>
      <c r="J934" s="94">
        <v>4442</v>
      </c>
      <c r="K934" s="95">
        <v>11305</v>
      </c>
      <c r="L934" s="96">
        <v>1306373.76000002</v>
      </c>
    </row>
    <row r="935" spans="1:12" s="56" customFormat="1" ht="15" customHeight="1" x14ac:dyDescent="0.25">
      <c r="A935" s="91" t="s">
        <v>52</v>
      </c>
      <c r="B935" s="92" t="s">
        <v>42</v>
      </c>
      <c r="C935" s="92" t="s">
        <v>53</v>
      </c>
      <c r="D935" s="92" t="s">
        <v>37</v>
      </c>
      <c r="E935" s="92" t="s">
        <v>37</v>
      </c>
      <c r="F935" s="92" t="s">
        <v>120</v>
      </c>
      <c r="G935" s="93" t="s">
        <v>43</v>
      </c>
      <c r="H935" s="93" t="s">
        <v>37</v>
      </c>
      <c r="I935" s="92" t="s">
        <v>45</v>
      </c>
      <c r="J935" s="94">
        <v>320</v>
      </c>
      <c r="K935" s="95">
        <v>500</v>
      </c>
      <c r="L935" s="96">
        <v>36189.469999999797</v>
      </c>
    </row>
    <row r="936" spans="1:12" s="56" customFormat="1" ht="15" customHeight="1" x14ac:dyDescent="0.25">
      <c r="A936" s="91" t="s">
        <v>52</v>
      </c>
      <c r="B936" s="92" t="s">
        <v>42</v>
      </c>
      <c r="C936" s="92" t="s">
        <v>53</v>
      </c>
      <c r="D936" s="92" t="s">
        <v>37</v>
      </c>
      <c r="E936" s="92" t="s">
        <v>37</v>
      </c>
      <c r="F936" s="92" t="s">
        <v>120</v>
      </c>
      <c r="G936" s="93" t="s">
        <v>44</v>
      </c>
      <c r="H936" s="93" t="s">
        <v>37</v>
      </c>
      <c r="I936" s="92" t="s">
        <v>117</v>
      </c>
      <c r="J936" s="94">
        <v>4659</v>
      </c>
      <c r="K936" s="95">
        <v>12519</v>
      </c>
      <c r="L936" s="96">
        <v>1462039.0900000201</v>
      </c>
    </row>
    <row r="937" spans="1:12" s="56" customFormat="1" ht="15" customHeight="1" x14ac:dyDescent="0.25">
      <c r="A937" s="91" t="s">
        <v>52</v>
      </c>
      <c r="B937" s="92" t="s">
        <v>42</v>
      </c>
      <c r="C937" s="92" t="s">
        <v>53</v>
      </c>
      <c r="D937" s="92" t="s">
        <v>37</v>
      </c>
      <c r="E937" s="92" t="s">
        <v>37</v>
      </c>
      <c r="F937" s="92" t="s">
        <v>120</v>
      </c>
      <c r="G937" s="93" t="s">
        <v>44</v>
      </c>
      <c r="H937" s="93" t="s">
        <v>37</v>
      </c>
      <c r="I937" s="92" t="s">
        <v>45</v>
      </c>
      <c r="J937" s="94">
        <v>276</v>
      </c>
      <c r="K937" s="95">
        <v>448</v>
      </c>
      <c r="L937" s="96">
        <v>26459.859999999899</v>
      </c>
    </row>
    <row r="938" spans="1:12" s="56" customFormat="1" ht="15" customHeight="1" x14ac:dyDescent="0.25">
      <c r="A938" s="91" t="s">
        <v>52</v>
      </c>
      <c r="B938" s="92" t="s">
        <v>42</v>
      </c>
      <c r="C938" s="92" t="s">
        <v>53</v>
      </c>
      <c r="D938" s="92" t="s">
        <v>37</v>
      </c>
      <c r="E938" s="92" t="s">
        <v>37</v>
      </c>
      <c r="F938" s="92" t="s">
        <v>120</v>
      </c>
      <c r="G938" s="93" t="s">
        <v>98</v>
      </c>
      <c r="H938" s="93" t="s">
        <v>37</v>
      </c>
      <c r="I938" s="92" t="s">
        <v>117</v>
      </c>
      <c r="J938" s="94">
        <v>4290</v>
      </c>
      <c r="K938" s="95">
        <v>11029</v>
      </c>
      <c r="L938" s="96">
        <v>1314639.8200000101</v>
      </c>
    </row>
    <row r="939" spans="1:12" s="56" customFormat="1" ht="15" customHeight="1" x14ac:dyDescent="0.25">
      <c r="A939" s="91" t="s">
        <v>52</v>
      </c>
      <c r="B939" s="92" t="s">
        <v>42</v>
      </c>
      <c r="C939" s="92" t="s">
        <v>53</v>
      </c>
      <c r="D939" s="92" t="s">
        <v>37</v>
      </c>
      <c r="E939" s="92" t="s">
        <v>37</v>
      </c>
      <c r="F939" s="92" t="s">
        <v>120</v>
      </c>
      <c r="G939" s="93" t="s">
        <v>98</v>
      </c>
      <c r="H939" s="93" t="s">
        <v>37</v>
      </c>
      <c r="I939" s="92" t="s">
        <v>45</v>
      </c>
      <c r="J939" s="94">
        <v>280</v>
      </c>
      <c r="K939" s="95">
        <v>387</v>
      </c>
      <c r="L939" s="96">
        <v>31278.6899999999</v>
      </c>
    </row>
    <row r="940" spans="1:12" s="56" customFormat="1" ht="15" customHeight="1" x14ac:dyDescent="0.25">
      <c r="A940" s="91" t="s">
        <v>52</v>
      </c>
      <c r="B940" s="92" t="s">
        <v>42</v>
      </c>
      <c r="C940" s="92" t="s">
        <v>53</v>
      </c>
      <c r="D940" s="92" t="s">
        <v>37</v>
      </c>
      <c r="E940" s="92" t="s">
        <v>37</v>
      </c>
      <c r="F940" s="92" t="s">
        <v>120</v>
      </c>
      <c r="G940" s="93" t="s">
        <v>37</v>
      </c>
      <c r="H940" s="93" t="s">
        <v>122</v>
      </c>
      <c r="I940" s="92" t="s">
        <v>117</v>
      </c>
      <c r="J940" s="94">
        <v>3117</v>
      </c>
      <c r="K940" s="95">
        <v>8649</v>
      </c>
      <c r="L940" s="96">
        <v>993055.31000005896</v>
      </c>
    </row>
    <row r="941" spans="1:12" s="56" customFormat="1" ht="15" customHeight="1" x14ac:dyDescent="0.25">
      <c r="A941" s="91" t="s">
        <v>52</v>
      </c>
      <c r="B941" s="92" t="s">
        <v>42</v>
      </c>
      <c r="C941" s="92" t="s">
        <v>53</v>
      </c>
      <c r="D941" s="92" t="s">
        <v>37</v>
      </c>
      <c r="E941" s="92" t="s">
        <v>37</v>
      </c>
      <c r="F941" s="92" t="s">
        <v>120</v>
      </c>
      <c r="G941" s="93" t="s">
        <v>37</v>
      </c>
      <c r="H941" s="93" t="s">
        <v>122</v>
      </c>
      <c r="I941" s="92" t="s">
        <v>45</v>
      </c>
      <c r="J941" s="94">
        <v>301</v>
      </c>
      <c r="K941" s="95">
        <v>535</v>
      </c>
      <c r="L941" s="96">
        <v>51545.499999999804</v>
      </c>
    </row>
    <row r="942" spans="1:12" s="56" customFormat="1" ht="15" customHeight="1" x14ac:dyDescent="0.25">
      <c r="A942" s="91" t="s">
        <v>52</v>
      </c>
      <c r="B942" s="92" t="s">
        <v>42</v>
      </c>
      <c r="C942" s="92" t="s">
        <v>53</v>
      </c>
      <c r="D942" s="92" t="s">
        <v>37</v>
      </c>
      <c r="E942" s="92" t="s">
        <v>37</v>
      </c>
      <c r="F942" s="92" t="s">
        <v>120</v>
      </c>
      <c r="G942" s="93" t="s">
        <v>37</v>
      </c>
      <c r="H942" s="93" t="s">
        <v>37</v>
      </c>
      <c r="I942" s="92" t="s">
        <v>117</v>
      </c>
      <c r="J942" s="94">
        <v>20212</v>
      </c>
      <c r="K942" s="95">
        <v>60343</v>
      </c>
      <c r="L942" s="96">
        <v>6813941.0299972501</v>
      </c>
    </row>
    <row r="943" spans="1:12" s="56" customFormat="1" ht="15" customHeight="1" x14ac:dyDescent="0.25">
      <c r="A943" s="91" t="s">
        <v>52</v>
      </c>
      <c r="B943" s="92" t="s">
        <v>42</v>
      </c>
      <c r="C943" s="92" t="s">
        <v>53</v>
      </c>
      <c r="D943" s="92" t="s">
        <v>37</v>
      </c>
      <c r="E943" s="92" t="s">
        <v>37</v>
      </c>
      <c r="F943" s="92" t="s">
        <v>120</v>
      </c>
      <c r="G943" s="93" t="s">
        <v>37</v>
      </c>
      <c r="H943" s="93" t="s">
        <v>37</v>
      </c>
      <c r="I943" s="92" t="s">
        <v>45</v>
      </c>
      <c r="J943" s="94">
        <v>1327</v>
      </c>
      <c r="K943" s="95">
        <v>2123</v>
      </c>
      <c r="L943" s="96">
        <v>142951.310000003</v>
      </c>
    </row>
    <row r="944" spans="1:12" s="56" customFormat="1" ht="15" customHeight="1" x14ac:dyDescent="0.25">
      <c r="A944" s="91" t="s">
        <v>52</v>
      </c>
      <c r="B944" s="92" t="s">
        <v>42</v>
      </c>
      <c r="C944" s="92" t="s">
        <v>53</v>
      </c>
      <c r="D944" s="92" t="s">
        <v>37</v>
      </c>
      <c r="E944" s="92" t="s">
        <v>37</v>
      </c>
      <c r="F944" s="92" t="s">
        <v>120</v>
      </c>
      <c r="G944" s="93" t="s">
        <v>37</v>
      </c>
      <c r="H944" s="93" t="s">
        <v>64</v>
      </c>
      <c r="I944" s="92" t="s">
        <v>117</v>
      </c>
      <c r="J944" s="94">
        <v>16952</v>
      </c>
      <c r="K944" s="95">
        <v>51285</v>
      </c>
      <c r="L944" s="96">
        <v>5769345.1399974898</v>
      </c>
    </row>
    <row r="945" spans="1:12" s="56" customFormat="1" ht="15" customHeight="1" x14ac:dyDescent="0.25">
      <c r="A945" s="91" t="s">
        <v>52</v>
      </c>
      <c r="B945" s="92" t="s">
        <v>42</v>
      </c>
      <c r="C945" s="92" t="s">
        <v>53</v>
      </c>
      <c r="D945" s="92" t="s">
        <v>37</v>
      </c>
      <c r="E945" s="92" t="s">
        <v>37</v>
      </c>
      <c r="F945" s="92" t="s">
        <v>120</v>
      </c>
      <c r="G945" s="93" t="s">
        <v>37</v>
      </c>
      <c r="H945" s="93" t="s">
        <v>64</v>
      </c>
      <c r="I945" s="92" t="s">
        <v>45</v>
      </c>
      <c r="J945" s="94">
        <v>1013</v>
      </c>
      <c r="K945" s="95">
        <v>1571</v>
      </c>
      <c r="L945" s="96">
        <v>90525.439999997994</v>
      </c>
    </row>
    <row r="946" spans="1:12" s="56" customFormat="1" ht="15" customHeight="1" x14ac:dyDescent="0.25">
      <c r="A946" s="91" t="s">
        <v>52</v>
      </c>
      <c r="B946" s="92" t="s">
        <v>42</v>
      </c>
      <c r="C946" s="92" t="s">
        <v>53</v>
      </c>
      <c r="D946" s="92" t="s">
        <v>37</v>
      </c>
      <c r="E946" s="92" t="s">
        <v>37</v>
      </c>
      <c r="F946" s="92" t="s">
        <v>121</v>
      </c>
      <c r="G946" s="93" t="s">
        <v>41</v>
      </c>
      <c r="H946" s="93" t="s">
        <v>37</v>
      </c>
      <c r="I946" s="92" t="s">
        <v>117</v>
      </c>
      <c r="J946" s="94">
        <v>56926</v>
      </c>
      <c r="K946" s="95">
        <v>156633</v>
      </c>
      <c r="L946" s="96">
        <v>15266402.029982001</v>
      </c>
    </row>
    <row r="947" spans="1:12" s="56" customFormat="1" ht="15" customHeight="1" x14ac:dyDescent="0.25">
      <c r="A947" s="91" t="s">
        <v>52</v>
      </c>
      <c r="B947" s="92" t="s">
        <v>42</v>
      </c>
      <c r="C947" s="92" t="s">
        <v>53</v>
      </c>
      <c r="D947" s="92" t="s">
        <v>37</v>
      </c>
      <c r="E947" s="92" t="s">
        <v>37</v>
      </c>
      <c r="F947" s="92" t="s">
        <v>121</v>
      </c>
      <c r="G947" s="93" t="s">
        <v>41</v>
      </c>
      <c r="H947" s="93" t="s">
        <v>37</v>
      </c>
      <c r="I947" s="92" t="s">
        <v>45</v>
      </c>
      <c r="J947" s="94">
        <v>4050</v>
      </c>
      <c r="K947" s="95">
        <v>6001</v>
      </c>
      <c r="L947" s="96">
        <v>290577.99999998498</v>
      </c>
    </row>
    <row r="948" spans="1:12" s="56" customFormat="1" ht="15" customHeight="1" x14ac:dyDescent="0.25">
      <c r="A948" s="91" t="s">
        <v>52</v>
      </c>
      <c r="B948" s="92" t="s">
        <v>42</v>
      </c>
      <c r="C948" s="92" t="s">
        <v>53</v>
      </c>
      <c r="D948" s="92" t="s">
        <v>37</v>
      </c>
      <c r="E948" s="92" t="s">
        <v>37</v>
      </c>
      <c r="F948" s="92" t="s">
        <v>121</v>
      </c>
      <c r="G948" s="93" t="s">
        <v>42</v>
      </c>
      <c r="H948" s="93" t="s">
        <v>37</v>
      </c>
      <c r="I948" s="92" t="s">
        <v>117</v>
      </c>
      <c r="J948" s="94">
        <v>50482</v>
      </c>
      <c r="K948" s="95">
        <v>116105</v>
      </c>
      <c r="L948" s="96">
        <v>11524409.9499919</v>
      </c>
    </row>
    <row r="949" spans="1:12" s="56" customFormat="1" ht="15" customHeight="1" x14ac:dyDescent="0.25">
      <c r="A949" s="91" t="s">
        <v>52</v>
      </c>
      <c r="B949" s="92" t="s">
        <v>42</v>
      </c>
      <c r="C949" s="92" t="s">
        <v>53</v>
      </c>
      <c r="D949" s="92" t="s">
        <v>37</v>
      </c>
      <c r="E949" s="92" t="s">
        <v>37</v>
      </c>
      <c r="F949" s="92" t="s">
        <v>121</v>
      </c>
      <c r="G949" s="93" t="s">
        <v>42</v>
      </c>
      <c r="H949" s="93" t="s">
        <v>37</v>
      </c>
      <c r="I949" s="92" t="s">
        <v>45</v>
      </c>
      <c r="J949" s="94">
        <v>3377</v>
      </c>
      <c r="K949" s="95">
        <v>4457</v>
      </c>
      <c r="L949" s="96">
        <v>225469.79999999001</v>
      </c>
    </row>
    <row r="950" spans="1:12" s="56" customFormat="1" ht="15" customHeight="1" x14ac:dyDescent="0.25">
      <c r="A950" s="91" t="s">
        <v>52</v>
      </c>
      <c r="B950" s="92" t="s">
        <v>42</v>
      </c>
      <c r="C950" s="92" t="s">
        <v>53</v>
      </c>
      <c r="D950" s="92" t="s">
        <v>37</v>
      </c>
      <c r="E950" s="92" t="s">
        <v>37</v>
      </c>
      <c r="F950" s="92" t="s">
        <v>121</v>
      </c>
      <c r="G950" s="93" t="s">
        <v>43</v>
      </c>
      <c r="H950" s="93" t="s">
        <v>37</v>
      </c>
      <c r="I950" s="92" t="s">
        <v>117</v>
      </c>
      <c r="J950" s="94">
        <v>47323</v>
      </c>
      <c r="K950" s="95">
        <v>101713</v>
      </c>
      <c r="L950" s="96">
        <v>10164714.569994301</v>
      </c>
    </row>
    <row r="951" spans="1:12" s="56" customFormat="1" ht="15" customHeight="1" x14ac:dyDescent="0.25">
      <c r="A951" s="91" t="s">
        <v>52</v>
      </c>
      <c r="B951" s="92" t="s">
        <v>42</v>
      </c>
      <c r="C951" s="92" t="s">
        <v>53</v>
      </c>
      <c r="D951" s="92" t="s">
        <v>37</v>
      </c>
      <c r="E951" s="92" t="s">
        <v>37</v>
      </c>
      <c r="F951" s="92" t="s">
        <v>121</v>
      </c>
      <c r="G951" s="93" t="s">
        <v>43</v>
      </c>
      <c r="H951" s="93" t="s">
        <v>37</v>
      </c>
      <c r="I951" s="92" t="s">
        <v>45</v>
      </c>
      <c r="J951" s="94">
        <v>3166</v>
      </c>
      <c r="K951" s="95">
        <v>4082</v>
      </c>
      <c r="L951" s="96">
        <v>205165.19999999099</v>
      </c>
    </row>
    <row r="952" spans="1:12" s="56" customFormat="1" ht="15" customHeight="1" x14ac:dyDescent="0.25">
      <c r="A952" s="91" t="s">
        <v>52</v>
      </c>
      <c r="B952" s="92" t="s">
        <v>42</v>
      </c>
      <c r="C952" s="92" t="s">
        <v>53</v>
      </c>
      <c r="D952" s="92" t="s">
        <v>37</v>
      </c>
      <c r="E952" s="92" t="s">
        <v>37</v>
      </c>
      <c r="F952" s="92" t="s">
        <v>121</v>
      </c>
      <c r="G952" s="93" t="s">
        <v>44</v>
      </c>
      <c r="H952" s="93" t="s">
        <v>37</v>
      </c>
      <c r="I952" s="92" t="s">
        <v>117</v>
      </c>
      <c r="J952" s="94">
        <v>46189</v>
      </c>
      <c r="K952" s="95">
        <v>95319</v>
      </c>
      <c r="L952" s="96">
        <v>9660658.3599957507</v>
      </c>
    </row>
    <row r="953" spans="1:12" s="56" customFormat="1" ht="15" customHeight="1" x14ac:dyDescent="0.25">
      <c r="A953" s="91" t="s">
        <v>52</v>
      </c>
      <c r="B953" s="92" t="s">
        <v>42</v>
      </c>
      <c r="C953" s="92" t="s">
        <v>53</v>
      </c>
      <c r="D953" s="92" t="s">
        <v>37</v>
      </c>
      <c r="E953" s="92" t="s">
        <v>37</v>
      </c>
      <c r="F953" s="92" t="s">
        <v>121</v>
      </c>
      <c r="G953" s="93" t="s">
        <v>44</v>
      </c>
      <c r="H953" s="93" t="s">
        <v>37</v>
      </c>
      <c r="I953" s="92" t="s">
        <v>45</v>
      </c>
      <c r="J953" s="94">
        <v>3109</v>
      </c>
      <c r="K953" s="95">
        <v>3915</v>
      </c>
      <c r="L953" s="96">
        <v>212234.32999999201</v>
      </c>
    </row>
    <row r="954" spans="1:12" s="56" customFormat="1" ht="15" customHeight="1" x14ac:dyDescent="0.25">
      <c r="A954" s="91" t="s">
        <v>52</v>
      </c>
      <c r="B954" s="92" t="s">
        <v>42</v>
      </c>
      <c r="C954" s="92" t="s">
        <v>53</v>
      </c>
      <c r="D954" s="92" t="s">
        <v>37</v>
      </c>
      <c r="E954" s="92" t="s">
        <v>37</v>
      </c>
      <c r="F954" s="92" t="s">
        <v>121</v>
      </c>
      <c r="G954" s="93" t="s">
        <v>98</v>
      </c>
      <c r="H954" s="93" t="s">
        <v>37</v>
      </c>
      <c r="I954" s="92" t="s">
        <v>117</v>
      </c>
      <c r="J954" s="94">
        <v>40633</v>
      </c>
      <c r="K954" s="95">
        <v>83760</v>
      </c>
      <c r="L954" s="96">
        <v>8524041.6599978302</v>
      </c>
    </row>
    <row r="955" spans="1:12" s="56" customFormat="1" ht="15" customHeight="1" x14ac:dyDescent="0.25">
      <c r="A955" s="91" t="s">
        <v>52</v>
      </c>
      <c r="B955" s="92" t="s">
        <v>42</v>
      </c>
      <c r="C955" s="92" t="s">
        <v>53</v>
      </c>
      <c r="D955" s="92" t="s">
        <v>37</v>
      </c>
      <c r="E955" s="92" t="s">
        <v>37</v>
      </c>
      <c r="F955" s="92" t="s">
        <v>121</v>
      </c>
      <c r="G955" s="93" t="s">
        <v>98</v>
      </c>
      <c r="H955" s="93" t="s">
        <v>37</v>
      </c>
      <c r="I955" s="92" t="s">
        <v>45</v>
      </c>
      <c r="J955" s="94">
        <v>2561</v>
      </c>
      <c r="K955" s="95">
        <v>3262</v>
      </c>
      <c r="L955" s="96">
        <v>177043.33999999601</v>
      </c>
    </row>
    <row r="956" spans="1:12" s="56" customFormat="1" ht="15" customHeight="1" x14ac:dyDescent="0.25">
      <c r="A956" s="91" t="s">
        <v>52</v>
      </c>
      <c r="B956" s="92" t="s">
        <v>42</v>
      </c>
      <c r="C956" s="92" t="s">
        <v>53</v>
      </c>
      <c r="D956" s="92" t="s">
        <v>37</v>
      </c>
      <c r="E956" s="92" t="s">
        <v>37</v>
      </c>
      <c r="F956" s="92" t="s">
        <v>121</v>
      </c>
      <c r="G956" s="93" t="s">
        <v>37</v>
      </c>
      <c r="H956" s="93" t="s">
        <v>122</v>
      </c>
      <c r="I956" s="92" t="s">
        <v>117</v>
      </c>
      <c r="J956" s="94">
        <v>31854</v>
      </c>
      <c r="K956" s="95">
        <v>75202</v>
      </c>
      <c r="L956" s="96">
        <v>6933473.7899964796</v>
      </c>
    </row>
    <row r="957" spans="1:12" s="56" customFormat="1" ht="15" customHeight="1" x14ac:dyDescent="0.25">
      <c r="A957" s="91" t="s">
        <v>52</v>
      </c>
      <c r="B957" s="92" t="s">
        <v>42</v>
      </c>
      <c r="C957" s="92" t="s">
        <v>53</v>
      </c>
      <c r="D957" s="92" t="s">
        <v>37</v>
      </c>
      <c r="E957" s="92" t="s">
        <v>37</v>
      </c>
      <c r="F957" s="92" t="s">
        <v>121</v>
      </c>
      <c r="G957" s="93" t="s">
        <v>37</v>
      </c>
      <c r="H957" s="93" t="s">
        <v>122</v>
      </c>
      <c r="I957" s="92" t="s">
        <v>45</v>
      </c>
      <c r="J957" s="94">
        <v>2229</v>
      </c>
      <c r="K957" s="95">
        <v>3152</v>
      </c>
      <c r="L957" s="96">
        <v>260248.41999998601</v>
      </c>
    </row>
    <row r="958" spans="1:12" s="56" customFormat="1" ht="15" customHeight="1" x14ac:dyDescent="0.25">
      <c r="A958" s="91" t="s">
        <v>52</v>
      </c>
      <c r="B958" s="92" t="s">
        <v>42</v>
      </c>
      <c r="C958" s="92" t="s">
        <v>53</v>
      </c>
      <c r="D958" s="92" t="s">
        <v>37</v>
      </c>
      <c r="E958" s="92" t="s">
        <v>37</v>
      </c>
      <c r="F958" s="92" t="s">
        <v>121</v>
      </c>
      <c r="G958" s="93" t="s">
        <v>37</v>
      </c>
      <c r="H958" s="93" t="s">
        <v>37</v>
      </c>
      <c r="I958" s="92" t="s">
        <v>117</v>
      </c>
      <c r="J958" s="94">
        <v>230697</v>
      </c>
      <c r="K958" s="95">
        <v>559017</v>
      </c>
      <c r="L958" s="96">
        <v>55703360.349998198</v>
      </c>
    </row>
    <row r="959" spans="1:12" s="56" customFormat="1" ht="15" customHeight="1" x14ac:dyDescent="0.25">
      <c r="A959" s="91" t="s">
        <v>52</v>
      </c>
      <c r="B959" s="92" t="s">
        <v>42</v>
      </c>
      <c r="C959" s="92" t="s">
        <v>53</v>
      </c>
      <c r="D959" s="92" t="s">
        <v>37</v>
      </c>
      <c r="E959" s="92" t="s">
        <v>37</v>
      </c>
      <c r="F959" s="92" t="s">
        <v>121</v>
      </c>
      <c r="G959" s="93" t="s">
        <v>37</v>
      </c>
      <c r="H959" s="93" t="s">
        <v>37</v>
      </c>
      <c r="I959" s="92" t="s">
        <v>45</v>
      </c>
      <c r="J959" s="94">
        <v>15906</v>
      </c>
      <c r="K959" s="95">
        <v>21923</v>
      </c>
      <c r="L959" s="96">
        <v>1120559.0000002999</v>
      </c>
    </row>
    <row r="960" spans="1:12" s="56" customFormat="1" ht="15" customHeight="1" x14ac:dyDescent="0.25">
      <c r="A960" s="91" t="s">
        <v>52</v>
      </c>
      <c r="B960" s="92" t="s">
        <v>42</v>
      </c>
      <c r="C960" s="92" t="s">
        <v>53</v>
      </c>
      <c r="D960" s="92" t="s">
        <v>37</v>
      </c>
      <c r="E960" s="92" t="s">
        <v>37</v>
      </c>
      <c r="F960" s="92" t="s">
        <v>121</v>
      </c>
      <c r="G960" s="93" t="s">
        <v>37</v>
      </c>
      <c r="H960" s="93" t="s">
        <v>64</v>
      </c>
      <c r="I960" s="92" t="s">
        <v>117</v>
      </c>
      <c r="J960" s="94">
        <v>197106</v>
      </c>
      <c r="K960" s="95">
        <v>478876</v>
      </c>
      <c r="L960" s="96">
        <v>48266092.920007199</v>
      </c>
    </row>
    <row r="961" spans="1:12" s="56" customFormat="1" ht="15" customHeight="1" x14ac:dyDescent="0.25">
      <c r="A961" s="91" t="s">
        <v>52</v>
      </c>
      <c r="B961" s="92" t="s">
        <v>42</v>
      </c>
      <c r="C961" s="92" t="s">
        <v>53</v>
      </c>
      <c r="D961" s="92" t="s">
        <v>37</v>
      </c>
      <c r="E961" s="92" t="s">
        <v>37</v>
      </c>
      <c r="F961" s="92" t="s">
        <v>121</v>
      </c>
      <c r="G961" s="93" t="s">
        <v>37</v>
      </c>
      <c r="H961" s="93" t="s">
        <v>64</v>
      </c>
      <c r="I961" s="92" t="s">
        <v>45</v>
      </c>
      <c r="J961" s="94">
        <v>13576</v>
      </c>
      <c r="K961" s="95">
        <v>18587</v>
      </c>
      <c r="L961" s="96">
        <v>851378.63000032504</v>
      </c>
    </row>
    <row r="962" spans="1:12" s="56" customFormat="1" ht="15" customHeight="1" x14ac:dyDescent="0.25">
      <c r="A962" s="91" t="s">
        <v>52</v>
      </c>
      <c r="B962" s="92" t="s">
        <v>42</v>
      </c>
      <c r="C962" s="92" t="s">
        <v>53</v>
      </c>
      <c r="D962" s="92" t="s">
        <v>37</v>
      </c>
      <c r="E962" s="92" t="s">
        <v>37</v>
      </c>
      <c r="F962" s="92" t="s">
        <v>60</v>
      </c>
      <c r="G962" s="93" t="s">
        <v>41</v>
      </c>
      <c r="H962" s="93" t="s">
        <v>37</v>
      </c>
      <c r="I962" s="92" t="s">
        <v>117</v>
      </c>
      <c r="J962" s="94">
        <v>10087</v>
      </c>
      <c r="K962" s="95">
        <v>29947</v>
      </c>
      <c r="L962" s="96">
        <v>2518366.8300001798</v>
      </c>
    </row>
    <row r="963" spans="1:12" s="56" customFormat="1" ht="15" customHeight="1" x14ac:dyDescent="0.25">
      <c r="A963" s="91" t="s">
        <v>52</v>
      </c>
      <c r="B963" s="92" t="s">
        <v>42</v>
      </c>
      <c r="C963" s="92" t="s">
        <v>53</v>
      </c>
      <c r="D963" s="92" t="s">
        <v>37</v>
      </c>
      <c r="E963" s="92" t="s">
        <v>37</v>
      </c>
      <c r="F963" s="92" t="s">
        <v>60</v>
      </c>
      <c r="G963" s="93" t="s">
        <v>41</v>
      </c>
      <c r="H963" s="93" t="s">
        <v>37</v>
      </c>
      <c r="I963" s="92" t="s">
        <v>45</v>
      </c>
      <c r="J963" s="94">
        <v>826</v>
      </c>
      <c r="K963" s="95">
        <v>1150</v>
      </c>
      <c r="L963" s="96">
        <v>43188.700000000099</v>
      </c>
    </row>
    <row r="964" spans="1:12" s="56" customFormat="1" ht="15" customHeight="1" x14ac:dyDescent="0.25">
      <c r="A964" s="91" t="s">
        <v>52</v>
      </c>
      <c r="B964" s="92" t="s">
        <v>42</v>
      </c>
      <c r="C964" s="92" t="s">
        <v>53</v>
      </c>
      <c r="D964" s="92" t="s">
        <v>37</v>
      </c>
      <c r="E964" s="92" t="s">
        <v>37</v>
      </c>
      <c r="F964" s="92" t="s">
        <v>60</v>
      </c>
      <c r="G964" s="93" t="s">
        <v>42</v>
      </c>
      <c r="H964" s="93" t="s">
        <v>37</v>
      </c>
      <c r="I964" s="92" t="s">
        <v>117</v>
      </c>
      <c r="J964" s="94">
        <v>9187</v>
      </c>
      <c r="K964" s="95">
        <v>25200</v>
      </c>
      <c r="L964" s="96">
        <v>2168610.7099999702</v>
      </c>
    </row>
    <row r="965" spans="1:12" s="56" customFormat="1" ht="15" customHeight="1" x14ac:dyDescent="0.25">
      <c r="A965" s="91" t="s">
        <v>52</v>
      </c>
      <c r="B965" s="92" t="s">
        <v>42</v>
      </c>
      <c r="C965" s="92" t="s">
        <v>53</v>
      </c>
      <c r="D965" s="92" t="s">
        <v>37</v>
      </c>
      <c r="E965" s="92" t="s">
        <v>37</v>
      </c>
      <c r="F965" s="92" t="s">
        <v>60</v>
      </c>
      <c r="G965" s="93" t="s">
        <v>42</v>
      </c>
      <c r="H965" s="93" t="s">
        <v>37</v>
      </c>
      <c r="I965" s="92" t="s">
        <v>45</v>
      </c>
      <c r="J965" s="94">
        <v>751</v>
      </c>
      <c r="K965" s="95">
        <v>959</v>
      </c>
      <c r="L965" s="96">
        <v>35078.180000000102</v>
      </c>
    </row>
    <row r="966" spans="1:12" s="56" customFormat="1" ht="15" customHeight="1" x14ac:dyDescent="0.25">
      <c r="A966" s="91" t="s">
        <v>52</v>
      </c>
      <c r="B966" s="92" t="s">
        <v>42</v>
      </c>
      <c r="C966" s="92" t="s">
        <v>53</v>
      </c>
      <c r="D966" s="92" t="s">
        <v>37</v>
      </c>
      <c r="E966" s="92" t="s">
        <v>37</v>
      </c>
      <c r="F966" s="92" t="s">
        <v>60</v>
      </c>
      <c r="G966" s="93" t="s">
        <v>43</v>
      </c>
      <c r="H966" s="93" t="s">
        <v>37</v>
      </c>
      <c r="I966" s="92" t="s">
        <v>117</v>
      </c>
      <c r="J966" s="94">
        <v>8555</v>
      </c>
      <c r="K966" s="95">
        <v>19734</v>
      </c>
      <c r="L966" s="96">
        <v>1741891.6899999201</v>
      </c>
    </row>
    <row r="967" spans="1:12" s="56" customFormat="1" ht="15" customHeight="1" x14ac:dyDescent="0.25">
      <c r="A967" s="91" t="s">
        <v>52</v>
      </c>
      <c r="B967" s="92" t="s">
        <v>42</v>
      </c>
      <c r="C967" s="92" t="s">
        <v>53</v>
      </c>
      <c r="D967" s="92" t="s">
        <v>37</v>
      </c>
      <c r="E967" s="92" t="s">
        <v>37</v>
      </c>
      <c r="F967" s="92" t="s">
        <v>60</v>
      </c>
      <c r="G967" s="93" t="s">
        <v>43</v>
      </c>
      <c r="H967" s="93" t="s">
        <v>37</v>
      </c>
      <c r="I967" s="92" t="s">
        <v>45</v>
      </c>
      <c r="J967" s="94">
        <v>663</v>
      </c>
      <c r="K967" s="95">
        <v>797</v>
      </c>
      <c r="L967" s="96">
        <v>30620.360000000099</v>
      </c>
    </row>
    <row r="968" spans="1:12" s="56" customFormat="1" ht="15" customHeight="1" x14ac:dyDescent="0.25">
      <c r="A968" s="91" t="s">
        <v>52</v>
      </c>
      <c r="B968" s="92" t="s">
        <v>42</v>
      </c>
      <c r="C968" s="92" t="s">
        <v>53</v>
      </c>
      <c r="D968" s="92" t="s">
        <v>37</v>
      </c>
      <c r="E968" s="92" t="s">
        <v>37</v>
      </c>
      <c r="F968" s="92" t="s">
        <v>60</v>
      </c>
      <c r="G968" s="93" t="s">
        <v>44</v>
      </c>
      <c r="H968" s="93" t="s">
        <v>37</v>
      </c>
      <c r="I968" s="92" t="s">
        <v>117</v>
      </c>
      <c r="J968" s="94">
        <v>7550</v>
      </c>
      <c r="K968" s="95">
        <v>17893</v>
      </c>
      <c r="L968" s="96">
        <v>1575411.39999992</v>
      </c>
    </row>
    <row r="969" spans="1:12" s="56" customFormat="1" ht="15" customHeight="1" x14ac:dyDescent="0.25">
      <c r="A969" s="91" t="s">
        <v>52</v>
      </c>
      <c r="B969" s="92" t="s">
        <v>42</v>
      </c>
      <c r="C969" s="92" t="s">
        <v>53</v>
      </c>
      <c r="D969" s="92" t="s">
        <v>37</v>
      </c>
      <c r="E969" s="92" t="s">
        <v>37</v>
      </c>
      <c r="F969" s="92" t="s">
        <v>60</v>
      </c>
      <c r="G969" s="93" t="s">
        <v>44</v>
      </c>
      <c r="H969" s="93" t="s">
        <v>37</v>
      </c>
      <c r="I969" s="92" t="s">
        <v>45</v>
      </c>
      <c r="J969" s="94">
        <v>580</v>
      </c>
      <c r="K969" s="95">
        <v>723</v>
      </c>
      <c r="L969" s="96">
        <v>33178.26</v>
      </c>
    </row>
    <row r="970" spans="1:12" s="56" customFormat="1" ht="15" customHeight="1" x14ac:dyDescent="0.25">
      <c r="A970" s="91" t="s">
        <v>52</v>
      </c>
      <c r="B970" s="92" t="s">
        <v>42</v>
      </c>
      <c r="C970" s="92" t="s">
        <v>53</v>
      </c>
      <c r="D970" s="92" t="s">
        <v>37</v>
      </c>
      <c r="E970" s="92" t="s">
        <v>37</v>
      </c>
      <c r="F970" s="92" t="s">
        <v>60</v>
      </c>
      <c r="G970" s="93" t="s">
        <v>98</v>
      </c>
      <c r="H970" s="93" t="s">
        <v>37</v>
      </c>
      <c r="I970" s="92" t="s">
        <v>117</v>
      </c>
      <c r="J970" s="94">
        <v>7333</v>
      </c>
      <c r="K970" s="95">
        <v>17547</v>
      </c>
      <c r="L970" s="96">
        <v>1620790.3299998899</v>
      </c>
    </row>
    <row r="971" spans="1:12" s="56" customFormat="1" ht="15" customHeight="1" x14ac:dyDescent="0.25">
      <c r="A971" s="91" t="s">
        <v>52</v>
      </c>
      <c r="B971" s="92" t="s">
        <v>42</v>
      </c>
      <c r="C971" s="92" t="s">
        <v>53</v>
      </c>
      <c r="D971" s="92" t="s">
        <v>37</v>
      </c>
      <c r="E971" s="92" t="s">
        <v>37</v>
      </c>
      <c r="F971" s="92" t="s">
        <v>60</v>
      </c>
      <c r="G971" s="93" t="s">
        <v>98</v>
      </c>
      <c r="H971" s="93" t="s">
        <v>37</v>
      </c>
      <c r="I971" s="92" t="s">
        <v>45</v>
      </c>
      <c r="J971" s="94">
        <v>568</v>
      </c>
      <c r="K971" s="95">
        <v>679</v>
      </c>
      <c r="L971" s="96">
        <v>27175.26</v>
      </c>
    </row>
    <row r="972" spans="1:12" s="56" customFormat="1" ht="15" customHeight="1" x14ac:dyDescent="0.25">
      <c r="A972" s="91" t="s">
        <v>52</v>
      </c>
      <c r="B972" s="92" t="s">
        <v>42</v>
      </c>
      <c r="C972" s="92" t="s">
        <v>53</v>
      </c>
      <c r="D972" s="92" t="s">
        <v>37</v>
      </c>
      <c r="E972" s="92" t="s">
        <v>37</v>
      </c>
      <c r="F972" s="92" t="s">
        <v>60</v>
      </c>
      <c r="G972" s="93" t="s">
        <v>37</v>
      </c>
      <c r="H972" s="93" t="s">
        <v>122</v>
      </c>
      <c r="I972" s="92" t="s">
        <v>117</v>
      </c>
      <c r="J972" s="94">
        <v>6067</v>
      </c>
      <c r="K972" s="95">
        <v>17735</v>
      </c>
      <c r="L972" s="96">
        <v>1323605.7699998401</v>
      </c>
    </row>
    <row r="973" spans="1:12" s="56" customFormat="1" ht="15" customHeight="1" x14ac:dyDescent="0.25">
      <c r="A973" s="91" t="s">
        <v>52</v>
      </c>
      <c r="B973" s="92" t="s">
        <v>42</v>
      </c>
      <c r="C973" s="92" t="s">
        <v>53</v>
      </c>
      <c r="D973" s="92" t="s">
        <v>37</v>
      </c>
      <c r="E973" s="92" t="s">
        <v>37</v>
      </c>
      <c r="F973" s="92" t="s">
        <v>60</v>
      </c>
      <c r="G973" s="93" t="s">
        <v>37</v>
      </c>
      <c r="H973" s="93" t="s">
        <v>122</v>
      </c>
      <c r="I973" s="92" t="s">
        <v>45</v>
      </c>
      <c r="J973" s="94">
        <v>469</v>
      </c>
      <c r="K973" s="95">
        <v>603</v>
      </c>
      <c r="L973" s="96">
        <v>35342.180000000102</v>
      </c>
    </row>
    <row r="974" spans="1:12" s="56" customFormat="1" ht="15" customHeight="1" x14ac:dyDescent="0.25">
      <c r="A974" s="91" t="s">
        <v>52</v>
      </c>
      <c r="B974" s="92" t="s">
        <v>42</v>
      </c>
      <c r="C974" s="92" t="s">
        <v>53</v>
      </c>
      <c r="D974" s="92" t="s">
        <v>37</v>
      </c>
      <c r="E974" s="92" t="s">
        <v>37</v>
      </c>
      <c r="F974" s="92" t="s">
        <v>60</v>
      </c>
      <c r="G974" s="93" t="s">
        <v>37</v>
      </c>
      <c r="H974" s="93" t="s">
        <v>37</v>
      </c>
      <c r="I974" s="92" t="s">
        <v>117</v>
      </c>
      <c r="J974" s="94">
        <v>40906</v>
      </c>
      <c r="K974" s="95">
        <v>111165</v>
      </c>
      <c r="L974" s="96">
        <v>9704701.8099969998</v>
      </c>
    </row>
    <row r="975" spans="1:12" s="56" customFormat="1" ht="15" customHeight="1" x14ac:dyDescent="0.25">
      <c r="A975" s="91" t="s">
        <v>52</v>
      </c>
      <c r="B975" s="92" t="s">
        <v>42</v>
      </c>
      <c r="C975" s="92" t="s">
        <v>53</v>
      </c>
      <c r="D975" s="92" t="s">
        <v>37</v>
      </c>
      <c r="E975" s="92" t="s">
        <v>37</v>
      </c>
      <c r="F975" s="92" t="s">
        <v>60</v>
      </c>
      <c r="G975" s="93" t="s">
        <v>37</v>
      </c>
      <c r="H975" s="93" t="s">
        <v>37</v>
      </c>
      <c r="I975" s="92" t="s">
        <v>45</v>
      </c>
      <c r="J975" s="94">
        <v>3355</v>
      </c>
      <c r="K975" s="95">
        <v>4351</v>
      </c>
      <c r="L975" s="96">
        <v>170486.29999998899</v>
      </c>
    </row>
    <row r="976" spans="1:12" s="56" customFormat="1" ht="15" customHeight="1" x14ac:dyDescent="0.25">
      <c r="A976" s="91" t="s">
        <v>52</v>
      </c>
      <c r="B976" s="92" t="s">
        <v>42</v>
      </c>
      <c r="C976" s="92" t="s">
        <v>53</v>
      </c>
      <c r="D976" s="92" t="s">
        <v>37</v>
      </c>
      <c r="E976" s="92" t="s">
        <v>37</v>
      </c>
      <c r="F976" s="92" t="s">
        <v>60</v>
      </c>
      <c r="G976" s="93" t="s">
        <v>37</v>
      </c>
      <c r="H976" s="93" t="s">
        <v>64</v>
      </c>
      <c r="I976" s="92" t="s">
        <v>117</v>
      </c>
      <c r="J976" s="94">
        <v>34598</v>
      </c>
      <c r="K976" s="95">
        <v>92694</v>
      </c>
      <c r="L976" s="96">
        <v>8312627.2999943001</v>
      </c>
    </row>
    <row r="977" spans="1:12" s="56" customFormat="1" ht="15" customHeight="1" x14ac:dyDescent="0.25">
      <c r="A977" s="91" t="s">
        <v>52</v>
      </c>
      <c r="B977" s="92" t="s">
        <v>42</v>
      </c>
      <c r="C977" s="92" t="s">
        <v>53</v>
      </c>
      <c r="D977" s="92" t="s">
        <v>37</v>
      </c>
      <c r="E977" s="92" t="s">
        <v>37</v>
      </c>
      <c r="F977" s="92" t="s">
        <v>60</v>
      </c>
      <c r="G977" s="93" t="s">
        <v>37</v>
      </c>
      <c r="H977" s="93" t="s">
        <v>64</v>
      </c>
      <c r="I977" s="92" t="s">
        <v>45</v>
      </c>
      <c r="J977" s="94">
        <v>2863</v>
      </c>
      <c r="K977" s="95">
        <v>3709</v>
      </c>
      <c r="L977" s="96">
        <v>134028.60999998901</v>
      </c>
    </row>
    <row r="978" spans="1:12" s="56" customFormat="1" ht="15" customHeight="1" x14ac:dyDescent="0.25">
      <c r="A978" s="91" t="s">
        <v>52</v>
      </c>
      <c r="B978" s="92" t="s">
        <v>42</v>
      </c>
      <c r="C978" s="92" t="s">
        <v>53</v>
      </c>
      <c r="D978" s="92" t="s">
        <v>37</v>
      </c>
      <c r="E978" s="92" t="s">
        <v>37</v>
      </c>
      <c r="F978" s="92" t="s">
        <v>37</v>
      </c>
      <c r="G978" s="93" t="s">
        <v>41</v>
      </c>
      <c r="H978" s="93" t="s">
        <v>122</v>
      </c>
      <c r="I978" s="92" t="s">
        <v>117</v>
      </c>
      <c r="J978" s="94">
        <v>9900</v>
      </c>
      <c r="K978" s="95">
        <v>22134</v>
      </c>
      <c r="L978" s="96">
        <v>1975305.1200003501</v>
      </c>
    </row>
    <row r="979" spans="1:12" s="56" customFormat="1" ht="15" customHeight="1" x14ac:dyDescent="0.25">
      <c r="A979" s="91" t="s">
        <v>52</v>
      </c>
      <c r="B979" s="92" t="s">
        <v>42</v>
      </c>
      <c r="C979" s="92" t="s">
        <v>53</v>
      </c>
      <c r="D979" s="92" t="s">
        <v>37</v>
      </c>
      <c r="E979" s="92" t="s">
        <v>37</v>
      </c>
      <c r="F979" s="92" t="s">
        <v>37</v>
      </c>
      <c r="G979" s="93" t="s">
        <v>41</v>
      </c>
      <c r="H979" s="93" t="s">
        <v>122</v>
      </c>
      <c r="I979" s="92" t="s">
        <v>45</v>
      </c>
      <c r="J979" s="94">
        <v>679</v>
      </c>
      <c r="K979" s="95">
        <v>902</v>
      </c>
      <c r="L979" s="96">
        <v>71514.510000000198</v>
      </c>
    </row>
    <row r="980" spans="1:12" s="56" customFormat="1" ht="15" customHeight="1" x14ac:dyDescent="0.25">
      <c r="A980" s="91" t="s">
        <v>52</v>
      </c>
      <c r="B980" s="92" t="s">
        <v>42</v>
      </c>
      <c r="C980" s="92" t="s">
        <v>53</v>
      </c>
      <c r="D980" s="92" t="s">
        <v>37</v>
      </c>
      <c r="E980" s="92" t="s">
        <v>37</v>
      </c>
      <c r="F980" s="92" t="s">
        <v>37</v>
      </c>
      <c r="G980" s="93" t="s">
        <v>41</v>
      </c>
      <c r="H980" s="93" t="s">
        <v>37</v>
      </c>
      <c r="I980" s="92" t="s">
        <v>117</v>
      </c>
      <c r="J980" s="94">
        <v>71276</v>
      </c>
      <c r="K980" s="95">
        <v>201191</v>
      </c>
      <c r="L980" s="96">
        <v>19304348.6100008</v>
      </c>
    </row>
    <row r="981" spans="1:12" s="56" customFormat="1" ht="15" customHeight="1" x14ac:dyDescent="0.25">
      <c r="A981" s="91" t="s">
        <v>52</v>
      </c>
      <c r="B981" s="92" t="s">
        <v>42</v>
      </c>
      <c r="C981" s="92" t="s">
        <v>53</v>
      </c>
      <c r="D981" s="92" t="s">
        <v>37</v>
      </c>
      <c r="E981" s="92" t="s">
        <v>37</v>
      </c>
      <c r="F981" s="92" t="s">
        <v>37</v>
      </c>
      <c r="G981" s="93" t="s">
        <v>41</v>
      </c>
      <c r="H981" s="93" t="s">
        <v>37</v>
      </c>
      <c r="I981" s="92" t="s">
        <v>45</v>
      </c>
      <c r="J981" s="94">
        <v>5184</v>
      </c>
      <c r="K981" s="95">
        <v>7587</v>
      </c>
      <c r="L981" s="96">
        <v>358256.51999999699</v>
      </c>
    </row>
    <row r="982" spans="1:12" s="56" customFormat="1" ht="15" customHeight="1" x14ac:dyDescent="0.25">
      <c r="A982" s="91" t="s">
        <v>52</v>
      </c>
      <c r="B982" s="92" t="s">
        <v>42</v>
      </c>
      <c r="C982" s="92" t="s">
        <v>53</v>
      </c>
      <c r="D982" s="92" t="s">
        <v>37</v>
      </c>
      <c r="E982" s="92" t="s">
        <v>37</v>
      </c>
      <c r="F982" s="92" t="s">
        <v>37</v>
      </c>
      <c r="G982" s="93" t="s">
        <v>41</v>
      </c>
      <c r="H982" s="93" t="s">
        <v>64</v>
      </c>
      <c r="I982" s="92" t="s">
        <v>117</v>
      </c>
      <c r="J982" s="94">
        <v>61426</v>
      </c>
      <c r="K982" s="95">
        <v>179057</v>
      </c>
      <c r="L982" s="96">
        <v>17329043.489975501</v>
      </c>
    </row>
    <row r="983" spans="1:12" s="56" customFormat="1" ht="15" customHeight="1" x14ac:dyDescent="0.25">
      <c r="A983" s="91" t="s">
        <v>52</v>
      </c>
      <c r="B983" s="92" t="s">
        <v>42</v>
      </c>
      <c r="C983" s="92" t="s">
        <v>53</v>
      </c>
      <c r="D983" s="92" t="s">
        <v>37</v>
      </c>
      <c r="E983" s="92" t="s">
        <v>37</v>
      </c>
      <c r="F983" s="92" t="s">
        <v>37</v>
      </c>
      <c r="G983" s="93" t="s">
        <v>41</v>
      </c>
      <c r="H983" s="93" t="s">
        <v>64</v>
      </c>
      <c r="I983" s="92" t="s">
        <v>45</v>
      </c>
      <c r="J983" s="94">
        <v>4506</v>
      </c>
      <c r="K983" s="95">
        <v>6685</v>
      </c>
      <c r="L983" s="96">
        <v>286742.00999998499</v>
      </c>
    </row>
    <row r="984" spans="1:12" s="56" customFormat="1" ht="15" customHeight="1" x14ac:dyDescent="0.25">
      <c r="A984" s="91" t="s">
        <v>52</v>
      </c>
      <c r="B984" s="92" t="s">
        <v>42</v>
      </c>
      <c r="C984" s="92" t="s">
        <v>53</v>
      </c>
      <c r="D984" s="92" t="s">
        <v>37</v>
      </c>
      <c r="E984" s="92" t="s">
        <v>37</v>
      </c>
      <c r="F984" s="92" t="s">
        <v>37</v>
      </c>
      <c r="G984" s="93" t="s">
        <v>42</v>
      </c>
      <c r="H984" s="93" t="s">
        <v>122</v>
      </c>
      <c r="I984" s="92" t="s">
        <v>117</v>
      </c>
      <c r="J984" s="94">
        <v>10239</v>
      </c>
      <c r="K984" s="95">
        <v>21033</v>
      </c>
      <c r="L984" s="96">
        <v>1857070.5600004401</v>
      </c>
    </row>
    <row r="985" spans="1:12" s="56" customFormat="1" ht="15" customHeight="1" x14ac:dyDescent="0.25">
      <c r="A985" s="91" t="s">
        <v>52</v>
      </c>
      <c r="B985" s="92" t="s">
        <v>42</v>
      </c>
      <c r="C985" s="92" t="s">
        <v>53</v>
      </c>
      <c r="D985" s="92" t="s">
        <v>37</v>
      </c>
      <c r="E985" s="92" t="s">
        <v>37</v>
      </c>
      <c r="F985" s="92" t="s">
        <v>37</v>
      </c>
      <c r="G985" s="93" t="s">
        <v>42</v>
      </c>
      <c r="H985" s="93" t="s">
        <v>122</v>
      </c>
      <c r="I985" s="92" t="s">
        <v>45</v>
      </c>
      <c r="J985" s="94">
        <v>677</v>
      </c>
      <c r="K985" s="95">
        <v>834</v>
      </c>
      <c r="L985" s="96">
        <v>58988.61</v>
      </c>
    </row>
    <row r="986" spans="1:12" s="56" customFormat="1" ht="15" customHeight="1" x14ac:dyDescent="0.25">
      <c r="A986" s="91" t="s">
        <v>52</v>
      </c>
      <c r="B986" s="92" t="s">
        <v>42</v>
      </c>
      <c r="C986" s="92" t="s">
        <v>53</v>
      </c>
      <c r="D986" s="92" t="s">
        <v>37</v>
      </c>
      <c r="E986" s="92" t="s">
        <v>37</v>
      </c>
      <c r="F986" s="92" t="s">
        <v>37</v>
      </c>
      <c r="G986" s="93" t="s">
        <v>42</v>
      </c>
      <c r="H986" s="93" t="s">
        <v>37</v>
      </c>
      <c r="I986" s="92" t="s">
        <v>117</v>
      </c>
      <c r="J986" s="94">
        <v>63528</v>
      </c>
      <c r="K986" s="95">
        <v>151750</v>
      </c>
      <c r="L986" s="96">
        <v>14849693.5299823</v>
      </c>
    </row>
    <row r="987" spans="1:12" s="56" customFormat="1" ht="15" customHeight="1" x14ac:dyDescent="0.25">
      <c r="A987" s="91" t="s">
        <v>52</v>
      </c>
      <c r="B987" s="92" t="s">
        <v>42</v>
      </c>
      <c r="C987" s="92" t="s">
        <v>53</v>
      </c>
      <c r="D987" s="92" t="s">
        <v>37</v>
      </c>
      <c r="E987" s="92" t="s">
        <v>37</v>
      </c>
      <c r="F987" s="92" t="s">
        <v>37</v>
      </c>
      <c r="G987" s="93" t="s">
        <v>42</v>
      </c>
      <c r="H987" s="93" t="s">
        <v>37</v>
      </c>
      <c r="I987" s="92" t="s">
        <v>45</v>
      </c>
      <c r="J987" s="94">
        <v>4361</v>
      </c>
      <c r="K987" s="95">
        <v>5750</v>
      </c>
      <c r="L987" s="96">
        <v>284183.64999998099</v>
      </c>
    </row>
    <row r="988" spans="1:12" s="56" customFormat="1" ht="15" customHeight="1" x14ac:dyDescent="0.25">
      <c r="A988" s="91" t="s">
        <v>52</v>
      </c>
      <c r="B988" s="92" t="s">
        <v>42</v>
      </c>
      <c r="C988" s="92" t="s">
        <v>53</v>
      </c>
      <c r="D988" s="92" t="s">
        <v>37</v>
      </c>
      <c r="E988" s="92" t="s">
        <v>37</v>
      </c>
      <c r="F988" s="92" t="s">
        <v>37</v>
      </c>
      <c r="G988" s="93" t="s">
        <v>42</v>
      </c>
      <c r="H988" s="93" t="s">
        <v>64</v>
      </c>
      <c r="I988" s="92" t="s">
        <v>117</v>
      </c>
      <c r="J988" s="94">
        <v>53322</v>
      </c>
      <c r="K988" s="95">
        <v>130717</v>
      </c>
      <c r="L988" s="96">
        <v>12992622.969985399</v>
      </c>
    </row>
    <row r="989" spans="1:12" s="56" customFormat="1" ht="15" customHeight="1" x14ac:dyDescent="0.25">
      <c r="A989" s="91" t="s">
        <v>52</v>
      </c>
      <c r="B989" s="92" t="s">
        <v>42</v>
      </c>
      <c r="C989" s="92" t="s">
        <v>53</v>
      </c>
      <c r="D989" s="92" t="s">
        <v>37</v>
      </c>
      <c r="E989" s="92" t="s">
        <v>37</v>
      </c>
      <c r="F989" s="92" t="s">
        <v>37</v>
      </c>
      <c r="G989" s="93" t="s">
        <v>42</v>
      </c>
      <c r="H989" s="93" t="s">
        <v>64</v>
      </c>
      <c r="I989" s="92" t="s">
        <v>45</v>
      </c>
      <c r="J989" s="94">
        <v>3685</v>
      </c>
      <c r="K989" s="95">
        <v>4916</v>
      </c>
      <c r="L989" s="96">
        <v>225195.03999998601</v>
      </c>
    </row>
    <row r="990" spans="1:12" s="56" customFormat="1" ht="15" customHeight="1" x14ac:dyDescent="0.25">
      <c r="A990" s="91" t="s">
        <v>52</v>
      </c>
      <c r="B990" s="92" t="s">
        <v>42</v>
      </c>
      <c r="C990" s="92" t="s">
        <v>53</v>
      </c>
      <c r="D990" s="92" t="s">
        <v>37</v>
      </c>
      <c r="E990" s="92" t="s">
        <v>37</v>
      </c>
      <c r="F990" s="92" t="s">
        <v>37</v>
      </c>
      <c r="G990" s="93" t="s">
        <v>43</v>
      </c>
      <c r="H990" s="93" t="s">
        <v>122</v>
      </c>
      <c r="I990" s="92" t="s">
        <v>117</v>
      </c>
      <c r="J990" s="94">
        <v>10757</v>
      </c>
      <c r="K990" s="95">
        <v>19841</v>
      </c>
      <c r="L990" s="96">
        <v>1815795.05000038</v>
      </c>
    </row>
    <row r="991" spans="1:12" s="56" customFormat="1" ht="15" customHeight="1" x14ac:dyDescent="0.25">
      <c r="A991" s="91" t="s">
        <v>52</v>
      </c>
      <c r="B991" s="92" t="s">
        <v>42</v>
      </c>
      <c r="C991" s="92" t="s">
        <v>53</v>
      </c>
      <c r="D991" s="92" t="s">
        <v>37</v>
      </c>
      <c r="E991" s="92" t="s">
        <v>37</v>
      </c>
      <c r="F991" s="92" t="s">
        <v>37</v>
      </c>
      <c r="G991" s="93" t="s">
        <v>43</v>
      </c>
      <c r="H991" s="93" t="s">
        <v>122</v>
      </c>
      <c r="I991" s="92" t="s">
        <v>45</v>
      </c>
      <c r="J991" s="94">
        <v>730</v>
      </c>
      <c r="K991" s="95">
        <v>887</v>
      </c>
      <c r="L991" s="96">
        <v>65210.559999999998</v>
      </c>
    </row>
    <row r="992" spans="1:12" s="56" customFormat="1" ht="15" customHeight="1" x14ac:dyDescent="0.25">
      <c r="A992" s="91" t="s">
        <v>52</v>
      </c>
      <c r="B992" s="92" t="s">
        <v>42</v>
      </c>
      <c r="C992" s="92" t="s">
        <v>53</v>
      </c>
      <c r="D992" s="92" t="s">
        <v>37</v>
      </c>
      <c r="E992" s="92" t="s">
        <v>37</v>
      </c>
      <c r="F992" s="92" t="s">
        <v>37</v>
      </c>
      <c r="G992" s="93" t="s">
        <v>43</v>
      </c>
      <c r="H992" s="93" t="s">
        <v>37</v>
      </c>
      <c r="I992" s="92" t="s">
        <v>117</v>
      </c>
      <c r="J992" s="94">
        <v>60272</v>
      </c>
      <c r="K992" s="95">
        <v>132752</v>
      </c>
      <c r="L992" s="96">
        <v>13212980.0199873</v>
      </c>
    </row>
    <row r="993" spans="1:12" s="56" customFormat="1" ht="15" customHeight="1" x14ac:dyDescent="0.25">
      <c r="A993" s="91" t="s">
        <v>52</v>
      </c>
      <c r="B993" s="92" t="s">
        <v>42</v>
      </c>
      <c r="C993" s="92" t="s">
        <v>53</v>
      </c>
      <c r="D993" s="92" t="s">
        <v>37</v>
      </c>
      <c r="E993" s="92" t="s">
        <v>37</v>
      </c>
      <c r="F993" s="92" t="s">
        <v>37</v>
      </c>
      <c r="G993" s="93" t="s">
        <v>43</v>
      </c>
      <c r="H993" s="93" t="s">
        <v>37</v>
      </c>
      <c r="I993" s="92" t="s">
        <v>45</v>
      </c>
      <c r="J993" s="94">
        <v>4147</v>
      </c>
      <c r="K993" s="95">
        <v>5379</v>
      </c>
      <c r="L993" s="96">
        <v>271975.02999997803</v>
      </c>
    </row>
    <row r="994" spans="1:12" s="56" customFormat="1" ht="15" customHeight="1" x14ac:dyDescent="0.25">
      <c r="A994" s="91" t="s">
        <v>52</v>
      </c>
      <c r="B994" s="92" t="s">
        <v>42</v>
      </c>
      <c r="C994" s="92" t="s">
        <v>53</v>
      </c>
      <c r="D994" s="92" t="s">
        <v>37</v>
      </c>
      <c r="E994" s="92" t="s">
        <v>37</v>
      </c>
      <c r="F994" s="92" t="s">
        <v>37</v>
      </c>
      <c r="G994" s="93" t="s">
        <v>43</v>
      </c>
      <c r="H994" s="93" t="s">
        <v>64</v>
      </c>
      <c r="I994" s="92" t="s">
        <v>117</v>
      </c>
      <c r="J994" s="94">
        <v>49578</v>
      </c>
      <c r="K994" s="95">
        <v>112911</v>
      </c>
      <c r="L994" s="96">
        <v>11397184.9699893</v>
      </c>
    </row>
    <row r="995" spans="1:12" s="56" customFormat="1" ht="15" customHeight="1" x14ac:dyDescent="0.25">
      <c r="A995" s="91" t="s">
        <v>52</v>
      </c>
      <c r="B995" s="92" t="s">
        <v>42</v>
      </c>
      <c r="C995" s="92" t="s">
        <v>53</v>
      </c>
      <c r="D995" s="92" t="s">
        <v>37</v>
      </c>
      <c r="E995" s="92" t="s">
        <v>37</v>
      </c>
      <c r="F995" s="92" t="s">
        <v>37</v>
      </c>
      <c r="G995" s="93" t="s">
        <v>43</v>
      </c>
      <c r="H995" s="93" t="s">
        <v>64</v>
      </c>
      <c r="I995" s="92" t="s">
        <v>45</v>
      </c>
      <c r="J995" s="94">
        <v>3420</v>
      </c>
      <c r="K995" s="95">
        <v>4492</v>
      </c>
      <c r="L995" s="96">
        <v>206764.469999986</v>
      </c>
    </row>
    <row r="996" spans="1:12" s="56" customFormat="1" ht="15" customHeight="1" x14ac:dyDescent="0.25">
      <c r="A996" s="91" t="s">
        <v>52</v>
      </c>
      <c r="B996" s="92" t="s">
        <v>42</v>
      </c>
      <c r="C996" s="92" t="s">
        <v>53</v>
      </c>
      <c r="D996" s="92" t="s">
        <v>37</v>
      </c>
      <c r="E996" s="92" t="s">
        <v>37</v>
      </c>
      <c r="F996" s="92" t="s">
        <v>37</v>
      </c>
      <c r="G996" s="93" t="s">
        <v>44</v>
      </c>
      <c r="H996" s="93" t="s">
        <v>122</v>
      </c>
      <c r="I996" s="92" t="s">
        <v>117</v>
      </c>
      <c r="J996" s="94">
        <v>10352</v>
      </c>
      <c r="K996" s="95">
        <v>20335</v>
      </c>
      <c r="L996" s="96">
        <v>1887376.8800004199</v>
      </c>
    </row>
    <row r="997" spans="1:12" s="56" customFormat="1" ht="15" customHeight="1" x14ac:dyDescent="0.25">
      <c r="A997" s="91" t="s">
        <v>52</v>
      </c>
      <c r="B997" s="92" t="s">
        <v>42</v>
      </c>
      <c r="C997" s="92" t="s">
        <v>53</v>
      </c>
      <c r="D997" s="92" t="s">
        <v>37</v>
      </c>
      <c r="E997" s="92" t="s">
        <v>37</v>
      </c>
      <c r="F997" s="92" t="s">
        <v>37</v>
      </c>
      <c r="G997" s="93" t="s">
        <v>44</v>
      </c>
      <c r="H997" s="93" t="s">
        <v>122</v>
      </c>
      <c r="I997" s="92" t="s">
        <v>45</v>
      </c>
      <c r="J997" s="94">
        <v>738</v>
      </c>
      <c r="K997" s="95">
        <v>912</v>
      </c>
      <c r="L997" s="96">
        <v>75487.570000000298</v>
      </c>
    </row>
    <row r="998" spans="1:12" s="56" customFormat="1" ht="15" customHeight="1" x14ac:dyDescent="0.25">
      <c r="A998" s="91" t="s">
        <v>52</v>
      </c>
      <c r="B998" s="92" t="s">
        <v>42</v>
      </c>
      <c r="C998" s="92" t="s">
        <v>53</v>
      </c>
      <c r="D998" s="92" t="s">
        <v>37</v>
      </c>
      <c r="E998" s="92" t="s">
        <v>37</v>
      </c>
      <c r="F998" s="92" t="s">
        <v>37</v>
      </c>
      <c r="G998" s="93" t="s">
        <v>44</v>
      </c>
      <c r="H998" s="93" t="s">
        <v>37</v>
      </c>
      <c r="I998" s="92" t="s">
        <v>117</v>
      </c>
      <c r="J998" s="94">
        <v>58364</v>
      </c>
      <c r="K998" s="95">
        <v>125731</v>
      </c>
      <c r="L998" s="96">
        <v>12698108.849989001</v>
      </c>
    </row>
    <row r="999" spans="1:12" s="56" customFormat="1" ht="15" customHeight="1" x14ac:dyDescent="0.25">
      <c r="A999" s="91" t="s">
        <v>52</v>
      </c>
      <c r="B999" s="92" t="s">
        <v>42</v>
      </c>
      <c r="C999" s="92" t="s">
        <v>53</v>
      </c>
      <c r="D999" s="92" t="s">
        <v>37</v>
      </c>
      <c r="E999" s="92" t="s">
        <v>37</v>
      </c>
      <c r="F999" s="92" t="s">
        <v>37</v>
      </c>
      <c r="G999" s="93" t="s">
        <v>44</v>
      </c>
      <c r="H999" s="93" t="s">
        <v>37</v>
      </c>
      <c r="I999" s="92" t="s">
        <v>45</v>
      </c>
      <c r="J999" s="94">
        <v>3964</v>
      </c>
      <c r="K999" s="95">
        <v>5086</v>
      </c>
      <c r="L999" s="96">
        <v>271872.449999979</v>
      </c>
    </row>
    <row r="1000" spans="1:12" s="56" customFormat="1" ht="15" customHeight="1" x14ac:dyDescent="0.25">
      <c r="A1000" s="91" t="s">
        <v>52</v>
      </c>
      <c r="B1000" s="92" t="s">
        <v>42</v>
      </c>
      <c r="C1000" s="92" t="s">
        <v>53</v>
      </c>
      <c r="D1000" s="92" t="s">
        <v>37</v>
      </c>
      <c r="E1000" s="92" t="s">
        <v>37</v>
      </c>
      <c r="F1000" s="92" t="s">
        <v>37</v>
      </c>
      <c r="G1000" s="93" t="s">
        <v>44</v>
      </c>
      <c r="H1000" s="93" t="s">
        <v>64</v>
      </c>
      <c r="I1000" s="92" t="s">
        <v>117</v>
      </c>
      <c r="J1000" s="94">
        <v>48060</v>
      </c>
      <c r="K1000" s="95">
        <v>105396</v>
      </c>
      <c r="L1000" s="96">
        <v>10810731.9699907</v>
      </c>
    </row>
    <row r="1001" spans="1:12" s="56" customFormat="1" ht="15" customHeight="1" x14ac:dyDescent="0.25">
      <c r="A1001" s="91" t="s">
        <v>52</v>
      </c>
      <c r="B1001" s="92" t="s">
        <v>42</v>
      </c>
      <c r="C1001" s="92" t="s">
        <v>53</v>
      </c>
      <c r="D1001" s="92" t="s">
        <v>37</v>
      </c>
      <c r="E1001" s="92" t="s">
        <v>37</v>
      </c>
      <c r="F1001" s="92" t="s">
        <v>37</v>
      </c>
      <c r="G1001" s="93" t="s">
        <v>44</v>
      </c>
      <c r="H1001" s="93" t="s">
        <v>64</v>
      </c>
      <c r="I1001" s="92" t="s">
        <v>45</v>
      </c>
      <c r="J1001" s="94">
        <v>3228</v>
      </c>
      <c r="K1001" s="95">
        <v>4174</v>
      </c>
      <c r="L1001" s="96">
        <v>196384.87999998999</v>
      </c>
    </row>
    <row r="1002" spans="1:12" s="56" customFormat="1" ht="15" customHeight="1" x14ac:dyDescent="0.25">
      <c r="A1002" s="91" t="s">
        <v>52</v>
      </c>
      <c r="B1002" s="92" t="s">
        <v>42</v>
      </c>
      <c r="C1002" s="92" t="s">
        <v>53</v>
      </c>
      <c r="D1002" s="92" t="s">
        <v>37</v>
      </c>
      <c r="E1002" s="92" t="s">
        <v>37</v>
      </c>
      <c r="F1002" s="92" t="s">
        <v>37</v>
      </c>
      <c r="G1002" s="93" t="s">
        <v>98</v>
      </c>
      <c r="H1002" s="93" t="s">
        <v>122</v>
      </c>
      <c r="I1002" s="92" t="s">
        <v>117</v>
      </c>
      <c r="J1002" s="94">
        <v>9122</v>
      </c>
      <c r="K1002" s="95">
        <v>18150</v>
      </c>
      <c r="L1002" s="96">
        <v>1705478.9500003301</v>
      </c>
    </row>
    <row r="1003" spans="1:12" s="56" customFormat="1" ht="15" customHeight="1" x14ac:dyDescent="0.25">
      <c r="A1003" s="91" t="s">
        <v>52</v>
      </c>
      <c r="B1003" s="92" t="s">
        <v>42</v>
      </c>
      <c r="C1003" s="92" t="s">
        <v>53</v>
      </c>
      <c r="D1003" s="92" t="s">
        <v>37</v>
      </c>
      <c r="E1003" s="92" t="s">
        <v>37</v>
      </c>
      <c r="F1003" s="92" t="s">
        <v>37</v>
      </c>
      <c r="G1003" s="93" t="s">
        <v>98</v>
      </c>
      <c r="H1003" s="93" t="s">
        <v>122</v>
      </c>
      <c r="I1003" s="92" t="s">
        <v>45</v>
      </c>
      <c r="J1003" s="94">
        <v>590</v>
      </c>
      <c r="K1003" s="95">
        <v>752</v>
      </c>
      <c r="L1003" s="96">
        <v>75848.280000000101</v>
      </c>
    </row>
    <row r="1004" spans="1:12" s="56" customFormat="1" ht="15" customHeight="1" x14ac:dyDescent="0.25">
      <c r="A1004" s="91" t="s">
        <v>52</v>
      </c>
      <c r="B1004" s="92" t="s">
        <v>42</v>
      </c>
      <c r="C1004" s="92" t="s">
        <v>53</v>
      </c>
      <c r="D1004" s="92" t="s">
        <v>37</v>
      </c>
      <c r="E1004" s="92" t="s">
        <v>37</v>
      </c>
      <c r="F1004" s="92" t="s">
        <v>37</v>
      </c>
      <c r="G1004" s="93" t="s">
        <v>98</v>
      </c>
      <c r="H1004" s="93" t="s">
        <v>37</v>
      </c>
      <c r="I1004" s="92" t="s">
        <v>117</v>
      </c>
      <c r="J1004" s="94">
        <v>52207</v>
      </c>
      <c r="K1004" s="95">
        <v>112336</v>
      </c>
      <c r="L1004" s="96">
        <v>11459471.809991401</v>
      </c>
    </row>
    <row r="1005" spans="1:12" s="56" customFormat="1" ht="15" customHeight="1" x14ac:dyDescent="0.25">
      <c r="A1005" s="91" t="s">
        <v>52</v>
      </c>
      <c r="B1005" s="92" t="s">
        <v>42</v>
      </c>
      <c r="C1005" s="92" t="s">
        <v>53</v>
      </c>
      <c r="D1005" s="92" t="s">
        <v>37</v>
      </c>
      <c r="E1005" s="92" t="s">
        <v>37</v>
      </c>
      <c r="F1005" s="92" t="s">
        <v>37</v>
      </c>
      <c r="G1005" s="93" t="s">
        <v>98</v>
      </c>
      <c r="H1005" s="93" t="s">
        <v>37</v>
      </c>
      <c r="I1005" s="92" t="s">
        <v>45</v>
      </c>
      <c r="J1005" s="94">
        <v>3408</v>
      </c>
      <c r="K1005" s="95">
        <v>4328</v>
      </c>
      <c r="L1005" s="96">
        <v>235497.28999998001</v>
      </c>
    </row>
    <row r="1006" spans="1:12" s="56" customFormat="1" ht="15" customHeight="1" x14ac:dyDescent="0.25">
      <c r="A1006" s="91" t="s">
        <v>52</v>
      </c>
      <c r="B1006" s="92" t="s">
        <v>42</v>
      </c>
      <c r="C1006" s="92" t="s">
        <v>53</v>
      </c>
      <c r="D1006" s="92" t="s">
        <v>37</v>
      </c>
      <c r="E1006" s="92" t="s">
        <v>37</v>
      </c>
      <c r="F1006" s="92" t="s">
        <v>37</v>
      </c>
      <c r="G1006" s="93" t="s">
        <v>98</v>
      </c>
      <c r="H1006" s="93" t="s">
        <v>64</v>
      </c>
      <c r="I1006" s="92" t="s">
        <v>117</v>
      </c>
      <c r="J1006" s="94">
        <v>43120</v>
      </c>
      <c r="K1006" s="95">
        <v>94186</v>
      </c>
      <c r="L1006" s="96">
        <v>9753992.8599939309</v>
      </c>
    </row>
    <row r="1007" spans="1:12" s="56" customFormat="1" ht="15" customHeight="1" x14ac:dyDescent="0.25">
      <c r="A1007" s="91" t="s">
        <v>52</v>
      </c>
      <c r="B1007" s="92" t="s">
        <v>42</v>
      </c>
      <c r="C1007" s="92" t="s">
        <v>53</v>
      </c>
      <c r="D1007" s="92" t="s">
        <v>37</v>
      </c>
      <c r="E1007" s="92" t="s">
        <v>37</v>
      </c>
      <c r="F1007" s="92" t="s">
        <v>37</v>
      </c>
      <c r="G1007" s="93" t="s">
        <v>98</v>
      </c>
      <c r="H1007" s="93" t="s">
        <v>64</v>
      </c>
      <c r="I1007" s="92" t="s">
        <v>45</v>
      </c>
      <c r="J1007" s="94">
        <v>2819</v>
      </c>
      <c r="K1007" s="95">
        <v>3576</v>
      </c>
      <c r="L1007" s="96">
        <v>159649.00999999201</v>
      </c>
    </row>
    <row r="1008" spans="1:12" s="56" customFormat="1" ht="15" customHeight="1" x14ac:dyDescent="0.25">
      <c r="A1008" s="91" t="s">
        <v>52</v>
      </c>
      <c r="B1008" s="92" t="s">
        <v>42</v>
      </c>
      <c r="C1008" s="92" t="s">
        <v>53</v>
      </c>
      <c r="D1008" s="92" t="s">
        <v>37</v>
      </c>
      <c r="E1008" s="92" t="s">
        <v>37</v>
      </c>
      <c r="F1008" s="92" t="s">
        <v>37</v>
      </c>
      <c r="G1008" s="93" t="s">
        <v>37</v>
      </c>
      <c r="H1008" s="93" t="s">
        <v>122</v>
      </c>
      <c r="I1008" s="92" t="s">
        <v>117</v>
      </c>
      <c r="J1008" s="94">
        <v>41009</v>
      </c>
      <c r="K1008" s="95">
        <v>101586</v>
      </c>
      <c r="L1008" s="96">
        <v>9250134.8699940499</v>
      </c>
    </row>
    <row r="1009" spans="1:12" s="56" customFormat="1" ht="15" customHeight="1" x14ac:dyDescent="0.25">
      <c r="A1009" s="91" t="s">
        <v>52</v>
      </c>
      <c r="B1009" s="92" t="s">
        <v>42</v>
      </c>
      <c r="C1009" s="92" t="s">
        <v>53</v>
      </c>
      <c r="D1009" s="92" t="s">
        <v>37</v>
      </c>
      <c r="E1009" s="92" t="s">
        <v>37</v>
      </c>
      <c r="F1009" s="92" t="s">
        <v>37</v>
      </c>
      <c r="G1009" s="93" t="s">
        <v>37</v>
      </c>
      <c r="H1009" s="93" t="s">
        <v>122</v>
      </c>
      <c r="I1009" s="92" t="s">
        <v>45</v>
      </c>
      <c r="J1009" s="94">
        <v>2998</v>
      </c>
      <c r="K1009" s="95">
        <v>4290</v>
      </c>
      <c r="L1009" s="96">
        <v>347136.09999998898</v>
      </c>
    </row>
    <row r="1010" spans="1:12" s="56" customFormat="1" ht="15" customHeight="1" x14ac:dyDescent="0.25">
      <c r="A1010" s="91" t="s">
        <v>52</v>
      </c>
      <c r="B1010" s="92" t="s">
        <v>42</v>
      </c>
      <c r="C1010" s="92" t="s">
        <v>53</v>
      </c>
      <c r="D1010" s="92" t="s">
        <v>37</v>
      </c>
      <c r="E1010" s="92" t="s">
        <v>37</v>
      </c>
      <c r="F1010" s="92" t="s">
        <v>37</v>
      </c>
      <c r="G1010" s="93" t="s">
        <v>37</v>
      </c>
      <c r="H1010" s="93" t="s">
        <v>37</v>
      </c>
      <c r="I1010" s="92" t="s">
        <v>117</v>
      </c>
      <c r="J1010" s="94">
        <v>291543</v>
      </c>
      <c r="K1010" s="95">
        <v>730525</v>
      </c>
      <c r="L1010" s="96">
        <v>72222003.189875096</v>
      </c>
    </row>
    <row r="1011" spans="1:12" s="56" customFormat="1" ht="15" customHeight="1" x14ac:dyDescent="0.25">
      <c r="A1011" s="91" t="s">
        <v>52</v>
      </c>
      <c r="B1011" s="92" t="s">
        <v>42</v>
      </c>
      <c r="C1011" s="92" t="s">
        <v>53</v>
      </c>
      <c r="D1011" s="92" t="s">
        <v>37</v>
      </c>
      <c r="E1011" s="92" t="s">
        <v>37</v>
      </c>
      <c r="F1011" s="92" t="s">
        <v>37</v>
      </c>
      <c r="G1011" s="93" t="s">
        <v>37</v>
      </c>
      <c r="H1011" s="93" t="s">
        <v>37</v>
      </c>
      <c r="I1011" s="92" t="s">
        <v>45</v>
      </c>
      <c r="J1011" s="94">
        <v>20579</v>
      </c>
      <c r="K1011" s="95">
        <v>28397</v>
      </c>
      <c r="L1011" s="96">
        <v>1433996.60999994</v>
      </c>
    </row>
    <row r="1012" spans="1:12" s="56" customFormat="1" ht="15" customHeight="1" x14ac:dyDescent="0.25">
      <c r="A1012" s="91" t="s">
        <v>52</v>
      </c>
      <c r="B1012" s="92" t="s">
        <v>42</v>
      </c>
      <c r="C1012" s="92" t="s">
        <v>53</v>
      </c>
      <c r="D1012" s="92" t="s">
        <v>37</v>
      </c>
      <c r="E1012" s="92" t="s">
        <v>37</v>
      </c>
      <c r="F1012" s="92" t="s">
        <v>37</v>
      </c>
      <c r="G1012" s="93" t="s">
        <v>37</v>
      </c>
      <c r="H1012" s="93" t="s">
        <v>64</v>
      </c>
      <c r="I1012" s="92" t="s">
        <v>117</v>
      </c>
      <c r="J1012" s="94">
        <v>248415</v>
      </c>
      <c r="K1012" s="95">
        <v>622855</v>
      </c>
      <c r="L1012" s="96">
        <v>62348065.3600462</v>
      </c>
    </row>
    <row r="1013" spans="1:12" s="56" customFormat="1" ht="15" customHeight="1" x14ac:dyDescent="0.25">
      <c r="A1013" s="91" t="s">
        <v>52</v>
      </c>
      <c r="B1013" s="92" t="s">
        <v>42</v>
      </c>
      <c r="C1013" s="92" t="s">
        <v>53</v>
      </c>
      <c r="D1013" s="92" t="s">
        <v>37</v>
      </c>
      <c r="E1013" s="92" t="s">
        <v>37</v>
      </c>
      <c r="F1013" s="92" t="s">
        <v>37</v>
      </c>
      <c r="G1013" s="93" t="s">
        <v>37</v>
      </c>
      <c r="H1013" s="93" t="s">
        <v>64</v>
      </c>
      <c r="I1013" s="92" t="s">
        <v>45</v>
      </c>
      <c r="J1013" s="94">
        <v>17444</v>
      </c>
      <c r="K1013" s="95">
        <v>23867</v>
      </c>
      <c r="L1013" s="96">
        <v>1075932.6800001699</v>
      </c>
    </row>
    <row r="1014" spans="1:12" s="56" customFormat="1" ht="15" customHeight="1" x14ac:dyDescent="0.25">
      <c r="A1014" s="91" t="s">
        <v>52</v>
      </c>
      <c r="B1014" s="92" t="s">
        <v>42</v>
      </c>
      <c r="C1014" s="92" t="s">
        <v>54</v>
      </c>
      <c r="D1014" s="92" t="s">
        <v>123</v>
      </c>
      <c r="E1014" s="92" t="s">
        <v>61</v>
      </c>
      <c r="F1014" s="92" t="s">
        <v>37</v>
      </c>
      <c r="G1014" s="93" t="s">
        <v>37</v>
      </c>
      <c r="H1014" s="93" t="s">
        <v>37</v>
      </c>
      <c r="I1014" s="92" t="s">
        <v>117</v>
      </c>
      <c r="J1014" s="94">
        <v>155572</v>
      </c>
      <c r="K1014" s="95">
        <v>233346</v>
      </c>
      <c r="L1014" s="96">
        <v>10269855.9900182</v>
      </c>
    </row>
    <row r="1015" spans="1:12" s="56" customFormat="1" ht="15" customHeight="1" x14ac:dyDescent="0.25">
      <c r="A1015" s="91" t="s">
        <v>52</v>
      </c>
      <c r="B1015" s="92" t="s">
        <v>42</v>
      </c>
      <c r="C1015" s="92" t="s">
        <v>54</v>
      </c>
      <c r="D1015" s="92" t="s">
        <v>123</v>
      </c>
      <c r="E1015" s="92" t="s">
        <v>61</v>
      </c>
      <c r="F1015" s="92" t="s">
        <v>37</v>
      </c>
      <c r="G1015" s="93" t="s">
        <v>37</v>
      </c>
      <c r="H1015" s="93" t="s">
        <v>37</v>
      </c>
      <c r="I1015" s="92" t="s">
        <v>45</v>
      </c>
      <c r="J1015" s="94">
        <v>1934</v>
      </c>
      <c r="K1015" s="95">
        <v>2240</v>
      </c>
      <c r="L1015" s="96">
        <v>93669.399999999805</v>
      </c>
    </row>
    <row r="1016" spans="1:12" s="56" customFormat="1" ht="15" customHeight="1" x14ac:dyDescent="0.25">
      <c r="A1016" s="91" t="s">
        <v>52</v>
      </c>
      <c r="B1016" s="92" t="s">
        <v>42</v>
      </c>
      <c r="C1016" s="92" t="s">
        <v>54</v>
      </c>
      <c r="D1016" s="92" t="s">
        <v>123</v>
      </c>
      <c r="E1016" s="92" t="s">
        <v>62</v>
      </c>
      <c r="F1016" s="92" t="s">
        <v>37</v>
      </c>
      <c r="G1016" s="93" t="s">
        <v>37</v>
      </c>
      <c r="H1016" s="93" t="s">
        <v>37</v>
      </c>
      <c r="I1016" s="92" t="s">
        <v>117</v>
      </c>
      <c r="J1016" s="94">
        <v>83169</v>
      </c>
      <c r="K1016" s="95">
        <v>125818</v>
      </c>
      <c r="L1016" s="96">
        <v>5569643.1500064004</v>
      </c>
    </row>
    <row r="1017" spans="1:12" s="56" customFormat="1" ht="15" customHeight="1" x14ac:dyDescent="0.25">
      <c r="A1017" s="91" t="s">
        <v>52</v>
      </c>
      <c r="B1017" s="92" t="s">
        <v>42</v>
      </c>
      <c r="C1017" s="92" t="s">
        <v>54</v>
      </c>
      <c r="D1017" s="92" t="s">
        <v>123</v>
      </c>
      <c r="E1017" s="92" t="s">
        <v>62</v>
      </c>
      <c r="F1017" s="92" t="s">
        <v>37</v>
      </c>
      <c r="G1017" s="93" t="s">
        <v>37</v>
      </c>
      <c r="H1017" s="93" t="s">
        <v>37</v>
      </c>
      <c r="I1017" s="92" t="s">
        <v>45</v>
      </c>
      <c r="J1017" s="94">
        <v>1210</v>
      </c>
      <c r="K1017" s="95">
        <v>1416</v>
      </c>
      <c r="L1017" s="96">
        <v>59554.190000000897</v>
      </c>
    </row>
    <row r="1018" spans="1:12" s="56" customFormat="1" ht="15" customHeight="1" x14ac:dyDescent="0.25">
      <c r="A1018" s="91" t="s">
        <v>52</v>
      </c>
      <c r="B1018" s="92" t="s">
        <v>42</v>
      </c>
      <c r="C1018" s="92" t="s">
        <v>54</v>
      </c>
      <c r="D1018" s="92" t="s">
        <v>123</v>
      </c>
      <c r="E1018" s="92" t="s">
        <v>37</v>
      </c>
      <c r="F1018" s="92" t="s">
        <v>120</v>
      </c>
      <c r="G1018" s="93" t="s">
        <v>37</v>
      </c>
      <c r="H1018" s="93" t="s">
        <v>37</v>
      </c>
      <c r="I1018" s="92" t="s">
        <v>117</v>
      </c>
      <c r="J1018" s="94">
        <v>10788</v>
      </c>
      <c r="K1018" s="95">
        <v>15675</v>
      </c>
      <c r="L1018" s="96">
        <v>715353.62000000803</v>
      </c>
    </row>
    <row r="1019" spans="1:12" s="56" customFormat="1" ht="15" customHeight="1" x14ac:dyDescent="0.25">
      <c r="A1019" s="91" t="s">
        <v>52</v>
      </c>
      <c r="B1019" s="92" t="s">
        <v>42</v>
      </c>
      <c r="C1019" s="92" t="s">
        <v>54</v>
      </c>
      <c r="D1019" s="92" t="s">
        <v>123</v>
      </c>
      <c r="E1019" s="92" t="s">
        <v>37</v>
      </c>
      <c r="F1019" s="92" t="s">
        <v>120</v>
      </c>
      <c r="G1019" s="93" t="s">
        <v>37</v>
      </c>
      <c r="H1019" s="93" t="s">
        <v>37</v>
      </c>
      <c r="I1019" s="92" t="s">
        <v>45</v>
      </c>
      <c r="J1019" s="94">
        <v>61</v>
      </c>
      <c r="K1019" s="95">
        <v>69</v>
      </c>
      <c r="L1019" s="96">
        <v>3345.95</v>
      </c>
    </row>
    <row r="1020" spans="1:12" s="56" customFormat="1" ht="15" customHeight="1" x14ac:dyDescent="0.25">
      <c r="A1020" s="91" t="s">
        <v>52</v>
      </c>
      <c r="B1020" s="92" t="s">
        <v>42</v>
      </c>
      <c r="C1020" s="92" t="s">
        <v>54</v>
      </c>
      <c r="D1020" s="92" t="s">
        <v>123</v>
      </c>
      <c r="E1020" s="92" t="s">
        <v>37</v>
      </c>
      <c r="F1020" s="92" t="s">
        <v>121</v>
      </c>
      <c r="G1020" s="93" t="s">
        <v>37</v>
      </c>
      <c r="H1020" s="93" t="s">
        <v>37</v>
      </c>
      <c r="I1020" s="92" t="s">
        <v>117</v>
      </c>
      <c r="J1020" s="94">
        <v>185201</v>
      </c>
      <c r="K1020" s="95">
        <v>280324</v>
      </c>
      <c r="L1020" s="96">
        <v>11826794.1300164</v>
      </c>
    </row>
    <row r="1021" spans="1:12" s="56" customFormat="1" ht="15" customHeight="1" x14ac:dyDescent="0.25">
      <c r="A1021" s="91" t="s">
        <v>52</v>
      </c>
      <c r="B1021" s="92" t="s">
        <v>42</v>
      </c>
      <c r="C1021" s="92" t="s">
        <v>54</v>
      </c>
      <c r="D1021" s="92" t="s">
        <v>123</v>
      </c>
      <c r="E1021" s="92" t="s">
        <v>37</v>
      </c>
      <c r="F1021" s="92" t="s">
        <v>121</v>
      </c>
      <c r="G1021" s="93" t="s">
        <v>37</v>
      </c>
      <c r="H1021" s="93" t="s">
        <v>37</v>
      </c>
      <c r="I1021" s="92" t="s">
        <v>45</v>
      </c>
      <c r="J1021" s="94">
        <v>2929</v>
      </c>
      <c r="K1021" s="95">
        <v>3421</v>
      </c>
      <c r="L1021" s="96">
        <v>140716.80000000499</v>
      </c>
    </row>
    <row r="1022" spans="1:12" s="56" customFormat="1" ht="15" customHeight="1" x14ac:dyDescent="0.25">
      <c r="A1022" s="91" t="s">
        <v>52</v>
      </c>
      <c r="B1022" s="92" t="s">
        <v>42</v>
      </c>
      <c r="C1022" s="92" t="s">
        <v>54</v>
      </c>
      <c r="D1022" s="92" t="s">
        <v>123</v>
      </c>
      <c r="E1022" s="92" t="s">
        <v>37</v>
      </c>
      <c r="F1022" s="92" t="s">
        <v>60</v>
      </c>
      <c r="G1022" s="93" t="s">
        <v>37</v>
      </c>
      <c r="H1022" s="93" t="s">
        <v>37</v>
      </c>
      <c r="I1022" s="92" t="s">
        <v>117</v>
      </c>
      <c r="J1022" s="94">
        <v>42896</v>
      </c>
      <c r="K1022" s="95">
        <v>63285</v>
      </c>
      <c r="L1022" s="96">
        <v>3301396.8900002399</v>
      </c>
    </row>
    <row r="1023" spans="1:12" s="56" customFormat="1" ht="15" customHeight="1" x14ac:dyDescent="0.25">
      <c r="A1023" s="91" t="s">
        <v>52</v>
      </c>
      <c r="B1023" s="92" t="s">
        <v>42</v>
      </c>
      <c r="C1023" s="92" t="s">
        <v>54</v>
      </c>
      <c r="D1023" s="92" t="s">
        <v>123</v>
      </c>
      <c r="E1023" s="92" t="s">
        <v>37</v>
      </c>
      <c r="F1023" s="92" t="s">
        <v>60</v>
      </c>
      <c r="G1023" s="93" t="s">
        <v>37</v>
      </c>
      <c r="H1023" s="93" t="s">
        <v>37</v>
      </c>
      <c r="I1023" s="92" t="s">
        <v>45</v>
      </c>
      <c r="J1023" s="94">
        <v>154</v>
      </c>
      <c r="K1023" s="95">
        <v>166</v>
      </c>
      <c r="L1023" s="96">
        <v>9160.8399999999692</v>
      </c>
    </row>
    <row r="1024" spans="1:12" s="56" customFormat="1" ht="15" customHeight="1" x14ac:dyDescent="0.25">
      <c r="A1024" s="91" t="s">
        <v>52</v>
      </c>
      <c r="B1024" s="92" t="s">
        <v>42</v>
      </c>
      <c r="C1024" s="92" t="s">
        <v>54</v>
      </c>
      <c r="D1024" s="92" t="s">
        <v>123</v>
      </c>
      <c r="E1024" s="92" t="s">
        <v>37</v>
      </c>
      <c r="F1024" s="92" t="s">
        <v>37</v>
      </c>
      <c r="G1024" s="93" t="s">
        <v>41</v>
      </c>
      <c r="H1024" s="93" t="s">
        <v>37</v>
      </c>
      <c r="I1024" s="92" t="s">
        <v>117</v>
      </c>
      <c r="J1024" s="94">
        <v>53400</v>
      </c>
      <c r="K1024" s="95">
        <v>77518</v>
      </c>
      <c r="L1024" s="96">
        <v>3419853.6600026302</v>
      </c>
    </row>
    <row r="1025" spans="1:12" s="56" customFormat="1" ht="15" customHeight="1" x14ac:dyDescent="0.25">
      <c r="A1025" s="91" t="s">
        <v>52</v>
      </c>
      <c r="B1025" s="92" t="s">
        <v>42</v>
      </c>
      <c r="C1025" s="92" t="s">
        <v>54</v>
      </c>
      <c r="D1025" s="92" t="s">
        <v>123</v>
      </c>
      <c r="E1025" s="92" t="s">
        <v>37</v>
      </c>
      <c r="F1025" s="92" t="s">
        <v>37</v>
      </c>
      <c r="G1025" s="93" t="s">
        <v>41</v>
      </c>
      <c r="H1025" s="93" t="s">
        <v>37</v>
      </c>
      <c r="I1025" s="92" t="s">
        <v>45</v>
      </c>
      <c r="J1025" s="94">
        <v>620</v>
      </c>
      <c r="K1025" s="95">
        <v>707</v>
      </c>
      <c r="L1025" s="96">
        <v>28820.1599999998</v>
      </c>
    </row>
    <row r="1026" spans="1:12" s="56" customFormat="1" ht="15" customHeight="1" x14ac:dyDescent="0.25">
      <c r="A1026" s="91" t="s">
        <v>52</v>
      </c>
      <c r="B1026" s="92" t="s">
        <v>42</v>
      </c>
      <c r="C1026" s="92" t="s">
        <v>54</v>
      </c>
      <c r="D1026" s="92" t="s">
        <v>123</v>
      </c>
      <c r="E1026" s="92" t="s">
        <v>37</v>
      </c>
      <c r="F1026" s="92" t="s">
        <v>37</v>
      </c>
      <c r="G1026" s="93" t="s">
        <v>42</v>
      </c>
      <c r="H1026" s="93" t="s">
        <v>37</v>
      </c>
      <c r="I1026" s="92" t="s">
        <v>117</v>
      </c>
      <c r="J1026" s="94">
        <v>50907</v>
      </c>
      <c r="K1026" s="95">
        <v>70546</v>
      </c>
      <c r="L1026" s="96">
        <v>3127588.2800019002</v>
      </c>
    </row>
    <row r="1027" spans="1:12" s="56" customFormat="1" ht="15" customHeight="1" x14ac:dyDescent="0.25">
      <c r="A1027" s="91" t="s">
        <v>52</v>
      </c>
      <c r="B1027" s="92" t="s">
        <v>42</v>
      </c>
      <c r="C1027" s="92" t="s">
        <v>54</v>
      </c>
      <c r="D1027" s="92" t="s">
        <v>123</v>
      </c>
      <c r="E1027" s="92" t="s">
        <v>37</v>
      </c>
      <c r="F1027" s="92" t="s">
        <v>37</v>
      </c>
      <c r="G1027" s="93" t="s">
        <v>42</v>
      </c>
      <c r="H1027" s="93" t="s">
        <v>37</v>
      </c>
      <c r="I1027" s="92" t="s">
        <v>45</v>
      </c>
      <c r="J1027" s="94">
        <v>553</v>
      </c>
      <c r="K1027" s="95">
        <v>617</v>
      </c>
      <c r="L1027" s="96">
        <v>25278.13</v>
      </c>
    </row>
    <row r="1028" spans="1:12" s="56" customFormat="1" ht="15" customHeight="1" x14ac:dyDescent="0.25">
      <c r="A1028" s="91" t="s">
        <v>52</v>
      </c>
      <c r="B1028" s="92" t="s">
        <v>42</v>
      </c>
      <c r="C1028" s="92" t="s">
        <v>54</v>
      </c>
      <c r="D1028" s="92" t="s">
        <v>123</v>
      </c>
      <c r="E1028" s="92" t="s">
        <v>37</v>
      </c>
      <c r="F1028" s="92" t="s">
        <v>37</v>
      </c>
      <c r="G1028" s="93" t="s">
        <v>43</v>
      </c>
      <c r="H1028" s="93" t="s">
        <v>37</v>
      </c>
      <c r="I1028" s="92" t="s">
        <v>117</v>
      </c>
      <c r="J1028" s="94">
        <v>51865</v>
      </c>
      <c r="K1028" s="95">
        <v>71528</v>
      </c>
      <c r="L1028" s="96">
        <v>3155588.1900022202</v>
      </c>
    </row>
    <row r="1029" spans="1:12" s="56" customFormat="1" ht="15" customHeight="1" x14ac:dyDescent="0.25">
      <c r="A1029" s="91" t="s">
        <v>52</v>
      </c>
      <c r="B1029" s="92" t="s">
        <v>42</v>
      </c>
      <c r="C1029" s="92" t="s">
        <v>54</v>
      </c>
      <c r="D1029" s="92" t="s">
        <v>123</v>
      </c>
      <c r="E1029" s="92" t="s">
        <v>37</v>
      </c>
      <c r="F1029" s="92" t="s">
        <v>37</v>
      </c>
      <c r="G1029" s="93" t="s">
        <v>43</v>
      </c>
      <c r="H1029" s="93" t="s">
        <v>37</v>
      </c>
      <c r="I1029" s="92" t="s">
        <v>45</v>
      </c>
      <c r="J1029" s="94">
        <v>578</v>
      </c>
      <c r="K1029" s="95">
        <v>663</v>
      </c>
      <c r="L1029" s="96">
        <v>27088.549999999799</v>
      </c>
    </row>
    <row r="1030" spans="1:12" s="56" customFormat="1" ht="15" customHeight="1" x14ac:dyDescent="0.25">
      <c r="A1030" s="91" t="s">
        <v>52</v>
      </c>
      <c r="B1030" s="92" t="s">
        <v>42</v>
      </c>
      <c r="C1030" s="92" t="s">
        <v>54</v>
      </c>
      <c r="D1030" s="92" t="s">
        <v>123</v>
      </c>
      <c r="E1030" s="92" t="s">
        <v>37</v>
      </c>
      <c r="F1030" s="92" t="s">
        <v>37</v>
      </c>
      <c r="G1030" s="93" t="s">
        <v>44</v>
      </c>
      <c r="H1030" s="93" t="s">
        <v>37</v>
      </c>
      <c r="I1030" s="92" t="s">
        <v>117</v>
      </c>
      <c r="J1030" s="94">
        <v>50835</v>
      </c>
      <c r="K1030" s="95">
        <v>69574</v>
      </c>
      <c r="L1030" s="96">
        <v>3059323.6100017899</v>
      </c>
    </row>
    <row r="1031" spans="1:12" s="56" customFormat="1" ht="15" customHeight="1" x14ac:dyDescent="0.25">
      <c r="A1031" s="91" t="s">
        <v>52</v>
      </c>
      <c r="B1031" s="92" t="s">
        <v>42</v>
      </c>
      <c r="C1031" s="92" t="s">
        <v>54</v>
      </c>
      <c r="D1031" s="92" t="s">
        <v>123</v>
      </c>
      <c r="E1031" s="92" t="s">
        <v>37</v>
      </c>
      <c r="F1031" s="92" t="s">
        <v>37</v>
      </c>
      <c r="G1031" s="93" t="s">
        <v>44</v>
      </c>
      <c r="H1031" s="93" t="s">
        <v>37</v>
      </c>
      <c r="I1031" s="92" t="s">
        <v>45</v>
      </c>
      <c r="J1031" s="94">
        <v>647</v>
      </c>
      <c r="K1031" s="95">
        <v>726</v>
      </c>
      <c r="L1031" s="96">
        <v>30223.4899999999</v>
      </c>
    </row>
    <row r="1032" spans="1:12" s="56" customFormat="1" ht="15" customHeight="1" x14ac:dyDescent="0.25">
      <c r="A1032" s="91" t="s">
        <v>52</v>
      </c>
      <c r="B1032" s="92" t="s">
        <v>42</v>
      </c>
      <c r="C1032" s="92" t="s">
        <v>54</v>
      </c>
      <c r="D1032" s="92" t="s">
        <v>123</v>
      </c>
      <c r="E1032" s="92" t="s">
        <v>37</v>
      </c>
      <c r="F1032" s="92" t="s">
        <v>37</v>
      </c>
      <c r="G1032" s="93" t="s">
        <v>98</v>
      </c>
      <c r="H1032" s="93" t="s">
        <v>37</v>
      </c>
      <c r="I1032" s="92" t="s">
        <v>117</v>
      </c>
      <c r="J1032" s="94">
        <v>47518</v>
      </c>
      <c r="K1032" s="95">
        <v>65760</v>
      </c>
      <c r="L1032" s="96">
        <v>2900671.29000175</v>
      </c>
    </row>
    <row r="1033" spans="1:12" s="56" customFormat="1" ht="15" customHeight="1" x14ac:dyDescent="0.25">
      <c r="A1033" s="91" t="s">
        <v>52</v>
      </c>
      <c r="B1033" s="92" t="s">
        <v>42</v>
      </c>
      <c r="C1033" s="92" t="s">
        <v>54</v>
      </c>
      <c r="D1033" s="92" t="s">
        <v>123</v>
      </c>
      <c r="E1033" s="92" t="s">
        <v>37</v>
      </c>
      <c r="F1033" s="92" t="s">
        <v>37</v>
      </c>
      <c r="G1033" s="93" t="s">
        <v>98</v>
      </c>
      <c r="H1033" s="93" t="s">
        <v>37</v>
      </c>
      <c r="I1033" s="92" t="s">
        <v>45</v>
      </c>
      <c r="J1033" s="94">
        <v>578</v>
      </c>
      <c r="K1033" s="95">
        <v>652</v>
      </c>
      <c r="L1033" s="96">
        <v>29579.149999999801</v>
      </c>
    </row>
    <row r="1034" spans="1:12" s="56" customFormat="1" ht="15" customHeight="1" x14ac:dyDescent="0.25">
      <c r="A1034" s="91" t="s">
        <v>52</v>
      </c>
      <c r="B1034" s="92" t="s">
        <v>42</v>
      </c>
      <c r="C1034" s="92" t="s">
        <v>54</v>
      </c>
      <c r="D1034" s="92" t="s">
        <v>123</v>
      </c>
      <c r="E1034" s="92" t="s">
        <v>37</v>
      </c>
      <c r="F1034" s="92" t="s">
        <v>37</v>
      </c>
      <c r="G1034" s="93" t="s">
        <v>37</v>
      </c>
      <c r="H1034" s="93" t="s">
        <v>122</v>
      </c>
      <c r="I1034" s="92" t="s">
        <v>117</v>
      </c>
      <c r="J1034" s="94">
        <v>27162</v>
      </c>
      <c r="K1034" s="95">
        <v>41687</v>
      </c>
      <c r="L1034" s="96">
        <v>2024961.1200023601</v>
      </c>
    </row>
    <row r="1035" spans="1:12" s="56" customFormat="1" ht="15" customHeight="1" x14ac:dyDescent="0.25">
      <c r="A1035" s="91" t="s">
        <v>52</v>
      </c>
      <c r="B1035" s="92" t="s">
        <v>42</v>
      </c>
      <c r="C1035" s="92" t="s">
        <v>54</v>
      </c>
      <c r="D1035" s="92" t="s">
        <v>123</v>
      </c>
      <c r="E1035" s="92" t="s">
        <v>37</v>
      </c>
      <c r="F1035" s="92" t="s">
        <v>37</v>
      </c>
      <c r="G1035" s="93" t="s">
        <v>37</v>
      </c>
      <c r="H1035" s="93" t="s">
        <v>122</v>
      </c>
      <c r="I1035" s="92" t="s">
        <v>45</v>
      </c>
      <c r="J1035" s="94">
        <v>256</v>
      </c>
      <c r="K1035" s="95">
        <v>298</v>
      </c>
      <c r="L1035" s="96">
        <v>15617.140000000099</v>
      </c>
    </row>
    <row r="1036" spans="1:12" s="56" customFormat="1" ht="15" customHeight="1" x14ac:dyDescent="0.25">
      <c r="A1036" s="91" t="s">
        <v>52</v>
      </c>
      <c r="B1036" s="92" t="s">
        <v>42</v>
      </c>
      <c r="C1036" s="92" t="s">
        <v>54</v>
      </c>
      <c r="D1036" s="92" t="s">
        <v>123</v>
      </c>
      <c r="E1036" s="92" t="s">
        <v>37</v>
      </c>
      <c r="F1036" s="92" t="s">
        <v>37</v>
      </c>
      <c r="G1036" s="93" t="s">
        <v>37</v>
      </c>
      <c r="H1036" s="93" t="s">
        <v>37</v>
      </c>
      <c r="I1036" s="92" t="s">
        <v>117</v>
      </c>
      <c r="J1036" s="94">
        <v>238761</v>
      </c>
      <c r="K1036" s="95">
        <v>359284</v>
      </c>
      <c r="L1036" s="96">
        <v>15843544.6400194</v>
      </c>
    </row>
    <row r="1037" spans="1:12" s="56" customFormat="1" ht="15" customHeight="1" x14ac:dyDescent="0.25">
      <c r="A1037" s="91" t="s">
        <v>52</v>
      </c>
      <c r="B1037" s="92" t="s">
        <v>42</v>
      </c>
      <c r="C1037" s="92" t="s">
        <v>54</v>
      </c>
      <c r="D1037" s="92" t="s">
        <v>123</v>
      </c>
      <c r="E1037" s="92" t="s">
        <v>37</v>
      </c>
      <c r="F1037" s="92" t="s">
        <v>37</v>
      </c>
      <c r="G1037" s="93" t="s">
        <v>37</v>
      </c>
      <c r="H1037" s="93" t="s">
        <v>37</v>
      </c>
      <c r="I1037" s="92" t="s">
        <v>45</v>
      </c>
      <c r="J1037" s="94">
        <v>3144</v>
      </c>
      <c r="K1037" s="95">
        <v>3656</v>
      </c>
      <c r="L1037" s="96">
        <v>153223.590000005</v>
      </c>
    </row>
    <row r="1038" spans="1:12" s="56" customFormat="1" ht="15" customHeight="1" x14ac:dyDescent="0.25">
      <c r="A1038" s="91" t="s">
        <v>52</v>
      </c>
      <c r="B1038" s="92" t="s">
        <v>42</v>
      </c>
      <c r="C1038" s="92" t="s">
        <v>54</v>
      </c>
      <c r="D1038" s="92" t="s">
        <v>123</v>
      </c>
      <c r="E1038" s="92" t="s">
        <v>37</v>
      </c>
      <c r="F1038" s="92" t="s">
        <v>37</v>
      </c>
      <c r="G1038" s="93" t="s">
        <v>37</v>
      </c>
      <c r="H1038" s="93" t="s">
        <v>64</v>
      </c>
      <c r="I1038" s="92" t="s">
        <v>117</v>
      </c>
      <c r="J1038" s="94">
        <v>210055</v>
      </c>
      <c r="K1038" s="95">
        <v>313987</v>
      </c>
      <c r="L1038" s="96">
        <v>13671578.390026299</v>
      </c>
    </row>
    <row r="1039" spans="1:12" s="56" customFormat="1" ht="15" customHeight="1" x14ac:dyDescent="0.25">
      <c r="A1039" s="91" t="s">
        <v>52</v>
      </c>
      <c r="B1039" s="92" t="s">
        <v>42</v>
      </c>
      <c r="C1039" s="92" t="s">
        <v>54</v>
      </c>
      <c r="D1039" s="92" t="s">
        <v>123</v>
      </c>
      <c r="E1039" s="92" t="s">
        <v>37</v>
      </c>
      <c r="F1039" s="92" t="s">
        <v>37</v>
      </c>
      <c r="G1039" s="93" t="s">
        <v>37</v>
      </c>
      <c r="H1039" s="93" t="s">
        <v>64</v>
      </c>
      <c r="I1039" s="92" t="s">
        <v>45</v>
      </c>
      <c r="J1039" s="94">
        <v>2678</v>
      </c>
      <c r="K1039" s="95">
        <v>3081</v>
      </c>
      <c r="L1039" s="96">
        <v>125837.64000000501</v>
      </c>
    </row>
    <row r="1040" spans="1:12" s="56" customFormat="1" ht="15" customHeight="1" x14ac:dyDescent="0.25">
      <c r="A1040" s="91" t="s">
        <v>52</v>
      </c>
      <c r="B1040" s="92" t="s">
        <v>42</v>
      </c>
      <c r="C1040" s="92" t="s">
        <v>54</v>
      </c>
      <c r="D1040" s="92" t="s">
        <v>125</v>
      </c>
      <c r="E1040" s="92" t="s">
        <v>61</v>
      </c>
      <c r="F1040" s="92" t="s">
        <v>37</v>
      </c>
      <c r="G1040" s="93" t="s">
        <v>37</v>
      </c>
      <c r="H1040" s="93" t="s">
        <v>37</v>
      </c>
      <c r="I1040" s="92" t="s">
        <v>117</v>
      </c>
      <c r="J1040" s="94">
        <v>32744</v>
      </c>
      <c r="K1040" s="95">
        <v>91590</v>
      </c>
      <c r="L1040" s="96">
        <v>13847285.520000299</v>
      </c>
    </row>
    <row r="1041" spans="1:12" s="56" customFormat="1" ht="15" customHeight="1" x14ac:dyDescent="0.25">
      <c r="A1041" s="91" t="s">
        <v>52</v>
      </c>
      <c r="B1041" s="92" t="s">
        <v>42</v>
      </c>
      <c r="C1041" s="92" t="s">
        <v>54</v>
      </c>
      <c r="D1041" s="92" t="s">
        <v>125</v>
      </c>
      <c r="E1041" s="92" t="s">
        <v>61</v>
      </c>
      <c r="F1041" s="92" t="s">
        <v>37</v>
      </c>
      <c r="G1041" s="93" t="s">
        <v>37</v>
      </c>
      <c r="H1041" s="93" t="s">
        <v>37</v>
      </c>
      <c r="I1041" s="92" t="s">
        <v>45</v>
      </c>
      <c r="J1041" s="94">
        <v>828</v>
      </c>
      <c r="K1041" s="95">
        <v>1580</v>
      </c>
      <c r="L1041" s="96">
        <v>252175.16000000501</v>
      </c>
    </row>
    <row r="1042" spans="1:12" s="56" customFormat="1" ht="15" customHeight="1" x14ac:dyDescent="0.25">
      <c r="A1042" s="91" t="s">
        <v>52</v>
      </c>
      <c r="B1042" s="92" t="s">
        <v>42</v>
      </c>
      <c r="C1042" s="92" t="s">
        <v>54</v>
      </c>
      <c r="D1042" s="92" t="s">
        <v>125</v>
      </c>
      <c r="E1042" s="92" t="s">
        <v>62</v>
      </c>
      <c r="F1042" s="92" t="s">
        <v>37</v>
      </c>
      <c r="G1042" s="93" t="s">
        <v>37</v>
      </c>
      <c r="H1042" s="93" t="s">
        <v>37</v>
      </c>
      <c r="I1042" s="92" t="s">
        <v>117</v>
      </c>
      <c r="J1042" s="94">
        <v>21953</v>
      </c>
      <c r="K1042" s="95">
        <v>63855</v>
      </c>
      <c r="L1042" s="96">
        <v>9323382.7500034496</v>
      </c>
    </row>
    <row r="1043" spans="1:12" s="56" customFormat="1" ht="15" customHeight="1" x14ac:dyDescent="0.25">
      <c r="A1043" s="91" t="s">
        <v>52</v>
      </c>
      <c r="B1043" s="92" t="s">
        <v>42</v>
      </c>
      <c r="C1043" s="92" t="s">
        <v>54</v>
      </c>
      <c r="D1043" s="92" t="s">
        <v>125</v>
      </c>
      <c r="E1043" s="92" t="s">
        <v>62</v>
      </c>
      <c r="F1043" s="92" t="s">
        <v>37</v>
      </c>
      <c r="G1043" s="93" t="s">
        <v>37</v>
      </c>
      <c r="H1043" s="93" t="s">
        <v>37</v>
      </c>
      <c r="I1043" s="92" t="s">
        <v>45</v>
      </c>
      <c r="J1043" s="94">
        <v>625</v>
      </c>
      <c r="K1043" s="95">
        <v>1038</v>
      </c>
      <c r="L1043" s="96">
        <v>147863.06</v>
      </c>
    </row>
    <row r="1044" spans="1:12" s="56" customFormat="1" ht="15" customHeight="1" x14ac:dyDescent="0.25">
      <c r="A1044" s="91" t="s">
        <v>52</v>
      </c>
      <c r="B1044" s="92" t="s">
        <v>42</v>
      </c>
      <c r="C1044" s="92" t="s">
        <v>54</v>
      </c>
      <c r="D1044" s="92" t="s">
        <v>125</v>
      </c>
      <c r="E1044" s="92" t="s">
        <v>37</v>
      </c>
      <c r="F1044" s="92" t="s">
        <v>120</v>
      </c>
      <c r="G1044" s="93" t="s">
        <v>37</v>
      </c>
      <c r="H1044" s="93" t="s">
        <v>37</v>
      </c>
      <c r="I1044" s="92" t="s">
        <v>117</v>
      </c>
      <c r="J1044" s="94">
        <v>4386</v>
      </c>
      <c r="K1044" s="95">
        <v>12780</v>
      </c>
      <c r="L1044" s="96">
        <v>2400733.1199998702</v>
      </c>
    </row>
    <row r="1045" spans="1:12" s="56" customFormat="1" ht="15" customHeight="1" x14ac:dyDescent="0.25">
      <c r="A1045" s="91" t="s">
        <v>52</v>
      </c>
      <c r="B1045" s="92" t="s">
        <v>42</v>
      </c>
      <c r="C1045" s="92" t="s">
        <v>54</v>
      </c>
      <c r="D1045" s="92" t="s">
        <v>125</v>
      </c>
      <c r="E1045" s="92" t="s">
        <v>37</v>
      </c>
      <c r="F1045" s="92" t="s">
        <v>120</v>
      </c>
      <c r="G1045" s="93" t="s">
        <v>37</v>
      </c>
      <c r="H1045" s="93" t="s">
        <v>37</v>
      </c>
      <c r="I1045" s="92" t="s">
        <v>45</v>
      </c>
      <c r="J1045" s="94">
        <v>186</v>
      </c>
      <c r="K1045" s="95">
        <v>253</v>
      </c>
      <c r="L1045" s="96">
        <v>53013.05</v>
      </c>
    </row>
    <row r="1046" spans="1:12" s="56" customFormat="1" ht="15" customHeight="1" x14ac:dyDescent="0.25">
      <c r="A1046" s="91" t="s">
        <v>52</v>
      </c>
      <c r="B1046" s="92" t="s">
        <v>42</v>
      </c>
      <c r="C1046" s="92" t="s">
        <v>54</v>
      </c>
      <c r="D1046" s="92" t="s">
        <v>125</v>
      </c>
      <c r="E1046" s="92" t="s">
        <v>37</v>
      </c>
      <c r="F1046" s="92" t="s">
        <v>121</v>
      </c>
      <c r="G1046" s="93" t="s">
        <v>37</v>
      </c>
      <c r="H1046" s="93" t="s">
        <v>37</v>
      </c>
      <c r="I1046" s="92" t="s">
        <v>117</v>
      </c>
      <c r="J1046" s="94">
        <v>41093</v>
      </c>
      <c r="K1046" s="95">
        <v>113568</v>
      </c>
      <c r="L1046" s="96">
        <v>16719163.1499923</v>
      </c>
    </row>
    <row r="1047" spans="1:12" s="56" customFormat="1" ht="15" customHeight="1" x14ac:dyDescent="0.25">
      <c r="A1047" s="91" t="s">
        <v>52</v>
      </c>
      <c r="B1047" s="92" t="s">
        <v>42</v>
      </c>
      <c r="C1047" s="92" t="s">
        <v>54</v>
      </c>
      <c r="D1047" s="92" t="s">
        <v>125</v>
      </c>
      <c r="E1047" s="92" t="s">
        <v>37</v>
      </c>
      <c r="F1047" s="92" t="s">
        <v>121</v>
      </c>
      <c r="G1047" s="93" t="s">
        <v>37</v>
      </c>
      <c r="H1047" s="93" t="s">
        <v>37</v>
      </c>
      <c r="I1047" s="92" t="s">
        <v>45</v>
      </c>
      <c r="J1047" s="94">
        <v>1065</v>
      </c>
      <c r="K1047" s="95">
        <v>2035</v>
      </c>
      <c r="L1047" s="96">
        <v>301760.65999999997</v>
      </c>
    </row>
    <row r="1048" spans="1:12" s="56" customFormat="1" ht="15" customHeight="1" x14ac:dyDescent="0.25">
      <c r="A1048" s="91" t="s">
        <v>52</v>
      </c>
      <c r="B1048" s="92" t="s">
        <v>42</v>
      </c>
      <c r="C1048" s="92" t="s">
        <v>54</v>
      </c>
      <c r="D1048" s="92" t="s">
        <v>125</v>
      </c>
      <c r="E1048" s="92" t="s">
        <v>37</v>
      </c>
      <c r="F1048" s="92" t="s">
        <v>60</v>
      </c>
      <c r="G1048" s="93" t="s">
        <v>37</v>
      </c>
      <c r="H1048" s="93" t="s">
        <v>37</v>
      </c>
      <c r="I1048" s="92" t="s">
        <v>117</v>
      </c>
      <c r="J1048" s="94">
        <v>9292</v>
      </c>
      <c r="K1048" s="95">
        <v>29105</v>
      </c>
      <c r="L1048" s="96">
        <v>4052403.5599997598</v>
      </c>
    </row>
    <row r="1049" spans="1:12" s="56" customFormat="1" ht="15" customHeight="1" x14ac:dyDescent="0.25">
      <c r="A1049" s="91" t="s">
        <v>52</v>
      </c>
      <c r="B1049" s="92" t="s">
        <v>42</v>
      </c>
      <c r="C1049" s="92" t="s">
        <v>54</v>
      </c>
      <c r="D1049" s="92" t="s">
        <v>125</v>
      </c>
      <c r="E1049" s="92" t="s">
        <v>37</v>
      </c>
      <c r="F1049" s="92" t="s">
        <v>60</v>
      </c>
      <c r="G1049" s="93" t="s">
        <v>37</v>
      </c>
      <c r="H1049" s="93" t="s">
        <v>37</v>
      </c>
      <c r="I1049" s="92" t="s">
        <v>45</v>
      </c>
      <c r="J1049" s="94">
        <v>204</v>
      </c>
      <c r="K1049" s="95">
        <v>331</v>
      </c>
      <c r="L1049" s="96">
        <v>45318.720000000001</v>
      </c>
    </row>
    <row r="1050" spans="1:12" s="56" customFormat="1" ht="15" customHeight="1" x14ac:dyDescent="0.25">
      <c r="A1050" s="91" t="s">
        <v>52</v>
      </c>
      <c r="B1050" s="92" t="s">
        <v>42</v>
      </c>
      <c r="C1050" s="92" t="s">
        <v>54</v>
      </c>
      <c r="D1050" s="92" t="s">
        <v>125</v>
      </c>
      <c r="E1050" s="92" t="s">
        <v>37</v>
      </c>
      <c r="F1050" s="92" t="s">
        <v>37</v>
      </c>
      <c r="G1050" s="93" t="s">
        <v>41</v>
      </c>
      <c r="H1050" s="93" t="s">
        <v>37</v>
      </c>
      <c r="I1050" s="92" t="s">
        <v>117</v>
      </c>
      <c r="J1050" s="94">
        <v>14149</v>
      </c>
      <c r="K1050" s="95">
        <v>38817</v>
      </c>
      <c r="L1050" s="96">
        <v>5593058.7799993698</v>
      </c>
    </row>
    <row r="1051" spans="1:12" s="56" customFormat="1" ht="15" customHeight="1" x14ac:dyDescent="0.25">
      <c r="A1051" s="91" t="s">
        <v>52</v>
      </c>
      <c r="B1051" s="92" t="s">
        <v>42</v>
      </c>
      <c r="C1051" s="92" t="s">
        <v>54</v>
      </c>
      <c r="D1051" s="92" t="s">
        <v>125</v>
      </c>
      <c r="E1051" s="92" t="s">
        <v>37</v>
      </c>
      <c r="F1051" s="92" t="s">
        <v>37</v>
      </c>
      <c r="G1051" s="93" t="s">
        <v>41</v>
      </c>
      <c r="H1051" s="93" t="s">
        <v>37</v>
      </c>
      <c r="I1051" s="92" t="s">
        <v>45</v>
      </c>
      <c r="J1051" s="94">
        <v>287</v>
      </c>
      <c r="K1051" s="95">
        <v>442</v>
      </c>
      <c r="L1051" s="96">
        <v>64990.519999999502</v>
      </c>
    </row>
    <row r="1052" spans="1:12" s="56" customFormat="1" ht="15" customHeight="1" x14ac:dyDescent="0.25">
      <c r="A1052" s="91" t="s">
        <v>52</v>
      </c>
      <c r="B1052" s="92" t="s">
        <v>42</v>
      </c>
      <c r="C1052" s="92" t="s">
        <v>54</v>
      </c>
      <c r="D1052" s="92" t="s">
        <v>125</v>
      </c>
      <c r="E1052" s="92" t="s">
        <v>37</v>
      </c>
      <c r="F1052" s="92" t="s">
        <v>37</v>
      </c>
      <c r="G1052" s="93" t="s">
        <v>42</v>
      </c>
      <c r="H1052" s="93" t="s">
        <v>37</v>
      </c>
      <c r="I1052" s="92" t="s">
        <v>117</v>
      </c>
      <c r="J1052" s="94">
        <v>12044</v>
      </c>
      <c r="K1052" s="95">
        <v>31858</v>
      </c>
      <c r="L1052" s="96">
        <v>4671200.66999966</v>
      </c>
    </row>
    <row r="1053" spans="1:12" s="56" customFormat="1" ht="15" customHeight="1" x14ac:dyDescent="0.25">
      <c r="A1053" s="91" t="s">
        <v>52</v>
      </c>
      <c r="B1053" s="92" t="s">
        <v>42</v>
      </c>
      <c r="C1053" s="92" t="s">
        <v>54</v>
      </c>
      <c r="D1053" s="92" t="s">
        <v>125</v>
      </c>
      <c r="E1053" s="92" t="s">
        <v>37</v>
      </c>
      <c r="F1053" s="92" t="s">
        <v>37</v>
      </c>
      <c r="G1053" s="93" t="s">
        <v>42</v>
      </c>
      <c r="H1053" s="93" t="s">
        <v>37</v>
      </c>
      <c r="I1053" s="92" t="s">
        <v>45</v>
      </c>
      <c r="J1053" s="94">
        <v>281</v>
      </c>
      <c r="K1053" s="95">
        <v>469</v>
      </c>
      <c r="L1053" s="96">
        <v>65666.249999999694</v>
      </c>
    </row>
    <row r="1054" spans="1:12" s="56" customFormat="1" ht="15" customHeight="1" x14ac:dyDescent="0.25">
      <c r="A1054" s="91" t="s">
        <v>52</v>
      </c>
      <c r="B1054" s="92" t="s">
        <v>42</v>
      </c>
      <c r="C1054" s="92" t="s">
        <v>54</v>
      </c>
      <c r="D1054" s="92" t="s">
        <v>125</v>
      </c>
      <c r="E1054" s="92" t="s">
        <v>37</v>
      </c>
      <c r="F1054" s="92" t="s">
        <v>37</v>
      </c>
      <c r="G1054" s="93" t="s">
        <v>43</v>
      </c>
      <c r="H1054" s="93" t="s">
        <v>37</v>
      </c>
      <c r="I1054" s="92" t="s">
        <v>117</v>
      </c>
      <c r="J1054" s="94">
        <v>11617</v>
      </c>
      <c r="K1054" s="95">
        <v>29482</v>
      </c>
      <c r="L1054" s="96">
        <v>4413090.5599995498</v>
      </c>
    </row>
    <row r="1055" spans="1:12" s="56" customFormat="1" ht="15" customHeight="1" x14ac:dyDescent="0.25">
      <c r="A1055" s="91" t="s">
        <v>52</v>
      </c>
      <c r="B1055" s="92" t="s">
        <v>42</v>
      </c>
      <c r="C1055" s="92" t="s">
        <v>54</v>
      </c>
      <c r="D1055" s="92" t="s">
        <v>125</v>
      </c>
      <c r="E1055" s="92" t="s">
        <v>37</v>
      </c>
      <c r="F1055" s="92" t="s">
        <v>37</v>
      </c>
      <c r="G1055" s="93" t="s">
        <v>43</v>
      </c>
      <c r="H1055" s="93" t="s">
        <v>37</v>
      </c>
      <c r="I1055" s="92" t="s">
        <v>45</v>
      </c>
      <c r="J1055" s="94">
        <v>291</v>
      </c>
      <c r="K1055" s="95">
        <v>480</v>
      </c>
      <c r="L1055" s="96">
        <v>71902.559999999401</v>
      </c>
    </row>
    <row r="1056" spans="1:12" s="56" customFormat="1" ht="15" customHeight="1" x14ac:dyDescent="0.25">
      <c r="A1056" s="91" t="s">
        <v>52</v>
      </c>
      <c r="B1056" s="92" t="s">
        <v>42</v>
      </c>
      <c r="C1056" s="92" t="s">
        <v>54</v>
      </c>
      <c r="D1056" s="92" t="s">
        <v>125</v>
      </c>
      <c r="E1056" s="92" t="s">
        <v>37</v>
      </c>
      <c r="F1056" s="92" t="s">
        <v>37</v>
      </c>
      <c r="G1056" s="93" t="s">
        <v>44</v>
      </c>
      <c r="H1056" s="93" t="s">
        <v>37</v>
      </c>
      <c r="I1056" s="92" t="s">
        <v>117</v>
      </c>
      <c r="J1056" s="94">
        <v>10933</v>
      </c>
      <c r="K1056" s="95">
        <v>28008</v>
      </c>
      <c r="L1056" s="96">
        <v>4272651.8299997002</v>
      </c>
    </row>
    <row r="1057" spans="1:12" s="56" customFormat="1" ht="15" customHeight="1" x14ac:dyDescent="0.25">
      <c r="A1057" s="91" t="s">
        <v>52</v>
      </c>
      <c r="B1057" s="92" t="s">
        <v>42</v>
      </c>
      <c r="C1057" s="92" t="s">
        <v>54</v>
      </c>
      <c r="D1057" s="92" t="s">
        <v>125</v>
      </c>
      <c r="E1057" s="92" t="s">
        <v>37</v>
      </c>
      <c r="F1057" s="92" t="s">
        <v>37</v>
      </c>
      <c r="G1057" s="93" t="s">
        <v>44</v>
      </c>
      <c r="H1057" s="93" t="s">
        <v>37</v>
      </c>
      <c r="I1057" s="92" t="s">
        <v>45</v>
      </c>
      <c r="J1057" s="94">
        <v>315</v>
      </c>
      <c r="K1057" s="95">
        <v>564</v>
      </c>
      <c r="L1057" s="96">
        <v>88330.059999999299</v>
      </c>
    </row>
    <row r="1058" spans="1:12" s="56" customFormat="1" ht="15" customHeight="1" x14ac:dyDescent="0.25">
      <c r="A1058" s="91" t="s">
        <v>52</v>
      </c>
      <c r="B1058" s="92" t="s">
        <v>42</v>
      </c>
      <c r="C1058" s="92" t="s">
        <v>54</v>
      </c>
      <c r="D1058" s="92" t="s">
        <v>125</v>
      </c>
      <c r="E1058" s="92" t="s">
        <v>37</v>
      </c>
      <c r="F1058" s="92" t="s">
        <v>37</v>
      </c>
      <c r="G1058" s="93" t="s">
        <v>98</v>
      </c>
      <c r="H1058" s="93" t="s">
        <v>37</v>
      </c>
      <c r="I1058" s="92" t="s">
        <v>117</v>
      </c>
      <c r="J1058" s="94">
        <v>10000</v>
      </c>
      <c r="K1058" s="95">
        <v>25883</v>
      </c>
      <c r="L1058" s="96">
        <v>4019738.8799998001</v>
      </c>
    </row>
    <row r="1059" spans="1:12" s="56" customFormat="1" ht="15" customHeight="1" x14ac:dyDescent="0.25">
      <c r="A1059" s="91" t="s">
        <v>52</v>
      </c>
      <c r="B1059" s="92" t="s">
        <v>42</v>
      </c>
      <c r="C1059" s="92" t="s">
        <v>54</v>
      </c>
      <c r="D1059" s="92" t="s">
        <v>125</v>
      </c>
      <c r="E1059" s="92" t="s">
        <v>37</v>
      </c>
      <c r="F1059" s="92" t="s">
        <v>37</v>
      </c>
      <c r="G1059" s="93" t="s">
        <v>98</v>
      </c>
      <c r="H1059" s="93" t="s">
        <v>37</v>
      </c>
      <c r="I1059" s="92" t="s">
        <v>45</v>
      </c>
      <c r="J1059" s="94">
        <v>301</v>
      </c>
      <c r="K1059" s="95">
        <v>553</v>
      </c>
      <c r="L1059" s="96">
        <v>91162.059999998994</v>
      </c>
    </row>
    <row r="1060" spans="1:12" s="56" customFormat="1" ht="15" customHeight="1" x14ac:dyDescent="0.25">
      <c r="A1060" s="91" t="s">
        <v>52</v>
      </c>
      <c r="B1060" s="92" t="s">
        <v>42</v>
      </c>
      <c r="C1060" s="92" t="s">
        <v>54</v>
      </c>
      <c r="D1060" s="92" t="s">
        <v>125</v>
      </c>
      <c r="E1060" s="92" t="s">
        <v>37</v>
      </c>
      <c r="F1060" s="92" t="s">
        <v>37</v>
      </c>
      <c r="G1060" s="93" t="s">
        <v>37</v>
      </c>
      <c r="H1060" s="93" t="s">
        <v>122</v>
      </c>
      <c r="I1060" s="92" t="s">
        <v>117</v>
      </c>
      <c r="J1060" s="94">
        <v>4690</v>
      </c>
      <c r="K1060" s="95">
        <v>12361</v>
      </c>
      <c r="L1060" s="96">
        <v>1946031.75999983</v>
      </c>
    </row>
    <row r="1061" spans="1:12" s="56" customFormat="1" ht="15" customHeight="1" x14ac:dyDescent="0.25">
      <c r="A1061" s="91" t="s">
        <v>52</v>
      </c>
      <c r="B1061" s="92" t="s">
        <v>42</v>
      </c>
      <c r="C1061" s="92" t="s">
        <v>54</v>
      </c>
      <c r="D1061" s="92" t="s">
        <v>125</v>
      </c>
      <c r="E1061" s="92" t="s">
        <v>37</v>
      </c>
      <c r="F1061" s="92" t="s">
        <v>37</v>
      </c>
      <c r="G1061" s="93" t="s">
        <v>37</v>
      </c>
      <c r="H1061" s="93" t="s">
        <v>122</v>
      </c>
      <c r="I1061" s="92" t="s">
        <v>45</v>
      </c>
      <c r="J1061" s="94">
        <v>248</v>
      </c>
      <c r="K1061" s="95">
        <v>369</v>
      </c>
      <c r="L1061" s="96">
        <v>61472.509999999696</v>
      </c>
    </row>
    <row r="1062" spans="1:12" s="56" customFormat="1" ht="15" customHeight="1" x14ac:dyDescent="0.25">
      <c r="A1062" s="91" t="s">
        <v>52</v>
      </c>
      <c r="B1062" s="92" t="s">
        <v>42</v>
      </c>
      <c r="C1062" s="92" t="s">
        <v>54</v>
      </c>
      <c r="D1062" s="92" t="s">
        <v>125</v>
      </c>
      <c r="E1062" s="92" t="s">
        <v>37</v>
      </c>
      <c r="F1062" s="92" t="s">
        <v>37</v>
      </c>
      <c r="G1062" s="93" t="s">
        <v>37</v>
      </c>
      <c r="H1062" s="93" t="s">
        <v>37</v>
      </c>
      <c r="I1062" s="92" t="s">
        <v>117</v>
      </c>
      <c r="J1062" s="94">
        <v>54692</v>
      </c>
      <c r="K1062" s="95">
        <v>155453</v>
      </c>
      <c r="L1062" s="96">
        <v>23172299.830024902</v>
      </c>
    </row>
    <row r="1063" spans="1:12" s="56" customFormat="1" ht="15" customHeight="1" x14ac:dyDescent="0.25">
      <c r="A1063" s="91" t="s">
        <v>52</v>
      </c>
      <c r="B1063" s="92" t="s">
        <v>42</v>
      </c>
      <c r="C1063" s="92" t="s">
        <v>54</v>
      </c>
      <c r="D1063" s="92" t="s">
        <v>125</v>
      </c>
      <c r="E1063" s="92" t="s">
        <v>37</v>
      </c>
      <c r="F1063" s="92" t="s">
        <v>37</v>
      </c>
      <c r="G1063" s="93" t="s">
        <v>37</v>
      </c>
      <c r="H1063" s="93" t="s">
        <v>37</v>
      </c>
      <c r="I1063" s="92" t="s">
        <v>45</v>
      </c>
      <c r="J1063" s="94">
        <v>1454</v>
      </c>
      <c r="K1063" s="95">
        <v>2619</v>
      </c>
      <c r="L1063" s="96">
        <v>400092.43000001297</v>
      </c>
    </row>
    <row r="1064" spans="1:12" s="56" customFormat="1" ht="15" customHeight="1" x14ac:dyDescent="0.25">
      <c r="A1064" s="91" t="s">
        <v>52</v>
      </c>
      <c r="B1064" s="92" t="s">
        <v>42</v>
      </c>
      <c r="C1064" s="92" t="s">
        <v>54</v>
      </c>
      <c r="D1064" s="92" t="s">
        <v>125</v>
      </c>
      <c r="E1064" s="92" t="s">
        <v>37</v>
      </c>
      <c r="F1064" s="92" t="s">
        <v>37</v>
      </c>
      <c r="G1064" s="93" t="s">
        <v>37</v>
      </c>
      <c r="H1064" s="93" t="s">
        <v>64</v>
      </c>
      <c r="I1064" s="92" t="s">
        <v>117</v>
      </c>
      <c r="J1064" s="94">
        <v>49790</v>
      </c>
      <c r="K1064" s="95">
        <v>142008</v>
      </c>
      <c r="L1064" s="96">
        <v>21070382.650013801</v>
      </c>
    </row>
    <row r="1065" spans="1:12" s="56" customFormat="1" ht="15" customHeight="1" x14ac:dyDescent="0.25">
      <c r="A1065" s="91" t="s">
        <v>52</v>
      </c>
      <c r="B1065" s="92" t="s">
        <v>42</v>
      </c>
      <c r="C1065" s="92" t="s">
        <v>54</v>
      </c>
      <c r="D1065" s="92" t="s">
        <v>125</v>
      </c>
      <c r="E1065" s="92" t="s">
        <v>37</v>
      </c>
      <c r="F1065" s="92" t="s">
        <v>37</v>
      </c>
      <c r="G1065" s="93" t="s">
        <v>37</v>
      </c>
      <c r="H1065" s="93" t="s">
        <v>64</v>
      </c>
      <c r="I1065" s="92" t="s">
        <v>45</v>
      </c>
      <c r="J1065" s="94">
        <v>1119</v>
      </c>
      <c r="K1065" s="95">
        <v>2139</v>
      </c>
      <c r="L1065" s="96">
        <v>320578.94000000798</v>
      </c>
    </row>
    <row r="1066" spans="1:12" s="56" customFormat="1" ht="15" customHeight="1" x14ac:dyDescent="0.25">
      <c r="A1066" s="91" t="s">
        <v>52</v>
      </c>
      <c r="B1066" s="92" t="s">
        <v>42</v>
      </c>
      <c r="C1066" s="92" t="s">
        <v>54</v>
      </c>
      <c r="D1066" s="92" t="s">
        <v>124</v>
      </c>
      <c r="E1066" s="92" t="s">
        <v>61</v>
      </c>
      <c r="F1066" s="92" t="s">
        <v>37</v>
      </c>
      <c r="G1066" s="93" t="s">
        <v>37</v>
      </c>
      <c r="H1066" s="93" t="s">
        <v>37</v>
      </c>
      <c r="I1066" s="92" t="s">
        <v>117</v>
      </c>
      <c r="J1066" s="94">
        <v>1419</v>
      </c>
      <c r="K1066" s="95">
        <v>1968</v>
      </c>
      <c r="L1066" s="96">
        <v>379560.17999999801</v>
      </c>
    </row>
    <row r="1067" spans="1:12" s="56" customFormat="1" ht="15" customHeight="1" x14ac:dyDescent="0.25">
      <c r="A1067" s="91" t="s">
        <v>52</v>
      </c>
      <c r="B1067" s="92" t="s">
        <v>42</v>
      </c>
      <c r="C1067" s="92" t="s">
        <v>54</v>
      </c>
      <c r="D1067" s="92" t="s">
        <v>124</v>
      </c>
      <c r="E1067" s="92" t="s">
        <v>62</v>
      </c>
      <c r="F1067" s="92" t="s">
        <v>37</v>
      </c>
      <c r="G1067" s="93" t="s">
        <v>37</v>
      </c>
      <c r="H1067" s="93" t="s">
        <v>37</v>
      </c>
      <c r="I1067" s="92" t="s">
        <v>117</v>
      </c>
      <c r="J1067" s="94">
        <v>1179</v>
      </c>
      <c r="K1067" s="95">
        <v>1467</v>
      </c>
      <c r="L1067" s="96">
        <v>306168.619999994</v>
      </c>
    </row>
    <row r="1068" spans="1:12" s="56" customFormat="1" ht="15" customHeight="1" x14ac:dyDescent="0.25">
      <c r="A1068" s="91" t="s">
        <v>52</v>
      </c>
      <c r="B1068" s="92" t="s">
        <v>42</v>
      </c>
      <c r="C1068" s="92" t="s">
        <v>54</v>
      </c>
      <c r="D1068" s="92" t="s">
        <v>124</v>
      </c>
      <c r="E1068" s="92" t="s">
        <v>62</v>
      </c>
      <c r="F1068" s="92" t="s">
        <v>37</v>
      </c>
      <c r="G1068" s="93" t="s">
        <v>37</v>
      </c>
      <c r="H1068" s="93" t="s">
        <v>37</v>
      </c>
      <c r="I1068" s="92" t="s">
        <v>45</v>
      </c>
      <c r="J1068" s="94" t="s">
        <v>99</v>
      </c>
      <c r="K1068" s="95" t="s">
        <v>99</v>
      </c>
      <c r="L1068" s="96" t="s">
        <v>99</v>
      </c>
    </row>
    <row r="1069" spans="1:12" s="56" customFormat="1" ht="15" customHeight="1" x14ac:dyDescent="0.25">
      <c r="A1069" s="91" t="s">
        <v>52</v>
      </c>
      <c r="B1069" s="92" t="s">
        <v>42</v>
      </c>
      <c r="C1069" s="92" t="s">
        <v>54</v>
      </c>
      <c r="D1069" s="92" t="s">
        <v>124</v>
      </c>
      <c r="E1069" s="92" t="s">
        <v>37</v>
      </c>
      <c r="F1069" s="92" t="s">
        <v>120</v>
      </c>
      <c r="G1069" s="93" t="s">
        <v>37</v>
      </c>
      <c r="H1069" s="93" t="s">
        <v>37</v>
      </c>
      <c r="I1069" s="92" t="s">
        <v>117</v>
      </c>
      <c r="J1069" s="94">
        <v>2428</v>
      </c>
      <c r="K1069" s="95">
        <v>3228</v>
      </c>
      <c r="L1069" s="96">
        <v>662587.57000000495</v>
      </c>
    </row>
    <row r="1070" spans="1:12" s="56" customFormat="1" ht="15" customHeight="1" x14ac:dyDescent="0.25">
      <c r="A1070" s="91" t="s">
        <v>52</v>
      </c>
      <c r="B1070" s="92" t="s">
        <v>42</v>
      </c>
      <c r="C1070" s="92" t="s">
        <v>54</v>
      </c>
      <c r="D1070" s="92" t="s">
        <v>124</v>
      </c>
      <c r="E1070" s="92" t="s">
        <v>37</v>
      </c>
      <c r="F1070" s="92" t="s">
        <v>120</v>
      </c>
      <c r="G1070" s="93" t="s">
        <v>37</v>
      </c>
      <c r="H1070" s="93" t="s">
        <v>37</v>
      </c>
      <c r="I1070" s="92" t="s">
        <v>45</v>
      </c>
      <c r="J1070" s="94" t="s">
        <v>99</v>
      </c>
      <c r="K1070" s="95" t="s">
        <v>99</v>
      </c>
      <c r="L1070" s="96" t="s">
        <v>99</v>
      </c>
    </row>
    <row r="1071" spans="1:12" s="56" customFormat="1" ht="15" customHeight="1" x14ac:dyDescent="0.25">
      <c r="A1071" s="91" t="s">
        <v>52</v>
      </c>
      <c r="B1071" s="92" t="s">
        <v>42</v>
      </c>
      <c r="C1071" s="92" t="s">
        <v>54</v>
      </c>
      <c r="D1071" s="92" t="s">
        <v>124</v>
      </c>
      <c r="E1071" s="92" t="s">
        <v>37</v>
      </c>
      <c r="F1071" s="92" t="s">
        <v>37</v>
      </c>
      <c r="G1071" s="93" t="s">
        <v>41</v>
      </c>
      <c r="H1071" s="93" t="s">
        <v>37</v>
      </c>
      <c r="I1071" s="92" t="s">
        <v>117</v>
      </c>
      <c r="J1071" s="94">
        <v>458</v>
      </c>
      <c r="K1071" s="95">
        <v>592</v>
      </c>
      <c r="L1071" s="96">
        <v>108155.59</v>
      </c>
    </row>
    <row r="1072" spans="1:12" s="56" customFormat="1" ht="15" customHeight="1" x14ac:dyDescent="0.25">
      <c r="A1072" s="91" t="s">
        <v>52</v>
      </c>
      <c r="B1072" s="92" t="s">
        <v>42</v>
      </c>
      <c r="C1072" s="92" t="s">
        <v>54</v>
      </c>
      <c r="D1072" s="92" t="s">
        <v>124</v>
      </c>
      <c r="E1072" s="92" t="s">
        <v>37</v>
      </c>
      <c r="F1072" s="92" t="s">
        <v>37</v>
      </c>
      <c r="G1072" s="93" t="s">
        <v>42</v>
      </c>
      <c r="H1072" s="93" t="s">
        <v>37</v>
      </c>
      <c r="I1072" s="92" t="s">
        <v>117</v>
      </c>
      <c r="J1072" s="94">
        <v>439</v>
      </c>
      <c r="K1072" s="95">
        <v>567</v>
      </c>
      <c r="L1072" s="96">
        <v>118270.94999999899</v>
      </c>
    </row>
    <row r="1073" spans="1:12" s="56" customFormat="1" ht="15" customHeight="1" x14ac:dyDescent="0.25">
      <c r="A1073" s="91" t="s">
        <v>52</v>
      </c>
      <c r="B1073" s="92" t="s">
        <v>42</v>
      </c>
      <c r="C1073" s="92" t="s">
        <v>54</v>
      </c>
      <c r="D1073" s="92" t="s">
        <v>124</v>
      </c>
      <c r="E1073" s="92" t="s">
        <v>37</v>
      </c>
      <c r="F1073" s="92" t="s">
        <v>37</v>
      </c>
      <c r="G1073" s="93" t="s">
        <v>42</v>
      </c>
      <c r="H1073" s="93" t="s">
        <v>37</v>
      </c>
      <c r="I1073" s="92" t="s">
        <v>45</v>
      </c>
      <c r="J1073" s="94" t="s">
        <v>99</v>
      </c>
      <c r="K1073" s="95" t="s">
        <v>99</v>
      </c>
      <c r="L1073" s="96" t="s">
        <v>99</v>
      </c>
    </row>
    <row r="1074" spans="1:12" s="56" customFormat="1" ht="15" customHeight="1" x14ac:dyDescent="0.25">
      <c r="A1074" s="91" t="s">
        <v>52</v>
      </c>
      <c r="B1074" s="92" t="s">
        <v>42</v>
      </c>
      <c r="C1074" s="92" t="s">
        <v>54</v>
      </c>
      <c r="D1074" s="92" t="s">
        <v>124</v>
      </c>
      <c r="E1074" s="92" t="s">
        <v>37</v>
      </c>
      <c r="F1074" s="92" t="s">
        <v>37</v>
      </c>
      <c r="G1074" s="93" t="s">
        <v>43</v>
      </c>
      <c r="H1074" s="93" t="s">
        <v>37</v>
      </c>
      <c r="I1074" s="92" t="s">
        <v>117</v>
      </c>
      <c r="J1074" s="94">
        <v>575</v>
      </c>
      <c r="K1074" s="95">
        <v>694</v>
      </c>
      <c r="L1074" s="96">
        <v>142316.46999999901</v>
      </c>
    </row>
    <row r="1075" spans="1:12" s="56" customFormat="1" ht="15" customHeight="1" x14ac:dyDescent="0.25">
      <c r="A1075" s="91" t="s">
        <v>52</v>
      </c>
      <c r="B1075" s="92" t="s">
        <v>42</v>
      </c>
      <c r="C1075" s="92" t="s">
        <v>54</v>
      </c>
      <c r="D1075" s="92" t="s">
        <v>124</v>
      </c>
      <c r="E1075" s="92" t="s">
        <v>37</v>
      </c>
      <c r="F1075" s="92" t="s">
        <v>37</v>
      </c>
      <c r="G1075" s="93" t="s">
        <v>44</v>
      </c>
      <c r="H1075" s="93" t="s">
        <v>37</v>
      </c>
      <c r="I1075" s="92" t="s">
        <v>117</v>
      </c>
      <c r="J1075" s="94">
        <v>634</v>
      </c>
      <c r="K1075" s="95">
        <v>837</v>
      </c>
      <c r="L1075" s="96">
        <v>165019.36999999901</v>
      </c>
    </row>
    <row r="1076" spans="1:12" s="56" customFormat="1" ht="15" customHeight="1" x14ac:dyDescent="0.25">
      <c r="A1076" s="91" t="s">
        <v>52</v>
      </c>
      <c r="B1076" s="92" t="s">
        <v>42</v>
      </c>
      <c r="C1076" s="92" t="s">
        <v>54</v>
      </c>
      <c r="D1076" s="92" t="s">
        <v>124</v>
      </c>
      <c r="E1076" s="92" t="s">
        <v>37</v>
      </c>
      <c r="F1076" s="92" t="s">
        <v>37</v>
      </c>
      <c r="G1076" s="93" t="s">
        <v>98</v>
      </c>
      <c r="H1076" s="93" t="s">
        <v>37</v>
      </c>
      <c r="I1076" s="92" t="s">
        <v>117</v>
      </c>
      <c r="J1076" s="94">
        <v>583</v>
      </c>
      <c r="K1076" s="95">
        <v>721</v>
      </c>
      <c r="L1076" s="96">
        <v>146779.399999999</v>
      </c>
    </row>
    <row r="1077" spans="1:12" s="56" customFormat="1" ht="15" customHeight="1" x14ac:dyDescent="0.25">
      <c r="A1077" s="91" t="s">
        <v>52</v>
      </c>
      <c r="B1077" s="92" t="s">
        <v>42</v>
      </c>
      <c r="C1077" s="92" t="s">
        <v>54</v>
      </c>
      <c r="D1077" s="92" t="s">
        <v>124</v>
      </c>
      <c r="E1077" s="92" t="s">
        <v>37</v>
      </c>
      <c r="F1077" s="92" t="s">
        <v>37</v>
      </c>
      <c r="G1077" s="93" t="s">
        <v>98</v>
      </c>
      <c r="H1077" s="93" t="s">
        <v>37</v>
      </c>
      <c r="I1077" s="92" t="s">
        <v>45</v>
      </c>
      <c r="J1077" s="94" t="s">
        <v>99</v>
      </c>
      <c r="K1077" s="95" t="s">
        <v>99</v>
      </c>
      <c r="L1077" s="96" t="s">
        <v>99</v>
      </c>
    </row>
    <row r="1078" spans="1:12" s="56" customFormat="1" ht="15" customHeight="1" x14ac:dyDescent="0.25">
      <c r="A1078" s="91" t="s">
        <v>52</v>
      </c>
      <c r="B1078" s="92" t="s">
        <v>42</v>
      </c>
      <c r="C1078" s="92" t="s">
        <v>54</v>
      </c>
      <c r="D1078" s="92" t="s">
        <v>124</v>
      </c>
      <c r="E1078" s="92" t="s">
        <v>37</v>
      </c>
      <c r="F1078" s="92" t="s">
        <v>37</v>
      </c>
      <c r="G1078" s="93" t="s">
        <v>37</v>
      </c>
      <c r="H1078" s="93" t="s">
        <v>122</v>
      </c>
      <c r="I1078" s="92" t="s">
        <v>117</v>
      </c>
      <c r="J1078" s="94">
        <v>231</v>
      </c>
      <c r="K1078" s="95">
        <v>291</v>
      </c>
      <c r="L1078" s="96">
        <v>64059.59</v>
      </c>
    </row>
    <row r="1079" spans="1:12" s="56" customFormat="1" ht="15" customHeight="1" x14ac:dyDescent="0.25">
      <c r="A1079" s="91" t="s">
        <v>52</v>
      </c>
      <c r="B1079" s="92" t="s">
        <v>42</v>
      </c>
      <c r="C1079" s="92" t="s">
        <v>54</v>
      </c>
      <c r="D1079" s="92" t="s">
        <v>124</v>
      </c>
      <c r="E1079" s="92" t="s">
        <v>37</v>
      </c>
      <c r="F1079" s="92" t="s">
        <v>37</v>
      </c>
      <c r="G1079" s="93" t="s">
        <v>37</v>
      </c>
      <c r="H1079" s="93" t="s">
        <v>37</v>
      </c>
      <c r="I1079" s="92" t="s">
        <v>117</v>
      </c>
      <c r="J1079" s="94">
        <v>2598</v>
      </c>
      <c r="K1079" s="95">
        <v>3435</v>
      </c>
      <c r="L1079" s="96">
        <v>685728.800000004</v>
      </c>
    </row>
    <row r="1080" spans="1:12" s="56" customFormat="1" ht="15" customHeight="1" x14ac:dyDescent="0.25">
      <c r="A1080" s="91" t="s">
        <v>52</v>
      </c>
      <c r="B1080" s="92" t="s">
        <v>42</v>
      </c>
      <c r="C1080" s="92" t="s">
        <v>54</v>
      </c>
      <c r="D1080" s="92" t="s">
        <v>124</v>
      </c>
      <c r="E1080" s="92" t="s">
        <v>37</v>
      </c>
      <c r="F1080" s="92" t="s">
        <v>37</v>
      </c>
      <c r="G1080" s="93" t="s">
        <v>37</v>
      </c>
      <c r="H1080" s="93" t="s">
        <v>37</v>
      </c>
      <c r="I1080" s="92" t="s">
        <v>45</v>
      </c>
      <c r="J1080" s="94" t="s">
        <v>99</v>
      </c>
      <c r="K1080" s="95" t="s">
        <v>99</v>
      </c>
      <c r="L1080" s="96" t="s">
        <v>99</v>
      </c>
    </row>
    <row r="1081" spans="1:12" s="56" customFormat="1" ht="15" customHeight="1" x14ac:dyDescent="0.25">
      <c r="A1081" s="91" t="s">
        <v>52</v>
      </c>
      <c r="B1081" s="92" t="s">
        <v>42</v>
      </c>
      <c r="C1081" s="92" t="s">
        <v>54</v>
      </c>
      <c r="D1081" s="92" t="s">
        <v>124</v>
      </c>
      <c r="E1081" s="92" t="s">
        <v>37</v>
      </c>
      <c r="F1081" s="92" t="s">
        <v>37</v>
      </c>
      <c r="G1081" s="93" t="s">
        <v>37</v>
      </c>
      <c r="H1081" s="93" t="s">
        <v>64</v>
      </c>
      <c r="I1081" s="92" t="s">
        <v>117</v>
      </c>
      <c r="J1081" s="94">
        <v>2361</v>
      </c>
      <c r="K1081" s="95">
        <v>3125</v>
      </c>
      <c r="L1081" s="96">
        <v>618045.37000000803</v>
      </c>
    </row>
    <row r="1082" spans="1:12" s="56" customFormat="1" ht="15" customHeight="1" x14ac:dyDescent="0.25">
      <c r="A1082" s="91" t="s">
        <v>52</v>
      </c>
      <c r="B1082" s="92" t="s">
        <v>42</v>
      </c>
      <c r="C1082" s="92" t="s">
        <v>54</v>
      </c>
      <c r="D1082" s="92" t="s">
        <v>124</v>
      </c>
      <c r="E1082" s="92" t="s">
        <v>37</v>
      </c>
      <c r="F1082" s="92" t="s">
        <v>37</v>
      </c>
      <c r="G1082" s="93" t="s">
        <v>37</v>
      </c>
      <c r="H1082" s="93" t="s">
        <v>64</v>
      </c>
      <c r="I1082" s="92" t="s">
        <v>45</v>
      </c>
      <c r="J1082" s="94" t="s">
        <v>99</v>
      </c>
      <c r="K1082" s="95" t="s">
        <v>99</v>
      </c>
      <c r="L1082" s="96" t="s">
        <v>99</v>
      </c>
    </row>
    <row r="1083" spans="1:12" s="56" customFormat="1" ht="15" customHeight="1" x14ac:dyDescent="0.25">
      <c r="A1083" s="91" t="s">
        <v>52</v>
      </c>
      <c r="B1083" s="92" t="s">
        <v>42</v>
      </c>
      <c r="C1083" s="92" t="s">
        <v>54</v>
      </c>
      <c r="D1083" s="92" t="s">
        <v>37</v>
      </c>
      <c r="E1083" s="92" t="s">
        <v>61</v>
      </c>
      <c r="F1083" s="92" t="s">
        <v>120</v>
      </c>
      <c r="G1083" s="93" t="s">
        <v>37</v>
      </c>
      <c r="H1083" s="93" t="s">
        <v>37</v>
      </c>
      <c r="I1083" s="92" t="s">
        <v>117</v>
      </c>
      <c r="J1083" s="94">
        <v>9576</v>
      </c>
      <c r="K1083" s="95">
        <v>19647</v>
      </c>
      <c r="L1083" s="96">
        <v>2275040.7099999799</v>
      </c>
    </row>
    <row r="1084" spans="1:12" s="56" customFormat="1" ht="15" customHeight="1" x14ac:dyDescent="0.25">
      <c r="A1084" s="91" t="s">
        <v>52</v>
      </c>
      <c r="B1084" s="92" t="s">
        <v>42</v>
      </c>
      <c r="C1084" s="92" t="s">
        <v>54</v>
      </c>
      <c r="D1084" s="92" t="s">
        <v>37</v>
      </c>
      <c r="E1084" s="92" t="s">
        <v>61</v>
      </c>
      <c r="F1084" s="92" t="s">
        <v>120</v>
      </c>
      <c r="G1084" s="93" t="s">
        <v>37</v>
      </c>
      <c r="H1084" s="93" t="s">
        <v>37</v>
      </c>
      <c r="I1084" s="92" t="s">
        <v>45</v>
      </c>
      <c r="J1084" s="94">
        <v>138</v>
      </c>
      <c r="K1084" s="95">
        <v>178</v>
      </c>
      <c r="L1084" s="96">
        <v>30556.91</v>
      </c>
    </row>
    <row r="1085" spans="1:12" s="56" customFormat="1" ht="15" customHeight="1" x14ac:dyDescent="0.25">
      <c r="A1085" s="91" t="s">
        <v>52</v>
      </c>
      <c r="B1085" s="92" t="s">
        <v>42</v>
      </c>
      <c r="C1085" s="92" t="s">
        <v>54</v>
      </c>
      <c r="D1085" s="92" t="s">
        <v>37</v>
      </c>
      <c r="E1085" s="92" t="s">
        <v>61</v>
      </c>
      <c r="F1085" s="92" t="s">
        <v>121</v>
      </c>
      <c r="G1085" s="93" t="s">
        <v>37</v>
      </c>
      <c r="H1085" s="93" t="s">
        <v>37</v>
      </c>
      <c r="I1085" s="92" t="s">
        <v>117</v>
      </c>
      <c r="J1085" s="94">
        <v>136391</v>
      </c>
      <c r="K1085" s="95">
        <v>247704</v>
      </c>
      <c r="L1085" s="96">
        <v>17593817.770014901</v>
      </c>
    </row>
    <row r="1086" spans="1:12" s="56" customFormat="1" ht="15" customHeight="1" x14ac:dyDescent="0.25">
      <c r="A1086" s="91" t="s">
        <v>52</v>
      </c>
      <c r="B1086" s="92" t="s">
        <v>42</v>
      </c>
      <c r="C1086" s="92" t="s">
        <v>54</v>
      </c>
      <c r="D1086" s="92" t="s">
        <v>37</v>
      </c>
      <c r="E1086" s="92" t="s">
        <v>61</v>
      </c>
      <c r="F1086" s="92" t="s">
        <v>121</v>
      </c>
      <c r="G1086" s="93" t="s">
        <v>37</v>
      </c>
      <c r="H1086" s="93" t="s">
        <v>37</v>
      </c>
      <c r="I1086" s="92" t="s">
        <v>45</v>
      </c>
      <c r="J1086" s="94">
        <v>2393</v>
      </c>
      <c r="K1086" s="95">
        <v>3331</v>
      </c>
      <c r="L1086" s="96">
        <v>281191.790000004</v>
      </c>
    </row>
    <row r="1087" spans="1:12" s="56" customFormat="1" ht="15" customHeight="1" x14ac:dyDescent="0.25">
      <c r="A1087" s="91" t="s">
        <v>52</v>
      </c>
      <c r="B1087" s="92" t="s">
        <v>42</v>
      </c>
      <c r="C1087" s="92" t="s">
        <v>54</v>
      </c>
      <c r="D1087" s="92" t="s">
        <v>37</v>
      </c>
      <c r="E1087" s="92" t="s">
        <v>61</v>
      </c>
      <c r="F1087" s="92" t="s">
        <v>60</v>
      </c>
      <c r="G1087" s="93" t="s">
        <v>37</v>
      </c>
      <c r="H1087" s="93" t="s">
        <v>37</v>
      </c>
      <c r="I1087" s="92" t="s">
        <v>117</v>
      </c>
      <c r="J1087" s="94">
        <v>32616</v>
      </c>
      <c r="K1087" s="95">
        <v>59553</v>
      </c>
      <c r="L1087" s="96">
        <v>4627843.2099995604</v>
      </c>
    </row>
    <row r="1088" spans="1:12" s="56" customFormat="1" ht="15" customHeight="1" x14ac:dyDescent="0.25">
      <c r="A1088" s="91" t="s">
        <v>52</v>
      </c>
      <c r="B1088" s="92" t="s">
        <v>42</v>
      </c>
      <c r="C1088" s="92" t="s">
        <v>54</v>
      </c>
      <c r="D1088" s="92" t="s">
        <v>37</v>
      </c>
      <c r="E1088" s="92" t="s">
        <v>61</v>
      </c>
      <c r="F1088" s="92" t="s">
        <v>60</v>
      </c>
      <c r="G1088" s="93" t="s">
        <v>37</v>
      </c>
      <c r="H1088" s="93" t="s">
        <v>37</v>
      </c>
      <c r="I1088" s="92" t="s">
        <v>45</v>
      </c>
      <c r="J1088" s="94">
        <v>219</v>
      </c>
      <c r="K1088" s="95">
        <v>311</v>
      </c>
      <c r="L1088" s="96">
        <v>34095.860000000102</v>
      </c>
    </row>
    <row r="1089" spans="1:12" s="56" customFormat="1" ht="15" customHeight="1" x14ac:dyDescent="0.25">
      <c r="A1089" s="91" t="s">
        <v>52</v>
      </c>
      <c r="B1089" s="92" t="s">
        <v>42</v>
      </c>
      <c r="C1089" s="92" t="s">
        <v>54</v>
      </c>
      <c r="D1089" s="92" t="s">
        <v>37</v>
      </c>
      <c r="E1089" s="92" t="s">
        <v>61</v>
      </c>
      <c r="F1089" s="92" t="s">
        <v>37</v>
      </c>
      <c r="G1089" s="93" t="s">
        <v>41</v>
      </c>
      <c r="H1089" s="93" t="s">
        <v>37</v>
      </c>
      <c r="I1089" s="92" t="s">
        <v>117</v>
      </c>
      <c r="J1089" s="94">
        <v>40289</v>
      </c>
      <c r="K1089" s="95">
        <v>71716</v>
      </c>
      <c r="L1089" s="96">
        <v>5468659.71000244</v>
      </c>
    </row>
    <row r="1090" spans="1:12" s="56" customFormat="1" ht="15" customHeight="1" x14ac:dyDescent="0.25">
      <c r="A1090" s="91" t="s">
        <v>52</v>
      </c>
      <c r="B1090" s="92" t="s">
        <v>42</v>
      </c>
      <c r="C1090" s="92" t="s">
        <v>54</v>
      </c>
      <c r="D1090" s="92" t="s">
        <v>37</v>
      </c>
      <c r="E1090" s="92" t="s">
        <v>61</v>
      </c>
      <c r="F1090" s="92" t="s">
        <v>37</v>
      </c>
      <c r="G1090" s="93" t="s">
        <v>41</v>
      </c>
      <c r="H1090" s="93" t="s">
        <v>37</v>
      </c>
      <c r="I1090" s="92" t="s">
        <v>45</v>
      </c>
      <c r="J1090" s="94">
        <v>563</v>
      </c>
      <c r="K1090" s="95">
        <v>709</v>
      </c>
      <c r="L1090" s="96">
        <v>57847.8499999997</v>
      </c>
    </row>
    <row r="1091" spans="1:12" s="56" customFormat="1" ht="15" customHeight="1" x14ac:dyDescent="0.25">
      <c r="A1091" s="91" t="s">
        <v>52</v>
      </c>
      <c r="B1091" s="92" t="s">
        <v>42</v>
      </c>
      <c r="C1091" s="92" t="s">
        <v>54</v>
      </c>
      <c r="D1091" s="92" t="s">
        <v>37</v>
      </c>
      <c r="E1091" s="92" t="s">
        <v>61</v>
      </c>
      <c r="F1091" s="92" t="s">
        <v>37</v>
      </c>
      <c r="G1091" s="93" t="s">
        <v>42</v>
      </c>
      <c r="H1091" s="93" t="s">
        <v>37</v>
      </c>
      <c r="I1091" s="92" t="s">
        <v>117</v>
      </c>
      <c r="J1091" s="94">
        <v>38425</v>
      </c>
      <c r="K1091" s="95">
        <v>65211</v>
      </c>
      <c r="L1091" s="96">
        <v>4916902.8300018301</v>
      </c>
    </row>
    <row r="1092" spans="1:12" s="56" customFormat="1" ht="15" customHeight="1" x14ac:dyDescent="0.25">
      <c r="A1092" s="91" t="s">
        <v>52</v>
      </c>
      <c r="B1092" s="92" t="s">
        <v>42</v>
      </c>
      <c r="C1092" s="92" t="s">
        <v>54</v>
      </c>
      <c r="D1092" s="92" t="s">
        <v>37</v>
      </c>
      <c r="E1092" s="92" t="s">
        <v>61</v>
      </c>
      <c r="F1092" s="92" t="s">
        <v>37</v>
      </c>
      <c r="G1092" s="93" t="s">
        <v>42</v>
      </c>
      <c r="H1092" s="93" t="s">
        <v>37</v>
      </c>
      <c r="I1092" s="92" t="s">
        <v>45</v>
      </c>
      <c r="J1092" s="94">
        <v>509</v>
      </c>
      <c r="K1092" s="95">
        <v>658</v>
      </c>
      <c r="L1092" s="96">
        <v>55595.439999999799</v>
      </c>
    </row>
    <row r="1093" spans="1:12" s="56" customFormat="1" ht="15" customHeight="1" x14ac:dyDescent="0.25">
      <c r="A1093" s="91" t="s">
        <v>52</v>
      </c>
      <c r="B1093" s="92" t="s">
        <v>42</v>
      </c>
      <c r="C1093" s="92" t="s">
        <v>54</v>
      </c>
      <c r="D1093" s="92" t="s">
        <v>37</v>
      </c>
      <c r="E1093" s="92" t="s">
        <v>61</v>
      </c>
      <c r="F1093" s="92" t="s">
        <v>37</v>
      </c>
      <c r="G1093" s="93" t="s">
        <v>43</v>
      </c>
      <c r="H1093" s="93" t="s">
        <v>37</v>
      </c>
      <c r="I1093" s="92" t="s">
        <v>117</v>
      </c>
      <c r="J1093" s="94">
        <v>39143</v>
      </c>
      <c r="K1093" s="95">
        <v>64737</v>
      </c>
      <c r="L1093" s="96">
        <v>4792069.1800019499</v>
      </c>
    </row>
    <row r="1094" spans="1:12" s="56" customFormat="1" ht="15" customHeight="1" x14ac:dyDescent="0.25">
      <c r="A1094" s="91" t="s">
        <v>52</v>
      </c>
      <c r="B1094" s="92" t="s">
        <v>42</v>
      </c>
      <c r="C1094" s="92" t="s">
        <v>54</v>
      </c>
      <c r="D1094" s="92" t="s">
        <v>37</v>
      </c>
      <c r="E1094" s="92" t="s">
        <v>61</v>
      </c>
      <c r="F1094" s="92" t="s">
        <v>37</v>
      </c>
      <c r="G1094" s="93" t="s">
        <v>43</v>
      </c>
      <c r="H1094" s="93" t="s">
        <v>37</v>
      </c>
      <c r="I1094" s="92" t="s">
        <v>45</v>
      </c>
      <c r="J1094" s="94">
        <v>558</v>
      </c>
      <c r="K1094" s="95">
        <v>738</v>
      </c>
      <c r="L1094" s="96">
        <v>66547.429999999498</v>
      </c>
    </row>
    <row r="1095" spans="1:12" s="56" customFormat="1" ht="15" customHeight="1" x14ac:dyDescent="0.25">
      <c r="A1095" s="91" t="s">
        <v>52</v>
      </c>
      <c r="B1095" s="92" t="s">
        <v>42</v>
      </c>
      <c r="C1095" s="92" t="s">
        <v>54</v>
      </c>
      <c r="D1095" s="92" t="s">
        <v>37</v>
      </c>
      <c r="E1095" s="92" t="s">
        <v>61</v>
      </c>
      <c r="F1095" s="92" t="s">
        <v>37</v>
      </c>
      <c r="G1095" s="93" t="s">
        <v>44</v>
      </c>
      <c r="H1095" s="93" t="s">
        <v>37</v>
      </c>
      <c r="I1095" s="92" t="s">
        <v>117</v>
      </c>
      <c r="J1095" s="94">
        <v>38231</v>
      </c>
      <c r="K1095" s="95">
        <v>63039</v>
      </c>
      <c r="L1095" s="96">
        <v>4688544.1900018798</v>
      </c>
    </row>
    <row r="1096" spans="1:12" s="56" customFormat="1" ht="15" customHeight="1" x14ac:dyDescent="0.25">
      <c r="A1096" s="91" t="s">
        <v>52</v>
      </c>
      <c r="B1096" s="92" t="s">
        <v>42</v>
      </c>
      <c r="C1096" s="92" t="s">
        <v>54</v>
      </c>
      <c r="D1096" s="92" t="s">
        <v>37</v>
      </c>
      <c r="E1096" s="92" t="s">
        <v>61</v>
      </c>
      <c r="F1096" s="92" t="s">
        <v>37</v>
      </c>
      <c r="G1096" s="93" t="s">
        <v>44</v>
      </c>
      <c r="H1096" s="93" t="s">
        <v>37</v>
      </c>
      <c r="I1096" s="92" t="s">
        <v>45</v>
      </c>
      <c r="J1096" s="94">
        <v>614</v>
      </c>
      <c r="K1096" s="95">
        <v>830</v>
      </c>
      <c r="L1096" s="96">
        <v>76341.319999999207</v>
      </c>
    </row>
    <row r="1097" spans="1:12" s="56" customFormat="1" ht="15" customHeight="1" x14ac:dyDescent="0.25">
      <c r="A1097" s="91" t="s">
        <v>52</v>
      </c>
      <c r="B1097" s="92" t="s">
        <v>42</v>
      </c>
      <c r="C1097" s="92" t="s">
        <v>54</v>
      </c>
      <c r="D1097" s="92" t="s">
        <v>37</v>
      </c>
      <c r="E1097" s="92" t="s">
        <v>61</v>
      </c>
      <c r="F1097" s="92" t="s">
        <v>37</v>
      </c>
      <c r="G1097" s="93" t="s">
        <v>98</v>
      </c>
      <c r="H1097" s="93" t="s">
        <v>37</v>
      </c>
      <c r="I1097" s="92" t="s">
        <v>117</v>
      </c>
      <c r="J1097" s="94">
        <v>35550</v>
      </c>
      <c r="K1097" s="95">
        <v>59245</v>
      </c>
      <c r="L1097" s="96">
        <v>4421613.8800013</v>
      </c>
    </row>
    <row r="1098" spans="1:12" s="56" customFormat="1" ht="15" customHeight="1" x14ac:dyDescent="0.25">
      <c r="A1098" s="91" t="s">
        <v>52</v>
      </c>
      <c r="B1098" s="92" t="s">
        <v>42</v>
      </c>
      <c r="C1098" s="92" t="s">
        <v>54</v>
      </c>
      <c r="D1098" s="92" t="s">
        <v>37</v>
      </c>
      <c r="E1098" s="92" t="s">
        <v>61</v>
      </c>
      <c r="F1098" s="92" t="s">
        <v>37</v>
      </c>
      <c r="G1098" s="93" t="s">
        <v>98</v>
      </c>
      <c r="H1098" s="93" t="s">
        <v>37</v>
      </c>
      <c r="I1098" s="92" t="s">
        <v>45</v>
      </c>
      <c r="J1098" s="94">
        <v>566</v>
      </c>
      <c r="K1098" s="95">
        <v>823</v>
      </c>
      <c r="L1098" s="96">
        <v>85555.009999999005</v>
      </c>
    </row>
    <row r="1099" spans="1:12" s="56" customFormat="1" ht="15" customHeight="1" x14ac:dyDescent="0.25">
      <c r="A1099" s="91" t="s">
        <v>52</v>
      </c>
      <c r="B1099" s="92" t="s">
        <v>42</v>
      </c>
      <c r="C1099" s="92" t="s">
        <v>54</v>
      </c>
      <c r="D1099" s="92" t="s">
        <v>37</v>
      </c>
      <c r="E1099" s="92" t="s">
        <v>61</v>
      </c>
      <c r="F1099" s="92" t="s">
        <v>37</v>
      </c>
      <c r="G1099" s="93" t="s">
        <v>37</v>
      </c>
      <c r="H1099" s="93" t="s">
        <v>122</v>
      </c>
      <c r="I1099" s="92" t="s">
        <v>117</v>
      </c>
      <c r="J1099" s="94">
        <v>19709</v>
      </c>
      <c r="K1099" s="95">
        <v>34060</v>
      </c>
      <c r="L1099" s="96">
        <v>2439351.7599997502</v>
      </c>
    </row>
    <row r="1100" spans="1:12" s="56" customFormat="1" ht="15" customHeight="1" x14ac:dyDescent="0.25">
      <c r="A1100" s="91" t="s">
        <v>52</v>
      </c>
      <c r="B1100" s="92" t="s">
        <v>42</v>
      </c>
      <c r="C1100" s="92" t="s">
        <v>54</v>
      </c>
      <c r="D1100" s="92" t="s">
        <v>37</v>
      </c>
      <c r="E1100" s="92" t="s">
        <v>61</v>
      </c>
      <c r="F1100" s="92" t="s">
        <v>37</v>
      </c>
      <c r="G1100" s="93" t="s">
        <v>37</v>
      </c>
      <c r="H1100" s="93" t="s">
        <v>122</v>
      </c>
      <c r="I1100" s="92" t="s">
        <v>45</v>
      </c>
      <c r="J1100" s="94">
        <v>292</v>
      </c>
      <c r="K1100" s="95">
        <v>386</v>
      </c>
      <c r="L1100" s="96">
        <v>47164.489999999802</v>
      </c>
    </row>
    <row r="1101" spans="1:12" s="56" customFormat="1" ht="15" customHeight="1" x14ac:dyDescent="0.25">
      <c r="A1101" s="91" t="s">
        <v>52</v>
      </c>
      <c r="B1101" s="92" t="s">
        <v>42</v>
      </c>
      <c r="C1101" s="92" t="s">
        <v>54</v>
      </c>
      <c r="D1101" s="92" t="s">
        <v>37</v>
      </c>
      <c r="E1101" s="92" t="s">
        <v>61</v>
      </c>
      <c r="F1101" s="92" t="s">
        <v>37</v>
      </c>
      <c r="G1101" s="93" t="s">
        <v>37</v>
      </c>
      <c r="H1101" s="93" t="s">
        <v>37</v>
      </c>
      <c r="I1101" s="92" t="s">
        <v>117</v>
      </c>
      <c r="J1101" s="94">
        <v>178431</v>
      </c>
      <c r="K1101" s="95">
        <v>326904</v>
      </c>
      <c r="L1101" s="96">
        <v>24496701.690027401</v>
      </c>
    </row>
    <row r="1102" spans="1:12" s="56" customFormat="1" ht="15" customHeight="1" x14ac:dyDescent="0.25">
      <c r="A1102" s="91" t="s">
        <v>52</v>
      </c>
      <c r="B1102" s="92" t="s">
        <v>42</v>
      </c>
      <c r="C1102" s="92" t="s">
        <v>54</v>
      </c>
      <c r="D1102" s="92" t="s">
        <v>37</v>
      </c>
      <c r="E1102" s="92" t="s">
        <v>61</v>
      </c>
      <c r="F1102" s="92" t="s">
        <v>37</v>
      </c>
      <c r="G1102" s="93" t="s">
        <v>37</v>
      </c>
      <c r="H1102" s="93" t="s">
        <v>37</v>
      </c>
      <c r="I1102" s="92" t="s">
        <v>45</v>
      </c>
      <c r="J1102" s="94">
        <v>2750</v>
      </c>
      <c r="K1102" s="95">
        <v>3820</v>
      </c>
      <c r="L1102" s="96">
        <v>345844.56000001403</v>
      </c>
    </row>
    <row r="1103" spans="1:12" s="56" customFormat="1" ht="15" customHeight="1" x14ac:dyDescent="0.25">
      <c r="A1103" s="91" t="s">
        <v>52</v>
      </c>
      <c r="B1103" s="92" t="s">
        <v>42</v>
      </c>
      <c r="C1103" s="92" t="s">
        <v>54</v>
      </c>
      <c r="D1103" s="92" t="s">
        <v>37</v>
      </c>
      <c r="E1103" s="92" t="s">
        <v>61</v>
      </c>
      <c r="F1103" s="92" t="s">
        <v>37</v>
      </c>
      <c r="G1103" s="93" t="s">
        <v>37</v>
      </c>
      <c r="H1103" s="93" t="s">
        <v>64</v>
      </c>
      <c r="I1103" s="92" t="s">
        <v>117</v>
      </c>
      <c r="J1103" s="94">
        <v>158219</v>
      </c>
      <c r="K1103" s="95">
        <v>290599</v>
      </c>
      <c r="L1103" s="96">
        <v>21903329.640019901</v>
      </c>
    </row>
    <row r="1104" spans="1:12" s="56" customFormat="1" ht="15" customHeight="1" x14ac:dyDescent="0.25">
      <c r="A1104" s="91" t="s">
        <v>52</v>
      </c>
      <c r="B1104" s="92" t="s">
        <v>42</v>
      </c>
      <c r="C1104" s="92" t="s">
        <v>54</v>
      </c>
      <c r="D1104" s="92" t="s">
        <v>37</v>
      </c>
      <c r="E1104" s="92" t="s">
        <v>61</v>
      </c>
      <c r="F1104" s="92" t="s">
        <v>37</v>
      </c>
      <c r="G1104" s="93" t="s">
        <v>37</v>
      </c>
      <c r="H1104" s="93" t="s">
        <v>64</v>
      </c>
      <c r="I1104" s="92" t="s">
        <v>45</v>
      </c>
      <c r="J1104" s="94">
        <v>2430</v>
      </c>
      <c r="K1104" s="95">
        <v>3382</v>
      </c>
      <c r="L1104" s="96">
        <v>295043.43999999901</v>
      </c>
    </row>
    <row r="1105" spans="1:12" s="56" customFormat="1" ht="15" customHeight="1" x14ac:dyDescent="0.25">
      <c r="A1105" s="91" t="s">
        <v>52</v>
      </c>
      <c r="B1105" s="92" t="s">
        <v>42</v>
      </c>
      <c r="C1105" s="92" t="s">
        <v>54</v>
      </c>
      <c r="D1105" s="92" t="s">
        <v>37</v>
      </c>
      <c r="E1105" s="92" t="s">
        <v>62</v>
      </c>
      <c r="F1105" s="92" t="s">
        <v>120</v>
      </c>
      <c r="G1105" s="93" t="s">
        <v>37</v>
      </c>
      <c r="H1105" s="93" t="s">
        <v>37</v>
      </c>
      <c r="I1105" s="92" t="s">
        <v>117</v>
      </c>
      <c r="J1105" s="94">
        <v>6266</v>
      </c>
      <c r="K1105" s="95">
        <v>12036</v>
      </c>
      <c r="L1105" s="96">
        <v>1503633.59999996</v>
      </c>
    </row>
    <row r="1106" spans="1:12" s="56" customFormat="1" ht="15" customHeight="1" x14ac:dyDescent="0.25">
      <c r="A1106" s="91" t="s">
        <v>52</v>
      </c>
      <c r="B1106" s="92" t="s">
        <v>42</v>
      </c>
      <c r="C1106" s="92" t="s">
        <v>54</v>
      </c>
      <c r="D1106" s="92" t="s">
        <v>37</v>
      </c>
      <c r="E1106" s="92" t="s">
        <v>62</v>
      </c>
      <c r="F1106" s="92" t="s">
        <v>120</v>
      </c>
      <c r="G1106" s="93" t="s">
        <v>37</v>
      </c>
      <c r="H1106" s="93" t="s">
        <v>37</v>
      </c>
      <c r="I1106" s="92" t="s">
        <v>45</v>
      </c>
      <c r="J1106" s="94">
        <v>111</v>
      </c>
      <c r="K1106" s="95">
        <v>146</v>
      </c>
      <c r="L1106" s="96">
        <v>26000.11</v>
      </c>
    </row>
    <row r="1107" spans="1:12" s="56" customFormat="1" ht="15" customHeight="1" x14ac:dyDescent="0.25">
      <c r="A1107" s="91" t="s">
        <v>52</v>
      </c>
      <c r="B1107" s="92" t="s">
        <v>42</v>
      </c>
      <c r="C1107" s="92" t="s">
        <v>54</v>
      </c>
      <c r="D1107" s="92" t="s">
        <v>37</v>
      </c>
      <c r="E1107" s="92" t="s">
        <v>62</v>
      </c>
      <c r="F1107" s="92" t="s">
        <v>121</v>
      </c>
      <c r="G1107" s="93" t="s">
        <v>37</v>
      </c>
      <c r="H1107" s="93" t="s">
        <v>37</v>
      </c>
      <c r="I1107" s="92" t="s">
        <v>117</v>
      </c>
      <c r="J1107" s="94">
        <v>76170</v>
      </c>
      <c r="K1107" s="95">
        <v>146250</v>
      </c>
      <c r="L1107" s="96">
        <v>10968787.4900082</v>
      </c>
    </row>
    <row r="1108" spans="1:12" s="56" customFormat="1" ht="15" customHeight="1" x14ac:dyDescent="0.25">
      <c r="A1108" s="91" t="s">
        <v>52</v>
      </c>
      <c r="B1108" s="92" t="s">
        <v>42</v>
      </c>
      <c r="C1108" s="92" t="s">
        <v>54</v>
      </c>
      <c r="D1108" s="92" t="s">
        <v>37</v>
      </c>
      <c r="E1108" s="92" t="s">
        <v>62</v>
      </c>
      <c r="F1108" s="92" t="s">
        <v>121</v>
      </c>
      <c r="G1108" s="93" t="s">
        <v>37</v>
      </c>
      <c r="H1108" s="93" t="s">
        <v>37</v>
      </c>
      <c r="I1108" s="92" t="s">
        <v>45</v>
      </c>
      <c r="J1108" s="94">
        <v>1567</v>
      </c>
      <c r="K1108" s="95">
        <v>2124</v>
      </c>
      <c r="L1108" s="96">
        <v>161231.46000000299</v>
      </c>
    </row>
    <row r="1109" spans="1:12" s="56" customFormat="1" ht="15" customHeight="1" x14ac:dyDescent="0.25">
      <c r="A1109" s="91" t="s">
        <v>52</v>
      </c>
      <c r="B1109" s="92" t="s">
        <v>42</v>
      </c>
      <c r="C1109" s="92" t="s">
        <v>54</v>
      </c>
      <c r="D1109" s="92" t="s">
        <v>37</v>
      </c>
      <c r="E1109" s="92" t="s">
        <v>62</v>
      </c>
      <c r="F1109" s="92" t="s">
        <v>60</v>
      </c>
      <c r="G1109" s="93" t="s">
        <v>37</v>
      </c>
      <c r="H1109" s="93" t="s">
        <v>37</v>
      </c>
      <c r="I1109" s="92" t="s">
        <v>117</v>
      </c>
      <c r="J1109" s="94">
        <v>17031</v>
      </c>
      <c r="K1109" s="95">
        <v>32854</v>
      </c>
      <c r="L1109" s="96">
        <v>2726773.4299994102</v>
      </c>
    </row>
    <row r="1110" spans="1:12" s="56" customFormat="1" ht="15" customHeight="1" x14ac:dyDescent="0.25">
      <c r="A1110" s="91" t="s">
        <v>52</v>
      </c>
      <c r="B1110" s="92" t="s">
        <v>42</v>
      </c>
      <c r="C1110" s="92" t="s">
        <v>54</v>
      </c>
      <c r="D1110" s="92" t="s">
        <v>37</v>
      </c>
      <c r="E1110" s="92" t="s">
        <v>62</v>
      </c>
      <c r="F1110" s="92" t="s">
        <v>60</v>
      </c>
      <c r="G1110" s="93" t="s">
        <v>37</v>
      </c>
      <c r="H1110" s="93" t="s">
        <v>37</v>
      </c>
      <c r="I1110" s="92" t="s">
        <v>45</v>
      </c>
      <c r="J1110" s="94">
        <v>138</v>
      </c>
      <c r="K1110" s="95">
        <v>186</v>
      </c>
      <c r="L1110" s="96">
        <v>20383.7</v>
      </c>
    </row>
    <row r="1111" spans="1:12" s="56" customFormat="1" ht="15" customHeight="1" x14ac:dyDescent="0.25">
      <c r="A1111" s="91" t="s">
        <v>52</v>
      </c>
      <c r="B1111" s="92" t="s">
        <v>42</v>
      </c>
      <c r="C1111" s="92" t="s">
        <v>54</v>
      </c>
      <c r="D1111" s="92" t="s">
        <v>37</v>
      </c>
      <c r="E1111" s="92" t="s">
        <v>62</v>
      </c>
      <c r="F1111" s="92" t="s">
        <v>37</v>
      </c>
      <c r="G1111" s="93" t="s">
        <v>41</v>
      </c>
      <c r="H1111" s="93" t="s">
        <v>37</v>
      </c>
      <c r="I1111" s="92" t="s">
        <v>117</v>
      </c>
      <c r="J1111" s="94">
        <v>23434</v>
      </c>
      <c r="K1111" s="95">
        <v>45188</v>
      </c>
      <c r="L1111" s="96">
        <v>3650517.65000008</v>
      </c>
    </row>
    <row r="1112" spans="1:12" s="56" customFormat="1" ht="15" customHeight="1" x14ac:dyDescent="0.25">
      <c r="A1112" s="91" t="s">
        <v>52</v>
      </c>
      <c r="B1112" s="92" t="s">
        <v>42</v>
      </c>
      <c r="C1112" s="92" t="s">
        <v>54</v>
      </c>
      <c r="D1112" s="92" t="s">
        <v>37</v>
      </c>
      <c r="E1112" s="92" t="s">
        <v>62</v>
      </c>
      <c r="F1112" s="92" t="s">
        <v>37</v>
      </c>
      <c r="G1112" s="93" t="s">
        <v>41</v>
      </c>
      <c r="H1112" s="93" t="s">
        <v>37</v>
      </c>
      <c r="I1112" s="92" t="s">
        <v>45</v>
      </c>
      <c r="J1112" s="94">
        <v>339</v>
      </c>
      <c r="K1112" s="95">
        <v>439</v>
      </c>
      <c r="L1112" s="96">
        <v>35908.620000000097</v>
      </c>
    </row>
    <row r="1113" spans="1:12" s="56" customFormat="1" ht="15" customHeight="1" x14ac:dyDescent="0.25">
      <c r="A1113" s="91" t="s">
        <v>52</v>
      </c>
      <c r="B1113" s="92" t="s">
        <v>42</v>
      </c>
      <c r="C1113" s="92" t="s">
        <v>54</v>
      </c>
      <c r="D1113" s="92" t="s">
        <v>37</v>
      </c>
      <c r="E1113" s="92" t="s">
        <v>62</v>
      </c>
      <c r="F1113" s="92" t="s">
        <v>37</v>
      </c>
      <c r="G1113" s="93" t="s">
        <v>42</v>
      </c>
      <c r="H1113" s="93" t="s">
        <v>37</v>
      </c>
      <c r="I1113" s="92" t="s">
        <v>117</v>
      </c>
      <c r="J1113" s="94">
        <v>21325</v>
      </c>
      <c r="K1113" s="95">
        <v>37748</v>
      </c>
      <c r="L1113" s="96">
        <v>2999013.1299997601</v>
      </c>
    </row>
    <row r="1114" spans="1:12" s="56" customFormat="1" ht="15" customHeight="1" x14ac:dyDescent="0.25">
      <c r="A1114" s="91" t="s">
        <v>52</v>
      </c>
      <c r="B1114" s="92" t="s">
        <v>42</v>
      </c>
      <c r="C1114" s="92" t="s">
        <v>54</v>
      </c>
      <c r="D1114" s="92" t="s">
        <v>37</v>
      </c>
      <c r="E1114" s="92" t="s">
        <v>62</v>
      </c>
      <c r="F1114" s="92" t="s">
        <v>37</v>
      </c>
      <c r="G1114" s="93" t="s">
        <v>42</v>
      </c>
      <c r="H1114" s="93" t="s">
        <v>37</v>
      </c>
      <c r="I1114" s="92" t="s">
        <v>45</v>
      </c>
      <c r="J1114" s="94">
        <v>324</v>
      </c>
      <c r="K1114" s="95">
        <v>429</v>
      </c>
      <c r="L1114" s="96">
        <v>35448.410000000003</v>
      </c>
    </row>
    <row r="1115" spans="1:12" s="56" customFormat="1" ht="15" customHeight="1" x14ac:dyDescent="0.25">
      <c r="A1115" s="91" t="s">
        <v>52</v>
      </c>
      <c r="B1115" s="92" t="s">
        <v>42</v>
      </c>
      <c r="C1115" s="92" t="s">
        <v>54</v>
      </c>
      <c r="D1115" s="92" t="s">
        <v>37</v>
      </c>
      <c r="E1115" s="92" t="s">
        <v>62</v>
      </c>
      <c r="F1115" s="92" t="s">
        <v>37</v>
      </c>
      <c r="G1115" s="93" t="s">
        <v>43</v>
      </c>
      <c r="H1115" s="93" t="s">
        <v>37</v>
      </c>
      <c r="I1115" s="92" t="s">
        <v>117</v>
      </c>
      <c r="J1115" s="94">
        <v>21295</v>
      </c>
      <c r="K1115" s="95">
        <v>36961</v>
      </c>
      <c r="L1115" s="96">
        <v>2918617.5499997502</v>
      </c>
    </row>
    <row r="1116" spans="1:12" s="56" customFormat="1" ht="15" customHeight="1" x14ac:dyDescent="0.25">
      <c r="A1116" s="91" t="s">
        <v>52</v>
      </c>
      <c r="B1116" s="92" t="s">
        <v>42</v>
      </c>
      <c r="C1116" s="92" t="s">
        <v>54</v>
      </c>
      <c r="D1116" s="92" t="s">
        <v>37</v>
      </c>
      <c r="E1116" s="92" t="s">
        <v>62</v>
      </c>
      <c r="F1116" s="92" t="s">
        <v>37</v>
      </c>
      <c r="G1116" s="93" t="s">
        <v>43</v>
      </c>
      <c r="H1116" s="93" t="s">
        <v>37</v>
      </c>
      <c r="I1116" s="92" t="s">
        <v>45</v>
      </c>
      <c r="J1116" s="94">
        <v>307</v>
      </c>
      <c r="K1116" s="95">
        <v>405</v>
      </c>
      <c r="L1116" s="96">
        <v>32443.68</v>
      </c>
    </row>
    <row r="1117" spans="1:12" s="56" customFormat="1" ht="15" customHeight="1" x14ac:dyDescent="0.25">
      <c r="A1117" s="91" t="s">
        <v>52</v>
      </c>
      <c r="B1117" s="92" t="s">
        <v>42</v>
      </c>
      <c r="C1117" s="92" t="s">
        <v>54</v>
      </c>
      <c r="D1117" s="92" t="s">
        <v>37</v>
      </c>
      <c r="E1117" s="92" t="s">
        <v>62</v>
      </c>
      <c r="F1117" s="92" t="s">
        <v>37</v>
      </c>
      <c r="G1117" s="93" t="s">
        <v>44</v>
      </c>
      <c r="H1117" s="93" t="s">
        <v>37</v>
      </c>
      <c r="I1117" s="92" t="s">
        <v>117</v>
      </c>
      <c r="J1117" s="94">
        <v>20690</v>
      </c>
      <c r="K1117" s="95">
        <v>35365</v>
      </c>
      <c r="L1117" s="96">
        <v>2808297.7299997299</v>
      </c>
    </row>
    <row r="1118" spans="1:12" s="56" customFormat="1" ht="15" customHeight="1" x14ac:dyDescent="0.25">
      <c r="A1118" s="91" t="s">
        <v>52</v>
      </c>
      <c r="B1118" s="92" t="s">
        <v>42</v>
      </c>
      <c r="C1118" s="92" t="s">
        <v>54</v>
      </c>
      <c r="D1118" s="92" t="s">
        <v>37</v>
      </c>
      <c r="E1118" s="92" t="s">
        <v>62</v>
      </c>
      <c r="F1118" s="92" t="s">
        <v>37</v>
      </c>
      <c r="G1118" s="93" t="s">
        <v>44</v>
      </c>
      <c r="H1118" s="93" t="s">
        <v>37</v>
      </c>
      <c r="I1118" s="92" t="s">
        <v>45</v>
      </c>
      <c r="J1118" s="94">
        <v>343</v>
      </c>
      <c r="K1118" s="95">
        <v>460</v>
      </c>
      <c r="L1118" s="96">
        <v>42212.229999999901</v>
      </c>
    </row>
    <row r="1119" spans="1:12" s="56" customFormat="1" ht="15" customHeight="1" x14ac:dyDescent="0.25">
      <c r="A1119" s="91" t="s">
        <v>52</v>
      </c>
      <c r="B1119" s="92" t="s">
        <v>42</v>
      </c>
      <c r="C1119" s="92" t="s">
        <v>54</v>
      </c>
      <c r="D1119" s="92" t="s">
        <v>37</v>
      </c>
      <c r="E1119" s="92" t="s">
        <v>62</v>
      </c>
      <c r="F1119" s="92" t="s">
        <v>37</v>
      </c>
      <c r="G1119" s="93" t="s">
        <v>98</v>
      </c>
      <c r="H1119" s="93" t="s">
        <v>37</v>
      </c>
      <c r="I1119" s="92" t="s">
        <v>117</v>
      </c>
      <c r="J1119" s="94">
        <v>19317</v>
      </c>
      <c r="K1119" s="95">
        <v>33113</v>
      </c>
      <c r="L1119" s="96">
        <v>2645278.9299997399</v>
      </c>
    </row>
    <row r="1120" spans="1:12" s="56" customFormat="1" ht="15" customHeight="1" x14ac:dyDescent="0.25">
      <c r="A1120" s="91" t="s">
        <v>52</v>
      </c>
      <c r="B1120" s="92" t="s">
        <v>42</v>
      </c>
      <c r="C1120" s="92" t="s">
        <v>54</v>
      </c>
      <c r="D1120" s="92" t="s">
        <v>37</v>
      </c>
      <c r="E1120" s="92" t="s">
        <v>62</v>
      </c>
      <c r="F1120" s="92" t="s">
        <v>37</v>
      </c>
      <c r="G1120" s="93" t="s">
        <v>98</v>
      </c>
      <c r="H1120" s="93" t="s">
        <v>37</v>
      </c>
      <c r="I1120" s="92" t="s">
        <v>45</v>
      </c>
      <c r="J1120" s="94">
        <v>312</v>
      </c>
      <c r="K1120" s="95">
        <v>383</v>
      </c>
      <c r="L1120" s="96">
        <v>35284.75</v>
      </c>
    </row>
    <row r="1121" spans="1:12" s="56" customFormat="1" ht="15" customHeight="1" x14ac:dyDescent="0.25">
      <c r="A1121" s="91" t="s">
        <v>52</v>
      </c>
      <c r="B1121" s="92" t="s">
        <v>42</v>
      </c>
      <c r="C1121" s="92" t="s">
        <v>54</v>
      </c>
      <c r="D1121" s="92" t="s">
        <v>37</v>
      </c>
      <c r="E1121" s="92" t="s">
        <v>62</v>
      </c>
      <c r="F1121" s="92" t="s">
        <v>37</v>
      </c>
      <c r="G1121" s="93" t="s">
        <v>37</v>
      </c>
      <c r="H1121" s="93" t="s">
        <v>122</v>
      </c>
      <c r="I1121" s="92" t="s">
        <v>117</v>
      </c>
      <c r="J1121" s="94">
        <v>10570</v>
      </c>
      <c r="K1121" s="95">
        <v>20278</v>
      </c>
      <c r="L1121" s="96">
        <v>1595666.0799999801</v>
      </c>
    </row>
    <row r="1122" spans="1:12" s="56" customFormat="1" ht="15" customHeight="1" x14ac:dyDescent="0.25">
      <c r="A1122" s="91" t="s">
        <v>52</v>
      </c>
      <c r="B1122" s="92" t="s">
        <v>42</v>
      </c>
      <c r="C1122" s="92" t="s">
        <v>54</v>
      </c>
      <c r="D1122" s="92" t="s">
        <v>37</v>
      </c>
      <c r="E1122" s="92" t="s">
        <v>62</v>
      </c>
      <c r="F1122" s="92" t="s">
        <v>37</v>
      </c>
      <c r="G1122" s="93" t="s">
        <v>37</v>
      </c>
      <c r="H1122" s="93" t="s">
        <v>122</v>
      </c>
      <c r="I1122" s="92" t="s">
        <v>45</v>
      </c>
      <c r="J1122" s="94">
        <v>210</v>
      </c>
      <c r="K1122" s="95">
        <v>281</v>
      </c>
      <c r="L1122" s="96">
        <v>29925.159999999902</v>
      </c>
    </row>
    <row r="1123" spans="1:12" s="56" customFormat="1" ht="15" customHeight="1" x14ac:dyDescent="0.25">
      <c r="A1123" s="91" t="s">
        <v>52</v>
      </c>
      <c r="B1123" s="92" t="s">
        <v>42</v>
      </c>
      <c r="C1123" s="92" t="s">
        <v>54</v>
      </c>
      <c r="D1123" s="92" t="s">
        <v>37</v>
      </c>
      <c r="E1123" s="92" t="s">
        <v>62</v>
      </c>
      <c r="F1123" s="92" t="s">
        <v>37</v>
      </c>
      <c r="G1123" s="93" t="s">
        <v>37</v>
      </c>
      <c r="H1123" s="93" t="s">
        <v>37</v>
      </c>
      <c r="I1123" s="92" t="s">
        <v>117</v>
      </c>
      <c r="J1123" s="94">
        <v>99397</v>
      </c>
      <c r="K1123" s="95">
        <v>191140</v>
      </c>
      <c r="L1123" s="96">
        <v>15199194.520002401</v>
      </c>
    </row>
    <row r="1124" spans="1:12" s="56" customFormat="1" ht="15" customHeight="1" x14ac:dyDescent="0.25">
      <c r="A1124" s="91" t="s">
        <v>52</v>
      </c>
      <c r="B1124" s="92" t="s">
        <v>42</v>
      </c>
      <c r="C1124" s="92" t="s">
        <v>54</v>
      </c>
      <c r="D1124" s="92" t="s">
        <v>37</v>
      </c>
      <c r="E1124" s="92" t="s">
        <v>62</v>
      </c>
      <c r="F1124" s="92" t="s">
        <v>37</v>
      </c>
      <c r="G1124" s="93" t="s">
        <v>37</v>
      </c>
      <c r="H1124" s="93" t="s">
        <v>37</v>
      </c>
      <c r="I1124" s="92" t="s">
        <v>45</v>
      </c>
      <c r="J1124" s="94">
        <v>1815</v>
      </c>
      <c r="K1124" s="95">
        <v>2456</v>
      </c>
      <c r="L1124" s="96">
        <v>207615.27000000901</v>
      </c>
    </row>
    <row r="1125" spans="1:12" s="56" customFormat="1" ht="15" customHeight="1" x14ac:dyDescent="0.25">
      <c r="A1125" s="91" t="s">
        <v>52</v>
      </c>
      <c r="B1125" s="92" t="s">
        <v>42</v>
      </c>
      <c r="C1125" s="92" t="s">
        <v>54</v>
      </c>
      <c r="D1125" s="92" t="s">
        <v>37</v>
      </c>
      <c r="E1125" s="92" t="s">
        <v>62</v>
      </c>
      <c r="F1125" s="92" t="s">
        <v>37</v>
      </c>
      <c r="G1125" s="93" t="s">
        <v>37</v>
      </c>
      <c r="H1125" s="93" t="s">
        <v>64</v>
      </c>
      <c r="I1125" s="92" t="s">
        <v>117</v>
      </c>
      <c r="J1125" s="94">
        <v>87741</v>
      </c>
      <c r="K1125" s="95">
        <v>168460</v>
      </c>
      <c r="L1125" s="96">
        <v>13452918.650007101</v>
      </c>
    </row>
    <row r="1126" spans="1:12" s="56" customFormat="1" ht="15" customHeight="1" x14ac:dyDescent="0.25">
      <c r="A1126" s="91" t="s">
        <v>52</v>
      </c>
      <c r="B1126" s="92" t="s">
        <v>42</v>
      </c>
      <c r="C1126" s="92" t="s">
        <v>54</v>
      </c>
      <c r="D1126" s="92" t="s">
        <v>37</v>
      </c>
      <c r="E1126" s="92" t="s">
        <v>62</v>
      </c>
      <c r="F1126" s="92" t="s">
        <v>37</v>
      </c>
      <c r="G1126" s="93" t="s">
        <v>37</v>
      </c>
      <c r="H1126" s="93" t="s">
        <v>64</v>
      </c>
      <c r="I1126" s="92" t="s">
        <v>45</v>
      </c>
      <c r="J1126" s="94">
        <v>1353</v>
      </c>
      <c r="K1126" s="95">
        <v>1839</v>
      </c>
      <c r="L1126" s="96">
        <v>151516.95000000199</v>
      </c>
    </row>
    <row r="1127" spans="1:12" s="56" customFormat="1" ht="15" customHeight="1" x14ac:dyDescent="0.25">
      <c r="A1127" s="91" t="s">
        <v>52</v>
      </c>
      <c r="B1127" s="92" t="s">
        <v>42</v>
      </c>
      <c r="C1127" s="92" t="s">
        <v>54</v>
      </c>
      <c r="D1127" s="92" t="s">
        <v>37</v>
      </c>
      <c r="E1127" s="92" t="s">
        <v>37</v>
      </c>
      <c r="F1127" s="92" t="s">
        <v>120</v>
      </c>
      <c r="G1127" s="93" t="s">
        <v>41</v>
      </c>
      <c r="H1127" s="93" t="s">
        <v>37</v>
      </c>
      <c r="I1127" s="92" t="s">
        <v>117</v>
      </c>
      <c r="J1127" s="94">
        <v>2727</v>
      </c>
      <c r="K1127" s="95">
        <v>5347</v>
      </c>
      <c r="L1127" s="96">
        <v>645878.55000000296</v>
      </c>
    </row>
    <row r="1128" spans="1:12" s="56" customFormat="1" ht="15" customHeight="1" x14ac:dyDescent="0.25">
      <c r="A1128" s="91" t="s">
        <v>52</v>
      </c>
      <c r="B1128" s="92" t="s">
        <v>42</v>
      </c>
      <c r="C1128" s="92" t="s">
        <v>54</v>
      </c>
      <c r="D1128" s="92" t="s">
        <v>37</v>
      </c>
      <c r="E1128" s="92" t="s">
        <v>37</v>
      </c>
      <c r="F1128" s="92" t="s">
        <v>120</v>
      </c>
      <c r="G1128" s="93" t="s">
        <v>41</v>
      </c>
      <c r="H1128" s="93" t="s">
        <v>37</v>
      </c>
      <c r="I1128" s="92" t="s">
        <v>45</v>
      </c>
      <c r="J1128" s="94">
        <v>32</v>
      </c>
      <c r="K1128" s="95">
        <v>39</v>
      </c>
      <c r="L1128" s="96">
        <v>7676.78</v>
      </c>
    </row>
    <row r="1129" spans="1:12" s="56" customFormat="1" ht="15" customHeight="1" x14ac:dyDescent="0.25">
      <c r="A1129" s="91" t="s">
        <v>52</v>
      </c>
      <c r="B1129" s="92" t="s">
        <v>42</v>
      </c>
      <c r="C1129" s="92" t="s">
        <v>54</v>
      </c>
      <c r="D1129" s="92" t="s">
        <v>37</v>
      </c>
      <c r="E1129" s="92" t="s">
        <v>37</v>
      </c>
      <c r="F1129" s="92" t="s">
        <v>120</v>
      </c>
      <c r="G1129" s="93" t="s">
        <v>42</v>
      </c>
      <c r="H1129" s="93" t="s">
        <v>37</v>
      </c>
      <c r="I1129" s="92" t="s">
        <v>117</v>
      </c>
      <c r="J1129" s="94">
        <v>3019</v>
      </c>
      <c r="K1129" s="95">
        <v>5504</v>
      </c>
      <c r="L1129" s="96">
        <v>664885.70000000403</v>
      </c>
    </row>
    <row r="1130" spans="1:12" s="56" customFormat="1" ht="15" customHeight="1" x14ac:dyDescent="0.25">
      <c r="A1130" s="91" t="s">
        <v>52</v>
      </c>
      <c r="B1130" s="92" t="s">
        <v>42</v>
      </c>
      <c r="C1130" s="92" t="s">
        <v>54</v>
      </c>
      <c r="D1130" s="92" t="s">
        <v>37</v>
      </c>
      <c r="E1130" s="92" t="s">
        <v>37</v>
      </c>
      <c r="F1130" s="92" t="s">
        <v>120</v>
      </c>
      <c r="G1130" s="93" t="s">
        <v>42</v>
      </c>
      <c r="H1130" s="93" t="s">
        <v>37</v>
      </c>
      <c r="I1130" s="92" t="s">
        <v>45</v>
      </c>
      <c r="J1130" s="94">
        <v>48</v>
      </c>
      <c r="K1130" s="95">
        <v>60</v>
      </c>
      <c r="L1130" s="96">
        <v>9567.5400000000009</v>
      </c>
    </row>
    <row r="1131" spans="1:12" s="56" customFormat="1" ht="15" customHeight="1" x14ac:dyDescent="0.25">
      <c r="A1131" s="91" t="s">
        <v>52</v>
      </c>
      <c r="B1131" s="92" t="s">
        <v>42</v>
      </c>
      <c r="C1131" s="92" t="s">
        <v>54</v>
      </c>
      <c r="D1131" s="92" t="s">
        <v>37</v>
      </c>
      <c r="E1131" s="92" t="s">
        <v>37</v>
      </c>
      <c r="F1131" s="92" t="s">
        <v>120</v>
      </c>
      <c r="G1131" s="93" t="s">
        <v>43</v>
      </c>
      <c r="H1131" s="93" t="s">
        <v>37</v>
      </c>
      <c r="I1131" s="92" t="s">
        <v>117</v>
      </c>
      <c r="J1131" s="94">
        <v>3444</v>
      </c>
      <c r="K1131" s="95">
        <v>5770</v>
      </c>
      <c r="L1131" s="96">
        <v>674357.03000000899</v>
      </c>
    </row>
    <row r="1132" spans="1:12" s="56" customFormat="1" ht="15" customHeight="1" x14ac:dyDescent="0.25">
      <c r="A1132" s="91" t="s">
        <v>52</v>
      </c>
      <c r="B1132" s="92" t="s">
        <v>42</v>
      </c>
      <c r="C1132" s="92" t="s">
        <v>54</v>
      </c>
      <c r="D1132" s="92" t="s">
        <v>37</v>
      </c>
      <c r="E1132" s="92" t="s">
        <v>37</v>
      </c>
      <c r="F1132" s="92" t="s">
        <v>120</v>
      </c>
      <c r="G1132" s="93" t="s">
        <v>43</v>
      </c>
      <c r="H1132" s="93" t="s">
        <v>37</v>
      </c>
      <c r="I1132" s="92" t="s">
        <v>45</v>
      </c>
      <c r="J1132" s="94">
        <v>46</v>
      </c>
      <c r="K1132" s="95">
        <v>64</v>
      </c>
      <c r="L1132" s="96">
        <v>12397.72</v>
      </c>
    </row>
    <row r="1133" spans="1:12" s="56" customFormat="1" ht="15" customHeight="1" x14ac:dyDescent="0.25">
      <c r="A1133" s="91" t="s">
        <v>52</v>
      </c>
      <c r="B1133" s="92" t="s">
        <v>42</v>
      </c>
      <c r="C1133" s="92" t="s">
        <v>54</v>
      </c>
      <c r="D1133" s="92" t="s">
        <v>37</v>
      </c>
      <c r="E1133" s="92" t="s">
        <v>37</v>
      </c>
      <c r="F1133" s="92" t="s">
        <v>120</v>
      </c>
      <c r="G1133" s="93" t="s">
        <v>44</v>
      </c>
      <c r="H1133" s="93" t="s">
        <v>37</v>
      </c>
      <c r="I1133" s="92" t="s">
        <v>117</v>
      </c>
      <c r="J1133" s="94">
        <v>3905</v>
      </c>
      <c r="K1133" s="95">
        <v>7362</v>
      </c>
      <c r="L1133" s="96">
        <v>884344.68000000506</v>
      </c>
    </row>
    <row r="1134" spans="1:12" s="56" customFormat="1" ht="15" customHeight="1" x14ac:dyDescent="0.25">
      <c r="A1134" s="91" t="s">
        <v>52</v>
      </c>
      <c r="B1134" s="92" t="s">
        <v>42</v>
      </c>
      <c r="C1134" s="92" t="s">
        <v>54</v>
      </c>
      <c r="D1134" s="92" t="s">
        <v>37</v>
      </c>
      <c r="E1134" s="92" t="s">
        <v>37</v>
      </c>
      <c r="F1134" s="92" t="s">
        <v>120</v>
      </c>
      <c r="G1134" s="93" t="s">
        <v>44</v>
      </c>
      <c r="H1134" s="93" t="s">
        <v>37</v>
      </c>
      <c r="I1134" s="92" t="s">
        <v>45</v>
      </c>
      <c r="J1134" s="94">
        <v>67</v>
      </c>
      <c r="K1134" s="95">
        <v>81</v>
      </c>
      <c r="L1134" s="96">
        <v>14944.07</v>
      </c>
    </row>
    <row r="1135" spans="1:12" s="56" customFormat="1" ht="15" customHeight="1" x14ac:dyDescent="0.25">
      <c r="A1135" s="91" t="s">
        <v>52</v>
      </c>
      <c r="B1135" s="92" t="s">
        <v>42</v>
      </c>
      <c r="C1135" s="92" t="s">
        <v>54</v>
      </c>
      <c r="D1135" s="92" t="s">
        <v>37</v>
      </c>
      <c r="E1135" s="92" t="s">
        <v>37</v>
      </c>
      <c r="F1135" s="92" t="s">
        <v>120</v>
      </c>
      <c r="G1135" s="93" t="s">
        <v>98</v>
      </c>
      <c r="H1135" s="93" t="s">
        <v>37</v>
      </c>
      <c r="I1135" s="92" t="s">
        <v>117</v>
      </c>
      <c r="J1135" s="94">
        <v>3990</v>
      </c>
      <c r="K1135" s="95">
        <v>7480</v>
      </c>
      <c r="L1135" s="96">
        <v>887038.10000000405</v>
      </c>
    </row>
    <row r="1136" spans="1:12" s="56" customFormat="1" ht="15" customHeight="1" x14ac:dyDescent="0.25">
      <c r="A1136" s="91" t="s">
        <v>52</v>
      </c>
      <c r="B1136" s="92" t="s">
        <v>42</v>
      </c>
      <c r="C1136" s="92" t="s">
        <v>54</v>
      </c>
      <c r="D1136" s="92" t="s">
        <v>37</v>
      </c>
      <c r="E1136" s="92" t="s">
        <v>37</v>
      </c>
      <c r="F1136" s="92" t="s">
        <v>120</v>
      </c>
      <c r="G1136" s="93" t="s">
        <v>98</v>
      </c>
      <c r="H1136" s="93" t="s">
        <v>37</v>
      </c>
      <c r="I1136" s="92" t="s">
        <v>45</v>
      </c>
      <c r="J1136" s="94">
        <v>66</v>
      </c>
      <c r="K1136" s="95">
        <v>80</v>
      </c>
      <c r="L1136" s="96">
        <v>11970.91</v>
      </c>
    </row>
    <row r="1137" spans="1:12" s="56" customFormat="1" ht="15" customHeight="1" x14ac:dyDescent="0.25">
      <c r="A1137" s="91" t="s">
        <v>52</v>
      </c>
      <c r="B1137" s="92" t="s">
        <v>42</v>
      </c>
      <c r="C1137" s="92" t="s">
        <v>54</v>
      </c>
      <c r="D1137" s="92" t="s">
        <v>37</v>
      </c>
      <c r="E1137" s="92" t="s">
        <v>37</v>
      </c>
      <c r="F1137" s="92" t="s">
        <v>120</v>
      </c>
      <c r="G1137" s="93" t="s">
        <v>37</v>
      </c>
      <c r="H1137" s="93" t="s">
        <v>122</v>
      </c>
      <c r="I1137" s="92" t="s">
        <v>117</v>
      </c>
      <c r="J1137" s="94">
        <v>1872</v>
      </c>
      <c r="K1137" s="95">
        <v>3862</v>
      </c>
      <c r="L1137" s="96">
        <v>412254.46999999502</v>
      </c>
    </row>
    <row r="1138" spans="1:12" s="56" customFormat="1" ht="15" customHeight="1" x14ac:dyDescent="0.25">
      <c r="A1138" s="91" t="s">
        <v>52</v>
      </c>
      <c r="B1138" s="92" t="s">
        <v>42</v>
      </c>
      <c r="C1138" s="92" t="s">
        <v>54</v>
      </c>
      <c r="D1138" s="92" t="s">
        <v>37</v>
      </c>
      <c r="E1138" s="92" t="s">
        <v>37</v>
      </c>
      <c r="F1138" s="92" t="s">
        <v>120</v>
      </c>
      <c r="G1138" s="93" t="s">
        <v>37</v>
      </c>
      <c r="H1138" s="93" t="s">
        <v>122</v>
      </c>
      <c r="I1138" s="92" t="s">
        <v>45</v>
      </c>
      <c r="J1138" s="94">
        <v>51</v>
      </c>
      <c r="K1138" s="95">
        <v>69</v>
      </c>
      <c r="L1138" s="96">
        <v>14247.08</v>
      </c>
    </row>
    <row r="1139" spans="1:12" s="56" customFormat="1" ht="15" customHeight="1" x14ac:dyDescent="0.25">
      <c r="A1139" s="91" t="s">
        <v>52</v>
      </c>
      <c r="B1139" s="92" t="s">
        <v>42</v>
      </c>
      <c r="C1139" s="92" t="s">
        <v>54</v>
      </c>
      <c r="D1139" s="92" t="s">
        <v>37</v>
      </c>
      <c r="E1139" s="92" t="s">
        <v>37</v>
      </c>
      <c r="F1139" s="92" t="s">
        <v>120</v>
      </c>
      <c r="G1139" s="93" t="s">
        <v>37</v>
      </c>
      <c r="H1139" s="93" t="s">
        <v>37</v>
      </c>
      <c r="I1139" s="92" t="s">
        <v>117</v>
      </c>
      <c r="J1139" s="94">
        <v>15840</v>
      </c>
      <c r="K1139" s="95">
        <v>31683</v>
      </c>
      <c r="L1139" s="96">
        <v>3778674.3100008001</v>
      </c>
    </row>
    <row r="1140" spans="1:12" s="56" customFormat="1" ht="15" customHeight="1" x14ac:dyDescent="0.25">
      <c r="A1140" s="91" t="s">
        <v>52</v>
      </c>
      <c r="B1140" s="92" t="s">
        <v>42</v>
      </c>
      <c r="C1140" s="92" t="s">
        <v>54</v>
      </c>
      <c r="D1140" s="92" t="s">
        <v>37</v>
      </c>
      <c r="E1140" s="92" t="s">
        <v>37</v>
      </c>
      <c r="F1140" s="92" t="s">
        <v>120</v>
      </c>
      <c r="G1140" s="93" t="s">
        <v>37</v>
      </c>
      <c r="H1140" s="93" t="s">
        <v>37</v>
      </c>
      <c r="I1140" s="92" t="s">
        <v>45</v>
      </c>
      <c r="J1140" s="94">
        <v>249</v>
      </c>
      <c r="K1140" s="95">
        <v>324</v>
      </c>
      <c r="L1140" s="96">
        <v>56557.019999999902</v>
      </c>
    </row>
    <row r="1141" spans="1:12" s="56" customFormat="1" ht="15" customHeight="1" x14ac:dyDescent="0.25">
      <c r="A1141" s="91" t="s">
        <v>52</v>
      </c>
      <c r="B1141" s="92" t="s">
        <v>42</v>
      </c>
      <c r="C1141" s="92" t="s">
        <v>54</v>
      </c>
      <c r="D1141" s="92" t="s">
        <v>37</v>
      </c>
      <c r="E1141" s="92" t="s">
        <v>37</v>
      </c>
      <c r="F1141" s="92" t="s">
        <v>120</v>
      </c>
      <c r="G1141" s="93" t="s">
        <v>37</v>
      </c>
      <c r="H1141" s="93" t="s">
        <v>64</v>
      </c>
      <c r="I1141" s="92" t="s">
        <v>117</v>
      </c>
      <c r="J1141" s="94">
        <v>13918</v>
      </c>
      <c r="K1141" s="95">
        <v>27634</v>
      </c>
      <c r="L1141" s="96">
        <v>3348527.0400004899</v>
      </c>
    </row>
    <row r="1142" spans="1:12" s="56" customFormat="1" ht="15" customHeight="1" x14ac:dyDescent="0.25">
      <c r="A1142" s="91" t="s">
        <v>52</v>
      </c>
      <c r="B1142" s="92" t="s">
        <v>42</v>
      </c>
      <c r="C1142" s="92" t="s">
        <v>54</v>
      </c>
      <c r="D1142" s="92" t="s">
        <v>37</v>
      </c>
      <c r="E1142" s="92" t="s">
        <v>37</v>
      </c>
      <c r="F1142" s="92" t="s">
        <v>120</v>
      </c>
      <c r="G1142" s="93" t="s">
        <v>37</v>
      </c>
      <c r="H1142" s="93" t="s">
        <v>64</v>
      </c>
      <c r="I1142" s="92" t="s">
        <v>45</v>
      </c>
      <c r="J1142" s="94">
        <v>198</v>
      </c>
      <c r="K1142" s="95">
        <v>255</v>
      </c>
      <c r="L1142" s="96">
        <v>42309.939999999799</v>
      </c>
    </row>
    <row r="1143" spans="1:12" s="56" customFormat="1" ht="15" customHeight="1" x14ac:dyDescent="0.25">
      <c r="A1143" s="91" t="s">
        <v>52</v>
      </c>
      <c r="B1143" s="92" t="s">
        <v>42</v>
      </c>
      <c r="C1143" s="92" t="s">
        <v>54</v>
      </c>
      <c r="D1143" s="92" t="s">
        <v>37</v>
      </c>
      <c r="E1143" s="92" t="s">
        <v>37</v>
      </c>
      <c r="F1143" s="92" t="s">
        <v>121</v>
      </c>
      <c r="G1143" s="93" t="s">
        <v>41</v>
      </c>
      <c r="H1143" s="93" t="s">
        <v>37</v>
      </c>
      <c r="I1143" s="92" t="s">
        <v>117</v>
      </c>
      <c r="J1143" s="94">
        <v>48369</v>
      </c>
      <c r="K1143" s="95">
        <v>88041</v>
      </c>
      <c r="L1143" s="96">
        <v>6588703.3600042202</v>
      </c>
    </row>
    <row r="1144" spans="1:12" s="56" customFormat="1" ht="15" customHeight="1" x14ac:dyDescent="0.25">
      <c r="A1144" s="91" t="s">
        <v>52</v>
      </c>
      <c r="B1144" s="92" t="s">
        <v>42</v>
      </c>
      <c r="C1144" s="92" t="s">
        <v>54</v>
      </c>
      <c r="D1144" s="92" t="s">
        <v>37</v>
      </c>
      <c r="E1144" s="92" t="s">
        <v>37</v>
      </c>
      <c r="F1144" s="92" t="s">
        <v>121</v>
      </c>
      <c r="G1144" s="93" t="s">
        <v>41</v>
      </c>
      <c r="H1144" s="93" t="s">
        <v>37</v>
      </c>
      <c r="I1144" s="92" t="s">
        <v>45</v>
      </c>
      <c r="J1144" s="94">
        <v>793</v>
      </c>
      <c r="K1144" s="95">
        <v>1015</v>
      </c>
      <c r="L1144" s="96">
        <v>77377.600000001403</v>
      </c>
    </row>
    <row r="1145" spans="1:12" s="56" customFormat="1" ht="15" customHeight="1" x14ac:dyDescent="0.25">
      <c r="A1145" s="91" t="s">
        <v>52</v>
      </c>
      <c r="B1145" s="92" t="s">
        <v>42</v>
      </c>
      <c r="C1145" s="92" t="s">
        <v>54</v>
      </c>
      <c r="D1145" s="92" t="s">
        <v>37</v>
      </c>
      <c r="E1145" s="92" t="s">
        <v>37</v>
      </c>
      <c r="F1145" s="92" t="s">
        <v>121</v>
      </c>
      <c r="G1145" s="93" t="s">
        <v>42</v>
      </c>
      <c r="H1145" s="93" t="s">
        <v>37</v>
      </c>
      <c r="I1145" s="92" t="s">
        <v>117</v>
      </c>
      <c r="J1145" s="94">
        <v>45723</v>
      </c>
      <c r="K1145" s="95">
        <v>78561</v>
      </c>
      <c r="L1145" s="96">
        <v>5758902.86000372</v>
      </c>
    </row>
    <row r="1146" spans="1:12" s="56" customFormat="1" ht="15" customHeight="1" x14ac:dyDescent="0.25">
      <c r="A1146" s="91" t="s">
        <v>52</v>
      </c>
      <c r="B1146" s="92" t="s">
        <v>42</v>
      </c>
      <c r="C1146" s="92" t="s">
        <v>54</v>
      </c>
      <c r="D1146" s="92" t="s">
        <v>37</v>
      </c>
      <c r="E1146" s="92" t="s">
        <v>37</v>
      </c>
      <c r="F1146" s="92" t="s">
        <v>121</v>
      </c>
      <c r="G1146" s="93" t="s">
        <v>42</v>
      </c>
      <c r="H1146" s="93" t="s">
        <v>37</v>
      </c>
      <c r="I1146" s="92" t="s">
        <v>45</v>
      </c>
      <c r="J1146" s="94">
        <v>726</v>
      </c>
      <c r="K1146" s="95">
        <v>953</v>
      </c>
      <c r="L1146" s="96">
        <v>73431.530000001294</v>
      </c>
    </row>
    <row r="1147" spans="1:12" s="56" customFormat="1" ht="15" customHeight="1" x14ac:dyDescent="0.25">
      <c r="A1147" s="91" t="s">
        <v>52</v>
      </c>
      <c r="B1147" s="92" t="s">
        <v>42</v>
      </c>
      <c r="C1147" s="92" t="s">
        <v>54</v>
      </c>
      <c r="D1147" s="92" t="s">
        <v>37</v>
      </c>
      <c r="E1147" s="92" t="s">
        <v>37</v>
      </c>
      <c r="F1147" s="92" t="s">
        <v>121</v>
      </c>
      <c r="G1147" s="93" t="s">
        <v>43</v>
      </c>
      <c r="H1147" s="93" t="s">
        <v>37</v>
      </c>
      <c r="I1147" s="92" t="s">
        <v>117</v>
      </c>
      <c r="J1147" s="94">
        <v>46405</v>
      </c>
      <c r="K1147" s="95">
        <v>78127</v>
      </c>
      <c r="L1147" s="96">
        <v>5627194.2500037802</v>
      </c>
    </row>
    <row r="1148" spans="1:12" s="56" customFormat="1" ht="15" customHeight="1" x14ac:dyDescent="0.25">
      <c r="A1148" s="91" t="s">
        <v>52</v>
      </c>
      <c r="B1148" s="92" t="s">
        <v>42</v>
      </c>
      <c r="C1148" s="92" t="s">
        <v>54</v>
      </c>
      <c r="D1148" s="92" t="s">
        <v>37</v>
      </c>
      <c r="E1148" s="92" t="s">
        <v>37</v>
      </c>
      <c r="F1148" s="92" t="s">
        <v>121</v>
      </c>
      <c r="G1148" s="93" t="s">
        <v>43</v>
      </c>
      <c r="H1148" s="93" t="s">
        <v>37</v>
      </c>
      <c r="I1148" s="92" t="s">
        <v>45</v>
      </c>
      <c r="J1148" s="94">
        <v>754</v>
      </c>
      <c r="K1148" s="95">
        <v>992</v>
      </c>
      <c r="L1148" s="96">
        <v>76972.300000001196</v>
      </c>
    </row>
    <row r="1149" spans="1:12" s="56" customFormat="1" ht="15" customHeight="1" x14ac:dyDescent="0.25">
      <c r="A1149" s="91" t="s">
        <v>52</v>
      </c>
      <c r="B1149" s="92" t="s">
        <v>42</v>
      </c>
      <c r="C1149" s="92" t="s">
        <v>54</v>
      </c>
      <c r="D1149" s="92" t="s">
        <v>37</v>
      </c>
      <c r="E1149" s="92" t="s">
        <v>37</v>
      </c>
      <c r="F1149" s="92" t="s">
        <v>121</v>
      </c>
      <c r="G1149" s="93" t="s">
        <v>44</v>
      </c>
      <c r="H1149" s="93" t="s">
        <v>37</v>
      </c>
      <c r="I1149" s="92" t="s">
        <v>117</v>
      </c>
      <c r="J1149" s="94">
        <v>45685</v>
      </c>
      <c r="K1149" s="95">
        <v>75650</v>
      </c>
      <c r="L1149" s="96">
        <v>5398138.0800032998</v>
      </c>
    </row>
    <row r="1150" spans="1:12" s="56" customFormat="1" ht="15" customHeight="1" x14ac:dyDescent="0.25">
      <c r="A1150" s="91" t="s">
        <v>52</v>
      </c>
      <c r="B1150" s="92" t="s">
        <v>42</v>
      </c>
      <c r="C1150" s="92" t="s">
        <v>54</v>
      </c>
      <c r="D1150" s="92" t="s">
        <v>37</v>
      </c>
      <c r="E1150" s="92" t="s">
        <v>37</v>
      </c>
      <c r="F1150" s="92" t="s">
        <v>121</v>
      </c>
      <c r="G1150" s="93" t="s">
        <v>44</v>
      </c>
      <c r="H1150" s="93" t="s">
        <v>37</v>
      </c>
      <c r="I1150" s="92" t="s">
        <v>45</v>
      </c>
      <c r="J1150" s="94">
        <v>829</v>
      </c>
      <c r="K1150" s="95">
        <v>1126</v>
      </c>
      <c r="L1150" s="96">
        <v>95709.480000001306</v>
      </c>
    </row>
    <row r="1151" spans="1:12" s="56" customFormat="1" ht="15" customHeight="1" x14ac:dyDescent="0.25">
      <c r="A1151" s="91" t="s">
        <v>52</v>
      </c>
      <c r="B1151" s="92" t="s">
        <v>42</v>
      </c>
      <c r="C1151" s="92" t="s">
        <v>54</v>
      </c>
      <c r="D1151" s="92" t="s">
        <v>37</v>
      </c>
      <c r="E1151" s="92" t="s">
        <v>37</v>
      </c>
      <c r="F1151" s="92" t="s">
        <v>121</v>
      </c>
      <c r="G1151" s="93" t="s">
        <v>98</v>
      </c>
      <c r="H1151" s="93" t="s">
        <v>37</v>
      </c>
      <c r="I1151" s="92" t="s">
        <v>117</v>
      </c>
      <c r="J1151" s="94">
        <v>41551</v>
      </c>
      <c r="K1151" s="95">
        <v>68738</v>
      </c>
      <c r="L1151" s="96">
        <v>4872873.83000228</v>
      </c>
    </row>
    <row r="1152" spans="1:12" s="56" customFormat="1" ht="15" customHeight="1" x14ac:dyDescent="0.25">
      <c r="A1152" s="91" t="s">
        <v>52</v>
      </c>
      <c r="B1152" s="92" t="s">
        <v>42</v>
      </c>
      <c r="C1152" s="92" t="s">
        <v>54</v>
      </c>
      <c r="D1152" s="92" t="s">
        <v>37</v>
      </c>
      <c r="E1152" s="92" t="s">
        <v>37</v>
      </c>
      <c r="F1152" s="92" t="s">
        <v>121</v>
      </c>
      <c r="G1152" s="93" t="s">
        <v>98</v>
      </c>
      <c r="H1152" s="93" t="s">
        <v>37</v>
      </c>
      <c r="I1152" s="92" t="s">
        <v>45</v>
      </c>
      <c r="J1152" s="94">
        <v>710</v>
      </c>
      <c r="K1152" s="95">
        <v>977</v>
      </c>
      <c r="L1152" s="96">
        <v>89419.310000001104</v>
      </c>
    </row>
    <row r="1153" spans="1:12" s="56" customFormat="1" ht="15" customHeight="1" x14ac:dyDescent="0.25">
      <c r="A1153" s="91" t="s">
        <v>52</v>
      </c>
      <c r="B1153" s="92" t="s">
        <v>42</v>
      </c>
      <c r="C1153" s="92" t="s">
        <v>54</v>
      </c>
      <c r="D1153" s="92" t="s">
        <v>37</v>
      </c>
      <c r="E1153" s="92" t="s">
        <v>37</v>
      </c>
      <c r="F1153" s="92" t="s">
        <v>121</v>
      </c>
      <c r="G1153" s="93" t="s">
        <v>37</v>
      </c>
      <c r="H1153" s="93" t="s">
        <v>122</v>
      </c>
      <c r="I1153" s="92" t="s">
        <v>117</v>
      </c>
      <c r="J1153" s="94">
        <v>22258</v>
      </c>
      <c r="K1153" s="95">
        <v>39920</v>
      </c>
      <c r="L1153" s="96">
        <v>2827117.5600020499</v>
      </c>
    </row>
    <row r="1154" spans="1:12" s="56" customFormat="1" ht="15" customHeight="1" x14ac:dyDescent="0.25">
      <c r="A1154" s="91" t="s">
        <v>52</v>
      </c>
      <c r="B1154" s="92" t="s">
        <v>42</v>
      </c>
      <c r="C1154" s="92" t="s">
        <v>54</v>
      </c>
      <c r="D1154" s="92" t="s">
        <v>37</v>
      </c>
      <c r="E1154" s="92" t="s">
        <v>37</v>
      </c>
      <c r="F1154" s="92" t="s">
        <v>121</v>
      </c>
      <c r="G1154" s="93" t="s">
        <v>37</v>
      </c>
      <c r="H1154" s="93" t="s">
        <v>122</v>
      </c>
      <c r="I1154" s="92" t="s">
        <v>45</v>
      </c>
      <c r="J1154" s="94">
        <v>400</v>
      </c>
      <c r="K1154" s="95">
        <v>536</v>
      </c>
      <c r="L1154" s="96">
        <v>56322.219999999499</v>
      </c>
    </row>
    <row r="1155" spans="1:12" s="56" customFormat="1" ht="15" customHeight="1" x14ac:dyDescent="0.25">
      <c r="A1155" s="91" t="s">
        <v>52</v>
      </c>
      <c r="B1155" s="92" t="s">
        <v>42</v>
      </c>
      <c r="C1155" s="92" t="s">
        <v>54</v>
      </c>
      <c r="D1155" s="92" t="s">
        <v>37</v>
      </c>
      <c r="E1155" s="92" t="s">
        <v>37</v>
      </c>
      <c r="F1155" s="92" t="s">
        <v>121</v>
      </c>
      <c r="G1155" s="93" t="s">
        <v>37</v>
      </c>
      <c r="H1155" s="93" t="s">
        <v>37</v>
      </c>
      <c r="I1155" s="92" t="s">
        <v>117</v>
      </c>
      <c r="J1155" s="94">
        <v>212575</v>
      </c>
      <c r="K1155" s="95">
        <v>394076</v>
      </c>
      <c r="L1155" s="96">
        <v>28567880.160020102</v>
      </c>
    </row>
    <row r="1156" spans="1:12" s="56" customFormat="1" ht="15" customHeight="1" x14ac:dyDescent="0.25">
      <c r="A1156" s="91" t="s">
        <v>52</v>
      </c>
      <c r="B1156" s="92" t="s">
        <v>42</v>
      </c>
      <c r="C1156" s="92" t="s">
        <v>54</v>
      </c>
      <c r="D1156" s="92" t="s">
        <v>37</v>
      </c>
      <c r="E1156" s="92" t="s">
        <v>37</v>
      </c>
      <c r="F1156" s="92" t="s">
        <v>121</v>
      </c>
      <c r="G1156" s="93" t="s">
        <v>37</v>
      </c>
      <c r="H1156" s="93" t="s">
        <v>37</v>
      </c>
      <c r="I1156" s="92" t="s">
        <v>45</v>
      </c>
      <c r="J1156" s="94">
        <v>3961</v>
      </c>
      <c r="K1156" s="95">
        <v>5456</v>
      </c>
      <c r="L1156" s="96">
        <v>442477.45999999798</v>
      </c>
    </row>
    <row r="1157" spans="1:12" s="56" customFormat="1" ht="15" customHeight="1" x14ac:dyDescent="0.25">
      <c r="A1157" s="91" t="s">
        <v>52</v>
      </c>
      <c r="B1157" s="92" t="s">
        <v>42</v>
      </c>
      <c r="C1157" s="92" t="s">
        <v>54</v>
      </c>
      <c r="D1157" s="92" t="s">
        <v>37</v>
      </c>
      <c r="E1157" s="92" t="s">
        <v>37</v>
      </c>
      <c r="F1157" s="92" t="s">
        <v>121</v>
      </c>
      <c r="G1157" s="93" t="s">
        <v>37</v>
      </c>
      <c r="H1157" s="93" t="s">
        <v>64</v>
      </c>
      <c r="I1157" s="92" t="s">
        <v>117</v>
      </c>
      <c r="J1157" s="94">
        <v>188874</v>
      </c>
      <c r="K1157" s="95">
        <v>350146</v>
      </c>
      <c r="L1157" s="96">
        <v>25489021.1800531</v>
      </c>
    </row>
    <row r="1158" spans="1:12" s="56" customFormat="1" ht="15" customHeight="1" x14ac:dyDescent="0.25">
      <c r="A1158" s="91" t="s">
        <v>52</v>
      </c>
      <c r="B1158" s="92" t="s">
        <v>42</v>
      </c>
      <c r="C1158" s="92" t="s">
        <v>54</v>
      </c>
      <c r="D1158" s="92" t="s">
        <v>37</v>
      </c>
      <c r="E1158" s="92" t="s">
        <v>37</v>
      </c>
      <c r="F1158" s="92" t="s">
        <v>121</v>
      </c>
      <c r="G1158" s="93" t="s">
        <v>37</v>
      </c>
      <c r="H1158" s="93" t="s">
        <v>64</v>
      </c>
      <c r="I1158" s="92" t="s">
        <v>45</v>
      </c>
      <c r="J1158" s="94">
        <v>3286</v>
      </c>
      <c r="K1158" s="95">
        <v>4540</v>
      </c>
      <c r="L1158" s="96">
        <v>357030.62000001298</v>
      </c>
    </row>
    <row r="1159" spans="1:12" s="56" customFormat="1" ht="15" customHeight="1" x14ac:dyDescent="0.25">
      <c r="A1159" s="91" t="s">
        <v>52</v>
      </c>
      <c r="B1159" s="92" t="s">
        <v>42</v>
      </c>
      <c r="C1159" s="92" t="s">
        <v>54</v>
      </c>
      <c r="D1159" s="92" t="s">
        <v>37</v>
      </c>
      <c r="E1159" s="92" t="s">
        <v>37</v>
      </c>
      <c r="F1159" s="92" t="s">
        <v>60</v>
      </c>
      <c r="G1159" s="93" t="s">
        <v>41</v>
      </c>
      <c r="H1159" s="93" t="s">
        <v>37</v>
      </c>
      <c r="I1159" s="92" t="s">
        <v>117</v>
      </c>
      <c r="J1159" s="94">
        <v>12685</v>
      </c>
      <c r="K1159" s="95">
        <v>23539</v>
      </c>
      <c r="L1159" s="96">
        <v>1886486.1200001501</v>
      </c>
    </row>
    <row r="1160" spans="1:12" s="56" customFormat="1" ht="15" customHeight="1" x14ac:dyDescent="0.25">
      <c r="A1160" s="91" t="s">
        <v>52</v>
      </c>
      <c r="B1160" s="92" t="s">
        <v>42</v>
      </c>
      <c r="C1160" s="92" t="s">
        <v>54</v>
      </c>
      <c r="D1160" s="92" t="s">
        <v>37</v>
      </c>
      <c r="E1160" s="92" t="s">
        <v>37</v>
      </c>
      <c r="F1160" s="92" t="s">
        <v>60</v>
      </c>
      <c r="G1160" s="93" t="s">
        <v>41</v>
      </c>
      <c r="H1160" s="93" t="s">
        <v>37</v>
      </c>
      <c r="I1160" s="92" t="s">
        <v>45</v>
      </c>
      <c r="J1160" s="94">
        <v>78</v>
      </c>
      <c r="K1160" s="95">
        <v>95</v>
      </c>
      <c r="L1160" s="96">
        <v>8756.3000000000102</v>
      </c>
    </row>
    <row r="1161" spans="1:12" s="56" customFormat="1" ht="15" customHeight="1" x14ac:dyDescent="0.25">
      <c r="A1161" s="91" t="s">
        <v>52</v>
      </c>
      <c r="B1161" s="92" t="s">
        <v>42</v>
      </c>
      <c r="C1161" s="92" t="s">
        <v>54</v>
      </c>
      <c r="D1161" s="92" t="s">
        <v>37</v>
      </c>
      <c r="E1161" s="92" t="s">
        <v>37</v>
      </c>
      <c r="F1161" s="92" t="s">
        <v>60</v>
      </c>
      <c r="G1161" s="93" t="s">
        <v>42</v>
      </c>
      <c r="H1161" s="93" t="s">
        <v>37</v>
      </c>
      <c r="I1161" s="92" t="s">
        <v>117</v>
      </c>
      <c r="J1161" s="94">
        <v>11053</v>
      </c>
      <c r="K1161" s="95">
        <v>18906</v>
      </c>
      <c r="L1161" s="96">
        <v>1493271.3400002101</v>
      </c>
    </row>
    <row r="1162" spans="1:12" s="56" customFormat="1" ht="15" customHeight="1" x14ac:dyDescent="0.25">
      <c r="A1162" s="91" t="s">
        <v>52</v>
      </c>
      <c r="B1162" s="92" t="s">
        <v>42</v>
      </c>
      <c r="C1162" s="92" t="s">
        <v>54</v>
      </c>
      <c r="D1162" s="92" t="s">
        <v>37</v>
      </c>
      <c r="E1162" s="92" t="s">
        <v>37</v>
      </c>
      <c r="F1162" s="92" t="s">
        <v>60</v>
      </c>
      <c r="G1162" s="93" t="s">
        <v>42</v>
      </c>
      <c r="H1162" s="93" t="s">
        <v>37</v>
      </c>
      <c r="I1162" s="92" t="s">
        <v>45</v>
      </c>
      <c r="J1162" s="94">
        <v>59</v>
      </c>
      <c r="K1162" s="95">
        <v>74</v>
      </c>
      <c r="L1162" s="96">
        <v>8044.78</v>
      </c>
    </row>
    <row r="1163" spans="1:12" s="97" customFormat="1" ht="15" customHeight="1" x14ac:dyDescent="0.25">
      <c r="A1163" s="91" t="s">
        <v>52</v>
      </c>
      <c r="B1163" s="92" t="s">
        <v>42</v>
      </c>
      <c r="C1163" s="92" t="s">
        <v>54</v>
      </c>
      <c r="D1163" s="92" t="s">
        <v>37</v>
      </c>
      <c r="E1163" s="92" t="s">
        <v>37</v>
      </c>
      <c r="F1163" s="92" t="s">
        <v>60</v>
      </c>
      <c r="G1163" s="93" t="s">
        <v>43</v>
      </c>
      <c r="H1163" s="93" t="s">
        <v>37</v>
      </c>
      <c r="I1163" s="92" t="s">
        <v>117</v>
      </c>
      <c r="J1163" s="94">
        <v>10627</v>
      </c>
      <c r="K1163" s="95">
        <v>17807</v>
      </c>
      <c r="L1163" s="96">
        <v>1409443.94000022</v>
      </c>
    </row>
    <row r="1164" spans="1:12" s="97" customFormat="1" ht="15" customHeight="1" x14ac:dyDescent="0.25">
      <c r="A1164" s="91" t="s">
        <v>52</v>
      </c>
      <c r="B1164" s="92" t="s">
        <v>42</v>
      </c>
      <c r="C1164" s="92" t="s">
        <v>54</v>
      </c>
      <c r="D1164" s="92" t="s">
        <v>37</v>
      </c>
      <c r="E1164" s="92" t="s">
        <v>37</v>
      </c>
      <c r="F1164" s="92" t="s">
        <v>60</v>
      </c>
      <c r="G1164" s="93" t="s">
        <v>43</v>
      </c>
      <c r="H1164" s="93" t="s">
        <v>37</v>
      </c>
      <c r="I1164" s="92" t="s">
        <v>45</v>
      </c>
      <c r="J1164" s="94">
        <v>66</v>
      </c>
      <c r="K1164" s="95">
        <v>87</v>
      </c>
      <c r="L1164" s="96">
        <v>9621.0900000000092</v>
      </c>
    </row>
    <row r="1165" spans="1:12" s="97" customFormat="1" ht="15" customHeight="1" x14ac:dyDescent="0.25">
      <c r="A1165" s="91" t="s">
        <v>52</v>
      </c>
      <c r="B1165" s="92" t="s">
        <v>42</v>
      </c>
      <c r="C1165" s="92" t="s">
        <v>54</v>
      </c>
      <c r="D1165" s="92" t="s">
        <v>37</v>
      </c>
      <c r="E1165" s="92" t="s">
        <v>37</v>
      </c>
      <c r="F1165" s="92" t="s">
        <v>60</v>
      </c>
      <c r="G1165" s="93" t="s">
        <v>44</v>
      </c>
      <c r="H1165" s="93" t="s">
        <v>37</v>
      </c>
      <c r="I1165" s="92" t="s">
        <v>117</v>
      </c>
      <c r="J1165" s="94">
        <v>9373</v>
      </c>
      <c r="K1165" s="95">
        <v>15407</v>
      </c>
      <c r="L1165" s="96">
        <v>1214512.0500001099</v>
      </c>
    </row>
    <row r="1166" spans="1:12" s="97" customFormat="1" ht="15" customHeight="1" x14ac:dyDescent="0.25">
      <c r="A1166" s="91" t="s">
        <v>52</v>
      </c>
      <c r="B1166" s="92" t="s">
        <v>42</v>
      </c>
      <c r="C1166" s="92" t="s">
        <v>54</v>
      </c>
      <c r="D1166" s="92" t="s">
        <v>37</v>
      </c>
      <c r="E1166" s="92" t="s">
        <v>37</v>
      </c>
      <c r="F1166" s="92" t="s">
        <v>60</v>
      </c>
      <c r="G1166" s="93" t="s">
        <v>44</v>
      </c>
      <c r="H1166" s="93" t="s">
        <v>37</v>
      </c>
      <c r="I1166" s="92" t="s">
        <v>45</v>
      </c>
      <c r="J1166" s="94">
        <v>61</v>
      </c>
      <c r="K1166" s="95">
        <v>83</v>
      </c>
      <c r="L1166" s="96">
        <v>7899.99999999999</v>
      </c>
    </row>
    <row r="1167" spans="1:12" s="97" customFormat="1" ht="15" customHeight="1" x14ac:dyDescent="0.25">
      <c r="A1167" s="91" t="s">
        <v>52</v>
      </c>
      <c r="B1167" s="92" t="s">
        <v>42</v>
      </c>
      <c r="C1167" s="92" t="s">
        <v>54</v>
      </c>
      <c r="D1167" s="92" t="s">
        <v>37</v>
      </c>
      <c r="E1167" s="92" t="s">
        <v>37</v>
      </c>
      <c r="F1167" s="92" t="s">
        <v>60</v>
      </c>
      <c r="G1167" s="93" t="s">
        <v>98</v>
      </c>
      <c r="H1167" s="93" t="s">
        <v>37</v>
      </c>
      <c r="I1167" s="92" t="s">
        <v>117</v>
      </c>
      <c r="J1167" s="94">
        <v>9364</v>
      </c>
      <c r="K1167" s="95">
        <v>16146</v>
      </c>
      <c r="L1167" s="96">
        <v>1307277.6400001701</v>
      </c>
    </row>
    <row r="1168" spans="1:12" s="97" customFormat="1" ht="15" customHeight="1" x14ac:dyDescent="0.25">
      <c r="A1168" s="91" t="s">
        <v>52</v>
      </c>
      <c r="B1168" s="92" t="s">
        <v>42</v>
      </c>
      <c r="C1168" s="92" t="s">
        <v>54</v>
      </c>
      <c r="D1168" s="92" t="s">
        <v>37</v>
      </c>
      <c r="E1168" s="92" t="s">
        <v>37</v>
      </c>
      <c r="F1168" s="92" t="s">
        <v>60</v>
      </c>
      <c r="G1168" s="93" t="s">
        <v>98</v>
      </c>
      <c r="H1168" s="93" t="s">
        <v>37</v>
      </c>
      <c r="I1168" s="92" t="s">
        <v>45</v>
      </c>
      <c r="J1168" s="94">
        <v>102</v>
      </c>
      <c r="K1168" s="95">
        <v>149</v>
      </c>
      <c r="L1168" s="96">
        <v>19449.54</v>
      </c>
    </row>
    <row r="1169" spans="1:12" s="97" customFormat="1" ht="15" customHeight="1" x14ac:dyDescent="0.25">
      <c r="A1169" s="91" t="s">
        <v>52</v>
      </c>
      <c r="B1169" s="92" t="s">
        <v>42</v>
      </c>
      <c r="C1169" s="92" t="s">
        <v>54</v>
      </c>
      <c r="D1169" s="92" t="s">
        <v>37</v>
      </c>
      <c r="E1169" s="92" t="s">
        <v>37</v>
      </c>
      <c r="F1169" s="92" t="s">
        <v>60</v>
      </c>
      <c r="G1169" s="93" t="s">
        <v>37</v>
      </c>
      <c r="H1169" s="93" t="s">
        <v>122</v>
      </c>
      <c r="I1169" s="92" t="s">
        <v>117</v>
      </c>
      <c r="J1169" s="94">
        <v>6184</v>
      </c>
      <c r="K1169" s="95">
        <v>10557</v>
      </c>
      <c r="L1169" s="96">
        <v>795680.439999906</v>
      </c>
    </row>
    <row r="1170" spans="1:12" s="97" customFormat="1" ht="15" customHeight="1" x14ac:dyDescent="0.25">
      <c r="A1170" s="91" t="s">
        <v>52</v>
      </c>
      <c r="B1170" s="92" t="s">
        <v>42</v>
      </c>
      <c r="C1170" s="92" t="s">
        <v>54</v>
      </c>
      <c r="D1170" s="92" t="s">
        <v>37</v>
      </c>
      <c r="E1170" s="92" t="s">
        <v>37</v>
      </c>
      <c r="F1170" s="92" t="s">
        <v>60</v>
      </c>
      <c r="G1170" s="93" t="s">
        <v>37</v>
      </c>
      <c r="H1170" s="93" t="s">
        <v>122</v>
      </c>
      <c r="I1170" s="92" t="s">
        <v>45</v>
      </c>
      <c r="J1170" s="94">
        <v>51</v>
      </c>
      <c r="K1170" s="95">
        <v>62</v>
      </c>
      <c r="L1170" s="96">
        <v>6520.35</v>
      </c>
    </row>
    <row r="1171" spans="1:12" s="97" customFormat="1" ht="15" customHeight="1" x14ac:dyDescent="0.25">
      <c r="A1171" s="91" t="s">
        <v>52</v>
      </c>
      <c r="B1171" s="92" t="s">
        <v>42</v>
      </c>
      <c r="C1171" s="92" t="s">
        <v>54</v>
      </c>
      <c r="D1171" s="92" t="s">
        <v>37</v>
      </c>
      <c r="E1171" s="92" t="s">
        <v>37</v>
      </c>
      <c r="F1171" s="92" t="s">
        <v>60</v>
      </c>
      <c r="G1171" s="93" t="s">
        <v>37</v>
      </c>
      <c r="H1171" s="93" t="s">
        <v>37</v>
      </c>
      <c r="I1171" s="92" t="s">
        <v>117</v>
      </c>
      <c r="J1171" s="94">
        <v>49649</v>
      </c>
      <c r="K1171" s="95">
        <v>92413</v>
      </c>
      <c r="L1171" s="96">
        <v>7355018.8000001498</v>
      </c>
    </row>
    <row r="1172" spans="1:12" s="97" customFormat="1" ht="15" customHeight="1" x14ac:dyDescent="0.25">
      <c r="A1172" s="91" t="s">
        <v>52</v>
      </c>
      <c r="B1172" s="92" t="s">
        <v>42</v>
      </c>
      <c r="C1172" s="92" t="s">
        <v>54</v>
      </c>
      <c r="D1172" s="92" t="s">
        <v>37</v>
      </c>
      <c r="E1172" s="92" t="s">
        <v>37</v>
      </c>
      <c r="F1172" s="92" t="s">
        <v>60</v>
      </c>
      <c r="G1172" s="93" t="s">
        <v>37</v>
      </c>
      <c r="H1172" s="93" t="s">
        <v>37</v>
      </c>
      <c r="I1172" s="92" t="s">
        <v>45</v>
      </c>
      <c r="J1172" s="94">
        <v>357</v>
      </c>
      <c r="K1172" s="95">
        <v>497</v>
      </c>
      <c r="L1172" s="96">
        <v>54479.560000000303</v>
      </c>
    </row>
    <row r="1173" spans="1:12" s="97" customFormat="1" ht="15" customHeight="1" x14ac:dyDescent="0.25">
      <c r="A1173" s="91" t="s">
        <v>52</v>
      </c>
      <c r="B1173" s="92" t="s">
        <v>42</v>
      </c>
      <c r="C1173" s="92" t="s">
        <v>54</v>
      </c>
      <c r="D1173" s="92" t="s">
        <v>37</v>
      </c>
      <c r="E1173" s="92" t="s">
        <v>37</v>
      </c>
      <c r="F1173" s="92" t="s">
        <v>60</v>
      </c>
      <c r="G1173" s="93" t="s">
        <v>37</v>
      </c>
      <c r="H1173" s="93" t="s">
        <v>64</v>
      </c>
      <c r="I1173" s="92" t="s">
        <v>117</v>
      </c>
      <c r="J1173" s="94">
        <v>43367</v>
      </c>
      <c r="K1173" s="95">
        <v>81340</v>
      </c>
      <c r="L1173" s="96">
        <v>6522458.1899985904</v>
      </c>
    </row>
    <row r="1174" spans="1:12" s="97" customFormat="1" ht="15" customHeight="1" x14ac:dyDescent="0.25">
      <c r="A1174" s="91" t="s">
        <v>52</v>
      </c>
      <c r="B1174" s="92" t="s">
        <v>42</v>
      </c>
      <c r="C1174" s="92" t="s">
        <v>54</v>
      </c>
      <c r="D1174" s="92" t="s">
        <v>37</v>
      </c>
      <c r="E1174" s="92" t="s">
        <v>37</v>
      </c>
      <c r="F1174" s="92" t="s">
        <v>60</v>
      </c>
      <c r="G1174" s="93" t="s">
        <v>37</v>
      </c>
      <c r="H1174" s="93" t="s">
        <v>64</v>
      </c>
      <c r="I1174" s="92" t="s">
        <v>45</v>
      </c>
      <c r="J1174" s="94">
        <v>301</v>
      </c>
      <c r="K1174" s="95">
        <v>427</v>
      </c>
      <c r="L1174" s="96">
        <v>47274.039999999703</v>
      </c>
    </row>
    <row r="1175" spans="1:12" s="97" customFormat="1" ht="15" customHeight="1" x14ac:dyDescent="0.25">
      <c r="A1175" s="91" t="s">
        <v>52</v>
      </c>
      <c r="B1175" s="92" t="s">
        <v>42</v>
      </c>
      <c r="C1175" s="92" t="s">
        <v>54</v>
      </c>
      <c r="D1175" s="92" t="s">
        <v>37</v>
      </c>
      <c r="E1175" s="92" t="s">
        <v>37</v>
      </c>
      <c r="F1175" s="92" t="s">
        <v>37</v>
      </c>
      <c r="G1175" s="93" t="s">
        <v>41</v>
      </c>
      <c r="H1175" s="93" t="s">
        <v>122</v>
      </c>
      <c r="I1175" s="92" t="s">
        <v>117</v>
      </c>
      <c r="J1175" s="94">
        <v>8311</v>
      </c>
      <c r="K1175" s="95">
        <v>10807</v>
      </c>
      <c r="L1175" s="96">
        <v>807836.29999996605</v>
      </c>
    </row>
    <row r="1176" spans="1:12" s="97" customFormat="1" ht="15" customHeight="1" x14ac:dyDescent="0.25">
      <c r="A1176" s="91" t="s">
        <v>52</v>
      </c>
      <c r="B1176" s="92" t="s">
        <v>42</v>
      </c>
      <c r="C1176" s="92" t="s">
        <v>54</v>
      </c>
      <c r="D1176" s="92" t="s">
        <v>37</v>
      </c>
      <c r="E1176" s="92" t="s">
        <v>37</v>
      </c>
      <c r="F1176" s="92" t="s">
        <v>37</v>
      </c>
      <c r="G1176" s="93" t="s">
        <v>41</v>
      </c>
      <c r="H1176" s="93" t="s">
        <v>122</v>
      </c>
      <c r="I1176" s="92" t="s">
        <v>45</v>
      </c>
      <c r="J1176" s="94">
        <v>126</v>
      </c>
      <c r="K1176" s="95">
        <v>147</v>
      </c>
      <c r="L1176" s="96">
        <v>15455.84</v>
      </c>
    </row>
    <row r="1177" spans="1:12" s="97" customFormat="1" ht="15" customHeight="1" x14ac:dyDescent="0.25">
      <c r="A1177" s="91" t="s">
        <v>52</v>
      </c>
      <c r="B1177" s="92" t="s">
        <v>42</v>
      </c>
      <c r="C1177" s="92" t="s">
        <v>54</v>
      </c>
      <c r="D1177" s="92" t="s">
        <v>37</v>
      </c>
      <c r="E1177" s="92" t="s">
        <v>37</v>
      </c>
      <c r="F1177" s="92" t="s">
        <v>37</v>
      </c>
      <c r="G1177" s="93" t="s">
        <v>41</v>
      </c>
      <c r="H1177" s="93" t="s">
        <v>37</v>
      </c>
      <c r="I1177" s="92" t="s">
        <v>117</v>
      </c>
      <c r="J1177" s="94">
        <v>63730</v>
      </c>
      <c r="K1177" s="95">
        <v>116927</v>
      </c>
      <c r="L1177" s="96">
        <v>9121068.0300038103</v>
      </c>
    </row>
    <row r="1178" spans="1:12" s="97" customFormat="1" ht="15" customHeight="1" x14ac:dyDescent="0.25">
      <c r="A1178" s="91" t="s">
        <v>52</v>
      </c>
      <c r="B1178" s="92" t="s">
        <v>42</v>
      </c>
      <c r="C1178" s="92" t="s">
        <v>54</v>
      </c>
      <c r="D1178" s="92" t="s">
        <v>37</v>
      </c>
      <c r="E1178" s="92" t="s">
        <v>37</v>
      </c>
      <c r="F1178" s="92" t="s">
        <v>37</v>
      </c>
      <c r="G1178" s="93" t="s">
        <v>41</v>
      </c>
      <c r="H1178" s="93" t="s">
        <v>37</v>
      </c>
      <c r="I1178" s="92" t="s">
        <v>45</v>
      </c>
      <c r="J1178" s="94">
        <v>903</v>
      </c>
      <c r="K1178" s="95">
        <v>1149</v>
      </c>
      <c r="L1178" s="96">
        <v>93810.679999999003</v>
      </c>
    </row>
    <row r="1179" spans="1:12" s="97" customFormat="1" ht="15" customHeight="1" x14ac:dyDescent="0.25">
      <c r="A1179" s="91" t="s">
        <v>52</v>
      </c>
      <c r="B1179" s="92" t="s">
        <v>42</v>
      </c>
      <c r="C1179" s="92" t="s">
        <v>54</v>
      </c>
      <c r="D1179" s="92" t="s">
        <v>37</v>
      </c>
      <c r="E1179" s="92" t="s">
        <v>37</v>
      </c>
      <c r="F1179" s="92" t="s">
        <v>37</v>
      </c>
      <c r="G1179" s="93" t="s">
        <v>41</v>
      </c>
      <c r="H1179" s="93" t="s">
        <v>64</v>
      </c>
      <c r="I1179" s="92" t="s">
        <v>117</v>
      </c>
      <c r="J1179" s="94">
        <v>55489</v>
      </c>
      <c r="K1179" s="95">
        <v>106120</v>
      </c>
      <c r="L1179" s="96">
        <v>8313231.7300042296</v>
      </c>
    </row>
    <row r="1180" spans="1:12" s="97" customFormat="1" ht="15" customHeight="1" x14ac:dyDescent="0.25">
      <c r="A1180" s="91" t="s">
        <v>52</v>
      </c>
      <c r="B1180" s="92" t="s">
        <v>42</v>
      </c>
      <c r="C1180" s="92" t="s">
        <v>54</v>
      </c>
      <c r="D1180" s="92" t="s">
        <v>37</v>
      </c>
      <c r="E1180" s="92" t="s">
        <v>37</v>
      </c>
      <c r="F1180" s="92" t="s">
        <v>37</v>
      </c>
      <c r="G1180" s="93" t="s">
        <v>41</v>
      </c>
      <c r="H1180" s="93" t="s">
        <v>64</v>
      </c>
      <c r="I1180" s="92" t="s">
        <v>45</v>
      </c>
      <c r="J1180" s="94">
        <v>778</v>
      </c>
      <c r="K1180" s="95">
        <v>1002</v>
      </c>
      <c r="L1180" s="96">
        <v>78354.840000001306</v>
      </c>
    </row>
    <row r="1181" spans="1:12" s="97" customFormat="1" ht="15" customHeight="1" x14ac:dyDescent="0.25">
      <c r="A1181" s="91" t="s">
        <v>52</v>
      </c>
      <c r="B1181" s="92" t="s">
        <v>42</v>
      </c>
      <c r="C1181" s="92" t="s">
        <v>54</v>
      </c>
      <c r="D1181" s="92" t="s">
        <v>37</v>
      </c>
      <c r="E1181" s="92" t="s">
        <v>37</v>
      </c>
      <c r="F1181" s="92" t="s">
        <v>37</v>
      </c>
      <c r="G1181" s="93" t="s">
        <v>42</v>
      </c>
      <c r="H1181" s="93" t="s">
        <v>122</v>
      </c>
      <c r="I1181" s="92" t="s">
        <v>117</v>
      </c>
      <c r="J1181" s="94">
        <v>9329</v>
      </c>
      <c r="K1181" s="95">
        <v>11363</v>
      </c>
      <c r="L1181" s="96">
        <v>844734.09999996005</v>
      </c>
    </row>
    <row r="1182" spans="1:12" s="97" customFormat="1" ht="15" customHeight="1" x14ac:dyDescent="0.25">
      <c r="A1182" s="91" t="s">
        <v>52</v>
      </c>
      <c r="B1182" s="92" t="s">
        <v>42</v>
      </c>
      <c r="C1182" s="92" t="s">
        <v>54</v>
      </c>
      <c r="D1182" s="92" t="s">
        <v>37</v>
      </c>
      <c r="E1182" s="92" t="s">
        <v>37</v>
      </c>
      <c r="F1182" s="92" t="s">
        <v>37</v>
      </c>
      <c r="G1182" s="93" t="s">
        <v>42</v>
      </c>
      <c r="H1182" s="93" t="s">
        <v>122</v>
      </c>
      <c r="I1182" s="92" t="s">
        <v>45</v>
      </c>
      <c r="J1182" s="94">
        <v>123</v>
      </c>
      <c r="K1182" s="95">
        <v>128</v>
      </c>
      <c r="L1182" s="96">
        <v>13330.89</v>
      </c>
    </row>
    <row r="1183" spans="1:12" s="97" customFormat="1" ht="15" customHeight="1" x14ac:dyDescent="0.25">
      <c r="A1183" s="91" t="s">
        <v>52</v>
      </c>
      <c r="B1183" s="92" t="s">
        <v>42</v>
      </c>
      <c r="C1183" s="92" t="s">
        <v>54</v>
      </c>
      <c r="D1183" s="92" t="s">
        <v>37</v>
      </c>
      <c r="E1183" s="92" t="s">
        <v>37</v>
      </c>
      <c r="F1183" s="92" t="s">
        <v>37</v>
      </c>
      <c r="G1183" s="93" t="s">
        <v>42</v>
      </c>
      <c r="H1183" s="93" t="s">
        <v>37</v>
      </c>
      <c r="I1183" s="92" t="s">
        <v>117</v>
      </c>
      <c r="J1183" s="94">
        <v>59754</v>
      </c>
      <c r="K1183" s="95">
        <v>102971</v>
      </c>
      <c r="L1183" s="96">
        <v>7917059.9000051403</v>
      </c>
    </row>
    <row r="1184" spans="1:12" s="97" customFormat="1" ht="15" customHeight="1" x14ac:dyDescent="0.25">
      <c r="A1184" s="91" t="s">
        <v>52</v>
      </c>
      <c r="B1184" s="92" t="s">
        <v>42</v>
      </c>
      <c r="C1184" s="92" t="s">
        <v>54</v>
      </c>
      <c r="D1184" s="92" t="s">
        <v>37</v>
      </c>
      <c r="E1184" s="92" t="s">
        <v>37</v>
      </c>
      <c r="F1184" s="92" t="s">
        <v>37</v>
      </c>
      <c r="G1184" s="93" t="s">
        <v>42</v>
      </c>
      <c r="H1184" s="93" t="s">
        <v>37</v>
      </c>
      <c r="I1184" s="92" t="s">
        <v>45</v>
      </c>
      <c r="J1184" s="94">
        <v>833</v>
      </c>
      <c r="K1184" s="95">
        <v>1087</v>
      </c>
      <c r="L1184" s="96">
        <v>91043.849999999293</v>
      </c>
    </row>
    <row r="1185" spans="1:12" s="97" customFormat="1" ht="15" customHeight="1" x14ac:dyDescent="0.25">
      <c r="A1185" s="91" t="s">
        <v>52</v>
      </c>
      <c r="B1185" s="92" t="s">
        <v>42</v>
      </c>
      <c r="C1185" s="92" t="s">
        <v>54</v>
      </c>
      <c r="D1185" s="92" t="s">
        <v>37</v>
      </c>
      <c r="E1185" s="92" t="s">
        <v>37</v>
      </c>
      <c r="F1185" s="92" t="s">
        <v>37</v>
      </c>
      <c r="G1185" s="93" t="s">
        <v>42</v>
      </c>
      <c r="H1185" s="93" t="s">
        <v>64</v>
      </c>
      <c r="I1185" s="92" t="s">
        <v>117</v>
      </c>
      <c r="J1185" s="94">
        <v>50480</v>
      </c>
      <c r="K1185" s="95">
        <v>91608</v>
      </c>
      <c r="L1185" s="96">
        <v>7072325.8000043798</v>
      </c>
    </row>
    <row r="1186" spans="1:12" s="97" customFormat="1" ht="15" customHeight="1" x14ac:dyDescent="0.25">
      <c r="A1186" s="91" t="s">
        <v>52</v>
      </c>
      <c r="B1186" s="92" t="s">
        <v>42</v>
      </c>
      <c r="C1186" s="92" t="s">
        <v>54</v>
      </c>
      <c r="D1186" s="92" t="s">
        <v>37</v>
      </c>
      <c r="E1186" s="92" t="s">
        <v>37</v>
      </c>
      <c r="F1186" s="92" t="s">
        <v>37</v>
      </c>
      <c r="G1186" s="93" t="s">
        <v>42</v>
      </c>
      <c r="H1186" s="93" t="s">
        <v>64</v>
      </c>
      <c r="I1186" s="92" t="s">
        <v>45</v>
      </c>
      <c r="J1186" s="94">
        <v>713</v>
      </c>
      <c r="K1186" s="95">
        <v>959</v>
      </c>
      <c r="L1186" s="96">
        <v>77712.960000000996</v>
      </c>
    </row>
    <row r="1187" spans="1:12" s="97" customFormat="1" ht="15" customHeight="1" x14ac:dyDescent="0.25">
      <c r="A1187" s="91" t="s">
        <v>52</v>
      </c>
      <c r="B1187" s="92" t="s">
        <v>42</v>
      </c>
      <c r="C1187" s="92" t="s">
        <v>54</v>
      </c>
      <c r="D1187" s="92" t="s">
        <v>37</v>
      </c>
      <c r="E1187" s="92" t="s">
        <v>37</v>
      </c>
      <c r="F1187" s="92" t="s">
        <v>37</v>
      </c>
      <c r="G1187" s="93" t="s">
        <v>43</v>
      </c>
      <c r="H1187" s="93" t="s">
        <v>122</v>
      </c>
      <c r="I1187" s="92" t="s">
        <v>117</v>
      </c>
      <c r="J1187" s="94">
        <v>9533</v>
      </c>
      <c r="K1187" s="95">
        <v>11795</v>
      </c>
      <c r="L1187" s="96">
        <v>853942.20999997901</v>
      </c>
    </row>
    <row r="1188" spans="1:12" s="97" customFormat="1" ht="15" customHeight="1" x14ac:dyDescent="0.25">
      <c r="A1188" s="91" t="s">
        <v>52</v>
      </c>
      <c r="B1188" s="92" t="s">
        <v>42</v>
      </c>
      <c r="C1188" s="92" t="s">
        <v>54</v>
      </c>
      <c r="D1188" s="92" t="s">
        <v>37</v>
      </c>
      <c r="E1188" s="92" t="s">
        <v>37</v>
      </c>
      <c r="F1188" s="92" t="s">
        <v>37</v>
      </c>
      <c r="G1188" s="93" t="s">
        <v>43</v>
      </c>
      <c r="H1188" s="93" t="s">
        <v>122</v>
      </c>
      <c r="I1188" s="92" t="s">
        <v>45</v>
      </c>
      <c r="J1188" s="94">
        <v>116</v>
      </c>
      <c r="K1188" s="95">
        <v>123</v>
      </c>
      <c r="L1188" s="96">
        <v>13629.51</v>
      </c>
    </row>
    <row r="1189" spans="1:12" s="97" customFormat="1" ht="15" customHeight="1" x14ac:dyDescent="0.25">
      <c r="A1189" s="91" t="s">
        <v>52</v>
      </c>
      <c r="B1189" s="92" t="s">
        <v>42</v>
      </c>
      <c r="C1189" s="92" t="s">
        <v>54</v>
      </c>
      <c r="D1189" s="92" t="s">
        <v>37</v>
      </c>
      <c r="E1189" s="92" t="s">
        <v>37</v>
      </c>
      <c r="F1189" s="92" t="s">
        <v>37</v>
      </c>
      <c r="G1189" s="93" t="s">
        <v>43</v>
      </c>
      <c r="H1189" s="93" t="s">
        <v>37</v>
      </c>
      <c r="I1189" s="92" t="s">
        <v>117</v>
      </c>
      <c r="J1189" s="94">
        <v>60438</v>
      </c>
      <c r="K1189" s="95">
        <v>101704</v>
      </c>
      <c r="L1189" s="96">
        <v>7710995.22000519</v>
      </c>
    </row>
    <row r="1190" spans="1:12" s="97" customFormat="1" ht="15" customHeight="1" x14ac:dyDescent="0.25">
      <c r="A1190" s="91" t="s">
        <v>52</v>
      </c>
      <c r="B1190" s="92" t="s">
        <v>42</v>
      </c>
      <c r="C1190" s="92" t="s">
        <v>54</v>
      </c>
      <c r="D1190" s="92" t="s">
        <v>37</v>
      </c>
      <c r="E1190" s="92" t="s">
        <v>37</v>
      </c>
      <c r="F1190" s="92" t="s">
        <v>37</v>
      </c>
      <c r="G1190" s="93" t="s">
        <v>43</v>
      </c>
      <c r="H1190" s="93" t="s">
        <v>37</v>
      </c>
      <c r="I1190" s="92" t="s">
        <v>45</v>
      </c>
      <c r="J1190" s="94">
        <v>865</v>
      </c>
      <c r="K1190" s="95">
        <v>1143</v>
      </c>
      <c r="L1190" s="96">
        <v>98991.1099999992</v>
      </c>
    </row>
    <row r="1191" spans="1:12" s="97" customFormat="1" ht="15" customHeight="1" x14ac:dyDescent="0.25">
      <c r="A1191" s="91" t="s">
        <v>52</v>
      </c>
      <c r="B1191" s="92" t="s">
        <v>42</v>
      </c>
      <c r="C1191" s="92" t="s">
        <v>54</v>
      </c>
      <c r="D1191" s="92" t="s">
        <v>37</v>
      </c>
      <c r="E1191" s="92" t="s">
        <v>37</v>
      </c>
      <c r="F1191" s="92" t="s">
        <v>37</v>
      </c>
      <c r="G1191" s="93" t="s">
        <v>43</v>
      </c>
      <c r="H1191" s="93" t="s">
        <v>64</v>
      </c>
      <c r="I1191" s="92" t="s">
        <v>117</v>
      </c>
      <c r="J1191" s="94">
        <v>50998</v>
      </c>
      <c r="K1191" s="95">
        <v>89909</v>
      </c>
      <c r="L1191" s="96">
        <v>6857053.0100045502</v>
      </c>
    </row>
    <row r="1192" spans="1:12" s="97" customFormat="1" ht="15" customHeight="1" x14ac:dyDescent="0.25">
      <c r="A1192" s="91" t="s">
        <v>52</v>
      </c>
      <c r="B1192" s="92" t="s">
        <v>42</v>
      </c>
      <c r="C1192" s="92" t="s">
        <v>54</v>
      </c>
      <c r="D1192" s="92" t="s">
        <v>37</v>
      </c>
      <c r="E1192" s="92" t="s">
        <v>37</v>
      </c>
      <c r="F1192" s="92" t="s">
        <v>37</v>
      </c>
      <c r="G1192" s="93" t="s">
        <v>43</v>
      </c>
      <c r="H1192" s="93" t="s">
        <v>64</v>
      </c>
      <c r="I1192" s="92" t="s">
        <v>45</v>
      </c>
      <c r="J1192" s="94">
        <v>750</v>
      </c>
      <c r="K1192" s="95">
        <v>1020</v>
      </c>
      <c r="L1192" s="96">
        <v>85361.600000001097</v>
      </c>
    </row>
    <row r="1193" spans="1:12" s="97" customFormat="1" ht="15" customHeight="1" x14ac:dyDescent="0.25">
      <c r="A1193" s="91" t="s">
        <v>52</v>
      </c>
      <c r="B1193" s="92" t="s">
        <v>42</v>
      </c>
      <c r="C1193" s="92" t="s">
        <v>54</v>
      </c>
      <c r="D1193" s="92" t="s">
        <v>37</v>
      </c>
      <c r="E1193" s="92" t="s">
        <v>37</v>
      </c>
      <c r="F1193" s="92" t="s">
        <v>37</v>
      </c>
      <c r="G1193" s="93" t="s">
        <v>44</v>
      </c>
      <c r="H1193" s="93" t="s">
        <v>122</v>
      </c>
      <c r="I1193" s="92" t="s">
        <v>117</v>
      </c>
      <c r="J1193" s="94">
        <v>8310</v>
      </c>
      <c r="K1193" s="95">
        <v>10263</v>
      </c>
      <c r="L1193" s="96">
        <v>775706.94999997295</v>
      </c>
    </row>
    <row r="1194" spans="1:12" s="97" customFormat="1" ht="15" customHeight="1" x14ac:dyDescent="0.25">
      <c r="A1194" s="91" t="s">
        <v>52</v>
      </c>
      <c r="B1194" s="92" t="s">
        <v>42</v>
      </c>
      <c r="C1194" s="92" t="s">
        <v>54</v>
      </c>
      <c r="D1194" s="92" t="s">
        <v>37</v>
      </c>
      <c r="E1194" s="92" t="s">
        <v>37</v>
      </c>
      <c r="F1194" s="92" t="s">
        <v>37</v>
      </c>
      <c r="G1194" s="93" t="s">
        <v>44</v>
      </c>
      <c r="H1194" s="93" t="s">
        <v>122</v>
      </c>
      <c r="I1194" s="92" t="s">
        <v>45</v>
      </c>
      <c r="J1194" s="94">
        <v>107</v>
      </c>
      <c r="K1194" s="95">
        <v>117</v>
      </c>
      <c r="L1194" s="96">
        <v>15119.09</v>
      </c>
    </row>
    <row r="1195" spans="1:12" s="97" customFormat="1" ht="15" customHeight="1" x14ac:dyDescent="0.25">
      <c r="A1195" s="91" t="s">
        <v>52</v>
      </c>
      <c r="B1195" s="92" t="s">
        <v>42</v>
      </c>
      <c r="C1195" s="92" t="s">
        <v>54</v>
      </c>
      <c r="D1195" s="92" t="s">
        <v>37</v>
      </c>
      <c r="E1195" s="92" t="s">
        <v>37</v>
      </c>
      <c r="F1195" s="92" t="s">
        <v>37</v>
      </c>
      <c r="G1195" s="93" t="s">
        <v>44</v>
      </c>
      <c r="H1195" s="93" t="s">
        <v>37</v>
      </c>
      <c r="I1195" s="92" t="s">
        <v>117</v>
      </c>
      <c r="J1195" s="94">
        <v>58921</v>
      </c>
      <c r="K1195" s="95">
        <v>98419</v>
      </c>
      <c r="L1195" s="96">
        <v>7496994.8100052802</v>
      </c>
    </row>
    <row r="1196" spans="1:12" s="97" customFormat="1" ht="15" customHeight="1" x14ac:dyDescent="0.25">
      <c r="A1196" s="91" t="s">
        <v>52</v>
      </c>
      <c r="B1196" s="92" t="s">
        <v>42</v>
      </c>
      <c r="C1196" s="92" t="s">
        <v>54</v>
      </c>
      <c r="D1196" s="92" t="s">
        <v>37</v>
      </c>
      <c r="E1196" s="92" t="s">
        <v>37</v>
      </c>
      <c r="F1196" s="92" t="s">
        <v>37</v>
      </c>
      <c r="G1196" s="93" t="s">
        <v>44</v>
      </c>
      <c r="H1196" s="93" t="s">
        <v>37</v>
      </c>
      <c r="I1196" s="92" t="s">
        <v>45</v>
      </c>
      <c r="J1196" s="94">
        <v>957</v>
      </c>
      <c r="K1196" s="95">
        <v>1290</v>
      </c>
      <c r="L1196" s="96">
        <v>118553.549999999</v>
      </c>
    </row>
    <row r="1197" spans="1:12" s="97" customFormat="1" ht="15" customHeight="1" x14ac:dyDescent="0.25">
      <c r="A1197" s="91" t="s">
        <v>52</v>
      </c>
      <c r="B1197" s="92" t="s">
        <v>42</v>
      </c>
      <c r="C1197" s="92" t="s">
        <v>54</v>
      </c>
      <c r="D1197" s="92" t="s">
        <v>37</v>
      </c>
      <c r="E1197" s="92" t="s">
        <v>37</v>
      </c>
      <c r="F1197" s="92" t="s">
        <v>37</v>
      </c>
      <c r="G1197" s="93" t="s">
        <v>44</v>
      </c>
      <c r="H1197" s="93" t="s">
        <v>64</v>
      </c>
      <c r="I1197" s="92" t="s">
        <v>117</v>
      </c>
      <c r="J1197" s="94">
        <v>50680</v>
      </c>
      <c r="K1197" s="95">
        <v>88156</v>
      </c>
      <c r="L1197" s="96">
        <v>6721287.8600046402</v>
      </c>
    </row>
    <row r="1198" spans="1:12" s="97" customFormat="1" ht="15" customHeight="1" x14ac:dyDescent="0.25">
      <c r="A1198" s="91" t="s">
        <v>52</v>
      </c>
      <c r="B1198" s="92" t="s">
        <v>42</v>
      </c>
      <c r="C1198" s="92" t="s">
        <v>54</v>
      </c>
      <c r="D1198" s="92" t="s">
        <v>37</v>
      </c>
      <c r="E1198" s="92" t="s">
        <v>37</v>
      </c>
      <c r="F1198" s="92" t="s">
        <v>37</v>
      </c>
      <c r="G1198" s="93" t="s">
        <v>44</v>
      </c>
      <c r="H1198" s="93" t="s">
        <v>64</v>
      </c>
      <c r="I1198" s="92" t="s">
        <v>45</v>
      </c>
      <c r="J1198" s="94">
        <v>850</v>
      </c>
      <c r="K1198" s="95">
        <v>1173</v>
      </c>
      <c r="L1198" s="96">
        <v>103434.460000001</v>
      </c>
    </row>
    <row r="1199" spans="1:12" s="97" customFormat="1" ht="15" customHeight="1" x14ac:dyDescent="0.25">
      <c r="A1199" s="91" t="s">
        <v>52</v>
      </c>
      <c r="B1199" s="92" t="s">
        <v>42</v>
      </c>
      <c r="C1199" s="92" t="s">
        <v>54</v>
      </c>
      <c r="D1199" s="92" t="s">
        <v>37</v>
      </c>
      <c r="E1199" s="92" t="s">
        <v>37</v>
      </c>
      <c r="F1199" s="92" t="s">
        <v>37</v>
      </c>
      <c r="G1199" s="93" t="s">
        <v>98</v>
      </c>
      <c r="H1199" s="93" t="s">
        <v>122</v>
      </c>
      <c r="I1199" s="92" t="s">
        <v>117</v>
      </c>
      <c r="J1199" s="94">
        <v>7456</v>
      </c>
      <c r="K1199" s="95">
        <v>9953</v>
      </c>
      <c r="L1199" s="96">
        <v>740297.23999996798</v>
      </c>
    </row>
    <row r="1200" spans="1:12" s="97" customFormat="1" ht="15" customHeight="1" x14ac:dyDescent="0.25">
      <c r="A1200" s="91" t="s">
        <v>52</v>
      </c>
      <c r="B1200" s="92" t="s">
        <v>42</v>
      </c>
      <c r="C1200" s="92" t="s">
        <v>54</v>
      </c>
      <c r="D1200" s="92" t="s">
        <v>37</v>
      </c>
      <c r="E1200" s="92" t="s">
        <v>37</v>
      </c>
      <c r="F1200" s="92" t="s">
        <v>37</v>
      </c>
      <c r="G1200" s="93" t="s">
        <v>98</v>
      </c>
      <c r="H1200" s="93" t="s">
        <v>122</v>
      </c>
      <c r="I1200" s="92" t="s">
        <v>45</v>
      </c>
      <c r="J1200" s="94">
        <v>134</v>
      </c>
      <c r="K1200" s="95">
        <v>149</v>
      </c>
      <c r="L1200" s="96">
        <v>19474.52</v>
      </c>
    </row>
    <row r="1201" spans="1:12" s="97" customFormat="1" ht="15" customHeight="1" x14ac:dyDescent="0.25">
      <c r="A1201" s="91" t="s">
        <v>52</v>
      </c>
      <c r="B1201" s="92" t="s">
        <v>42</v>
      </c>
      <c r="C1201" s="92" t="s">
        <v>54</v>
      </c>
      <c r="D1201" s="92" t="s">
        <v>37</v>
      </c>
      <c r="E1201" s="92" t="s">
        <v>37</v>
      </c>
      <c r="F1201" s="92" t="s">
        <v>37</v>
      </c>
      <c r="G1201" s="93" t="s">
        <v>98</v>
      </c>
      <c r="H1201" s="93" t="s">
        <v>37</v>
      </c>
      <c r="I1201" s="92" t="s">
        <v>117</v>
      </c>
      <c r="J1201" s="94">
        <v>54868</v>
      </c>
      <c r="K1201" s="95">
        <v>92364</v>
      </c>
      <c r="L1201" s="96">
        <v>7067189.5700052204</v>
      </c>
    </row>
    <row r="1202" spans="1:12" s="97" customFormat="1" ht="15" customHeight="1" x14ac:dyDescent="0.25">
      <c r="A1202" s="91" t="s">
        <v>52</v>
      </c>
      <c r="B1202" s="92" t="s">
        <v>42</v>
      </c>
      <c r="C1202" s="92" t="s">
        <v>54</v>
      </c>
      <c r="D1202" s="92" t="s">
        <v>37</v>
      </c>
      <c r="E1202" s="92" t="s">
        <v>37</v>
      </c>
      <c r="F1202" s="92" t="s">
        <v>37</v>
      </c>
      <c r="G1202" s="93" t="s">
        <v>98</v>
      </c>
      <c r="H1202" s="93" t="s">
        <v>37</v>
      </c>
      <c r="I1202" s="92" t="s">
        <v>45</v>
      </c>
      <c r="J1202" s="94">
        <v>878</v>
      </c>
      <c r="K1202" s="95">
        <v>1206</v>
      </c>
      <c r="L1202" s="96">
        <v>120839.75999999901</v>
      </c>
    </row>
    <row r="1203" spans="1:12" s="97" customFormat="1" ht="15" customHeight="1" x14ac:dyDescent="0.25">
      <c r="A1203" s="91" t="s">
        <v>52</v>
      </c>
      <c r="B1203" s="92" t="s">
        <v>42</v>
      </c>
      <c r="C1203" s="92" t="s">
        <v>54</v>
      </c>
      <c r="D1203" s="92" t="s">
        <v>37</v>
      </c>
      <c r="E1203" s="92" t="s">
        <v>37</v>
      </c>
      <c r="F1203" s="92" t="s">
        <v>37</v>
      </c>
      <c r="G1203" s="93" t="s">
        <v>98</v>
      </c>
      <c r="H1203" s="93" t="s">
        <v>64</v>
      </c>
      <c r="I1203" s="92" t="s">
        <v>117</v>
      </c>
      <c r="J1203" s="94">
        <v>47476</v>
      </c>
      <c r="K1203" s="95">
        <v>82411</v>
      </c>
      <c r="L1203" s="96">
        <v>6326892.3300045002</v>
      </c>
    </row>
    <row r="1204" spans="1:12" s="97" customFormat="1" ht="15" customHeight="1" x14ac:dyDescent="0.25">
      <c r="A1204" s="91" t="s">
        <v>52</v>
      </c>
      <c r="B1204" s="92" t="s">
        <v>42</v>
      </c>
      <c r="C1204" s="92" t="s">
        <v>54</v>
      </c>
      <c r="D1204" s="92" t="s">
        <v>37</v>
      </c>
      <c r="E1204" s="92" t="s">
        <v>37</v>
      </c>
      <c r="F1204" s="92" t="s">
        <v>37</v>
      </c>
      <c r="G1204" s="93" t="s">
        <v>98</v>
      </c>
      <c r="H1204" s="93" t="s">
        <v>64</v>
      </c>
      <c r="I1204" s="92" t="s">
        <v>45</v>
      </c>
      <c r="J1204" s="94">
        <v>744</v>
      </c>
      <c r="K1204" s="95">
        <v>1057</v>
      </c>
      <c r="L1204" s="96">
        <v>101365.24000000099</v>
      </c>
    </row>
    <row r="1205" spans="1:12" s="97" customFormat="1" ht="15" customHeight="1" x14ac:dyDescent="0.25">
      <c r="A1205" s="91" t="s">
        <v>52</v>
      </c>
      <c r="B1205" s="92" t="s">
        <v>42</v>
      </c>
      <c r="C1205" s="92" t="s">
        <v>54</v>
      </c>
      <c r="D1205" s="92" t="s">
        <v>37</v>
      </c>
      <c r="E1205" s="92" t="s">
        <v>37</v>
      </c>
      <c r="F1205" s="92" t="s">
        <v>37</v>
      </c>
      <c r="G1205" s="93" t="s">
        <v>37</v>
      </c>
      <c r="H1205" s="93" t="s">
        <v>122</v>
      </c>
      <c r="I1205" s="92" t="s">
        <v>117</v>
      </c>
      <c r="J1205" s="94">
        <v>30279</v>
      </c>
      <c r="K1205" s="95">
        <v>54339</v>
      </c>
      <c r="L1205" s="96">
        <v>4035052.4700015001</v>
      </c>
    </row>
    <row r="1206" spans="1:12" s="97" customFormat="1" ht="15" customHeight="1" x14ac:dyDescent="0.25">
      <c r="A1206" s="91" t="s">
        <v>52</v>
      </c>
      <c r="B1206" s="92" t="s">
        <v>42</v>
      </c>
      <c r="C1206" s="92" t="s">
        <v>54</v>
      </c>
      <c r="D1206" s="92" t="s">
        <v>37</v>
      </c>
      <c r="E1206" s="92" t="s">
        <v>37</v>
      </c>
      <c r="F1206" s="92" t="s">
        <v>37</v>
      </c>
      <c r="G1206" s="93" t="s">
        <v>37</v>
      </c>
      <c r="H1206" s="93" t="s">
        <v>122</v>
      </c>
      <c r="I1206" s="92" t="s">
        <v>45</v>
      </c>
      <c r="J1206" s="94">
        <v>502</v>
      </c>
      <c r="K1206" s="95">
        <v>667</v>
      </c>
      <c r="L1206" s="96">
        <v>77089.649999999994</v>
      </c>
    </row>
    <row r="1207" spans="1:12" s="97" customFormat="1" ht="15" customHeight="1" x14ac:dyDescent="0.25">
      <c r="A1207" s="91" t="s">
        <v>52</v>
      </c>
      <c r="B1207" s="92" t="s">
        <v>42</v>
      </c>
      <c r="C1207" s="92" t="s">
        <v>54</v>
      </c>
      <c r="D1207" s="92" t="s">
        <v>37</v>
      </c>
      <c r="E1207" s="92" t="s">
        <v>37</v>
      </c>
      <c r="F1207" s="92" t="s">
        <v>37</v>
      </c>
      <c r="G1207" s="93" t="s">
        <v>37</v>
      </c>
      <c r="H1207" s="93" t="s">
        <v>37</v>
      </c>
      <c r="I1207" s="92" t="s">
        <v>117</v>
      </c>
      <c r="J1207" s="94">
        <v>277841</v>
      </c>
      <c r="K1207" s="95">
        <v>518172</v>
      </c>
      <c r="L1207" s="96">
        <v>39701573.269961603</v>
      </c>
    </row>
    <row r="1208" spans="1:12" s="97" customFormat="1" ht="15" customHeight="1" x14ac:dyDescent="0.25">
      <c r="A1208" s="91" t="s">
        <v>52</v>
      </c>
      <c r="B1208" s="92" t="s">
        <v>42</v>
      </c>
      <c r="C1208" s="92" t="s">
        <v>54</v>
      </c>
      <c r="D1208" s="92" t="s">
        <v>37</v>
      </c>
      <c r="E1208" s="92" t="s">
        <v>37</v>
      </c>
      <c r="F1208" s="92" t="s">
        <v>37</v>
      </c>
      <c r="G1208" s="93" t="s">
        <v>37</v>
      </c>
      <c r="H1208" s="93" t="s">
        <v>37</v>
      </c>
      <c r="I1208" s="92" t="s">
        <v>45</v>
      </c>
      <c r="J1208" s="94">
        <v>4566</v>
      </c>
      <c r="K1208" s="95">
        <v>6277</v>
      </c>
      <c r="L1208" s="96">
        <v>553514.04000001098</v>
      </c>
    </row>
    <row r="1209" spans="1:12" s="97" customFormat="1" ht="15" customHeight="1" x14ac:dyDescent="0.25">
      <c r="A1209" s="91" t="s">
        <v>52</v>
      </c>
      <c r="B1209" s="92" t="s">
        <v>42</v>
      </c>
      <c r="C1209" s="92" t="s">
        <v>54</v>
      </c>
      <c r="D1209" s="92" t="s">
        <v>37</v>
      </c>
      <c r="E1209" s="92" t="s">
        <v>37</v>
      </c>
      <c r="F1209" s="92" t="s">
        <v>37</v>
      </c>
      <c r="G1209" s="93" t="s">
        <v>37</v>
      </c>
      <c r="H1209" s="93" t="s">
        <v>64</v>
      </c>
      <c r="I1209" s="92" t="s">
        <v>117</v>
      </c>
      <c r="J1209" s="94">
        <v>245972</v>
      </c>
      <c r="K1209" s="95">
        <v>459120</v>
      </c>
      <c r="L1209" s="96">
        <v>35360006.410060301</v>
      </c>
    </row>
    <row r="1210" spans="1:12" s="97" customFormat="1" ht="15" customHeight="1" x14ac:dyDescent="0.25">
      <c r="A1210" s="91" t="s">
        <v>52</v>
      </c>
      <c r="B1210" s="92" t="s">
        <v>42</v>
      </c>
      <c r="C1210" s="92" t="s">
        <v>54</v>
      </c>
      <c r="D1210" s="92" t="s">
        <v>37</v>
      </c>
      <c r="E1210" s="92" t="s">
        <v>37</v>
      </c>
      <c r="F1210" s="92" t="s">
        <v>37</v>
      </c>
      <c r="G1210" s="93" t="s">
        <v>37</v>
      </c>
      <c r="H1210" s="93" t="s">
        <v>64</v>
      </c>
      <c r="I1210" s="92" t="s">
        <v>45</v>
      </c>
      <c r="J1210" s="94">
        <v>3784</v>
      </c>
      <c r="K1210" s="95">
        <v>5222</v>
      </c>
      <c r="L1210" s="96">
        <v>446614.60000000201</v>
      </c>
    </row>
    <row r="1211" spans="1:12" s="97" customFormat="1" ht="15" customHeight="1" x14ac:dyDescent="0.25">
      <c r="A1211" s="91" t="s">
        <v>52</v>
      </c>
      <c r="B1211" s="92" t="s">
        <v>42</v>
      </c>
      <c r="C1211" s="92" t="s">
        <v>55</v>
      </c>
      <c r="D1211" s="92" t="s">
        <v>123</v>
      </c>
      <c r="E1211" s="92" t="s">
        <v>61</v>
      </c>
      <c r="F1211" s="92" t="s">
        <v>37</v>
      </c>
      <c r="G1211" s="93" t="s">
        <v>37</v>
      </c>
      <c r="H1211" s="93" t="s">
        <v>37</v>
      </c>
      <c r="I1211" s="92" t="s">
        <v>117</v>
      </c>
      <c r="J1211" s="94">
        <v>34118</v>
      </c>
      <c r="K1211" s="95">
        <v>63060</v>
      </c>
      <c r="L1211" s="96">
        <v>2599017.2699985499</v>
      </c>
    </row>
    <row r="1212" spans="1:12" s="97" customFormat="1" ht="15" customHeight="1" x14ac:dyDescent="0.25">
      <c r="A1212" s="91" t="s">
        <v>52</v>
      </c>
      <c r="B1212" s="92" t="s">
        <v>42</v>
      </c>
      <c r="C1212" s="92" t="s">
        <v>55</v>
      </c>
      <c r="D1212" s="92" t="s">
        <v>123</v>
      </c>
      <c r="E1212" s="92" t="s">
        <v>62</v>
      </c>
      <c r="F1212" s="92" t="s">
        <v>37</v>
      </c>
      <c r="G1212" s="93" t="s">
        <v>37</v>
      </c>
      <c r="H1212" s="93" t="s">
        <v>37</v>
      </c>
      <c r="I1212" s="92" t="s">
        <v>117</v>
      </c>
      <c r="J1212" s="94">
        <v>18689</v>
      </c>
      <c r="K1212" s="95">
        <v>34161</v>
      </c>
      <c r="L1212" s="96">
        <v>1404826.84000014</v>
      </c>
    </row>
    <row r="1213" spans="1:12" s="97" customFormat="1" ht="15" customHeight="1" x14ac:dyDescent="0.25">
      <c r="A1213" s="91" t="s">
        <v>52</v>
      </c>
      <c r="B1213" s="92" t="s">
        <v>42</v>
      </c>
      <c r="C1213" s="92" t="s">
        <v>55</v>
      </c>
      <c r="D1213" s="92" t="s">
        <v>123</v>
      </c>
      <c r="E1213" s="92" t="s">
        <v>37</v>
      </c>
      <c r="F1213" s="92" t="s">
        <v>120</v>
      </c>
      <c r="G1213" s="93" t="s">
        <v>37</v>
      </c>
      <c r="H1213" s="93" t="s">
        <v>37</v>
      </c>
      <c r="I1213" s="92" t="s">
        <v>117</v>
      </c>
      <c r="J1213" s="94">
        <v>2426</v>
      </c>
      <c r="K1213" s="95">
        <v>3745</v>
      </c>
      <c r="L1213" s="96">
        <v>156642.56999999299</v>
      </c>
    </row>
    <row r="1214" spans="1:12" s="97" customFormat="1" ht="15" customHeight="1" x14ac:dyDescent="0.25">
      <c r="A1214" s="91" t="s">
        <v>52</v>
      </c>
      <c r="B1214" s="92" t="s">
        <v>42</v>
      </c>
      <c r="C1214" s="92" t="s">
        <v>55</v>
      </c>
      <c r="D1214" s="92" t="s">
        <v>123</v>
      </c>
      <c r="E1214" s="92" t="s">
        <v>37</v>
      </c>
      <c r="F1214" s="92" t="s">
        <v>121</v>
      </c>
      <c r="G1214" s="93" t="s">
        <v>37</v>
      </c>
      <c r="H1214" s="93" t="s">
        <v>37</v>
      </c>
      <c r="I1214" s="92" t="s">
        <v>117</v>
      </c>
      <c r="J1214" s="94">
        <v>42059</v>
      </c>
      <c r="K1214" s="95">
        <v>78571</v>
      </c>
      <c r="L1214" s="96">
        <v>3203139.4899996701</v>
      </c>
    </row>
    <row r="1215" spans="1:12" s="97" customFormat="1" ht="15" customHeight="1" x14ac:dyDescent="0.25">
      <c r="A1215" s="91" t="s">
        <v>52</v>
      </c>
      <c r="B1215" s="92" t="s">
        <v>42</v>
      </c>
      <c r="C1215" s="92" t="s">
        <v>55</v>
      </c>
      <c r="D1215" s="92" t="s">
        <v>123</v>
      </c>
      <c r="E1215" s="92" t="s">
        <v>37</v>
      </c>
      <c r="F1215" s="92" t="s">
        <v>60</v>
      </c>
      <c r="G1215" s="93" t="s">
        <v>37</v>
      </c>
      <c r="H1215" s="93" t="s">
        <v>37</v>
      </c>
      <c r="I1215" s="92" t="s">
        <v>117</v>
      </c>
      <c r="J1215" s="94">
        <v>8355</v>
      </c>
      <c r="K1215" s="95">
        <v>14905</v>
      </c>
      <c r="L1215" s="96">
        <v>644062.049999999</v>
      </c>
    </row>
    <row r="1216" spans="1:12" s="97" customFormat="1" ht="15" customHeight="1" x14ac:dyDescent="0.25">
      <c r="A1216" s="91" t="s">
        <v>52</v>
      </c>
      <c r="B1216" s="92" t="s">
        <v>42</v>
      </c>
      <c r="C1216" s="92" t="s">
        <v>55</v>
      </c>
      <c r="D1216" s="92" t="s">
        <v>123</v>
      </c>
      <c r="E1216" s="92" t="s">
        <v>37</v>
      </c>
      <c r="F1216" s="92" t="s">
        <v>37</v>
      </c>
      <c r="G1216" s="93" t="s">
        <v>41</v>
      </c>
      <c r="H1216" s="93" t="s">
        <v>37</v>
      </c>
      <c r="I1216" s="92" t="s">
        <v>117</v>
      </c>
      <c r="J1216" s="94">
        <v>10881</v>
      </c>
      <c r="K1216" s="95">
        <v>20500</v>
      </c>
      <c r="L1216" s="96">
        <v>846062.73000007495</v>
      </c>
    </row>
    <row r="1217" spans="1:12" s="97" customFormat="1" ht="15" customHeight="1" x14ac:dyDescent="0.25">
      <c r="A1217" s="91" t="s">
        <v>52</v>
      </c>
      <c r="B1217" s="92" t="s">
        <v>42</v>
      </c>
      <c r="C1217" s="92" t="s">
        <v>55</v>
      </c>
      <c r="D1217" s="92" t="s">
        <v>123</v>
      </c>
      <c r="E1217" s="92" t="s">
        <v>37</v>
      </c>
      <c r="F1217" s="92" t="s">
        <v>37</v>
      </c>
      <c r="G1217" s="93" t="s">
        <v>42</v>
      </c>
      <c r="H1217" s="93" t="s">
        <v>37</v>
      </c>
      <c r="I1217" s="92" t="s">
        <v>117</v>
      </c>
      <c r="J1217" s="94">
        <v>10995</v>
      </c>
      <c r="K1217" s="95">
        <v>19586</v>
      </c>
      <c r="L1217" s="96">
        <v>807687.30000002205</v>
      </c>
    </row>
    <row r="1218" spans="1:12" s="97" customFormat="1" ht="15" customHeight="1" x14ac:dyDescent="0.25">
      <c r="A1218" s="91" t="s">
        <v>52</v>
      </c>
      <c r="B1218" s="92" t="s">
        <v>42</v>
      </c>
      <c r="C1218" s="92" t="s">
        <v>55</v>
      </c>
      <c r="D1218" s="92" t="s">
        <v>123</v>
      </c>
      <c r="E1218" s="92" t="s">
        <v>37</v>
      </c>
      <c r="F1218" s="92" t="s">
        <v>37</v>
      </c>
      <c r="G1218" s="93" t="s">
        <v>43</v>
      </c>
      <c r="H1218" s="93" t="s">
        <v>37</v>
      </c>
      <c r="I1218" s="92" t="s">
        <v>117</v>
      </c>
      <c r="J1218" s="94">
        <v>10988</v>
      </c>
      <c r="K1218" s="95">
        <v>19200</v>
      </c>
      <c r="L1218" s="96">
        <v>787709.04000006395</v>
      </c>
    </row>
    <row r="1219" spans="1:12" s="97" customFormat="1" ht="15" customHeight="1" x14ac:dyDescent="0.25">
      <c r="A1219" s="91" t="s">
        <v>52</v>
      </c>
      <c r="B1219" s="92" t="s">
        <v>42</v>
      </c>
      <c r="C1219" s="92" t="s">
        <v>55</v>
      </c>
      <c r="D1219" s="92" t="s">
        <v>123</v>
      </c>
      <c r="E1219" s="92" t="s">
        <v>37</v>
      </c>
      <c r="F1219" s="92" t="s">
        <v>37</v>
      </c>
      <c r="G1219" s="93" t="s">
        <v>44</v>
      </c>
      <c r="H1219" s="93" t="s">
        <v>37</v>
      </c>
      <c r="I1219" s="92" t="s">
        <v>117</v>
      </c>
      <c r="J1219" s="94">
        <v>10649</v>
      </c>
      <c r="K1219" s="95">
        <v>18536</v>
      </c>
      <c r="L1219" s="96">
        <v>763235.84000001301</v>
      </c>
    </row>
    <row r="1220" spans="1:12" s="97" customFormat="1" ht="15" customHeight="1" x14ac:dyDescent="0.25">
      <c r="A1220" s="91" t="s">
        <v>52</v>
      </c>
      <c r="B1220" s="92" t="s">
        <v>42</v>
      </c>
      <c r="C1220" s="92" t="s">
        <v>55</v>
      </c>
      <c r="D1220" s="92" t="s">
        <v>123</v>
      </c>
      <c r="E1220" s="92" t="s">
        <v>37</v>
      </c>
      <c r="F1220" s="92" t="s">
        <v>37</v>
      </c>
      <c r="G1220" s="93" t="s">
        <v>98</v>
      </c>
      <c r="H1220" s="93" t="s">
        <v>37</v>
      </c>
      <c r="I1220" s="92" t="s">
        <v>117</v>
      </c>
      <c r="J1220" s="94">
        <v>10488</v>
      </c>
      <c r="K1220" s="95">
        <v>17950</v>
      </c>
      <c r="L1220" s="96">
        <v>738996.98000015703</v>
      </c>
    </row>
    <row r="1221" spans="1:12" s="97" customFormat="1" ht="15" customHeight="1" x14ac:dyDescent="0.25">
      <c r="A1221" s="91" t="s">
        <v>52</v>
      </c>
      <c r="B1221" s="92" t="s">
        <v>42</v>
      </c>
      <c r="C1221" s="92" t="s">
        <v>55</v>
      </c>
      <c r="D1221" s="92" t="s">
        <v>123</v>
      </c>
      <c r="E1221" s="92" t="s">
        <v>37</v>
      </c>
      <c r="F1221" s="92" t="s">
        <v>37</v>
      </c>
      <c r="G1221" s="93" t="s">
        <v>37</v>
      </c>
      <c r="H1221" s="93" t="s">
        <v>122</v>
      </c>
      <c r="I1221" s="92" t="s">
        <v>117</v>
      </c>
      <c r="J1221" s="94">
        <v>11814</v>
      </c>
      <c r="K1221" s="95">
        <v>21531</v>
      </c>
      <c r="L1221" s="96">
        <v>931778.36000009999</v>
      </c>
    </row>
    <row r="1222" spans="1:12" s="97" customFormat="1" ht="15" customHeight="1" x14ac:dyDescent="0.25">
      <c r="A1222" s="91" t="s">
        <v>52</v>
      </c>
      <c r="B1222" s="92" t="s">
        <v>42</v>
      </c>
      <c r="C1222" s="92" t="s">
        <v>55</v>
      </c>
      <c r="D1222" s="92" t="s">
        <v>123</v>
      </c>
      <c r="E1222" s="92" t="s">
        <v>37</v>
      </c>
      <c r="F1222" s="92" t="s">
        <v>37</v>
      </c>
      <c r="G1222" s="93" t="s">
        <v>37</v>
      </c>
      <c r="H1222" s="93" t="s">
        <v>37</v>
      </c>
      <c r="I1222" s="92" t="s">
        <v>117</v>
      </c>
      <c r="J1222" s="94">
        <v>52807</v>
      </c>
      <c r="K1222" s="95">
        <v>97221</v>
      </c>
      <c r="L1222" s="96">
        <v>4003844.1099977102</v>
      </c>
    </row>
    <row r="1223" spans="1:12" s="97" customFormat="1" ht="15" customHeight="1" x14ac:dyDescent="0.25">
      <c r="A1223" s="91" t="s">
        <v>52</v>
      </c>
      <c r="B1223" s="92" t="s">
        <v>42</v>
      </c>
      <c r="C1223" s="92" t="s">
        <v>55</v>
      </c>
      <c r="D1223" s="92" t="s">
        <v>123</v>
      </c>
      <c r="E1223" s="92" t="s">
        <v>37</v>
      </c>
      <c r="F1223" s="92" t="s">
        <v>37</v>
      </c>
      <c r="G1223" s="93" t="s">
        <v>37</v>
      </c>
      <c r="H1223" s="93" t="s">
        <v>64</v>
      </c>
      <c r="I1223" s="92" t="s">
        <v>117</v>
      </c>
      <c r="J1223" s="94">
        <v>40600</v>
      </c>
      <c r="K1223" s="95">
        <v>74726</v>
      </c>
      <c r="L1223" s="96">
        <v>3031490.9199993098</v>
      </c>
    </row>
    <row r="1224" spans="1:12" s="97" customFormat="1" ht="15" customHeight="1" x14ac:dyDescent="0.25">
      <c r="A1224" s="91" t="s">
        <v>52</v>
      </c>
      <c r="B1224" s="92" t="s">
        <v>42</v>
      </c>
      <c r="C1224" s="92" t="s">
        <v>55</v>
      </c>
      <c r="D1224" s="92" t="s">
        <v>125</v>
      </c>
      <c r="E1224" s="92" t="s">
        <v>61</v>
      </c>
      <c r="F1224" s="92" t="s">
        <v>37</v>
      </c>
      <c r="G1224" s="93" t="s">
        <v>37</v>
      </c>
      <c r="H1224" s="93" t="s">
        <v>37</v>
      </c>
      <c r="I1224" s="92" t="s">
        <v>117</v>
      </c>
      <c r="J1224" s="94">
        <v>6368</v>
      </c>
      <c r="K1224" s="95">
        <v>61138</v>
      </c>
      <c r="L1224" s="96">
        <v>3543125.6599998898</v>
      </c>
    </row>
    <row r="1225" spans="1:12" s="97" customFormat="1" ht="15" customHeight="1" x14ac:dyDescent="0.25">
      <c r="A1225" s="91" t="s">
        <v>52</v>
      </c>
      <c r="B1225" s="92" t="s">
        <v>42</v>
      </c>
      <c r="C1225" s="92" t="s">
        <v>55</v>
      </c>
      <c r="D1225" s="92" t="s">
        <v>125</v>
      </c>
      <c r="E1225" s="92" t="s">
        <v>61</v>
      </c>
      <c r="F1225" s="92" t="s">
        <v>37</v>
      </c>
      <c r="G1225" s="93" t="s">
        <v>37</v>
      </c>
      <c r="H1225" s="93" t="s">
        <v>37</v>
      </c>
      <c r="I1225" s="92" t="s">
        <v>45</v>
      </c>
      <c r="J1225" s="94">
        <v>43</v>
      </c>
      <c r="K1225" s="95">
        <v>53</v>
      </c>
      <c r="L1225" s="96">
        <v>3157.36</v>
      </c>
    </row>
    <row r="1226" spans="1:12" s="97" customFormat="1" ht="15" customHeight="1" x14ac:dyDescent="0.25">
      <c r="A1226" s="91" t="s">
        <v>52</v>
      </c>
      <c r="B1226" s="92" t="s">
        <v>42</v>
      </c>
      <c r="C1226" s="92" t="s">
        <v>55</v>
      </c>
      <c r="D1226" s="92" t="s">
        <v>125</v>
      </c>
      <c r="E1226" s="92" t="s">
        <v>62</v>
      </c>
      <c r="F1226" s="92" t="s">
        <v>37</v>
      </c>
      <c r="G1226" s="93" t="s">
        <v>37</v>
      </c>
      <c r="H1226" s="93" t="s">
        <v>37</v>
      </c>
      <c r="I1226" s="92" t="s">
        <v>117</v>
      </c>
      <c r="J1226" s="94">
        <v>4061</v>
      </c>
      <c r="K1226" s="95">
        <v>38113</v>
      </c>
      <c r="L1226" s="96">
        <v>2233319.5800000899</v>
      </c>
    </row>
    <row r="1227" spans="1:12" s="97" customFormat="1" ht="15" customHeight="1" x14ac:dyDescent="0.25">
      <c r="A1227" s="91" t="s">
        <v>52</v>
      </c>
      <c r="B1227" s="92" t="s">
        <v>42</v>
      </c>
      <c r="C1227" s="92" t="s">
        <v>55</v>
      </c>
      <c r="D1227" s="92" t="s">
        <v>125</v>
      </c>
      <c r="E1227" s="92" t="s">
        <v>62</v>
      </c>
      <c r="F1227" s="92" t="s">
        <v>37</v>
      </c>
      <c r="G1227" s="93" t="s">
        <v>37</v>
      </c>
      <c r="H1227" s="93" t="s">
        <v>37</v>
      </c>
      <c r="I1227" s="92" t="s">
        <v>45</v>
      </c>
      <c r="J1227" s="94">
        <v>39</v>
      </c>
      <c r="K1227" s="95">
        <v>41</v>
      </c>
      <c r="L1227" s="96">
        <v>2532</v>
      </c>
    </row>
    <row r="1228" spans="1:12" s="97" customFormat="1" ht="15" customHeight="1" x14ac:dyDescent="0.25">
      <c r="A1228" s="91" t="s">
        <v>52</v>
      </c>
      <c r="B1228" s="92" t="s">
        <v>42</v>
      </c>
      <c r="C1228" s="92" t="s">
        <v>55</v>
      </c>
      <c r="D1228" s="92" t="s">
        <v>125</v>
      </c>
      <c r="E1228" s="92" t="s">
        <v>37</v>
      </c>
      <c r="F1228" s="92" t="s">
        <v>120</v>
      </c>
      <c r="G1228" s="93" t="s">
        <v>37</v>
      </c>
      <c r="H1228" s="93" t="s">
        <v>37</v>
      </c>
      <c r="I1228" s="92" t="s">
        <v>117</v>
      </c>
      <c r="J1228" s="94">
        <v>681</v>
      </c>
      <c r="K1228" s="95">
        <v>6195</v>
      </c>
      <c r="L1228" s="96">
        <v>412121.5</v>
      </c>
    </row>
    <row r="1229" spans="1:12" s="97" customFormat="1" ht="15" customHeight="1" x14ac:dyDescent="0.25">
      <c r="A1229" s="91" t="s">
        <v>52</v>
      </c>
      <c r="B1229" s="92" t="s">
        <v>42</v>
      </c>
      <c r="C1229" s="92" t="s">
        <v>55</v>
      </c>
      <c r="D1229" s="92" t="s">
        <v>125</v>
      </c>
      <c r="E1229" s="92" t="s">
        <v>37</v>
      </c>
      <c r="F1229" s="92" t="s">
        <v>120</v>
      </c>
      <c r="G1229" s="93" t="s">
        <v>37</v>
      </c>
      <c r="H1229" s="93" t="s">
        <v>37</v>
      </c>
      <c r="I1229" s="92" t="s">
        <v>45</v>
      </c>
      <c r="J1229" s="94">
        <v>7</v>
      </c>
      <c r="K1229" s="95">
        <v>7</v>
      </c>
      <c r="L1229" s="96">
        <v>426</v>
      </c>
    </row>
    <row r="1230" spans="1:12" s="97" customFormat="1" ht="15" customHeight="1" x14ac:dyDescent="0.25">
      <c r="A1230" s="91" t="s">
        <v>52</v>
      </c>
      <c r="B1230" s="92" t="s">
        <v>42</v>
      </c>
      <c r="C1230" s="92" t="s">
        <v>55</v>
      </c>
      <c r="D1230" s="92" t="s">
        <v>125</v>
      </c>
      <c r="E1230" s="92" t="s">
        <v>37</v>
      </c>
      <c r="F1230" s="92" t="s">
        <v>121</v>
      </c>
      <c r="G1230" s="93" t="s">
        <v>37</v>
      </c>
      <c r="H1230" s="93" t="s">
        <v>37</v>
      </c>
      <c r="I1230" s="92" t="s">
        <v>117</v>
      </c>
      <c r="J1230" s="94">
        <v>8206</v>
      </c>
      <c r="K1230" s="95">
        <v>77340</v>
      </c>
      <c r="L1230" s="96">
        <v>4479402.8000006601</v>
      </c>
    </row>
    <row r="1231" spans="1:12" s="97" customFormat="1" ht="15" customHeight="1" x14ac:dyDescent="0.25">
      <c r="A1231" s="91" t="s">
        <v>52</v>
      </c>
      <c r="B1231" s="92" t="s">
        <v>42</v>
      </c>
      <c r="C1231" s="92" t="s">
        <v>55</v>
      </c>
      <c r="D1231" s="92" t="s">
        <v>125</v>
      </c>
      <c r="E1231" s="92" t="s">
        <v>37</v>
      </c>
      <c r="F1231" s="92" t="s">
        <v>121</v>
      </c>
      <c r="G1231" s="93" t="s">
        <v>37</v>
      </c>
      <c r="H1231" s="93" t="s">
        <v>37</v>
      </c>
      <c r="I1231" s="92" t="s">
        <v>45</v>
      </c>
      <c r="J1231" s="94">
        <v>65</v>
      </c>
      <c r="K1231" s="95">
        <v>74</v>
      </c>
      <c r="L1231" s="96">
        <v>4497.16</v>
      </c>
    </row>
    <row r="1232" spans="1:12" s="97" customFormat="1" ht="15" customHeight="1" x14ac:dyDescent="0.25">
      <c r="A1232" s="91" t="s">
        <v>52</v>
      </c>
      <c r="B1232" s="92" t="s">
        <v>42</v>
      </c>
      <c r="C1232" s="92" t="s">
        <v>55</v>
      </c>
      <c r="D1232" s="92" t="s">
        <v>125</v>
      </c>
      <c r="E1232" s="92" t="s">
        <v>37</v>
      </c>
      <c r="F1232" s="92" t="s">
        <v>60</v>
      </c>
      <c r="G1232" s="93" t="s">
        <v>37</v>
      </c>
      <c r="H1232" s="93" t="s">
        <v>37</v>
      </c>
      <c r="I1232" s="92" t="s">
        <v>117</v>
      </c>
      <c r="J1232" s="94">
        <v>1562</v>
      </c>
      <c r="K1232" s="95">
        <v>15716</v>
      </c>
      <c r="L1232" s="96">
        <v>884920.94000003499</v>
      </c>
    </row>
    <row r="1233" spans="1:12" s="97" customFormat="1" ht="15" customHeight="1" x14ac:dyDescent="0.25">
      <c r="A1233" s="91" t="s">
        <v>52</v>
      </c>
      <c r="B1233" s="92" t="s">
        <v>42</v>
      </c>
      <c r="C1233" s="92" t="s">
        <v>55</v>
      </c>
      <c r="D1233" s="92" t="s">
        <v>125</v>
      </c>
      <c r="E1233" s="92" t="s">
        <v>37</v>
      </c>
      <c r="F1233" s="92" t="s">
        <v>60</v>
      </c>
      <c r="G1233" s="93" t="s">
        <v>37</v>
      </c>
      <c r="H1233" s="93" t="s">
        <v>37</v>
      </c>
      <c r="I1233" s="92" t="s">
        <v>45</v>
      </c>
      <c r="J1233" s="94">
        <v>10</v>
      </c>
      <c r="K1233" s="95">
        <v>13</v>
      </c>
      <c r="L1233" s="96">
        <v>766.2</v>
      </c>
    </row>
    <row r="1234" spans="1:12" s="97" customFormat="1" ht="15" customHeight="1" x14ac:dyDescent="0.25">
      <c r="A1234" s="91" t="s">
        <v>52</v>
      </c>
      <c r="B1234" s="92" t="s">
        <v>42</v>
      </c>
      <c r="C1234" s="92" t="s">
        <v>55</v>
      </c>
      <c r="D1234" s="92" t="s">
        <v>125</v>
      </c>
      <c r="E1234" s="92" t="s">
        <v>37</v>
      </c>
      <c r="F1234" s="92" t="s">
        <v>37</v>
      </c>
      <c r="G1234" s="93" t="s">
        <v>41</v>
      </c>
      <c r="H1234" s="93" t="s">
        <v>37</v>
      </c>
      <c r="I1234" s="92" t="s">
        <v>117</v>
      </c>
      <c r="J1234" s="94">
        <v>2255</v>
      </c>
      <c r="K1234" s="95">
        <v>19016</v>
      </c>
      <c r="L1234" s="96">
        <v>1174133.93000005</v>
      </c>
    </row>
    <row r="1235" spans="1:12" s="97" customFormat="1" ht="15" customHeight="1" x14ac:dyDescent="0.25">
      <c r="A1235" s="91" t="s">
        <v>52</v>
      </c>
      <c r="B1235" s="92" t="s">
        <v>42</v>
      </c>
      <c r="C1235" s="92" t="s">
        <v>55</v>
      </c>
      <c r="D1235" s="92" t="s">
        <v>125</v>
      </c>
      <c r="E1235" s="92" t="s">
        <v>37</v>
      </c>
      <c r="F1235" s="92" t="s">
        <v>37</v>
      </c>
      <c r="G1235" s="93" t="s">
        <v>41</v>
      </c>
      <c r="H1235" s="93" t="s">
        <v>37</v>
      </c>
      <c r="I1235" s="92" t="s">
        <v>45</v>
      </c>
      <c r="J1235" s="94">
        <v>29</v>
      </c>
      <c r="K1235" s="95">
        <v>33</v>
      </c>
      <c r="L1235" s="96">
        <v>2002.2</v>
      </c>
    </row>
    <row r="1236" spans="1:12" s="97" customFormat="1" ht="15" customHeight="1" x14ac:dyDescent="0.25">
      <c r="A1236" s="91" t="s">
        <v>52</v>
      </c>
      <c r="B1236" s="92" t="s">
        <v>42</v>
      </c>
      <c r="C1236" s="92" t="s">
        <v>55</v>
      </c>
      <c r="D1236" s="92" t="s">
        <v>125</v>
      </c>
      <c r="E1236" s="92" t="s">
        <v>37</v>
      </c>
      <c r="F1236" s="92" t="s">
        <v>37</v>
      </c>
      <c r="G1236" s="93" t="s">
        <v>42</v>
      </c>
      <c r="H1236" s="93" t="s">
        <v>37</v>
      </c>
      <c r="I1236" s="92" t="s">
        <v>117</v>
      </c>
      <c r="J1236" s="94">
        <v>2243</v>
      </c>
      <c r="K1236" s="95">
        <v>19234</v>
      </c>
      <c r="L1236" s="96">
        <v>1132717.1100000599</v>
      </c>
    </row>
    <row r="1237" spans="1:12" s="97" customFormat="1" ht="15" customHeight="1" x14ac:dyDescent="0.25">
      <c r="A1237" s="91" t="s">
        <v>52</v>
      </c>
      <c r="B1237" s="92" t="s">
        <v>42</v>
      </c>
      <c r="C1237" s="92" t="s">
        <v>55</v>
      </c>
      <c r="D1237" s="92" t="s">
        <v>125</v>
      </c>
      <c r="E1237" s="92" t="s">
        <v>37</v>
      </c>
      <c r="F1237" s="92" t="s">
        <v>37</v>
      </c>
      <c r="G1237" s="93" t="s">
        <v>42</v>
      </c>
      <c r="H1237" s="93" t="s">
        <v>37</v>
      </c>
      <c r="I1237" s="92" t="s">
        <v>45</v>
      </c>
      <c r="J1237" s="94">
        <v>22</v>
      </c>
      <c r="K1237" s="95">
        <v>25</v>
      </c>
      <c r="L1237" s="96">
        <v>1525.13</v>
      </c>
    </row>
    <row r="1238" spans="1:12" s="97" customFormat="1" ht="15" customHeight="1" x14ac:dyDescent="0.25">
      <c r="A1238" s="91" t="s">
        <v>52</v>
      </c>
      <c r="B1238" s="92" t="s">
        <v>42</v>
      </c>
      <c r="C1238" s="92" t="s">
        <v>55</v>
      </c>
      <c r="D1238" s="92" t="s">
        <v>125</v>
      </c>
      <c r="E1238" s="92" t="s">
        <v>37</v>
      </c>
      <c r="F1238" s="92" t="s">
        <v>37</v>
      </c>
      <c r="G1238" s="93" t="s">
        <v>43</v>
      </c>
      <c r="H1238" s="93" t="s">
        <v>37</v>
      </c>
      <c r="I1238" s="92" t="s">
        <v>117</v>
      </c>
      <c r="J1238" s="94">
        <v>2239</v>
      </c>
      <c r="K1238" s="95">
        <v>19603</v>
      </c>
      <c r="L1238" s="96">
        <v>1123978.73</v>
      </c>
    </row>
    <row r="1239" spans="1:12" s="97" customFormat="1" ht="15" customHeight="1" x14ac:dyDescent="0.25">
      <c r="A1239" s="91" t="s">
        <v>52</v>
      </c>
      <c r="B1239" s="92" t="s">
        <v>42</v>
      </c>
      <c r="C1239" s="92" t="s">
        <v>55</v>
      </c>
      <c r="D1239" s="92" t="s">
        <v>125</v>
      </c>
      <c r="E1239" s="92" t="s">
        <v>37</v>
      </c>
      <c r="F1239" s="92" t="s">
        <v>37</v>
      </c>
      <c r="G1239" s="93" t="s">
        <v>43</v>
      </c>
      <c r="H1239" s="93" t="s">
        <v>37</v>
      </c>
      <c r="I1239" s="92" t="s">
        <v>45</v>
      </c>
      <c r="J1239" s="94">
        <v>13</v>
      </c>
      <c r="K1239" s="95">
        <v>16</v>
      </c>
      <c r="L1239" s="96">
        <v>941.03</v>
      </c>
    </row>
    <row r="1240" spans="1:12" s="97" customFormat="1" ht="15" customHeight="1" x14ac:dyDescent="0.25">
      <c r="A1240" s="91" t="s">
        <v>52</v>
      </c>
      <c r="B1240" s="92" t="s">
        <v>42</v>
      </c>
      <c r="C1240" s="92" t="s">
        <v>55</v>
      </c>
      <c r="D1240" s="92" t="s">
        <v>125</v>
      </c>
      <c r="E1240" s="92" t="s">
        <v>37</v>
      </c>
      <c r="F1240" s="92" t="s">
        <v>37</v>
      </c>
      <c r="G1240" s="93" t="s">
        <v>44</v>
      </c>
      <c r="H1240" s="93" t="s">
        <v>37</v>
      </c>
      <c r="I1240" s="92" t="s">
        <v>117</v>
      </c>
      <c r="J1240" s="94">
        <v>2058</v>
      </c>
      <c r="K1240" s="95">
        <v>17852</v>
      </c>
      <c r="L1240" s="96">
        <v>1008896.66</v>
      </c>
    </row>
    <row r="1241" spans="1:12" s="97" customFormat="1" ht="15" customHeight="1" x14ac:dyDescent="0.25">
      <c r="A1241" s="91" t="s">
        <v>52</v>
      </c>
      <c r="B1241" s="92" t="s">
        <v>42</v>
      </c>
      <c r="C1241" s="92" t="s">
        <v>55</v>
      </c>
      <c r="D1241" s="92" t="s">
        <v>125</v>
      </c>
      <c r="E1241" s="92" t="s">
        <v>37</v>
      </c>
      <c r="F1241" s="92" t="s">
        <v>37</v>
      </c>
      <c r="G1241" s="93" t="s">
        <v>44</v>
      </c>
      <c r="H1241" s="93" t="s">
        <v>37</v>
      </c>
      <c r="I1241" s="92" t="s">
        <v>45</v>
      </c>
      <c r="J1241" s="94">
        <v>9</v>
      </c>
      <c r="K1241" s="95">
        <v>9</v>
      </c>
      <c r="L1241" s="96">
        <v>552</v>
      </c>
    </row>
    <row r="1242" spans="1:12" s="97" customFormat="1" ht="15" customHeight="1" x14ac:dyDescent="0.25">
      <c r="A1242" s="91" t="s">
        <v>52</v>
      </c>
      <c r="B1242" s="92" t="s">
        <v>42</v>
      </c>
      <c r="C1242" s="92" t="s">
        <v>55</v>
      </c>
      <c r="D1242" s="92" t="s">
        <v>125</v>
      </c>
      <c r="E1242" s="92" t="s">
        <v>37</v>
      </c>
      <c r="F1242" s="92" t="s">
        <v>37</v>
      </c>
      <c r="G1242" s="93" t="s">
        <v>98</v>
      </c>
      <c r="H1242" s="93" t="s">
        <v>37</v>
      </c>
      <c r="I1242" s="92" t="s">
        <v>117</v>
      </c>
      <c r="J1242" s="94">
        <v>2259</v>
      </c>
      <c r="K1242" s="95">
        <v>21877</v>
      </c>
      <c r="L1242" s="96">
        <v>1231157.71000005</v>
      </c>
    </row>
    <row r="1243" spans="1:12" s="97" customFormat="1" ht="15" customHeight="1" x14ac:dyDescent="0.25">
      <c r="A1243" s="91" t="s">
        <v>52</v>
      </c>
      <c r="B1243" s="92" t="s">
        <v>42</v>
      </c>
      <c r="C1243" s="92" t="s">
        <v>55</v>
      </c>
      <c r="D1243" s="92" t="s">
        <v>125</v>
      </c>
      <c r="E1243" s="92" t="s">
        <v>37</v>
      </c>
      <c r="F1243" s="92" t="s">
        <v>37</v>
      </c>
      <c r="G1243" s="93" t="s">
        <v>98</v>
      </c>
      <c r="H1243" s="93" t="s">
        <v>37</v>
      </c>
      <c r="I1243" s="92" t="s">
        <v>45</v>
      </c>
      <c r="J1243" s="94">
        <v>8</v>
      </c>
      <c r="K1243" s="95">
        <v>9</v>
      </c>
      <c r="L1243" s="96">
        <v>546</v>
      </c>
    </row>
    <row r="1244" spans="1:12" s="97" customFormat="1" ht="15" customHeight="1" x14ac:dyDescent="0.25">
      <c r="A1244" s="91" t="s">
        <v>52</v>
      </c>
      <c r="B1244" s="92" t="s">
        <v>42</v>
      </c>
      <c r="C1244" s="92" t="s">
        <v>55</v>
      </c>
      <c r="D1244" s="92" t="s">
        <v>125</v>
      </c>
      <c r="E1244" s="92" t="s">
        <v>37</v>
      </c>
      <c r="F1244" s="92" t="s">
        <v>37</v>
      </c>
      <c r="G1244" s="93" t="s">
        <v>37</v>
      </c>
      <c r="H1244" s="93" t="s">
        <v>122</v>
      </c>
      <c r="I1244" s="92" t="s">
        <v>117</v>
      </c>
      <c r="J1244" s="94">
        <v>1380</v>
      </c>
      <c r="K1244" s="95">
        <v>9838</v>
      </c>
      <c r="L1244" s="96">
        <v>668938.78000001097</v>
      </c>
    </row>
    <row r="1245" spans="1:12" s="97" customFormat="1" ht="15" customHeight="1" x14ac:dyDescent="0.25">
      <c r="A1245" s="91" t="s">
        <v>52</v>
      </c>
      <c r="B1245" s="92" t="s">
        <v>42</v>
      </c>
      <c r="C1245" s="92" t="s">
        <v>55</v>
      </c>
      <c r="D1245" s="92" t="s">
        <v>125</v>
      </c>
      <c r="E1245" s="92" t="s">
        <v>37</v>
      </c>
      <c r="F1245" s="92" t="s">
        <v>37</v>
      </c>
      <c r="G1245" s="93" t="s">
        <v>37</v>
      </c>
      <c r="H1245" s="93" t="s">
        <v>122</v>
      </c>
      <c r="I1245" s="92" t="s">
        <v>45</v>
      </c>
      <c r="J1245" s="94">
        <v>32</v>
      </c>
      <c r="K1245" s="95">
        <v>40</v>
      </c>
      <c r="L1245" s="96">
        <v>2427.16</v>
      </c>
    </row>
    <row r="1246" spans="1:12" s="97" customFormat="1" ht="15" customHeight="1" x14ac:dyDescent="0.25">
      <c r="A1246" s="91" t="s">
        <v>52</v>
      </c>
      <c r="B1246" s="92" t="s">
        <v>42</v>
      </c>
      <c r="C1246" s="92" t="s">
        <v>55</v>
      </c>
      <c r="D1246" s="92" t="s">
        <v>125</v>
      </c>
      <c r="E1246" s="92" t="s">
        <v>37</v>
      </c>
      <c r="F1246" s="92" t="s">
        <v>37</v>
      </c>
      <c r="G1246" s="93" t="s">
        <v>37</v>
      </c>
      <c r="H1246" s="93" t="s">
        <v>37</v>
      </c>
      <c r="I1246" s="92" t="s">
        <v>117</v>
      </c>
      <c r="J1246" s="94">
        <v>10428</v>
      </c>
      <c r="K1246" s="95">
        <v>99251</v>
      </c>
      <c r="L1246" s="96">
        <v>5776445.2400000496</v>
      </c>
    </row>
    <row r="1247" spans="1:12" s="97" customFormat="1" ht="15" customHeight="1" x14ac:dyDescent="0.25">
      <c r="A1247" s="91" t="s">
        <v>52</v>
      </c>
      <c r="B1247" s="92" t="s">
        <v>42</v>
      </c>
      <c r="C1247" s="92" t="s">
        <v>55</v>
      </c>
      <c r="D1247" s="92" t="s">
        <v>125</v>
      </c>
      <c r="E1247" s="92" t="s">
        <v>37</v>
      </c>
      <c r="F1247" s="92" t="s">
        <v>37</v>
      </c>
      <c r="G1247" s="93" t="s">
        <v>37</v>
      </c>
      <c r="H1247" s="93" t="s">
        <v>37</v>
      </c>
      <c r="I1247" s="92" t="s">
        <v>45</v>
      </c>
      <c r="J1247" s="94">
        <v>82</v>
      </c>
      <c r="K1247" s="95">
        <v>94</v>
      </c>
      <c r="L1247" s="96">
        <v>5689.36</v>
      </c>
    </row>
    <row r="1248" spans="1:12" s="97" customFormat="1" ht="15" customHeight="1" x14ac:dyDescent="0.25">
      <c r="A1248" s="91" t="s">
        <v>52</v>
      </c>
      <c r="B1248" s="92" t="s">
        <v>42</v>
      </c>
      <c r="C1248" s="92" t="s">
        <v>55</v>
      </c>
      <c r="D1248" s="92" t="s">
        <v>125</v>
      </c>
      <c r="E1248" s="92" t="s">
        <v>37</v>
      </c>
      <c r="F1248" s="92" t="s">
        <v>37</v>
      </c>
      <c r="G1248" s="93" t="s">
        <v>37</v>
      </c>
      <c r="H1248" s="93" t="s">
        <v>64</v>
      </c>
      <c r="I1248" s="92" t="s">
        <v>117</v>
      </c>
      <c r="J1248" s="94">
        <v>8976</v>
      </c>
      <c r="K1248" s="95">
        <v>88100</v>
      </c>
      <c r="L1248" s="96">
        <v>5023622.6699991999</v>
      </c>
    </row>
    <row r="1249" spans="1:12" s="97" customFormat="1" ht="15" customHeight="1" x14ac:dyDescent="0.25">
      <c r="A1249" s="91" t="s">
        <v>52</v>
      </c>
      <c r="B1249" s="92" t="s">
        <v>42</v>
      </c>
      <c r="C1249" s="92" t="s">
        <v>55</v>
      </c>
      <c r="D1249" s="92" t="s">
        <v>125</v>
      </c>
      <c r="E1249" s="92" t="s">
        <v>37</v>
      </c>
      <c r="F1249" s="92" t="s">
        <v>37</v>
      </c>
      <c r="G1249" s="93" t="s">
        <v>37</v>
      </c>
      <c r="H1249" s="93" t="s">
        <v>64</v>
      </c>
      <c r="I1249" s="92" t="s">
        <v>45</v>
      </c>
      <c r="J1249" s="94">
        <v>49</v>
      </c>
      <c r="K1249" s="95">
        <v>53</v>
      </c>
      <c r="L1249" s="96">
        <v>3202.2</v>
      </c>
    </row>
    <row r="1250" spans="1:12" s="97" customFormat="1" ht="15" customHeight="1" x14ac:dyDescent="0.25">
      <c r="A1250" s="91" t="s">
        <v>52</v>
      </c>
      <c r="B1250" s="92" t="s">
        <v>42</v>
      </c>
      <c r="C1250" s="92" t="s">
        <v>55</v>
      </c>
      <c r="D1250" s="92" t="s">
        <v>124</v>
      </c>
      <c r="E1250" s="92" t="s">
        <v>61</v>
      </c>
      <c r="F1250" s="92" t="s">
        <v>37</v>
      </c>
      <c r="G1250" s="93" t="s">
        <v>37</v>
      </c>
      <c r="H1250" s="93" t="s">
        <v>37</v>
      </c>
      <c r="I1250" s="92" t="s">
        <v>117</v>
      </c>
      <c r="J1250" s="94">
        <v>571</v>
      </c>
      <c r="K1250" s="95">
        <v>968</v>
      </c>
      <c r="L1250" s="96">
        <v>56650.190000000301</v>
      </c>
    </row>
    <row r="1251" spans="1:12" s="97" customFormat="1" ht="15" customHeight="1" x14ac:dyDescent="0.25">
      <c r="A1251" s="91" t="s">
        <v>52</v>
      </c>
      <c r="B1251" s="92" t="s">
        <v>42</v>
      </c>
      <c r="C1251" s="92" t="s">
        <v>55</v>
      </c>
      <c r="D1251" s="92" t="s">
        <v>124</v>
      </c>
      <c r="E1251" s="92" t="s">
        <v>62</v>
      </c>
      <c r="F1251" s="92" t="s">
        <v>37</v>
      </c>
      <c r="G1251" s="93" t="s">
        <v>37</v>
      </c>
      <c r="H1251" s="93" t="s">
        <v>37</v>
      </c>
      <c r="I1251" s="92" t="s">
        <v>117</v>
      </c>
      <c r="J1251" s="94">
        <v>405</v>
      </c>
      <c r="K1251" s="95">
        <v>622</v>
      </c>
      <c r="L1251" s="96">
        <v>36637.210000000101</v>
      </c>
    </row>
    <row r="1252" spans="1:12" s="97" customFormat="1" ht="15" customHeight="1" x14ac:dyDescent="0.25">
      <c r="A1252" s="91" t="s">
        <v>52</v>
      </c>
      <c r="B1252" s="92" t="s">
        <v>42</v>
      </c>
      <c r="C1252" s="92" t="s">
        <v>55</v>
      </c>
      <c r="D1252" s="92" t="s">
        <v>124</v>
      </c>
      <c r="E1252" s="92" t="s">
        <v>37</v>
      </c>
      <c r="F1252" s="92" t="s">
        <v>120</v>
      </c>
      <c r="G1252" s="93" t="s">
        <v>37</v>
      </c>
      <c r="H1252" s="93" t="s">
        <v>37</v>
      </c>
      <c r="I1252" s="92" t="s">
        <v>117</v>
      </c>
      <c r="J1252" s="94">
        <v>820</v>
      </c>
      <c r="K1252" s="95">
        <v>1346</v>
      </c>
      <c r="L1252" s="96">
        <v>79810.969999999201</v>
      </c>
    </row>
    <row r="1253" spans="1:12" s="97" customFormat="1" ht="15" customHeight="1" x14ac:dyDescent="0.25">
      <c r="A1253" s="91" t="s">
        <v>52</v>
      </c>
      <c r="B1253" s="92" t="s">
        <v>42</v>
      </c>
      <c r="C1253" s="92" t="s">
        <v>55</v>
      </c>
      <c r="D1253" s="92" t="s">
        <v>124</v>
      </c>
      <c r="E1253" s="92" t="s">
        <v>37</v>
      </c>
      <c r="F1253" s="92" t="s">
        <v>37</v>
      </c>
      <c r="G1253" s="93" t="s">
        <v>41</v>
      </c>
      <c r="H1253" s="93" t="s">
        <v>37</v>
      </c>
      <c r="I1253" s="92" t="s">
        <v>117</v>
      </c>
      <c r="J1253" s="94">
        <v>253</v>
      </c>
      <c r="K1253" s="95">
        <v>404</v>
      </c>
      <c r="L1253" s="96">
        <v>24595.4000000001</v>
      </c>
    </row>
    <row r="1254" spans="1:12" s="97" customFormat="1" ht="15" customHeight="1" x14ac:dyDescent="0.25">
      <c r="A1254" s="91" t="s">
        <v>52</v>
      </c>
      <c r="B1254" s="92" t="s">
        <v>42</v>
      </c>
      <c r="C1254" s="92" t="s">
        <v>55</v>
      </c>
      <c r="D1254" s="92" t="s">
        <v>124</v>
      </c>
      <c r="E1254" s="92" t="s">
        <v>37</v>
      </c>
      <c r="F1254" s="92" t="s">
        <v>37</v>
      </c>
      <c r="G1254" s="93" t="s">
        <v>42</v>
      </c>
      <c r="H1254" s="93" t="s">
        <v>37</v>
      </c>
      <c r="I1254" s="92" t="s">
        <v>117</v>
      </c>
      <c r="J1254" s="94">
        <v>154</v>
      </c>
      <c r="K1254" s="95">
        <v>243</v>
      </c>
      <c r="L1254" s="96">
        <v>13751.98</v>
      </c>
    </row>
    <row r="1255" spans="1:12" s="97" customFormat="1" ht="15" customHeight="1" x14ac:dyDescent="0.25">
      <c r="A1255" s="91" t="s">
        <v>52</v>
      </c>
      <c r="B1255" s="92" t="s">
        <v>42</v>
      </c>
      <c r="C1255" s="92" t="s">
        <v>55</v>
      </c>
      <c r="D1255" s="92" t="s">
        <v>124</v>
      </c>
      <c r="E1255" s="92" t="s">
        <v>37</v>
      </c>
      <c r="F1255" s="92" t="s">
        <v>37</v>
      </c>
      <c r="G1255" s="93" t="s">
        <v>43</v>
      </c>
      <c r="H1255" s="93" t="s">
        <v>37</v>
      </c>
      <c r="I1255" s="92" t="s">
        <v>117</v>
      </c>
      <c r="J1255" s="94">
        <v>169</v>
      </c>
      <c r="K1255" s="95">
        <v>271</v>
      </c>
      <c r="L1255" s="96">
        <v>15998.9800000001</v>
      </c>
    </row>
    <row r="1256" spans="1:12" s="97" customFormat="1" ht="15" customHeight="1" x14ac:dyDescent="0.25">
      <c r="A1256" s="91" t="s">
        <v>52</v>
      </c>
      <c r="B1256" s="92" t="s">
        <v>42</v>
      </c>
      <c r="C1256" s="92" t="s">
        <v>55</v>
      </c>
      <c r="D1256" s="92" t="s">
        <v>124</v>
      </c>
      <c r="E1256" s="92" t="s">
        <v>37</v>
      </c>
      <c r="F1256" s="92" t="s">
        <v>37</v>
      </c>
      <c r="G1256" s="93" t="s">
        <v>44</v>
      </c>
      <c r="H1256" s="93" t="s">
        <v>37</v>
      </c>
      <c r="I1256" s="92" t="s">
        <v>117</v>
      </c>
      <c r="J1256" s="94">
        <v>177</v>
      </c>
      <c r="K1256" s="95">
        <v>306</v>
      </c>
      <c r="L1256" s="96">
        <v>17752.39</v>
      </c>
    </row>
    <row r="1257" spans="1:12" s="97" customFormat="1" ht="15" customHeight="1" x14ac:dyDescent="0.25">
      <c r="A1257" s="91" t="s">
        <v>52</v>
      </c>
      <c r="B1257" s="92" t="s">
        <v>42</v>
      </c>
      <c r="C1257" s="92" t="s">
        <v>55</v>
      </c>
      <c r="D1257" s="92" t="s">
        <v>124</v>
      </c>
      <c r="E1257" s="92" t="s">
        <v>37</v>
      </c>
      <c r="F1257" s="92" t="s">
        <v>37</v>
      </c>
      <c r="G1257" s="93" t="s">
        <v>98</v>
      </c>
      <c r="H1257" s="93" t="s">
        <v>37</v>
      </c>
      <c r="I1257" s="92" t="s">
        <v>117</v>
      </c>
      <c r="J1257" s="94">
        <v>214</v>
      </c>
      <c r="K1257" s="95">
        <v>341</v>
      </c>
      <c r="L1257" s="96">
        <v>19704.050000000101</v>
      </c>
    </row>
    <row r="1258" spans="1:12" s="97" customFormat="1" ht="15" customHeight="1" x14ac:dyDescent="0.25">
      <c r="A1258" s="91" t="s">
        <v>52</v>
      </c>
      <c r="B1258" s="92" t="s">
        <v>42</v>
      </c>
      <c r="C1258" s="92" t="s">
        <v>55</v>
      </c>
      <c r="D1258" s="92" t="s">
        <v>124</v>
      </c>
      <c r="E1258" s="92" t="s">
        <v>37</v>
      </c>
      <c r="F1258" s="92" t="s">
        <v>37</v>
      </c>
      <c r="G1258" s="93" t="s">
        <v>37</v>
      </c>
      <c r="H1258" s="93" t="s">
        <v>122</v>
      </c>
      <c r="I1258" s="92" t="s">
        <v>117</v>
      </c>
      <c r="J1258" s="94">
        <v>114</v>
      </c>
      <c r="K1258" s="95">
        <v>184</v>
      </c>
      <c r="L1258" s="96">
        <v>12236.82</v>
      </c>
    </row>
    <row r="1259" spans="1:12" s="97" customFormat="1" ht="15" customHeight="1" x14ac:dyDescent="0.25">
      <c r="A1259" s="91" t="s">
        <v>52</v>
      </c>
      <c r="B1259" s="92" t="s">
        <v>42</v>
      </c>
      <c r="C1259" s="92" t="s">
        <v>55</v>
      </c>
      <c r="D1259" s="92" t="s">
        <v>124</v>
      </c>
      <c r="E1259" s="92" t="s">
        <v>37</v>
      </c>
      <c r="F1259" s="92" t="s">
        <v>37</v>
      </c>
      <c r="G1259" s="93" t="s">
        <v>37</v>
      </c>
      <c r="H1259" s="93" t="s">
        <v>37</v>
      </c>
      <c r="I1259" s="92" t="s">
        <v>117</v>
      </c>
      <c r="J1259" s="94">
        <v>976</v>
      </c>
      <c r="K1259" s="95">
        <v>1590</v>
      </c>
      <c r="L1259" s="96">
        <v>93287.399999998801</v>
      </c>
    </row>
    <row r="1260" spans="1:12" s="97" customFormat="1" ht="15" customHeight="1" x14ac:dyDescent="0.25">
      <c r="A1260" s="91" t="s">
        <v>52</v>
      </c>
      <c r="B1260" s="92" t="s">
        <v>42</v>
      </c>
      <c r="C1260" s="92" t="s">
        <v>55</v>
      </c>
      <c r="D1260" s="92" t="s">
        <v>124</v>
      </c>
      <c r="E1260" s="92" t="s">
        <v>37</v>
      </c>
      <c r="F1260" s="92" t="s">
        <v>37</v>
      </c>
      <c r="G1260" s="93" t="s">
        <v>37</v>
      </c>
      <c r="H1260" s="93" t="s">
        <v>64</v>
      </c>
      <c r="I1260" s="92" t="s">
        <v>117</v>
      </c>
      <c r="J1260" s="94">
        <v>854</v>
      </c>
      <c r="K1260" s="95">
        <v>1391</v>
      </c>
      <c r="L1260" s="96">
        <v>80158.079999998998</v>
      </c>
    </row>
    <row r="1261" spans="1:12" s="97" customFormat="1" ht="15" customHeight="1" x14ac:dyDescent="0.25">
      <c r="A1261" s="91" t="s">
        <v>52</v>
      </c>
      <c r="B1261" s="92" t="s">
        <v>42</v>
      </c>
      <c r="C1261" s="92" t="s">
        <v>55</v>
      </c>
      <c r="D1261" s="92" t="s">
        <v>37</v>
      </c>
      <c r="E1261" s="92" t="s">
        <v>61</v>
      </c>
      <c r="F1261" s="92" t="s">
        <v>120</v>
      </c>
      <c r="G1261" s="93" t="s">
        <v>37</v>
      </c>
      <c r="H1261" s="93" t="s">
        <v>37</v>
      </c>
      <c r="I1261" s="92" t="s">
        <v>117</v>
      </c>
      <c r="J1261" s="94">
        <v>2396</v>
      </c>
      <c r="K1261" s="95">
        <v>7973</v>
      </c>
      <c r="L1261" s="96">
        <v>450375.03000000899</v>
      </c>
    </row>
    <row r="1262" spans="1:12" s="97" customFormat="1" ht="15" customHeight="1" x14ac:dyDescent="0.25">
      <c r="A1262" s="91" t="s">
        <v>52</v>
      </c>
      <c r="B1262" s="92" t="s">
        <v>42</v>
      </c>
      <c r="C1262" s="92" t="s">
        <v>55</v>
      </c>
      <c r="D1262" s="92" t="s">
        <v>37</v>
      </c>
      <c r="E1262" s="92" t="s">
        <v>61</v>
      </c>
      <c r="F1262" s="92" t="s">
        <v>120</v>
      </c>
      <c r="G1262" s="93" t="s">
        <v>37</v>
      </c>
      <c r="H1262" s="93" t="s">
        <v>37</v>
      </c>
      <c r="I1262" s="92" t="s">
        <v>45</v>
      </c>
      <c r="J1262" s="94" t="s">
        <v>100</v>
      </c>
      <c r="K1262" s="95" t="s">
        <v>100</v>
      </c>
      <c r="L1262" s="96" t="s">
        <v>100</v>
      </c>
    </row>
    <row r="1263" spans="1:12" s="97" customFormat="1" ht="15" customHeight="1" x14ac:dyDescent="0.25">
      <c r="A1263" s="91" t="s">
        <v>52</v>
      </c>
      <c r="B1263" s="92" t="s">
        <v>42</v>
      </c>
      <c r="C1263" s="92" t="s">
        <v>55</v>
      </c>
      <c r="D1263" s="92" t="s">
        <v>37</v>
      </c>
      <c r="E1263" s="92" t="s">
        <v>61</v>
      </c>
      <c r="F1263" s="92" t="s">
        <v>121</v>
      </c>
      <c r="G1263" s="93" t="s">
        <v>37</v>
      </c>
      <c r="H1263" s="93" t="s">
        <v>37</v>
      </c>
      <c r="I1263" s="92" t="s">
        <v>117</v>
      </c>
      <c r="J1263" s="94">
        <v>30645</v>
      </c>
      <c r="K1263" s="95">
        <v>97582</v>
      </c>
      <c r="L1263" s="96">
        <v>4772672.0099996803</v>
      </c>
    </row>
    <row r="1264" spans="1:12" s="97" customFormat="1" ht="15" customHeight="1" x14ac:dyDescent="0.25">
      <c r="A1264" s="91" t="s">
        <v>52</v>
      </c>
      <c r="B1264" s="92" t="s">
        <v>42</v>
      </c>
      <c r="C1264" s="92" t="s">
        <v>55</v>
      </c>
      <c r="D1264" s="92" t="s">
        <v>37</v>
      </c>
      <c r="E1264" s="92" t="s">
        <v>61</v>
      </c>
      <c r="F1264" s="92" t="s">
        <v>121</v>
      </c>
      <c r="G1264" s="93" t="s">
        <v>37</v>
      </c>
      <c r="H1264" s="93" t="s">
        <v>37</v>
      </c>
      <c r="I1264" s="92" t="s">
        <v>45</v>
      </c>
      <c r="J1264" s="94">
        <v>30</v>
      </c>
      <c r="K1264" s="95">
        <v>37</v>
      </c>
      <c r="L1264" s="96">
        <v>2214.16</v>
      </c>
    </row>
    <row r="1265" spans="1:12" s="97" customFormat="1" ht="15" customHeight="1" x14ac:dyDescent="0.25">
      <c r="A1265" s="91" t="s">
        <v>52</v>
      </c>
      <c r="B1265" s="92" t="s">
        <v>42</v>
      </c>
      <c r="C1265" s="92" t="s">
        <v>55</v>
      </c>
      <c r="D1265" s="92" t="s">
        <v>37</v>
      </c>
      <c r="E1265" s="92" t="s">
        <v>61</v>
      </c>
      <c r="F1265" s="92" t="s">
        <v>60</v>
      </c>
      <c r="G1265" s="93" t="s">
        <v>37</v>
      </c>
      <c r="H1265" s="93" t="s">
        <v>37</v>
      </c>
      <c r="I1265" s="92" t="s">
        <v>117</v>
      </c>
      <c r="J1265" s="94">
        <v>6382</v>
      </c>
      <c r="K1265" s="95">
        <v>19611</v>
      </c>
      <c r="L1265" s="96">
        <v>975746.08000000904</v>
      </c>
    </row>
    <row r="1266" spans="1:12" s="97" customFormat="1" ht="15" customHeight="1" x14ac:dyDescent="0.25">
      <c r="A1266" s="91" t="s">
        <v>52</v>
      </c>
      <c r="B1266" s="92" t="s">
        <v>42</v>
      </c>
      <c r="C1266" s="92" t="s">
        <v>55</v>
      </c>
      <c r="D1266" s="92" t="s">
        <v>37</v>
      </c>
      <c r="E1266" s="92" t="s">
        <v>61</v>
      </c>
      <c r="F1266" s="92" t="s">
        <v>60</v>
      </c>
      <c r="G1266" s="93" t="s">
        <v>37</v>
      </c>
      <c r="H1266" s="93" t="s">
        <v>37</v>
      </c>
      <c r="I1266" s="92" t="s">
        <v>45</v>
      </c>
      <c r="J1266" s="94" t="s">
        <v>100</v>
      </c>
      <c r="K1266" s="95" t="s">
        <v>100</v>
      </c>
      <c r="L1266" s="96" t="s">
        <v>100</v>
      </c>
    </row>
    <row r="1267" spans="1:12" s="97" customFormat="1" ht="15" customHeight="1" x14ac:dyDescent="0.25">
      <c r="A1267" s="91" t="s">
        <v>52</v>
      </c>
      <c r="B1267" s="92" t="s">
        <v>42</v>
      </c>
      <c r="C1267" s="92" t="s">
        <v>55</v>
      </c>
      <c r="D1267" s="92" t="s">
        <v>37</v>
      </c>
      <c r="E1267" s="92" t="s">
        <v>61</v>
      </c>
      <c r="F1267" s="92" t="s">
        <v>37</v>
      </c>
      <c r="G1267" s="93" t="s">
        <v>41</v>
      </c>
      <c r="H1267" s="93" t="s">
        <v>37</v>
      </c>
      <c r="I1267" s="92" t="s">
        <v>117</v>
      </c>
      <c r="J1267" s="94">
        <v>8066</v>
      </c>
      <c r="K1267" s="95">
        <v>24762</v>
      </c>
      <c r="L1267" s="96">
        <v>1270618.7399999499</v>
      </c>
    </row>
    <row r="1268" spans="1:12" s="97" customFormat="1" ht="15" customHeight="1" x14ac:dyDescent="0.25">
      <c r="A1268" s="91" t="s">
        <v>52</v>
      </c>
      <c r="B1268" s="92" t="s">
        <v>42</v>
      </c>
      <c r="C1268" s="92" t="s">
        <v>55</v>
      </c>
      <c r="D1268" s="92" t="s">
        <v>37</v>
      </c>
      <c r="E1268" s="92" t="s">
        <v>61</v>
      </c>
      <c r="F1268" s="92" t="s">
        <v>37</v>
      </c>
      <c r="G1268" s="93" t="s">
        <v>41</v>
      </c>
      <c r="H1268" s="93" t="s">
        <v>37</v>
      </c>
      <c r="I1268" s="92" t="s">
        <v>45</v>
      </c>
      <c r="J1268" s="94">
        <v>14</v>
      </c>
      <c r="K1268" s="95">
        <v>17</v>
      </c>
      <c r="L1268" s="96">
        <v>1009.2</v>
      </c>
    </row>
    <row r="1269" spans="1:12" s="97" customFormat="1" ht="15" customHeight="1" x14ac:dyDescent="0.25">
      <c r="A1269" s="91" t="s">
        <v>52</v>
      </c>
      <c r="B1269" s="92" t="s">
        <v>42</v>
      </c>
      <c r="C1269" s="92" t="s">
        <v>55</v>
      </c>
      <c r="D1269" s="92" t="s">
        <v>37</v>
      </c>
      <c r="E1269" s="92" t="s">
        <v>61</v>
      </c>
      <c r="F1269" s="92" t="s">
        <v>37</v>
      </c>
      <c r="G1269" s="93" t="s">
        <v>42</v>
      </c>
      <c r="H1269" s="93" t="s">
        <v>37</v>
      </c>
      <c r="I1269" s="92" t="s">
        <v>117</v>
      </c>
      <c r="J1269" s="94">
        <v>8344</v>
      </c>
      <c r="K1269" s="95">
        <v>25621</v>
      </c>
      <c r="L1269" s="96">
        <v>1269133.2800000899</v>
      </c>
    </row>
    <row r="1270" spans="1:12" s="97" customFormat="1" ht="15" customHeight="1" x14ac:dyDescent="0.25">
      <c r="A1270" s="91" t="s">
        <v>52</v>
      </c>
      <c r="B1270" s="92" t="s">
        <v>42</v>
      </c>
      <c r="C1270" s="92" t="s">
        <v>55</v>
      </c>
      <c r="D1270" s="92" t="s">
        <v>37</v>
      </c>
      <c r="E1270" s="92" t="s">
        <v>61</v>
      </c>
      <c r="F1270" s="92" t="s">
        <v>37</v>
      </c>
      <c r="G1270" s="93" t="s">
        <v>42</v>
      </c>
      <c r="H1270" s="93" t="s">
        <v>37</v>
      </c>
      <c r="I1270" s="92" t="s">
        <v>45</v>
      </c>
      <c r="J1270" s="94">
        <v>12</v>
      </c>
      <c r="K1270" s="95">
        <v>15</v>
      </c>
      <c r="L1270" s="96">
        <v>907.13</v>
      </c>
    </row>
    <row r="1271" spans="1:12" s="97" customFormat="1" ht="15" customHeight="1" x14ac:dyDescent="0.25">
      <c r="A1271" s="91" t="s">
        <v>52</v>
      </c>
      <c r="B1271" s="92" t="s">
        <v>42</v>
      </c>
      <c r="C1271" s="92" t="s">
        <v>55</v>
      </c>
      <c r="D1271" s="92" t="s">
        <v>37</v>
      </c>
      <c r="E1271" s="92" t="s">
        <v>61</v>
      </c>
      <c r="F1271" s="92" t="s">
        <v>37</v>
      </c>
      <c r="G1271" s="93" t="s">
        <v>43</v>
      </c>
      <c r="H1271" s="93" t="s">
        <v>37</v>
      </c>
      <c r="I1271" s="92" t="s">
        <v>117</v>
      </c>
      <c r="J1271" s="94">
        <v>8344</v>
      </c>
      <c r="K1271" s="95">
        <v>24400</v>
      </c>
      <c r="L1271" s="96">
        <v>1189210.54999994</v>
      </c>
    </row>
    <row r="1272" spans="1:12" s="97" customFormat="1" ht="15" customHeight="1" x14ac:dyDescent="0.25">
      <c r="A1272" s="91" t="s">
        <v>52</v>
      </c>
      <c r="B1272" s="92" t="s">
        <v>42</v>
      </c>
      <c r="C1272" s="92" t="s">
        <v>55</v>
      </c>
      <c r="D1272" s="92" t="s">
        <v>37</v>
      </c>
      <c r="E1272" s="92" t="s">
        <v>61</v>
      </c>
      <c r="F1272" s="92" t="s">
        <v>37</v>
      </c>
      <c r="G1272" s="93" t="s">
        <v>43</v>
      </c>
      <c r="H1272" s="93" t="s">
        <v>37</v>
      </c>
      <c r="I1272" s="92" t="s">
        <v>45</v>
      </c>
      <c r="J1272" s="94">
        <v>8</v>
      </c>
      <c r="K1272" s="95">
        <v>11</v>
      </c>
      <c r="L1272" s="96">
        <v>635.03</v>
      </c>
    </row>
    <row r="1273" spans="1:12" s="97" customFormat="1" ht="15" customHeight="1" x14ac:dyDescent="0.25">
      <c r="A1273" s="91" t="s">
        <v>52</v>
      </c>
      <c r="B1273" s="92" t="s">
        <v>42</v>
      </c>
      <c r="C1273" s="92" t="s">
        <v>55</v>
      </c>
      <c r="D1273" s="92" t="s">
        <v>37</v>
      </c>
      <c r="E1273" s="92" t="s">
        <v>61</v>
      </c>
      <c r="F1273" s="92" t="s">
        <v>37</v>
      </c>
      <c r="G1273" s="93" t="s">
        <v>44</v>
      </c>
      <c r="H1273" s="93" t="s">
        <v>37</v>
      </c>
      <c r="I1273" s="92" t="s">
        <v>117</v>
      </c>
      <c r="J1273" s="94">
        <v>7982</v>
      </c>
      <c r="K1273" s="95">
        <v>23654</v>
      </c>
      <c r="L1273" s="96">
        <v>1145788.1800001301</v>
      </c>
    </row>
    <row r="1274" spans="1:12" s="97" customFormat="1" ht="15" customHeight="1" x14ac:dyDescent="0.25">
      <c r="A1274" s="91" t="s">
        <v>52</v>
      </c>
      <c r="B1274" s="92" t="s">
        <v>42</v>
      </c>
      <c r="C1274" s="92" t="s">
        <v>55</v>
      </c>
      <c r="D1274" s="92" t="s">
        <v>37</v>
      </c>
      <c r="E1274" s="92" t="s">
        <v>61</v>
      </c>
      <c r="F1274" s="92" t="s">
        <v>37</v>
      </c>
      <c r="G1274" s="93" t="s">
        <v>44</v>
      </c>
      <c r="H1274" s="93" t="s">
        <v>37</v>
      </c>
      <c r="I1274" s="92" t="s">
        <v>45</v>
      </c>
      <c r="J1274" s="94" t="s">
        <v>99</v>
      </c>
      <c r="K1274" s="95" t="s">
        <v>99</v>
      </c>
      <c r="L1274" s="96" t="s">
        <v>99</v>
      </c>
    </row>
    <row r="1275" spans="1:12" s="97" customFormat="1" ht="15" customHeight="1" x14ac:dyDescent="0.25">
      <c r="A1275" s="91" t="s">
        <v>52</v>
      </c>
      <c r="B1275" s="92" t="s">
        <v>42</v>
      </c>
      <c r="C1275" s="92" t="s">
        <v>55</v>
      </c>
      <c r="D1275" s="92" t="s">
        <v>37</v>
      </c>
      <c r="E1275" s="92" t="s">
        <v>61</v>
      </c>
      <c r="F1275" s="92" t="s">
        <v>37</v>
      </c>
      <c r="G1275" s="93" t="s">
        <v>98</v>
      </c>
      <c r="H1275" s="93" t="s">
        <v>37</v>
      </c>
      <c r="I1275" s="92" t="s">
        <v>117</v>
      </c>
      <c r="J1275" s="94">
        <v>7893</v>
      </c>
      <c r="K1275" s="95">
        <v>24676</v>
      </c>
      <c r="L1275" s="96">
        <v>1215325.06999994</v>
      </c>
    </row>
    <row r="1276" spans="1:12" s="97" customFormat="1" ht="15" customHeight="1" x14ac:dyDescent="0.25">
      <c r="A1276" s="91" t="s">
        <v>52</v>
      </c>
      <c r="B1276" s="92" t="s">
        <v>42</v>
      </c>
      <c r="C1276" s="92" t="s">
        <v>55</v>
      </c>
      <c r="D1276" s="92" t="s">
        <v>37</v>
      </c>
      <c r="E1276" s="92" t="s">
        <v>61</v>
      </c>
      <c r="F1276" s="92" t="s">
        <v>37</v>
      </c>
      <c r="G1276" s="93" t="s">
        <v>98</v>
      </c>
      <c r="H1276" s="93" t="s">
        <v>37</v>
      </c>
      <c r="I1276" s="92" t="s">
        <v>45</v>
      </c>
      <c r="J1276" s="94" t="s">
        <v>100</v>
      </c>
      <c r="K1276" s="95" t="s">
        <v>100</v>
      </c>
      <c r="L1276" s="96" t="s">
        <v>100</v>
      </c>
    </row>
    <row r="1277" spans="1:12" s="97" customFormat="1" ht="15" customHeight="1" x14ac:dyDescent="0.25">
      <c r="A1277" s="91" t="s">
        <v>52</v>
      </c>
      <c r="B1277" s="92" t="s">
        <v>42</v>
      </c>
      <c r="C1277" s="92" t="s">
        <v>55</v>
      </c>
      <c r="D1277" s="92" t="s">
        <v>37</v>
      </c>
      <c r="E1277" s="92" t="s">
        <v>61</v>
      </c>
      <c r="F1277" s="92" t="s">
        <v>37</v>
      </c>
      <c r="G1277" s="93" t="s">
        <v>37</v>
      </c>
      <c r="H1277" s="93" t="s">
        <v>122</v>
      </c>
      <c r="I1277" s="92" t="s">
        <v>117</v>
      </c>
      <c r="J1277" s="94">
        <v>8409</v>
      </c>
      <c r="K1277" s="95">
        <v>20292</v>
      </c>
      <c r="L1277" s="96">
        <v>1035197.85000009</v>
      </c>
    </row>
    <row r="1278" spans="1:12" s="97" customFormat="1" ht="15" customHeight="1" x14ac:dyDescent="0.25">
      <c r="A1278" s="91" t="s">
        <v>52</v>
      </c>
      <c r="B1278" s="92" t="s">
        <v>42</v>
      </c>
      <c r="C1278" s="92" t="s">
        <v>55</v>
      </c>
      <c r="D1278" s="92" t="s">
        <v>37</v>
      </c>
      <c r="E1278" s="92" t="s">
        <v>61</v>
      </c>
      <c r="F1278" s="92" t="s">
        <v>37</v>
      </c>
      <c r="G1278" s="93" t="s">
        <v>37</v>
      </c>
      <c r="H1278" s="93" t="s">
        <v>122</v>
      </c>
      <c r="I1278" s="92" t="s">
        <v>45</v>
      </c>
      <c r="J1278" s="94">
        <v>17</v>
      </c>
      <c r="K1278" s="95">
        <v>25</v>
      </c>
      <c r="L1278" s="96">
        <v>1488.16</v>
      </c>
    </row>
    <row r="1279" spans="1:12" s="97" customFormat="1" ht="15" customHeight="1" x14ac:dyDescent="0.25">
      <c r="A1279" s="91" t="s">
        <v>52</v>
      </c>
      <c r="B1279" s="92" t="s">
        <v>42</v>
      </c>
      <c r="C1279" s="92" t="s">
        <v>55</v>
      </c>
      <c r="D1279" s="92" t="s">
        <v>37</v>
      </c>
      <c r="E1279" s="92" t="s">
        <v>61</v>
      </c>
      <c r="F1279" s="92" t="s">
        <v>37</v>
      </c>
      <c r="G1279" s="93" t="s">
        <v>37</v>
      </c>
      <c r="H1279" s="93" t="s">
        <v>37</v>
      </c>
      <c r="I1279" s="92" t="s">
        <v>117</v>
      </c>
      <c r="J1279" s="94">
        <v>39385</v>
      </c>
      <c r="K1279" s="95">
        <v>125166</v>
      </c>
      <c r="L1279" s="96">
        <v>6198793.1200009603</v>
      </c>
    </row>
    <row r="1280" spans="1:12" s="97" customFormat="1" ht="15" customHeight="1" x14ac:dyDescent="0.25">
      <c r="A1280" s="91" t="s">
        <v>52</v>
      </c>
      <c r="B1280" s="92" t="s">
        <v>42</v>
      </c>
      <c r="C1280" s="92" t="s">
        <v>55</v>
      </c>
      <c r="D1280" s="92" t="s">
        <v>37</v>
      </c>
      <c r="E1280" s="92" t="s">
        <v>61</v>
      </c>
      <c r="F1280" s="92" t="s">
        <v>37</v>
      </c>
      <c r="G1280" s="93" t="s">
        <v>37</v>
      </c>
      <c r="H1280" s="93" t="s">
        <v>37</v>
      </c>
      <c r="I1280" s="92" t="s">
        <v>45</v>
      </c>
      <c r="J1280" s="94">
        <v>43</v>
      </c>
      <c r="K1280" s="95">
        <v>53</v>
      </c>
      <c r="L1280" s="96">
        <v>3157.36</v>
      </c>
    </row>
    <row r="1281" spans="1:12" s="97" customFormat="1" ht="15" customHeight="1" x14ac:dyDescent="0.25">
      <c r="A1281" s="91" t="s">
        <v>52</v>
      </c>
      <c r="B1281" s="92" t="s">
        <v>42</v>
      </c>
      <c r="C1281" s="92" t="s">
        <v>55</v>
      </c>
      <c r="D1281" s="92" t="s">
        <v>37</v>
      </c>
      <c r="E1281" s="92" t="s">
        <v>61</v>
      </c>
      <c r="F1281" s="92" t="s">
        <v>37</v>
      </c>
      <c r="G1281" s="93" t="s">
        <v>37</v>
      </c>
      <c r="H1281" s="93" t="s">
        <v>64</v>
      </c>
      <c r="I1281" s="92" t="s">
        <v>117</v>
      </c>
      <c r="J1281" s="94">
        <v>30690</v>
      </c>
      <c r="K1281" s="95">
        <v>103438</v>
      </c>
      <c r="L1281" s="96">
        <v>5085567.8899996104</v>
      </c>
    </row>
    <row r="1282" spans="1:12" s="97" customFormat="1" ht="15" customHeight="1" x14ac:dyDescent="0.25">
      <c r="A1282" s="91" t="s">
        <v>52</v>
      </c>
      <c r="B1282" s="92" t="s">
        <v>42</v>
      </c>
      <c r="C1282" s="92" t="s">
        <v>55</v>
      </c>
      <c r="D1282" s="92" t="s">
        <v>37</v>
      </c>
      <c r="E1282" s="92" t="s">
        <v>61</v>
      </c>
      <c r="F1282" s="92" t="s">
        <v>37</v>
      </c>
      <c r="G1282" s="93" t="s">
        <v>37</v>
      </c>
      <c r="H1282" s="93" t="s">
        <v>64</v>
      </c>
      <c r="I1282" s="92" t="s">
        <v>45</v>
      </c>
      <c r="J1282" s="94">
        <v>25</v>
      </c>
      <c r="K1282" s="95">
        <v>27</v>
      </c>
      <c r="L1282" s="96">
        <v>1609.2</v>
      </c>
    </row>
    <row r="1283" spans="1:12" s="97" customFormat="1" ht="15" customHeight="1" x14ac:dyDescent="0.25">
      <c r="A1283" s="91" t="s">
        <v>52</v>
      </c>
      <c r="B1283" s="92" t="s">
        <v>42</v>
      </c>
      <c r="C1283" s="92" t="s">
        <v>55</v>
      </c>
      <c r="D1283" s="92" t="s">
        <v>37</v>
      </c>
      <c r="E1283" s="92" t="s">
        <v>62</v>
      </c>
      <c r="F1283" s="92" t="s">
        <v>120</v>
      </c>
      <c r="G1283" s="93" t="s">
        <v>37</v>
      </c>
      <c r="H1283" s="93" t="s">
        <v>37</v>
      </c>
      <c r="I1283" s="92" t="s">
        <v>117</v>
      </c>
      <c r="J1283" s="94">
        <v>1353</v>
      </c>
      <c r="K1283" s="95">
        <v>3313</v>
      </c>
      <c r="L1283" s="96">
        <v>198200.00999999599</v>
      </c>
    </row>
    <row r="1284" spans="1:12" s="97" customFormat="1" ht="15" customHeight="1" x14ac:dyDescent="0.25">
      <c r="A1284" s="91" t="s">
        <v>52</v>
      </c>
      <c r="B1284" s="92" t="s">
        <v>42</v>
      </c>
      <c r="C1284" s="92" t="s">
        <v>55</v>
      </c>
      <c r="D1284" s="92" t="s">
        <v>37</v>
      </c>
      <c r="E1284" s="92" t="s">
        <v>62</v>
      </c>
      <c r="F1284" s="92" t="s">
        <v>120</v>
      </c>
      <c r="G1284" s="93" t="s">
        <v>37</v>
      </c>
      <c r="H1284" s="93" t="s">
        <v>37</v>
      </c>
      <c r="I1284" s="92" t="s">
        <v>45</v>
      </c>
      <c r="J1284" s="94" t="s">
        <v>99</v>
      </c>
      <c r="K1284" s="95" t="s">
        <v>99</v>
      </c>
      <c r="L1284" s="96" t="s">
        <v>99</v>
      </c>
    </row>
    <row r="1285" spans="1:12" s="97" customFormat="1" ht="15" customHeight="1" x14ac:dyDescent="0.25">
      <c r="A1285" s="91" t="s">
        <v>52</v>
      </c>
      <c r="B1285" s="92" t="s">
        <v>42</v>
      </c>
      <c r="C1285" s="92" t="s">
        <v>55</v>
      </c>
      <c r="D1285" s="92" t="s">
        <v>37</v>
      </c>
      <c r="E1285" s="92" t="s">
        <v>62</v>
      </c>
      <c r="F1285" s="92" t="s">
        <v>121</v>
      </c>
      <c r="G1285" s="93" t="s">
        <v>37</v>
      </c>
      <c r="H1285" s="93" t="s">
        <v>37</v>
      </c>
      <c r="I1285" s="92" t="s">
        <v>117</v>
      </c>
      <c r="J1285" s="94">
        <v>17612</v>
      </c>
      <c r="K1285" s="95">
        <v>58565</v>
      </c>
      <c r="L1285" s="96">
        <v>2922914.9599994398</v>
      </c>
    </row>
    <row r="1286" spans="1:12" s="97" customFormat="1" ht="15" customHeight="1" x14ac:dyDescent="0.25">
      <c r="A1286" s="91" t="s">
        <v>52</v>
      </c>
      <c r="B1286" s="92" t="s">
        <v>42</v>
      </c>
      <c r="C1286" s="92" t="s">
        <v>55</v>
      </c>
      <c r="D1286" s="92" t="s">
        <v>37</v>
      </c>
      <c r="E1286" s="92" t="s">
        <v>62</v>
      </c>
      <c r="F1286" s="92" t="s">
        <v>121</v>
      </c>
      <c r="G1286" s="93" t="s">
        <v>37</v>
      </c>
      <c r="H1286" s="93" t="s">
        <v>37</v>
      </c>
      <c r="I1286" s="92" t="s">
        <v>45</v>
      </c>
      <c r="J1286" s="94">
        <v>35</v>
      </c>
      <c r="K1286" s="95">
        <v>37</v>
      </c>
      <c r="L1286" s="96">
        <v>2283</v>
      </c>
    </row>
    <row r="1287" spans="1:12" s="97" customFormat="1" ht="15" customHeight="1" x14ac:dyDescent="0.25">
      <c r="A1287" s="91" t="s">
        <v>52</v>
      </c>
      <c r="B1287" s="92" t="s">
        <v>42</v>
      </c>
      <c r="C1287" s="92" t="s">
        <v>55</v>
      </c>
      <c r="D1287" s="92" t="s">
        <v>37</v>
      </c>
      <c r="E1287" s="92" t="s">
        <v>62</v>
      </c>
      <c r="F1287" s="92" t="s">
        <v>60</v>
      </c>
      <c r="G1287" s="93" t="s">
        <v>37</v>
      </c>
      <c r="H1287" s="93" t="s">
        <v>37</v>
      </c>
      <c r="I1287" s="92" t="s">
        <v>117</v>
      </c>
      <c r="J1287" s="94">
        <v>3243</v>
      </c>
      <c r="K1287" s="95">
        <v>11018</v>
      </c>
      <c r="L1287" s="96">
        <v>553668.66000002297</v>
      </c>
    </row>
    <row r="1288" spans="1:12" s="97" customFormat="1" ht="15" customHeight="1" x14ac:dyDescent="0.25">
      <c r="A1288" s="91" t="s">
        <v>52</v>
      </c>
      <c r="B1288" s="92" t="s">
        <v>42</v>
      </c>
      <c r="C1288" s="92" t="s">
        <v>55</v>
      </c>
      <c r="D1288" s="92" t="s">
        <v>37</v>
      </c>
      <c r="E1288" s="92" t="s">
        <v>62</v>
      </c>
      <c r="F1288" s="92" t="s">
        <v>60</v>
      </c>
      <c r="G1288" s="93" t="s">
        <v>37</v>
      </c>
      <c r="H1288" s="93" t="s">
        <v>37</v>
      </c>
      <c r="I1288" s="92" t="s">
        <v>45</v>
      </c>
      <c r="J1288" s="94" t="s">
        <v>99</v>
      </c>
      <c r="K1288" s="95" t="s">
        <v>99</v>
      </c>
      <c r="L1288" s="96" t="s">
        <v>99</v>
      </c>
    </row>
    <row r="1289" spans="1:12" s="97" customFormat="1" ht="15" customHeight="1" x14ac:dyDescent="0.25">
      <c r="A1289" s="91" t="s">
        <v>52</v>
      </c>
      <c r="B1289" s="92" t="s">
        <v>42</v>
      </c>
      <c r="C1289" s="92" t="s">
        <v>55</v>
      </c>
      <c r="D1289" s="92" t="s">
        <v>37</v>
      </c>
      <c r="E1289" s="92" t="s">
        <v>62</v>
      </c>
      <c r="F1289" s="92" t="s">
        <v>37</v>
      </c>
      <c r="G1289" s="93" t="s">
        <v>41</v>
      </c>
      <c r="H1289" s="93" t="s">
        <v>37</v>
      </c>
      <c r="I1289" s="92" t="s">
        <v>117</v>
      </c>
      <c r="J1289" s="94">
        <v>4758</v>
      </c>
      <c r="K1289" s="95">
        <v>15158</v>
      </c>
      <c r="L1289" s="96">
        <v>774173.32000007399</v>
      </c>
    </row>
    <row r="1290" spans="1:12" s="97" customFormat="1" ht="15" customHeight="1" x14ac:dyDescent="0.25">
      <c r="A1290" s="91" t="s">
        <v>52</v>
      </c>
      <c r="B1290" s="92" t="s">
        <v>42</v>
      </c>
      <c r="C1290" s="92" t="s">
        <v>55</v>
      </c>
      <c r="D1290" s="92" t="s">
        <v>37</v>
      </c>
      <c r="E1290" s="92" t="s">
        <v>62</v>
      </c>
      <c r="F1290" s="92" t="s">
        <v>37</v>
      </c>
      <c r="G1290" s="93" t="s">
        <v>41</v>
      </c>
      <c r="H1290" s="93" t="s">
        <v>37</v>
      </c>
      <c r="I1290" s="92" t="s">
        <v>45</v>
      </c>
      <c r="J1290" s="94">
        <v>15</v>
      </c>
      <c r="K1290" s="95">
        <v>16</v>
      </c>
      <c r="L1290" s="96">
        <v>993</v>
      </c>
    </row>
    <row r="1291" spans="1:12" s="97" customFormat="1" ht="15" customHeight="1" x14ac:dyDescent="0.25">
      <c r="A1291" s="91" t="s">
        <v>52</v>
      </c>
      <c r="B1291" s="92" t="s">
        <v>42</v>
      </c>
      <c r="C1291" s="92" t="s">
        <v>55</v>
      </c>
      <c r="D1291" s="92" t="s">
        <v>37</v>
      </c>
      <c r="E1291" s="92" t="s">
        <v>62</v>
      </c>
      <c r="F1291" s="92" t="s">
        <v>37</v>
      </c>
      <c r="G1291" s="93" t="s">
        <v>42</v>
      </c>
      <c r="H1291" s="93" t="s">
        <v>37</v>
      </c>
      <c r="I1291" s="92" t="s">
        <v>117</v>
      </c>
      <c r="J1291" s="94">
        <v>4486</v>
      </c>
      <c r="K1291" s="95">
        <v>13442</v>
      </c>
      <c r="L1291" s="96">
        <v>685023.11000005901</v>
      </c>
    </row>
    <row r="1292" spans="1:12" s="97" customFormat="1" ht="15" customHeight="1" x14ac:dyDescent="0.25">
      <c r="A1292" s="91" t="s">
        <v>52</v>
      </c>
      <c r="B1292" s="92" t="s">
        <v>42</v>
      </c>
      <c r="C1292" s="92" t="s">
        <v>55</v>
      </c>
      <c r="D1292" s="92" t="s">
        <v>37</v>
      </c>
      <c r="E1292" s="92" t="s">
        <v>62</v>
      </c>
      <c r="F1292" s="92" t="s">
        <v>37</v>
      </c>
      <c r="G1292" s="93" t="s">
        <v>42</v>
      </c>
      <c r="H1292" s="93" t="s">
        <v>37</v>
      </c>
      <c r="I1292" s="92" t="s">
        <v>45</v>
      </c>
      <c r="J1292" s="94">
        <v>10</v>
      </c>
      <c r="K1292" s="95">
        <v>10</v>
      </c>
      <c r="L1292" s="96">
        <v>618</v>
      </c>
    </row>
    <row r="1293" spans="1:12" s="97" customFormat="1" ht="15" customHeight="1" x14ac:dyDescent="0.25">
      <c r="A1293" s="91" t="s">
        <v>52</v>
      </c>
      <c r="B1293" s="92" t="s">
        <v>42</v>
      </c>
      <c r="C1293" s="92" t="s">
        <v>55</v>
      </c>
      <c r="D1293" s="92" t="s">
        <v>37</v>
      </c>
      <c r="E1293" s="92" t="s">
        <v>62</v>
      </c>
      <c r="F1293" s="92" t="s">
        <v>37</v>
      </c>
      <c r="G1293" s="93" t="s">
        <v>43</v>
      </c>
      <c r="H1293" s="93" t="s">
        <v>37</v>
      </c>
      <c r="I1293" s="92" t="s">
        <v>117</v>
      </c>
      <c r="J1293" s="94">
        <v>4562</v>
      </c>
      <c r="K1293" s="95">
        <v>14674</v>
      </c>
      <c r="L1293" s="96">
        <v>738476.20000006806</v>
      </c>
    </row>
    <row r="1294" spans="1:12" s="97" customFormat="1" ht="15" customHeight="1" x14ac:dyDescent="0.25">
      <c r="A1294" s="91" t="s">
        <v>52</v>
      </c>
      <c r="B1294" s="92" t="s">
        <v>42</v>
      </c>
      <c r="C1294" s="92" t="s">
        <v>55</v>
      </c>
      <c r="D1294" s="92" t="s">
        <v>37</v>
      </c>
      <c r="E1294" s="92" t="s">
        <v>62</v>
      </c>
      <c r="F1294" s="92" t="s">
        <v>37</v>
      </c>
      <c r="G1294" s="93" t="s">
        <v>43</v>
      </c>
      <c r="H1294" s="93" t="s">
        <v>37</v>
      </c>
      <c r="I1294" s="92" t="s">
        <v>45</v>
      </c>
      <c r="J1294" s="94">
        <v>5</v>
      </c>
      <c r="K1294" s="95">
        <v>5</v>
      </c>
      <c r="L1294" s="96">
        <v>306</v>
      </c>
    </row>
    <row r="1295" spans="1:12" s="97" customFormat="1" ht="15" customHeight="1" x14ac:dyDescent="0.25">
      <c r="A1295" s="91" t="s">
        <v>52</v>
      </c>
      <c r="B1295" s="92" t="s">
        <v>42</v>
      </c>
      <c r="C1295" s="92" t="s">
        <v>55</v>
      </c>
      <c r="D1295" s="92" t="s">
        <v>37</v>
      </c>
      <c r="E1295" s="92" t="s">
        <v>62</v>
      </c>
      <c r="F1295" s="92" t="s">
        <v>37</v>
      </c>
      <c r="G1295" s="93" t="s">
        <v>44</v>
      </c>
      <c r="H1295" s="93" t="s">
        <v>37</v>
      </c>
      <c r="I1295" s="92" t="s">
        <v>117</v>
      </c>
      <c r="J1295" s="94">
        <v>4443</v>
      </c>
      <c r="K1295" s="95">
        <v>13040</v>
      </c>
      <c r="L1295" s="96">
        <v>644096.71000005805</v>
      </c>
    </row>
    <row r="1296" spans="1:12" s="97" customFormat="1" ht="15" customHeight="1" x14ac:dyDescent="0.25">
      <c r="A1296" s="91" t="s">
        <v>52</v>
      </c>
      <c r="B1296" s="92" t="s">
        <v>42</v>
      </c>
      <c r="C1296" s="92" t="s">
        <v>55</v>
      </c>
      <c r="D1296" s="92" t="s">
        <v>37</v>
      </c>
      <c r="E1296" s="92" t="s">
        <v>62</v>
      </c>
      <c r="F1296" s="92" t="s">
        <v>37</v>
      </c>
      <c r="G1296" s="93" t="s">
        <v>44</v>
      </c>
      <c r="H1296" s="93" t="s">
        <v>37</v>
      </c>
      <c r="I1296" s="92" t="s">
        <v>45</v>
      </c>
      <c r="J1296" s="94" t="s">
        <v>100</v>
      </c>
      <c r="K1296" s="95" t="s">
        <v>100</v>
      </c>
      <c r="L1296" s="96" t="s">
        <v>100</v>
      </c>
    </row>
    <row r="1297" spans="1:12" s="97" customFormat="1" ht="15" customHeight="1" x14ac:dyDescent="0.25">
      <c r="A1297" s="91" t="s">
        <v>52</v>
      </c>
      <c r="B1297" s="92" t="s">
        <v>42</v>
      </c>
      <c r="C1297" s="92" t="s">
        <v>55</v>
      </c>
      <c r="D1297" s="92" t="s">
        <v>37</v>
      </c>
      <c r="E1297" s="92" t="s">
        <v>62</v>
      </c>
      <c r="F1297" s="92" t="s">
        <v>37</v>
      </c>
      <c r="G1297" s="93" t="s">
        <v>98</v>
      </c>
      <c r="H1297" s="93" t="s">
        <v>37</v>
      </c>
      <c r="I1297" s="92" t="s">
        <v>117</v>
      </c>
      <c r="J1297" s="94">
        <v>4574</v>
      </c>
      <c r="K1297" s="95">
        <v>15492</v>
      </c>
      <c r="L1297" s="96">
        <v>774533.67000005604</v>
      </c>
    </row>
    <row r="1298" spans="1:12" s="97" customFormat="1" ht="15" customHeight="1" x14ac:dyDescent="0.25">
      <c r="A1298" s="91" t="s">
        <v>52</v>
      </c>
      <c r="B1298" s="92" t="s">
        <v>42</v>
      </c>
      <c r="C1298" s="92" t="s">
        <v>55</v>
      </c>
      <c r="D1298" s="92" t="s">
        <v>37</v>
      </c>
      <c r="E1298" s="92" t="s">
        <v>62</v>
      </c>
      <c r="F1298" s="92" t="s">
        <v>37</v>
      </c>
      <c r="G1298" s="93" t="s">
        <v>98</v>
      </c>
      <c r="H1298" s="93" t="s">
        <v>37</v>
      </c>
      <c r="I1298" s="92" t="s">
        <v>45</v>
      </c>
      <c r="J1298" s="94" t="s">
        <v>99</v>
      </c>
      <c r="K1298" s="95" t="s">
        <v>99</v>
      </c>
      <c r="L1298" s="96" t="s">
        <v>99</v>
      </c>
    </row>
    <row r="1299" spans="1:12" s="97" customFormat="1" ht="15" customHeight="1" x14ac:dyDescent="0.25">
      <c r="A1299" s="91" t="s">
        <v>52</v>
      </c>
      <c r="B1299" s="92" t="s">
        <v>42</v>
      </c>
      <c r="C1299" s="92" t="s">
        <v>55</v>
      </c>
      <c r="D1299" s="92" t="s">
        <v>37</v>
      </c>
      <c r="E1299" s="92" t="s">
        <v>62</v>
      </c>
      <c r="F1299" s="92" t="s">
        <v>37</v>
      </c>
      <c r="G1299" s="93" t="s">
        <v>37</v>
      </c>
      <c r="H1299" s="93" t="s">
        <v>122</v>
      </c>
      <c r="I1299" s="92" t="s">
        <v>117</v>
      </c>
      <c r="J1299" s="94">
        <v>4511</v>
      </c>
      <c r="K1299" s="95">
        <v>11261</v>
      </c>
      <c r="L1299" s="96">
        <v>577756.11000000197</v>
      </c>
    </row>
    <row r="1300" spans="1:12" s="97" customFormat="1" ht="15" customHeight="1" x14ac:dyDescent="0.25">
      <c r="A1300" s="91" t="s">
        <v>52</v>
      </c>
      <c r="B1300" s="92" t="s">
        <v>42</v>
      </c>
      <c r="C1300" s="92" t="s">
        <v>55</v>
      </c>
      <c r="D1300" s="92" t="s">
        <v>37</v>
      </c>
      <c r="E1300" s="92" t="s">
        <v>62</v>
      </c>
      <c r="F1300" s="92" t="s">
        <v>37</v>
      </c>
      <c r="G1300" s="93" t="s">
        <v>37</v>
      </c>
      <c r="H1300" s="93" t="s">
        <v>122</v>
      </c>
      <c r="I1300" s="92" t="s">
        <v>45</v>
      </c>
      <c r="J1300" s="94">
        <v>15</v>
      </c>
      <c r="K1300" s="95">
        <v>15</v>
      </c>
      <c r="L1300" s="96">
        <v>939</v>
      </c>
    </row>
    <row r="1301" spans="1:12" s="97" customFormat="1" ht="15" customHeight="1" x14ac:dyDescent="0.25">
      <c r="A1301" s="91" t="s">
        <v>52</v>
      </c>
      <c r="B1301" s="92" t="s">
        <v>42</v>
      </c>
      <c r="C1301" s="92" t="s">
        <v>55</v>
      </c>
      <c r="D1301" s="92" t="s">
        <v>37</v>
      </c>
      <c r="E1301" s="92" t="s">
        <v>62</v>
      </c>
      <c r="F1301" s="92" t="s">
        <v>37</v>
      </c>
      <c r="G1301" s="93" t="s">
        <v>37</v>
      </c>
      <c r="H1301" s="93" t="s">
        <v>37</v>
      </c>
      <c r="I1301" s="92" t="s">
        <v>117</v>
      </c>
      <c r="J1301" s="94">
        <v>22191</v>
      </c>
      <c r="K1301" s="95">
        <v>72896</v>
      </c>
      <c r="L1301" s="96">
        <v>3674783.6299994099</v>
      </c>
    </row>
    <row r="1302" spans="1:12" s="97" customFormat="1" ht="15" customHeight="1" x14ac:dyDescent="0.25">
      <c r="A1302" s="91" t="s">
        <v>52</v>
      </c>
      <c r="B1302" s="92" t="s">
        <v>42</v>
      </c>
      <c r="C1302" s="92" t="s">
        <v>55</v>
      </c>
      <c r="D1302" s="92" t="s">
        <v>37</v>
      </c>
      <c r="E1302" s="92" t="s">
        <v>62</v>
      </c>
      <c r="F1302" s="92" t="s">
        <v>37</v>
      </c>
      <c r="G1302" s="93" t="s">
        <v>37</v>
      </c>
      <c r="H1302" s="93" t="s">
        <v>37</v>
      </c>
      <c r="I1302" s="92" t="s">
        <v>45</v>
      </c>
      <c r="J1302" s="94">
        <v>39</v>
      </c>
      <c r="K1302" s="95">
        <v>41</v>
      </c>
      <c r="L1302" s="96">
        <v>2532</v>
      </c>
    </row>
    <row r="1303" spans="1:12" s="97" customFormat="1" ht="15" customHeight="1" x14ac:dyDescent="0.25">
      <c r="A1303" s="91" t="s">
        <v>52</v>
      </c>
      <c r="B1303" s="92" t="s">
        <v>42</v>
      </c>
      <c r="C1303" s="92" t="s">
        <v>55</v>
      </c>
      <c r="D1303" s="92" t="s">
        <v>37</v>
      </c>
      <c r="E1303" s="92" t="s">
        <v>62</v>
      </c>
      <c r="F1303" s="92" t="s">
        <v>37</v>
      </c>
      <c r="G1303" s="93" t="s">
        <v>37</v>
      </c>
      <c r="H1303" s="93" t="s">
        <v>64</v>
      </c>
      <c r="I1303" s="92" t="s">
        <v>117</v>
      </c>
      <c r="J1303" s="94">
        <v>17521</v>
      </c>
      <c r="K1303" s="95">
        <v>60779</v>
      </c>
      <c r="L1303" s="96">
        <v>3049703.7799993502</v>
      </c>
    </row>
    <row r="1304" spans="1:12" s="97" customFormat="1" ht="15" customHeight="1" x14ac:dyDescent="0.25">
      <c r="A1304" s="91" t="s">
        <v>52</v>
      </c>
      <c r="B1304" s="92" t="s">
        <v>42</v>
      </c>
      <c r="C1304" s="92" t="s">
        <v>55</v>
      </c>
      <c r="D1304" s="92" t="s">
        <v>37</v>
      </c>
      <c r="E1304" s="92" t="s">
        <v>62</v>
      </c>
      <c r="F1304" s="92" t="s">
        <v>37</v>
      </c>
      <c r="G1304" s="93" t="s">
        <v>37</v>
      </c>
      <c r="H1304" s="93" t="s">
        <v>64</v>
      </c>
      <c r="I1304" s="92" t="s">
        <v>45</v>
      </c>
      <c r="J1304" s="94">
        <v>24</v>
      </c>
      <c r="K1304" s="95">
        <v>26</v>
      </c>
      <c r="L1304" s="96">
        <v>1593</v>
      </c>
    </row>
    <row r="1305" spans="1:12" s="97" customFormat="1" ht="15" customHeight="1" x14ac:dyDescent="0.25">
      <c r="A1305" s="91" t="s">
        <v>52</v>
      </c>
      <c r="B1305" s="92" t="s">
        <v>42</v>
      </c>
      <c r="C1305" s="92" t="s">
        <v>55</v>
      </c>
      <c r="D1305" s="92" t="s">
        <v>37</v>
      </c>
      <c r="E1305" s="92" t="s">
        <v>37</v>
      </c>
      <c r="F1305" s="92" t="s">
        <v>120</v>
      </c>
      <c r="G1305" s="93" t="s">
        <v>41</v>
      </c>
      <c r="H1305" s="93" t="s">
        <v>37</v>
      </c>
      <c r="I1305" s="92" t="s">
        <v>117</v>
      </c>
      <c r="J1305" s="94">
        <v>778</v>
      </c>
      <c r="K1305" s="95">
        <v>2217</v>
      </c>
      <c r="L1305" s="96">
        <v>157718.98999999699</v>
      </c>
    </row>
    <row r="1306" spans="1:12" s="97" customFormat="1" ht="15" customHeight="1" x14ac:dyDescent="0.25">
      <c r="A1306" s="91" t="s">
        <v>52</v>
      </c>
      <c r="B1306" s="92" t="s">
        <v>42</v>
      </c>
      <c r="C1306" s="92" t="s">
        <v>55</v>
      </c>
      <c r="D1306" s="92" t="s">
        <v>37</v>
      </c>
      <c r="E1306" s="92" t="s">
        <v>37</v>
      </c>
      <c r="F1306" s="92" t="s">
        <v>120</v>
      </c>
      <c r="G1306" s="93" t="s">
        <v>41</v>
      </c>
      <c r="H1306" s="93" t="s">
        <v>37</v>
      </c>
      <c r="I1306" s="92" t="s">
        <v>45</v>
      </c>
      <c r="J1306" s="94" t="s">
        <v>99</v>
      </c>
      <c r="K1306" s="95" t="s">
        <v>99</v>
      </c>
      <c r="L1306" s="96" t="s">
        <v>99</v>
      </c>
    </row>
    <row r="1307" spans="1:12" s="97" customFormat="1" ht="15" customHeight="1" x14ac:dyDescent="0.25">
      <c r="A1307" s="91" t="s">
        <v>52</v>
      </c>
      <c r="B1307" s="92" t="s">
        <v>42</v>
      </c>
      <c r="C1307" s="92" t="s">
        <v>55</v>
      </c>
      <c r="D1307" s="92" t="s">
        <v>37</v>
      </c>
      <c r="E1307" s="92" t="s">
        <v>37</v>
      </c>
      <c r="F1307" s="92" t="s">
        <v>120</v>
      </c>
      <c r="G1307" s="93" t="s">
        <v>42</v>
      </c>
      <c r="H1307" s="93" t="s">
        <v>37</v>
      </c>
      <c r="I1307" s="92" t="s">
        <v>117</v>
      </c>
      <c r="J1307" s="94">
        <v>715</v>
      </c>
      <c r="K1307" s="95">
        <v>1720</v>
      </c>
      <c r="L1307" s="96">
        <v>99632.249999999505</v>
      </c>
    </row>
    <row r="1308" spans="1:12" s="97" customFormat="1" ht="15" customHeight="1" x14ac:dyDescent="0.25">
      <c r="A1308" s="91" t="s">
        <v>52</v>
      </c>
      <c r="B1308" s="92" t="s">
        <v>42</v>
      </c>
      <c r="C1308" s="92" t="s">
        <v>55</v>
      </c>
      <c r="D1308" s="92" t="s">
        <v>37</v>
      </c>
      <c r="E1308" s="92" t="s">
        <v>37</v>
      </c>
      <c r="F1308" s="92" t="s">
        <v>120</v>
      </c>
      <c r="G1308" s="93" t="s">
        <v>42</v>
      </c>
      <c r="H1308" s="93" t="s">
        <v>37</v>
      </c>
      <c r="I1308" s="92" t="s">
        <v>45</v>
      </c>
      <c r="J1308" s="94" t="s">
        <v>99</v>
      </c>
      <c r="K1308" s="95" t="s">
        <v>99</v>
      </c>
      <c r="L1308" s="96" t="s">
        <v>99</v>
      </c>
    </row>
    <row r="1309" spans="1:12" s="97" customFormat="1" ht="15" customHeight="1" x14ac:dyDescent="0.25">
      <c r="A1309" s="91" t="s">
        <v>52</v>
      </c>
      <c r="B1309" s="92" t="s">
        <v>42</v>
      </c>
      <c r="C1309" s="92" t="s">
        <v>55</v>
      </c>
      <c r="D1309" s="92" t="s">
        <v>37</v>
      </c>
      <c r="E1309" s="92" t="s">
        <v>37</v>
      </c>
      <c r="F1309" s="92" t="s">
        <v>120</v>
      </c>
      <c r="G1309" s="93" t="s">
        <v>43</v>
      </c>
      <c r="H1309" s="93" t="s">
        <v>37</v>
      </c>
      <c r="I1309" s="92" t="s">
        <v>117</v>
      </c>
      <c r="J1309" s="94">
        <v>757</v>
      </c>
      <c r="K1309" s="95">
        <v>2273</v>
      </c>
      <c r="L1309" s="96">
        <v>118918.19999999899</v>
      </c>
    </row>
    <row r="1310" spans="1:12" s="97" customFormat="1" ht="15" customHeight="1" x14ac:dyDescent="0.25">
      <c r="A1310" s="91" t="s">
        <v>52</v>
      </c>
      <c r="B1310" s="92" t="s">
        <v>42</v>
      </c>
      <c r="C1310" s="92" t="s">
        <v>55</v>
      </c>
      <c r="D1310" s="92" t="s">
        <v>37</v>
      </c>
      <c r="E1310" s="92" t="s">
        <v>37</v>
      </c>
      <c r="F1310" s="92" t="s">
        <v>120</v>
      </c>
      <c r="G1310" s="93" t="s">
        <v>43</v>
      </c>
      <c r="H1310" s="93" t="s">
        <v>37</v>
      </c>
      <c r="I1310" s="92" t="s">
        <v>45</v>
      </c>
      <c r="J1310" s="94" t="s">
        <v>99</v>
      </c>
      <c r="K1310" s="95" t="s">
        <v>99</v>
      </c>
      <c r="L1310" s="96" t="s">
        <v>99</v>
      </c>
    </row>
    <row r="1311" spans="1:12" s="97" customFormat="1" ht="15" customHeight="1" x14ac:dyDescent="0.25">
      <c r="A1311" s="91" t="s">
        <v>52</v>
      </c>
      <c r="B1311" s="92" t="s">
        <v>42</v>
      </c>
      <c r="C1311" s="92" t="s">
        <v>55</v>
      </c>
      <c r="D1311" s="92" t="s">
        <v>37</v>
      </c>
      <c r="E1311" s="92" t="s">
        <v>37</v>
      </c>
      <c r="F1311" s="92" t="s">
        <v>120</v>
      </c>
      <c r="G1311" s="93" t="s">
        <v>44</v>
      </c>
      <c r="H1311" s="93" t="s">
        <v>37</v>
      </c>
      <c r="I1311" s="92" t="s">
        <v>117</v>
      </c>
      <c r="J1311" s="94">
        <v>727</v>
      </c>
      <c r="K1311" s="95">
        <v>2257</v>
      </c>
      <c r="L1311" s="96">
        <v>113491.83999999901</v>
      </c>
    </row>
    <row r="1312" spans="1:12" s="97" customFormat="1" ht="15" customHeight="1" x14ac:dyDescent="0.25">
      <c r="A1312" s="91" t="s">
        <v>52</v>
      </c>
      <c r="B1312" s="92" t="s">
        <v>42</v>
      </c>
      <c r="C1312" s="92" t="s">
        <v>55</v>
      </c>
      <c r="D1312" s="92" t="s">
        <v>37</v>
      </c>
      <c r="E1312" s="92" t="s">
        <v>37</v>
      </c>
      <c r="F1312" s="92" t="s">
        <v>120</v>
      </c>
      <c r="G1312" s="93" t="s">
        <v>44</v>
      </c>
      <c r="H1312" s="93" t="s">
        <v>37</v>
      </c>
      <c r="I1312" s="92" t="s">
        <v>45</v>
      </c>
      <c r="J1312" s="94" t="s">
        <v>99</v>
      </c>
      <c r="K1312" s="95" t="s">
        <v>99</v>
      </c>
      <c r="L1312" s="96" t="s">
        <v>99</v>
      </c>
    </row>
    <row r="1313" spans="1:12" s="97" customFormat="1" ht="15" customHeight="1" x14ac:dyDescent="0.25">
      <c r="A1313" s="91" t="s">
        <v>52</v>
      </c>
      <c r="B1313" s="92" t="s">
        <v>42</v>
      </c>
      <c r="C1313" s="92" t="s">
        <v>55</v>
      </c>
      <c r="D1313" s="92" t="s">
        <v>37</v>
      </c>
      <c r="E1313" s="92" t="s">
        <v>37</v>
      </c>
      <c r="F1313" s="92" t="s">
        <v>120</v>
      </c>
      <c r="G1313" s="93" t="s">
        <v>98</v>
      </c>
      <c r="H1313" s="93" t="s">
        <v>37</v>
      </c>
      <c r="I1313" s="92" t="s">
        <v>117</v>
      </c>
      <c r="J1313" s="94">
        <v>853</v>
      </c>
      <c r="K1313" s="95">
        <v>2568</v>
      </c>
      <c r="L1313" s="96">
        <v>142239.55999999901</v>
      </c>
    </row>
    <row r="1314" spans="1:12" s="97" customFormat="1" ht="15" customHeight="1" x14ac:dyDescent="0.25">
      <c r="A1314" s="91" t="s">
        <v>52</v>
      </c>
      <c r="B1314" s="92" t="s">
        <v>42</v>
      </c>
      <c r="C1314" s="92" t="s">
        <v>55</v>
      </c>
      <c r="D1314" s="92" t="s">
        <v>37</v>
      </c>
      <c r="E1314" s="92" t="s">
        <v>37</v>
      </c>
      <c r="F1314" s="92" t="s">
        <v>120</v>
      </c>
      <c r="G1314" s="93" t="s">
        <v>37</v>
      </c>
      <c r="H1314" s="93" t="s">
        <v>122</v>
      </c>
      <c r="I1314" s="92" t="s">
        <v>117</v>
      </c>
      <c r="J1314" s="94">
        <v>819</v>
      </c>
      <c r="K1314" s="95">
        <v>2105</v>
      </c>
      <c r="L1314" s="96">
        <v>136230.679999999</v>
      </c>
    </row>
    <row r="1315" spans="1:12" s="97" customFormat="1" ht="15" customHeight="1" x14ac:dyDescent="0.25">
      <c r="A1315" s="91" t="s">
        <v>52</v>
      </c>
      <c r="B1315" s="92" t="s">
        <v>42</v>
      </c>
      <c r="C1315" s="92" t="s">
        <v>55</v>
      </c>
      <c r="D1315" s="92" t="s">
        <v>37</v>
      </c>
      <c r="E1315" s="92" t="s">
        <v>37</v>
      </c>
      <c r="F1315" s="92" t="s">
        <v>120</v>
      </c>
      <c r="G1315" s="93" t="s">
        <v>37</v>
      </c>
      <c r="H1315" s="93" t="s">
        <v>122</v>
      </c>
      <c r="I1315" s="92" t="s">
        <v>45</v>
      </c>
      <c r="J1315" s="94" t="s">
        <v>99</v>
      </c>
      <c r="K1315" s="95" t="s">
        <v>99</v>
      </c>
      <c r="L1315" s="96" t="s">
        <v>99</v>
      </c>
    </row>
    <row r="1316" spans="1:12" s="97" customFormat="1" ht="15" customHeight="1" x14ac:dyDescent="0.25">
      <c r="A1316" s="91" t="s">
        <v>52</v>
      </c>
      <c r="B1316" s="92" t="s">
        <v>42</v>
      </c>
      <c r="C1316" s="92" t="s">
        <v>55</v>
      </c>
      <c r="D1316" s="92" t="s">
        <v>37</v>
      </c>
      <c r="E1316" s="92" t="s">
        <v>37</v>
      </c>
      <c r="F1316" s="92" t="s">
        <v>120</v>
      </c>
      <c r="G1316" s="93" t="s">
        <v>37</v>
      </c>
      <c r="H1316" s="93" t="s">
        <v>37</v>
      </c>
      <c r="I1316" s="92" t="s">
        <v>117</v>
      </c>
      <c r="J1316" s="94">
        <v>3749</v>
      </c>
      <c r="K1316" s="95">
        <v>11286</v>
      </c>
      <c r="L1316" s="96">
        <v>648575.04000002495</v>
      </c>
    </row>
    <row r="1317" spans="1:12" s="97" customFormat="1" ht="15" customHeight="1" x14ac:dyDescent="0.25">
      <c r="A1317" s="91" t="s">
        <v>52</v>
      </c>
      <c r="B1317" s="92" t="s">
        <v>42</v>
      </c>
      <c r="C1317" s="92" t="s">
        <v>55</v>
      </c>
      <c r="D1317" s="92" t="s">
        <v>37</v>
      </c>
      <c r="E1317" s="92" t="s">
        <v>37</v>
      </c>
      <c r="F1317" s="92" t="s">
        <v>120</v>
      </c>
      <c r="G1317" s="93" t="s">
        <v>37</v>
      </c>
      <c r="H1317" s="93" t="s">
        <v>37</v>
      </c>
      <c r="I1317" s="92" t="s">
        <v>45</v>
      </c>
      <c r="J1317" s="94">
        <v>7</v>
      </c>
      <c r="K1317" s="95">
        <v>7</v>
      </c>
      <c r="L1317" s="96">
        <v>426</v>
      </c>
    </row>
    <row r="1318" spans="1:12" s="97" customFormat="1" ht="15" customHeight="1" x14ac:dyDescent="0.25">
      <c r="A1318" s="91" t="s">
        <v>52</v>
      </c>
      <c r="B1318" s="92" t="s">
        <v>42</v>
      </c>
      <c r="C1318" s="92" t="s">
        <v>55</v>
      </c>
      <c r="D1318" s="92" t="s">
        <v>37</v>
      </c>
      <c r="E1318" s="92" t="s">
        <v>37</v>
      </c>
      <c r="F1318" s="92" t="s">
        <v>120</v>
      </c>
      <c r="G1318" s="93" t="s">
        <v>37</v>
      </c>
      <c r="H1318" s="93" t="s">
        <v>64</v>
      </c>
      <c r="I1318" s="92" t="s">
        <v>117</v>
      </c>
      <c r="J1318" s="94">
        <v>2885</v>
      </c>
      <c r="K1318" s="95">
        <v>8975</v>
      </c>
      <c r="L1318" s="96">
        <v>498227.18000002299</v>
      </c>
    </row>
    <row r="1319" spans="1:12" s="97" customFormat="1" ht="15" customHeight="1" x14ac:dyDescent="0.25">
      <c r="A1319" s="91" t="s">
        <v>52</v>
      </c>
      <c r="B1319" s="92" t="s">
        <v>42</v>
      </c>
      <c r="C1319" s="92" t="s">
        <v>55</v>
      </c>
      <c r="D1319" s="92" t="s">
        <v>37</v>
      </c>
      <c r="E1319" s="92" t="s">
        <v>37</v>
      </c>
      <c r="F1319" s="92" t="s">
        <v>120</v>
      </c>
      <c r="G1319" s="93" t="s">
        <v>37</v>
      </c>
      <c r="H1319" s="93" t="s">
        <v>64</v>
      </c>
      <c r="I1319" s="92" t="s">
        <v>45</v>
      </c>
      <c r="J1319" s="94" t="s">
        <v>99</v>
      </c>
      <c r="K1319" s="95" t="s">
        <v>99</v>
      </c>
      <c r="L1319" s="96" t="s">
        <v>99</v>
      </c>
    </row>
    <row r="1320" spans="1:12" s="97" customFormat="1" ht="15" customHeight="1" x14ac:dyDescent="0.25">
      <c r="A1320" s="91" t="s">
        <v>52</v>
      </c>
      <c r="B1320" s="92" t="s">
        <v>42</v>
      </c>
      <c r="C1320" s="92" t="s">
        <v>55</v>
      </c>
      <c r="D1320" s="92" t="s">
        <v>37</v>
      </c>
      <c r="E1320" s="92" t="s">
        <v>37</v>
      </c>
      <c r="F1320" s="92" t="s">
        <v>121</v>
      </c>
      <c r="G1320" s="93" t="s">
        <v>41</v>
      </c>
      <c r="H1320" s="93" t="s">
        <v>37</v>
      </c>
      <c r="I1320" s="92" t="s">
        <v>117</v>
      </c>
      <c r="J1320" s="94">
        <v>10306</v>
      </c>
      <c r="K1320" s="95">
        <v>31869</v>
      </c>
      <c r="L1320" s="96">
        <v>1592591.6199996001</v>
      </c>
    </row>
    <row r="1321" spans="1:12" s="97" customFormat="1" ht="15" customHeight="1" x14ac:dyDescent="0.25">
      <c r="A1321" s="91" t="s">
        <v>52</v>
      </c>
      <c r="B1321" s="92" t="s">
        <v>42</v>
      </c>
      <c r="C1321" s="92" t="s">
        <v>55</v>
      </c>
      <c r="D1321" s="92" t="s">
        <v>37</v>
      </c>
      <c r="E1321" s="92" t="s">
        <v>37</v>
      </c>
      <c r="F1321" s="92" t="s">
        <v>121</v>
      </c>
      <c r="G1321" s="93" t="s">
        <v>41</v>
      </c>
      <c r="H1321" s="93" t="s">
        <v>37</v>
      </c>
      <c r="I1321" s="92" t="s">
        <v>45</v>
      </c>
      <c r="J1321" s="94">
        <v>22</v>
      </c>
      <c r="K1321" s="95">
        <v>23</v>
      </c>
      <c r="L1321" s="96">
        <v>1425</v>
      </c>
    </row>
    <row r="1322" spans="1:12" s="97" customFormat="1" ht="15" customHeight="1" x14ac:dyDescent="0.25">
      <c r="A1322" s="91" t="s">
        <v>52</v>
      </c>
      <c r="B1322" s="92" t="s">
        <v>42</v>
      </c>
      <c r="C1322" s="92" t="s">
        <v>55</v>
      </c>
      <c r="D1322" s="92" t="s">
        <v>37</v>
      </c>
      <c r="E1322" s="92" t="s">
        <v>37</v>
      </c>
      <c r="F1322" s="92" t="s">
        <v>121</v>
      </c>
      <c r="G1322" s="93" t="s">
        <v>42</v>
      </c>
      <c r="H1322" s="93" t="s">
        <v>37</v>
      </c>
      <c r="I1322" s="92" t="s">
        <v>117</v>
      </c>
      <c r="J1322" s="94">
        <v>10008</v>
      </c>
      <c r="K1322" s="95">
        <v>31466</v>
      </c>
      <c r="L1322" s="96">
        <v>1564903.16999968</v>
      </c>
    </row>
    <row r="1323" spans="1:12" s="97" customFormat="1" ht="15" customHeight="1" x14ac:dyDescent="0.25">
      <c r="A1323" s="91" t="s">
        <v>52</v>
      </c>
      <c r="B1323" s="92" t="s">
        <v>42</v>
      </c>
      <c r="C1323" s="92" t="s">
        <v>55</v>
      </c>
      <c r="D1323" s="92" t="s">
        <v>37</v>
      </c>
      <c r="E1323" s="92" t="s">
        <v>37</v>
      </c>
      <c r="F1323" s="92" t="s">
        <v>121</v>
      </c>
      <c r="G1323" s="93" t="s">
        <v>42</v>
      </c>
      <c r="H1323" s="93" t="s">
        <v>37</v>
      </c>
      <c r="I1323" s="92" t="s">
        <v>45</v>
      </c>
      <c r="J1323" s="94">
        <v>18</v>
      </c>
      <c r="K1323" s="95">
        <v>21</v>
      </c>
      <c r="L1323" s="96">
        <v>1276.1300000000001</v>
      </c>
    </row>
    <row r="1324" spans="1:12" s="97" customFormat="1" ht="15" customHeight="1" x14ac:dyDescent="0.25">
      <c r="A1324" s="91" t="s">
        <v>52</v>
      </c>
      <c r="B1324" s="92" t="s">
        <v>42</v>
      </c>
      <c r="C1324" s="92" t="s">
        <v>55</v>
      </c>
      <c r="D1324" s="92" t="s">
        <v>37</v>
      </c>
      <c r="E1324" s="92" t="s">
        <v>37</v>
      </c>
      <c r="F1324" s="92" t="s">
        <v>121</v>
      </c>
      <c r="G1324" s="93" t="s">
        <v>43</v>
      </c>
      <c r="H1324" s="93" t="s">
        <v>37</v>
      </c>
      <c r="I1324" s="92" t="s">
        <v>117</v>
      </c>
      <c r="J1324" s="94">
        <v>10158</v>
      </c>
      <c r="K1324" s="95">
        <v>30487</v>
      </c>
      <c r="L1324" s="96">
        <v>1492936.2699997199</v>
      </c>
    </row>
    <row r="1325" spans="1:12" s="97" customFormat="1" ht="15" customHeight="1" x14ac:dyDescent="0.25">
      <c r="A1325" s="91" t="s">
        <v>52</v>
      </c>
      <c r="B1325" s="92" t="s">
        <v>42</v>
      </c>
      <c r="C1325" s="92" t="s">
        <v>55</v>
      </c>
      <c r="D1325" s="92" t="s">
        <v>37</v>
      </c>
      <c r="E1325" s="92" t="s">
        <v>37</v>
      </c>
      <c r="F1325" s="92" t="s">
        <v>121</v>
      </c>
      <c r="G1325" s="93" t="s">
        <v>43</v>
      </c>
      <c r="H1325" s="93" t="s">
        <v>37</v>
      </c>
      <c r="I1325" s="92" t="s">
        <v>45</v>
      </c>
      <c r="J1325" s="94" t="s">
        <v>99</v>
      </c>
      <c r="K1325" s="95" t="s">
        <v>99</v>
      </c>
      <c r="L1325" s="96" t="s">
        <v>99</v>
      </c>
    </row>
    <row r="1326" spans="1:12" s="97" customFormat="1" ht="15" customHeight="1" x14ac:dyDescent="0.25">
      <c r="A1326" s="91" t="s">
        <v>52</v>
      </c>
      <c r="B1326" s="92" t="s">
        <v>42</v>
      </c>
      <c r="C1326" s="92" t="s">
        <v>55</v>
      </c>
      <c r="D1326" s="92" t="s">
        <v>37</v>
      </c>
      <c r="E1326" s="92" t="s">
        <v>37</v>
      </c>
      <c r="F1326" s="92" t="s">
        <v>121</v>
      </c>
      <c r="G1326" s="93" t="s">
        <v>44</v>
      </c>
      <c r="H1326" s="93" t="s">
        <v>37</v>
      </c>
      <c r="I1326" s="92" t="s">
        <v>117</v>
      </c>
      <c r="J1326" s="94">
        <v>9763</v>
      </c>
      <c r="K1326" s="95">
        <v>28953</v>
      </c>
      <c r="L1326" s="96">
        <v>1400806.0699998401</v>
      </c>
    </row>
    <row r="1327" spans="1:12" s="97" customFormat="1" ht="15" customHeight="1" x14ac:dyDescent="0.25">
      <c r="A1327" s="91" t="s">
        <v>52</v>
      </c>
      <c r="B1327" s="92" t="s">
        <v>42</v>
      </c>
      <c r="C1327" s="92" t="s">
        <v>55</v>
      </c>
      <c r="D1327" s="92" t="s">
        <v>37</v>
      </c>
      <c r="E1327" s="92" t="s">
        <v>37</v>
      </c>
      <c r="F1327" s="92" t="s">
        <v>121</v>
      </c>
      <c r="G1327" s="93" t="s">
        <v>44</v>
      </c>
      <c r="H1327" s="93" t="s">
        <v>37</v>
      </c>
      <c r="I1327" s="92" t="s">
        <v>45</v>
      </c>
      <c r="J1327" s="94" t="s">
        <v>100</v>
      </c>
      <c r="K1327" s="95" t="s">
        <v>100</v>
      </c>
      <c r="L1327" s="96" t="s">
        <v>100</v>
      </c>
    </row>
    <row r="1328" spans="1:12" s="97" customFormat="1" ht="15" customHeight="1" x14ac:dyDescent="0.25">
      <c r="A1328" s="91" t="s">
        <v>52</v>
      </c>
      <c r="B1328" s="92" t="s">
        <v>42</v>
      </c>
      <c r="C1328" s="92" t="s">
        <v>55</v>
      </c>
      <c r="D1328" s="92" t="s">
        <v>37</v>
      </c>
      <c r="E1328" s="92" t="s">
        <v>37</v>
      </c>
      <c r="F1328" s="92" t="s">
        <v>121</v>
      </c>
      <c r="G1328" s="93" t="s">
        <v>98</v>
      </c>
      <c r="H1328" s="93" t="s">
        <v>37</v>
      </c>
      <c r="I1328" s="92" t="s">
        <v>117</v>
      </c>
      <c r="J1328" s="94">
        <v>9532</v>
      </c>
      <c r="K1328" s="95">
        <v>30819</v>
      </c>
      <c r="L1328" s="96">
        <v>1511804.12999969</v>
      </c>
    </row>
    <row r="1329" spans="1:12" s="97" customFormat="1" ht="15" customHeight="1" x14ac:dyDescent="0.25">
      <c r="A1329" s="91" t="s">
        <v>52</v>
      </c>
      <c r="B1329" s="92" t="s">
        <v>42</v>
      </c>
      <c r="C1329" s="92" t="s">
        <v>55</v>
      </c>
      <c r="D1329" s="92" t="s">
        <v>37</v>
      </c>
      <c r="E1329" s="92" t="s">
        <v>37</v>
      </c>
      <c r="F1329" s="92" t="s">
        <v>121</v>
      </c>
      <c r="G1329" s="93" t="s">
        <v>98</v>
      </c>
      <c r="H1329" s="93" t="s">
        <v>37</v>
      </c>
      <c r="I1329" s="92" t="s">
        <v>45</v>
      </c>
      <c r="J1329" s="94" t="s">
        <v>100</v>
      </c>
      <c r="K1329" s="95" t="s">
        <v>100</v>
      </c>
      <c r="L1329" s="96" t="s">
        <v>100</v>
      </c>
    </row>
    <row r="1330" spans="1:12" s="97" customFormat="1" ht="15" customHeight="1" x14ac:dyDescent="0.25">
      <c r="A1330" s="91" t="s">
        <v>52</v>
      </c>
      <c r="B1330" s="92" t="s">
        <v>42</v>
      </c>
      <c r="C1330" s="92" t="s">
        <v>55</v>
      </c>
      <c r="D1330" s="92" t="s">
        <v>37</v>
      </c>
      <c r="E1330" s="92" t="s">
        <v>37</v>
      </c>
      <c r="F1330" s="92" t="s">
        <v>121</v>
      </c>
      <c r="G1330" s="93" t="s">
        <v>37</v>
      </c>
      <c r="H1330" s="93" t="s">
        <v>122</v>
      </c>
      <c r="I1330" s="92" t="s">
        <v>117</v>
      </c>
      <c r="J1330" s="94">
        <v>10021</v>
      </c>
      <c r="K1330" s="95">
        <v>24815</v>
      </c>
      <c r="L1330" s="96">
        <v>1248560.4900000801</v>
      </c>
    </row>
    <row r="1331" spans="1:12" s="97" customFormat="1" ht="15" customHeight="1" x14ac:dyDescent="0.25">
      <c r="A1331" s="91" t="s">
        <v>52</v>
      </c>
      <c r="B1331" s="92" t="s">
        <v>42</v>
      </c>
      <c r="C1331" s="92" t="s">
        <v>55</v>
      </c>
      <c r="D1331" s="92" t="s">
        <v>37</v>
      </c>
      <c r="E1331" s="92" t="s">
        <v>37</v>
      </c>
      <c r="F1331" s="92" t="s">
        <v>121</v>
      </c>
      <c r="G1331" s="93" t="s">
        <v>37</v>
      </c>
      <c r="H1331" s="93" t="s">
        <v>122</v>
      </c>
      <c r="I1331" s="92" t="s">
        <v>45</v>
      </c>
      <c r="J1331" s="94">
        <v>25</v>
      </c>
      <c r="K1331" s="95">
        <v>32</v>
      </c>
      <c r="L1331" s="96">
        <v>1932.16</v>
      </c>
    </row>
    <row r="1332" spans="1:12" s="97" customFormat="1" ht="15" customHeight="1" x14ac:dyDescent="0.25">
      <c r="A1332" s="91" t="s">
        <v>52</v>
      </c>
      <c r="B1332" s="92" t="s">
        <v>42</v>
      </c>
      <c r="C1332" s="92" t="s">
        <v>55</v>
      </c>
      <c r="D1332" s="92" t="s">
        <v>37</v>
      </c>
      <c r="E1332" s="92" t="s">
        <v>37</v>
      </c>
      <c r="F1332" s="92" t="s">
        <v>121</v>
      </c>
      <c r="G1332" s="93" t="s">
        <v>37</v>
      </c>
      <c r="H1332" s="93" t="s">
        <v>37</v>
      </c>
      <c r="I1332" s="92" t="s">
        <v>117</v>
      </c>
      <c r="J1332" s="94">
        <v>48256</v>
      </c>
      <c r="K1332" s="95">
        <v>156147</v>
      </c>
      <c r="L1332" s="96">
        <v>7695586.9700044896</v>
      </c>
    </row>
    <row r="1333" spans="1:12" s="97" customFormat="1" ht="15" customHeight="1" x14ac:dyDescent="0.25">
      <c r="A1333" s="91" t="s">
        <v>52</v>
      </c>
      <c r="B1333" s="92" t="s">
        <v>42</v>
      </c>
      <c r="C1333" s="92" t="s">
        <v>55</v>
      </c>
      <c r="D1333" s="92" t="s">
        <v>37</v>
      </c>
      <c r="E1333" s="92" t="s">
        <v>37</v>
      </c>
      <c r="F1333" s="92" t="s">
        <v>121</v>
      </c>
      <c r="G1333" s="93" t="s">
        <v>37</v>
      </c>
      <c r="H1333" s="93" t="s">
        <v>37</v>
      </c>
      <c r="I1333" s="92" t="s">
        <v>45</v>
      </c>
      <c r="J1333" s="94">
        <v>65</v>
      </c>
      <c r="K1333" s="95">
        <v>74</v>
      </c>
      <c r="L1333" s="96">
        <v>4497.16</v>
      </c>
    </row>
    <row r="1334" spans="1:12" s="97" customFormat="1" ht="15" customHeight="1" x14ac:dyDescent="0.25">
      <c r="A1334" s="91" t="s">
        <v>52</v>
      </c>
      <c r="B1334" s="92" t="s">
        <v>42</v>
      </c>
      <c r="C1334" s="92" t="s">
        <v>55</v>
      </c>
      <c r="D1334" s="92" t="s">
        <v>37</v>
      </c>
      <c r="E1334" s="92" t="s">
        <v>37</v>
      </c>
      <c r="F1334" s="92" t="s">
        <v>121</v>
      </c>
      <c r="G1334" s="93" t="s">
        <v>37</v>
      </c>
      <c r="H1334" s="93" t="s">
        <v>64</v>
      </c>
      <c r="I1334" s="92" t="s">
        <v>117</v>
      </c>
      <c r="J1334" s="94">
        <v>37898</v>
      </c>
      <c r="K1334" s="95">
        <v>129540</v>
      </c>
      <c r="L1334" s="96">
        <v>6351200.2200053297</v>
      </c>
    </row>
    <row r="1335" spans="1:12" s="97" customFormat="1" ht="15" customHeight="1" x14ac:dyDescent="0.25">
      <c r="A1335" s="91" t="s">
        <v>52</v>
      </c>
      <c r="B1335" s="92" t="s">
        <v>42</v>
      </c>
      <c r="C1335" s="92" t="s">
        <v>55</v>
      </c>
      <c r="D1335" s="92" t="s">
        <v>37</v>
      </c>
      <c r="E1335" s="92" t="s">
        <v>37</v>
      </c>
      <c r="F1335" s="92" t="s">
        <v>121</v>
      </c>
      <c r="G1335" s="93" t="s">
        <v>37</v>
      </c>
      <c r="H1335" s="93" t="s">
        <v>64</v>
      </c>
      <c r="I1335" s="92" t="s">
        <v>45</v>
      </c>
      <c r="J1335" s="94">
        <v>39</v>
      </c>
      <c r="K1335" s="95">
        <v>41</v>
      </c>
      <c r="L1335" s="96">
        <v>2505</v>
      </c>
    </row>
    <row r="1336" spans="1:12" s="97" customFormat="1" ht="15" customHeight="1" x14ac:dyDescent="0.25">
      <c r="A1336" s="91" t="s">
        <v>52</v>
      </c>
      <c r="B1336" s="92" t="s">
        <v>42</v>
      </c>
      <c r="C1336" s="92" t="s">
        <v>55</v>
      </c>
      <c r="D1336" s="92" t="s">
        <v>37</v>
      </c>
      <c r="E1336" s="92" t="s">
        <v>37</v>
      </c>
      <c r="F1336" s="92" t="s">
        <v>60</v>
      </c>
      <c r="G1336" s="93" t="s">
        <v>41</v>
      </c>
      <c r="H1336" s="93" t="s">
        <v>37</v>
      </c>
      <c r="I1336" s="92" t="s">
        <v>117</v>
      </c>
      <c r="J1336" s="94">
        <v>1748</v>
      </c>
      <c r="K1336" s="95">
        <v>5834</v>
      </c>
      <c r="L1336" s="96">
        <v>294481.449999984</v>
      </c>
    </row>
    <row r="1337" spans="1:12" s="97" customFormat="1" ht="15" customHeight="1" x14ac:dyDescent="0.25">
      <c r="A1337" s="91" t="s">
        <v>52</v>
      </c>
      <c r="B1337" s="92" t="s">
        <v>42</v>
      </c>
      <c r="C1337" s="92" t="s">
        <v>55</v>
      </c>
      <c r="D1337" s="92" t="s">
        <v>37</v>
      </c>
      <c r="E1337" s="92" t="s">
        <v>37</v>
      </c>
      <c r="F1337" s="92" t="s">
        <v>60</v>
      </c>
      <c r="G1337" s="93" t="s">
        <v>41</v>
      </c>
      <c r="H1337" s="93" t="s">
        <v>37</v>
      </c>
      <c r="I1337" s="92" t="s">
        <v>45</v>
      </c>
      <c r="J1337" s="94" t="s">
        <v>100</v>
      </c>
      <c r="K1337" s="95" t="s">
        <v>100</v>
      </c>
      <c r="L1337" s="96" t="s">
        <v>100</v>
      </c>
    </row>
    <row r="1338" spans="1:12" s="97" customFormat="1" ht="15" customHeight="1" x14ac:dyDescent="0.25">
      <c r="A1338" s="91" t="s">
        <v>52</v>
      </c>
      <c r="B1338" s="92" t="s">
        <v>42</v>
      </c>
      <c r="C1338" s="92" t="s">
        <v>55</v>
      </c>
      <c r="D1338" s="92" t="s">
        <v>37</v>
      </c>
      <c r="E1338" s="92" t="s">
        <v>37</v>
      </c>
      <c r="F1338" s="92" t="s">
        <v>60</v>
      </c>
      <c r="G1338" s="93" t="s">
        <v>42</v>
      </c>
      <c r="H1338" s="93" t="s">
        <v>37</v>
      </c>
      <c r="I1338" s="92" t="s">
        <v>117</v>
      </c>
      <c r="J1338" s="94">
        <v>2115</v>
      </c>
      <c r="K1338" s="95">
        <v>5877</v>
      </c>
      <c r="L1338" s="96">
        <v>289620.96999999398</v>
      </c>
    </row>
    <row r="1339" spans="1:12" s="97" customFormat="1" ht="15" customHeight="1" x14ac:dyDescent="0.25">
      <c r="A1339" s="91" t="s">
        <v>52</v>
      </c>
      <c r="B1339" s="92" t="s">
        <v>42</v>
      </c>
      <c r="C1339" s="92" t="s">
        <v>55</v>
      </c>
      <c r="D1339" s="92" t="s">
        <v>37</v>
      </c>
      <c r="E1339" s="92" t="s">
        <v>37</v>
      </c>
      <c r="F1339" s="92" t="s">
        <v>60</v>
      </c>
      <c r="G1339" s="93" t="s">
        <v>42</v>
      </c>
      <c r="H1339" s="93" t="s">
        <v>37</v>
      </c>
      <c r="I1339" s="92" t="s">
        <v>45</v>
      </c>
      <c r="J1339" s="94" t="s">
        <v>99</v>
      </c>
      <c r="K1339" s="95" t="s">
        <v>99</v>
      </c>
      <c r="L1339" s="96" t="s">
        <v>99</v>
      </c>
    </row>
    <row r="1340" spans="1:12" s="97" customFormat="1" ht="15" customHeight="1" x14ac:dyDescent="0.25">
      <c r="A1340" s="91" t="s">
        <v>52</v>
      </c>
      <c r="B1340" s="92" t="s">
        <v>42</v>
      </c>
      <c r="C1340" s="92" t="s">
        <v>55</v>
      </c>
      <c r="D1340" s="92" t="s">
        <v>37</v>
      </c>
      <c r="E1340" s="92" t="s">
        <v>37</v>
      </c>
      <c r="F1340" s="92" t="s">
        <v>60</v>
      </c>
      <c r="G1340" s="93" t="s">
        <v>43</v>
      </c>
      <c r="H1340" s="93" t="s">
        <v>37</v>
      </c>
      <c r="I1340" s="92" t="s">
        <v>117</v>
      </c>
      <c r="J1340" s="94">
        <v>2001</v>
      </c>
      <c r="K1340" s="95">
        <v>6314</v>
      </c>
      <c r="L1340" s="96">
        <v>315832.27999998297</v>
      </c>
    </row>
    <row r="1341" spans="1:12" s="97" customFormat="1" ht="15" customHeight="1" x14ac:dyDescent="0.25">
      <c r="A1341" s="91" t="s">
        <v>52</v>
      </c>
      <c r="B1341" s="92" t="s">
        <v>42</v>
      </c>
      <c r="C1341" s="92" t="s">
        <v>55</v>
      </c>
      <c r="D1341" s="92" t="s">
        <v>37</v>
      </c>
      <c r="E1341" s="92" t="s">
        <v>37</v>
      </c>
      <c r="F1341" s="92" t="s">
        <v>60</v>
      </c>
      <c r="G1341" s="93" t="s">
        <v>43</v>
      </c>
      <c r="H1341" s="93" t="s">
        <v>37</v>
      </c>
      <c r="I1341" s="92" t="s">
        <v>45</v>
      </c>
      <c r="J1341" s="94" t="s">
        <v>99</v>
      </c>
      <c r="K1341" s="95" t="s">
        <v>99</v>
      </c>
      <c r="L1341" s="96" t="s">
        <v>99</v>
      </c>
    </row>
    <row r="1342" spans="1:12" s="97" customFormat="1" ht="15" customHeight="1" x14ac:dyDescent="0.25">
      <c r="A1342" s="91" t="s">
        <v>52</v>
      </c>
      <c r="B1342" s="92" t="s">
        <v>42</v>
      </c>
      <c r="C1342" s="92" t="s">
        <v>55</v>
      </c>
      <c r="D1342" s="92" t="s">
        <v>37</v>
      </c>
      <c r="E1342" s="92" t="s">
        <v>37</v>
      </c>
      <c r="F1342" s="92" t="s">
        <v>60</v>
      </c>
      <c r="G1342" s="93" t="s">
        <v>44</v>
      </c>
      <c r="H1342" s="93" t="s">
        <v>37</v>
      </c>
      <c r="I1342" s="92" t="s">
        <v>117</v>
      </c>
      <c r="J1342" s="94">
        <v>1945</v>
      </c>
      <c r="K1342" s="95">
        <v>5484</v>
      </c>
      <c r="L1342" s="96">
        <v>275586.97999999003</v>
      </c>
    </row>
    <row r="1343" spans="1:12" s="97" customFormat="1" ht="15" customHeight="1" x14ac:dyDescent="0.25">
      <c r="A1343" s="91" t="s">
        <v>52</v>
      </c>
      <c r="B1343" s="92" t="s">
        <v>42</v>
      </c>
      <c r="C1343" s="92" t="s">
        <v>55</v>
      </c>
      <c r="D1343" s="92" t="s">
        <v>37</v>
      </c>
      <c r="E1343" s="92" t="s">
        <v>37</v>
      </c>
      <c r="F1343" s="92" t="s">
        <v>60</v>
      </c>
      <c r="G1343" s="93" t="s">
        <v>44</v>
      </c>
      <c r="H1343" s="93" t="s">
        <v>37</v>
      </c>
      <c r="I1343" s="92" t="s">
        <v>45</v>
      </c>
      <c r="J1343" s="94" t="s">
        <v>99</v>
      </c>
      <c r="K1343" s="95" t="s">
        <v>99</v>
      </c>
      <c r="L1343" s="96" t="s">
        <v>99</v>
      </c>
    </row>
    <row r="1344" spans="1:12" s="97" customFormat="1" ht="15" customHeight="1" x14ac:dyDescent="0.25">
      <c r="A1344" s="91" t="s">
        <v>52</v>
      </c>
      <c r="B1344" s="92" t="s">
        <v>42</v>
      </c>
      <c r="C1344" s="92" t="s">
        <v>55</v>
      </c>
      <c r="D1344" s="92" t="s">
        <v>37</v>
      </c>
      <c r="E1344" s="92" t="s">
        <v>37</v>
      </c>
      <c r="F1344" s="92" t="s">
        <v>60</v>
      </c>
      <c r="G1344" s="93" t="s">
        <v>98</v>
      </c>
      <c r="H1344" s="93" t="s">
        <v>37</v>
      </c>
      <c r="I1344" s="92" t="s">
        <v>117</v>
      </c>
      <c r="J1344" s="94">
        <v>2096</v>
      </c>
      <c r="K1344" s="95">
        <v>6781</v>
      </c>
      <c r="L1344" s="96">
        <v>335815.049999988</v>
      </c>
    </row>
    <row r="1345" spans="1:12" s="97" customFormat="1" ht="15" customHeight="1" x14ac:dyDescent="0.25">
      <c r="A1345" s="91" t="s">
        <v>52</v>
      </c>
      <c r="B1345" s="92" t="s">
        <v>42</v>
      </c>
      <c r="C1345" s="92" t="s">
        <v>55</v>
      </c>
      <c r="D1345" s="92" t="s">
        <v>37</v>
      </c>
      <c r="E1345" s="92" t="s">
        <v>37</v>
      </c>
      <c r="F1345" s="92" t="s">
        <v>60</v>
      </c>
      <c r="G1345" s="93" t="s">
        <v>98</v>
      </c>
      <c r="H1345" s="93" t="s">
        <v>37</v>
      </c>
      <c r="I1345" s="92" t="s">
        <v>45</v>
      </c>
      <c r="J1345" s="94" t="s">
        <v>99</v>
      </c>
      <c r="K1345" s="95" t="s">
        <v>99</v>
      </c>
      <c r="L1345" s="96" t="s">
        <v>99</v>
      </c>
    </row>
    <row r="1346" spans="1:12" s="97" customFormat="1" ht="15" customHeight="1" x14ac:dyDescent="0.25">
      <c r="A1346" s="91" t="s">
        <v>52</v>
      </c>
      <c r="B1346" s="92" t="s">
        <v>42</v>
      </c>
      <c r="C1346" s="92" t="s">
        <v>55</v>
      </c>
      <c r="D1346" s="92" t="s">
        <v>37</v>
      </c>
      <c r="E1346" s="92" t="s">
        <v>37</v>
      </c>
      <c r="F1346" s="92" t="s">
        <v>60</v>
      </c>
      <c r="G1346" s="93" t="s">
        <v>37</v>
      </c>
      <c r="H1346" s="93" t="s">
        <v>122</v>
      </c>
      <c r="I1346" s="92" t="s">
        <v>117</v>
      </c>
      <c r="J1346" s="94">
        <v>2089</v>
      </c>
      <c r="K1346" s="95">
        <v>4633</v>
      </c>
      <c r="L1346" s="96">
        <v>228162.789999987</v>
      </c>
    </row>
    <row r="1347" spans="1:12" s="97" customFormat="1" ht="15" customHeight="1" x14ac:dyDescent="0.25">
      <c r="A1347" s="91" t="s">
        <v>52</v>
      </c>
      <c r="B1347" s="92" t="s">
        <v>42</v>
      </c>
      <c r="C1347" s="92" t="s">
        <v>55</v>
      </c>
      <c r="D1347" s="92" t="s">
        <v>37</v>
      </c>
      <c r="E1347" s="92" t="s">
        <v>37</v>
      </c>
      <c r="F1347" s="92" t="s">
        <v>60</v>
      </c>
      <c r="G1347" s="93" t="s">
        <v>37</v>
      </c>
      <c r="H1347" s="93" t="s">
        <v>122</v>
      </c>
      <c r="I1347" s="92" t="s">
        <v>45</v>
      </c>
      <c r="J1347" s="94" t="s">
        <v>99</v>
      </c>
      <c r="K1347" s="95" t="s">
        <v>99</v>
      </c>
      <c r="L1347" s="96" t="s">
        <v>99</v>
      </c>
    </row>
    <row r="1348" spans="1:12" s="97" customFormat="1" ht="15" customHeight="1" x14ac:dyDescent="0.25">
      <c r="A1348" s="91" t="s">
        <v>52</v>
      </c>
      <c r="B1348" s="92" t="s">
        <v>42</v>
      </c>
      <c r="C1348" s="92" t="s">
        <v>55</v>
      </c>
      <c r="D1348" s="92" t="s">
        <v>37</v>
      </c>
      <c r="E1348" s="92" t="s">
        <v>37</v>
      </c>
      <c r="F1348" s="92" t="s">
        <v>60</v>
      </c>
      <c r="G1348" s="93" t="s">
        <v>37</v>
      </c>
      <c r="H1348" s="93" t="s">
        <v>37</v>
      </c>
      <c r="I1348" s="92" t="s">
        <v>117</v>
      </c>
      <c r="J1348" s="94">
        <v>9625</v>
      </c>
      <c r="K1348" s="95">
        <v>30629</v>
      </c>
      <c r="L1348" s="96">
        <v>1529414.7400002801</v>
      </c>
    </row>
    <row r="1349" spans="1:12" s="97" customFormat="1" ht="15" customHeight="1" x14ac:dyDescent="0.25">
      <c r="A1349" s="91" t="s">
        <v>52</v>
      </c>
      <c r="B1349" s="92" t="s">
        <v>42</v>
      </c>
      <c r="C1349" s="92" t="s">
        <v>55</v>
      </c>
      <c r="D1349" s="92" t="s">
        <v>37</v>
      </c>
      <c r="E1349" s="92" t="s">
        <v>37</v>
      </c>
      <c r="F1349" s="92" t="s">
        <v>60</v>
      </c>
      <c r="G1349" s="93" t="s">
        <v>37</v>
      </c>
      <c r="H1349" s="93" t="s">
        <v>37</v>
      </c>
      <c r="I1349" s="92" t="s">
        <v>45</v>
      </c>
      <c r="J1349" s="94">
        <v>10</v>
      </c>
      <c r="K1349" s="95">
        <v>13</v>
      </c>
      <c r="L1349" s="96">
        <v>766.2</v>
      </c>
    </row>
    <row r="1350" spans="1:12" s="97" customFormat="1" ht="15" customHeight="1" x14ac:dyDescent="0.25">
      <c r="A1350" s="91" t="s">
        <v>52</v>
      </c>
      <c r="B1350" s="92" t="s">
        <v>42</v>
      </c>
      <c r="C1350" s="92" t="s">
        <v>55</v>
      </c>
      <c r="D1350" s="92" t="s">
        <v>37</v>
      </c>
      <c r="E1350" s="92" t="s">
        <v>37</v>
      </c>
      <c r="F1350" s="92" t="s">
        <v>60</v>
      </c>
      <c r="G1350" s="93" t="s">
        <v>37</v>
      </c>
      <c r="H1350" s="93" t="s">
        <v>64</v>
      </c>
      <c r="I1350" s="92" t="s">
        <v>117</v>
      </c>
      <c r="J1350" s="94">
        <v>7472</v>
      </c>
      <c r="K1350" s="95">
        <v>25702</v>
      </c>
      <c r="L1350" s="96">
        <v>1285844.2700000301</v>
      </c>
    </row>
    <row r="1351" spans="1:12" s="97" customFormat="1" ht="15" customHeight="1" x14ac:dyDescent="0.25">
      <c r="A1351" s="91" t="s">
        <v>52</v>
      </c>
      <c r="B1351" s="92" t="s">
        <v>42</v>
      </c>
      <c r="C1351" s="92" t="s">
        <v>55</v>
      </c>
      <c r="D1351" s="92" t="s">
        <v>37</v>
      </c>
      <c r="E1351" s="92" t="s">
        <v>37</v>
      </c>
      <c r="F1351" s="92" t="s">
        <v>60</v>
      </c>
      <c r="G1351" s="93" t="s">
        <v>37</v>
      </c>
      <c r="H1351" s="93" t="s">
        <v>64</v>
      </c>
      <c r="I1351" s="92" t="s">
        <v>45</v>
      </c>
      <c r="J1351" s="94" t="s">
        <v>100</v>
      </c>
      <c r="K1351" s="95" t="s">
        <v>100</v>
      </c>
      <c r="L1351" s="96" t="s">
        <v>100</v>
      </c>
    </row>
    <row r="1352" spans="1:12" s="97" customFormat="1" ht="15" customHeight="1" x14ac:dyDescent="0.25">
      <c r="A1352" s="91" t="s">
        <v>52</v>
      </c>
      <c r="B1352" s="92" t="s">
        <v>42</v>
      </c>
      <c r="C1352" s="92" t="s">
        <v>55</v>
      </c>
      <c r="D1352" s="92" t="s">
        <v>37</v>
      </c>
      <c r="E1352" s="92" t="s">
        <v>37</v>
      </c>
      <c r="F1352" s="92" t="s">
        <v>37</v>
      </c>
      <c r="G1352" s="93" t="s">
        <v>41</v>
      </c>
      <c r="H1352" s="93" t="s">
        <v>122</v>
      </c>
      <c r="I1352" s="92" t="s">
        <v>117</v>
      </c>
      <c r="J1352" s="94">
        <v>1958</v>
      </c>
      <c r="K1352" s="95">
        <v>4291</v>
      </c>
      <c r="L1352" s="96">
        <v>248515.69999999399</v>
      </c>
    </row>
    <row r="1353" spans="1:12" s="97" customFormat="1" ht="15" customHeight="1" x14ac:dyDescent="0.25">
      <c r="A1353" s="91" t="s">
        <v>52</v>
      </c>
      <c r="B1353" s="92" t="s">
        <v>42</v>
      </c>
      <c r="C1353" s="92" t="s">
        <v>55</v>
      </c>
      <c r="D1353" s="92" t="s">
        <v>37</v>
      </c>
      <c r="E1353" s="92" t="s">
        <v>37</v>
      </c>
      <c r="F1353" s="92" t="s">
        <v>37</v>
      </c>
      <c r="G1353" s="93" t="s">
        <v>41</v>
      </c>
      <c r="H1353" s="93" t="s">
        <v>122</v>
      </c>
      <c r="I1353" s="92" t="s">
        <v>45</v>
      </c>
      <c r="J1353" s="94">
        <v>10</v>
      </c>
      <c r="K1353" s="95">
        <v>11</v>
      </c>
      <c r="L1353" s="96">
        <v>687</v>
      </c>
    </row>
    <row r="1354" spans="1:12" s="97" customFormat="1" ht="15" customHeight="1" x14ac:dyDescent="0.25">
      <c r="A1354" s="91" t="s">
        <v>52</v>
      </c>
      <c r="B1354" s="92" t="s">
        <v>42</v>
      </c>
      <c r="C1354" s="92" t="s">
        <v>55</v>
      </c>
      <c r="D1354" s="92" t="s">
        <v>37</v>
      </c>
      <c r="E1354" s="92" t="s">
        <v>37</v>
      </c>
      <c r="F1354" s="92" t="s">
        <v>37</v>
      </c>
      <c r="G1354" s="93" t="s">
        <v>41</v>
      </c>
      <c r="H1354" s="93" t="s">
        <v>37</v>
      </c>
      <c r="I1354" s="92" t="s">
        <v>117</v>
      </c>
      <c r="J1354" s="94">
        <v>12824</v>
      </c>
      <c r="K1354" s="95">
        <v>39920</v>
      </c>
      <c r="L1354" s="96">
        <v>2044792.05999939</v>
      </c>
    </row>
    <row r="1355" spans="1:12" s="97" customFormat="1" ht="15" customHeight="1" x14ac:dyDescent="0.25">
      <c r="A1355" s="91" t="s">
        <v>52</v>
      </c>
      <c r="B1355" s="92" t="s">
        <v>42</v>
      </c>
      <c r="C1355" s="92" t="s">
        <v>55</v>
      </c>
      <c r="D1355" s="92" t="s">
        <v>37</v>
      </c>
      <c r="E1355" s="92" t="s">
        <v>37</v>
      </c>
      <c r="F1355" s="92" t="s">
        <v>37</v>
      </c>
      <c r="G1355" s="93" t="s">
        <v>41</v>
      </c>
      <c r="H1355" s="93" t="s">
        <v>37</v>
      </c>
      <c r="I1355" s="92" t="s">
        <v>45</v>
      </c>
      <c r="J1355" s="94">
        <v>29</v>
      </c>
      <c r="K1355" s="95">
        <v>33</v>
      </c>
      <c r="L1355" s="96">
        <v>2002.2</v>
      </c>
    </row>
    <row r="1356" spans="1:12" s="97" customFormat="1" ht="15" customHeight="1" x14ac:dyDescent="0.25">
      <c r="A1356" s="91" t="s">
        <v>52</v>
      </c>
      <c r="B1356" s="92" t="s">
        <v>42</v>
      </c>
      <c r="C1356" s="92" t="s">
        <v>55</v>
      </c>
      <c r="D1356" s="92" t="s">
        <v>37</v>
      </c>
      <c r="E1356" s="92" t="s">
        <v>37</v>
      </c>
      <c r="F1356" s="92" t="s">
        <v>37</v>
      </c>
      <c r="G1356" s="93" t="s">
        <v>41</v>
      </c>
      <c r="H1356" s="93" t="s">
        <v>64</v>
      </c>
      <c r="I1356" s="92" t="s">
        <v>117</v>
      </c>
      <c r="J1356" s="94">
        <v>10873</v>
      </c>
      <c r="K1356" s="95">
        <v>35629</v>
      </c>
      <c r="L1356" s="96">
        <v>1796276.3599993901</v>
      </c>
    </row>
    <row r="1357" spans="1:12" s="97" customFormat="1" ht="15" customHeight="1" x14ac:dyDescent="0.25">
      <c r="A1357" s="91" t="s">
        <v>52</v>
      </c>
      <c r="B1357" s="92" t="s">
        <v>42</v>
      </c>
      <c r="C1357" s="92" t="s">
        <v>55</v>
      </c>
      <c r="D1357" s="92" t="s">
        <v>37</v>
      </c>
      <c r="E1357" s="92" t="s">
        <v>37</v>
      </c>
      <c r="F1357" s="92" t="s">
        <v>37</v>
      </c>
      <c r="G1357" s="93" t="s">
        <v>41</v>
      </c>
      <c r="H1357" s="93" t="s">
        <v>64</v>
      </c>
      <c r="I1357" s="92" t="s">
        <v>45</v>
      </c>
      <c r="J1357" s="94">
        <v>19</v>
      </c>
      <c r="K1357" s="95">
        <v>22</v>
      </c>
      <c r="L1357" s="96">
        <v>1315.2</v>
      </c>
    </row>
    <row r="1358" spans="1:12" s="97" customFormat="1" ht="15" customHeight="1" x14ac:dyDescent="0.25">
      <c r="A1358" s="91" t="s">
        <v>52</v>
      </c>
      <c r="B1358" s="92" t="s">
        <v>42</v>
      </c>
      <c r="C1358" s="92" t="s">
        <v>55</v>
      </c>
      <c r="D1358" s="92" t="s">
        <v>37</v>
      </c>
      <c r="E1358" s="92" t="s">
        <v>37</v>
      </c>
      <c r="F1358" s="92" t="s">
        <v>37</v>
      </c>
      <c r="G1358" s="93" t="s">
        <v>42</v>
      </c>
      <c r="H1358" s="93" t="s">
        <v>122</v>
      </c>
      <c r="I1358" s="92" t="s">
        <v>117</v>
      </c>
      <c r="J1358" s="94">
        <v>2940</v>
      </c>
      <c r="K1358" s="95">
        <v>6118</v>
      </c>
      <c r="L1358" s="96">
        <v>309955.72000001097</v>
      </c>
    </row>
    <row r="1359" spans="1:12" s="97" customFormat="1" ht="15" customHeight="1" x14ac:dyDescent="0.25">
      <c r="A1359" s="91" t="s">
        <v>52</v>
      </c>
      <c r="B1359" s="92" t="s">
        <v>42</v>
      </c>
      <c r="C1359" s="92" t="s">
        <v>55</v>
      </c>
      <c r="D1359" s="92" t="s">
        <v>37</v>
      </c>
      <c r="E1359" s="92" t="s">
        <v>37</v>
      </c>
      <c r="F1359" s="92" t="s">
        <v>37</v>
      </c>
      <c r="G1359" s="93" t="s">
        <v>42</v>
      </c>
      <c r="H1359" s="93" t="s">
        <v>122</v>
      </c>
      <c r="I1359" s="92" t="s">
        <v>45</v>
      </c>
      <c r="J1359" s="94">
        <v>14</v>
      </c>
      <c r="K1359" s="95">
        <v>17</v>
      </c>
      <c r="L1359" s="96">
        <v>1033.1300000000001</v>
      </c>
    </row>
    <row r="1360" spans="1:12" s="97" customFormat="1" ht="15" customHeight="1" x14ac:dyDescent="0.25">
      <c r="A1360" s="91" t="s">
        <v>52</v>
      </c>
      <c r="B1360" s="92" t="s">
        <v>42</v>
      </c>
      <c r="C1360" s="92" t="s">
        <v>55</v>
      </c>
      <c r="D1360" s="92" t="s">
        <v>37</v>
      </c>
      <c r="E1360" s="92" t="s">
        <v>37</v>
      </c>
      <c r="F1360" s="92" t="s">
        <v>37</v>
      </c>
      <c r="G1360" s="93" t="s">
        <v>42</v>
      </c>
      <c r="H1360" s="93" t="s">
        <v>37</v>
      </c>
      <c r="I1360" s="92" t="s">
        <v>117</v>
      </c>
      <c r="J1360" s="94">
        <v>12830</v>
      </c>
      <c r="K1360" s="95">
        <v>39063</v>
      </c>
      <c r="L1360" s="96">
        <v>1954156.3899995501</v>
      </c>
    </row>
    <row r="1361" spans="1:12" s="97" customFormat="1" ht="15" customHeight="1" x14ac:dyDescent="0.25">
      <c r="A1361" s="91" t="s">
        <v>52</v>
      </c>
      <c r="B1361" s="92" t="s">
        <v>42</v>
      </c>
      <c r="C1361" s="92" t="s">
        <v>55</v>
      </c>
      <c r="D1361" s="92" t="s">
        <v>37</v>
      </c>
      <c r="E1361" s="92" t="s">
        <v>37</v>
      </c>
      <c r="F1361" s="92" t="s">
        <v>37</v>
      </c>
      <c r="G1361" s="93" t="s">
        <v>42</v>
      </c>
      <c r="H1361" s="93" t="s">
        <v>37</v>
      </c>
      <c r="I1361" s="92" t="s">
        <v>45</v>
      </c>
      <c r="J1361" s="94">
        <v>22</v>
      </c>
      <c r="K1361" s="95">
        <v>25</v>
      </c>
      <c r="L1361" s="96">
        <v>1525.13</v>
      </c>
    </row>
    <row r="1362" spans="1:12" s="97" customFormat="1" ht="15" customHeight="1" x14ac:dyDescent="0.25">
      <c r="A1362" s="91" t="s">
        <v>52</v>
      </c>
      <c r="B1362" s="92" t="s">
        <v>42</v>
      </c>
      <c r="C1362" s="92" t="s">
        <v>55</v>
      </c>
      <c r="D1362" s="92" t="s">
        <v>37</v>
      </c>
      <c r="E1362" s="92" t="s">
        <v>37</v>
      </c>
      <c r="F1362" s="92" t="s">
        <v>37</v>
      </c>
      <c r="G1362" s="93" t="s">
        <v>42</v>
      </c>
      <c r="H1362" s="93" t="s">
        <v>64</v>
      </c>
      <c r="I1362" s="92" t="s">
        <v>117</v>
      </c>
      <c r="J1362" s="94">
        <v>9901</v>
      </c>
      <c r="K1362" s="95">
        <v>32945</v>
      </c>
      <c r="L1362" s="96">
        <v>1644200.66999967</v>
      </c>
    </row>
    <row r="1363" spans="1:12" s="97" customFormat="1" ht="15" customHeight="1" x14ac:dyDescent="0.25">
      <c r="A1363" s="91" t="s">
        <v>52</v>
      </c>
      <c r="B1363" s="92" t="s">
        <v>42</v>
      </c>
      <c r="C1363" s="92" t="s">
        <v>55</v>
      </c>
      <c r="D1363" s="92" t="s">
        <v>37</v>
      </c>
      <c r="E1363" s="92" t="s">
        <v>37</v>
      </c>
      <c r="F1363" s="92" t="s">
        <v>37</v>
      </c>
      <c r="G1363" s="93" t="s">
        <v>42</v>
      </c>
      <c r="H1363" s="93" t="s">
        <v>64</v>
      </c>
      <c r="I1363" s="92" t="s">
        <v>45</v>
      </c>
      <c r="J1363" s="94">
        <v>8</v>
      </c>
      <c r="K1363" s="95">
        <v>8</v>
      </c>
      <c r="L1363" s="96">
        <v>492</v>
      </c>
    </row>
    <row r="1364" spans="1:12" s="97" customFormat="1" ht="15" customHeight="1" x14ac:dyDescent="0.25">
      <c r="A1364" s="91" t="s">
        <v>52</v>
      </c>
      <c r="B1364" s="92" t="s">
        <v>42</v>
      </c>
      <c r="C1364" s="92" t="s">
        <v>55</v>
      </c>
      <c r="D1364" s="92" t="s">
        <v>37</v>
      </c>
      <c r="E1364" s="92" t="s">
        <v>37</v>
      </c>
      <c r="F1364" s="92" t="s">
        <v>37</v>
      </c>
      <c r="G1364" s="93" t="s">
        <v>43</v>
      </c>
      <c r="H1364" s="93" t="s">
        <v>122</v>
      </c>
      <c r="I1364" s="92" t="s">
        <v>117</v>
      </c>
      <c r="J1364" s="94">
        <v>3195</v>
      </c>
      <c r="K1364" s="95">
        <v>6398</v>
      </c>
      <c r="L1364" s="96">
        <v>317466.900000013</v>
      </c>
    </row>
    <row r="1365" spans="1:12" s="97" customFormat="1" ht="15" customHeight="1" x14ac:dyDescent="0.25">
      <c r="A1365" s="91" t="s">
        <v>52</v>
      </c>
      <c r="B1365" s="92" t="s">
        <v>42</v>
      </c>
      <c r="C1365" s="92" t="s">
        <v>55</v>
      </c>
      <c r="D1365" s="92" t="s">
        <v>37</v>
      </c>
      <c r="E1365" s="92" t="s">
        <v>37</v>
      </c>
      <c r="F1365" s="92" t="s">
        <v>37</v>
      </c>
      <c r="G1365" s="93" t="s">
        <v>43</v>
      </c>
      <c r="H1365" s="93" t="s">
        <v>122</v>
      </c>
      <c r="I1365" s="92" t="s">
        <v>45</v>
      </c>
      <c r="J1365" s="94" t="s">
        <v>99</v>
      </c>
      <c r="K1365" s="95" t="s">
        <v>99</v>
      </c>
      <c r="L1365" s="96" t="s">
        <v>99</v>
      </c>
    </row>
    <row r="1366" spans="1:12" s="97" customFormat="1" ht="15" customHeight="1" x14ac:dyDescent="0.25">
      <c r="A1366" s="91" t="s">
        <v>52</v>
      </c>
      <c r="B1366" s="92" t="s">
        <v>42</v>
      </c>
      <c r="C1366" s="92" t="s">
        <v>55</v>
      </c>
      <c r="D1366" s="92" t="s">
        <v>37</v>
      </c>
      <c r="E1366" s="92" t="s">
        <v>37</v>
      </c>
      <c r="F1366" s="92" t="s">
        <v>37</v>
      </c>
      <c r="G1366" s="93" t="s">
        <v>43</v>
      </c>
      <c r="H1366" s="93" t="s">
        <v>37</v>
      </c>
      <c r="I1366" s="92" t="s">
        <v>117</v>
      </c>
      <c r="J1366" s="94">
        <v>12905</v>
      </c>
      <c r="K1366" s="95">
        <v>39074</v>
      </c>
      <c r="L1366" s="96">
        <v>1927686.74999957</v>
      </c>
    </row>
    <row r="1367" spans="1:12" s="97" customFormat="1" ht="15" customHeight="1" x14ac:dyDescent="0.25">
      <c r="A1367" s="91" t="s">
        <v>52</v>
      </c>
      <c r="B1367" s="92" t="s">
        <v>42</v>
      </c>
      <c r="C1367" s="92" t="s">
        <v>55</v>
      </c>
      <c r="D1367" s="92" t="s">
        <v>37</v>
      </c>
      <c r="E1367" s="92" t="s">
        <v>37</v>
      </c>
      <c r="F1367" s="92" t="s">
        <v>37</v>
      </c>
      <c r="G1367" s="93" t="s">
        <v>43</v>
      </c>
      <c r="H1367" s="93" t="s">
        <v>37</v>
      </c>
      <c r="I1367" s="92" t="s">
        <v>45</v>
      </c>
      <c r="J1367" s="94">
        <v>13</v>
      </c>
      <c r="K1367" s="95">
        <v>16</v>
      </c>
      <c r="L1367" s="96">
        <v>941.03</v>
      </c>
    </row>
    <row r="1368" spans="1:12" s="97" customFormat="1" ht="15" customHeight="1" x14ac:dyDescent="0.25">
      <c r="A1368" s="91" t="s">
        <v>52</v>
      </c>
      <c r="B1368" s="92" t="s">
        <v>42</v>
      </c>
      <c r="C1368" s="92" t="s">
        <v>55</v>
      </c>
      <c r="D1368" s="92" t="s">
        <v>37</v>
      </c>
      <c r="E1368" s="92" t="s">
        <v>37</v>
      </c>
      <c r="F1368" s="92" t="s">
        <v>37</v>
      </c>
      <c r="G1368" s="93" t="s">
        <v>43</v>
      </c>
      <c r="H1368" s="93" t="s">
        <v>64</v>
      </c>
      <c r="I1368" s="92" t="s">
        <v>117</v>
      </c>
      <c r="J1368" s="94">
        <v>9724</v>
      </c>
      <c r="K1368" s="95">
        <v>32676</v>
      </c>
      <c r="L1368" s="96">
        <v>1610219.8499996699</v>
      </c>
    </row>
    <row r="1369" spans="1:12" s="97" customFormat="1" ht="15" customHeight="1" x14ac:dyDescent="0.25">
      <c r="A1369" s="91" t="s">
        <v>52</v>
      </c>
      <c r="B1369" s="92" t="s">
        <v>42</v>
      </c>
      <c r="C1369" s="92" t="s">
        <v>55</v>
      </c>
      <c r="D1369" s="92" t="s">
        <v>37</v>
      </c>
      <c r="E1369" s="92" t="s">
        <v>37</v>
      </c>
      <c r="F1369" s="92" t="s">
        <v>37</v>
      </c>
      <c r="G1369" s="93" t="s">
        <v>43</v>
      </c>
      <c r="H1369" s="93" t="s">
        <v>64</v>
      </c>
      <c r="I1369" s="92" t="s">
        <v>45</v>
      </c>
      <c r="J1369" s="94" t="s">
        <v>100</v>
      </c>
      <c r="K1369" s="95" t="s">
        <v>100</v>
      </c>
      <c r="L1369" s="96" t="s">
        <v>100</v>
      </c>
    </row>
    <row r="1370" spans="1:12" s="97" customFormat="1" ht="15" customHeight="1" x14ac:dyDescent="0.25">
      <c r="A1370" s="91" t="s">
        <v>52</v>
      </c>
      <c r="B1370" s="92" t="s">
        <v>42</v>
      </c>
      <c r="C1370" s="92" t="s">
        <v>55</v>
      </c>
      <c r="D1370" s="92" t="s">
        <v>37</v>
      </c>
      <c r="E1370" s="92" t="s">
        <v>37</v>
      </c>
      <c r="F1370" s="92" t="s">
        <v>37</v>
      </c>
      <c r="G1370" s="93" t="s">
        <v>44</v>
      </c>
      <c r="H1370" s="93" t="s">
        <v>122</v>
      </c>
      <c r="I1370" s="92" t="s">
        <v>117</v>
      </c>
      <c r="J1370" s="94">
        <v>3268</v>
      </c>
      <c r="K1370" s="95">
        <v>7075</v>
      </c>
      <c r="L1370" s="96">
        <v>347495.76000002999</v>
      </c>
    </row>
    <row r="1371" spans="1:12" s="97" customFormat="1" ht="15" customHeight="1" x14ac:dyDescent="0.25">
      <c r="A1371" s="91" t="s">
        <v>52</v>
      </c>
      <c r="B1371" s="92" t="s">
        <v>42</v>
      </c>
      <c r="C1371" s="92" t="s">
        <v>55</v>
      </c>
      <c r="D1371" s="92" t="s">
        <v>37</v>
      </c>
      <c r="E1371" s="92" t="s">
        <v>37</v>
      </c>
      <c r="F1371" s="92" t="s">
        <v>37</v>
      </c>
      <c r="G1371" s="93" t="s">
        <v>44</v>
      </c>
      <c r="H1371" s="93" t="s">
        <v>122</v>
      </c>
      <c r="I1371" s="92" t="s">
        <v>45</v>
      </c>
      <c r="J1371" s="94" t="s">
        <v>99</v>
      </c>
      <c r="K1371" s="95" t="s">
        <v>99</v>
      </c>
      <c r="L1371" s="96" t="s">
        <v>99</v>
      </c>
    </row>
    <row r="1372" spans="1:12" s="97" customFormat="1" ht="15" customHeight="1" x14ac:dyDescent="0.25">
      <c r="A1372" s="91" t="s">
        <v>52</v>
      </c>
      <c r="B1372" s="92" t="s">
        <v>42</v>
      </c>
      <c r="C1372" s="92" t="s">
        <v>55</v>
      </c>
      <c r="D1372" s="92" t="s">
        <v>37</v>
      </c>
      <c r="E1372" s="92" t="s">
        <v>37</v>
      </c>
      <c r="F1372" s="92" t="s">
        <v>37</v>
      </c>
      <c r="G1372" s="93" t="s">
        <v>44</v>
      </c>
      <c r="H1372" s="93" t="s">
        <v>37</v>
      </c>
      <c r="I1372" s="92" t="s">
        <v>117</v>
      </c>
      <c r="J1372" s="94">
        <v>12425</v>
      </c>
      <c r="K1372" s="95">
        <v>36694</v>
      </c>
      <c r="L1372" s="96">
        <v>1789884.8899995801</v>
      </c>
    </row>
    <row r="1373" spans="1:12" s="97" customFormat="1" ht="15" customHeight="1" x14ac:dyDescent="0.25">
      <c r="A1373" s="91" t="s">
        <v>52</v>
      </c>
      <c r="B1373" s="92" t="s">
        <v>42</v>
      </c>
      <c r="C1373" s="92" t="s">
        <v>55</v>
      </c>
      <c r="D1373" s="92" t="s">
        <v>37</v>
      </c>
      <c r="E1373" s="92" t="s">
        <v>37</v>
      </c>
      <c r="F1373" s="92" t="s">
        <v>37</v>
      </c>
      <c r="G1373" s="93" t="s">
        <v>44</v>
      </c>
      <c r="H1373" s="93" t="s">
        <v>37</v>
      </c>
      <c r="I1373" s="92" t="s">
        <v>45</v>
      </c>
      <c r="J1373" s="94">
        <v>9</v>
      </c>
      <c r="K1373" s="95">
        <v>9</v>
      </c>
      <c r="L1373" s="96">
        <v>552</v>
      </c>
    </row>
    <row r="1374" spans="1:12" s="97" customFormat="1" ht="15" customHeight="1" x14ac:dyDescent="0.25">
      <c r="A1374" s="91" t="s">
        <v>52</v>
      </c>
      <c r="B1374" s="92" t="s">
        <v>42</v>
      </c>
      <c r="C1374" s="92" t="s">
        <v>55</v>
      </c>
      <c r="D1374" s="92" t="s">
        <v>37</v>
      </c>
      <c r="E1374" s="92" t="s">
        <v>37</v>
      </c>
      <c r="F1374" s="92" t="s">
        <v>37</v>
      </c>
      <c r="G1374" s="93" t="s">
        <v>44</v>
      </c>
      <c r="H1374" s="93" t="s">
        <v>64</v>
      </c>
      <c r="I1374" s="92" t="s">
        <v>117</v>
      </c>
      <c r="J1374" s="94">
        <v>9185</v>
      </c>
      <c r="K1374" s="95">
        <v>29619</v>
      </c>
      <c r="L1374" s="96">
        <v>1442389.1299997901</v>
      </c>
    </row>
    <row r="1375" spans="1:12" s="97" customFormat="1" ht="15" customHeight="1" x14ac:dyDescent="0.25">
      <c r="A1375" s="91" t="s">
        <v>52</v>
      </c>
      <c r="B1375" s="92" t="s">
        <v>42</v>
      </c>
      <c r="C1375" s="92" t="s">
        <v>55</v>
      </c>
      <c r="D1375" s="92" t="s">
        <v>37</v>
      </c>
      <c r="E1375" s="92" t="s">
        <v>37</v>
      </c>
      <c r="F1375" s="92" t="s">
        <v>37</v>
      </c>
      <c r="G1375" s="93" t="s">
        <v>44</v>
      </c>
      <c r="H1375" s="93" t="s">
        <v>64</v>
      </c>
      <c r="I1375" s="92" t="s">
        <v>45</v>
      </c>
      <c r="J1375" s="94" t="s">
        <v>100</v>
      </c>
      <c r="K1375" s="95" t="s">
        <v>100</v>
      </c>
      <c r="L1375" s="96" t="s">
        <v>100</v>
      </c>
    </row>
    <row r="1376" spans="1:12" s="97" customFormat="1" ht="15" customHeight="1" x14ac:dyDescent="0.25">
      <c r="A1376" s="91" t="s">
        <v>52</v>
      </c>
      <c r="B1376" s="92" t="s">
        <v>42</v>
      </c>
      <c r="C1376" s="92" t="s">
        <v>55</v>
      </c>
      <c r="D1376" s="92" t="s">
        <v>37</v>
      </c>
      <c r="E1376" s="92" t="s">
        <v>37</v>
      </c>
      <c r="F1376" s="92" t="s">
        <v>37</v>
      </c>
      <c r="G1376" s="93" t="s">
        <v>98</v>
      </c>
      <c r="H1376" s="93" t="s">
        <v>122</v>
      </c>
      <c r="I1376" s="92" t="s">
        <v>117</v>
      </c>
      <c r="J1376" s="94">
        <v>3396</v>
      </c>
      <c r="K1376" s="95">
        <v>7631</v>
      </c>
      <c r="L1376" s="96">
        <v>387563.33000003401</v>
      </c>
    </row>
    <row r="1377" spans="1:12" s="97" customFormat="1" ht="15" customHeight="1" x14ac:dyDescent="0.25">
      <c r="A1377" s="91" t="s">
        <v>52</v>
      </c>
      <c r="B1377" s="92" t="s">
        <v>42</v>
      </c>
      <c r="C1377" s="92" t="s">
        <v>55</v>
      </c>
      <c r="D1377" s="92" t="s">
        <v>37</v>
      </c>
      <c r="E1377" s="92" t="s">
        <v>37</v>
      </c>
      <c r="F1377" s="92" t="s">
        <v>37</v>
      </c>
      <c r="G1377" s="93" t="s">
        <v>98</v>
      </c>
      <c r="H1377" s="93" t="s">
        <v>122</v>
      </c>
      <c r="I1377" s="92" t="s">
        <v>45</v>
      </c>
      <c r="J1377" s="94" t="s">
        <v>99</v>
      </c>
      <c r="K1377" s="95" t="s">
        <v>99</v>
      </c>
      <c r="L1377" s="96" t="s">
        <v>99</v>
      </c>
    </row>
    <row r="1378" spans="1:12" s="97" customFormat="1" ht="15" customHeight="1" x14ac:dyDescent="0.25">
      <c r="A1378" s="91" t="s">
        <v>52</v>
      </c>
      <c r="B1378" s="92" t="s">
        <v>42</v>
      </c>
      <c r="C1378" s="92" t="s">
        <v>55</v>
      </c>
      <c r="D1378" s="92" t="s">
        <v>37</v>
      </c>
      <c r="E1378" s="92" t="s">
        <v>37</v>
      </c>
      <c r="F1378" s="92" t="s">
        <v>37</v>
      </c>
      <c r="G1378" s="93" t="s">
        <v>98</v>
      </c>
      <c r="H1378" s="93" t="s">
        <v>37</v>
      </c>
      <c r="I1378" s="92" t="s">
        <v>117</v>
      </c>
      <c r="J1378" s="94">
        <v>12467</v>
      </c>
      <c r="K1378" s="95">
        <v>40168</v>
      </c>
      <c r="L1378" s="96">
        <v>1989858.73999964</v>
      </c>
    </row>
    <row r="1379" spans="1:12" s="97" customFormat="1" ht="15" customHeight="1" x14ac:dyDescent="0.25">
      <c r="A1379" s="91" t="s">
        <v>52</v>
      </c>
      <c r="B1379" s="92" t="s">
        <v>42</v>
      </c>
      <c r="C1379" s="92" t="s">
        <v>55</v>
      </c>
      <c r="D1379" s="92" t="s">
        <v>37</v>
      </c>
      <c r="E1379" s="92" t="s">
        <v>37</v>
      </c>
      <c r="F1379" s="92" t="s">
        <v>37</v>
      </c>
      <c r="G1379" s="93" t="s">
        <v>98</v>
      </c>
      <c r="H1379" s="93" t="s">
        <v>37</v>
      </c>
      <c r="I1379" s="92" t="s">
        <v>45</v>
      </c>
      <c r="J1379" s="94">
        <v>8</v>
      </c>
      <c r="K1379" s="95">
        <v>9</v>
      </c>
      <c r="L1379" s="96">
        <v>546</v>
      </c>
    </row>
    <row r="1380" spans="1:12" s="97" customFormat="1" ht="15" customHeight="1" x14ac:dyDescent="0.25">
      <c r="A1380" s="91" t="s">
        <v>52</v>
      </c>
      <c r="B1380" s="92" t="s">
        <v>42</v>
      </c>
      <c r="C1380" s="92" t="s">
        <v>55</v>
      </c>
      <c r="D1380" s="92" t="s">
        <v>37</v>
      </c>
      <c r="E1380" s="92" t="s">
        <v>37</v>
      </c>
      <c r="F1380" s="92" t="s">
        <v>37</v>
      </c>
      <c r="G1380" s="93" t="s">
        <v>98</v>
      </c>
      <c r="H1380" s="93" t="s">
        <v>64</v>
      </c>
      <c r="I1380" s="92" t="s">
        <v>117</v>
      </c>
      <c r="J1380" s="94">
        <v>9094</v>
      </c>
      <c r="K1380" s="95">
        <v>32537</v>
      </c>
      <c r="L1380" s="96">
        <v>1602295.4099997</v>
      </c>
    </row>
    <row r="1381" spans="1:12" s="97" customFormat="1" ht="15" customHeight="1" x14ac:dyDescent="0.25">
      <c r="A1381" s="91" t="s">
        <v>52</v>
      </c>
      <c r="B1381" s="92" t="s">
        <v>42</v>
      </c>
      <c r="C1381" s="92" t="s">
        <v>55</v>
      </c>
      <c r="D1381" s="92" t="s">
        <v>37</v>
      </c>
      <c r="E1381" s="92" t="s">
        <v>37</v>
      </c>
      <c r="F1381" s="92" t="s">
        <v>37</v>
      </c>
      <c r="G1381" s="93" t="s">
        <v>98</v>
      </c>
      <c r="H1381" s="93" t="s">
        <v>64</v>
      </c>
      <c r="I1381" s="92" t="s">
        <v>45</v>
      </c>
      <c r="J1381" s="94" t="s">
        <v>100</v>
      </c>
      <c r="K1381" s="95" t="s">
        <v>100</v>
      </c>
      <c r="L1381" s="96" t="s">
        <v>100</v>
      </c>
    </row>
    <row r="1382" spans="1:12" s="97" customFormat="1" ht="15" customHeight="1" x14ac:dyDescent="0.25">
      <c r="A1382" s="91" t="s">
        <v>52</v>
      </c>
      <c r="B1382" s="92" t="s">
        <v>42</v>
      </c>
      <c r="C1382" s="92" t="s">
        <v>55</v>
      </c>
      <c r="D1382" s="92" t="s">
        <v>37</v>
      </c>
      <c r="E1382" s="92" t="s">
        <v>37</v>
      </c>
      <c r="F1382" s="92" t="s">
        <v>37</v>
      </c>
      <c r="G1382" s="93" t="s">
        <v>37</v>
      </c>
      <c r="H1382" s="93" t="s">
        <v>122</v>
      </c>
      <c r="I1382" s="92" t="s">
        <v>117</v>
      </c>
      <c r="J1382" s="94">
        <v>12920</v>
      </c>
      <c r="K1382" s="95">
        <v>31553</v>
      </c>
      <c r="L1382" s="96">
        <v>1612953.9600001599</v>
      </c>
    </row>
    <row r="1383" spans="1:12" s="97" customFormat="1" ht="15" customHeight="1" x14ac:dyDescent="0.25">
      <c r="A1383" s="91" t="s">
        <v>52</v>
      </c>
      <c r="B1383" s="92" t="s">
        <v>42</v>
      </c>
      <c r="C1383" s="92" t="s">
        <v>55</v>
      </c>
      <c r="D1383" s="92" t="s">
        <v>37</v>
      </c>
      <c r="E1383" s="92" t="s">
        <v>37</v>
      </c>
      <c r="F1383" s="92" t="s">
        <v>37</v>
      </c>
      <c r="G1383" s="93" t="s">
        <v>37</v>
      </c>
      <c r="H1383" s="93" t="s">
        <v>122</v>
      </c>
      <c r="I1383" s="92" t="s">
        <v>45</v>
      </c>
      <c r="J1383" s="94">
        <v>32</v>
      </c>
      <c r="K1383" s="95">
        <v>40</v>
      </c>
      <c r="L1383" s="96">
        <v>2427.16</v>
      </c>
    </row>
    <row r="1384" spans="1:12" s="97" customFormat="1" ht="15" customHeight="1" x14ac:dyDescent="0.25">
      <c r="A1384" s="91" t="s">
        <v>52</v>
      </c>
      <c r="B1384" s="92" t="s">
        <v>42</v>
      </c>
      <c r="C1384" s="92" t="s">
        <v>55</v>
      </c>
      <c r="D1384" s="92" t="s">
        <v>37</v>
      </c>
      <c r="E1384" s="92" t="s">
        <v>37</v>
      </c>
      <c r="F1384" s="92" t="s">
        <v>37</v>
      </c>
      <c r="G1384" s="93" t="s">
        <v>37</v>
      </c>
      <c r="H1384" s="93" t="s">
        <v>37</v>
      </c>
      <c r="I1384" s="92" t="s">
        <v>117</v>
      </c>
      <c r="J1384" s="94">
        <v>61575</v>
      </c>
      <c r="K1384" s="95">
        <v>198062</v>
      </c>
      <c r="L1384" s="96">
        <v>9873576.7500022892</v>
      </c>
    </row>
    <row r="1385" spans="1:12" s="97" customFormat="1" ht="15" customHeight="1" x14ac:dyDescent="0.25">
      <c r="A1385" s="91" t="s">
        <v>52</v>
      </c>
      <c r="B1385" s="92" t="s">
        <v>42</v>
      </c>
      <c r="C1385" s="92" t="s">
        <v>55</v>
      </c>
      <c r="D1385" s="92" t="s">
        <v>37</v>
      </c>
      <c r="E1385" s="92" t="s">
        <v>37</v>
      </c>
      <c r="F1385" s="92" t="s">
        <v>37</v>
      </c>
      <c r="G1385" s="93" t="s">
        <v>37</v>
      </c>
      <c r="H1385" s="93" t="s">
        <v>37</v>
      </c>
      <c r="I1385" s="92" t="s">
        <v>45</v>
      </c>
      <c r="J1385" s="94">
        <v>82</v>
      </c>
      <c r="K1385" s="95">
        <v>94</v>
      </c>
      <c r="L1385" s="96">
        <v>5689.36</v>
      </c>
    </row>
    <row r="1386" spans="1:12" s="97" customFormat="1" ht="15" customHeight="1" x14ac:dyDescent="0.25">
      <c r="A1386" s="91" t="s">
        <v>52</v>
      </c>
      <c r="B1386" s="92" t="s">
        <v>42</v>
      </c>
      <c r="C1386" s="92" t="s">
        <v>55</v>
      </c>
      <c r="D1386" s="92" t="s">
        <v>37</v>
      </c>
      <c r="E1386" s="92" t="s">
        <v>37</v>
      </c>
      <c r="F1386" s="92" t="s">
        <v>37</v>
      </c>
      <c r="G1386" s="93" t="s">
        <v>37</v>
      </c>
      <c r="H1386" s="93" t="s">
        <v>64</v>
      </c>
      <c r="I1386" s="92" t="s">
        <v>117</v>
      </c>
      <c r="J1386" s="94">
        <v>48210</v>
      </c>
      <c r="K1386" s="95">
        <v>164217</v>
      </c>
      <c r="L1386" s="96">
        <v>8135271.6700063301</v>
      </c>
    </row>
    <row r="1387" spans="1:12" s="97" customFormat="1" ht="15" customHeight="1" x14ac:dyDescent="0.25">
      <c r="A1387" s="91" t="s">
        <v>52</v>
      </c>
      <c r="B1387" s="92" t="s">
        <v>42</v>
      </c>
      <c r="C1387" s="92" t="s">
        <v>55</v>
      </c>
      <c r="D1387" s="92" t="s">
        <v>37</v>
      </c>
      <c r="E1387" s="92" t="s">
        <v>37</v>
      </c>
      <c r="F1387" s="92" t="s">
        <v>37</v>
      </c>
      <c r="G1387" s="93" t="s">
        <v>37</v>
      </c>
      <c r="H1387" s="93" t="s">
        <v>64</v>
      </c>
      <c r="I1387" s="92" t="s">
        <v>45</v>
      </c>
      <c r="J1387" s="94">
        <v>49</v>
      </c>
      <c r="K1387" s="95">
        <v>53</v>
      </c>
      <c r="L1387" s="96">
        <v>3202.2</v>
      </c>
    </row>
    <row r="1388" spans="1:12" s="97" customFormat="1" ht="15" customHeight="1" x14ac:dyDescent="0.25">
      <c r="A1388" s="91" t="s">
        <v>52</v>
      </c>
      <c r="B1388" s="92" t="s">
        <v>42</v>
      </c>
      <c r="C1388" s="92" t="s">
        <v>34</v>
      </c>
      <c r="D1388" s="92" t="s">
        <v>123</v>
      </c>
      <c r="E1388" s="92" t="s">
        <v>61</v>
      </c>
      <c r="F1388" s="92" t="s">
        <v>37</v>
      </c>
      <c r="G1388" s="93" t="s">
        <v>37</v>
      </c>
      <c r="H1388" s="93" t="s">
        <v>37</v>
      </c>
      <c r="I1388" s="92" t="s">
        <v>117</v>
      </c>
      <c r="J1388" s="94">
        <v>361321</v>
      </c>
      <c r="K1388" s="95">
        <v>593246</v>
      </c>
      <c r="L1388" s="96">
        <v>32822942.0199426</v>
      </c>
    </row>
    <row r="1389" spans="1:12" s="97" customFormat="1" ht="15" customHeight="1" x14ac:dyDescent="0.25">
      <c r="A1389" s="91" t="s">
        <v>52</v>
      </c>
      <c r="B1389" s="92" t="s">
        <v>42</v>
      </c>
      <c r="C1389" s="92" t="s">
        <v>34</v>
      </c>
      <c r="D1389" s="92" t="s">
        <v>123</v>
      </c>
      <c r="E1389" s="92" t="s">
        <v>61</v>
      </c>
      <c r="F1389" s="92" t="s">
        <v>37</v>
      </c>
      <c r="G1389" s="93" t="s">
        <v>37</v>
      </c>
      <c r="H1389" s="93" t="s">
        <v>37</v>
      </c>
      <c r="I1389" s="92" t="s">
        <v>45</v>
      </c>
      <c r="J1389" s="94">
        <v>4159</v>
      </c>
      <c r="K1389" s="95">
        <v>5415</v>
      </c>
      <c r="L1389" s="96">
        <v>98986.670000000304</v>
      </c>
    </row>
    <row r="1390" spans="1:12" s="97" customFormat="1" ht="15" customHeight="1" x14ac:dyDescent="0.25">
      <c r="A1390" s="91" t="s">
        <v>52</v>
      </c>
      <c r="B1390" s="92" t="s">
        <v>42</v>
      </c>
      <c r="C1390" s="92" t="s">
        <v>34</v>
      </c>
      <c r="D1390" s="92" t="s">
        <v>123</v>
      </c>
      <c r="E1390" s="92" t="s">
        <v>62</v>
      </c>
      <c r="F1390" s="92" t="s">
        <v>37</v>
      </c>
      <c r="G1390" s="93" t="s">
        <v>37</v>
      </c>
      <c r="H1390" s="93" t="s">
        <v>37</v>
      </c>
      <c r="I1390" s="92" t="s">
        <v>117</v>
      </c>
      <c r="J1390" s="94">
        <v>210187</v>
      </c>
      <c r="K1390" s="95">
        <v>348896</v>
      </c>
      <c r="L1390" s="96">
        <v>18837453.569965601</v>
      </c>
    </row>
    <row r="1391" spans="1:12" s="97" customFormat="1" ht="15" customHeight="1" x14ac:dyDescent="0.25">
      <c r="A1391" s="91" t="s">
        <v>52</v>
      </c>
      <c r="B1391" s="92" t="s">
        <v>42</v>
      </c>
      <c r="C1391" s="92" t="s">
        <v>34</v>
      </c>
      <c r="D1391" s="92" t="s">
        <v>123</v>
      </c>
      <c r="E1391" s="92" t="s">
        <v>62</v>
      </c>
      <c r="F1391" s="92" t="s">
        <v>37</v>
      </c>
      <c r="G1391" s="93" t="s">
        <v>37</v>
      </c>
      <c r="H1391" s="93" t="s">
        <v>37</v>
      </c>
      <c r="I1391" s="92" t="s">
        <v>45</v>
      </c>
      <c r="J1391" s="94">
        <v>2894</v>
      </c>
      <c r="K1391" s="95">
        <v>3718</v>
      </c>
      <c r="L1391" s="96">
        <v>65875.6599999998</v>
      </c>
    </row>
    <row r="1392" spans="1:12" s="97" customFormat="1" ht="15" customHeight="1" x14ac:dyDescent="0.25">
      <c r="A1392" s="91" t="s">
        <v>52</v>
      </c>
      <c r="B1392" s="92" t="s">
        <v>42</v>
      </c>
      <c r="C1392" s="92" t="s">
        <v>34</v>
      </c>
      <c r="D1392" s="92" t="s">
        <v>123</v>
      </c>
      <c r="E1392" s="92" t="s">
        <v>37</v>
      </c>
      <c r="F1392" s="92" t="s">
        <v>120</v>
      </c>
      <c r="G1392" s="93" t="s">
        <v>37</v>
      </c>
      <c r="H1392" s="93" t="s">
        <v>37</v>
      </c>
      <c r="I1392" s="92" t="s">
        <v>117</v>
      </c>
      <c r="J1392" s="94">
        <v>30654</v>
      </c>
      <c r="K1392" s="95">
        <v>46023</v>
      </c>
      <c r="L1392" s="96">
        <v>2299691.6999999001</v>
      </c>
    </row>
    <row r="1393" spans="1:12" s="97" customFormat="1" ht="15" customHeight="1" x14ac:dyDescent="0.25">
      <c r="A1393" s="91" t="s">
        <v>52</v>
      </c>
      <c r="B1393" s="92" t="s">
        <v>42</v>
      </c>
      <c r="C1393" s="92" t="s">
        <v>34</v>
      </c>
      <c r="D1393" s="92" t="s">
        <v>123</v>
      </c>
      <c r="E1393" s="92" t="s">
        <v>37</v>
      </c>
      <c r="F1393" s="92" t="s">
        <v>120</v>
      </c>
      <c r="G1393" s="93" t="s">
        <v>37</v>
      </c>
      <c r="H1393" s="93" t="s">
        <v>37</v>
      </c>
      <c r="I1393" s="92" t="s">
        <v>45</v>
      </c>
      <c r="J1393" s="94">
        <v>242</v>
      </c>
      <c r="K1393" s="95">
        <v>299</v>
      </c>
      <c r="L1393" s="96">
        <v>5935.18</v>
      </c>
    </row>
    <row r="1394" spans="1:12" s="97" customFormat="1" ht="15" customHeight="1" x14ac:dyDescent="0.25">
      <c r="A1394" s="91" t="s">
        <v>52</v>
      </c>
      <c r="B1394" s="92" t="s">
        <v>42</v>
      </c>
      <c r="C1394" s="92" t="s">
        <v>34</v>
      </c>
      <c r="D1394" s="92" t="s">
        <v>123</v>
      </c>
      <c r="E1394" s="92" t="s">
        <v>37</v>
      </c>
      <c r="F1394" s="92" t="s">
        <v>121</v>
      </c>
      <c r="G1394" s="93" t="s">
        <v>37</v>
      </c>
      <c r="H1394" s="93" t="s">
        <v>37</v>
      </c>
      <c r="I1394" s="92" t="s">
        <v>117</v>
      </c>
      <c r="J1394" s="94">
        <v>448952</v>
      </c>
      <c r="K1394" s="95">
        <v>743529</v>
      </c>
      <c r="L1394" s="96">
        <v>40711827.940045103</v>
      </c>
    </row>
    <row r="1395" spans="1:12" s="97" customFormat="1" ht="15" customHeight="1" x14ac:dyDescent="0.25">
      <c r="A1395" s="91" t="s">
        <v>52</v>
      </c>
      <c r="B1395" s="92" t="s">
        <v>42</v>
      </c>
      <c r="C1395" s="92" t="s">
        <v>34</v>
      </c>
      <c r="D1395" s="92" t="s">
        <v>123</v>
      </c>
      <c r="E1395" s="92" t="s">
        <v>37</v>
      </c>
      <c r="F1395" s="92" t="s">
        <v>121</v>
      </c>
      <c r="G1395" s="93" t="s">
        <v>37</v>
      </c>
      <c r="H1395" s="93" t="s">
        <v>37</v>
      </c>
      <c r="I1395" s="92" t="s">
        <v>45</v>
      </c>
      <c r="J1395" s="94">
        <v>6093</v>
      </c>
      <c r="K1395" s="95">
        <v>7953</v>
      </c>
      <c r="L1395" s="96">
        <v>142172.33000000101</v>
      </c>
    </row>
    <row r="1396" spans="1:12" s="97" customFormat="1" ht="15" customHeight="1" x14ac:dyDescent="0.25">
      <c r="A1396" s="91" t="s">
        <v>52</v>
      </c>
      <c r="B1396" s="92" t="s">
        <v>42</v>
      </c>
      <c r="C1396" s="92" t="s">
        <v>34</v>
      </c>
      <c r="D1396" s="92" t="s">
        <v>123</v>
      </c>
      <c r="E1396" s="92" t="s">
        <v>37</v>
      </c>
      <c r="F1396" s="92" t="s">
        <v>60</v>
      </c>
      <c r="G1396" s="93" t="s">
        <v>37</v>
      </c>
      <c r="H1396" s="93" t="s">
        <v>37</v>
      </c>
      <c r="I1396" s="92" t="s">
        <v>117</v>
      </c>
      <c r="J1396" s="94">
        <v>92260</v>
      </c>
      <c r="K1396" s="95">
        <v>152590</v>
      </c>
      <c r="L1396" s="96">
        <v>8648875.9499936607</v>
      </c>
    </row>
    <row r="1397" spans="1:12" s="97" customFormat="1" ht="15" customHeight="1" x14ac:dyDescent="0.25">
      <c r="A1397" s="91" t="s">
        <v>52</v>
      </c>
      <c r="B1397" s="92" t="s">
        <v>42</v>
      </c>
      <c r="C1397" s="92" t="s">
        <v>34</v>
      </c>
      <c r="D1397" s="92" t="s">
        <v>123</v>
      </c>
      <c r="E1397" s="92" t="s">
        <v>37</v>
      </c>
      <c r="F1397" s="92" t="s">
        <v>60</v>
      </c>
      <c r="G1397" s="93" t="s">
        <v>37</v>
      </c>
      <c r="H1397" s="93" t="s">
        <v>37</v>
      </c>
      <c r="I1397" s="92" t="s">
        <v>45</v>
      </c>
      <c r="J1397" s="94">
        <v>723</v>
      </c>
      <c r="K1397" s="95">
        <v>881</v>
      </c>
      <c r="L1397" s="96">
        <v>16754.82</v>
      </c>
    </row>
    <row r="1398" spans="1:12" s="97" customFormat="1" ht="15" customHeight="1" x14ac:dyDescent="0.25">
      <c r="A1398" s="91" t="s">
        <v>52</v>
      </c>
      <c r="B1398" s="92" t="s">
        <v>42</v>
      </c>
      <c r="C1398" s="92" t="s">
        <v>34</v>
      </c>
      <c r="D1398" s="92" t="s">
        <v>123</v>
      </c>
      <c r="E1398" s="92" t="s">
        <v>37</v>
      </c>
      <c r="F1398" s="92" t="s">
        <v>37</v>
      </c>
      <c r="G1398" s="93" t="s">
        <v>41</v>
      </c>
      <c r="H1398" s="93" t="s">
        <v>37</v>
      </c>
      <c r="I1398" s="92" t="s">
        <v>117</v>
      </c>
      <c r="J1398" s="94">
        <v>120257</v>
      </c>
      <c r="K1398" s="95">
        <v>200064</v>
      </c>
      <c r="L1398" s="96">
        <v>10798990.409996999</v>
      </c>
    </row>
    <row r="1399" spans="1:12" s="97" customFormat="1" ht="15" customHeight="1" x14ac:dyDescent="0.25">
      <c r="A1399" s="91" t="s">
        <v>52</v>
      </c>
      <c r="B1399" s="92" t="s">
        <v>42</v>
      </c>
      <c r="C1399" s="92" t="s">
        <v>34</v>
      </c>
      <c r="D1399" s="92" t="s">
        <v>123</v>
      </c>
      <c r="E1399" s="92" t="s">
        <v>37</v>
      </c>
      <c r="F1399" s="92" t="s">
        <v>37</v>
      </c>
      <c r="G1399" s="93" t="s">
        <v>41</v>
      </c>
      <c r="H1399" s="93" t="s">
        <v>37</v>
      </c>
      <c r="I1399" s="92" t="s">
        <v>45</v>
      </c>
      <c r="J1399" s="94">
        <v>1758</v>
      </c>
      <c r="K1399" s="95">
        <v>2307</v>
      </c>
      <c r="L1399" s="96">
        <v>40618.549999999901</v>
      </c>
    </row>
    <row r="1400" spans="1:12" s="97" customFormat="1" ht="15" customHeight="1" x14ac:dyDescent="0.25">
      <c r="A1400" s="91" t="s">
        <v>52</v>
      </c>
      <c r="B1400" s="92" t="s">
        <v>42</v>
      </c>
      <c r="C1400" s="92" t="s">
        <v>34</v>
      </c>
      <c r="D1400" s="92" t="s">
        <v>123</v>
      </c>
      <c r="E1400" s="92" t="s">
        <v>37</v>
      </c>
      <c r="F1400" s="92" t="s">
        <v>37</v>
      </c>
      <c r="G1400" s="93" t="s">
        <v>42</v>
      </c>
      <c r="H1400" s="93" t="s">
        <v>37</v>
      </c>
      <c r="I1400" s="92" t="s">
        <v>117</v>
      </c>
      <c r="J1400" s="94">
        <v>118208</v>
      </c>
      <c r="K1400" s="95">
        <v>187806</v>
      </c>
      <c r="L1400" s="96">
        <v>10227957.119999001</v>
      </c>
    </row>
    <row r="1401" spans="1:12" s="97" customFormat="1" ht="15" customHeight="1" x14ac:dyDescent="0.25">
      <c r="A1401" s="91" t="s">
        <v>52</v>
      </c>
      <c r="B1401" s="92" t="s">
        <v>42</v>
      </c>
      <c r="C1401" s="92" t="s">
        <v>34</v>
      </c>
      <c r="D1401" s="92" t="s">
        <v>123</v>
      </c>
      <c r="E1401" s="92" t="s">
        <v>37</v>
      </c>
      <c r="F1401" s="92" t="s">
        <v>37</v>
      </c>
      <c r="G1401" s="93" t="s">
        <v>42</v>
      </c>
      <c r="H1401" s="93" t="s">
        <v>37</v>
      </c>
      <c r="I1401" s="92" t="s">
        <v>45</v>
      </c>
      <c r="J1401" s="94">
        <v>1469</v>
      </c>
      <c r="K1401" s="95">
        <v>1837</v>
      </c>
      <c r="L1401" s="96">
        <v>31985.539999999899</v>
      </c>
    </row>
    <row r="1402" spans="1:12" s="97" customFormat="1" ht="15" customHeight="1" x14ac:dyDescent="0.25">
      <c r="A1402" s="91" t="s">
        <v>52</v>
      </c>
      <c r="B1402" s="92" t="s">
        <v>42</v>
      </c>
      <c r="C1402" s="92" t="s">
        <v>34</v>
      </c>
      <c r="D1402" s="92" t="s">
        <v>123</v>
      </c>
      <c r="E1402" s="92" t="s">
        <v>37</v>
      </c>
      <c r="F1402" s="92" t="s">
        <v>37</v>
      </c>
      <c r="G1402" s="93" t="s">
        <v>43</v>
      </c>
      <c r="H1402" s="93" t="s">
        <v>37</v>
      </c>
      <c r="I1402" s="92" t="s">
        <v>117</v>
      </c>
      <c r="J1402" s="94">
        <v>117496</v>
      </c>
      <c r="K1402" s="95">
        <v>183314</v>
      </c>
      <c r="L1402" s="96">
        <v>9903751.0400002804</v>
      </c>
    </row>
    <row r="1403" spans="1:12" s="97" customFormat="1" ht="15" customHeight="1" x14ac:dyDescent="0.25">
      <c r="A1403" s="91" t="s">
        <v>52</v>
      </c>
      <c r="B1403" s="92" t="s">
        <v>42</v>
      </c>
      <c r="C1403" s="92" t="s">
        <v>34</v>
      </c>
      <c r="D1403" s="92" t="s">
        <v>123</v>
      </c>
      <c r="E1403" s="92" t="s">
        <v>37</v>
      </c>
      <c r="F1403" s="92" t="s">
        <v>37</v>
      </c>
      <c r="G1403" s="93" t="s">
        <v>43</v>
      </c>
      <c r="H1403" s="93" t="s">
        <v>37</v>
      </c>
      <c r="I1403" s="92" t="s">
        <v>45</v>
      </c>
      <c r="J1403" s="94">
        <v>1332</v>
      </c>
      <c r="K1403" s="95">
        <v>1598</v>
      </c>
      <c r="L1403" s="96">
        <v>27886.23</v>
      </c>
    </row>
    <row r="1404" spans="1:12" s="97" customFormat="1" ht="15" customHeight="1" x14ac:dyDescent="0.25">
      <c r="A1404" s="91" t="s">
        <v>52</v>
      </c>
      <c r="B1404" s="92" t="s">
        <v>42</v>
      </c>
      <c r="C1404" s="92" t="s">
        <v>34</v>
      </c>
      <c r="D1404" s="92" t="s">
        <v>123</v>
      </c>
      <c r="E1404" s="92" t="s">
        <v>37</v>
      </c>
      <c r="F1404" s="92" t="s">
        <v>37</v>
      </c>
      <c r="G1404" s="93" t="s">
        <v>44</v>
      </c>
      <c r="H1404" s="93" t="s">
        <v>37</v>
      </c>
      <c r="I1404" s="92" t="s">
        <v>117</v>
      </c>
      <c r="J1404" s="94">
        <v>117079</v>
      </c>
      <c r="K1404" s="95">
        <v>177992</v>
      </c>
      <c r="L1404" s="96">
        <v>9783524.8200013209</v>
      </c>
    </row>
    <row r="1405" spans="1:12" s="97" customFormat="1" ht="15" customHeight="1" x14ac:dyDescent="0.25">
      <c r="A1405" s="91" t="s">
        <v>52</v>
      </c>
      <c r="B1405" s="92" t="s">
        <v>42</v>
      </c>
      <c r="C1405" s="92" t="s">
        <v>34</v>
      </c>
      <c r="D1405" s="92" t="s">
        <v>123</v>
      </c>
      <c r="E1405" s="92" t="s">
        <v>37</v>
      </c>
      <c r="F1405" s="92" t="s">
        <v>37</v>
      </c>
      <c r="G1405" s="93" t="s">
        <v>44</v>
      </c>
      <c r="H1405" s="93" t="s">
        <v>37</v>
      </c>
      <c r="I1405" s="92" t="s">
        <v>45</v>
      </c>
      <c r="J1405" s="94">
        <v>1388</v>
      </c>
      <c r="K1405" s="95">
        <v>1728</v>
      </c>
      <c r="L1405" s="96">
        <v>32060.94</v>
      </c>
    </row>
    <row r="1406" spans="1:12" s="97" customFormat="1" ht="15" customHeight="1" x14ac:dyDescent="0.25">
      <c r="A1406" s="91" t="s">
        <v>52</v>
      </c>
      <c r="B1406" s="92" t="s">
        <v>42</v>
      </c>
      <c r="C1406" s="92" t="s">
        <v>34</v>
      </c>
      <c r="D1406" s="92" t="s">
        <v>123</v>
      </c>
      <c r="E1406" s="92" t="s">
        <v>37</v>
      </c>
      <c r="F1406" s="92" t="s">
        <v>37</v>
      </c>
      <c r="G1406" s="93" t="s">
        <v>98</v>
      </c>
      <c r="H1406" s="93" t="s">
        <v>37</v>
      </c>
      <c r="I1406" s="92" t="s">
        <v>117</v>
      </c>
      <c r="J1406" s="94">
        <v>115366</v>
      </c>
      <c r="K1406" s="95">
        <v>178555</v>
      </c>
      <c r="L1406" s="96">
        <v>10138184.659999199</v>
      </c>
    </row>
    <row r="1407" spans="1:12" s="97" customFormat="1" ht="15" customHeight="1" x14ac:dyDescent="0.25">
      <c r="A1407" s="91" t="s">
        <v>52</v>
      </c>
      <c r="B1407" s="92" t="s">
        <v>42</v>
      </c>
      <c r="C1407" s="92" t="s">
        <v>34</v>
      </c>
      <c r="D1407" s="92" t="s">
        <v>123</v>
      </c>
      <c r="E1407" s="92" t="s">
        <v>37</v>
      </c>
      <c r="F1407" s="92" t="s">
        <v>37</v>
      </c>
      <c r="G1407" s="93" t="s">
        <v>98</v>
      </c>
      <c r="H1407" s="93" t="s">
        <v>37</v>
      </c>
      <c r="I1407" s="92" t="s">
        <v>45</v>
      </c>
      <c r="J1407" s="94">
        <v>1218</v>
      </c>
      <c r="K1407" s="95">
        <v>1548</v>
      </c>
      <c r="L1407" s="96">
        <v>30324.269999999899</v>
      </c>
    </row>
    <row r="1408" spans="1:12" s="97" customFormat="1" ht="15" customHeight="1" x14ac:dyDescent="0.25">
      <c r="A1408" s="91" t="s">
        <v>52</v>
      </c>
      <c r="B1408" s="92" t="s">
        <v>42</v>
      </c>
      <c r="C1408" s="92" t="s">
        <v>34</v>
      </c>
      <c r="D1408" s="92" t="s">
        <v>123</v>
      </c>
      <c r="E1408" s="92" t="s">
        <v>37</v>
      </c>
      <c r="F1408" s="92" t="s">
        <v>37</v>
      </c>
      <c r="G1408" s="93" t="s">
        <v>37</v>
      </c>
      <c r="H1408" s="93" t="s">
        <v>122</v>
      </c>
      <c r="I1408" s="92" t="s">
        <v>117</v>
      </c>
      <c r="J1408" s="94">
        <v>49666</v>
      </c>
      <c r="K1408" s="95">
        <v>76473</v>
      </c>
      <c r="L1408" s="96">
        <v>3886093.6100008101</v>
      </c>
    </row>
    <row r="1409" spans="1:12" s="97" customFormat="1" ht="15" customHeight="1" x14ac:dyDescent="0.25">
      <c r="A1409" s="91" t="s">
        <v>52</v>
      </c>
      <c r="B1409" s="92" t="s">
        <v>42</v>
      </c>
      <c r="C1409" s="92" t="s">
        <v>34</v>
      </c>
      <c r="D1409" s="92" t="s">
        <v>123</v>
      </c>
      <c r="E1409" s="92" t="s">
        <v>37</v>
      </c>
      <c r="F1409" s="92" t="s">
        <v>37</v>
      </c>
      <c r="G1409" s="93" t="s">
        <v>37</v>
      </c>
      <c r="H1409" s="93" t="s">
        <v>122</v>
      </c>
      <c r="I1409" s="92" t="s">
        <v>45</v>
      </c>
      <c r="J1409" s="94">
        <v>775</v>
      </c>
      <c r="K1409" s="95">
        <v>967</v>
      </c>
      <c r="L1409" s="96">
        <v>17834</v>
      </c>
    </row>
    <row r="1410" spans="1:12" s="97" customFormat="1" ht="15" customHeight="1" x14ac:dyDescent="0.25">
      <c r="A1410" s="91" t="s">
        <v>52</v>
      </c>
      <c r="B1410" s="92" t="s">
        <v>42</v>
      </c>
      <c r="C1410" s="92" t="s">
        <v>34</v>
      </c>
      <c r="D1410" s="92" t="s">
        <v>123</v>
      </c>
      <c r="E1410" s="92" t="s">
        <v>37</v>
      </c>
      <c r="F1410" s="92" t="s">
        <v>37</v>
      </c>
      <c r="G1410" s="93" t="s">
        <v>37</v>
      </c>
      <c r="H1410" s="93" t="s">
        <v>37</v>
      </c>
      <c r="I1410" s="92" t="s">
        <v>117</v>
      </c>
      <c r="J1410" s="94">
        <v>574771</v>
      </c>
      <c r="K1410" s="95">
        <v>947108</v>
      </c>
      <c r="L1410" s="96">
        <v>51922666.1502323</v>
      </c>
    </row>
    <row r="1411" spans="1:12" s="97" customFormat="1" ht="15" customHeight="1" x14ac:dyDescent="0.25">
      <c r="A1411" s="91" t="s">
        <v>52</v>
      </c>
      <c r="B1411" s="92" t="s">
        <v>42</v>
      </c>
      <c r="C1411" s="92" t="s">
        <v>34</v>
      </c>
      <c r="D1411" s="92" t="s">
        <v>123</v>
      </c>
      <c r="E1411" s="92" t="s">
        <v>37</v>
      </c>
      <c r="F1411" s="92" t="s">
        <v>37</v>
      </c>
      <c r="G1411" s="93" t="s">
        <v>37</v>
      </c>
      <c r="H1411" s="93" t="s">
        <v>37</v>
      </c>
      <c r="I1411" s="92" t="s">
        <v>45</v>
      </c>
      <c r="J1411" s="94">
        <v>7216</v>
      </c>
      <c r="K1411" s="95">
        <v>9324</v>
      </c>
      <c r="L1411" s="96">
        <v>167993.680000002</v>
      </c>
    </row>
    <row r="1412" spans="1:12" s="97" customFormat="1" ht="15" customHeight="1" x14ac:dyDescent="0.25">
      <c r="A1412" s="91" t="s">
        <v>52</v>
      </c>
      <c r="B1412" s="92" t="s">
        <v>42</v>
      </c>
      <c r="C1412" s="92" t="s">
        <v>34</v>
      </c>
      <c r="D1412" s="92" t="s">
        <v>123</v>
      </c>
      <c r="E1412" s="92" t="s">
        <v>37</v>
      </c>
      <c r="F1412" s="92" t="s">
        <v>37</v>
      </c>
      <c r="G1412" s="93" t="s">
        <v>37</v>
      </c>
      <c r="H1412" s="93" t="s">
        <v>64</v>
      </c>
      <c r="I1412" s="92" t="s">
        <v>117</v>
      </c>
      <c r="J1412" s="94">
        <v>516094</v>
      </c>
      <c r="K1412" s="95">
        <v>852915</v>
      </c>
      <c r="L1412" s="96">
        <v>47053403.200153902</v>
      </c>
    </row>
    <row r="1413" spans="1:12" s="97" customFormat="1" ht="15" customHeight="1" x14ac:dyDescent="0.25">
      <c r="A1413" s="91" t="s">
        <v>52</v>
      </c>
      <c r="B1413" s="92" t="s">
        <v>42</v>
      </c>
      <c r="C1413" s="92" t="s">
        <v>34</v>
      </c>
      <c r="D1413" s="92" t="s">
        <v>123</v>
      </c>
      <c r="E1413" s="92" t="s">
        <v>37</v>
      </c>
      <c r="F1413" s="92" t="s">
        <v>37</v>
      </c>
      <c r="G1413" s="93" t="s">
        <v>37</v>
      </c>
      <c r="H1413" s="93" t="s">
        <v>64</v>
      </c>
      <c r="I1413" s="92" t="s">
        <v>45</v>
      </c>
      <c r="J1413" s="94">
        <v>6233</v>
      </c>
      <c r="K1413" s="95">
        <v>8080</v>
      </c>
      <c r="L1413" s="96">
        <v>145527.980000001</v>
      </c>
    </row>
    <row r="1414" spans="1:12" s="97" customFormat="1" ht="15" customHeight="1" x14ac:dyDescent="0.25">
      <c r="A1414" s="91" t="s">
        <v>52</v>
      </c>
      <c r="B1414" s="92" t="s">
        <v>42</v>
      </c>
      <c r="C1414" s="92" t="s">
        <v>34</v>
      </c>
      <c r="D1414" s="92" t="s">
        <v>125</v>
      </c>
      <c r="E1414" s="92" t="s">
        <v>61</v>
      </c>
      <c r="F1414" s="92" t="s">
        <v>37</v>
      </c>
      <c r="G1414" s="93" t="s">
        <v>37</v>
      </c>
      <c r="H1414" s="93" t="s">
        <v>37</v>
      </c>
      <c r="I1414" s="92" t="s">
        <v>117</v>
      </c>
      <c r="J1414" s="94">
        <v>114033</v>
      </c>
      <c r="K1414" s="95">
        <v>331374</v>
      </c>
      <c r="L1414" s="96">
        <v>46464367.990087301</v>
      </c>
    </row>
    <row r="1415" spans="1:12" s="97" customFormat="1" ht="15" customHeight="1" x14ac:dyDescent="0.25">
      <c r="A1415" s="91" t="s">
        <v>52</v>
      </c>
      <c r="B1415" s="92" t="s">
        <v>42</v>
      </c>
      <c r="C1415" s="92" t="s">
        <v>34</v>
      </c>
      <c r="D1415" s="92" t="s">
        <v>125</v>
      </c>
      <c r="E1415" s="92" t="s">
        <v>61</v>
      </c>
      <c r="F1415" s="92" t="s">
        <v>37</v>
      </c>
      <c r="G1415" s="93" t="s">
        <v>37</v>
      </c>
      <c r="H1415" s="93" t="s">
        <v>37</v>
      </c>
      <c r="I1415" s="92" t="s">
        <v>45</v>
      </c>
      <c r="J1415" s="94">
        <v>2746</v>
      </c>
      <c r="K1415" s="95">
        <v>5171</v>
      </c>
      <c r="L1415" s="96">
        <v>117945.89</v>
      </c>
    </row>
    <row r="1416" spans="1:12" s="97" customFormat="1" ht="15" customHeight="1" x14ac:dyDescent="0.25">
      <c r="A1416" s="91" t="s">
        <v>52</v>
      </c>
      <c r="B1416" s="92" t="s">
        <v>42</v>
      </c>
      <c r="C1416" s="92" t="s">
        <v>34</v>
      </c>
      <c r="D1416" s="92" t="s">
        <v>125</v>
      </c>
      <c r="E1416" s="92" t="s">
        <v>62</v>
      </c>
      <c r="F1416" s="92" t="s">
        <v>37</v>
      </c>
      <c r="G1416" s="93" t="s">
        <v>37</v>
      </c>
      <c r="H1416" s="93" t="s">
        <v>37</v>
      </c>
      <c r="I1416" s="92" t="s">
        <v>117</v>
      </c>
      <c r="J1416" s="94">
        <v>74715</v>
      </c>
      <c r="K1416" s="95">
        <v>223893</v>
      </c>
      <c r="L1416" s="96">
        <v>30503982.780044999</v>
      </c>
    </row>
    <row r="1417" spans="1:12" s="97" customFormat="1" ht="15" customHeight="1" x14ac:dyDescent="0.25">
      <c r="A1417" s="91" t="s">
        <v>52</v>
      </c>
      <c r="B1417" s="92" t="s">
        <v>42</v>
      </c>
      <c r="C1417" s="92" t="s">
        <v>34</v>
      </c>
      <c r="D1417" s="92" t="s">
        <v>125</v>
      </c>
      <c r="E1417" s="92" t="s">
        <v>62</v>
      </c>
      <c r="F1417" s="92" t="s">
        <v>37</v>
      </c>
      <c r="G1417" s="93" t="s">
        <v>37</v>
      </c>
      <c r="H1417" s="93" t="s">
        <v>37</v>
      </c>
      <c r="I1417" s="92" t="s">
        <v>45</v>
      </c>
      <c r="J1417" s="94">
        <v>1859</v>
      </c>
      <c r="K1417" s="95">
        <v>3193</v>
      </c>
      <c r="L1417" s="96">
        <v>69881.569999999803</v>
      </c>
    </row>
    <row r="1418" spans="1:12" s="97" customFormat="1" ht="15" customHeight="1" x14ac:dyDescent="0.25">
      <c r="A1418" s="91" t="s">
        <v>52</v>
      </c>
      <c r="B1418" s="92" t="s">
        <v>42</v>
      </c>
      <c r="C1418" s="92" t="s">
        <v>34</v>
      </c>
      <c r="D1418" s="92" t="s">
        <v>125</v>
      </c>
      <c r="E1418" s="92" t="s">
        <v>37</v>
      </c>
      <c r="F1418" s="92" t="s">
        <v>120</v>
      </c>
      <c r="G1418" s="93" t="s">
        <v>37</v>
      </c>
      <c r="H1418" s="93" t="s">
        <v>37</v>
      </c>
      <c r="I1418" s="92" t="s">
        <v>117</v>
      </c>
      <c r="J1418" s="94">
        <v>14011</v>
      </c>
      <c r="K1418" s="95">
        <v>40140</v>
      </c>
      <c r="L1418" s="96">
        <v>6367295.9199989904</v>
      </c>
    </row>
    <row r="1419" spans="1:12" s="97" customFormat="1" ht="15" customHeight="1" x14ac:dyDescent="0.25">
      <c r="A1419" s="91" t="s">
        <v>52</v>
      </c>
      <c r="B1419" s="92" t="s">
        <v>42</v>
      </c>
      <c r="C1419" s="92" t="s">
        <v>34</v>
      </c>
      <c r="D1419" s="92" t="s">
        <v>125</v>
      </c>
      <c r="E1419" s="92" t="s">
        <v>37</v>
      </c>
      <c r="F1419" s="92" t="s">
        <v>120</v>
      </c>
      <c r="G1419" s="93" t="s">
        <v>37</v>
      </c>
      <c r="H1419" s="93" t="s">
        <v>37</v>
      </c>
      <c r="I1419" s="92" t="s">
        <v>45</v>
      </c>
      <c r="J1419" s="94">
        <v>372</v>
      </c>
      <c r="K1419" s="95">
        <v>426</v>
      </c>
      <c r="L1419" s="96">
        <v>12371</v>
      </c>
    </row>
    <row r="1420" spans="1:12" s="97" customFormat="1" ht="15" customHeight="1" x14ac:dyDescent="0.25">
      <c r="A1420" s="91" t="s">
        <v>52</v>
      </c>
      <c r="B1420" s="92" t="s">
        <v>42</v>
      </c>
      <c r="C1420" s="92" t="s">
        <v>34</v>
      </c>
      <c r="D1420" s="92" t="s">
        <v>125</v>
      </c>
      <c r="E1420" s="92" t="s">
        <v>37</v>
      </c>
      <c r="F1420" s="92" t="s">
        <v>121</v>
      </c>
      <c r="G1420" s="93" t="s">
        <v>37</v>
      </c>
      <c r="H1420" s="93" t="s">
        <v>37</v>
      </c>
      <c r="I1420" s="92" t="s">
        <v>117</v>
      </c>
      <c r="J1420" s="94">
        <v>147102</v>
      </c>
      <c r="K1420" s="95">
        <v>426941</v>
      </c>
      <c r="L1420" s="96">
        <v>58774784.870099597</v>
      </c>
    </row>
    <row r="1421" spans="1:12" s="97" customFormat="1" ht="15" customHeight="1" x14ac:dyDescent="0.25">
      <c r="A1421" s="91" t="s">
        <v>52</v>
      </c>
      <c r="B1421" s="92" t="s">
        <v>42</v>
      </c>
      <c r="C1421" s="92" t="s">
        <v>34</v>
      </c>
      <c r="D1421" s="92" t="s">
        <v>125</v>
      </c>
      <c r="E1421" s="92" t="s">
        <v>37</v>
      </c>
      <c r="F1421" s="92" t="s">
        <v>121</v>
      </c>
      <c r="G1421" s="93" t="s">
        <v>37</v>
      </c>
      <c r="H1421" s="93" t="s">
        <v>37</v>
      </c>
      <c r="I1421" s="92" t="s">
        <v>45</v>
      </c>
      <c r="J1421" s="94">
        <v>3924</v>
      </c>
      <c r="K1421" s="95">
        <v>7385</v>
      </c>
      <c r="L1421" s="96">
        <v>163174.76</v>
      </c>
    </row>
    <row r="1422" spans="1:12" s="97" customFormat="1" ht="15" customHeight="1" x14ac:dyDescent="0.25">
      <c r="A1422" s="91" t="s">
        <v>52</v>
      </c>
      <c r="B1422" s="92" t="s">
        <v>42</v>
      </c>
      <c r="C1422" s="92" t="s">
        <v>34</v>
      </c>
      <c r="D1422" s="92" t="s">
        <v>125</v>
      </c>
      <c r="E1422" s="92" t="s">
        <v>37</v>
      </c>
      <c r="F1422" s="92" t="s">
        <v>60</v>
      </c>
      <c r="G1422" s="93" t="s">
        <v>37</v>
      </c>
      <c r="H1422" s="93" t="s">
        <v>37</v>
      </c>
      <c r="I1422" s="92" t="s">
        <v>117</v>
      </c>
      <c r="J1422" s="94">
        <v>27938</v>
      </c>
      <c r="K1422" s="95">
        <v>88186</v>
      </c>
      <c r="L1422" s="96">
        <v>11826269.979993001</v>
      </c>
    </row>
    <row r="1423" spans="1:12" s="97" customFormat="1" ht="15" customHeight="1" x14ac:dyDescent="0.25">
      <c r="A1423" s="91" t="s">
        <v>52</v>
      </c>
      <c r="B1423" s="92" t="s">
        <v>42</v>
      </c>
      <c r="C1423" s="92" t="s">
        <v>34</v>
      </c>
      <c r="D1423" s="92" t="s">
        <v>125</v>
      </c>
      <c r="E1423" s="92" t="s">
        <v>37</v>
      </c>
      <c r="F1423" s="92" t="s">
        <v>60</v>
      </c>
      <c r="G1423" s="93" t="s">
        <v>37</v>
      </c>
      <c r="H1423" s="93" t="s">
        <v>37</v>
      </c>
      <c r="I1423" s="92" t="s">
        <v>45</v>
      </c>
      <c r="J1423" s="94">
        <v>310</v>
      </c>
      <c r="K1423" s="95">
        <v>553</v>
      </c>
      <c r="L1423" s="96">
        <v>12281.7</v>
      </c>
    </row>
    <row r="1424" spans="1:12" s="97" customFormat="1" ht="15" customHeight="1" x14ac:dyDescent="0.25">
      <c r="A1424" s="91" t="s">
        <v>52</v>
      </c>
      <c r="B1424" s="92" t="s">
        <v>42</v>
      </c>
      <c r="C1424" s="92" t="s">
        <v>34</v>
      </c>
      <c r="D1424" s="92" t="s">
        <v>125</v>
      </c>
      <c r="E1424" s="92" t="s">
        <v>37</v>
      </c>
      <c r="F1424" s="92" t="s">
        <v>37</v>
      </c>
      <c r="G1424" s="93" t="s">
        <v>41</v>
      </c>
      <c r="H1424" s="93" t="s">
        <v>37</v>
      </c>
      <c r="I1424" s="92" t="s">
        <v>117</v>
      </c>
      <c r="J1424" s="94">
        <v>47452</v>
      </c>
      <c r="K1424" s="95">
        <v>133356</v>
      </c>
      <c r="L1424" s="96">
        <v>17634788.1199979</v>
      </c>
    </row>
    <row r="1425" spans="1:12" s="97" customFormat="1" ht="15" customHeight="1" x14ac:dyDescent="0.25">
      <c r="A1425" s="91" t="s">
        <v>52</v>
      </c>
      <c r="B1425" s="92" t="s">
        <v>42</v>
      </c>
      <c r="C1425" s="92" t="s">
        <v>34</v>
      </c>
      <c r="D1425" s="92" t="s">
        <v>125</v>
      </c>
      <c r="E1425" s="92" t="s">
        <v>37</v>
      </c>
      <c r="F1425" s="92" t="s">
        <v>37</v>
      </c>
      <c r="G1425" s="93" t="s">
        <v>41</v>
      </c>
      <c r="H1425" s="93" t="s">
        <v>37</v>
      </c>
      <c r="I1425" s="92" t="s">
        <v>45</v>
      </c>
      <c r="J1425" s="94">
        <v>1185</v>
      </c>
      <c r="K1425" s="95">
        <v>2034</v>
      </c>
      <c r="L1425" s="96">
        <v>45478.989999999903</v>
      </c>
    </row>
    <row r="1426" spans="1:12" s="97" customFormat="1" ht="15" customHeight="1" x14ac:dyDescent="0.25">
      <c r="A1426" s="91" t="s">
        <v>52</v>
      </c>
      <c r="B1426" s="92" t="s">
        <v>42</v>
      </c>
      <c r="C1426" s="92" t="s">
        <v>34</v>
      </c>
      <c r="D1426" s="92" t="s">
        <v>125</v>
      </c>
      <c r="E1426" s="92" t="s">
        <v>37</v>
      </c>
      <c r="F1426" s="92" t="s">
        <v>37</v>
      </c>
      <c r="G1426" s="93" t="s">
        <v>42</v>
      </c>
      <c r="H1426" s="93" t="s">
        <v>37</v>
      </c>
      <c r="I1426" s="92" t="s">
        <v>117</v>
      </c>
      <c r="J1426" s="94">
        <v>40476</v>
      </c>
      <c r="K1426" s="95">
        <v>112260</v>
      </c>
      <c r="L1426" s="96">
        <v>15385989.1499938</v>
      </c>
    </row>
    <row r="1427" spans="1:12" s="97" customFormat="1" ht="15" customHeight="1" x14ac:dyDescent="0.25">
      <c r="A1427" s="91" t="s">
        <v>52</v>
      </c>
      <c r="B1427" s="92" t="s">
        <v>42</v>
      </c>
      <c r="C1427" s="92" t="s">
        <v>34</v>
      </c>
      <c r="D1427" s="92" t="s">
        <v>125</v>
      </c>
      <c r="E1427" s="92" t="s">
        <v>37</v>
      </c>
      <c r="F1427" s="92" t="s">
        <v>37</v>
      </c>
      <c r="G1427" s="93" t="s">
        <v>42</v>
      </c>
      <c r="H1427" s="93" t="s">
        <v>37</v>
      </c>
      <c r="I1427" s="92" t="s">
        <v>45</v>
      </c>
      <c r="J1427" s="94">
        <v>860</v>
      </c>
      <c r="K1427" s="95">
        <v>1489</v>
      </c>
      <c r="L1427" s="96">
        <v>33353.4</v>
      </c>
    </row>
    <row r="1428" spans="1:12" s="97" customFormat="1" ht="15" customHeight="1" x14ac:dyDescent="0.25">
      <c r="A1428" s="91" t="s">
        <v>52</v>
      </c>
      <c r="B1428" s="92" t="s">
        <v>42</v>
      </c>
      <c r="C1428" s="92" t="s">
        <v>34</v>
      </c>
      <c r="D1428" s="92" t="s">
        <v>125</v>
      </c>
      <c r="E1428" s="92" t="s">
        <v>37</v>
      </c>
      <c r="F1428" s="92" t="s">
        <v>37</v>
      </c>
      <c r="G1428" s="93" t="s">
        <v>43</v>
      </c>
      <c r="H1428" s="93" t="s">
        <v>37</v>
      </c>
      <c r="I1428" s="92" t="s">
        <v>117</v>
      </c>
      <c r="J1428" s="94">
        <v>37574</v>
      </c>
      <c r="K1428" s="95">
        <v>100981</v>
      </c>
      <c r="L1428" s="96">
        <v>13996829.0899942</v>
      </c>
    </row>
    <row r="1429" spans="1:12" s="97" customFormat="1" ht="15" customHeight="1" x14ac:dyDescent="0.25">
      <c r="A1429" s="91" t="s">
        <v>52</v>
      </c>
      <c r="B1429" s="92" t="s">
        <v>42</v>
      </c>
      <c r="C1429" s="92" t="s">
        <v>34</v>
      </c>
      <c r="D1429" s="92" t="s">
        <v>125</v>
      </c>
      <c r="E1429" s="92" t="s">
        <v>37</v>
      </c>
      <c r="F1429" s="92" t="s">
        <v>37</v>
      </c>
      <c r="G1429" s="93" t="s">
        <v>43</v>
      </c>
      <c r="H1429" s="93" t="s">
        <v>37</v>
      </c>
      <c r="I1429" s="92" t="s">
        <v>45</v>
      </c>
      <c r="J1429" s="94">
        <v>882</v>
      </c>
      <c r="K1429" s="95">
        <v>1525</v>
      </c>
      <c r="L1429" s="96">
        <v>34064.92</v>
      </c>
    </row>
    <row r="1430" spans="1:12" s="97" customFormat="1" ht="15" customHeight="1" x14ac:dyDescent="0.25">
      <c r="A1430" s="91" t="s">
        <v>52</v>
      </c>
      <c r="B1430" s="92" t="s">
        <v>42</v>
      </c>
      <c r="C1430" s="92" t="s">
        <v>34</v>
      </c>
      <c r="D1430" s="92" t="s">
        <v>125</v>
      </c>
      <c r="E1430" s="92" t="s">
        <v>37</v>
      </c>
      <c r="F1430" s="92" t="s">
        <v>37</v>
      </c>
      <c r="G1430" s="93" t="s">
        <v>44</v>
      </c>
      <c r="H1430" s="93" t="s">
        <v>37</v>
      </c>
      <c r="I1430" s="92" t="s">
        <v>117</v>
      </c>
      <c r="J1430" s="94">
        <v>35282</v>
      </c>
      <c r="K1430" s="95">
        <v>90748</v>
      </c>
      <c r="L1430" s="96">
        <v>12841188.049994599</v>
      </c>
    </row>
    <row r="1431" spans="1:12" s="97" customFormat="1" ht="15" customHeight="1" x14ac:dyDescent="0.25">
      <c r="A1431" s="91" t="s">
        <v>52</v>
      </c>
      <c r="B1431" s="92" t="s">
        <v>42</v>
      </c>
      <c r="C1431" s="92" t="s">
        <v>34</v>
      </c>
      <c r="D1431" s="92" t="s">
        <v>125</v>
      </c>
      <c r="E1431" s="92" t="s">
        <v>37</v>
      </c>
      <c r="F1431" s="92" t="s">
        <v>37</v>
      </c>
      <c r="G1431" s="93" t="s">
        <v>44</v>
      </c>
      <c r="H1431" s="93" t="s">
        <v>37</v>
      </c>
      <c r="I1431" s="92" t="s">
        <v>45</v>
      </c>
      <c r="J1431" s="94">
        <v>818</v>
      </c>
      <c r="K1431" s="95">
        <v>1341</v>
      </c>
      <c r="L1431" s="96">
        <v>30721.65</v>
      </c>
    </row>
    <row r="1432" spans="1:12" s="97" customFormat="1" ht="15" customHeight="1" x14ac:dyDescent="0.25">
      <c r="A1432" s="91" t="s">
        <v>52</v>
      </c>
      <c r="B1432" s="92" t="s">
        <v>42</v>
      </c>
      <c r="C1432" s="92" t="s">
        <v>34</v>
      </c>
      <c r="D1432" s="92" t="s">
        <v>125</v>
      </c>
      <c r="E1432" s="92" t="s">
        <v>37</v>
      </c>
      <c r="F1432" s="92" t="s">
        <v>37</v>
      </c>
      <c r="G1432" s="93" t="s">
        <v>98</v>
      </c>
      <c r="H1432" s="93" t="s">
        <v>37</v>
      </c>
      <c r="I1432" s="92" t="s">
        <v>117</v>
      </c>
      <c r="J1432" s="94">
        <v>37368</v>
      </c>
      <c r="K1432" s="95">
        <v>108244</v>
      </c>
      <c r="L1432" s="96">
        <v>15776863.0999915</v>
      </c>
    </row>
    <row r="1433" spans="1:12" s="97" customFormat="1" ht="15" customHeight="1" x14ac:dyDescent="0.25">
      <c r="A1433" s="91" t="s">
        <v>52</v>
      </c>
      <c r="B1433" s="92" t="s">
        <v>42</v>
      </c>
      <c r="C1433" s="92" t="s">
        <v>34</v>
      </c>
      <c r="D1433" s="92" t="s">
        <v>125</v>
      </c>
      <c r="E1433" s="92" t="s">
        <v>37</v>
      </c>
      <c r="F1433" s="92" t="s">
        <v>37</v>
      </c>
      <c r="G1433" s="93" t="s">
        <v>98</v>
      </c>
      <c r="H1433" s="93" t="s">
        <v>37</v>
      </c>
      <c r="I1433" s="92" t="s">
        <v>45</v>
      </c>
      <c r="J1433" s="94">
        <v>940</v>
      </c>
      <c r="K1433" s="95">
        <v>1754</v>
      </c>
      <c r="L1433" s="96">
        <v>39680.75</v>
      </c>
    </row>
    <row r="1434" spans="1:12" s="97" customFormat="1" ht="15" customHeight="1" x14ac:dyDescent="0.25">
      <c r="A1434" s="91" t="s">
        <v>52</v>
      </c>
      <c r="B1434" s="92" t="s">
        <v>42</v>
      </c>
      <c r="C1434" s="92" t="s">
        <v>34</v>
      </c>
      <c r="D1434" s="92" t="s">
        <v>125</v>
      </c>
      <c r="E1434" s="92" t="s">
        <v>37</v>
      </c>
      <c r="F1434" s="92" t="s">
        <v>37</v>
      </c>
      <c r="G1434" s="93" t="s">
        <v>37</v>
      </c>
      <c r="H1434" s="93" t="s">
        <v>122</v>
      </c>
      <c r="I1434" s="92" t="s">
        <v>117</v>
      </c>
      <c r="J1434" s="94">
        <v>12126</v>
      </c>
      <c r="K1434" s="95">
        <v>30679</v>
      </c>
      <c r="L1434" s="96">
        <v>4084098.8600002499</v>
      </c>
    </row>
    <row r="1435" spans="1:12" s="97" customFormat="1" ht="15" customHeight="1" x14ac:dyDescent="0.25">
      <c r="A1435" s="91" t="s">
        <v>52</v>
      </c>
      <c r="B1435" s="92" t="s">
        <v>42</v>
      </c>
      <c r="C1435" s="92" t="s">
        <v>34</v>
      </c>
      <c r="D1435" s="92" t="s">
        <v>125</v>
      </c>
      <c r="E1435" s="92" t="s">
        <v>37</v>
      </c>
      <c r="F1435" s="92" t="s">
        <v>37</v>
      </c>
      <c r="G1435" s="93" t="s">
        <v>37</v>
      </c>
      <c r="H1435" s="93" t="s">
        <v>122</v>
      </c>
      <c r="I1435" s="92" t="s">
        <v>45</v>
      </c>
      <c r="J1435" s="94">
        <v>821</v>
      </c>
      <c r="K1435" s="95">
        <v>1141</v>
      </c>
      <c r="L1435" s="96">
        <v>25705.91</v>
      </c>
    </row>
    <row r="1436" spans="1:12" s="97" customFormat="1" ht="15" customHeight="1" x14ac:dyDescent="0.25">
      <c r="A1436" s="91" t="s">
        <v>52</v>
      </c>
      <c r="B1436" s="92" t="s">
        <v>42</v>
      </c>
      <c r="C1436" s="92" t="s">
        <v>34</v>
      </c>
      <c r="D1436" s="92" t="s">
        <v>125</v>
      </c>
      <c r="E1436" s="92" t="s">
        <v>37</v>
      </c>
      <c r="F1436" s="92" t="s">
        <v>37</v>
      </c>
      <c r="G1436" s="93" t="s">
        <v>37</v>
      </c>
      <c r="H1436" s="93" t="s">
        <v>37</v>
      </c>
      <c r="I1436" s="92" t="s">
        <v>117</v>
      </c>
      <c r="J1436" s="94">
        <v>189554</v>
      </c>
      <c r="K1436" s="95">
        <v>558543</v>
      </c>
      <c r="L1436" s="96">
        <v>77422771.259979501</v>
      </c>
    </row>
    <row r="1437" spans="1:12" s="97" customFormat="1" ht="15" customHeight="1" x14ac:dyDescent="0.25">
      <c r="A1437" s="91" t="s">
        <v>52</v>
      </c>
      <c r="B1437" s="92" t="s">
        <v>42</v>
      </c>
      <c r="C1437" s="92" t="s">
        <v>34</v>
      </c>
      <c r="D1437" s="92" t="s">
        <v>125</v>
      </c>
      <c r="E1437" s="92" t="s">
        <v>37</v>
      </c>
      <c r="F1437" s="92" t="s">
        <v>37</v>
      </c>
      <c r="G1437" s="93" t="s">
        <v>37</v>
      </c>
      <c r="H1437" s="93" t="s">
        <v>37</v>
      </c>
      <c r="I1437" s="92" t="s">
        <v>45</v>
      </c>
      <c r="J1437" s="94">
        <v>4633</v>
      </c>
      <c r="K1437" s="95">
        <v>8408</v>
      </c>
      <c r="L1437" s="96">
        <v>188843.81000000099</v>
      </c>
    </row>
    <row r="1438" spans="1:12" s="97" customFormat="1" ht="15" customHeight="1" x14ac:dyDescent="0.25">
      <c r="A1438" s="91" t="s">
        <v>52</v>
      </c>
      <c r="B1438" s="92" t="s">
        <v>42</v>
      </c>
      <c r="C1438" s="92" t="s">
        <v>34</v>
      </c>
      <c r="D1438" s="92" t="s">
        <v>125</v>
      </c>
      <c r="E1438" s="92" t="s">
        <v>37</v>
      </c>
      <c r="F1438" s="92" t="s">
        <v>37</v>
      </c>
      <c r="G1438" s="93" t="s">
        <v>37</v>
      </c>
      <c r="H1438" s="93" t="s">
        <v>64</v>
      </c>
      <c r="I1438" s="92" t="s">
        <v>117</v>
      </c>
      <c r="J1438" s="94">
        <v>174836</v>
      </c>
      <c r="K1438" s="95">
        <v>515614</v>
      </c>
      <c r="L1438" s="96">
        <v>71654524.280066505</v>
      </c>
    </row>
    <row r="1439" spans="1:12" s="97" customFormat="1" ht="15" customHeight="1" x14ac:dyDescent="0.25">
      <c r="A1439" s="91" t="s">
        <v>52</v>
      </c>
      <c r="B1439" s="92" t="s">
        <v>42</v>
      </c>
      <c r="C1439" s="92" t="s">
        <v>34</v>
      </c>
      <c r="D1439" s="92" t="s">
        <v>125</v>
      </c>
      <c r="E1439" s="92" t="s">
        <v>37</v>
      </c>
      <c r="F1439" s="92" t="s">
        <v>37</v>
      </c>
      <c r="G1439" s="93" t="s">
        <v>37</v>
      </c>
      <c r="H1439" s="93" t="s">
        <v>64</v>
      </c>
      <c r="I1439" s="92" t="s">
        <v>45</v>
      </c>
      <c r="J1439" s="94">
        <v>3683</v>
      </c>
      <c r="K1439" s="95">
        <v>7015</v>
      </c>
      <c r="L1439" s="96">
        <v>157874.25</v>
      </c>
    </row>
    <row r="1440" spans="1:12" s="97" customFormat="1" ht="15" customHeight="1" x14ac:dyDescent="0.25">
      <c r="A1440" s="91" t="s">
        <v>52</v>
      </c>
      <c r="B1440" s="92" t="s">
        <v>42</v>
      </c>
      <c r="C1440" s="92" t="s">
        <v>34</v>
      </c>
      <c r="D1440" s="92" t="s">
        <v>124</v>
      </c>
      <c r="E1440" s="92" t="s">
        <v>61</v>
      </c>
      <c r="F1440" s="92" t="s">
        <v>37</v>
      </c>
      <c r="G1440" s="93" t="s">
        <v>37</v>
      </c>
      <c r="H1440" s="93" t="s">
        <v>37</v>
      </c>
      <c r="I1440" s="92" t="s">
        <v>117</v>
      </c>
      <c r="J1440" s="94">
        <v>4997</v>
      </c>
      <c r="K1440" s="95">
        <v>6959</v>
      </c>
      <c r="L1440" s="96">
        <v>771576.14999998</v>
      </c>
    </row>
    <row r="1441" spans="1:12" s="97" customFormat="1" ht="15" customHeight="1" x14ac:dyDescent="0.25">
      <c r="A1441" s="91" t="s">
        <v>52</v>
      </c>
      <c r="B1441" s="92" t="s">
        <v>42</v>
      </c>
      <c r="C1441" s="92" t="s">
        <v>34</v>
      </c>
      <c r="D1441" s="92" t="s">
        <v>124</v>
      </c>
      <c r="E1441" s="92" t="s">
        <v>61</v>
      </c>
      <c r="F1441" s="92" t="s">
        <v>37</v>
      </c>
      <c r="G1441" s="93" t="s">
        <v>37</v>
      </c>
      <c r="H1441" s="93" t="s">
        <v>37</v>
      </c>
      <c r="I1441" s="92" t="s">
        <v>45</v>
      </c>
      <c r="J1441" s="94">
        <v>34</v>
      </c>
      <c r="K1441" s="95">
        <v>35</v>
      </c>
      <c r="L1441" s="96">
        <v>937.2</v>
      </c>
    </row>
    <row r="1442" spans="1:12" s="97" customFormat="1" ht="15" customHeight="1" x14ac:dyDescent="0.25">
      <c r="A1442" s="91" t="s">
        <v>52</v>
      </c>
      <c r="B1442" s="92" t="s">
        <v>42</v>
      </c>
      <c r="C1442" s="92" t="s">
        <v>34</v>
      </c>
      <c r="D1442" s="92" t="s">
        <v>124</v>
      </c>
      <c r="E1442" s="92" t="s">
        <v>62</v>
      </c>
      <c r="F1442" s="92" t="s">
        <v>37</v>
      </c>
      <c r="G1442" s="93" t="s">
        <v>37</v>
      </c>
      <c r="H1442" s="93" t="s">
        <v>37</v>
      </c>
      <c r="I1442" s="92" t="s">
        <v>117</v>
      </c>
      <c r="J1442" s="94">
        <v>3345</v>
      </c>
      <c r="K1442" s="95">
        <v>4471</v>
      </c>
      <c r="L1442" s="96">
        <v>565887.200000001</v>
      </c>
    </row>
    <row r="1443" spans="1:12" s="97" customFormat="1" ht="15" customHeight="1" x14ac:dyDescent="0.25">
      <c r="A1443" s="91" t="s">
        <v>52</v>
      </c>
      <c r="B1443" s="92" t="s">
        <v>42</v>
      </c>
      <c r="C1443" s="92" t="s">
        <v>34</v>
      </c>
      <c r="D1443" s="92" t="s">
        <v>124</v>
      </c>
      <c r="E1443" s="92" t="s">
        <v>62</v>
      </c>
      <c r="F1443" s="92" t="s">
        <v>37</v>
      </c>
      <c r="G1443" s="93" t="s">
        <v>37</v>
      </c>
      <c r="H1443" s="93" t="s">
        <v>37</v>
      </c>
      <c r="I1443" s="92" t="s">
        <v>45</v>
      </c>
      <c r="J1443" s="94">
        <v>19</v>
      </c>
      <c r="K1443" s="95">
        <v>19</v>
      </c>
      <c r="L1443" s="96">
        <v>471.15</v>
      </c>
    </row>
    <row r="1444" spans="1:12" s="97" customFormat="1" ht="15" customHeight="1" x14ac:dyDescent="0.25">
      <c r="A1444" s="91" t="s">
        <v>52</v>
      </c>
      <c r="B1444" s="92" t="s">
        <v>42</v>
      </c>
      <c r="C1444" s="92" t="s">
        <v>34</v>
      </c>
      <c r="D1444" s="92" t="s">
        <v>124</v>
      </c>
      <c r="E1444" s="92" t="s">
        <v>37</v>
      </c>
      <c r="F1444" s="92" t="s">
        <v>120</v>
      </c>
      <c r="G1444" s="93" t="s">
        <v>37</v>
      </c>
      <c r="H1444" s="93" t="s">
        <v>37</v>
      </c>
      <c r="I1444" s="92" t="s">
        <v>117</v>
      </c>
      <c r="J1444" s="94">
        <v>6919</v>
      </c>
      <c r="K1444" s="95">
        <v>9348</v>
      </c>
      <c r="L1444" s="96">
        <v>1124462.8899999501</v>
      </c>
    </row>
    <row r="1445" spans="1:12" s="97" customFormat="1" ht="15" customHeight="1" x14ac:dyDescent="0.25">
      <c r="A1445" s="91" t="s">
        <v>52</v>
      </c>
      <c r="B1445" s="92" t="s">
        <v>42</v>
      </c>
      <c r="C1445" s="92" t="s">
        <v>34</v>
      </c>
      <c r="D1445" s="92" t="s">
        <v>124</v>
      </c>
      <c r="E1445" s="92" t="s">
        <v>37</v>
      </c>
      <c r="F1445" s="92" t="s">
        <v>120</v>
      </c>
      <c r="G1445" s="93" t="s">
        <v>37</v>
      </c>
      <c r="H1445" s="93" t="s">
        <v>37</v>
      </c>
      <c r="I1445" s="92" t="s">
        <v>45</v>
      </c>
      <c r="J1445" s="94">
        <v>47</v>
      </c>
      <c r="K1445" s="95">
        <v>47</v>
      </c>
      <c r="L1445" s="96">
        <v>1246</v>
      </c>
    </row>
    <row r="1446" spans="1:12" s="97" customFormat="1" ht="15" customHeight="1" x14ac:dyDescent="0.25">
      <c r="A1446" s="91" t="s">
        <v>52</v>
      </c>
      <c r="B1446" s="92" t="s">
        <v>42</v>
      </c>
      <c r="C1446" s="92" t="s">
        <v>34</v>
      </c>
      <c r="D1446" s="92" t="s">
        <v>124</v>
      </c>
      <c r="E1446" s="92" t="s">
        <v>37</v>
      </c>
      <c r="F1446" s="92" t="s">
        <v>37</v>
      </c>
      <c r="G1446" s="93" t="s">
        <v>41</v>
      </c>
      <c r="H1446" s="93" t="s">
        <v>37</v>
      </c>
      <c r="I1446" s="92" t="s">
        <v>117</v>
      </c>
      <c r="J1446" s="94">
        <v>1542</v>
      </c>
      <c r="K1446" s="95">
        <v>2142</v>
      </c>
      <c r="L1446" s="96">
        <v>237547.84000000299</v>
      </c>
    </row>
    <row r="1447" spans="1:12" s="97" customFormat="1" ht="15" customHeight="1" x14ac:dyDescent="0.25">
      <c r="A1447" s="91" t="s">
        <v>52</v>
      </c>
      <c r="B1447" s="92" t="s">
        <v>42</v>
      </c>
      <c r="C1447" s="92" t="s">
        <v>34</v>
      </c>
      <c r="D1447" s="92" t="s">
        <v>124</v>
      </c>
      <c r="E1447" s="92" t="s">
        <v>37</v>
      </c>
      <c r="F1447" s="92" t="s">
        <v>37</v>
      </c>
      <c r="G1447" s="93" t="s">
        <v>41</v>
      </c>
      <c r="H1447" s="93" t="s">
        <v>37</v>
      </c>
      <c r="I1447" s="92" t="s">
        <v>45</v>
      </c>
      <c r="J1447" s="94" t="s">
        <v>100</v>
      </c>
      <c r="K1447" s="95" t="s">
        <v>100</v>
      </c>
      <c r="L1447" s="96" t="s">
        <v>100</v>
      </c>
    </row>
    <row r="1448" spans="1:12" s="97" customFormat="1" ht="15" customHeight="1" x14ac:dyDescent="0.25">
      <c r="A1448" s="91" t="s">
        <v>52</v>
      </c>
      <c r="B1448" s="92" t="s">
        <v>42</v>
      </c>
      <c r="C1448" s="92" t="s">
        <v>34</v>
      </c>
      <c r="D1448" s="92" t="s">
        <v>124</v>
      </c>
      <c r="E1448" s="92" t="s">
        <v>37</v>
      </c>
      <c r="F1448" s="92" t="s">
        <v>37</v>
      </c>
      <c r="G1448" s="93" t="s">
        <v>42</v>
      </c>
      <c r="H1448" s="93" t="s">
        <v>37</v>
      </c>
      <c r="I1448" s="92" t="s">
        <v>117</v>
      </c>
      <c r="J1448" s="94">
        <v>1525</v>
      </c>
      <c r="K1448" s="95">
        <v>2052</v>
      </c>
      <c r="L1448" s="96">
        <v>238040.660000003</v>
      </c>
    </row>
    <row r="1449" spans="1:12" s="97" customFormat="1" ht="15" customHeight="1" x14ac:dyDescent="0.25">
      <c r="A1449" s="91" t="s">
        <v>52</v>
      </c>
      <c r="B1449" s="92" t="s">
        <v>42</v>
      </c>
      <c r="C1449" s="92" t="s">
        <v>34</v>
      </c>
      <c r="D1449" s="92" t="s">
        <v>124</v>
      </c>
      <c r="E1449" s="92" t="s">
        <v>37</v>
      </c>
      <c r="F1449" s="92" t="s">
        <v>37</v>
      </c>
      <c r="G1449" s="93" t="s">
        <v>42</v>
      </c>
      <c r="H1449" s="93" t="s">
        <v>37</v>
      </c>
      <c r="I1449" s="92" t="s">
        <v>45</v>
      </c>
      <c r="J1449" s="94">
        <v>12</v>
      </c>
      <c r="K1449" s="95">
        <v>12</v>
      </c>
      <c r="L1449" s="96">
        <v>322.85000000000002</v>
      </c>
    </row>
    <row r="1450" spans="1:12" s="97" customFormat="1" ht="15" customHeight="1" x14ac:dyDescent="0.25">
      <c r="A1450" s="91" t="s">
        <v>52</v>
      </c>
      <c r="B1450" s="92" t="s">
        <v>42</v>
      </c>
      <c r="C1450" s="92" t="s">
        <v>34</v>
      </c>
      <c r="D1450" s="92" t="s">
        <v>124</v>
      </c>
      <c r="E1450" s="92" t="s">
        <v>37</v>
      </c>
      <c r="F1450" s="92" t="s">
        <v>37</v>
      </c>
      <c r="G1450" s="93" t="s">
        <v>43</v>
      </c>
      <c r="H1450" s="93" t="s">
        <v>37</v>
      </c>
      <c r="I1450" s="92" t="s">
        <v>117</v>
      </c>
      <c r="J1450" s="94">
        <v>1506</v>
      </c>
      <c r="K1450" s="95">
        <v>2009</v>
      </c>
      <c r="L1450" s="96">
        <v>233746.49000000299</v>
      </c>
    </row>
    <row r="1451" spans="1:12" s="97" customFormat="1" ht="15" customHeight="1" x14ac:dyDescent="0.25">
      <c r="A1451" s="91" t="s">
        <v>52</v>
      </c>
      <c r="B1451" s="92" t="s">
        <v>42</v>
      </c>
      <c r="C1451" s="92" t="s">
        <v>34</v>
      </c>
      <c r="D1451" s="92" t="s">
        <v>124</v>
      </c>
      <c r="E1451" s="92" t="s">
        <v>37</v>
      </c>
      <c r="F1451" s="92" t="s">
        <v>37</v>
      </c>
      <c r="G1451" s="93" t="s">
        <v>43</v>
      </c>
      <c r="H1451" s="93" t="s">
        <v>37</v>
      </c>
      <c r="I1451" s="92" t="s">
        <v>45</v>
      </c>
      <c r="J1451" s="94" t="s">
        <v>99</v>
      </c>
      <c r="K1451" s="95" t="s">
        <v>99</v>
      </c>
      <c r="L1451" s="96" t="s">
        <v>99</v>
      </c>
    </row>
    <row r="1452" spans="1:12" s="97" customFormat="1" ht="15" customHeight="1" x14ac:dyDescent="0.25">
      <c r="A1452" s="91" t="s">
        <v>52</v>
      </c>
      <c r="B1452" s="92" t="s">
        <v>42</v>
      </c>
      <c r="C1452" s="92" t="s">
        <v>34</v>
      </c>
      <c r="D1452" s="92" t="s">
        <v>124</v>
      </c>
      <c r="E1452" s="92" t="s">
        <v>37</v>
      </c>
      <c r="F1452" s="92" t="s">
        <v>37</v>
      </c>
      <c r="G1452" s="93" t="s">
        <v>44</v>
      </c>
      <c r="H1452" s="93" t="s">
        <v>37</v>
      </c>
      <c r="I1452" s="92" t="s">
        <v>117</v>
      </c>
      <c r="J1452" s="94">
        <v>1779</v>
      </c>
      <c r="K1452" s="95">
        <v>2314</v>
      </c>
      <c r="L1452" s="96">
        <v>272616.670000004</v>
      </c>
    </row>
    <row r="1453" spans="1:12" s="97" customFormat="1" ht="15" customHeight="1" x14ac:dyDescent="0.25">
      <c r="A1453" s="91" t="s">
        <v>52</v>
      </c>
      <c r="B1453" s="92" t="s">
        <v>42</v>
      </c>
      <c r="C1453" s="92" t="s">
        <v>34</v>
      </c>
      <c r="D1453" s="92" t="s">
        <v>124</v>
      </c>
      <c r="E1453" s="92" t="s">
        <v>37</v>
      </c>
      <c r="F1453" s="92" t="s">
        <v>37</v>
      </c>
      <c r="G1453" s="93" t="s">
        <v>44</v>
      </c>
      <c r="H1453" s="93" t="s">
        <v>37</v>
      </c>
      <c r="I1453" s="92" t="s">
        <v>45</v>
      </c>
      <c r="J1453" s="94">
        <v>17</v>
      </c>
      <c r="K1453" s="95">
        <v>18</v>
      </c>
      <c r="L1453" s="96">
        <v>424.05</v>
      </c>
    </row>
    <row r="1454" spans="1:12" s="97" customFormat="1" ht="15" customHeight="1" x14ac:dyDescent="0.25">
      <c r="A1454" s="91" t="s">
        <v>52</v>
      </c>
      <c r="B1454" s="92" t="s">
        <v>42</v>
      </c>
      <c r="C1454" s="92" t="s">
        <v>34</v>
      </c>
      <c r="D1454" s="92" t="s">
        <v>124</v>
      </c>
      <c r="E1454" s="92" t="s">
        <v>37</v>
      </c>
      <c r="F1454" s="92" t="s">
        <v>37</v>
      </c>
      <c r="G1454" s="93" t="s">
        <v>98</v>
      </c>
      <c r="H1454" s="93" t="s">
        <v>37</v>
      </c>
      <c r="I1454" s="92" t="s">
        <v>117</v>
      </c>
      <c r="J1454" s="94">
        <v>2159</v>
      </c>
      <c r="K1454" s="95">
        <v>2776</v>
      </c>
      <c r="L1454" s="96">
        <v>341945.62000000401</v>
      </c>
    </row>
    <row r="1455" spans="1:12" s="97" customFormat="1" ht="15" customHeight="1" x14ac:dyDescent="0.25">
      <c r="A1455" s="91" t="s">
        <v>52</v>
      </c>
      <c r="B1455" s="92" t="s">
        <v>42</v>
      </c>
      <c r="C1455" s="92" t="s">
        <v>34</v>
      </c>
      <c r="D1455" s="92" t="s">
        <v>124</v>
      </c>
      <c r="E1455" s="92" t="s">
        <v>37</v>
      </c>
      <c r="F1455" s="92" t="s">
        <v>37</v>
      </c>
      <c r="G1455" s="93" t="s">
        <v>98</v>
      </c>
      <c r="H1455" s="93" t="s">
        <v>37</v>
      </c>
      <c r="I1455" s="92" t="s">
        <v>45</v>
      </c>
      <c r="J1455" s="94">
        <v>10</v>
      </c>
      <c r="K1455" s="95">
        <v>10</v>
      </c>
      <c r="L1455" s="96">
        <v>270.95</v>
      </c>
    </row>
    <row r="1456" spans="1:12" s="97" customFormat="1" ht="15" customHeight="1" x14ac:dyDescent="0.25">
      <c r="A1456" s="91" t="s">
        <v>52</v>
      </c>
      <c r="B1456" s="92" t="s">
        <v>42</v>
      </c>
      <c r="C1456" s="92" t="s">
        <v>34</v>
      </c>
      <c r="D1456" s="92" t="s">
        <v>124</v>
      </c>
      <c r="E1456" s="92" t="s">
        <v>37</v>
      </c>
      <c r="F1456" s="92" t="s">
        <v>37</v>
      </c>
      <c r="G1456" s="93" t="s">
        <v>37</v>
      </c>
      <c r="H1456" s="93" t="s">
        <v>122</v>
      </c>
      <c r="I1456" s="92" t="s">
        <v>117</v>
      </c>
      <c r="J1456" s="94">
        <v>661</v>
      </c>
      <c r="K1456" s="95">
        <v>1042</v>
      </c>
      <c r="L1456" s="96">
        <v>124211.86</v>
      </c>
    </row>
    <row r="1457" spans="1:12" s="97" customFormat="1" ht="15" customHeight="1" x14ac:dyDescent="0.25">
      <c r="A1457" s="91" t="s">
        <v>52</v>
      </c>
      <c r="B1457" s="92" t="s">
        <v>42</v>
      </c>
      <c r="C1457" s="92" t="s">
        <v>34</v>
      </c>
      <c r="D1457" s="92" t="s">
        <v>124</v>
      </c>
      <c r="E1457" s="92" t="s">
        <v>37</v>
      </c>
      <c r="F1457" s="92" t="s">
        <v>37</v>
      </c>
      <c r="G1457" s="93" t="s">
        <v>37</v>
      </c>
      <c r="H1457" s="93" t="s">
        <v>122</v>
      </c>
      <c r="I1457" s="92" t="s">
        <v>45</v>
      </c>
      <c r="J1457" s="94">
        <v>5</v>
      </c>
      <c r="K1457" s="95">
        <v>5</v>
      </c>
      <c r="L1457" s="96">
        <v>135</v>
      </c>
    </row>
    <row r="1458" spans="1:12" s="97" customFormat="1" ht="15" customHeight="1" x14ac:dyDescent="0.25">
      <c r="A1458" s="91" t="s">
        <v>52</v>
      </c>
      <c r="B1458" s="92" t="s">
        <v>42</v>
      </c>
      <c r="C1458" s="92" t="s">
        <v>34</v>
      </c>
      <c r="D1458" s="92" t="s">
        <v>124</v>
      </c>
      <c r="E1458" s="92" t="s">
        <v>37</v>
      </c>
      <c r="F1458" s="92" t="s">
        <v>37</v>
      </c>
      <c r="G1458" s="93" t="s">
        <v>37</v>
      </c>
      <c r="H1458" s="93" t="s">
        <v>37</v>
      </c>
      <c r="I1458" s="92" t="s">
        <v>117</v>
      </c>
      <c r="J1458" s="94">
        <v>8363</v>
      </c>
      <c r="K1458" s="95">
        <v>11459</v>
      </c>
      <c r="L1458" s="96">
        <v>1339841.59999993</v>
      </c>
    </row>
    <row r="1459" spans="1:12" s="97" customFormat="1" ht="15" customHeight="1" x14ac:dyDescent="0.25">
      <c r="A1459" s="91" t="s">
        <v>52</v>
      </c>
      <c r="B1459" s="92" t="s">
        <v>42</v>
      </c>
      <c r="C1459" s="92" t="s">
        <v>34</v>
      </c>
      <c r="D1459" s="92" t="s">
        <v>124</v>
      </c>
      <c r="E1459" s="92" t="s">
        <v>37</v>
      </c>
      <c r="F1459" s="92" t="s">
        <v>37</v>
      </c>
      <c r="G1459" s="93" t="s">
        <v>37</v>
      </c>
      <c r="H1459" s="93" t="s">
        <v>37</v>
      </c>
      <c r="I1459" s="92" t="s">
        <v>45</v>
      </c>
      <c r="J1459" s="94">
        <v>53</v>
      </c>
      <c r="K1459" s="95">
        <v>54</v>
      </c>
      <c r="L1459" s="96">
        <v>1408.35</v>
      </c>
    </row>
    <row r="1460" spans="1:12" s="97" customFormat="1" ht="15" customHeight="1" x14ac:dyDescent="0.25">
      <c r="A1460" s="91" t="s">
        <v>52</v>
      </c>
      <c r="B1460" s="92" t="s">
        <v>42</v>
      </c>
      <c r="C1460" s="92" t="s">
        <v>34</v>
      </c>
      <c r="D1460" s="92" t="s">
        <v>124</v>
      </c>
      <c r="E1460" s="92" t="s">
        <v>37</v>
      </c>
      <c r="F1460" s="92" t="s">
        <v>37</v>
      </c>
      <c r="G1460" s="93" t="s">
        <v>37</v>
      </c>
      <c r="H1460" s="93" t="s">
        <v>64</v>
      </c>
      <c r="I1460" s="92" t="s">
        <v>117</v>
      </c>
      <c r="J1460" s="94">
        <v>7624</v>
      </c>
      <c r="K1460" s="95">
        <v>10268</v>
      </c>
      <c r="L1460" s="96">
        <v>1201114.26999995</v>
      </c>
    </row>
    <row r="1461" spans="1:12" s="97" customFormat="1" ht="15" customHeight="1" x14ac:dyDescent="0.25">
      <c r="A1461" s="91" t="s">
        <v>52</v>
      </c>
      <c r="B1461" s="92" t="s">
        <v>42</v>
      </c>
      <c r="C1461" s="92" t="s">
        <v>34</v>
      </c>
      <c r="D1461" s="92" t="s">
        <v>124</v>
      </c>
      <c r="E1461" s="92" t="s">
        <v>37</v>
      </c>
      <c r="F1461" s="92" t="s">
        <v>37</v>
      </c>
      <c r="G1461" s="93" t="s">
        <v>37</v>
      </c>
      <c r="H1461" s="93" t="s">
        <v>64</v>
      </c>
      <c r="I1461" s="92" t="s">
        <v>45</v>
      </c>
      <c r="J1461" s="94">
        <v>45</v>
      </c>
      <c r="K1461" s="95">
        <v>46</v>
      </c>
      <c r="L1461" s="96">
        <v>1207.3499999999999</v>
      </c>
    </row>
    <row r="1462" spans="1:12" s="97" customFormat="1" ht="15" customHeight="1" x14ac:dyDescent="0.25">
      <c r="A1462" s="91" t="s">
        <v>52</v>
      </c>
      <c r="B1462" s="92" t="s">
        <v>42</v>
      </c>
      <c r="C1462" s="92" t="s">
        <v>34</v>
      </c>
      <c r="D1462" s="92" t="s">
        <v>37</v>
      </c>
      <c r="E1462" s="92" t="s">
        <v>61</v>
      </c>
      <c r="F1462" s="92" t="s">
        <v>120</v>
      </c>
      <c r="G1462" s="93" t="s">
        <v>37</v>
      </c>
      <c r="H1462" s="93" t="s">
        <v>37</v>
      </c>
      <c r="I1462" s="92" t="s">
        <v>117</v>
      </c>
      <c r="J1462" s="94">
        <v>28124</v>
      </c>
      <c r="K1462" s="95">
        <v>60433</v>
      </c>
      <c r="L1462" s="96">
        <v>6166011.42000088</v>
      </c>
    </row>
    <row r="1463" spans="1:12" s="97" customFormat="1" ht="15" customHeight="1" x14ac:dyDescent="0.25">
      <c r="A1463" s="91" t="s">
        <v>52</v>
      </c>
      <c r="B1463" s="92" t="s">
        <v>42</v>
      </c>
      <c r="C1463" s="92" t="s">
        <v>34</v>
      </c>
      <c r="D1463" s="92" t="s">
        <v>37</v>
      </c>
      <c r="E1463" s="92" t="s">
        <v>61</v>
      </c>
      <c r="F1463" s="92" t="s">
        <v>120</v>
      </c>
      <c r="G1463" s="93" t="s">
        <v>37</v>
      </c>
      <c r="H1463" s="93" t="s">
        <v>37</v>
      </c>
      <c r="I1463" s="92" t="s">
        <v>45</v>
      </c>
      <c r="J1463" s="94">
        <v>374</v>
      </c>
      <c r="K1463" s="95">
        <v>438</v>
      </c>
      <c r="L1463" s="96">
        <v>11187.26</v>
      </c>
    </row>
    <row r="1464" spans="1:12" s="97" customFormat="1" ht="15" customHeight="1" x14ac:dyDescent="0.25">
      <c r="A1464" s="91" t="s">
        <v>52</v>
      </c>
      <c r="B1464" s="92" t="s">
        <v>42</v>
      </c>
      <c r="C1464" s="92" t="s">
        <v>34</v>
      </c>
      <c r="D1464" s="92" t="s">
        <v>37</v>
      </c>
      <c r="E1464" s="92" t="s">
        <v>61</v>
      </c>
      <c r="F1464" s="92" t="s">
        <v>121</v>
      </c>
      <c r="G1464" s="93" t="s">
        <v>37</v>
      </c>
      <c r="H1464" s="93" t="s">
        <v>37</v>
      </c>
      <c r="I1464" s="92" t="s">
        <v>117</v>
      </c>
      <c r="J1464" s="94">
        <v>344977</v>
      </c>
      <c r="K1464" s="95">
        <v>716467</v>
      </c>
      <c r="L1464" s="96">
        <v>60737299.150242999</v>
      </c>
    </row>
    <row r="1465" spans="1:12" s="97" customFormat="1" ht="15" customHeight="1" x14ac:dyDescent="0.25">
      <c r="A1465" s="91" t="s">
        <v>52</v>
      </c>
      <c r="B1465" s="92" t="s">
        <v>42</v>
      </c>
      <c r="C1465" s="92" t="s">
        <v>34</v>
      </c>
      <c r="D1465" s="92" t="s">
        <v>37</v>
      </c>
      <c r="E1465" s="92" t="s">
        <v>61</v>
      </c>
      <c r="F1465" s="92" t="s">
        <v>121</v>
      </c>
      <c r="G1465" s="93" t="s">
        <v>37</v>
      </c>
      <c r="H1465" s="93" t="s">
        <v>37</v>
      </c>
      <c r="I1465" s="92" t="s">
        <v>45</v>
      </c>
      <c r="J1465" s="94">
        <v>5819</v>
      </c>
      <c r="K1465" s="95">
        <v>9265</v>
      </c>
      <c r="L1465" s="96">
        <v>187829.260000001</v>
      </c>
    </row>
    <row r="1466" spans="1:12" s="97" customFormat="1" ht="15" customHeight="1" x14ac:dyDescent="0.25">
      <c r="A1466" s="91" t="s">
        <v>52</v>
      </c>
      <c r="B1466" s="92" t="s">
        <v>42</v>
      </c>
      <c r="C1466" s="92" t="s">
        <v>34</v>
      </c>
      <c r="D1466" s="92" t="s">
        <v>37</v>
      </c>
      <c r="E1466" s="92" t="s">
        <v>61</v>
      </c>
      <c r="F1466" s="92" t="s">
        <v>60</v>
      </c>
      <c r="G1466" s="93" t="s">
        <v>37</v>
      </c>
      <c r="H1466" s="93" t="s">
        <v>37</v>
      </c>
      <c r="I1466" s="92" t="s">
        <v>117</v>
      </c>
      <c r="J1466" s="94">
        <v>74194</v>
      </c>
      <c r="K1466" s="95">
        <v>154679</v>
      </c>
      <c r="L1466" s="96">
        <v>13155575.589989699</v>
      </c>
    </row>
    <row r="1467" spans="1:12" s="97" customFormat="1" ht="15" customHeight="1" x14ac:dyDescent="0.25">
      <c r="A1467" s="91" t="s">
        <v>52</v>
      </c>
      <c r="B1467" s="92" t="s">
        <v>42</v>
      </c>
      <c r="C1467" s="92" t="s">
        <v>34</v>
      </c>
      <c r="D1467" s="92" t="s">
        <v>37</v>
      </c>
      <c r="E1467" s="92" t="s">
        <v>61</v>
      </c>
      <c r="F1467" s="92" t="s">
        <v>60</v>
      </c>
      <c r="G1467" s="93" t="s">
        <v>37</v>
      </c>
      <c r="H1467" s="93" t="s">
        <v>37</v>
      </c>
      <c r="I1467" s="92" t="s">
        <v>45</v>
      </c>
      <c r="J1467" s="94">
        <v>653</v>
      </c>
      <c r="K1467" s="95">
        <v>918</v>
      </c>
      <c r="L1467" s="96">
        <v>18853.240000000002</v>
      </c>
    </row>
    <row r="1468" spans="1:12" s="97" customFormat="1" ht="15" customHeight="1" x14ac:dyDescent="0.25">
      <c r="A1468" s="91" t="s">
        <v>52</v>
      </c>
      <c r="B1468" s="92" t="s">
        <v>42</v>
      </c>
      <c r="C1468" s="92" t="s">
        <v>34</v>
      </c>
      <c r="D1468" s="92" t="s">
        <v>37</v>
      </c>
      <c r="E1468" s="92" t="s">
        <v>61</v>
      </c>
      <c r="F1468" s="92" t="s">
        <v>37</v>
      </c>
      <c r="G1468" s="93" t="s">
        <v>41</v>
      </c>
      <c r="H1468" s="93" t="s">
        <v>37</v>
      </c>
      <c r="I1468" s="92" t="s">
        <v>117</v>
      </c>
      <c r="J1468" s="94">
        <v>96696</v>
      </c>
      <c r="K1468" s="95">
        <v>205405</v>
      </c>
      <c r="L1468" s="96">
        <v>17440268.179986201</v>
      </c>
    </row>
    <row r="1469" spans="1:12" s="97" customFormat="1" ht="15" customHeight="1" x14ac:dyDescent="0.25">
      <c r="A1469" s="91" t="s">
        <v>52</v>
      </c>
      <c r="B1469" s="92" t="s">
        <v>42</v>
      </c>
      <c r="C1469" s="92" t="s">
        <v>34</v>
      </c>
      <c r="D1469" s="92" t="s">
        <v>37</v>
      </c>
      <c r="E1469" s="92" t="s">
        <v>61</v>
      </c>
      <c r="F1469" s="92" t="s">
        <v>37</v>
      </c>
      <c r="G1469" s="93" t="s">
        <v>41</v>
      </c>
      <c r="H1469" s="93" t="s">
        <v>37</v>
      </c>
      <c r="I1469" s="92" t="s">
        <v>45</v>
      </c>
      <c r="J1469" s="94">
        <v>1669</v>
      </c>
      <c r="K1469" s="95">
        <v>2510</v>
      </c>
      <c r="L1469" s="96">
        <v>50121.999999999898</v>
      </c>
    </row>
    <row r="1470" spans="1:12" s="97" customFormat="1" ht="15" customHeight="1" x14ac:dyDescent="0.25">
      <c r="A1470" s="91" t="s">
        <v>52</v>
      </c>
      <c r="B1470" s="92" t="s">
        <v>42</v>
      </c>
      <c r="C1470" s="92" t="s">
        <v>34</v>
      </c>
      <c r="D1470" s="92" t="s">
        <v>37</v>
      </c>
      <c r="E1470" s="92" t="s">
        <v>61</v>
      </c>
      <c r="F1470" s="92" t="s">
        <v>37</v>
      </c>
      <c r="G1470" s="93" t="s">
        <v>42</v>
      </c>
      <c r="H1470" s="93" t="s">
        <v>37</v>
      </c>
      <c r="I1470" s="92" t="s">
        <v>117</v>
      </c>
      <c r="J1470" s="94">
        <v>93361</v>
      </c>
      <c r="K1470" s="95">
        <v>186692</v>
      </c>
      <c r="L1470" s="96">
        <v>15952472.7899854</v>
      </c>
    </row>
    <row r="1471" spans="1:12" s="97" customFormat="1" ht="15" customHeight="1" x14ac:dyDescent="0.25">
      <c r="A1471" s="91" t="s">
        <v>52</v>
      </c>
      <c r="B1471" s="92" t="s">
        <v>42</v>
      </c>
      <c r="C1471" s="92" t="s">
        <v>34</v>
      </c>
      <c r="D1471" s="92" t="s">
        <v>37</v>
      </c>
      <c r="E1471" s="92" t="s">
        <v>61</v>
      </c>
      <c r="F1471" s="92" t="s">
        <v>37</v>
      </c>
      <c r="G1471" s="93" t="s">
        <v>42</v>
      </c>
      <c r="H1471" s="93" t="s">
        <v>37</v>
      </c>
      <c r="I1471" s="92" t="s">
        <v>45</v>
      </c>
      <c r="J1471" s="94">
        <v>1372</v>
      </c>
      <c r="K1471" s="95">
        <v>2023</v>
      </c>
      <c r="L1471" s="96">
        <v>41054.86</v>
      </c>
    </row>
    <row r="1472" spans="1:12" s="97" customFormat="1" ht="15" customHeight="1" x14ac:dyDescent="0.25">
      <c r="A1472" s="91" t="s">
        <v>52</v>
      </c>
      <c r="B1472" s="92" t="s">
        <v>42</v>
      </c>
      <c r="C1472" s="92" t="s">
        <v>34</v>
      </c>
      <c r="D1472" s="92" t="s">
        <v>37</v>
      </c>
      <c r="E1472" s="92" t="s">
        <v>61</v>
      </c>
      <c r="F1472" s="92" t="s">
        <v>37</v>
      </c>
      <c r="G1472" s="93" t="s">
        <v>43</v>
      </c>
      <c r="H1472" s="93" t="s">
        <v>37</v>
      </c>
      <c r="I1472" s="92" t="s">
        <v>117</v>
      </c>
      <c r="J1472" s="94">
        <v>92107</v>
      </c>
      <c r="K1472" s="95">
        <v>177454</v>
      </c>
      <c r="L1472" s="96">
        <v>14916352.2999874</v>
      </c>
    </row>
    <row r="1473" spans="1:12" s="97" customFormat="1" ht="15" customHeight="1" x14ac:dyDescent="0.25">
      <c r="A1473" s="91" t="s">
        <v>52</v>
      </c>
      <c r="B1473" s="92" t="s">
        <v>42</v>
      </c>
      <c r="C1473" s="92" t="s">
        <v>34</v>
      </c>
      <c r="D1473" s="92" t="s">
        <v>37</v>
      </c>
      <c r="E1473" s="92" t="s">
        <v>61</v>
      </c>
      <c r="F1473" s="92" t="s">
        <v>37</v>
      </c>
      <c r="G1473" s="93" t="s">
        <v>43</v>
      </c>
      <c r="H1473" s="93" t="s">
        <v>37</v>
      </c>
      <c r="I1473" s="92" t="s">
        <v>45</v>
      </c>
      <c r="J1473" s="94">
        <v>1275</v>
      </c>
      <c r="K1473" s="95">
        <v>1855</v>
      </c>
      <c r="L1473" s="96">
        <v>37034.639999999999</v>
      </c>
    </row>
    <row r="1474" spans="1:12" s="97" customFormat="1" ht="15" customHeight="1" x14ac:dyDescent="0.25">
      <c r="A1474" s="91" t="s">
        <v>52</v>
      </c>
      <c r="B1474" s="92" t="s">
        <v>42</v>
      </c>
      <c r="C1474" s="92" t="s">
        <v>34</v>
      </c>
      <c r="D1474" s="92" t="s">
        <v>37</v>
      </c>
      <c r="E1474" s="92" t="s">
        <v>61</v>
      </c>
      <c r="F1474" s="92" t="s">
        <v>37</v>
      </c>
      <c r="G1474" s="93" t="s">
        <v>44</v>
      </c>
      <c r="H1474" s="93" t="s">
        <v>37</v>
      </c>
      <c r="I1474" s="92" t="s">
        <v>117</v>
      </c>
      <c r="J1474" s="94">
        <v>90831</v>
      </c>
      <c r="K1474" s="95">
        <v>168534</v>
      </c>
      <c r="L1474" s="96">
        <v>14248855.419988001</v>
      </c>
    </row>
    <row r="1475" spans="1:12" s="97" customFormat="1" ht="15" customHeight="1" x14ac:dyDescent="0.25">
      <c r="A1475" s="91" t="s">
        <v>52</v>
      </c>
      <c r="B1475" s="92" t="s">
        <v>42</v>
      </c>
      <c r="C1475" s="92" t="s">
        <v>34</v>
      </c>
      <c r="D1475" s="92" t="s">
        <v>37</v>
      </c>
      <c r="E1475" s="92" t="s">
        <v>61</v>
      </c>
      <c r="F1475" s="92" t="s">
        <v>37</v>
      </c>
      <c r="G1475" s="93" t="s">
        <v>44</v>
      </c>
      <c r="H1475" s="93" t="s">
        <v>37</v>
      </c>
      <c r="I1475" s="92" t="s">
        <v>45</v>
      </c>
      <c r="J1475" s="94">
        <v>1318</v>
      </c>
      <c r="K1475" s="95">
        <v>1880</v>
      </c>
      <c r="L1475" s="96">
        <v>39657.499999999898</v>
      </c>
    </row>
    <row r="1476" spans="1:12" s="97" customFormat="1" ht="15" customHeight="1" x14ac:dyDescent="0.25">
      <c r="A1476" s="91" t="s">
        <v>52</v>
      </c>
      <c r="B1476" s="92" t="s">
        <v>42</v>
      </c>
      <c r="C1476" s="92" t="s">
        <v>34</v>
      </c>
      <c r="D1476" s="92" t="s">
        <v>37</v>
      </c>
      <c r="E1476" s="92" t="s">
        <v>61</v>
      </c>
      <c r="F1476" s="92" t="s">
        <v>37</v>
      </c>
      <c r="G1476" s="93" t="s">
        <v>98</v>
      </c>
      <c r="H1476" s="93" t="s">
        <v>37</v>
      </c>
      <c r="I1476" s="92" t="s">
        <v>117</v>
      </c>
      <c r="J1476" s="94">
        <v>90937</v>
      </c>
      <c r="K1476" s="95">
        <v>178913</v>
      </c>
      <c r="L1476" s="96">
        <v>16236126.6499839</v>
      </c>
    </row>
    <row r="1477" spans="1:12" s="97" customFormat="1" ht="15" customHeight="1" x14ac:dyDescent="0.25">
      <c r="A1477" s="91" t="s">
        <v>52</v>
      </c>
      <c r="B1477" s="92" t="s">
        <v>42</v>
      </c>
      <c r="C1477" s="92" t="s">
        <v>34</v>
      </c>
      <c r="D1477" s="92" t="s">
        <v>37</v>
      </c>
      <c r="E1477" s="92" t="s">
        <v>61</v>
      </c>
      <c r="F1477" s="92" t="s">
        <v>37</v>
      </c>
      <c r="G1477" s="93" t="s">
        <v>98</v>
      </c>
      <c r="H1477" s="93" t="s">
        <v>37</v>
      </c>
      <c r="I1477" s="92" t="s">
        <v>45</v>
      </c>
      <c r="J1477" s="94">
        <v>1338</v>
      </c>
      <c r="K1477" s="95">
        <v>2161</v>
      </c>
      <c r="L1477" s="96">
        <v>46197.859999999899</v>
      </c>
    </row>
    <row r="1478" spans="1:12" s="97" customFormat="1" ht="15" customHeight="1" x14ac:dyDescent="0.25">
      <c r="A1478" s="91" t="s">
        <v>52</v>
      </c>
      <c r="B1478" s="92" t="s">
        <v>42</v>
      </c>
      <c r="C1478" s="92" t="s">
        <v>34</v>
      </c>
      <c r="D1478" s="92" t="s">
        <v>37</v>
      </c>
      <c r="E1478" s="92" t="s">
        <v>61</v>
      </c>
      <c r="F1478" s="92" t="s">
        <v>37</v>
      </c>
      <c r="G1478" s="93" t="s">
        <v>37</v>
      </c>
      <c r="H1478" s="93" t="s">
        <v>122</v>
      </c>
      <c r="I1478" s="92" t="s">
        <v>117</v>
      </c>
      <c r="J1478" s="94">
        <v>36984</v>
      </c>
      <c r="K1478" s="95">
        <v>67085</v>
      </c>
      <c r="L1478" s="96">
        <v>4950494.7600009404</v>
      </c>
    </row>
    <row r="1479" spans="1:12" s="97" customFormat="1" ht="15" customHeight="1" x14ac:dyDescent="0.25">
      <c r="A1479" s="91" t="s">
        <v>52</v>
      </c>
      <c r="B1479" s="92" t="s">
        <v>42</v>
      </c>
      <c r="C1479" s="92" t="s">
        <v>34</v>
      </c>
      <c r="D1479" s="92" t="s">
        <v>37</v>
      </c>
      <c r="E1479" s="92" t="s">
        <v>61</v>
      </c>
      <c r="F1479" s="92" t="s">
        <v>37</v>
      </c>
      <c r="G1479" s="93" t="s">
        <v>37</v>
      </c>
      <c r="H1479" s="93" t="s">
        <v>122</v>
      </c>
      <c r="I1479" s="92" t="s">
        <v>45</v>
      </c>
      <c r="J1479" s="94">
        <v>911</v>
      </c>
      <c r="K1479" s="95">
        <v>1247</v>
      </c>
      <c r="L1479" s="96">
        <v>25929.14</v>
      </c>
    </row>
    <row r="1480" spans="1:12" s="97" customFormat="1" ht="15" customHeight="1" x14ac:dyDescent="0.25">
      <c r="A1480" s="91" t="s">
        <v>52</v>
      </c>
      <c r="B1480" s="92" t="s">
        <v>42</v>
      </c>
      <c r="C1480" s="92" t="s">
        <v>34</v>
      </c>
      <c r="D1480" s="92" t="s">
        <v>37</v>
      </c>
      <c r="E1480" s="92" t="s">
        <v>61</v>
      </c>
      <c r="F1480" s="92" t="s">
        <v>37</v>
      </c>
      <c r="G1480" s="93" t="s">
        <v>37</v>
      </c>
      <c r="H1480" s="93" t="s">
        <v>37</v>
      </c>
      <c r="I1480" s="92" t="s">
        <v>117</v>
      </c>
      <c r="J1480" s="94">
        <v>446827</v>
      </c>
      <c r="K1480" s="95">
        <v>931579</v>
      </c>
      <c r="L1480" s="96">
        <v>80058886.160227895</v>
      </c>
    </row>
    <row r="1481" spans="1:12" s="97" customFormat="1" ht="15" customHeight="1" x14ac:dyDescent="0.25">
      <c r="A1481" s="91" t="s">
        <v>52</v>
      </c>
      <c r="B1481" s="92" t="s">
        <v>42</v>
      </c>
      <c r="C1481" s="92" t="s">
        <v>34</v>
      </c>
      <c r="D1481" s="92" t="s">
        <v>37</v>
      </c>
      <c r="E1481" s="92" t="s">
        <v>61</v>
      </c>
      <c r="F1481" s="92" t="s">
        <v>37</v>
      </c>
      <c r="G1481" s="93" t="s">
        <v>37</v>
      </c>
      <c r="H1481" s="93" t="s">
        <v>37</v>
      </c>
      <c r="I1481" s="92" t="s">
        <v>45</v>
      </c>
      <c r="J1481" s="94">
        <v>6843</v>
      </c>
      <c r="K1481" s="95">
        <v>10621</v>
      </c>
      <c r="L1481" s="96">
        <v>217869.76000000199</v>
      </c>
    </row>
    <row r="1482" spans="1:12" s="97" customFormat="1" ht="15" customHeight="1" x14ac:dyDescent="0.25">
      <c r="A1482" s="91" t="s">
        <v>52</v>
      </c>
      <c r="B1482" s="92" t="s">
        <v>42</v>
      </c>
      <c r="C1482" s="92" t="s">
        <v>34</v>
      </c>
      <c r="D1482" s="92" t="s">
        <v>37</v>
      </c>
      <c r="E1482" s="92" t="s">
        <v>61</v>
      </c>
      <c r="F1482" s="92" t="s">
        <v>37</v>
      </c>
      <c r="G1482" s="93" t="s">
        <v>37</v>
      </c>
      <c r="H1482" s="93" t="s">
        <v>64</v>
      </c>
      <c r="I1482" s="92" t="s">
        <v>117</v>
      </c>
      <c r="J1482" s="94">
        <v>405589</v>
      </c>
      <c r="K1482" s="95">
        <v>851462</v>
      </c>
      <c r="L1482" s="96">
        <v>73969163.440239698</v>
      </c>
    </row>
    <row r="1483" spans="1:12" s="97" customFormat="1" ht="15" customHeight="1" x14ac:dyDescent="0.25">
      <c r="A1483" s="91" t="s">
        <v>52</v>
      </c>
      <c r="B1483" s="92" t="s">
        <v>42</v>
      </c>
      <c r="C1483" s="92" t="s">
        <v>34</v>
      </c>
      <c r="D1483" s="92" t="s">
        <v>37</v>
      </c>
      <c r="E1483" s="92" t="s">
        <v>61</v>
      </c>
      <c r="F1483" s="92" t="s">
        <v>37</v>
      </c>
      <c r="G1483" s="93" t="s">
        <v>37</v>
      </c>
      <c r="H1483" s="93" t="s">
        <v>64</v>
      </c>
      <c r="I1483" s="92" t="s">
        <v>45</v>
      </c>
      <c r="J1483" s="94">
        <v>5853</v>
      </c>
      <c r="K1483" s="95">
        <v>9204</v>
      </c>
      <c r="L1483" s="96">
        <v>188573.170000001</v>
      </c>
    </row>
    <row r="1484" spans="1:12" s="97" customFormat="1" ht="15" customHeight="1" x14ac:dyDescent="0.25">
      <c r="A1484" s="91" t="s">
        <v>52</v>
      </c>
      <c r="B1484" s="92" t="s">
        <v>42</v>
      </c>
      <c r="C1484" s="92" t="s">
        <v>34</v>
      </c>
      <c r="D1484" s="92" t="s">
        <v>37</v>
      </c>
      <c r="E1484" s="92" t="s">
        <v>62</v>
      </c>
      <c r="F1484" s="92" t="s">
        <v>120</v>
      </c>
      <c r="G1484" s="93" t="s">
        <v>37</v>
      </c>
      <c r="H1484" s="93" t="s">
        <v>37</v>
      </c>
      <c r="I1484" s="92" t="s">
        <v>117</v>
      </c>
      <c r="J1484" s="94">
        <v>18554</v>
      </c>
      <c r="K1484" s="95">
        <v>35078</v>
      </c>
      <c r="L1484" s="96">
        <v>3625439.09000035</v>
      </c>
    </row>
    <row r="1485" spans="1:12" s="97" customFormat="1" ht="15" customHeight="1" x14ac:dyDescent="0.25">
      <c r="A1485" s="91" t="s">
        <v>52</v>
      </c>
      <c r="B1485" s="92" t="s">
        <v>42</v>
      </c>
      <c r="C1485" s="92" t="s">
        <v>34</v>
      </c>
      <c r="D1485" s="92" t="s">
        <v>37</v>
      </c>
      <c r="E1485" s="92" t="s">
        <v>62</v>
      </c>
      <c r="F1485" s="92" t="s">
        <v>120</v>
      </c>
      <c r="G1485" s="93" t="s">
        <v>37</v>
      </c>
      <c r="H1485" s="93" t="s">
        <v>37</v>
      </c>
      <c r="I1485" s="92" t="s">
        <v>45</v>
      </c>
      <c r="J1485" s="94">
        <v>279</v>
      </c>
      <c r="K1485" s="95">
        <v>334</v>
      </c>
      <c r="L1485" s="96">
        <v>8364.92</v>
      </c>
    </row>
    <row r="1486" spans="1:12" s="97" customFormat="1" ht="15" customHeight="1" x14ac:dyDescent="0.25">
      <c r="A1486" s="91" t="s">
        <v>52</v>
      </c>
      <c r="B1486" s="92" t="s">
        <v>42</v>
      </c>
      <c r="C1486" s="92" t="s">
        <v>34</v>
      </c>
      <c r="D1486" s="92" t="s">
        <v>37</v>
      </c>
      <c r="E1486" s="92" t="s">
        <v>62</v>
      </c>
      <c r="F1486" s="92" t="s">
        <v>121</v>
      </c>
      <c r="G1486" s="93" t="s">
        <v>37</v>
      </c>
      <c r="H1486" s="93" t="s">
        <v>37</v>
      </c>
      <c r="I1486" s="92" t="s">
        <v>117</v>
      </c>
      <c r="J1486" s="94">
        <v>208092</v>
      </c>
      <c r="K1486" s="95">
        <v>456030</v>
      </c>
      <c r="L1486" s="96">
        <v>38957238.720045</v>
      </c>
    </row>
    <row r="1487" spans="1:12" s="97" customFormat="1" ht="15" customHeight="1" x14ac:dyDescent="0.25">
      <c r="A1487" s="91" t="s">
        <v>52</v>
      </c>
      <c r="B1487" s="92" t="s">
        <v>42</v>
      </c>
      <c r="C1487" s="92" t="s">
        <v>34</v>
      </c>
      <c r="D1487" s="92" t="s">
        <v>37</v>
      </c>
      <c r="E1487" s="92" t="s">
        <v>62</v>
      </c>
      <c r="F1487" s="92" t="s">
        <v>121</v>
      </c>
      <c r="G1487" s="93" t="s">
        <v>37</v>
      </c>
      <c r="H1487" s="93" t="s">
        <v>37</v>
      </c>
      <c r="I1487" s="92" t="s">
        <v>45</v>
      </c>
      <c r="J1487" s="94">
        <v>4052</v>
      </c>
      <c r="K1487" s="95">
        <v>6080</v>
      </c>
      <c r="L1487" s="96">
        <v>117680.18</v>
      </c>
    </row>
    <row r="1488" spans="1:12" s="97" customFormat="1" ht="15" customHeight="1" x14ac:dyDescent="0.25">
      <c r="A1488" s="91" t="s">
        <v>52</v>
      </c>
      <c r="B1488" s="92" t="s">
        <v>42</v>
      </c>
      <c r="C1488" s="92" t="s">
        <v>34</v>
      </c>
      <c r="D1488" s="92" t="s">
        <v>37</v>
      </c>
      <c r="E1488" s="92" t="s">
        <v>62</v>
      </c>
      <c r="F1488" s="92" t="s">
        <v>60</v>
      </c>
      <c r="G1488" s="93" t="s">
        <v>37</v>
      </c>
      <c r="H1488" s="93" t="s">
        <v>37</v>
      </c>
      <c r="I1488" s="92" t="s">
        <v>117</v>
      </c>
      <c r="J1488" s="94">
        <v>40207</v>
      </c>
      <c r="K1488" s="95">
        <v>86152</v>
      </c>
      <c r="L1488" s="96">
        <v>7324645.7399962898</v>
      </c>
    </row>
    <row r="1489" spans="1:12" s="97" customFormat="1" ht="15" customHeight="1" x14ac:dyDescent="0.25">
      <c r="A1489" s="91" t="s">
        <v>52</v>
      </c>
      <c r="B1489" s="92" t="s">
        <v>42</v>
      </c>
      <c r="C1489" s="92" t="s">
        <v>34</v>
      </c>
      <c r="D1489" s="92" t="s">
        <v>37</v>
      </c>
      <c r="E1489" s="92" t="s">
        <v>62</v>
      </c>
      <c r="F1489" s="92" t="s">
        <v>60</v>
      </c>
      <c r="G1489" s="93" t="s">
        <v>37</v>
      </c>
      <c r="H1489" s="93" t="s">
        <v>37</v>
      </c>
      <c r="I1489" s="92" t="s">
        <v>45</v>
      </c>
      <c r="J1489" s="94">
        <v>375</v>
      </c>
      <c r="K1489" s="95">
        <v>516</v>
      </c>
      <c r="L1489" s="96">
        <v>10183.280000000001</v>
      </c>
    </row>
    <row r="1490" spans="1:12" s="97" customFormat="1" ht="15" customHeight="1" x14ac:dyDescent="0.25">
      <c r="A1490" s="91" t="s">
        <v>52</v>
      </c>
      <c r="B1490" s="92" t="s">
        <v>42</v>
      </c>
      <c r="C1490" s="92" t="s">
        <v>34</v>
      </c>
      <c r="D1490" s="92" t="s">
        <v>37</v>
      </c>
      <c r="E1490" s="92" t="s">
        <v>62</v>
      </c>
      <c r="F1490" s="92" t="s">
        <v>37</v>
      </c>
      <c r="G1490" s="93" t="s">
        <v>41</v>
      </c>
      <c r="H1490" s="93" t="s">
        <v>37</v>
      </c>
      <c r="I1490" s="92" t="s">
        <v>117</v>
      </c>
      <c r="J1490" s="94">
        <v>58874</v>
      </c>
      <c r="K1490" s="95">
        <v>129721</v>
      </c>
      <c r="L1490" s="96">
        <v>11190782.769995799</v>
      </c>
    </row>
    <row r="1491" spans="1:12" s="97" customFormat="1" ht="15" customHeight="1" x14ac:dyDescent="0.25">
      <c r="A1491" s="91" t="s">
        <v>52</v>
      </c>
      <c r="B1491" s="92" t="s">
        <v>42</v>
      </c>
      <c r="C1491" s="92" t="s">
        <v>34</v>
      </c>
      <c r="D1491" s="92" t="s">
        <v>37</v>
      </c>
      <c r="E1491" s="92" t="s">
        <v>62</v>
      </c>
      <c r="F1491" s="92" t="s">
        <v>37</v>
      </c>
      <c r="G1491" s="93" t="s">
        <v>41</v>
      </c>
      <c r="H1491" s="93" t="s">
        <v>37</v>
      </c>
      <c r="I1491" s="92" t="s">
        <v>45</v>
      </c>
      <c r="J1491" s="94">
        <v>1223</v>
      </c>
      <c r="K1491" s="95">
        <v>1825</v>
      </c>
      <c r="L1491" s="96">
        <v>35949.14</v>
      </c>
    </row>
    <row r="1492" spans="1:12" s="97" customFormat="1" ht="15" customHeight="1" x14ac:dyDescent="0.25">
      <c r="A1492" s="91" t="s">
        <v>52</v>
      </c>
      <c r="B1492" s="92" t="s">
        <v>42</v>
      </c>
      <c r="C1492" s="92" t="s">
        <v>34</v>
      </c>
      <c r="D1492" s="92" t="s">
        <v>37</v>
      </c>
      <c r="E1492" s="92" t="s">
        <v>62</v>
      </c>
      <c r="F1492" s="92" t="s">
        <v>37</v>
      </c>
      <c r="G1492" s="93" t="s">
        <v>42</v>
      </c>
      <c r="H1492" s="93" t="s">
        <v>37</v>
      </c>
      <c r="I1492" s="92" t="s">
        <v>117</v>
      </c>
      <c r="J1492" s="94">
        <v>55351</v>
      </c>
      <c r="K1492" s="95">
        <v>114964</v>
      </c>
      <c r="L1492" s="96">
        <v>9858680.8399980199</v>
      </c>
    </row>
    <row r="1493" spans="1:12" s="97" customFormat="1" ht="15" customHeight="1" x14ac:dyDescent="0.25">
      <c r="A1493" s="91" t="s">
        <v>52</v>
      </c>
      <c r="B1493" s="92" t="s">
        <v>42</v>
      </c>
      <c r="C1493" s="92" t="s">
        <v>34</v>
      </c>
      <c r="D1493" s="92" t="s">
        <v>37</v>
      </c>
      <c r="E1493" s="92" t="s">
        <v>62</v>
      </c>
      <c r="F1493" s="92" t="s">
        <v>37</v>
      </c>
      <c r="G1493" s="93" t="s">
        <v>42</v>
      </c>
      <c r="H1493" s="93" t="s">
        <v>37</v>
      </c>
      <c r="I1493" s="92" t="s">
        <v>45</v>
      </c>
      <c r="J1493" s="94">
        <v>933</v>
      </c>
      <c r="K1493" s="95">
        <v>1299</v>
      </c>
      <c r="L1493" s="96">
        <v>24361.93</v>
      </c>
    </row>
    <row r="1494" spans="1:12" s="97" customFormat="1" ht="15" customHeight="1" x14ac:dyDescent="0.25">
      <c r="A1494" s="91" t="s">
        <v>52</v>
      </c>
      <c r="B1494" s="92" t="s">
        <v>42</v>
      </c>
      <c r="C1494" s="92" t="s">
        <v>34</v>
      </c>
      <c r="D1494" s="92" t="s">
        <v>37</v>
      </c>
      <c r="E1494" s="92" t="s">
        <v>62</v>
      </c>
      <c r="F1494" s="92" t="s">
        <v>37</v>
      </c>
      <c r="G1494" s="93" t="s">
        <v>43</v>
      </c>
      <c r="H1494" s="93" t="s">
        <v>37</v>
      </c>
      <c r="I1494" s="92" t="s">
        <v>117</v>
      </c>
      <c r="J1494" s="94">
        <v>54131</v>
      </c>
      <c r="K1494" s="95">
        <v>108494</v>
      </c>
      <c r="L1494" s="96">
        <v>9188870.4499992896</v>
      </c>
    </row>
    <row r="1495" spans="1:12" s="97" customFormat="1" ht="15" customHeight="1" x14ac:dyDescent="0.25">
      <c r="A1495" s="91" t="s">
        <v>52</v>
      </c>
      <c r="B1495" s="92" t="s">
        <v>42</v>
      </c>
      <c r="C1495" s="92" t="s">
        <v>34</v>
      </c>
      <c r="D1495" s="92" t="s">
        <v>37</v>
      </c>
      <c r="E1495" s="92" t="s">
        <v>62</v>
      </c>
      <c r="F1495" s="92" t="s">
        <v>37</v>
      </c>
      <c r="G1495" s="93" t="s">
        <v>43</v>
      </c>
      <c r="H1495" s="93" t="s">
        <v>37</v>
      </c>
      <c r="I1495" s="92" t="s">
        <v>45</v>
      </c>
      <c r="J1495" s="94">
        <v>914</v>
      </c>
      <c r="K1495" s="95">
        <v>1261</v>
      </c>
      <c r="L1495" s="96">
        <v>24846.41</v>
      </c>
    </row>
    <row r="1496" spans="1:12" s="97" customFormat="1" ht="15" customHeight="1" x14ac:dyDescent="0.25">
      <c r="A1496" s="91" t="s">
        <v>52</v>
      </c>
      <c r="B1496" s="92" t="s">
        <v>42</v>
      </c>
      <c r="C1496" s="92" t="s">
        <v>34</v>
      </c>
      <c r="D1496" s="92" t="s">
        <v>37</v>
      </c>
      <c r="E1496" s="92" t="s">
        <v>62</v>
      </c>
      <c r="F1496" s="92" t="s">
        <v>37</v>
      </c>
      <c r="G1496" s="93" t="s">
        <v>44</v>
      </c>
      <c r="H1496" s="93" t="s">
        <v>37</v>
      </c>
      <c r="I1496" s="92" t="s">
        <v>117</v>
      </c>
      <c r="J1496" s="94">
        <v>53934</v>
      </c>
      <c r="K1496" s="95">
        <v>102238</v>
      </c>
      <c r="L1496" s="96">
        <v>8626593.9900006894</v>
      </c>
    </row>
    <row r="1497" spans="1:12" s="97" customFormat="1" ht="15" customHeight="1" x14ac:dyDescent="0.25">
      <c r="A1497" s="91" t="s">
        <v>52</v>
      </c>
      <c r="B1497" s="92" t="s">
        <v>42</v>
      </c>
      <c r="C1497" s="92" t="s">
        <v>34</v>
      </c>
      <c r="D1497" s="92" t="s">
        <v>37</v>
      </c>
      <c r="E1497" s="92" t="s">
        <v>62</v>
      </c>
      <c r="F1497" s="92" t="s">
        <v>37</v>
      </c>
      <c r="G1497" s="93" t="s">
        <v>44</v>
      </c>
      <c r="H1497" s="93" t="s">
        <v>37</v>
      </c>
      <c r="I1497" s="92" t="s">
        <v>45</v>
      </c>
      <c r="J1497" s="94">
        <v>877</v>
      </c>
      <c r="K1497" s="95">
        <v>1199</v>
      </c>
      <c r="L1497" s="96">
        <v>23369.14</v>
      </c>
    </row>
    <row r="1498" spans="1:12" s="97" customFormat="1" ht="15" customHeight="1" x14ac:dyDescent="0.25">
      <c r="A1498" s="91" t="s">
        <v>52</v>
      </c>
      <c r="B1498" s="92" t="s">
        <v>42</v>
      </c>
      <c r="C1498" s="92" t="s">
        <v>34</v>
      </c>
      <c r="D1498" s="92" t="s">
        <v>37</v>
      </c>
      <c r="E1498" s="92" t="s">
        <v>62</v>
      </c>
      <c r="F1498" s="92" t="s">
        <v>37</v>
      </c>
      <c r="G1498" s="93" t="s">
        <v>98</v>
      </c>
      <c r="H1498" s="93" t="s">
        <v>37</v>
      </c>
      <c r="I1498" s="92" t="s">
        <v>117</v>
      </c>
      <c r="J1498" s="94">
        <v>54188</v>
      </c>
      <c r="K1498" s="95">
        <v>110359</v>
      </c>
      <c r="L1498" s="96">
        <v>9993483.6499968898</v>
      </c>
    </row>
    <row r="1499" spans="1:12" s="97" customFormat="1" ht="15" customHeight="1" x14ac:dyDescent="0.25">
      <c r="A1499" s="91" t="s">
        <v>52</v>
      </c>
      <c r="B1499" s="92" t="s">
        <v>42</v>
      </c>
      <c r="C1499" s="92" t="s">
        <v>34</v>
      </c>
      <c r="D1499" s="92" t="s">
        <v>37</v>
      </c>
      <c r="E1499" s="92" t="s">
        <v>62</v>
      </c>
      <c r="F1499" s="92" t="s">
        <v>37</v>
      </c>
      <c r="G1499" s="93" t="s">
        <v>98</v>
      </c>
      <c r="H1499" s="93" t="s">
        <v>37</v>
      </c>
      <c r="I1499" s="92" t="s">
        <v>45</v>
      </c>
      <c r="J1499" s="94">
        <v>795</v>
      </c>
      <c r="K1499" s="95">
        <v>1143</v>
      </c>
      <c r="L1499" s="96">
        <v>23932.66</v>
      </c>
    </row>
    <row r="1500" spans="1:12" s="97" customFormat="1" ht="15" customHeight="1" x14ac:dyDescent="0.25">
      <c r="A1500" s="91" t="s">
        <v>52</v>
      </c>
      <c r="B1500" s="92" t="s">
        <v>42</v>
      </c>
      <c r="C1500" s="92" t="s">
        <v>34</v>
      </c>
      <c r="D1500" s="92" t="s">
        <v>37</v>
      </c>
      <c r="E1500" s="92" t="s">
        <v>62</v>
      </c>
      <c r="F1500" s="92" t="s">
        <v>37</v>
      </c>
      <c r="G1500" s="93" t="s">
        <v>37</v>
      </c>
      <c r="H1500" s="93" t="s">
        <v>122</v>
      </c>
      <c r="I1500" s="92" t="s">
        <v>117</v>
      </c>
      <c r="J1500" s="94">
        <v>21705</v>
      </c>
      <c r="K1500" s="95">
        <v>40971</v>
      </c>
      <c r="L1500" s="96">
        <v>3134070.42000027</v>
      </c>
    </row>
    <row r="1501" spans="1:12" s="97" customFormat="1" ht="15" customHeight="1" x14ac:dyDescent="0.25">
      <c r="A1501" s="91" t="s">
        <v>52</v>
      </c>
      <c r="B1501" s="92" t="s">
        <v>42</v>
      </c>
      <c r="C1501" s="92" t="s">
        <v>34</v>
      </c>
      <c r="D1501" s="92" t="s">
        <v>37</v>
      </c>
      <c r="E1501" s="92" t="s">
        <v>62</v>
      </c>
      <c r="F1501" s="92" t="s">
        <v>37</v>
      </c>
      <c r="G1501" s="93" t="s">
        <v>37</v>
      </c>
      <c r="H1501" s="93" t="s">
        <v>122</v>
      </c>
      <c r="I1501" s="92" t="s">
        <v>45</v>
      </c>
      <c r="J1501" s="94">
        <v>659</v>
      </c>
      <c r="K1501" s="95">
        <v>856</v>
      </c>
      <c r="L1501" s="96">
        <v>17575.77</v>
      </c>
    </row>
    <row r="1502" spans="1:12" s="97" customFormat="1" ht="15" customHeight="1" x14ac:dyDescent="0.25">
      <c r="A1502" s="91" t="s">
        <v>52</v>
      </c>
      <c r="B1502" s="92" t="s">
        <v>42</v>
      </c>
      <c r="C1502" s="92" t="s">
        <v>34</v>
      </c>
      <c r="D1502" s="92" t="s">
        <v>37</v>
      </c>
      <c r="E1502" s="92" t="s">
        <v>62</v>
      </c>
      <c r="F1502" s="92" t="s">
        <v>37</v>
      </c>
      <c r="G1502" s="93" t="s">
        <v>37</v>
      </c>
      <c r="H1502" s="93" t="s">
        <v>37</v>
      </c>
      <c r="I1502" s="92" t="s">
        <v>117</v>
      </c>
      <c r="J1502" s="94">
        <v>266597</v>
      </c>
      <c r="K1502" s="95">
        <v>577260</v>
      </c>
      <c r="L1502" s="96">
        <v>49907323.5501367</v>
      </c>
    </row>
    <row r="1503" spans="1:12" s="97" customFormat="1" ht="15" customHeight="1" x14ac:dyDescent="0.25">
      <c r="A1503" s="91" t="s">
        <v>52</v>
      </c>
      <c r="B1503" s="92" t="s">
        <v>42</v>
      </c>
      <c r="C1503" s="92" t="s">
        <v>34</v>
      </c>
      <c r="D1503" s="92" t="s">
        <v>37</v>
      </c>
      <c r="E1503" s="92" t="s">
        <v>62</v>
      </c>
      <c r="F1503" s="92" t="s">
        <v>37</v>
      </c>
      <c r="G1503" s="93" t="s">
        <v>37</v>
      </c>
      <c r="H1503" s="93" t="s">
        <v>37</v>
      </c>
      <c r="I1503" s="92" t="s">
        <v>45</v>
      </c>
      <c r="J1503" s="94">
        <v>4703</v>
      </c>
      <c r="K1503" s="95">
        <v>6930</v>
      </c>
      <c r="L1503" s="96">
        <v>136228.38</v>
      </c>
    </row>
    <row r="1504" spans="1:12" s="97" customFormat="1" ht="15" customHeight="1" x14ac:dyDescent="0.25">
      <c r="A1504" s="91" t="s">
        <v>52</v>
      </c>
      <c r="B1504" s="92" t="s">
        <v>42</v>
      </c>
      <c r="C1504" s="92" t="s">
        <v>34</v>
      </c>
      <c r="D1504" s="92" t="s">
        <v>37</v>
      </c>
      <c r="E1504" s="92" t="s">
        <v>62</v>
      </c>
      <c r="F1504" s="92" t="s">
        <v>37</v>
      </c>
      <c r="G1504" s="93" t="s">
        <v>37</v>
      </c>
      <c r="H1504" s="93" t="s">
        <v>64</v>
      </c>
      <c r="I1504" s="92" t="s">
        <v>117</v>
      </c>
      <c r="J1504" s="94">
        <v>241502</v>
      </c>
      <c r="K1504" s="95">
        <v>525618</v>
      </c>
      <c r="L1504" s="96">
        <v>45788687.6901007</v>
      </c>
    </row>
    <row r="1505" spans="1:12" s="97" customFormat="1" ht="15" customHeight="1" x14ac:dyDescent="0.25">
      <c r="A1505" s="91" t="s">
        <v>52</v>
      </c>
      <c r="B1505" s="92" t="s">
        <v>42</v>
      </c>
      <c r="C1505" s="92" t="s">
        <v>34</v>
      </c>
      <c r="D1505" s="92" t="s">
        <v>37</v>
      </c>
      <c r="E1505" s="92" t="s">
        <v>62</v>
      </c>
      <c r="F1505" s="92" t="s">
        <v>37</v>
      </c>
      <c r="G1505" s="93" t="s">
        <v>37</v>
      </c>
      <c r="H1505" s="93" t="s">
        <v>64</v>
      </c>
      <c r="I1505" s="92" t="s">
        <v>45</v>
      </c>
      <c r="J1505" s="94">
        <v>3941</v>
      </c>
      <c r="K1505" s="95">
        <v>5891</v>
      </c>
      <c r="L1505" s="96">
        <v>115214.96</v>
      </c>
    </row>
    <row r="1506" spans="1:12" s="97" customFormat="1" ht="15" customHeight="1" x14ac:dyDescent="0.25">
      <c r="A1506" s="91" t="s">
        <v>52</v>
      </c>
      <c r="B1506" s="92" t="s">
        <v>42</v>
      </c>
      <c r="C1506" s="92" t="s">
        <v>34</v>
      </c>
      <c r="D1506" s="92" t="s">
        <v>37</v>
      </c>
      <c r="E1506" s="92" t="s">
        <v>37</v>
      </c>
      <c r="F1506" s="92" t="s">
        <v>120</v>
      </c>
      <c r="G1506" s="93" t="s">
        <v>41</v>
      </c>
      <c r="H1506" s="93" t="s">
        <v>37</v>
      </c>
      <c r="I1506" s="92" t="s">
        <v>117</v>
      </c>
      <c r="J1506" s="94">
        <v>8133</v>
      </c>
      <c r="K1506" s="95">
        <v>16636</v>
      </c>
      <c r="L1506" s="96">
        <v>1708028.2099999599</v>
      </c>
    </row>
    <row r="1507" spans="1:12" s="97" customFormat="1" ht="15" customHeight="1" x14ac:dyDescent="0.25">
      <c r="A1507" s="91" t="s">
        <v>52</v>
      </c>
      <c r="B1507" s="92" t="s">
        <v>42</v>
      </c>
      <c r="C1507" s="92" t="s">
        <v>34</v>
      </c>
      <c r="D1507" s="92" t="s">
        <v>37</v>
      </c>
      <c r="E1507" s="92" t="s">
        <v>37</v>
      </c>
      <c r="F1507" s="92" t="s">
        <v>120</v>
      </c>
      <c r="G1507" s="93" t="s">
        <v>41</v>
      </c>
      <c r="H1507" s="93" t="s">
        <v>37</v>
      </c>
      <c r="I1507" s="92" t="s">
        <v>45</v>
      </c>
      <c r="J1507" s="94">
        <v>136</v>
      </c>
      <c r="K1507" s="95">
        <v>160</v>
      </c>
      <c r="L1507" s="96">
        <v>4079.81</v>
      </c>
    </row>
    <row r="1508" spans="1:12" s="97" customFormat="1" ht="15" customHeight="1" x14ac:dyDescent="0.25">
      <c r="A1508" s="91" t="s">
        <v>52</v>
      </c>
      <c r="B1508" s="92" t="s">
        <v>42</v>
      </c>
      <c r="C1508" s="92" t="s">
        <v>34</v>
      </c>
      <c r="D1508" s="92" t="s">
        <v>37</v>
      </c>
      <c r="E1508" s="92" t="s">
        <v>37</v>
      </c>
      <c r="F1508" s="92" t="s">
        <v>120</v>
      </c>
      <c r="G1508" s="93" t="s">
        <v>42</v>
      </c>
      <c r="H1508" s="93" t="s">
        <v>37</v>
      </c>
      <c r="I1508" s="92" t="s">
        <v>117</v>
      </c>
      <c r="J1508" s="94">
        <v>8788</v>
      </c>
      <c r="K1508" s="95">
        <v>16944</v>
      </c>
      <c r="L1508" s="96">
        <v>1741152.57999995</v>
      </c>
    </row>
    <row r="1509" spans="1:12" s="97" customFormat="1" ht="15" customHeight="1" x14ac:dyDescent="0.25">
      <c r="A1509" s="91" t="s">
        <v>52</v>
      </c>
      <c r="B1509" s="92" t="s">
        <v>42</v>
      </c>
      <c r="C1509" s="92" t="s">
        <v>34</v>
      </c>
      <c r="D1509" s="92" t="s">
        <v>37</v>
      </c>
      <c r="E1509" s="92" t="s">
        <v>37</v>
      </c>
      <c r="F1509" s="92" t="s">
        <v>120</v>
      </c>
      <c r="G1509" s="93" t="s">
        <v>42</v>
      </c>
      <c r="H1509" s="93" t="s">
        <v>37</v>
      </c>
      <c r="I1509" s="92" t="s">
        <v>45</v>
      </c>
      <c r="J1509" s="94">
        <v>135</v>
      </c>
      <c r="K1509" s="95">
        <v>154</v>
      </c>
      <c r="L1509" s="96">
        <v>3873.4</v>
      </c>
    </row>
    <row r="1510" spans="1:12" s="97" customFormat="1" ht="15" customHeight="1" x14ac:dyDescent="0.25">
      <c r="A1510" s="91" t="s">
        <v>52</v>
      </c>
      <c r="B1510" s="92" t="s">
        <v>42</v>
      </c>
      <c r="C1510" s="92" t="s">
        <v>34</v>
      </c>
      <c r="D1510" s="92" t="s">
        <v>37</v>
      </c>
      <c r="E1510" s="92" t="s">
        <v>37</v>
      </c>
      <c r="F1510" s="92" t="s">
        <v>120</v>
      </c>
      <c r="G1510" s="93" t="s">
        <v>43</v>
      </c>
      <c r="H1510" s="93" t="s">
        <v>37</v>
      </c>
      <c r="I1510" s="92" t="s">
        <v>117</v>
      </c>
      <c r="J1510" s="94">
        <v>9768</v>
      </c>
      <c r="K1510" s="95">
        <v>18871</v>
      </c>
      <c r="L1510" s="96">
        <v>1898046.9099999401</v>
      </c>
    </row>
    <row r="1511" spans="1:12" s="97" customFormat="1" ht="15" customHeight="1" x14ac:dyDescent="0.25">
      <c r="A1511" s="91" t="s">
        <v>52</v>
      </c>
      <c r="B1511" s="92" t="s">
        <v>42</v>
      </c>
      <c r="C1511" s="92" t="s">
        <v>34</v>
      </c>
      <c r="D1511" s="92" t="s">
        <v>37</v>
      </c>
      <c r="E1511" s="92" t="s">
        <v>37</v>
      </c>
      <c r="F1511" s="92" t="s">
        <v>120</v>
      </c>
      <c r="G1511" s="93" t="s">
        <v>43</v>
      </c>
      <c r="H1511" s="93" t="s">
        <v>37</v>
      </c>
      <c r="I1511" s="92" t="s">
        <v>45</v>
      </c>
      <c r="J1511" s="94">
        <v>107</v>
      </c>
      <c r="K1511" s="95">
        <v>123</v>
      </c>
      <c r="L1511" s="96">
        <v>3229.93</v>
      </c>
    </row>
    <row r="1512" spans="1:12" s="97" customFormat="1" ht="15" customHeight="1" x14ac:dyDescent="0.25">
      <c r="A1512" s="91" t="s">
        <v>52</v>
      </c>
      <c r="B1512" s="92" t="s">
        <v>42</v>
      </c>
      <c r="C1512" s="92" t="s">
        <v>34</v>
      </c>
      <c r="D1512" s="92" t="s">
        <v>37</v>
      </c>
      <c r="E1512" s="92" t="s">
        <v>37</v>
      </c>
      <c r="F1512" s="92" t="s">
        <v>120</v>
      </c>
      <c r="G1512" s="93" t="s">
        <v>44</v>
      </c>
      <c r="H1512" s="93" t="s">
        <v>37</v>
      </c>
      <c r="I1512" s="92" t="s">
        <v>117</v>
      </c>
      <c r="J1512" s="94">
        <v>10889</v>
      </c>
      <c r="K1512" s="95">
        <v>19827</v>
      </c>
      <c r="L1512" s="96">
        <v>2023543.6899999499</v>
      </c>
    </row>
    <row r="1513" spans="1:12" s="97" customFormat="1" ht="15" customHeight="1" x14ac:dyDescent="0.25">
      <c r="A1513" s="91" t="s">
        <v>52</v>
      </c>
      <c r="B1513" s="92" t="s">
        <v>42</v>
      </c>
      <c r="C1513" s="92" t="s">
        <v>34</v>
      </c>
      <c r="D1513" s="92" t="s">
        <v>37</v>
      </c>
      <c r="E1513" s="92" t="s">
        <v>37</v>
      </c>
      <c r="F1513" s="92" t="s">
        <v>120</v>
      </c>
      <c r="G1513" s="93" t="s">
        <v>44</v>
      </c>
      <c r="H1513" s="93" t="s">
        <v>37</v>
      </c>
      <c r="I1513" s="92" t="s">
        <v>45</v>
      </c>
      <c r="J1513" s="94">
        <v>134</v>
      </c>
      <c r="K1513" s="95">
        <v>158</v>
      </c>
      <c r="L1513" s="96">
        <v>3698.38</v>
      </c>
    </row>
    <row r="1514" spans="1:12" s="97" customFormat="1" ht="15" customHeight="1" x14ac:dyDescent="0.25">
      <c r="A1514" s="91" t="s">
        <v>52</v>
      </c>
      <c r="B1514" s="92" t="s">
        <v>42</v>
      </c>
      <c r="C1514" s="92" t="s">
        <v>34</v>
      </c>
      <c r="D1514" s="92" t="s">
        <v>37</v>
      </c>
      <c r="E1514" s="92" t="s">
        <v>37</v>
      </c>
      <c r="F1514" s="92" t="s">
        <v>120</v>
      </c>
      <c r="G1514" s="93" t="s">
        <v>98</v>
      </c>
      <c r="H1514" s="93" t="s">
        <v>37</v>
      </c>
      <c r="I1514" s="92" t="s">
        <v>117</v>
      </c>
      <c r="J1514" s="94">
        <v>11561</v>
      </c>
      <c r="K1514" s="95">
        <v>22143</v>
      </c>
      <c r="L1514" s="96">
        <v>2305281.21000004</v>
      </c>
    </row>
    <row r="1515" spans="1:12" s="97" customFormat="1" ht="15" customHeight="1" x14ac:dyDescent="0.25">
      <c r="A1515" s="91" t="s">
        <v>52</v>
      </c>
      <c r="B1515" s="92" t="s">
        <v>42</v>
      </c>
      <c r="C1515" s="92" t="s">
        <v>34</v>
      </c>
      <c r="D1515" s="92" t="s">
        <v>37</v>
      </c>
      <c r="E1515" s="92" t="s">
        <v>37</v>
      </c>
      <c r="F1515" s="92" t="s">
        <v>120</v>
      </c>
      <c r="G1515" s="93" t="s">
        <v>98</v>
      </c>
      <c r="H1515" s="93" t="s">
        <v>37</v>
      </c>
      <c r="I1515" s="92" t="s">
        <v>45</v>
      </c>
      <c r="J1515" s="94">
        <v>147</v>
      </c>
      <c r="K1515" s="95">
        <v>165</v>
      </c>
      <c r="L1515" s="96">
        <v>4358.76</v>
      </c>
    </row>
    <row r="1516" spans="1:12" s="97" customFormat="1" ht="15" customHeight="1" x14ac:dyDescent="0.25">
      <c r="A1516" s="91" t="s">
        <v>52</v>
      </c>
      <c r="B1516" s="92" t="s">
        <v>42</v>
      </c>
      <c r="C1516" s="92" t="s">
        <v>34</v>
      </c>
      <c r="D1516" s="92" t="s">
        <v>37</v>
      </c>
      <c r="E1516" s="92" t="s">
        <v>37</v>
      </c>
      <c r="F1516" s="92" t="s">
        <v>120</v>
      </c>
      <c r="G1516" s="93" t="s">
        <v>37</v>
      </c>
      <c r="H1516" s="93" t="s">
        <v>122</v>
      </c>
      <c r="I1516" s="92" t="s">
        <v>117</v>
      </c>
      <c r="J1516" s="94">
        <v>4471</v>
      </c>
      <c r="K1516" s="95">
        <v>8464</v>
      </c>
      <c r="L1516" s="96">
        <v>759712.64999997895</v>
      </c>
    </row>
    <row r="1517" spans="1:12" s="97" customFormat="1" ht="15" customHeight="1" x14ac:dyDescent="0.25">
      <c r="A1517" s="91" t="s">
        <v>52</v>
      </c>
      <c r="B1517" s="92" t="s">
        <v>42</v>
      </c>
      <c r="C1517" s="92" t="s">
        <v>34</v>
      </c>
      <c r="D1517" s="92" t="s">
        <v>37</v>
      </c>
      <c r="E1517" s="92" t="s">
        <v>37</v>
      </c>
      <c r="F1517" s="92" t="s">
        <v>120</v>
      </c>
      <c r="G1517" s="93" t="s">
        <v>37</v>
      </c>
      <c r="H1517" s="93" t="s">
        <v>122</v>
      </c>
      <c r="I1517" s="92" t="s">
        <v>45</v>
      </c>
      <c r="J1517" s="94">
        <v>152</v>
      </c>
      <c r="K1517" s="95">
        <v>165</v>
      </c>
      <c r="L1517" s="96">
        <v>4435.75</v>
      </c>
    </row>
    <row r="1518" spans="1:12" s="97" customFormat="1" ht="15" customHeight="1" x14ac:dyDescent="0.25">
      <c r="A1518" s="91" t="s">
        <v>52</v>
      </c>
      <c r="B1518" s="92" t="s">
        <v>42</v>
      </c>
      <c r="C1518" s="92" t="s">
        <v>34</v>
      </c>
      <c r="D1518" s="92" t="s">
        <v>37</v>
      </c>
      <c r="E1518" s="92" t="s">
        <v>37</v>
      </c>
      <c r="F1518" s="92" t="s">
        <v>120</v>
      </c>
      <c r="G1518" s="93" t="s">
        <v>37</v>
      </c>
      <c r="H1518" s="93" t="s">
        <v>37</v>
      </c>
      <c r="I1518" s="92" t="s">
        <v>117</v>
      </c>
      <c r="J1518" s="94">
        <v>46676</v>
      </c>
      <c r="K1518" s="95">
        <v>95511</v>
      </c>
      <c r="L1518" s="96">
        <v>9791450.5099984296</v>
      </c>
    </row>
    <row r="1519" spans="1:12" s="97" customFormat="1" ht="15" customHeight="1" x14ac:dyDescent="0.25">
      <c r="A1519" s="91" t="s">
        <v>52</v>
      </c>
      <c r="B1519" s="92" t="s">
        <v>42</v>
      </c>
      <c r="C1519" s="92" t="s">
        <v>34</v>
      </c>
      <c r="D1519" s="92" t="s">
        <v>37</v>
      </c>
      <c r="E1519" s="92" t="s">
        <v>37</v>
      </c>
      <c r="F1519" s="92" t="s">
        <v>120</v>
      </c>
      <c r="G1519" s="93" t="s">
        <v>37</v>
      </c>
      <c r="H1519" s="93" t="s">
        <v>37</v>
      </c>
      <c r="I1519" s="92" t="s">
        <v>45</v>
      </c>
      <c r="J1519" s="94">
        <v>653</v>
      </c>
      <c r="K1519" s="95">
        <v>772</v>
      </c>
      <c r="L1519" s="96">
        <v>19552.18</v>
      </c>
    </row>
    <row r="1520" spans="1:12" s="97" customFormat="1" ht="15" customHeight="1" x14ac:dyDescent="0.25">
      <c r="A1520" s="91" t="s">
        <v>52</v>
      </c>
      <c r="B1520" s="92" t="s">
        <v>42</v>
      </c>
      <c r="C1520" s="92" t="s">
        <v>34</v>
      </c>
      <c r="D1520" s="92" t="s">
        <v>37</v>
      </c>
      <c r="E1520" s="92" t="s">
        <v>37</v>
      </c>
      <c r="F1520" s="92" t="s">
        <v>120</v>
      </c>
      <c r="G1520" s="93" t="s">
        <v>37</v>
      </c>
      <c r="H1520" s="93" t="s">
        <v>64</v>
      </c>
      <c r="I1520" s="92" t="s">
        <v>117</v>
      </c>
      <c r="J1520" s="94">
        <v>42005</v>
      </c>
      <c r="K1520" s="95">
        <v>86107</v>
      </c>
      <c r="L1520" s="96">
        <v>8932126.0500001293</v>
      </c>
    </row>
    <row r="1521" spans="1:12" s="97" customFormat="1" ht="15" customHeight="1" x14ac:dyDescent="0.25">
      <c r="A1521" s="91" t="s">
        <v>52</v>
      </c>
      <c r="B1521" s="92" t="s">
        <v>42</v>
      </c>
      <c r="C1521" s="92" t="s">
        <v>34</v>
      </c>
      <c r="D1521" s="92" t="s">
        <v>37</v>
      </c>
      <c r="E1521" s="92" t="s">
        <v>37</v>
      </c>
      <c r="F1521" s="92" t="s">
        <v>120</v>
      </c>
      <c r="G1521" s="93" t="s">
        <v>37</v>
      </c>
      <c r="H1521" s="93" t="s">
        <v>64</v>
      </c>
      <c r="I1521" s="92" t="s">
        <v>45</v>
      </c>
      <c r="J1521" s="94">
        <v>495</v>
      </c>
      <c r="K1521" s="95">
        <v>597</v>
      </c>
      <c r="L1521" s="96">
        <v>14859.98</v>
      </c>
    </row>
    <row r="1522" spans="1:12" s="97" customFormat="1" ht="15" customHeight="1" x14ac:dyDescent="0.25">
      <c r="A1522" s="91" t="s">
        <v>52</v>
      </c>
      <c r="B1522" s="92" t="s">
        <v>42</v>
      </c>
      <c r="C1522" s="92" t="s">
        <v>34</v>
      </c>
      <c r="D1522" s="92" t="s">
        <v>37</v>
      </c>
      <c r="E1522" s="92" t="s">
        <v>37</v>
      </c>
      <c r="F1522" s="92" t="s">
        <v>121</v>
      </c>
      <c r="G1522" s="93" t="s">
        <v>41</v>
      </c>
      <c r="H1522" s="93" t="s">
        <v>37</v>
      </c>
      <c r="I1522" s="92" t="s">
        <v>117</v>
      </c>
      <c r="J1522" s="94">
        <v>122364</v>
      </c>
      <c r="K1522" s="95">
        <v>264527</v>
      </c>
      <c r="L1522" s="96">
        <v>22463786.009990301</v>
      </c>
    </row>
    <row r="1523" spans="1:12" s="97" customFormat="1" ht="15" customHeight="1" x14ac:dyDescent="0.25">
      <c r="A1523" s="91" t="s">
        <v>52</v>
      </c>
      <c r="B1523" s="92" t="s">
        <v>42</v>
      </c>
      <c r="C1523" s="92" t="s">
        <v>34</v>
      </c>
      <c r="D1523" s="92" t="s">
        <v>37</v>
      </c>
      <c r="E1523" s="92" t="s">
        <v>37</v>
      </c>
      <c r="F1523" s="92" t="s">
        <v>121</v>
      </c>
      <c r="G1523" s="93" t="s">
        <v>41</v>
      </c>
      <c r="H1523" s="93" t="s">
        <v>37</v>
      </c>
      <c r="I1523" s="92" t="s">
        <v>45</v>
      </c>
      <c r="J1523" s="94">
        <v>2531</v>
      </c>
      <c r="K1523" s="95">
        <v>3879</v>
      </c>
      <c r="L1523" s="96">
        <v>75929.779999999795</v>
      </c>
    </row>
    <row r="1524" spans="1:12" s="97" customFormat="1" ht="15" customHeight="1" x14ac:dyDescent="0.25">
      <c r="A1524" s="91" t="s">
        <v>52</v>
      </c>
      <c r="B1524" s="92" t="s">
        <v>42</v>
      </c>
      <c r="C1524" s="92" t="s">
        <v>34</v>
      </c>
      <c r="D1524" s="92" t="s">
        <v>37</v>
      </c>
      <c r="E1524" s="92" t="s">
        <v>37</v>
      </c>
      <c r="F1524" s="92" t="s">
        <v>121</v>
      </c>
      <c r="G1524" s="93" t="s">
        <v>42</v>
      </c>
      <c r="H1524" s="93" t="s">
        <v>37</v>
      </c>
      <c r="I1524" s="92" t="s">
        <v>117</v>
      </c>
      <c r="J1524" s="94">
        <v>115352</v>
      </c>
      <c r="K1524" s="95">
        <v>234745</v>
      </c>
      <c r="L1524" s="96">
        <v>19861875.8399859</v>
      </c>
    </row>
    <row r="1525" spans="1:12" s="97" customFormat="1" ht="15" customHeight="1" x14ac:dyDescent="0.25">
      <c r="A1525" s="91" t="s">
        <v>52</v>
      </c>
      <c r="B1525" s="92" t="s">
        <v>42</v>
      </c>
      <c r="C1525" s="92" t="s">
        <v>34</v>
      </c>
      <c r="D1525" s="92" t="s">
        <v>37</v>
      </c>
      <c r="E1525" s="92" t="s">
        <v>37</v>
      </c>
      <c r="F1525" s="92" t="s">
        <v>121</v>
      </c>
      <c r="G1525" s="93" t="s">
        <v>42</v>
      </c>
      <c r="H1525" s="93" t="s">
        <v>37</v>
      </c>
      <c r="I1525" s="92" t="s">
        <v>45</v>
      </c>
      <c r="J1525" s="94">
        <v>1971</v>
      </c>
      <c r="K1525" s="95">
        <v>2923</v>
      </c>
      <c r="L1525" s="96">
        <v>56628.489999999903</v>
      </c>
    </row>
    <row r="1526" spans="1:12" s="97" customFormat="1" ht="15" customHeight="1" x14ac:dyDescent="0.25">
      <c r="A1526" s="91" t="s">
        <v>52</v>
      </c>
      <c r="B1526" s="92" t="s">
        <v>42</v>
      </c>
      <c r="C1526" s="92" t="s">
        <v>34</v>
      </c>
      <c r="D1526" s="92" t="s">
        <v>37</v>
      </c>
      <c r="E1526" s="92" t="s">
        <v>37</v>
      </c>
      <c r="F1526" s="92" t="s">
        <v>121</v>
      </c>
      <c r="G1526" s="93" t="s">
        <v>43</v>
      </c>
      <c r="H1526" s="93" t="s">
        <v>37</v>
      </c>
      <c r="I1526" s="92" t="s">
        <v>117</v>
      </c>
      <c r="J1526" s="94">
        <v>113529</v>
      </c>
      <c r="K1526" s="95">
        <v>221246</v>
      </c>
      <c r="L1526" s="96">
        <v>18395737.939984102</v>
      </c>
    </row>
    <row r="1527" spans="1:12" s="97" customFormat="1" ht="15" customHeight="1" x14ac:dyDescent="0.25">
      <c r="A1527" s="91" t="s">
        <v>52</v>
      </c>
      <c r="B1527" s="92" t="s">
        <v>42</v>
      </c>
      <c r="C1527" s="92" t="s">
        <v>34</v>
      </c>
      <c r="D1527" s="92" t="s">
        <v>37</v>
      </c>
      <c r="E1527" s="92" t="s">
        <v>37</v>
      </c>
      <c r="F1527" s="92" t="s">
        <v>121</v>
      </c>
      <c r="G1527" s="93" t="s">
        <v>43</v>
      </c>
      <c r="H1527" s="93" t="s">
        <v>37</v>
      </c>
      <c r="I1527" s="92" t="s">
        <v>45</v>
      </c>
      <c r="J1527" s="94">
        <v>1872</v>
      </c>
      <c r="K1527" s="95">
        <v>2707</v>
      </c>
      <c r="L1527" s="96">
        <v>53221.389999999898</v>
      </c>
    </row>
    <row r="1528" spans="1:12" s="97" customFormat="1" ht="15" customHeight="1" x14ac:dyDescent="0.25">
      <c r="A1528" s="91" t="s">
        <v>52</v>
      </c>
      <c r="B1528" s="92" t="s">
        <v>42</v>
      </c>
      <c r="C1528" s="92" t="s">
        <v>34</v>
      </c>
      <c r="D1528" s="92" t="s">
        <v>37</v>
      </c>
      <c r="E1528" s="92" t="s">
        <v>37</v>
      </c>
      <c r="F1528" s="92" t="s">
        <v>121</v>
      </c>
      <c r="G1528" s="93" t="s">
        <v>44</v>
      </c>
      <c r="H1528" s="93" t="s">
        <v>37</v>
      </c>
      <c r="I1528" s="92" t="s">
        <v>117</v>
      </c>
      <c r="J1528" s="94">
        <v>112836</v>
      </c>
      <c r="K1528" s="95">
        <v>212005</v>
      </c>
      <c r="L1528" s="96">
        <v>17622411.569982599</v>
      </c>
    </row>
    <row r="1529" spans="1:12" s="97" customFormat="1" ht="15" customHeight="1" x14ac:dyDescent="0.25">
      <c r="A1529" s="91" t="s">
        <v>52</v>
      </c>
      <c r="B1529" s="92" t="s">
        <v>42</v>
      </c>
      <c r="C1529" s="92" t="s">
        <v>34</v>
      </c>
      <c r="D1529" s="92" t="s">
        <v>37</v>
      </c>
      <c r="E1529" s="92" t="s">
        <v>37</v>
      </c>
      <c r="F1529" s="92" t="s">
        <v>121</v>
      </c>
      <c r="G1529" s="93" t="s">
        <v>44</v>
      </c>
      <c r="H1529" s="93" t="s">
        <v>37</v>
      </c>
      <c r="I1529" s="92" t="s">
        <v>45</v>
      </c>
      <c r="J1529" s="94">
        <v>1868</v>
      </c>
      <c r="K1529" s="95">
        <v>2654</v>
      </c>
      <c r="L1529" s="96">
        <v>53838.0799999999</v>
      </c>
    </row>
    <row r="1530" spans="1:12" s="97" customFormat="1" ht="15" customHeight="1" x14ac:dyDescent="0.25">
      <c r="A1530" s="91" t="s">
        <v>52</v>
      </c>
      <c r="B1530" s="92" t="s">
        <v>42</v>
      </c>
      <c r="C1530" s="92" t="s">
        <v>34</v>
      </c>
      <c r="D1530" s="92" t="s">
        <v>37</v>
      </c>
      <c r="E1530" s="92" t="s">
        <v>37</v>
      </c>
      <c r="F1530" s="92" t="s">
        <v>121</v>
      </c>
      <c r="G1530" s="93" t="s">
        <v>98</v>
      </c>
      <c r="H1530" s="93" t="s">
        <v>37</v>
      </c>
      <c r="I1530" s="92" t="s">
        <v>117</v>
      </c>
      <c r="J1530" s="94">
        <v>110211</v>
      </c>
      <c r="K1530" s="95">
        <v>219007</v>
      </c>
      <c r="L1530" s="96">
        <v>19493012.5099857</v>
      </c>
    </row>
    <row r="1531" spans="1:12" s="97" customFormat="1" ht="15" customHeight="1" x14ac:dyDescent="0.25">
      <c r="A1531" s="91" t="s">
        <v>52</v>
      </c>
      <c r="B1531" s="92" t="s">
        <v>42</v>
      </c>
      <c r="C1531" s="92" t="s">
        <v>34</v>
      </c>
      <c r="D1531" s="92" t="s">
        <v>37</v>
      </c>
      <c r="E1531" s="92" t="s">
        <v>37</v>
      </c>
      <c r="F1531" s="92" t="s">
        <v>121</v>
      </c>
      <c r="G1531" s="93" t="s">
        <v>98</v>
      </c>
      <c r="H1531" s="93" t="s">
        <v>37</v>
      </c>
      <c r="I1531" s="92" t="s">
        <v>45</v>
      </c>
      <c r="J1531" s="94">
        <v>1780</v>
      </c>
      <c r="K1531" s="95">
        <v>2827</v>
      </c>
      <c r="L1531" s="96">
        <v>59181.199999999903</v>
      </c>
    </row>
    <row r="1532" spans="1:12" s="97" customFormat="1" ht="15" customHeight="1" x14ac:dyDescent="0.25">
      <c r="A1532" s="91" t="s">
        <v>52</v>
      </c>
      <c r="B1532" s="92" t="s">
        <v>42</v>
      </c>
      <c r="C1532" s="92" t="s">
        <v>34</v>
      </c>
      <c r="D1532" s="92" t="s">
        <v>37</v>
      </c>
      <c r="E1532" s="92" t="s">
        <v>37</v>
      </c>
      <c r="F1532" s="92" t="s">
        <v>121</v>
      </c>
      <c r="G1532" s="93" t="s">
        <v>37</v>
      </c>
      <c r="H1532" s="93" t="s">
        <v>122</v>
      </c>
      <c r="I1532" s="92" t="s">
        <v>117</v>
      </c>
      <c r="J1532" s="94">
        <v>44230</v>
      </c>
      <c r="K1532" s="95">
        <v>81236</v>
      </c>
      <c r="L1532" s="96">
        <v>6030088.2500021597</v>
      </c>
    </row>
    <row r="1533" spans="1:12" s="97" customFormat="1" ht="15" customHeight="1" x14ac:dyDescent="0.25">
      <c r="A1533" s="91" t="s">
        <v>52</v>
      </c>
      <c r="B1533" s="92" t="s">
        <v>42</v>
      </c>
      <c r="C1533" s="92" t="s">
        <v>34</v>
      </c>
      <c r="D1533" s="92" t="s">
        <v>37</v>
      </c>
      <c r="E1533" s="92" t="s">
        <v>37</v>
      </c>
      <c r="F1533" s="92" t="s">
        <v>121</v>
      </c>
      <c r="G1533" s="93" t="s">
        <v>37</v>
      </c>
      <c r="H1533" s="93" t="s">
        <v>122</v>
      </c>
      <c r="I1533" s="92" t="s">
        <v>45</v>
      </c>
      <c r="J1533" s="94">
        <v>1265</v>
      </c>
      <c r="K1533" s="95">
        <v>1729</v>
      </c>
      <c r="L1533" s="96">
        <v>34967.46</v>
      </c>
    </row>
    <row r="1534" spans="1:12" s="97" customFormat="1" ht="15" customHeight="1" x14ac:dyDescent="0.25">
      <c r="A1534" s="91" t="s">
        <v>52</v>
      </c>
      <c r="B1534" s="92" t="s">
        <v>42</v>
      </c>
      <c r="C1534" s="92" t="s">
        <v>34</v>
      </c>
      <c r="D1534" s="92" t="s">
        <v>37</v>
      </c>
      <c r="E1534" s="92" t="s">
        <v>37</v>
      </c>
      <c r="F1534" s="92" t="s">
        <v>121</v>
      </c>
      <c r="G1534" s="93" t="s">
        <v>37</v>
      </c>
      <c r="H1534" s="93" t="s">
        <v>37</v>
      </c>
      <c r="I1534" s="92" t="s">
        <v>117</v>
      </c>
      <c r="J1534" s="94">
        <v>553063</v>
      </c>
      <c r="K1534" s="95">
        <v>1172497</v>
      </c>
      <c r="L1534" s="96">
        <v>99694537.870159298</v>
      </c>
    </row>
    <row r="1535" spans="1:12" s="97" customFormat="1" ht="15" customHeight="1" x14ac:dyDescent="0.25">
      <c r="A1535" s="91" t="s">
        <v>52</v>
      </c>
      <c r="B1535" s="92" t="s">
        <v>42</v>
      </c>
      <c r="C1535" s="92" t="s">
        <v>34</v>
      </c>
      <c r="D1535" s="92" t="s">
        <v>37</v>
      </c>
      <c r="E1535" s="92" t="s">
        <v>37</v>
      </c>
      <c r="F1535" s="92" t="s">
        <v>121</v>
      </c>
      <c r="G1535" s="93" t="s">
        <v>37</v>
      </c>
      <c r="H1535" s="93" t="s">
        <v>37</v>
      </c>
      <c r="I1535" s="92" t="s">
        <v>45</v>
      </c>
      <c r="J1535" s="94">
        <v>9871</v>
      </c>
      <c r="K1535" s="95">
        <v>15345</v>
      </c>
      <c r="L1535" s="96">
        <v>305509.44000000297</v>
      </c>
    </row>
    <row r="1536" spans="1:12" s="97" customFormat="1" ht="15" customHeight="1" x14ac:dyDescent="0.25">
      <c r="A1536" s="91" t="s">
        <v>52</v>
      </c>
      <c r="B1536" s="92" t="s">
        <v>42</v>
      </c>
      <c r="C1536" s="92" t="s">
        <v>34</v>
      </c>
      <c r="D1536" s="92" t="s">
        <v>37</v>
      </c>
      <c r="E1536" s="92" t="s">
        <v>37</v>
      </c>
      <c r="F1536" s="92" t="s">
        <v>121</v>
      </c>
      <c r="G1536" s="93" t="s">
        <v>37</v>
      </c>
      <c r="H1536" s="93" t="s">
        <v>64</v>
      </c>
      <c r="I1536" s="92" t="s">
        <v>117</v>
      </c>
      <c r="J1536" s="94">
        <v>502653</v>
      </c>
      <c r="K1536" s="95">
        <v>1072238</v>
      </c>
      <c r="L1536" s="96">
        <v>91957535.220179498</v>
      </c>
    </row>
    <row r="1537" spans="1:12" s="97" customFormat="1" ht="15" customHeight="1" x14ac:dyDescent="0.25">
      <c r="A1537" s="91" t="s">
        <v>52</v>
      </c>
      <c r="B1537" s="92" t="s">
        <v>42</v>
      </c>
      <c r="C1537" s="92" t="s">
        <v>34</v>
      </c>
      <c r="D1537" s="92" t="s">
        <v>37</v>
      </c>
      <c r="E1537" s="92" t="s">
        <v>37</v>
      </c>
      <c r="F1537" s="92" t="s">
        <v>121</v>
      </c>
      <c r="G1537" s="93" t="s">
        <v>37</v>
      </c>
      <c r="H1537" s="93" t="s">
        <v>64</v>
      </c>
      <c r="I1537" s="92" t="s">
        <v>45</v>
      </c>
      <c r="J1537" s="94">
        <v>8449</v>
      </c>
      <c r="K1537" s="95">
        <v>13299</v>
      </c>
      <c r="L1537" s="96">
        <v>264512.93000000302</v>
      </c>
    </row>
    <row r="1538" spans="1:12" s="97" customFormat="1" ht="15" customHeight="1" x14ac:dyDescent="0.25">
      <c r="A1538" s="91" t="s">
        <v>52</v>
      </c>
      <c r="B1538" s="92" t="s">
        <v>42</v>
      </c>
      <c r="C1538" s="92" t="s">
        <v>34</v>
      </c>
      <c r="D1538" s="92" t="s">
        <v>37</v>
      </c>
      <c r="E1538" s="92" t="s">
        <v>37</v>
      </c>
      <c r="F1538" s="92" t="s">
        <v>60</v>
      </c>
      <c r="G1538" s="93" t="s">
        <v>41</v>
      </c>
      <c r="H1538" s="93" t="s">
        <v>37</v>
      </c>
      <c r="I1538" s="92" t="s">
        <v>117</v>
      </c>
      <c r="J1538" s="94">
        <v>25202</v>
      </c>
      <c r="K1538" s="95">
        <v>53963</v>
      </c>
      <c r="L1538" s="96">
        <v>4459236.7299990803</v>
      </c>
    </row>
    <row r="1539" spans="1:12" s="97" customFormat="1" ht="15" customHeight="1" x14ac:dyDescent="0.25">
      <c r="A1539" s="91" t="s">
        <v>52</v>
      </c>
      <c r="B1539" s="92" t="s">
        <v>42</v>
      </c>
      <c r="C1539" s="92" t="s">
        <v>34</v>
      </c>
      <c r="D1539" s="92" t="s">
        <v>37</v>
      </c>
      <c r="E1539" s="92" t="s">
        <v>37</v>
      </c>
      <c r="F1539" s="92" t="s">
        <v>60</v>
      </c>
      <c r="G1539" s="93" t="s">
        <v>41</v>
      </c>
      <c r="H1539" s="93" t="s">
        <v>37</v>
      </c>
      <c r="I1539" s="92" t="s">
        <v>45</v>
      </c>
      <c r="J1539" s="94">
        <v>225</v>
      </c>
      <c r="K1539" s="95">
        <v>296</v>
      </c>
      <c r="L1539" s="96">
        <v>6061.55</v>
      </c>
    </row>
    <row r="1540" spans="1:12" s="97" customFormat="1" ht="15" customHeight="1" x14ac:dyDescent="0.25">
      <c r="A1540" s="91" t="s">
        <v>52</v>
      </c>
      <c r="B1540" s="92" t="s">
        <v>42</v>
      </c>
      <c r="C1540" s="92" t="s">
        <v>34</v>
      </c>
      <c r="D1540" s="92" t="s">
        <v>37</v>
      </c>
      <c r="E1540" s="92" t="s">
        <v>37</v>
      </c>
      <c r="F1540" s="92" t="s">
        <v>60</v>
      </c>
      <c r="G1540" s="93" t="s">
        <v>42</v>
      </c>
      <c r="H1540" s="93" t="s">
        <v>37</v>
      </c>
      <c r="I1540" s="92" t="s">
        <v>117</v>
      </c>
      <c r="J1540" s="94">
        <v>24683</v>
      </c>
      <c r="K1540" s="95">
        <v>49967</v>
      </c>
      <c r="L1540" s="96">
        <v>4208125.20999924</v>
      </c>
    </row>
    <row r="1541" spans="1:12" s="97" customFormat="1" ht="15" customHeight="1" x14ac:dyDescent="0.25">
      <c r="A1541" s="91" t="s">
        <v>52</v>
      </c>
      <c r="B1541" s="92" t="s">
        <v>42</v>
      </c>
      <c r="C1541" s="92" t="s">
        <v>34</v>
      </c>
      <c r="D1541" s="92" t="s">
        <v>37</v>
      </c>
      <c r="E1541" s="92" t="s">
        <v>37</v>
      </c>
      <c r="F1541" s="92" t="s">
        <v>60</v>
      </c>
      <c r="G1541" s="93" t="s">
        <v>42</v>
      </c>
      <c r="H1541" s="93" t="s">
        <v>37</v>
      </c>
      <c r="I1541" s="92" t="s">
        <v>45</v>
      </c>
      <c r="J1541" s="94">
        <v>201</v>
      </c>
      <c r="K1541" s="95">
        <v>245</v>
      </c>
      <c r="L1541" s="96">
        <v>4914.8999999999996</v>
      </c>
    </row>
    <row r="1542" spans="1:12" s="97" customFormat="1" ht="15" customHeight="1" x14ac:dyDescent="0.25">
      <c r="A1542" s="91" t="s">
        <v>52</v>
      </c>
      <c r="B1542" s="92" t="s">
        <v>42</v>
      </c>
      <c r="C1542" s="92" t="s">
        <v>34</v>
      </c>
      <c r="D1542" s="92" t="s">
        <v>37</v>
      </c>
      <c r="E1542" s="92" t="s">
        <v>37</v>
      </c>
      <c r="F1542" s="92" t="s">
        <v>60</v>
      </c>
      <c r="G1542" s="93" t="s">
        <v>43</v>
      </c>
      <c r="H1542" s="93" t="s">
        <v>37</v>
      </c>
      <c r="I1542" s="92" t="s">
        <v>117</v>
      </c>
      <c r="J1542" s="94">
        <v>23066</v>
      </c>
      <c r="K1542" s="95">
        <v>45831</v>
      </c>
      <c r="L1542" s="96">
        <v>3811437.8999993401</v>
      </c>
    </row>
    <row r="1543" spans="1:12" s="97" customFormat="1" ht="15" customHeight="1" x14ac:dyDescent="0.25">
      <c r="A1543" s="91" t="s">
        <v>52</v>
      </c>
      <c r="B1543" s="92" t="s">
        <v>42</v>
      </c>
      <c r="C1543" s="92" t="s">
        <v>34</v>
      </c>
      <c r="D1543" s="92" t="s">
        <v>37</v>
      </c>
      <c r="E1543" s="92" t="s">
        <v>37</v>
      </c>
      <c r="F1543" s="92" t="s">
        <v>60</v>
      </c>
      <c r="G1543" s="93" t="s">
        <v>43</v>
      </c>
      <c r="H1543" s="93" t="s">
        <v>37</v>
      </c>
      <c r="I1543" s="92" t="s">
        <v>45</v>
      </c>
      <c r="J1543" s="94">
        <v>211</v>
      </c>
      <c r="K1543" s="95">
        <v>286</v>
      </c>
      <c r="L1543" s="96">
        <v>5429.73</v>
      </c>
    </row>
    <row r="1544" spans="1:12" s="97" customFormat="1" ht="15" customHeight="1" x14ac:dyDescent="0.25">
      <c r="A1544" s="91" t="s">
        <v>52</v>
      </c>
      <c r="B1544" s="92" t="s">
        <v>42</v>
      </c>
      <c r="C1544" s="92" t="s">
        <v>34</v>
      </c>
      <c r="D1544" s="92" t="s">
        <v>37</v>
      </c>
      <c r="E1544" s="92" t="s">
        <v>37</v>
      </c>
      <c r="F1544" s="92" t="s">
        <v>60</v>
      </c>
      <c r="G1544" s="93" t="s">
        <v>44</v>
      </c>
      <c r="H1544" s="93" t="s">
        <v>37</v>
      </c>
      <c r="I1544" s="92" t="s">
        <v>117</v>
      </c>
      <c r="J1544" s="94">
        <v>21172</v>
      </c>
      <c r="K1544" s="95">
        <v>38940</v>
      </c>
      <c r="L1544" s="96">
        <v>3229494.1499995599</v>
      </c>
    </row>
    <row r="1545" spans="1:12" s="97" customFormat="1" ht="15" customHeight="1" x14ac:dyDescent="0.25">
      <c r="A1545" s="91" t="s">
        <v>52</v>
      </c>
      <c r="B1545" s="92" t="s">
        <v>42</v>
      </c>
      <c r="C1545" s="92" t="s">
        <v>34</v>
      </c>
      <c r="D1545" s="92" t="s">
        <v>37</v>
      </c>
      <c r="E1545" s="92" t="s">
        <v>37</v>
      </c>
      <c r="F1545" s="92" t="s">
        <v>60</v>
      </c>
      <c r="G1545" s="93" t="s">
        <v>44</v>
      </c>
      <c r="H1545" s="93" t="s">
        <v>37</v>
      </c>
      <c r="I1545" s="92" t="s">
        <v>45</v>
      </c>
      <c r="J1545" s="94">
        <v>193</v>
      </c>
      <c r="K1545" s="95">
        <v>267</v>
      </c>
      <c r="L1545" s="96">
        <v>5490.18</v>
      </c>
    </row>
    <row r="1546" spans="1:12" s="97" customFormat="1" ht="15" customHeight="1" x14ac:dyDescent="0.25">
      <c r="A1546" s="91" t="s">
        <v>52</v>
      </c>
      <c r="B1546" s="92" t="s">
        <v>42</v>
      </c>
      <c r="C1546" s="92" t="s">
        <v>34</v>
      </c>
      <c r="D1546" s="92" t="s">
        <v>37</v>
      </c>
      <c r="E1546" s="92" t="s">
        <v>37</v>
      </c>
      <c r="F1546" s="92" t="s">
        <v>60</v>
      </c>
      <c r="G1546" s="93" t="s">
        <v>98</v>
      </c>
      <c r="H1546" s="93" t="s">
        <v>37</v>
      </c>
      <c r="I1546" s="92" t="s">
        <v>117</v>
      </c>
      <c r="J1546" s="94">
        <v>23526</v>
      </c>
      <c r="K1546" s="95">
        <v>48122</v>
      </c>
      <c r="L1546" s="96">
        <v>4431316.5799991405</v>
      </c>
    </row>
    <row r="1547" spans="1:12" s="97" customFormat="1" ht="15" customHeight="1" x14ac:dyDescent="0.25">
      <c r="A1547" s="91" t="s">
        <v>52</v>
      </c>
      <c r="B1547" s="92" t="s">
        <v>42</v>
      </c>
      <c r="C1547" s="92" t="s">
        <v>34</v>
      </c>
      <c r="D1547" s="92" t="s">
        <v>37</v>
      </c>
      <c r="E1547" s="92" t="s">
        <v>37</v>
      </c>
      <c r="F1547" s="92" t="s">
        <v>60</v>
      </c>
      <c r="G1547" s="93" t="s">
        <v>98</v>
      </c>
      <c r="H1547" s="93" t="s">
        <v>37</v>
      </c>
      <c r="I1547" s="92" t="s">
        <v>45</v>
      </c>
      <c r="J1547" s="94">
        <v>208</v>
      </c>
      <c r="K1547" s="95">
        <v>312</v>
      </c>
      <c r="L1547" s="96">
        <v>6590.56</v>
      </c>
    </row>
    <row r="1548" spans="1:12" s="97" customFormat="1" ht="15" customHeight="1" x14ac:dyDescent="0.25">
      <c r="A1548" s="91" t="s">
        <v>52</v>
      </c>
      <c r="B1548" s="92" t="s">
        <v>42</v>
      </c>
      <c r="C1548" s="92" t="s">
        <v>34</v>
      </c>
      <c r="D1548" s="92" t="s">
        <v>37</v>
      </c>
      <c r="E1548" s="92" t="s">
        <v>37</v>
      </c>
      <c r="F1548" s="92" t="s">
        <v>60</v>
      </c>
      <c r="G1548" s="93" t="s">
        <v>37</v>
      </c>
      <c r="H1548" s="93" t="s">
        <v>122</v>
      </c>
      <c r="I1548" s="92" t="s">
        <v>117</v>
      </c>
      <c r="J1548" s="94">
        <v>10046</v>
      </c>
      <c r="K1548" s="95">
        <v>18356</v>
      </c>
      <c r="L1548" s="96">
        <v>1294764.2800000501</v>
      </c>
    </row>
    <row r="1549" spans="1:12" s="97" customFormat="1" ht="15" customHeight="1" x14ac:dyDescent="0.25">
      <c r="A1549" s="91" t="s">
        <v>52</v>
      </c>
      <c r="B1549" s="92" t="s">
        <v>42</v>
      </c>
      <c r="C1549" s="92" t="s">
        <v>34</v>
      </c>
      <c r="D1549" s="92" t="s">
        <v>37</v>
      </c>
      <c r="E1549" s="92" t="s">
        <v>37</v>
      </c>
      <c r="F1549" s="92" t="s">
        <v>60</v>
      </c>
      <c r="G1549" s="93" t="s">
        <v>37</v>
      </c>
      <c r="H1549" s="93" t="s">
        <v>122</v>
      </c>
      <c r="I1549" s="92" t="s">
        <v>45</v>
      </c>
      <c r="J1549" s="94">
        <v>155</v>
      </c>
      <c r="K1549" s="95">
        <v>209</v>
      </c>
      <c r="L1549" s="96">
        <v>4101.7</v>
      </c>
    </row>
    <row r="1550" spans="1:12" s="97" customFormat="1" ht="15" customHeight="1" x14ac:dyDescent="0.25">
      <c r="A1550" s="91" t="s">
        <v>52</v>
      </c>
      <c r="B1550" s="92" t="s">
        <v>42</v>
      </c>
      <c r="C1550" s="92" t="s">
        <v>34</v>
      </c>
      <c r="D1550" s="92" t="s">
        <v>37</v>
      </c>
      <c r="E1550" s="92" t="s">
        <v>37</v>
      </c>
      <c r="F1550" s="92" t="s">
        <v>60</v>
      </c>
      <c r="G1550" s="93" t="s">
        <v>37</v>
      </c>
      <c r="H1550" s="93" t="s">
        <v>37</v>
      </c>
      <c r="I1550" s="92" t="s">
        <v>117</v>
      </c>
      <c r="J1550" s="94">
        <v>114401</v>
      </c>
      <c r="K1550" s="95">
        <v>240831</v>
      </c>
      <c r="L1550" s="96">
        <v>20480221.3300074</v>
      </c>
    </row>
    <row r="1551" spans="1:12" s="97" customFormat="1" ht="15" customHeight="1" x14ac:dyDescent="0.25">
      <c r="A1551" s="91" t="s">
        <v>52</v>
      </c>
      <c r="B1551" s="92" t="s">
        <v>42</v>
      </c>
      <c r="C1551" s="92" t="s">
        <v>34</v>
      </c>
      <c r="D1551" s="92" t="s">
        <v>37</v>
      </c>
      <c r="E1551" s="92" t="s">
        <v>37</v>
      </c>
      <c r="F1551" s="92" t="s">
        <v>60</v>
      </c>
      <c r="G1551" s="93" t="s">
        <v>37</v>
      </c>
      <c r="H1551" s="93" t="s">
        <v>37</v>
      </c>
      <c r="I1551" s="92" t="s">
        <v>45</v>
      </c>
      <c r="J1551" s="94">
        <v>1028</v>
      </c>
      <c r="K1551" s="95">
        <v>1434</v>
      </c>
      <c r="L1551" s="96">
        <v>29036.52</v>
      </c>
    </row>
    <row r="1552" spans="1:12" s="97" customFormat="1" ht="15" customHeight="1" x14ac:dyDescent="0.25">
      <c r="A1552" s="91" t="s">
        <v>52</v>
      </c>
      <c r="B1552" s="92" t="s">
        <v>42</v>
      </c>
      <c r="C1552" s="92" t="s">
        <v>34</v>
      </c>
      <c r="D1552" s="92" t="s">
        <v>37</v>
      </c>
      <c r="E1552" s="92" t="s">
        <v>37</v>
      </c>
      <c r="F1552" s="92" t="s">
        <v>60</v>
      </c>
      <c r="G1552" s="93" t="s">
        <v>37</v>
      </c>
      <c r="H1552" s="93" t="s">
        <v>64</v>
      </c>
      <c r="I1552" s="92" t="s">
        <v>117</v>
      </c>
      <c r="J1552" s="94">
        <v>103078</v>
      </c>
      <c r="K1552" s="95">
        <v>218735</v>
      </c>
      <c r="L1552" s="96">
        <v>18868189.8599976</v>
      </c>
    </row>
    <row r="1553" spans="1:12" s="97" customFormat="1" ht="15" customHeight="1" x14ac:dyDescent="0.25">
      <c r="A1553" s="91" t="s">
        <v>52</v>
      </c>
      <c r="B1553" s="92" t="s">
        <v>42</v>
      </c>
      <c r="C1553" s="92" t="s">
        <v>34</v>
      </c>
      <c r="D1553" s="92" t="s">
        <v>37</v>
      </c>
      <c r="E1553" s="92" t="s">
        <v>37</v>
      </c>
      <c r="F1553" s="92" t="s">
        <v>60</v>
      </c>
      <c r="G1553" s="93" t="s">
        <v>37</v>
      </c>
      <c r="H1553" s="93" t="s">
        <v>64</v>
      </c>
      <c r="I1553" s="92" t="s">
        <v>45</v>
      </c>
      <c r="J1553" s="94">
        <v>854</v>
      </c>
      <c r="K1553" s="95">
        <v>1199</v>
      </c>
      <c r="L1553" s="96">
        <v>24415.22</v>
      </c>
    </row>
    <row r="1554" spans="1:12" s="97" customFormat="1" ht="15" customHeight="1" x14ac:dyDescent="0.25">
      <c r="A1554" s="91" t="s">
        <v>52</v>
      </c>
      <c r="B1554" s="92" t="s">
        <v>42</v>
      </c>
      <c r="C1554" s="92" t="s">
        <v>34</v>
      </c>
      <c r="D1554" s="92" t="s">
        <v>37</v>
      </c>
      <c r="E1554" s="92" t="s">
        <v>37</v>
      </c>
      <c r="F1554" s="92" t="s">
        <v>37</v>
      </c>
      <c r="G1554" s="93" t="s">
        <v>41</v>
      </c>
      <c r="H1554" s="93" t="s">
        <v>122</v>
      </c>
      <c r="I1554" s="92" t="s">
        <v>117</v>
      </c>
      <c r="J1554" s="94">
        <v>13741</v>
      </c>
      <c r="K1554" s="95">
        <v>22529</v>
      </c>
      <c r="L1554" s="96">
        <v>1658532.9899998901</v>
      </c>
    </row>
    <row r="1555" spans="1:12" s="97" customFormat="1" ht="15" customHeight="1" x14ac:dyDescent="0.25">
      <c r="A1555" s="91" t="s">
        <v>52</v>
      </c>
      <c r="B1555" s="92" t="s">
        <v>42</v>
      </c>
      <c r="C1555" s="92" t="s">
        <v>34</v>
      </c>
      <c r="D1555" s="92" t="s">
        <v>37</v>
      </c>
      <c r="E1555" s="92" t="s">
        <v>37</v>
      </c>
      <c r="F1555" s="92" t="s">
        <v>37</v>
      </c>
      <c r="G1555" s="93" t="s">
        <v>41</v>
      </c>
      <c r="H1555" s="93" t="s">
        <v>122</v>
      </c>
      <c r="I1555" s="92" t="s">
        <v>45</v>
      </c>
      <c r="J1555" s="94">
        <v>394</v>
      </c>
      <c r="K1555" s="95">
        <v>503</v>
      </c>
      <c r="L1555" s="96">
        <v>10159.39</v>
      </c>
    </row>
    <row r="1556" spans="1:12" s="97" customFormat="1" ht="15" customHeight="1" x14ac:dyDescent="0.25">
      <c r="A1556" s="91" t="s">
        <v>52</v>
      </c>
      <c r="B1556" s="92" t="s">
        <v>42</v>
      </c>
      <c r="C1556" s="92" t="s">
        <v>34</v>
      </c>
      <c r="D1556" s="92" t="s">
        <v>37</v>
      </c>
      <c r="E1556" s="92" t="s">
        <v>37</v>
      </c>
      <c r="F1556" s="92" t="s">
        <v>37</v>
      </c>
      <c r="G1556" s="93" t="s">
        <v>41</v>
      </c>
      <c r="H1556" s="93" t="s">
        <v>37</v>
      </c>
      <c r="I1556" s="92" t="s">
        <v>117</v>
      </c>
      <c r="J1556" s="94">
        <v>155774</v>
      </c>
      <c r="K1556" s="95">
        <v>335562</v>
      </c>
      <c r="L1556" s="96">
        <v>28671326.370003998</v>
      </c>
    </row>
    <row r="1557" spans="1:12" s="97" customFormat="1" ht="15" customHeight="1" x14ac:dyDescent="0.25">
      <c r="A1557" s="91" t="s">
        <v>52</v>
      </c>
      <c r="B1557" s="92" t="s">
        <v>42</v>
      </c>
      <c r="C1557" s="92" t="s">
        <v>34</v>
      </c>
      <c r="D1557" s="92" t="s">
        <v>37</v>
      </c>
      <c r="E1557" s="92" t="s">
        <v>37</v>
      </c>
      <c r="F1557" s="92" t="s">
        <v>37</v>
      </c>
      <c r="G1557" s="93" t="s">
        <v>41</v>
      </c>
      <c r="H1557" s="93" t="s">
        <v>37</v>
      </c>
      <c r="I1557" s="92" t="s">
        <v>45</v>
      </c>
      <c r="J1557" s="94">
        <v>2899</v>
      </c>
      <c r="K1557" s="95">
        <v>4348</v>
      </c>
      <c r="L1557" s="96">
        <v>86326.139999999796</v>
      </c>
    </row>
    <row r="1558" spans="1:12" s="97" customFormat="1" ht="15" customHeight="1" x14ac:dyDescent="0.25">
      <c r="A1558" s="91" t="s">
        <v>52</v>
      </c>
      <c r="B1558" s="92" t="s">
        <v>42</v>
      </c>
      <c r="C1558" s="92" t="s">
        <v>34</v>
      </c>
      <c r="D1558" s="92" t="s">
        <v>37</v>
      </c>
      <c r="E1558" s="92" t="s">
        <v>37</v>
      </c>
      <c r="F1558" s="92" t="s">
        <v>37</v>
      </c>
      <c r="G1558" s="93" t="s">
        <v>41</v>
      </c>
      <c r="H1558" s="93" t="s">
        <v>64</v>
      </c>
      <c r="I1558" s="92" t="s">
        <v>117</v>
      </c>
      <c r="J1558" s="94">
        <v>142079</v>
      </c>
      <c r="K1558" s="95">
        <v>313033</v>
      </c>
      <c r="L1558" s="96">
        <v>27012793.3800028</v>
      </c>
    </row>
    <row r="1559" spans="1:12" s="97" customFormat="1" ht="15" customHeight="1" x14ac:dyDescent="0.25">
      <c r="A1559" s="91" t="s">
        <v>52</v>
      </c>
      <c r="B1559" s="92" t="s">
        <v>42</v>
      </c>
      <c r="C1559" s="92" t="s">
        <v>34</v>
      </c>
      <c r="D1559" s="92" t="s">
        <v>37</v>
      </c>
      <c r="E1559" s="92" t="s">
        <v>37</v>
      </c>
      <c r="F1559" s="92" t="s">
        <v>37</v>
      </c>
      <c r="G1559" s="93" t="s">
        <v>41</v>
      </c>
      <c r="H1559" s="93" t="s">
        <v>64</v>
      </c>
      <c r="I1559" s="92" t="s">
        <v>45</v>
      </c>
      <c r="J1559" s="94">
        <v>2505</v>
      </c>
      <c r="K1559" s="95">
        <v>3845</v>
      </c>
      <c r="L1559" s="96">
        <v>76166.749999999796</v>
      </c>
    </row>
    <row r="1560" spans="1:12" s="97" customFormat="1" ht="15" customHeight="1" x14ac:dyDescent="0.25">
      <c r="A1560" s="91" t="s">
        <v>52</v>
      </c>
      <c r="B1560" s="92" t="s">
        <v>42</v>
      </c>
      <c r="C1560" s="92" t="s">
        <v>34</v>
      </c>
      <c r="D1560" s="92" t="s">
        <v>37</v>
      </c>
      <c r="E1560" s="92" t="s">
        <v>37</v>
      </c>
      <c r="F1560" s="92" t="s">
        <v>37</v>
      </c>
      <c r="G1560" s="93" t="s">
        <v>42</v>
      </c>
      <c r="H1560" s="93" t="s">
        <v>122</v>
      </c>
      <c r="I1560" s="92" t="s">
        <v>117</v>
      </c>
      <c r="J1560" s="94">
        <v>13973</v>
      </c>
      <c r="K1560" s="95">
        <v>20839</v>
      </c>
      <c r="L1560" s="96">
        <v>1540544.7199999201</v>
      </c>
    </row>
    <row r="1561" spans="1:12" s="97" customFormat="1" ht="15" customHeight="1" x14ac:dyDescent="0.25">
      <c r="A1561" s="91" t="s">
        <v>52</v>
      </c>
      <c r="B1561" s="92" t="s">
        <v>42</v>
      </c>
      <c r="C1561" s="92" t="s">
        <v>34</v>
      </c>
      <c r="D1561" s="92" t="s">
        <v>37</v>
      </c>
      <c r="E1561" s="92" t="s">
        <v>37</v>
      </c>
      <c r="F1561" s="92" t="s">
        <v>37</v>
      </c>
      <c r="G1561" s="93" t="s">
        <v>42</v>
      </c>
      <c r="H1561" s="93" t="s">
        <v>122</v>
      </c>
      <c r="I1561" s="92" t="s">
        <v>45</v>
      </c>
      <c r="J1561" s="94">
        <v>380</v>
      </c>
      <c r="K1561" s="95">
        <v>454</v>
      </c>
      <c r="L1561" s="96">
        <v>9247.7000000000007</v>
      </c>
    </row>
    <row r="1562" spans="1:12" s="97" customFormat="1" ht="15" customHeight="1" x14ac:dyDescent="0.25">
      <c r="A1562" s="91" t="s">
        <v>52</v>
      </c>
      <c r="B1562" s="92" t="s">
        <v>42</v>
      </c>
      <c r="C1562" s="92" t="s">
        <v>34</v>
      </c>
      <c r="D1562" s="92" t="s">
        <v>37</v>
      </c>
      <c r="E1562" s="92" t="s">
        <v>37</v>
      </c>
      <c r="F1562" s="92" t="s">
        <v>37</v>
      </c>
      <c r="G1562" s="93" t="s">
        <v>42</v>
      </c>
      <c r="H1562" s="93" t="s">
        <v>37</v>
      </c>
      <c r="I1562" s="92" t="s">
        <v>117</v>
      </c>
      <c r="J1562" s="94">
        <v>148910</v>
      </c>
      <c r="K1562" s="95">
        <v>302118</v>
      </c>
      <c r="L1562" s="96">
        <v>25851986.929996502</v>
      </c>
    </row>
    <row r="1563" spans="1:12" s="97" customFormat="1" ht="15" customHeight="1" x14ac:dyDescent="0.25">
      <c r="A1563" s="91" t="s">
        <v>52</v>
      </c>
      <c r="B1563" s="92" t="s">
        <v>42</v>
      </c>
      <c r="C1563" s="92" t="s">
        <v>34</v>
      </c>
      <c r="D1563" s="92" t="s">
        <v>37</v>
      </c>
      <c r="E1563" s="92" t="s">
        <v>37</v>
      </c>
      <c r="F1563" s="92" t="s">
        <v>37</v>
      </c>
      <c r="G1563" s="93" t="s">
        <v>42</v>
      </c>
      <c r="H1563" s="93" t="s">
        <v>37</v>
      </c>
      <c r="I1563" s="92" t="s">
        <v>45</v>
      </c>
      <c r="J1563" s="94">
        <v>2314</v>
      </c>
      <c r="K1563" s="95">
        <v>3338</v>
      </c>
      <c r="L1563" s="96">
        <v>65661.789999999804</v>
      </c>
    </row>
    <row r="1564" spans="1:12" s="97" customFormat="1" ht="15" customHeight="1" x14ac:dyDescent="0.25">
      <c r="A1564" s="91" t="s">
        <v>52</v>
      </c>
      <c r="B1564" s="92" t="s">
        <v>42</v>
      </c>
      <c r="C1564" s="92" t="s">
        <v>34</v>
      </c>
      <c r="D1564" s="92" t="s">
        <v>37</v>
      </c>
      <c r="E1564" s="92" t="s">
        <v>37</v>
      </c>
      <c r="F1564" s="92" t="s">
        <v>37</v>
      </c>
      <c r="G1564" s="93" t="s">
        <v>42</v>
      </c>
      <c r="H1564" s="93" t="s">
        <v>64</v>
      </c>
      <c r="I1564" s="92" t="s">
        <v>117</v>
      </c>
      <c r="J1564" s="94">
        <v>135014</v>
      </c>
      <c r="K1564" s="95">
        <v>281279</v>
      </c>
      <c r="L1564" s="96">
        <v>24311442.209996</v>
      </c>
    </row>
    <row r="1565" spans="1:12" s="97" customFormat="1" ht="15" customHeight="1" x14ac:dyDescent="0.25">
      <c r="A1565" s="91" t="s">
        <v>52</v>
      </c>
      <c r="B1565" s="92" t="s">
        <v>42</v>
      </c>
      <c r="C1565" s="92" t="s">
        <v>34</v>
      </c>
      <c r="D1565" s="92" t="s">
        <v>37</v>
      </c>
      <c r="E1565" s="92" t="s">
        <v>37</v>
      </c>
      <c r="F1565" s="92" t="s">
        <v>37</v>
      </c>
      <c r="G1565" s="93" t="s">
        <v>42</v>
      </c>
      <c r="H1565" s="93" t="s">
        <v>64</v>
      </c>
      <c r="I1565" s="92" t="s">
        <v>45</v>
      </c>
      <c r="J1565" s="94">
        <v>1936</v>
      </c>
      <c r="K1565" s="95">
        <v>2884</v>
      </c>
      <c r="L1565" s="96">
        <v>56414.0899999998</v>
      </c>
    </row>
    <row r="1566" spans="1:12" s="97" customFormat="1" ht="15" customHeight="1" x14ac:dyDescent="0.25">
      <c r="A1566" s="91" t="s">
        <v>52</v>
      </c>
      <c r="B1566" s="92" t="s">
        <v>42</v>
      </c>
      <c r="C1566" s="92" t="s">
        <v>34</v>
      </c>
      <c r="D1566" s="92" t="s">
        <v>37</v>
      </c>
      <c r="E1566" s="92" t="s">
        <v>37</v>
      </c>
      <c r="F1566" s="92" t="s">
        <v>37</v>
      </c>
      <c r="G1566" s="93" t="s">
        <v>43</v>
      </c>
      <c r="H1566" s="93" t="s">
        <v>122</v>
      </c>
      <c r="I1566" s="92" t="s">
        <v>117</v>
      </c>
      <c r="J1566" s="94">
        <v>14373</v>
      </c>
      <c r="K1566" s="95">
        <v>20926</v>
      </c>
      <c r="L1566" s="96">
        <v>1562669.0199999199</v>
      </c>
    </row>
    <row r="1567" spans="1:12" s="97" customFormat="1" ht="15" customHeight="1" x14ac:dyDescent="0.25">
      <c r="A1567" s="91" t="s">
        <v>52</v>
      </c>
      <c r="B1567" s="92" t="s">
        <v>42</v>
      </c>
      <c r="C1567" s="92" t="s">
        <v>34</v>
      </c>
      <c r="D1567" s="92" t="s">
        <v>37</v>
      </c>
      <c r="E1567" s="92" t="s">
        <v>37</v>
      </c>
      <c r="F1567" s="92" t="s">
        <v>37</v>
      </c>
      <c r="G1567" s="93" t="s">
        <v>43</v>
      </c>
      <c r="H1567" s="93" t="s">
        <v>122</v>
      </c>
      <c r="I1567" s="92" t="s">
        <v>45</v>
      </c>
      <c r="J1567" s="94">
        <v>331</v>
      </c>
      <c r="K1567" s="95">
        <v>397</v>
      </c>
      <c r="L1567" s="96">
        <v>8478.02</v>
      </c>
    </row>
    <row r="1568" spans="1:12" s="97" customFormat="1" ht="15" customHeight="1" x14ac:dyDescent="0.25">
      <c r="A1568" s="91" t="s">
        <v>52</v>
      </c>
      <c r="B1568" s="92" t="s">
        <v>42</v>
      </c>
      <c r="C1568" s="92" t="s">
        <v>34</v>
      </c>
      <c r="D1568" s="92" t="s">
        <v>37</v>
      </c>
      <c r="E1568" s="92" t="s">
        <v>37</v>
      </c>
      <c r="F1568" s="92" t="s">
        <v>37</v>
      </c>
      <c r="G1568" s="93" t="s">
        <v>43</v>
      </c>
      <c r="H1568" s="93" t="s">
        <v>37</v>
      </c>
      <c r="I1568" s="92" t="s">
        <v>117</v>
      </c>
      <c r="J1568" s="94">
        <v>146403</v>
      </c>
      <c r="K1568" s="95">
        <v>286304</v>
      </c>
      <c r="L1568" s="96">
        <v>24134326.6199935</v>
      </c>
    </row>
    <row r="1569" spans="1:12" s="97" customFormat="1" ht="15" customHeight="1" x14ac:dyDescent="0.25">
      <c r="A1569" s="91" t="s">
        <v>52</v>
      </c>
      <c r="B1569" s="92" t="s">
        <v>42</v>
      </c>
      <c r="C1569" s="92" t="s">
        <v>34</v>
      </c>
      <c r="D1569" s="92" t="s">
        <v>37</v>
      </c>
      <c r="E1569" s="92" t="s">
        <v>37</v>
      </c>
      <c r="F1569" s="92" t="s">
        <v>37</v>
      </c>
      <c r="G1569" s="93" t="s">
        <v>43</v>
      </c>
      <c r="H1569" s="93" t="s">
        <v>37</v>
      </c>
      <c r="I1569" s="92" t="s">
        <v>45</v>
      </c>
      <c r="J1569" s="94">
        <v>2197</v>
      </c>
      <c r="K1569" s="95">
        <v>3127</v>
      </c>
      <c r="L1569" s="96">
        <v>62047.049999999901</v>
      </c>
    </row>
    <row r="1570" spans="1:12" s="97" customFormat="1" ht="15" customHeight="1" x14ac:dyDescent="0.25">
      <c r="A1570" s="91" t="s">
        <v>52</v>
      </c>
      <c r="B1570" s="92" t="s">
        <v>42</v>
      </c>
      <c r="C1570" s="92" t="s">
        <v>34</v>
      </c>
      <c r="D1570" s="92" t="s">
        <v>37</v>
      </c>
      <c r="E1570" s="92" t="s">
        <v>37</v>
      </c>
      <c r="F1570" s="92" t="s">
        <v>37</v>
      </c>
      <c r="G1570" s="93" t="s">
        <v>43</v>
      </c>
      <c r="H1570" s="93" t="s">
        <v>64</v>
      </c>
      <c r="I1570" s="92" t="s">
        <v>117</v>
      </c>
      <c r="J1570" s="94">
        <v>132291</v>
      </c>
      <c r="K1570" s="95">
        <v>265378</v>
      </c>
      <c r="L1570" s="96">
        <v>22571657.599992801</v>
      </c>
    </row>
    <row r="1571" spans="1:12" s="97" customFormat="1" ht="15" customHeight="1" x14ac:dyDescent="0.25">
      <c r="A1571" s="91" t="s">
        <v>52</v>
      </c>
      <c r="B1571" s="92" t="s">
        <v>42</v>
      </c>
      <c r="C1571" s="92" t="s">
        <v>34</v>
      </c>
      <c r="D1571" s="92" t="s">
        <v>37</v>
      </c>
      <c r="E1571" s="92" t="s">
        <v>37</v>
      </c>
      <c r="F1571" s="92" t="s">
        <v>37</v>
      </c>
      <c r="G1571" s="93" t="s">
        <v>43</v>
      </c>
      <c r="H1571" s="93" t="s">
        <v>64</v>
      </c>
      <c r="I1571" s="92" t="s">
        <v>45</v>
      </c>
      <c r="J1571" s="94">
        <v>1868</v>
      </c>
      <c r="K1571" s="95">
        <v>2730</v>
      </c>
      <c r="L1571" s="96">
        <v>53569.029999999897</v>
      </c>
    </row>
    <row r="1572" spans="1:12" s="97" customFormat="1" ht="15" customHeight="1" x14ac:dyDescent="0.25">
      <c r="A1572" s="91" t="s">
        <v>52</v>
      </c>
      <c r="B1572" s="92" t="s">
        <v>42</v>
      </c>
      <c r="C1572" s="92" t="s">
        <v>34</v>
      </c>
      <c r="D1572" s="92" t="s">
        <v>37</v>
      </c>
      <c r="E1572" s="92" t="s">
        <v>37</v>
      </c>
      <c r="F1572" s="92" t="s">
        <v>37</v>
      </c>
      <c r="G1572" s="93" t="s">
        <v>44</v>
      </c>
      <c r="H1572" s="93" t="s">
        <v>122</v>
      </c>
      <c r="I1572" s="92" t="s">
        <v>117</v>
      </c>
      <c r="J1572" s="94">
        <v>14671</v>
      </c>
      <c r="K1572" s="95">
        <v>21754</v>
      </c>
      <c r="L1572" s="96">
        <v>1650020.35999993</v>
      </c>
    </row>
    <row r="1573" spans="1:12" s="97" customFormat="1" ht="15" customHeight="1" x14ac:dyDescent="0.25">
      <c r="A1573" s="91" t="s">
        <v>52</v>
      </c>
      <c r="B1573" s="92" t="s">
        <v>42</v>
      </c>
      <c r="C1573" s="92" t="s">
        <v>34</v>
      </c>
      <c r="D1573" s="92" t="s">
        <v>37</v>
      </c>
      <c r="E1573" s="92" t="s">
        <v>37</v>
      </c>
      <c r="F1573" s="92" t="s">
        <v>37</v>
      </c>
      <c r="G1573" s="93" t="s">
        <v>44</v>
      </c>
      <c r="H1573" s="93" t="s">
        <v>122</v>
      </c>
      <c r="I1573" s="92" t="s">
        <v>45</v>
      </c>
      <c r="J1573" s="94">
        <v>311</v>
      </c>
      <c r="K1573" s="95">
        <v>350</v>
      </c>
      <c r="L1573" s="96">
        <v>7268.8000000000102</v>
      </c>
    </row>
    <row r="1574" spans="1:12" s="97" customFormat="1" ht="15" customHeight="1" x14ac:dyDescent="0.25">
      <c r="A1574" s="91" t="s">
        <v>52</v>
      </c>
      <c r="B1574" s="92" t="s">
        <v>42</v>
      </c>
      <c r="C1574" s="92" t="s">
        <v>34</v>
      </c>
      <c r="D1574" s="92" t="s">
        <v>37</v>
      </c>
      <c r="E1574" s="92" t="s">
        <v>37</v>
      </c>
      <c r="F1574" s="92" t="s">
        <v>37</v>
      </c>
      <c r="G1574" s="93" t="s">
        <v>44</v>
      </c>
      <c r="H1574" s="93" t="s">
        <v>37</v>
      </c>
      <c r="I1574" s="92" t="s">
        <v>117</v>
      </c>
      <c r="J1574" s="94">
        <v>144929</v>
      </c>
      <c r="K1574" s="95">
        <v>271054</v>
      </c>
      <c r="L1574" s="96">
        <v>22897329.5399912</v>
      </c>
    </row>
    <row r="1575" spans="1:12" s="97" customFormat="1" ht="15" customHeight="1" x14ac:dyDescent="0.25">
      <c r="A1575" s="91" t="s">
        <v>52</v>
      </c>
      <c r="B1575" s="92" t="s">
        <v>42</v>
      </c>
      <c r="C1575" s="92" t="s">
        <v>34</v>
      </c>
      <c r="D1575" s="92" t="s">
        <v>37</v>
      </c>
      <c r="E1575" s="92" t="s">
        <v>37</v>
      </c>
      <c r="F1575" s="92" t="s">
        <v>37</v>
      </c>
      <c r="G1575" s="93" t="s">
        <v>44</v>
      </c>
      <c r="H1575" s="93" t="s">
        <v>37</v>
      </c>
      <c r="I1575" s="92" t="s">
        <v>45</v>
      </c>
      <c r="J1575" s="94">
        <v>2203</v>
      </c>
      <c r="K1575" s="95">
        <v>3087</v>
      </c>
      <c r="L1575" s="96">
        <v>63206.639999999803</v>
      </c>
    </row>
    <row r="1576" spans="1:12" s="97" customFormat="1" ht="15" customHeight="1" x14ac:dyDescent="0.25">
      <c r="A1576" s="91" t="s">
        <v>52</v>
      </c>
      <c r="B1576" s="92" t="s">
        <v>42</v>
      </c>
      <c r="C1576" s="92" t="s">
        <v>34</v>
      </c>
      <c r="D1576" s="92" t="s">
        <v>37</v>
      </c>
      <c r="E1576" s="92" t="s">
        <v>37</v>
      </c>
      <c r="F1576" s="92" t="s">
        <v>37</v>
      </c>
      <c r="G1576" s="93" t="s">
        <v>44</v>
      </c>
      <c r="H1576" s="93" t="s">
        <v>64</v>
      </c>
      <c r="I1576" s="92" t="s">
        <v>117</v>
      </c>
      <c r="J1576" s="94">
        <v>130611</v>
      </c>
      <c r="K1576" s="95">
        <v>249300</v>
      </c>
      <c r="L1576" s="96">
        <v>21247309.179989599</v>
      </c>
    </row>
    <row r="1577" spans="1:12" s="97" customFormat="1" ht="15" customHeight="1" x14ac:dyDescent="0.25">
      <c r="A1577" s="91" t="s">
        <v>52</v>
      </c>
      <c r="B1577" s="92" t="s">
        <v>42</v>
      </c>
      <c r="C1577" s="92" t="s">
        <v>34</v>
      </c>
      <c r="D1577" s="92" t="s">
        <v>37</v>
      </c>
      <c r="E1577" s="92" t="s">
        <v>37</v>
      </c>
      <c r="F1577" s="92" t="s">
        <v>37</v>
      </c>
      <c r="G1577" s="93" t="s">
        <v>44</v>
      </c>
      <c r="H1577" s="93" t="s">
        <v>64</v>
      </c>
      <c r="I1577" s="92" t="s">
        <v>45</v>
      </c>
      <c r="J1577" s="94">
        <v>1896</v>
      </c>
      <c r="K1577" s="95">
        <v>2737</v>
      </c>
      <c r="L1577" s="96">
        <v>55937.839999999902</v>
      </c>
    </row>
    <row r="1578" spans="1:12" s="97" customFormat="1" ht="15" customHeight="1" x14ac:dyDescent="0.25">
      <c r="A1578" s="91" t="s">
        <v>52</v>
      </c>
      <c r="B1578" s="92" t="s">
        <v>42</v>
      </c>
      <c r="C1578" s="92" t="s">
        <v>34</v>
      </c>
      <c r="D1578" s="92" t="s">
        <v>37</v>
      </c>
      <c r="E1578" s="92" t="s">
        <v>37</v>
      </c>
      <c r="F1578" s="92" t="s">
        <v>37</v>
      </c>
      <c r="G1578" s="93" t="s">
        <v>98</v>
      </c>
      <c r="H1578" s="93" t="s">
        <v>122</v>
      </c>
      <c r="I1578" s="92" t="s">
        <v>117</v>
      </c>
      <c r="J1578" s="94">
        <v>13840</v>
      </c>
      <c r="K1578" s="95">
        <v>21869</v>
      </c>
      <c r="L1578" s="96">
        <v>1658560.9599999201</v>
      </c>
    </row>
    <row r="1579" spans="1:12" s="97" customFormat="1" ht="15" customHeight="1" x14ac:dyDescent="0.25">
      <c r="A1579" s="91" t="s">
        <v>52</v>
      </c>
      <c r="B1579" s="92" t="s">
        <v>42</v>
      </c>
      <c r="C1579" s="92" t="s">
        <v>34</v>
      </c>
      <c r="D1579" s="92" t="s">
        <v>37</v>
      </c>
      <c r="E1579" s="92" t="s">
        <v>37</v>
      </c>
      <c r="F1579" s="92" t="s">
        <v>37</v>
      </c>
      <c r="G1579" s="93" t="s">
        <v>98</v>
      </c>
      <c r="H1579" s="93" t="s">
        <v>122</v>
      </c>
      <c r="I1579" s="92" t="s">
        <v>45</v>
      </c>
      <c r="J1579" s="94">
        <v>318</v>
      </c>
      <c r="K1579" s="95">
        <v>403</v>
      </c>
      <c r="L1579" s="96">
        <v>8345.5500000000102</v>
      </c>
    </row>
    <row r="1580" spans="1:12" s="97" customFormat="1" ht="15" customHeight="1" x14ac:dyDescent="0.25">
      <c r="A1580" s="91" t="s">
        <v>52</v>
      </c>
      <c r="B1580" s="92" t="s">
        <v>42</v>
      </c>
      <c r="C1580" s="92" t="s">
        <v>34</v>
      </c>
      <c r="D1580" s="92" t="s">
        <v>37</v>
      </c>
      <c r="E1580" s="92" t="s">
        <v>37</v>
      </c>
      <c r="F1580" s="92" t="s">
        <v>37</v>
      </c>
      <c r="G1580" s="93" t="s">
        <v>98</v>
      </c>
      <c r="H1580" s="93" t="s">
        <v>37</v>
      </c>
      <c r="I1580" s="92" t="s">
        <v>117</v>
      </c>
      <c r="J1580" s="94">
        <v>145276</v>
      </c>
      <c r="K1580" s="95">
        <v>289575</v>
      </c>
      <c r="L1580" s="96">
        <v>26256993.3800021</v>
      </c>
    </row>
    <row r="1581" spans="1:12" s="97" customFormat="1" ht="15" customHeight="1" x14ac:dyDescent="0.25">
      <c r="A1581" s="91" t="s">
        <v>52</v>
      </c>
      <c r="B1581" s="92" t="s">
        <v>42</v>
      </c>
      <c r="C1581" s="92" t="s">
        <v>34</v>
      </c>
      <c r="D1581" s="92" t="s">
        <v>37</v>
      </c>
      <c r="E1581" s="92" t="s">
        <v>37</v>
      </c>
      <c r="F1581" s="92" t="s">
        <v>37</v>
      </c>
      <c r="G1581" s="93" t="s">
        <v>98</v>
      </c>
      <c r="H1581" s="93" t="s">
        <v>37</v>
      </c>
      <c r="I1581" s="92" t="s">
        <v>45</v>
      </c>
      <c r="J1581" s="94">
        <v>2140</v>
      </c>
      <c r="K1581" s="95">
        <v>3312</v>
      </c>
      <c r="L1581" s="96">
        <v>70275.969999999797</v>
      </c>
    </row>
    <row r="1582" spans="1:12" s="97" customFormat="1" ht="15" customHeight="1" x14ac:dyDescent="0.25">
      <c r="A1582" s="91" t="s">
        <v>52</v>
      </c>
      <c r="B1582" s="92" t="s">
        <v>42</v>
      </c>
      <c r="C1582" s="92" t="s">
        <v>34</v>
      </c>
      <c r="D1582" s="92" t="s">
        <v>37</v>
      </c>
      <c r="E1582" s="92" t="s">
        <v>37</v>
      </c>
      <c r="F1582" s="92" t="s">
        <v>37</v>
      </c>
      <c r="G1582" s="93" t="s">
        <v>98</v>
      </c>
      <c r="H1582" s="93" t="s">
        <v>64</v>
      </c>
      <c r="I1582" s="92" t="s">
        <v>117</v>
      </c>
      <c r="J1582" s="94">
        <v>131763</v>
      </c>
      <c r="K1582" s="95">
        <v>267706</v>
      </c>
      <c r="L1582" s="96">
        <v>24598432.419999499</v>
      </c>
    </row>
    <row r="1583" spans="1:12" s="97" customFormat="1" ht="15" customHeight="1" x14ac:dyDescent="0.25">
      <c r="A1583" s="91" t="s">
        <v>52</v>
      </c>
      <c r="B1583" s="92" t="s">
        <v>42</v>
      </c>
      <c r="C1583" s="92" t="s">
        <v>34</v>
      </c>
      <c r="D1583" s="92" t="s">
        <v>37</v>
      </c>
      <c r="E1583" s="92" t="s">
        <v>37</v>
      </c>
      <c r="F1583" s="92" t="s">
        <v>37</v>
      </c>
      <c r="G1583" s="93" t="s">
        <v>98</v>
      </c>
      <c r="H1583" s="93" t="s">
        <v>64</v>
      </c>
      <c r="I1583" s="92" t="s">
        <v>45</v>
      </c>
      <c r="J1583" s="94">
        <v>1826</v>
      </c>
      <c r="K1583" s="95">
        <v>2909</v>
      </c>
      <c r="L1583" s="96">
        <v>61930.419999999802</v>
      </c>
    </row>
    <row r="1584" spans="1:12" s="97" customFormat="1" ht="15" customHeight="1" x14ac:dyDescent="0.25">
      <c r="A1584" s="91" t="s">
        <v>52</v>
      </c>
      <c r="B1584" s="92" t="s">
        <v>42</v>
      </c>
      <c r="C1584" s="92" t="s">
        <v>34</v>
      </c>
      <c r="D1584" s="92" t="s">
        <v>37</v>
      </c>
      <c r="E1584" s="92" t="s">
        <v>37</v>
      </c>
      <c r="F1584" s="92" t="s">
        <v>37</v>
      </c>
      <c r="G1584" s="93" t="s">
        <v>37</v>
      </c>
      <c r="H1584" s="93" t="s">
        <v>122</v>
      </c>
      <c r="I1584" s="92" t="s">
        <v>117</v>
      </c>
      <c r="J1584" s="94">
        <v>58767</v>
      </c>
      <c r="K1584" s="95">
        <v>108194</v>
      </c>
      <c r="L1584" s="96">
        <v>8094404.3300018497</v>
      </c>
    </row>
    <row r="1585" spans="1:12" s="97" customFormat="1" ht="15" customHeight="1" x14ac:dyDescent="0.25">
      <c r="A1585" s="91" t="s">
        <v>52</v>
      </c>
      <c r="B1585" s="92" t="s">
        <v>42</v>
      </c>
      <c r="C1585" s="92" t="s">
        <v>34</v>
      </c>
      <c r="D1585" s="92" t="s">
        <v>37</v>
      </c>
      <c r="E1585" s="92" t="s">
        <v>37</v>
      </c>
      <c r="F1585" s="92" t="s">
        <v>37</v>
      </c>
      <c r="G1585" s="93" t="s">
        <v>37</v>
      </c>
      <c r="H1585" s="93" t="s">
        <v>122</v>
      </c>
      <c r="I1585" s="92" t="s">
        <v>45</v>
      </c>
      <c r="J1585" s="94">
        <v>1575</v>
      </c>
      <c r="K1585" s="95">
        <v>2113</v>
      </c>
      <c r="L1585" s="96">
        <v>43674.909999999902</v>
      </c>
    </row>
    <row r="1586" spans="1:12" s="97" customFormat="1" ht="15" customHeight="1" x14ac:dyDescent="0.25">
      <c r="A1586" s="91" t="s">
        <v>52</v>
      </c>
      <c r="B1586" s="92" t="s">
        <v>42</v>
      </c>
      <c r="C1586" s="92" t="s">
        <v>34</v>
      </c>
      <c r="D1586" s="92" t="s">
        <v>37</v>
      </c>
      <c r="E1586" s="92" t="s">
        <v>37</v>
      </c>
      <c r="F1586" s="92" t="s">
        <v>37</v>
      </c>
      <c r="G1586" s="93" t="s">
        <v>37</v>
      </c>
      <c r="H1586" s="93" t="s">
        <v>37</v>
      </c>
      <c r="I1586" s="92" t="s">
        <v>117</v>
      </c>
      <c r="J1586" s="94">
        <v>717239</v>
      </c>
      <c r="K1586" s="95">
        <v>1517110</v>
      </c>
      <c r="L1586" s="96">
        <v>130685279.01007</v>
      </c>
    </row>
    <row r="1587" spans="1:12" s="97" customFormat="1" ht="15" customHeight="1" x14ac:dyDescent="0.25">
      <c r="A1587" s="91" t="s">
        <v>52</v>
      </c>
      <c r="B1587" s="92" t="s">
        <v>42</v>
      </c>
      <c r="C1587" s="92" t="s">
        <v>34</v>
      </c>
      <c r="D1587" s="92" t="s">
        <v>37</v>
      </c>
      <c r="E1587" s="92" t="s">
        <v>37</v>
      </c>
      <c r="F1587" s="92" t="s">
        <v>37</v>
      </c>
      <c r="G1587" s="93" t="s">
        <v>37</v>
      </c>
      <c r="H1587" s="93" t="s">
        <v>37</v>
      </c>
      <c r="I1587" s="92" t="s">
        <v>45</v>
      </c>
      <c r="J1587" s="94">
        <v>11734</v>
      </c>
      <c r="K1587" s="95">
        <v>17786</v>
      </c>
      <c r="L1587" s="96">
        <v>358245.84000000102</v>
      </c>
    </row>
    <row r="1588" spans="1:12" s="97" customFormat="1" ht="15" customHeight="1" x14ac:dyDescent="0.25">
      <c r="A1588" s="91" t="s">
        <v>52</v>
      </c>
      <c r="B1588" s="92" t="s">
        <v>42</v>
      </c>
      <c r="C1588" s="92" t="s">
        <v>34</v>
      </c>
      <c r="D1588" s="92" t="s">
        <v>37</v>
      </c>
      <c r="E1588" s="92" t="s">
        <v>37</v>
      </c>
      <c r="F1588" s="92" t="s">
        <v>37</v>
      </c>
      <c r="G1588" s="93" t="s">
        <v>37</v>
      </c>
      <c r="H1588" s="93" t="s">
        <v>64</v>
      </c>
      <c r="I1588" s="92" t="s">
        <v>117</v>
      </c>
      <c r="J1588" s="94">
        <v>647856</v>
      </c>
      <c r="K1588" s="95">
        <v>1378797</v>
      </c>
      <c r="L1588" s="96">
        <v>119909041.750056</v>
      </c>
    </row>
    <row r="1589" spans="1:12" s="97" customFormat="1" ht="15" customHeight="1" x14ac:dyDescent="0.25">
      <c r="A1589" s="91" t="s">
        <v>52</v>
      </c>
      <c r="B1589" s="92" t="s">
        <v>42</v>
      </c>
      <c r="C1589" s="92" t="s">
        <v>34</v>
      </c>
      <c r="D1589" s="92" t="s">
        <v>37</v>
      </c>
      <c r="E1589" s="92" t="s">
        <v>37</v>
      </c>
      <c r="F1589" s="92" t="s">
        <v>37</v>
      </c>
      <c r="G1589" s="93" t="s">
        <v>37</v>
      </c>
      <c r="H1589" s="93" t="s">
        <v>64</v>
      </c>
      <c r="I1589" s="92" t="s">
        <v>45</v>
      </c>
      <c r="J1589" s="94">
        <v>9824</v>
      </c>
      <c r="K1589" s="95">
        <v>15141</v>
      </c>
      <c r="L1589" s="96">
        <v>304609.58000000298</v>
      </c>
    </row>
    <row r="1590" spans="1:12" s="97" customFormat="1" ht="15" customHeight="1" x14ac:dyDescent="0.25">
      <c r="A1590" s="91" t="s">
        <v>52</v>
      </c>
      <c r="B1590" s="92" t="s">
        <v>42</v>
      </c>
      <c r="C1590" s="92" t="s">
        <v>56</v>
      </c>
      <c r="D1590" s="92" t="s">
        <v>123</v>
      </c>
      <c r="E1590" s="92" t="s">
        <v>61</v>
      </c>
      <c r="F1590" s="92" t="s">
        <v>37</v>
      </c>
      <c r="G1590" s="93" t="s">
        <v>37</v>
      </c>
      <c r="H1590" s="93" t="s">
        <v>37</v>
      </c>
      <c r="I1590" s="92" t="s">
        <v>117</v>
      </c>
      <c r="J1590" s="94">
        <v>22201</v>
      </c>
      <c r="K1590" s="95">
        <v>37360</v>
      </c>
      <c r="L1590" s="96">
        <v>1560537.3899999701</v>
      </c>
    </row>
    <row r="1591" spans="1:12" s="97" customFormat="1" ht="15" customHeight="1" x14ac:dyDescent="0.25">
      <c r="A1591" s="91" t="s">
        <v>52</v>
      </c>
      <c r="B1591" s="92" t="s">
        <v>42</v>
      </c>
      <c r="C1591" s="92" t="s">
        <v>56</v>
      </c>
      <c r="D1591" s="92" t="s">
        <v>123</v>
      </c>
      <c r="E1591" s="92" t="s">
        <v>62</v>
      </c>
      <c r="F1591" s="92" t="s">
        <v>37</v>
      </c>
      <c r="G1591" s="93" t="s">
        <v>37</v>
      </c>
      <c r="H1591" s="93" t="s">
        <v>37</v>
      </c>
      <c r="I1591" s="92" t="s">
        <v>117</v>
      </c>
      <c r="J1591" s="94">
        <v>11826</v>
      </c>
      <c r="K1591" s="95">
        <v>19509</v>
      </c>
      <c r="L1591" s="96">
        <v>809996.49</v>
      </c>
    </row>
    <row r="1592" spans="1:12" s="97" customFormat="1" ht="15" customHeight="1" x14ac:dyDescent="0.25">
      <c r="A1592" s="91" t="s">
        <v>52</v>
      </c>
      <c r="B1592" s="92" t="s">
        <v>42</v>
      </c>
      <c r="C1592" s="92" t="s">
        <v>56</v>
      </c>
      <c r="D1592" s="92" t="s">
        <v>123</v>
      </c>
      <c r="E1592" s="92" t="s">
        <v>37</v>
      </c>
      <c r="F1592" s="92" t="s">
        <v>120</v>
      </c>
      <c r="G1592" s="93" t="s">
        <v>37</v>
      </c>
      <c r="H1592" s="93" t="s">
        <v>37</v>
      </c>
      <c r="I1592" s="92" t="s">
        <v>117</v>
      </c>
      <c r="J1592" s="94">
        <v>2025</v>
      </c>
      <c r="K1592" s="95">
        <v>3066</v>
      </c>
      <c r="L1592" s="96">
        <v>120196.799999999</v>
      </c>
    </row>
    <row r="1593" spans="1:12" s="97" customFormat="1" ht="15" customHeight="1" x14ac:dyDescent="0.25">
      <c r="A1593" s="91" t="s">
        <v>52</v>
      </c>
      <c r="B1593" s="92" t="s">
        <v>42</v>
      </c>
      <c r="C1593" s="92" t="s">
        <v>56</v>
      </c>
      <c r="D1593" s="92" t="s">
        <v>123</v>
      </c>
      <c r="E1593" s="92" t="s">
        <v>37</v>
      </c>
      <c r="F1593" s="92" t="s">
        <v>121</v>
      </c>
      <c r="G1593" s="93" t="s">
        <v>37</v>
      </c>
      <c r="H1593" s="93" t="s">
        <v>37</v>
      </c>
      <c r="I1593" s="92" t="s">
        <v>117</v>
      </c>
      <c r="J1593" s="94">
        <v>27828</v>
      </c>
      <c r="K1593" s="95">
        <v>46133</v>
      </c>
      <c r="L1593" s="96">
        <v>1900103.52</v>
      </c>
    </row>
    <row r="1594" spans="1:12" s="97" customFormat="1" ht="15" customHeight="1" x14ac:dyDescent="0.25">
      <c r="A1594" s="91" t="s">
        <v>52</v>
      </c>
      <c r="B1594" s="92" t="s">
        <v>42</v>
      </c>
      <c r="C1594" s="92" t="s">
        <v>56</v>
      </c>
      <c r="D1594" s="92" t="s">
        <v>123</v>
      </c>
      <c r="E1594" s="92" t="s">
        <v>37</v>
      </c>
      <c r="F1594" s="92" t="s">
        <v>60</v>
      </c>
      <c r="G1594" s="93" t="s">
        <v>37</v>
      </c>
      <c r="H1594" s="93" t="s">
        <v>37</v>
      </c>
      <c r="I1594" s="92" t="s">
        <v>117</v>
      </c>
      <c r="J1594" s="94">
        <v>4185</v>
      </c>
      <c r="K1594" s="95">
        <v>7670</v>
      </c>
      <c r="L1594" s="96">
        <v>350233.56</v>
      </c>
    </row>
    <row r="1595" spans="1:12" s="97" customFormat="1" ht="15" customHeight="1" x14ac:dyDescent="0.25">
      <c r="A1595" s="91" t="s">
        <v>52</v>
      </c>
      <c r="B1595" s="92" t="s">
        <v>42</v>
      </c>
      <c r="C1595" s="92" t="s">
        <v>56</v>
      </c>
      <c r="D1595" s="92" t="s">
        <v>123</v>
      </c>
      <c r="E1595" s="92" t="s">
        <v>37</v>
      </c>
      <c r="F1595" s="92" t="s">
        <v>37</v>
      </c>
      <c r="G1595" s="93" t="s">
        <v>37</v>
      </c>
      <c r="H1595" s="93" t="s">
        <v>37</v>
      </c>
      <c r="I1595" s="92" t="s">
        <v>117</v>
      </c>
      <c r="J1595" s="94">
        <v>34025</v>
      </c>
      <c r="K1595" s="95">
        <v>56869</v>
      </c>
      <c r="L1595" s="96">
        <v>2370533.8799996702</v>
      </c>
    </row>
    <row r="1596" spans="1:12" s="97" customFormat="1" ht="15" customHeight="1" x14ac:dyDescent="0.25">
      <c r="A1596" s="91" t="s">
        <v>52</v>
      </c>
      <c r="B1596" s="92" t="s">
        <v>42</v>
      </c>
      <c r="C1596" s="92" t="s">
        <v>56</v>
      </c>
      <c r="D1596" s="92" t="s">
        <v>125</v>
      </c>
      <c r="E1596" s="92" t="s">
        <v>61</v>
      </c>
      <c r="F1596" s="92" t="s">
        <v>37</v>
      </c>
      <c r="G1596" s="93" t="s">
        <v>37</v>
      </c>
      <c r="H1596" s="93" t="s">
        <v>37</v>
      </c>
      <c r="I1596" s="92" t="s">
        <v>117</v>
      </c>
      <c r="J1596" s="94">
        <v>6871</v>
      </c>
      <c r="K1596" s="95">
        <v>24722</v>
      </c>
      <c r="L1596" s="96">
        <v>1933252.0500000101</v>
      </c>
    </row>
    <row r="1597" spans="1:12" s="97" customFormat="1" ht="15" customHeight="1" x14ac:dyDescent="0.25">
      <c r="A1597" s="91" t="s">
        <v>52</v>
      </c>
      <c r="B1597" s="92" t="s">
        <v>42</v>
      </c>
      <c r="C1597" s="92" t="s">
        <v>56</v>
      </c>
      <c r="D1597" s="92" t="s">
        <v>125</v>
      </c>
      <c r="E1597" s="92" t="s">
        <v>62</v>
      </c>
      <c r="F1597" s="92" t="s">
        <v>37</v>
      </c>
      <c r="G1597" s="93" t="s">
        <v>37</v>
      </c>
      <c r="H1597" s="93" t="s">
        <v>37</v>
      </c>
      <c r="I1597" s="92" t="s">
        <v>117</v>
      </c>
      <c r="J1597" s="94">
        <v>4079</v>
      </c>
      <c r="K1597" s="95">
        <v>14099</v>
      </c>
      <c r="L1597" s="96">
        <v>1098178.72</v>
      </c>
    </row>
    <row r="1598" spans="1:12" s="97" customFormat="1" ht="15" customHeight="1" x14ac:dyDescent="0.25">
      <c r="A1598" s="91" t="s">
        <v>52</v>
      </c>
      <c r="B1598" s="92" t="s">
        <v>42</v>
      </c>
      <c r="C1598" s="92" t="s">
        <v>56</v>
      </c>
      <c r="D1598" s="92" t="s">
        <v>125</v>
      </c>
      <c r="E1598" s="92" t="s">
        <v>37</v>
      </c>
      <c r="F1598" s="92" t="s">
        <v>120</v>
      </c>
      <c r="G1598" s="93" t="s">
        <v>37</v>
      </c>
      <c r="H1598" s="93" t="s">
        <v>37</v>
      </c>
      <c r="I1598" s="92" t="s">
        <v>117</v>
      </c>
      <c r="J1598" s="94">
        <v>898</v>
      </c>
      <c r="K1598" s="95">
        <v>2946</v>
      </c>
      <c r="L1598" s="96">
        <v>261078.15</v>
      </c>
    </row>
    <row r="1599" spans="1:12" s="97" customFormat="1" ht="15" customHeight="1" x14ac:dyDescent="0.25">
      <c r="A1599" s="91" t="s">
        <v>52</v>
      </c>
      <c r="B1599" s="92" t="s">
        <v>42</v>
      </c>
      <c r="C1599" s="92" t="s">
        <v>56</v>
      </c>
      <c r="D1599" s="92" t="s">
        <v>125</v>
      </c>
      <c r="E1599" s="92" t="s">
        <v>37</v>
      </c>
      <c r="F1599" s="92" t="s">
        <v>121</v>
      </c>
      <c r="G1599" s="93" t="s">
        <v>37</v>
      </c>
      <c r="H1599" s="93" t="s">
        <v>37</v>
      </c>
      <c r="I1599" s="92" t="s">
        <v>117</v>
      </c>
      <c r="J1599" s="94">
        <v>8818</v>
      </c>
      <c r="K1599" s="95">
        <v>31084</v>
      </c>
      <c r="L1599" s="96">
        <v>2405723.0299999798</v>
      </c>
    </row>
    <row r="1600" spans="1:12" s="97" customFormat="1" ht="15" customHeight="1" x14ac:dyDescent="0.25">
      <c r="A1600" s="91" t="s">
        <v>52</v>
      </c>
      <c r="B1600" s="92" t="s">
        <v>42</v>
      </c>
      <c r="C1600" s="92" t="s">
        <v>56</v>
      </c>
      <c r="D1600" s="92" t="s">
        <v>125</v>
      </c>
      <c r="E1600" s="92" t="s">
        <v>37</v>
      </c>
      <c r="F1600" s="92" t="s">
        <v>60</v>
      </c>
      <c r="G1600" s="93" t="s">
        <v>37</v>
      </c>
      <c r="H1600" s="93" t="s">
        <v>37</v>
      </c>
      <c r="I1600" s="92" t="s">
        <v>117</v>
      </c>
      <c r="J1600" s="94">
        <v>1243</v>
      </c>
      <c r="K1600" s="95">
        <v>4791</v>
      </c>
      <c r="L1600" s="96">
        <v>364629.58999999502</v>
      </c>
    </row>
    <row r="1601" spans="1:12" s="97" customFormat="1" ht="15" customHeight="1" x14ac:dyDescent="0.25">
      <c r="A1601" s="91" t="s">
        <v>52</v>
      </c>
      <c r="B1601" s="92" t="s">
        <v>42</v>
      </c>
      <c r="C1601" s="92" t="s">
        <v>56</v>
      </c>
      <c r="D1601" s="92" t="s">
        <v>125</v>
      </c>
      <c r="E1601" s="92" t="s">
        <v>37</v>
      </c>
      <c r="F1601" s="92" t="s">
        <v>37</v>
      </c>
      <c r="G1601" s="93" t="s">
        <v>37</v>
      </c>
      <c r="H1601" s="93" t="s">
        <v>37</v>
      </c>
      <c r="I1601" s="92" t="s">
        <v>117</v>
      </c>
      <c r="J1601" s="94">
        <v>10950</v>
      </c>
      <c r="K1601" s="95">
        <v>38821</v>
      </c>
      <c r="L1601" s="96">
        <v>3031430.7699999702</v>
      </c>
    </row>
    <row r="1602" spans="1:12" s="97" customFormat="1" ht="15" customHeight="1" x14ac:dyDescent="0.25">
      <c r="A1602" s="91" t="s">
        <v>52</v>
      </c>
      <c r="B1602" s="92" t="s">
        <v>42</v>
      </c>
      <c r="C1602" s="92" t="s">
        <v>56</v>
      </c>
      <c r="D1602" s="92" t="s">
        <v>124</v>
      </c>
      <c r="E1602" s="92" t="s">
        <v>61</v>
      </c>
      <c r="F1602" s="92" t="s">
        <v>37</v>
      </c>
      <c r="G1602" s="93" t="s">
        <v>37</v>
      </c>
      <c r="H1602" s="93" t="s">
        <v>37</v>
      </c>
      <c r="I1602" s="92" t="s">
        <v>117</v>
      </c>
      <c r="J1602" s="94">
        <v>256</v>
      </c>
      <c r="K1602" s="95">
        <v>398</v>
      </c>
      <c r="L1602" s="96">
        <v>37375.4</v>
      </c>
    </row>
    <row r="1603" spans="1:12" s="97" customFormat="1" ht="15" customHeight="1" x14ac:dyDescent="0.25">
      <c r="A1603" s="91" t="s">
        <v>52</v>
      </c>
      <c r="B1603" s="92" t="s">
        <v>42</v>
      </c>
      <c r="C1603" s="92" t="s">
        <v>56</v>
      </c>
      <c r="D1603" s="92" t="s">
        <v>124</v>
      </c>
      <c r="E1603" s="92" t="s">
        <v>62</v>
      </c>
      <c r="F1603" s="92" t="s">
        <v>37</v>
      </c>
      <c r="G1603" s="93" t="s">
        <v>37</v>
      </c>
      <c r="H1603" s="93" t="s">
        <v>37</v>
      </c>
      <c r="I1603" s="92" t="s">
        <v>117</v>
      </c>
      <c r="J1603" s="94">
        <v>182</v>
      </c>
      <c r="K1603" s="95">
        <v>240</v>
      </c>
      <c r="L1603" s="96">
        <v>23308.7</v>
      </c>
    </row>
    <row r="1604" spans="1:12" s="97" customFormat="1" ht="15" customHeight="1" x14ac:dyDescent="0.25">
      <c r="A1604" s="91" t="s">
        <v>52</v>
      </c>
      <c r="B1604" s="92" t="s">
        <v>42</v>
      </c>
      <c r="C1604" s="92" t="s">
        <v>56</v>
      </c>
      <c r="D1604" s="92" t="s">
        <v>124</v>
      </c>
      <c r="E1604" s="92" t="s">
        <v>37</v>
      </c>
      <c r="F1604" s="92" t="s">
        <v>120</v>
      </c>
      <c r="G1604" s="93" t="s">
        <v>37</v>
      </c>
      <c r="H1604" s="93" t="s">
        <v>37</v>
      </c>
      <c r="I1604" s="92" t="s">
        <v>117</v>
      </c>
      <c r="J1604" s="94">
        <v>428</v>
      </c>
      <c r="K1604" s="95">
        <v>624</v>
      </c>
      <c r="L1604" s="96">
        <v>59602.500000000102</v>
      </c>
    </row>
    <row r="1605" spans="1:12" s="97" customFormat="1" ht="15" customHeight="1" x14ac:dyDescent="0.25">
      <c r="A1605" s="91" t="s">
        <v>52</v>
      </c>
      <c r="B1605" s="92" t="s">
        <v>42</v>
      </c>
      <c r="C1605" s="92" t="s">
        <v>56</v>
      </c>
      <c r="D1605" s="92" t="s">
        <v>124</v>
      </c>
      <c r="E1605" s="92" t="s">
        <v>37</v>
      </c>
      <c r="F1605" s="92" t="s">
        <v>37</v>
      </c>
      <c r="G1605" s="93" t="s">
        <v>37</v>
      </c>
      <c r="H1605" s="93" t="s">
        <v>37</v>
      </c>
      <c r="I1605" s="92" t="s">
        <v>117</v>
      </c>
      <c r="J1605" s="94">
        <v>438</v>
      </c>
      <c r="K1605" s="95">
        <v>638</v>
      </c>
      <c r="L1605" s="96">
        <v>60684.1</v>
      </c>
    </row>
    <row r="1606" spans="1:12" s="97" customFormat="1" ht="15" customHeight="1" x14ac:dyDescent="0.25">
      <c r="A1606" s="91" t="s">
        <v>52</v>
      </c>
      <c r="B1606" s="92" t="s">
        <v>42</v>
      </c>
      <c r="C1606" s="92" t="s">
        <v>56</v>
      </c>
      <c r="D1606" s="92" t="s">
        <v>37</v>
      </c>
      <c r="E1606" s="92" t="s">
        <v>61</v>
      </c>
      <c r="F1606" s="92" t="s">
        <v>120</v>
      </c>
      <c r="G1606" s="93" t="s">
        <v>37</v>
      </c>
      <c r="H1606" s="93" t="s">
        <v>37</v>
      </c>
      <c r="I1606" s="92" t="s">
        <v>117</v>
      </c>
      <c r="J1606" s="94">
        <v>2104</v>
      </c>
      <c r="K1606" s="95">
        <v>4698</v>
      </c>
      <c r="L1606" s="96">
        <v>311779.85000000102</v>
      </c>
    </row>
    <row r="1607" spans="1:12" s="97" customFormat="1" ht="15" customHeight="1" x14ac:dyDescent="0.25">
      <c r="A1607" s="91" t="s">
        <v>52</v>
      </c>
      <c r="B1607" s="92" t="s">
        <v>42</v>
      </c>
      <c r="C1607" s="92" t="s">
        <v>56</v>
      </c>
      <c r="D1607" s="92" t="s">
        <v>37</v>
      </c>
      <c r="E1607" s="92" t="s">
        <v>61</v>
      </c>
      <c r="F1607" s="92" t="s">
        <v>121</v>
      </c>
      <c r="G1607" s="93" t="s">
        <v>37</v>
      </c>
      <c r="H1607" s="93" t="s">
        <v>37</v>
      </c>
      <c r="I1607" s="92" t="s">
        <v>117</v>
      </c>
      <c r="J1607" s="94">
        <v>22455</v>
      </c>
      <c r="K1607" s="95">
        <v>49487</v>
      </c>
      <c r="L1607" s="96">
        <v>2749856.07999996</v>
      </c>
    </row>
    <row r="1608" spans="1:12" s="97" customFormat="1" ht="15" customHeight="1" x14ac:dyDescent="0.25">
      <c r="A1608" s="91" t="s">
        <v>52</v>
      </c>
      <c r="B1608" s="92" t="s">
        <v>42</v>
      </c>
      <c r="C1608" s="92" t="s">
        <v>56</v>
      </c>
      <c r="D1608" s="92" t="s">
        <v>37</v>
      </c>
      <c r="E1608" s="92" t="s">
        <v>61</v>
      </c>
      <c r="F1608" s="92" t="s">
        <v>60</v>
      </c>
      <c r="G1608" s="93" t="s">
        <v>37</v>
      </c>
      <c r="H1608" s="93" t="s">
        <v>37</v>
      </c>
      <c r="I1608" s="92" t="s">
        <v>117</v>
      </c>
      <c r="J1608" s="94">
        <v>3499</v>
      </c>
      <c r="K1608" s="95">
        <v>8295</v>
      </c>
      <c r="L1608" s="96">
        <v>469528.90999999898</v>
      </c>
    </row>
    <row r="1609" spans="1:12" s="97" customFormat="1" ht="15" customHeight="1" x14ac:dyDescent="0.25">
      <c r="A1609" s="91" t="s">
        <v>52</v>
      </c>
      <c r="B1609" s="92" t="s">
        <v>42</v>
      </c>
      <c r="C1609" s="92" t="s">
        <v>56</v>
      </c>
      <c r="D1609" s="92" t="s">
        <v>37</v>
      </c>
      <c r="E1609" s="92" t="s">
        <v>61</v>
      </c>
      <c r="F1609" s="92" t="s">
        <v>37</v>
      </c>
      <c r="G1609" s="93" t="s">
        <v>37</v>
      </c>
      <c r="H1609" s="93" t="s">
        <v>37</v>
      </c>
      <c r="I1609" s="92" t="s">
        <v>117</v>
      </c>
      <c r="J1609" s="94">
        <v>28041</v>
      </c>
      <c r="K1609" s="95">
        <v>62480</v>
      </c>
      <c r="L1609" s="96">
        <v>3531164.8399998401</v>
      </c>
    </row>
    <row r="1610" spans="1:12" s="97" customFormat="1" ht="15" customHeight="1" x14ac:dyDescent="0.25">
      <c r="A1610" s="91" t="s">
        <v>52</v>
      </c>
      <c r="B1610" s="92" t="s">
        <v>42</v>
      </c>
      <c r="C1610" s="92" t="s">
        <v>56</v>
      </c>
      <c r="D1610" s="92" t="s">
        <v>37</v>
      </c>
      <c r="E1610" s="92" t="s">
        <v>62</v>
      </c>
      <c r="F1610" s="92" t="s">
        <v>120</v>
      </c>
      <c r="G1610" s="93" t="s">
        <v>37</v>
      </c>
      <c r="H1610" s="93" t="s">
        <v>37</v>
      </c>
      <c r="I1610" s="92" t="s">
        <v>117</v>
      </c>
      <c r="J1610" s="94">
        <v>1071</v>
      </c>
      <c r="K1610" s="95">
        <v>1938</v>
      </c>
      <c r="L1610" s="96">
        <v>129097.60000000001</v>
      </c>
    </row>
    <row r="1611" spans="1:12" s="97" customFormat="1" ht="15" customHeight="1" x14ac:dyDescent="0.25">
      <c r="A1611" s="91" t="s">
        <v>52</v>
      </c>
      <c r="B1611" s="92" t="s">
        <v>42</v>
      </c>
      <c r="C1611" s="92" t="s">
        <v>56</v>
      </c>
      <c r="D1611" s="92" t="s">
        <v>37</v>
      </c>
      <c r="E1611" s="92" t="s">
        <v>62</v>
      </c>
      <c r="F1611" s="92" t="s">
        <v>121</v>
      </c>
      <c r="G1611" s="93" t="s">
        <v>37</v>
      </c>
      <c r="H1611" s="93" t="s">
        <v>37</v>
      </c>
      <c r="I1611" s="92" t="s">
        <v>117</v>
      </c>
      <c r="J1611" s="94">
        <v>12563</v>
      </c>
      <c r="K1611" s="95">
        <v>27744</v>
      </c>
      <c r="L1611" s="96">
        <v>1557052.06999998</v>
      </c>
    </row>
    <row r="1612" spans="1:12" s="97" customFormat="1" ht="15" customHeight="1" x14ac:dyDescent="0.25">
      <c r="A1612" s="91" t="s">
        <v>52</v>
      </c>
      <c r="B1612" s="92" t="s">
        <v>42</v>
      </c>
      <c r="C1612" s="92" t="s">
        <v>56</v>
      </c>
      <c r="D1612" s="92" t="s">
        <v>37</v>
      </c>
      <c r="E1612" s="92" t="s">
        <v>62</v>
      </c>
      <c r="F1612" s="92" t="s">
        <v>60</v>
      </c>
      <c r="G1612" s="93" t="s">
        <v>37</v>
      </c>
      <c r="H1612" s="93" t="s">
        <v>37</v>
      </c>
      <c r="I1612" s="92" t="s">
        <v>117</v>
      </c>
      <c r="J1612" s="94">
        <v>1777</v>
      </c>
      <c r="K1612" s="95">
        <v>4166</v>
      </c>
      <c r="L1612" s="96">
        <v>245334.24</v>
      </c>
    </row>
    <row r="1613" spans="1:12" s="97" customFormat="1" ht="15" customHeight="1" x14ac:dyDescent="0.25">
      <c r="A1613" s="91" t="s">
        <v>52</v>
      </c>
      <c r="B1613" s="92" t="s">
        <v>42</v>
      </c>
      <c r="C1613" s="92" t="s">
        <v>56</v>
      </c>
      <c r="D1613" s="92" t="s">
        <v>37</v>
      </c>
      <c r="E1613" s="92" t="s">
        <v>62</v>
      </c>
      <c r="F1613" s="92" t="s">
        <v>37</v>
      </c>
      <c r="G1613" s="93" t="s">
        <v>37</v>
      </c>
      <c r="H1613" s="93" t="s">
        <v>37</v>
      </c>
      <c r="I1613" s="92" t="s">
        <v>117</v>
      </c>
      <c r="J1613" s="94">
        <v>15405</v>
      </c>
      <c r="K1613" s="95">
        <v>33848</v>
      </c>
      <c r="L1613" s="96">
        <v>1931483.91000003</v>
      </c>
    </row>
    <row r="1614" spans="1:12" s="97" customFormat="1" ht="15" customHeight="1" x14ac:dyDescent="0.25">
      <c r="A1614" s="91" t="s">
        <v>52</v>
      </c>
      <c r="B1614" s="92" t="s">
        <v>42</v>
      </c>
      <c r="C1614" s="92" t="s">
        <v>56</v>
      </c>
      <c r="D1614" s="92" t="s">
        <v>37</v>
      </c>
      <c r="E1614" s="92" t="s">
        <v>37</v>
      </c>
      <c r="F1614" s="92" t="s">
        <v>120</v>
      </c>
      <c r="G1614" s="93" t="s">
        <v>37</v>
      </c>
      <c r="H1614" s="93" t="s">
        <v>37</v>
      </c>
      <c r="I1614" s="92" t="s">
        <v>117</v>
      </c>
      <c r="J1614" s="94">
        <v>3175</v>
      </c>
      <c r="K1614" s="95">
        <v>6636</v>
      </c>
      <c r="L1614" s="96">
        <v>440877.450000001</v>
      </c>
    </row>
    <row r="1615" spans="1:12" s="97" customFormat="1" ht="15" customHeight="1" x14ac:dyDescent="0.25">
      <c r="A1615" s="91" t="s">
        <v>52</v>
      </c>
      <c r="B1615" s="92" t="s">
        <v>42</v>
      </c>
      <c r="C1615" s="92" t="s">
        <v>56</v>
      </c>
      <c r="D1615" s="92" t="s">
        <v>37</v>
      </c>
      <c r="E1615" s="92" t="s">
        <v>37</v>
      </c>
      <c r="F1615" s="92" t="s">
        <v>121</v>
      </c>
      <c r="G1615" s="93" t="s">
        <v>37</v>
      </c>
      <c r="H1615" s="93" t="s">
        <v>37</v>
      </c>
      <c r="I1615" s="92" t="s">
        <v>117</v>
      </c>
      <c r="J1615" s="94">
        <v>35016</v>
      </c>
      <c r="K1615" s="95">
        <v>77231</v>
      </c>
      <c r="L1615" s="96">
        <v>4306908.1499999501</v>
      </c>
    </row>
    <row r="1616" spans="1:12" s="97" customFormat="1" ht="15" customHeight="1" x14ac:dyDescent="0.25">
      <c r="A1616" s="91" t="s">
        <v>52</v>
      </c>
      <c r="B1616" s="92" t="s">
        <v>42</v>
      </c>
      <c r="C1616" s="92" t="s">
        <v>56</v>
      </c>
      <c r="D1616" s="92" t="s">
        <v>37</v>
      </c>
      <c r="E1616" s="92" t="s">
        <v>37</v>
      </c>
      <c r="F1616" s="92" t="s">
        <v>60</v>
      </c>
      <c r="G1616" s="93" t="s">
        <v>37</v>
      </c>
      <c r="H1616" s="93" t="s">
        <v>37</v>
      </c>
      <c r="I1616" s="92" t="s">
        <v>117</v>
      </c>
      <c r="J1616" s="94">
        <v>5276</v>
      </c>
      <c r="K1616" s="95">
        <v>12461</v>
      </c>
      <c r="L1616" s="96">
        <v>714863.15000001097</v>
      </c>
    </row>
    <row r="1617" spans="1:12" s="97" customFormat="1" ht="15" customHeight="1" x14ac:dyDescent="0.25">
      <c r="A1617" s="91" t="s">
        <v>52</v>
      </c>
      <c r="B1617" s="92" t="s">
        <v>42</v>
      </c>
      <c r="C1617" s="92" t="s">
        <v>56</v>
      </c>
      <c r="D1617" s="92" t="s">
        <v>37</v>
      </c>
      <c r="E1617" s="92" t="s">
        <v>37</v>
      </c>
      <c r="F1617" s="92" t="s">
        <v>37</v>
      </c>
      <c r="G1617" s="93" t="s">
        <v>37</v>
      </c>
      <c r="H1617" s="93" t="s">
        <v>37</v>
      </c>
      <c r="I1617" s="92" t="s">
        <v>117</v>
      </c>
      <c r="J1617" s="94">
        <v>43444</v>
      </c>
      <c r="K1617" s="95">
        <v>96328</v>
      </c>
      <c r="L1617" s="96">
        <v>5462648.7500000997</v>
      </c>
    </row>
    <row r="1618" spans="1:12" s="97" customFormat="1" ht="15" customHeight="1" x14ac:dyDescent="0.25">
      <c r="A1618" s="91" t="s">
        <v>52</v>
      </c>
      <c r="B1618" s="92" t="s">
        <v>43</v>
      </c>
      <c r="C1618" s="92" t="s">
        <v>53</v>
      </c>
      <c r="D1618" s="92" t="s">
        <v>123</v>
      </c>
      <c r="E1618" s="92" t="s">
        <v>61</v>
      </c>
      <c r="F1618" s="92" t="s">
        <v>37</v>
      </c>
      <c r="G1618" s="93" t="s">
        <v>37</v>
      </c>
      <c r="H1618" s="93" t="s">
        <v>37</v>
      </c>
      <c r="I1618" s="92" t="s">
        <v>117</v>
      </c>
      <c r="J1618" s="94">
        <v>167664</v>
      </c>
      <c r="K1618" s="95">
        <v>290498</v>
      </c>
      <c r="L1618" s="96">
        <v>25259754.509906799</v>
      </c>
    </row>
    <row r="1619" spans="1:12" s="97" customFormat="1" ht="15" customHeight="1" x14ac:dyDescent="0.25">
      <c r="A1619" s="91" t="s">
        <v>52</v>
      </c>
      <c r="B1619" s="92" t="s">
        <v>43</v>
      </c>
      <c r="C1619" s="92" t="s">
        <v>53</v>
      </c>
      <c r="D1619" s="92" t="s">
        <v>123</v>
      </c>
      <c r="E1619" s="92" t="s">
        <v>61</v>
      </c>
      <c r="F1619" s="92" t="s">
        <v>37</v>
      </c>
      <c r="G1619" s="93" t="s">
        <v>37</v>
      </c>
      <c r="H1619" s="93" t="s">
        <v>37</v>
      </c>
      <c r="I1619" s="92" t="s">
        <v>45</v>
      </c>
      <c r="J1619" s="94">
        <v>10136</v>
      </c>
      <c r="K1619" s="95">
        <v>12118</v>
      </c>
      <c r="L1619" s="96">
        <v>425462.189999989</v>
      </c>
    </row>
    <row r="1620" spans="1:12" s="97" customFormat="1" ht="15" customHeight="1" x14ac:dyDescent="0.25">
      <c r="A1620" s="91" t="s">
        <v>52</v>
      </c>
      <c r="B1620" s="92" t="s">
        <v>43</v>
      </c>
      <c r="C1620" s="92" t="s">
        <v>53</v>
      </c>
      <c r="D1620" s="92" t="s">
        <v>123</v>
      </c>
      <c r="E1620" s="92" t="s">
        <v>62</v>
      </c>
      <c r="F1620" s="92" t="s">
        <v>37</v>
      </c>
      <c r="G1620" s="93" t="s">
        <v>37</v>
      </c>
      <c r="H1620" s="93" t="s">
        <v>37</v>
      </c>
      <c r="I1620" s="92" t="s">
        <v>117</v>
      </c>
      <c r="J1620" s="94">
        <v>92966</v>
      </c>
      <c r="K1620" s="95">
        <v>166745</v>
      </c>
      <c r="L1620" s="96">
        <v>14202311.709986201</v>
      </c>
    </row>
    <row r="1621" spans="1:12" s="97" customFormat="1" ht="15" customHeight="1" x14ac:dyDescent="0.25">
      <c r="A1621" s="91" t="s">
        <v>52</v>
      </c>
      <c r="B1621" s="92" t="s">
        <v>43</v>
      </c>
      <c r="C1621" s="92" t="s">
        <v>53</v>
      </c>
      <c r="D1621" s="92" t="s">
        <v>123</v>
      </c>
      <c r="E1621" s="92" t="s">
        <v>62</v>
      </c>
      <c r="F1621" s="92" t="s">
        <v>37</v>
      </c>
      <c r="G1621" s="93" t="s">
        <v>37</v>
      </c>
      <c r="H1621" s="93" t="s">
        <v>37</v>
      </c>
      <c r="I1621" s="92" t="s">
        <v>45</v>
      </c>
      <c r="J1621" s="94">
        <v>6225</v>
      </c>
      <c r="K1621" s="95">
        <v>7609</v>
      </c>
      <c r="L1621" s="96">
        <v>298750.609999976</v>
      </c>
    </row>
    <row r="1622" spans="1:12" s="97" customFormat="1" ht="15" customHeight="1" x14ac:dyDescent="0.25">
      <c r="A1622" s="91" t="s">
        <v>52</v>
      </c>
      <c r="B1622" s="92" t="s">
        <v>43</v>
      </c>
      <c r="C1622" s="92" t="s">
        <v>53</v>
      </c>
      <c r="D1622" s="92" t="s">
        <v>123</v>
      </c>
      <c r="E1622" s="92" t="s">
        <v>37</v>
      </c>
      <c r="F1622" s="92" t="s">
        <v>120</v>
      </c>
      <c r="G1622" s="93" t="s">
        <v>37</v>
      </c>
      <c r="H1622" s="93" t="s">
        <v>37</v>
      </c>
      <c r="I1622" s="92" t="s">
        <v>117</v>
      </c>
      <c r="J1622" s="94">
        <v>15271</v>
      </c>
      <c r="K1622" s="95">
        <v>28527</v>
      </c>
      <c r="L1622" s="96">
        <v>2473150.8900007098</v>
      </c>
    </row>
    <row r="1623" spans="1:12" s="97" customFormat="1" ht="15" customHeight="1" x14ac:dyDescent="0.25">
      <c r="A1623" s="91" t="s">
        <v>52</v>
      </c>
      <c r="B1623" s="92" t="s">
        <v>43</v>
      </c>
      <c r="C1623" s="92" t="s">
        <v>53</v>
      </c>
      <c r="D1623" s="92" t="s">
        <v>123</v>
      </c>
      <c r="E1623" s="92" t="s">
        <v>37</v>
      </c>
      <c r="F1623" s="92" t="s">
        <v>120</v>
      </c>
      <c r="G1623" s="93" t="s">
        <v>37</v>
      </c>
      <c r="H1623" s="93" t="s">
        <v>37</v>
      </c>
      <c r="I1623" s="92" t="s">
        <v>45</v>
      </c>
      <c r="J1623" s="94">
        <v>833</v>
      </c>
      <c r="K1623" s="95">
        <v>1146</v>
      </c>
      <c r="L1623" s="96">
        <v>41291.929999999797</v>
      </c>
    </row>
    <row r="1624" spans="1:12" s="97" customFormat="1" ht="15" customHeight="1" x14ac:dyDescent="0.25">
      <c r="A1624" s="91" t="s">
        <v>52</v>
      </c>
      <c r="B1624" s="92" t="s">
        <v>43</v>
      </c>
      <c r="C1624" s="92" t="s">
        <v>53</v>
      </c>
      <c r="D1624" s="92" t="s">
        <v>123</v>
      </c>
      <c r="E1624" s="92" t="s">
        <v>37</v>
      </c>
      <c r="F1624" s="92" t="s">
        <v>121</v>
      </c>
      <c r="G1624" s="93" t="s">
        <v>37</v>
      </c>
      <c r="H1624" s="93" t="s">
        <v>37</v>
      </c>
      <c r="I1624" s="92" t="s">
        <v>117</v>
      </c>
      <c r="J1624" s="94">
        <v>208850</v>
      </c>
      <c r="K1624" s="95">
        <v>356236</v>
      </c>
      <c r="L1624" s="96">
        <v>31080629.309872601</v>
      </c>
    </row>
    <row r="1625" spans="1:12" s="97" customFormat="1" ht="15" customHeight="1" x14ac:dyDescent="0.25">
      <c r="A1625" s="91" t="s">
        <v>52</v>
      </c>
      <c r="B1625" s="92" t="s">
        <v>43</v>
      </c>
      <c r="C1625" s="92" t="s">
        <v>53</v>
      </c>
      <c r="D1625" s="92" t="s">
        <v>123</v>
      </c>
      <c r="E1625" s="92" t="s">
        <v>37</v>
      </c>
      <c r="F1625" s="92" t="s">
        <v>121</v>
      </c>
      <c r="G1625" s="93" t="s">
        <v>37</v>
      </c>
      <c r="H1625" s="93" t="s">
        <v>37</v>
      </c>
      <c r="I1625" s="92" t="s">
        <v>45</v>
      </c>
      <c r="J1625" s="94">
        <v>12535</v>
      </c>
      <c r="K1625" s="95">
        <v>14964</v>
      </c>
      <c r="L1625" s="96">
        <v>572790.05999999505</v>
      </c>
    </row>
    <row r="1626" spans="1:12" s="97" customFormat="1" ht="15" customHeight="1" x14ac:dyDescent="0.25">
      <c r="A1626" s="91" t="s">
        <v>52</v>
      </c>
      <c r="B1626" s="92" t="s">
        <v>43</v>
      </c>
      <c r="C1626" s="92" t="s">
        <v>53</v>
      </c>
      <c r="D1626" s="92" t="s">
        <v>123</v>
      </c>
      <c r="E1626" s="92" t="s">
        <v>37</v>
      </c>
      <c r="F1626" s="92" t="s">
        <v>60</v>
      </c>
      <c r="G1626" s="93" t="s">
        <v>37</v>
      </c>
      <c r="H1626" s="93" t="s">
        <v>37</v>
      </c>
      <c r="I1626" s="92" t="s">
        <v>117</v>
      </c>
      <c r="J1626" s="94">
        <v>36676</v>
      </c>
      <c r="K1626" s="95">
        <v>72488</v>
      </c>
      <c r="L1626" s="96">
        <v>5909269.6400039801</v>
      </c>
    </row>
    <row r="1627" spans="1:12" s="97" customFormat="1" ht="15" customHeight="1" x14ac:dyDescent="0.25">
      <c r="A1627" s="91" t="s">
        <v>52</v>
      </c>
      <c r="B1627" s="92" t="s">
        <v>43</v>
      </c>
      <c r="C1627" s="92" t="s">
        <v>53</v>
      </c>
      <c r="D1627" s="92" t="s">
        <v>123</v>
      </c>
      <c r="E1627" s="92" t="s">
        <v>37</v>
      </c>
      <c r="F1627" s="92" t="s">
        <v>60</v>
      </c>
      <c r="G1627" s="93" t="s">
        <v>37</v>
      </c>
      <c r="H1627" s="93" t="s">
        <v>37</v>
      </c>
      <c r="I1627" s="92" t="s">
        <v>45</v>
      </c>
      <c r="J1627" s="94">
        <v>2997</v>
      </c>
      <c r="K1627" s="95">
        <v>3618</v>
      </c>
      <c r="L1627" s="96">
        <v>110148.239999996</v>
      </c>
    </row>
    <row r="1628" spans="1:12" s="97" customFormat="1" ht="15" customHeight="1" x14ac:dyDescent="0.25">
      <c r="A1628" s="91" t="s">
        <v>52</v>
      </c>
      <c r="B1628" s="92" t="s">
        <v>43</v>
      </c>
      <c r="C1628" s="92" t="s">
        <v>53</v>
      </c>
      <c r="D1628" s="92" t="s">
        <v>123</v>
      </c>
      <c r="E1628" s="92" t="s">
        <v>37</v>
      </c>
      <c r="F1628" s="92" t="s">
        <v>37</v>
      </c>
      <c r="G1628" s="93" t="s">
        <v>41</v>
      </c>
      <c r="H1628" s="93" t="s">
        <v>37</v>
      </c>
      <c r="I1628" s="92" t="s">
        <v>117</v>
      </c>
      <c r="J1628" s="94">
        <v>61430</v>
      </c>
      <c r="K1628" s="95">
        <v>115621</v>
      </c>
      <c r="L1628" s="96">
        <v>9851153.75999837</v>
      </c>
    </row>
    <row r="1629" spans="1:12" s="97" customFormat="1" ht="15" customHeight="1" x14ac:dyDescent="0.25">
      <c r="A1629" s="91" t="s">
        <v>52</v>
      </c>
      <c r="B1629" s="92" t="s">
        <v>43</v>
      </c>
      <c r="C1629" s="92" t="s">
        <v>53</v>
      </c>
      <c r="D1629" s="92" t="s">
        <v>123</v>
      </c>
      <c r="E1629" s="92" t="s">
        <v>37</v>
      </c>
      <c r="F1629" s="92" t="s">
        <v>37</v>
      </c>
      <c r="G1629" s="93" t="s">
        <v>41</v>
      </c>
      <c r="H1629" s="93" t="s">
        <v>37</v>
      </c>
      <c r="I1629" s="92" t="s">
        <v>45</v>
      </c>
      <c r="J1629" s="94">
        <v>4053</v>
      </c>
      <c r="K1629" s="95">
        <v>5178</v>
      </c>
      <c r="L1629" s="96">
        <v>175136.04999998299</v>
      </c>
    </row>
    <row r="1630" spans="1:12" s="97" customFormat="1" ht="15" customHeight="1" x14ac:dyDescent="0.25">
      <c r="A1630" s="91" t="s">
        <v>52</v>
      </c>
      <c r="B1630" s="92" t="s">
        <v>43</v>
      </c>
      <c r="C1630" s="92" t="s">
        <v>53</v>
      </c>
      <c r="D1630" s="92" t="s">
        <v>123</v>
      </c>
      <c r="E1630" s="92" t="s">
        <v>37</v>
      </c>
      <c r="F1630" s="92" t="s">
        <v>37</v>
      </c>
      <c r="G1630" s="93" t="s">
        <v>42</v>
      </c>
      <c r="H1630" s="93" t="s">
        <v>37</v>
      </c>
      <c r="I1630" s="92" t="s">
        <v>117</v>
      </c>
      <c r="J1630" s="94">
        <v>55896</v>
      </c>
      <c r="K1630" s="95">
        <v>94821</v>
      </c>
      <c r="L1630" s="96">
        <v>8141132.3400037698</v>
      </c>
    </row>
    <row r="1631" spans="1:12" s="97" customFormat="1" ht="15" customHeight="1" x14ac:dyDescent="0.25">
      <c r="A1631" s="91" t="s">
        <v>52</v>
      </c>
      <c r="B1631" s="92" t="s">
        <v>43</v>
      </c>
      <c r="C1631" s="92" t="s">
        <v>53</v>
      </c>
      <c r="D1631" s="92" t="s">
        <v>123</v>
      </c>
      <c r="E1631" s="92" t="s">
        <v>37</v>
      </c>
      <c r="F1631" s="92" t="s">
        <v>37</v>
      </c>
      <c r="G1631" s="93" t="s">
        <v>42</v>
      </c>
      <c r="H1631" s="93" t="s">
        <v>37</v>
      </c>
      <c r="I1631" s="92" t="s">
        <v>45</v>
      </c>
      <c r="J1631" s="94">
        <v>3441</v>
      </c>
      <c r="K1631" s="95">
        <v>4044</v>
      </c>
      <c r="L1631" s="96">
        <v>150437.429999988</v>
      </c>
    </row>
    <row r="1632" spans="1:12" s="97" customFormat="1" ht="15" customHeight="1" x14ac:dyDescent="0.25">
      <c r="A1632" s="91" t="s">
        <v>52</v>
      </c>
      <c r="B1632" s="92" t="s">
        <v>43</v>
      </c>
      <c r="C1632" s="92" t="s">
        <v>53</v>
      </c>
      <c r="D1632" s="92" t="s">
        <v>123</v>
      </c>
      <c r="E1632" s="92" t="s">
        <v>37</v>
      </c>
      <c r="F1632" s="92" t="s">
        <v>37</v>
      </c>
      <c r="G1632" s="93" t="s">
        <v>43</v>
      </c>
      <c r="H1632" s="93" t="s">
        <v>37</v>
      </c>
      <c r="I1632" s="92" t="s">
        <v>117</v>
      </c>
      <c r="J1632" s="94">
        <v>53376</v>
      </c>
      <c r="K1632" s="95">
        <v>85388</v>
      </c>
      <c r="L1632" s="96">
        <v>7374606.0000035996</v>
      </c>
    </row>
    <row r="1633" spans="1:12" s="97" customFormat="1" ht="15" customHeight="1" x14ac:dyDescent="0.25">
      <c r="A1633" s="91" t="s">
        <v>52</v>
      </c>
      <c r="B1633" s="92" t="s">
        <v>43</v>
      </c>
      <c r="C1633" s="92" t="s">
        <v>53</v>
      </c>
      <c r="D1633" s="92" t="s">
        <v>123</v>
      </c>
      <c r="E1633" s="92" t="s">
        <v>37</v>
      </c>
      <c r="F1633" s="92" t="s">
        <v>37</v>
      </c>
      <c r="G1633" s="93" t="s">
        <v>43</v>
      </c>
      <c r="H1633" s="93" t="s">
        <v>37</v>
      </c>
      <c r="I1633" s="92" t="s">
        <v>45</v>
      </c>
      <c r="J1633" s="94">
        <v>3165</v>
      </c>
      <c r="K1633" s="95">
        <v>3741</v>
      </c>
      <c r="L1633" s="96">
        <v>140356.55999998999</v>
      </c>
    </row>
    <row r="1634" spans="1:12" s="97" customFormat="1" ht="15" customHeight="1" x14ac:dyDescent="0.25">
      <c r="A1634" s="91" t="s">
        <v>52</v>
      </c>
      <c r="B1634" s="92" t="s">
        <v>43</v>
      </c>
      <c r="C1634" s="92" t="s">
        <v>53</v>
      </c>
      <c r="D1634" s="92" t="s">
        <v>123</v>
      </c>
      <c r="E1634" s="92" t="s">
        <v>37</v>
      </c>
      <c r="F1634" s="92" t="s">
        <v>37</v>
      </c>
      <c r="G1634" s="93" t="s">
        <v>44</v>
      </c>
      <c r="H1634" s="93" t="s">
        <v>37</v>
      </c>
      <c r="I1634" s="92" t="s">
        <v>117</v>
      </c>
      <c r="J1634" s="94">
        <v>52527</v>
      </c>
      <c r="K1634" s="95">
        <v>83245</v>
      </c>
      <c r="L1634" s="96">
        <v>7236124.3400034299</v>
      </c>
    </row>
    <row r="1635" spans="1:12" s="97" customFormat="1" ht="15" customHeight="1" x14ac:dyDescent="0.25">
      <c r="A1635" s="91" t="s">
        <v>52</v>
      </c>
      <c r="B1635" s="92" t="s">
        <v>43</v>
      </c>
      <c r="C1635" s="92" t="s">
        <v>53</v>
      </c>
      <c r="D1635" s="92" t="s">
        <v>123</v>
      </c>
      <c r="E1635" s="92" t="s">
        <v>37</v>
      </c>
      <c r="F1635" s="92" t="s">
        <v>37</v>
      </c>
      <c r="G1635" s="93" t="s">
        <v>44</v>
      </c>
      <c r="H1635" s="93" t="s">
        <v>37</v>
      </c>
      <c r="I1635" s="92" t="s">
        <v>45</v>
      </c>
      <c r="J1635" s="94">
        <v>3031</v>
      </c>
      <c r="K1635" s="95">
        <v>3476</v>
      </c>
      <c r="L1635" s="96">
        <v>131987.939999992</v>
      </c>
    </row>
    <row r="1636" spans="1:12" s="97" customFormat="1" ht="15" customHeight="1" x14ac:dyDescent="0.25">
      <c r="A1636" s="91" t="s">
        <v>52</v>
      </c>
      <c r="B1636" s="92" t="s">
        <v>43</v>
      </c>
      <c r="C1636" s="92" t="s">
        <v>53</v>
      </c>
      <c r="D1636" s="92" t="s">
        <v>123</v>
      </c>
      <c r="E1636" s="92" t="s">
        <v>37</v>
      </c>
      <c r="F1636" s="92" t="s">
        <v>37</v>
      </c>
      <c r="G1636" s="93" t="s">
        <v>98</v>
      </c>
      <c r="H1636" s="93" t="s">
        <v>37</v>
      </c>
      <c r="I1636" s="92" t="s">
        <v>117</v>
      </c>
      <c r="J1636" s="94">
        <v>46986</v>
      </c>
      <c r="K1636" s="95">
        <v>73436</v>
      </c>
      <c r="L1636" s="96">
        <v>6448056.8300032904</v>
      </c>
    </row>
    <row r="1637" spans="1:12" s="97" customFormat="1" ht="15" customHeight="1" x14ac:dyDescent="0.25">
      <c r="A1637" s="91" t="s">
        <v>52</v>
      </c>
      <c r="B1637" s="92" t="s">
        <v>43</v>
      </c>
      <c r="C1637" s="92" t="s">
        <v>53</v>
      </c>
      <c r="D1637" s="92" t="s">
        <v>123</v>
      </c>
      <c r="E1637" s="92" t="s">
        <v>37</v>
      </c>
      <c r="F1637" s="92" t="s">
        <v>37</v>
      </c>
      <c r="G1637" s="93" t="s">
        <v>98</v>
      </c>
      <c r="H1637" s="93" t="s">
        <v>37</v>
      </c>
      <c r="I1637" s="92" t="s">
        <v>45</v>
      </c>
      <c r="J1637" s="94">
        <v>2737</v>
      </c>
      <c r="K1637" s="95">
        <v>3098</v>
      </c>
      <c r="L1637" s="96">
        <v>119386.869999994</v>
      </c>
    </row>
    <row r="1638" spans="1:12" s="97" customFormat="1" ht="15" customHeight="1" x14ac:dyDescent="0.25">
      <c r="A1638" s="91" t="s">
        <v>52</v>
      </c>
      <c r="B1638" s="92" t="s">
        <v>43</v>
      </c>
      <c r="C1638" s="92" t="s">
        <v>53</v>
      </c>
      <c r="D1638" s="92" t="s">
        <v>123</v>
      </c>
      <c r="E1638" s="92" t="s">
        <v>37</v>
      </c>
      <c r="F1638" s="92" t="s">
        <v>37</v>
      </c>
      <c r="G1638" s="93" t="s">
        <v>37</v>
      </c>
      <c r="H1638" s="93" t="s">
        <v>122</v>
      </c>
      <c r="I1638" s="92" t="s">
        <v>117</v>
      </c>
      <c r="J1638" s="94">
        <v>37465</v>
      </c>
      <c r="K1638" s="95">
        <v>66752</v>
      </c>
      <c r="L1638" s="96">
        <v>5252818.9500018004</v>
      </c>
    </row>
    <row r="1639" spans="1:12" s="97" customFormat="1" ht="15" customHeight="1" x14ac:dyDescent="0.25">
      <c r="A1639" s="91" t="s">
        <v>52</v>
      </c>
      <c r="B1639" s="92" t="s">
        <v>43</v>
      </c>
      <c r="C1639" s="92" t="s">
        <v>53</v>
      </c>
      <c r="D1639" s="92" t="s">
        <v>123</v>
      </c>
      <c r="E1639" s="92" t="s">
        <v>37</v>
      </c>
      <c r="F1639" s="92" t="s">
        <v>37</v>
      </c>
      <c r="G1639" s="93" t="s">
        <v>37</v>
      </c>
      <c r="H1639" s="93" t="s">
        <v>122</v>
      </c>
      <c r="I1639" s="92" t="s">
        <v>45</v>
      </c>
      <c r="J1639" s="94">
        <v>2041</v>
      </c>
      <c r="K1639" s="95">
        <v>2402</v>
      </c>
      <c r="L1639" s="96">
        <v>95192.140000001105</v>
      </c>
    </row>
    <row r="1640" spans="1:12" s="97" customFormat="1" ht="15" customHeight="1" x14ac:dyDescent="0.25">
      <c r="A1640" s="91" t="s">
        <v>52</v>
      </c>
      <c r="B1640" s="92" t="s">
        <v>43</v>
      </c>
      <c r="C1640" s="92" t="s">
        <v>53</v>
      </c>
      <c r="D1640" s="92" t="s">
        <v>123</v>
      </c>
      <c r="E1640" s="92" t="s">
        <v>37</v>
      </c>
      <c r="F1640" s="92" t="s">
        <v>37</v>
      </c>
      <c r="G1640" s="93" t="s">
        <v>37</v>
      </c>
      <c r="H1640" s="93" t="s">
        <v>37</v>
      </c>
      <c r="I1640" s="92" t="s">
        <v>117</v>
      </c>
      <c r="J1640" s="94">
        <v>260626</v>
      </c>
      <c r="K1640" s="95">
        <v>457251</v>
      </c>
      <c r="L1640" s="96">
        <v>39463049.8399674</v>
      </c>
    </row>
    <row r="1641" spans="1:12" s="97" customFormat="1" ht="15" customHeight="1" x14ac:dyDescent="0.25">
      <c r="A1641" s="91" t="s">
        <v>52</v>
      </c>
      <c r="B1641" s="92" t="s">
        <v>43</v>
      </c>
      <c r="C1641" s="92" t="s">
        <v>53</v>
      </c>
      <c r="D1641" s="92" t="s">
        <v>123</v>
      </c>
      <c r="E1641" s="92" t="s">
        <v>37</v>
      </c>
      <c r="F1641" s="92" t="s">
        <v>37</v>
      </c>
      <c r="G1641" s="93" t="s">
        <v>37</v>
      </c>
      <c r="H1641" s="93" t="s">
        <v>37</v>
      </c>
      <c r="I1641" s="92" t="s">
        <v>45</v>
      </c>
      <c r="J1641" s="94">
        <v>16361</v>
      </c>
      <c r="K1641" s="95">
        <v>19728</v>
      </c>
      <c r="L1641" s="96">
        <v>724230.23000024597</v>
      </c>
    </row>
    <row r="1642" spans="1:12" s="97" customFormat="1" ht="15" customHeight="1" x14ac:dyDescent="0.25">
      <c r="A1642" s="91" t="s">
        <v>52</v>
      </c>
      <c r="B1642" s="92" t="s">
        <v>43</v>
      </c>
      <c r="C1642" s="92" t="s">
        <v>53</v>
      </c>
      <c r="D1642" s="92" t="s">
        <v>123</v>
      </c>
      <c r="E1642" s="92" t="s">
        <v>37</v>
      </c>
      <c r="F1642" s="92" t="s">
        <v>37</v>
      </c>
      <c r="G1642" s="93" t="s">
        <v>37</v>
      </c>
      <c r="H1642" s="93" t="s">
        <v>64</v>
      </c>
      <c r="I1642" s="92" t="s">
        <v>117</v>
      </c>
      <c r="J1642" s="94">
        <v>221039</v>
      </c>
      <c r="K1642" s="95">
        <v>386324</v>
      </c>
      <c r="L1642" s="96">
        <v>33849746.169831</v>
      </c>
    </row>
    <row r="1643" spans="1:12" s="97" customFormat="1" ht="15" customHeight="1" x14ac:dyDescent="0.25">
      <c r="A1643" s="91" t="s">
        <v>52</v>
      </c>
      <c r="B1643" s="92" t="s">
        <v>43</v>
      </c>
      <c r="C1643" s="92" t="s">
        <v>53</v>
      </c>
      <c r="D1643" s="92" t="s">
        <v>123</v>
      </c>
      <c r="E1643" s="92" t="s">
        <v>37</v>
      </c>
      <c r="F1643" s="92" t="s">
        <v>37</v>
      </c>
      <c r="G1643" s="93" t="s">
        <v>37</v>
      </c>
      <c r="H1643" s="93" t="s">
        <v>64</v>
      </c>
      <c r="I1643" s="92" t="s">
        <v>45</v>
      </c>
      <c r="J1643" s="94">
        <v>14202</v>
      </c>
      <c r="K1643" s="95">
        <v>17158</v>
      </c>
      <c r="L1643" s="96">
        <v>623036.27999999502</v>
      </c>
    </row>
    <row r="1644" spans="1:12" s="97" customFormat="1" ht="15" customHeight="1" x14ac:dyDescent="0.25">
      <c r="A1644" s="91" t="s">
        <v>52</v>
      </c>
      <c r="B1644" s="92" t="s">
        <v>43</v>
      </c>
      <c r="C1644" s="92" t="s">
        <v>53</v>
      </c>
      <c r="D1644" s="92" t="s">
        <v>125</v>
      </c>
      <c r="E1644" s="92" t="s">
        <v>61</v>
      </c>
      <c r="F1644" s="92" t="s">
        <v>37</v>
      </c>
      <c r="G1644" s="93" t="s">
        <v>37</v>
      </c>
      <c r="H1644" s="93" t="s">
        <v>37</v>
      </c>
      <c r="I1644" s="92" t="s">
        <v>117</v>
      </c>
      <c r="J1644" s="94">
        <v>32503</v>
      </c>
      <c r="K1644" s="95">
        <v>157044</v>
      </c>
      <c r="L1644" s="96">
        <v>19731146.1700093</v>
      </c>
    </row>
    <row r="1645" spans="1:12" s="97" customFormat="1" ht="15" customHeight="1" x14ac:dyDescent="0.25">
      <c r="A1645" s="91" t="s">
        <v>52</v>
      </c>
      <c r="B1645" s="92" t="s">
        <v>43</v>
      </c>
      <c r="C1645" s="92" t="s">
        <v>53</v>
      </c>
      <c r="D1645" s="92" t="s">
        <v>125</v>
      </c>
      <c r="E1645" s="92" t="s">
        <v>61</v>
      </c>
      <c r="F1645" s="92" t="s">
        <v>37</v>
      </c>
      <c r="G1645" s="93" t="s">
        <v>37</v>
      </c>
      <c r="H1645" s="93" t="s">
        <v>37</v>
      </c>
      <c r="I1645" s="92" t="s">
        <v>45</v>
      </c>
      <c r="J1645" s="94">
        <v>3031</v>
      </c>
      <c r="K1645" s="95">
        <v>4770</v>
      </c>
      <c r="L1645" s="96">
        <v>408083.839999997</v>
      </c>
    </row>
    <row r="1646" spans="1:12" s="97" customFormat="1" ht="15" customHeight="1" x14ac:dyDescent="0.25">
      <c r="A1646" s="91" t="s">
        <v>52</v>
      </c>
      <c r="B1646" s="92" t="s">
        <v>43</v>
      </c>
      <c r="C1646" s="92" t="s">
        <v>53</v>
      </c>
      <c r="D1646" s="92" t="s">
        <v>125</v>
      </c>
      <c r="E1646" s="92" t="s">
        <v>62</v>
      </c>
      <c r="F1646" s="92" t="s">
        <v>37</v>
      </c>
      <c r="G1646" s="93" t="s">
        <v>37</v>
      </c>
      <c r="H1646" s="93" t="s">
        <v>37</v>
      </c>
      <c r="I1646" s="92" t="s">
        <v>117</v>
      </c>
      <c r="J1646" s="94">
        <v>22898</v>
      </c>
      <c r="K1646" s="95">
        <v>125324</v>
      </c>
      <c r="L1646" s="96">
        <v>14350798.419981601</v>
      </c>
    </row>
    <row r="1647" spans="1:12" s="97" customFormat="1" ht="15" customHeight="1" x14ac:dyDescent="0.25">
      <c r="A1647" s="91" t="s">
        <v>52</v>
      </c>
      <c r="B1647" s="92" t="s">
        <v>43</v>
      </c>
      <c r="C1647" s="92" t="s">
        <v>53</v>
      </c>
      <c r="D1647" s="92" t="s">
        <v>125</v>
      </c>
      <c r="E1647" s="92" t="s">
        <v>62</v>
      </c>
      <c r="F1647" s="92" t="s">
        <v>37</v>
      </c>
      <c r="G1647" s="93" t="s">
        <v>37</v>
      </c>
      <c r="H1647" s="93" t="s">
        <v>37</v>
      </c>
      <c r="I1647" s="92" t="s">
        <v>45</v>
      </c>
      <c r="J1647" s="94">
        <v>2165</v>
      </c>
      <c r="K1647" s="95">
        <v>3571</v>
      </c>
      <c r="L1647" s="96">
        <v>294506.92999998998</v>
      </c>
    </row>
    <row r="1648" spans="1:12" s="97" customFormat="1" ht="15" customHeight="1" x14ac:dyDescent="0.25">
      <c r="A1648" s="91" t="s">
        <v>52</v>
      </c>
      <c r="B1648" s="92" t="s">
        <v>43</v>
      </c>
      <c r="C1648" s="92" t="s">
        <v>53</v>
      </c>
      <c r="D1648" s="92" t="s">
        <v>125</v>
      </c>
      <c r="E1648" s="92" t="s">
        <v>37</v>
      </c>
      <c r="F1648" s="92" t="s">
        <v>120</v>
      </c>
      <c r="G1648" s="93" t="s">
        <v>37</v>
      </c>
      <c r="H1648" s="93" t="s">
        <v>37</v>
      </c>
      <c r="I1648" s="92" t="s">
        <v>117</v>
      </c>
      <c r="J1648" s="94">
        <v>6274</v>
      </c>
      <c r="K1648" s="95">
        <v>39710</v>
      </c>
      <c r="L1648" s="96">
        <v>4806352.3799994597</v>
      </c>
    </row>
    <row r="1649" spans="1:12" s="97" customFormat="1" ht="15" customHeight="1" x14ac:dyDescent="0.25">
      <c r="A1649" s="91" t="s">
        <v>52</v>
      </c>
      <c r="B1649" s="92" t="s">
        <v>43</v>
      </c>
      <c r="C1649" s="92" t="s">
        <v>53</v>
      </c>
      <c r="D1649" s="92" t="s">
        <v>125</v>
      </c>
      <c r="E1649" s="92" t="s">
        <v>37</v>
      </c>
      <c r="F1649" s="92" t="s">
        <v>120</v>
      </c>
      <c r="G1649" s="93" t="s">
        <v>37</v>
      </c>
      <c r="H1649" s="93" t="s">
        <v>37</v>
      </c>
      <c r="I1649" s="92" t="s">
        <v>45</v>
      </c>
      <c r="J1649" s="94">
        <v>842</v>
      </c>
      <c r="K1649" s="95">
        <v>1498</v>
      </c>
      <c r="L1649" s="96">
        <v>144330.19000000201</v>
      </c>
    </row>
    <row r="1650" spans="1:12" s="97" customFormat="1" ht="15" customHeight="1" x14ac:dyDescent="0.25">
      <c r="A1650" s="91" t="s">
        <v>52</v>
      </c>
      <c r="B1650" s="92" t="s">
        <v>43</v>
      </c>
      <c r="C1650" s="92" t="s">
        <v>53</v>
      </c>
      <c r="D1650" s="92" t="s">
        <v>125</v>
      </c>
      <c r="E1650" s="92" t="s">
        <v>37</v>
      </c>
      <c r="F1650" s="92" t="s">
        <v>121</v>
      </c>
      <c r="G1650" s="93" t="s">
        <v>37</v>
      </c>
      <c r="H1650" s="93" t="s">
        <v>37</v>
      </c>
      <c r="I1650" s="92" t="s">
        <v>117</v>
      </c>
      <c r="J1650" s="94">
        <v>42699</v>
      </c>
      <c r="K1650" s="95">
        <v>206814</v>
      </c>
      <c r="L1650" s="96">
        <v>25624607.899998099</v>
      </c>
    </row>
    <row r="1651" spans="1:12" s="97" customFormat="1" ht="15" customHeight="1" x14ac:dyDescent="0.25">
      <c r="A1651" s="91" t="s">
        <v>52</v>
      </c>
      <c r="B1651" s="92" t="s">
        <v>43</v>
      </c>
      <c r="C1651" s="92" t="s">
        <v>53</v>
      </c>
      <c r="D1651" s="92" t="s">
        <v>125</v>
      </c>
      <c r="E1651" s="92" t="s">
        <v>37</v>
      </c>
      <c r="F1651" s="92" t="s">
        <v>121</v>
      </c>
      <c r="G1651" s="93" t="s">
        <v>37</v>
      </c>
      <c r="H1651" s="93" t="s">
        <v>37</v>
      </c>
      <c r="I1651" s="92" t="s">
        <v>45</v>
      </c>
      <c r="J1651" s="94">
        <v>3836</v>
      </c>
      <c r="K1651" s="95">
        <v>6100</v>
      </c>
      <c r="L1651" s="96">
        <v>501188.14000000799</v>
      </c>
    </row>
    <row r="1652" spans="1:12" s="97" customFormat="1" ht="15" customHeight="1" x14ac:dyDescent="0.25">
      <c r="A1652" s="91" t="s">
        <v>52</v>
      </c>
      <c r="B1652" s="92" t="s">
        <v>43</v>
      </c>
      <c r="C1652" s="92" t="s">
        <v>53</v>
      </c>
      <c r="D1652" s="92" t="s">
        <v>125</v>
      </c>
      <c r="E1652" s="92" t="s">
        <v>37</v>
      </c>
      <c r="F1652" s="92" t="s">
        <v>60</v>
      </c>
      <c r="G1652" s="93" t="s">
        <v>37</v>
      </c>
      <c r="H1652" s="93" t="s">
        <v>37</v>
      </c>
      <c r="I1652" s="92" t="s">
        <v>117</v>
      </c>
      <c r="J1652" s="94">
        <v>6522</v>
      </c>
      <c r="K1652" s="95">
        <v>35844</v>
      </c>
      <c r="L1652" s="96">
        <v>3650984.3099992699</v>
      </c>
    </row>
    <row r="1653" spans="1:12" s="97" customFormat="1" ht="15" customHeight="1" x14ac:dyDescent="0.25">
      <c r="A1653" s="91" t="s">
        <v>52</v>
      </c>
      <c r="B1653" s="92" t="s">
        <v>43</v>
      </c>
      <c r="C1653" s="92" t="s">
        <v>53</v>
      </c>
      <c r="D1653" s="92" t="s">
        <v>125</v>
      </c>
      <c r="E1653" s="92" t="s">
        <v>37</v>
      </c>
      <c r="F1653" s="92" t="s">
        <v>60</v>
      </c>
      <c r="G1653" s="93" t="s">
        <v>37</v>
      </c>
      <c r="H1653" s="93" t="s">
        <v>37</v>
      </c>
      <c r="I1653" s="92" t="s">
        <v>45</v>
      </c>
      <c r="J1653" s="94">
        <v>522</v>
      </c>
      <c r="K1653" s="95">
        <v>743</v>
      </c>
      <c r="L1653" s="96">
        <v>57072.4399999999</v>
      </c>
    </row>
    <row r="1654" spans="1:12" s="97" customFormat="1" ht="15" customHeight="1" x14ac:dyDescent="0.25">
      <c r="A1654" s="91" t="s">
        <v>52</v>
      </c>
      <c r="B1654" s="92" t="s">
        <v>43</v>
      </c>
      <c r="C1654" s="92" t="s">
        <v>53</v>
      </c>
      <c r="D1654" s="92" t="s">
        <v>125</v>
      </c>
      <c r="E1654" s="92" t="s">
        <v>37</v>
      </c>
      <c r="F1654" s="92" t="s">
        <v>37</v>
      </c>
      <c r="G1654" s="93" t="s">
        <v>41</v>
      </c>
      <c r="H1654" s="93" t="s">
        <v>37</v>
      </c>
      <c r="I1654" s="92" t="s">
        <v>117</v>
      </c>
      <c r="J1654" s="94">
        <v>15889</v>
      </c>
      <c r="K1654" s="95">
        <v>84965</v>
      </c>
      <c r="L1654" s="96">
        <v>9605784.9299952704</v>
      </c>
    </row>
    <row r="1655" spans="1:12" s="97" customFormat="1" ht="15" customHeight="1" x14ac:dyDescent="0.25">
      <c r="A1655" s="91" t="s">
        <v>52</v>
      </c>
      <c r="B1655" s="92" t="s">
        <v>43</v>
      </c>
      <c r="C1655" s="92" t="s">
        <v>53</v>
      </c>
      <c r="D1655" s="92" t="s">
        <v>125</v>
      </c>
      <c r="E1655" s="92" t="s">
        <v>37</v>
      </c>
      <c r="F1655" s="92" t="s">
        <v>37</v>
      </c>
      <c r="G1655" s="93" t="s">
        <v>41</v>
      </c>
      <c r="H1655" s="93" t="s">
        <v>37</v>
      </c>
      <c r="I1655" s="92" t="s">
        <v>45</v>
      </c>
      <c r="J1655" s="94">
        <v>1483</v>
      </c>
      <c r="K1655" s="95">
        <v>2291</v>
      </c>
      <c r="L1655" s="96">
        <v>176513.40999999599</v>
      </c>
    </row>
    <row r="1656" spans="1:12" s="97" customFormat="1" ht="15" customHeight="1" x14ac:dyDescent="0.25">
      <c r="A1656" s="91" t="s">
        <v>52</v>
      </c>
      <c r="B1656" s="92" t="s">
        <v>43</v>
      </c>
      <c r="C1656" s="92" t="s">
        <v>53</v>
      </c>
      <c r="D1656" s="92" t="s">
        <v>125</v>
      </c>
      <c r="E1656" s="92" t="s">
        <v>37</v>
      </c>
      <c r="F1656" s="92" t="s">
        <v>37</v>
      </c>
      <c r="G1656" s="93" t="s">
        <v>42</v>
      </c>
      <c r="H1656" s="93" t="s">
        <v>37</v>
      </c>
      <c r="I1656" s="92" t="s">
        <v>117</v>
      </c>
      <c r="J1656" s="94">
        <v>12680</v>
      </c>
      <c r="K1656" s="95">
        <v>57334</v>
      </c>
      <c r="L1656" s="96">
        <v>6914667.42999689</v>
      </c>
    </row>
    <row r="1657" spans="1:12" s="97" customFormat="1" ht="15" customHeight="1" x14ac:dyDescent="0.25">
      <c r="A1657" s="91" t="s">
        <v>52</v>
      </c>
      <c r="B1657" s="92" t="s">
        <v>43</v>
      </c>
      <c r="C1657" s="92" t="s">
        <v>53</v>
      </c>
      <c r="D1657" s="92" t="s">
        <v>125</v>
      </c>
      <c r="E1657" s="92" t="s">
        <v>37</v>
      </c>
      <c r="F1657" s="92" t="s">
        <v>37</v>
      </c>
      <c r="G1657" s="93" t="s">
        <v>42</v>
      </c>
      <c r="H1657" s="93" t="s">
        <v>37</v>
      </c>
      <c r="I1657" s="92" t="s">
        <v>45</v>
      </c>
      <c r="J1657" s="94">
        <v>1149</v>
      </c>
      <c r="K1657" s="95">
        <v>1688</v>
      </c>
      <c r="L1657" s="96">
        <v>139158.46</v>
      </c>
    </row>
    <row r="1658" spans="1:12" s="97" customFormat="1" ht="15" customHeight="1" x14ac:dyDescent="0.25">
      <c r="A1658" s="91" t="s">
        <v>52</v>
      </c>
      <c r="B1658" s="92" t="s">
        <v>43</v>
      </c>
      <c r="C1658" s="92" t="s">
        <v>53</v>
      </c>
      <c r="D1658" s="92" t="s">
        <v>125</v>
      </c>
      <c r="E1658" s="92" t="s">
        <v>37</v>
      </c>
      <c r="F1658" s="92" t="s">
        <v>37</v>
      </c>
      <c r="G1658" s="93" t="s">
        <v>43</v>
      </c>
      <c r="H1658" s="93" t="s">
        <v>37</v>
      </c>
      <c r="I1658" s="92" t="s">
        <v>117</v>
      </c>
      <c r="J1658" s="94">
        <v>11434</v>
      </c>
      <c r="K1658" s="95">
        <v>51846</v>
      </c>
      <c r="L1658" s="96">
        <v>6333685.8799973698</v>
      </c>
    </row>
    <row r="1659" spans="1:12" s="97" customFormat="1" ht="15" customHeight="1" x14ac:dyDescent="0.25">
      <c r="A1659" s="91" t="s">
        <v>52</v>
      </c>
      <c r="B1659" s="92" t="s">
        <v>43</v>
      </c>
      <c r="C1659" s="92" t="s">
        <v>53</v>
      </c>
      <c r="D1659" s="92" t="s">
        <v>125</v>
      </c>
      <c r="E1659" s="92" t="s">
        <v>37</v>
      </c>
      <c r="F1659" s="92" t="s">
        <v>37</v>
      </c>
      <c r="G1659" s="93" t="s">
        <v>43</v>
      </c>
      <c r="H1659" s="93" t="s">
        <v>37</v>
      </c>
      <c r="I1659" s="92" t="s">
        <v>45</v>
      </c>
      <c r="J1659" s="94">
        <v>1011</v>
      </c>
      <c r="K1659" s="95">
        <v>1495</v>
      </c>
      <c r="L1659" s="96">
        <v>127659.950000001</v>
      </c>
    </row>
    <row r="1660" spans="1:12" s="97" customFormat="1" ht="15" customHeight="1" x14ac:dyDescent="0.25">
      <c r="A1660" s="91" t="s">
        <v>52</v>
      </c>
      <c r="B1660" s="92" t="s">
        <v>43</v>
      </c>
      <c r="C1660" s="92" t="s">
        <v>53</v>
      </c>
      <c r="D1660" s="92" t="s">
        <v>125</v>
      </c>
      <c r="E1660" s="92" t="s">
        <v>37</v>
      </c>
      <c r="F1660" s="92" t="s">
        <v>37</v>
      </c>
      <c r="G1660" s="93" t="s">
        <v>44</v>
      </c>
      <c r="H1660" s="93" t="s">
        <v>37</v>
      </c>
      <c r="I1660" s="92" t="s">
        <v>117</v>
      </c>
      <c r="J1660" s="94">
        <v>10525</v>
      </c>
      <c r="K1660" s="95">
        <v>46307</v>
      </c>
      <c r="L1660" s="96">
        <v>5808900.4599978104</v>
      </c>
    </row>
    <row r="1661" spans="1:12" s="97" customFormat="1" ht="15" customHeight="1" x14ac:dyDescent="0.25">
      <c r="A1661" s="91" t="s">
        <v>52</v>
      </c>
      <c r="B1661" s="92" t="s">
        <v>43</v>
      </c>
      <c r="C1661" s="92" t="s">
        <v>53</v>
      </c>
      <c r="D1661" s="92" t="s">
        <v>125</v>
      </c>
      <c r="E1661" s="92" t="s">
        <v>37</v>
      </c>
      <c r="F1661" s="92" t="s">
        <v>37</v>
      </c>
      <c r="G1661" s="93" t="s">
        <v>44</v>
      </c>
      <c r="H1661" s="93" t="s">
        <v>37</v>
      </c>
      <c r="I1661" s="92" t="s">
        <v>45</v>
      </c>
      <c r="J1661" s="94">
        <v>1001</v>
      </c>
      <c r="K1661" s="95">
        <v>1506</v>
      </c>
      <c r="L1661" s="96">
        <v>129602.170000001</v>
      </c>
    </row>
    <row r="1662" spans="1:12" s="97" customFormat="1" ht="15" customHeight="1" x14ac:dyDescent="0.25">
      <c r="A1662" s="91" t="s">
        <v>52</v>
      </c>
      <c r="B1662" s="92" t="s">
        <v>43</v>
      </c>
      <c r="C1662" s="92" t="s">
        <v>53</v>
      </c>
      <c r="D1662" s="92" t="s">
        <v>125</v>
      </c>
      <c r="E1662" s="92" t="s">
        <v>37</v>
      </c>
      <c r="F1662" s="92" t="s">
        <v>37</v>
      </c>
      <c r="G1662" s="93" t="s">
        <v>98</v>
      </c>
      <c r="H1662" s="93" t="s">
        <v>37</v>
      </c>
      <c r="I1662" s="92" t="s">
        <v>117</v>
      </c>
      <c r="J1662" s="94">
        <v>9355</v>
      </c>
      <c r="K1662" s="95">
        <v>39610</v>
      </c>
      <c r="L1662" s="96">
        <v>5123487.9599984903</v>
      </c>
    </row>
    <row r="1663" spans="1:12" s="97" customFormat="1" ht="15" customHeight="1" x14ac:dyDescent="0.25">
      <c r="A1663" s="91" t="s">
        <v>52</v>
      </c>
      <c r="B1663" s="92" t="s">
        <v>43</v>
      </c>
      <c r="C1663" s="92" t="s">
        <v>53</v>
      </c>
      <c r="D1663" s="92" t="s">
        <v>125</v>
      </c>
      <c r="E1663" s="92" t="s">
        <v>37</v>
      </c>
      <c r="F1663" s="92" t="s">
        <v>37</v>
      </c>
      <c r="G1663" s="93" t="s">
        <v>98</v>
      </c>
      <c r="H1663" s="93" t="s">
        <v>37</v>
      </c>
      <c r="I1663" s="92" t="s">
        <v>45</v>
      </c>
      <c r="J1663" s="94">
        <v>866</v>
      </c>
      <c r="K1663" s="95">
        <v>1283</v>
      </c>
      <c r="L1663" s="96">
        <v>123332.510000001</v>
      </c>
    </row>
    <row r="1664" spans="1:12" s="97" customFormat="1" ht="15" customHeight="1" x14ac:dyDescent="0.25">
      <c r="A1664" s="91" t="s">
        <v>52</v>
      </c>
      <c r="B1664" s="92" t="s">
        <v>43</v>
      </c>
      <c r="C1664" s="92" t="s">
        <v>53</v>
      </c>
      <c r="D1664" s="92" t="s">
        <v>125</v>
      </c>
      <c r="E1664" s="92" t="s">
        <v>37</v>
      </c>
      <c r="F1664" s="92" t="s">
        <v>37</v>
      </c>
      <c r="G1664" s="93" t="s">
        <v>37</v>
      </c>
      <c r="H1664" s="93" t="s">
        <v>122</v>
      </c>
      <c r="I1664" s="92" t="s">
        <v>117</v>
      </c>
      <c r="J1664" s="94">
        <v>6977</v>
      </c>
      <c r="K1664" s="95">
        <v>34524</v>
      </c>
      <c r="L1664" s="96">
        <v>4066990.31999917</v>
      </c>
    </row>
    <row r="1665" spans="1:12" s="97" customFormat="1" ht="15" customHeight="1" x14ac:dyDescent="0.25">
      <c r="A1665" s="91" t="s">
        <v>52</v>
      </c>
      <c r="B1665" s="92" t="s">
        <v>43</v>
      </c>
      <c r="C1665" s="92" t="s">
        <v>53</v>
      </c>
      <c r="D1665" s="92" t="s">
        <v>125</v>
      </c>
      <c r="E1665" s="92" t="s">
        <v>37</v>
      </c>
      <c r="F1665" s="92" t="s">
        <v>37</v>
      </c>
      <c r="G1665" s="93" t="s">
        <v>37</v>
      </c>
      <c r="H1665" s="93" t="s">
        <v>122</v>
      </c>
      <c r="I1665" s="92" t="s">
        <v>45</v>
      </c>
      <c r="J1665" s="94">
        <v>1199</v>
      </c>
      <c r="K1665" s="95">
        <v>1991</v>
      </c>
      <c r="L1665" s="96">
        <v>300217.87999999902</v>
      </c>
    </row>
    <row r="1666" spans="1:12" s="97" customFormat="1" ht="15" customHeight="1" x14ac:dyDescent="0.25">
      <c r="A1666" s="91" t="s">
        <v>52</v>
      </c>
      <c r="B1666" s="92" t="s">
        <v>43</v>
      </c>
      <c r="C1666" s="92" t="s">
        <v>53</v>
      </c>
      <c r="D1666" s="92" t="s">
        <v>125</v>
      </c>
      <c r="E1666" s="92" t="s">
        <v>37</v>
      </c>
      <c r="F1666" s="92" t="s">
        <v>37</v>
      </c>
      <c r="G1666" s="93" t="s">
        <v>37</v>
      </c>
      <c r="H1666" s="93" t="s">
        <v>37</v>
      </c>
      <c r="I1666" s="92" t="s">
        <v>117</v>
      </c>
      <c r="J1666" s="94">
        <v>55400</v>
      </c>
      <c r="K1666" s="95">
        <v>282368</v>
      </c>
      <c r="L1666" s="96">
        <v>34081944.590084098</v>
      </c>
    </row>
    <row r="1667" spans="1:12" s="97" customFormat="1" ht="15" customHeight="1" x14ac:dyDescent="0.25">
      <c r="A1667" s="91" t="s">
        <v>52</v>
      </c>
      <c r="B1667" s="92" t="s">
        <v>43</v>
      </c>
      <c r="C1667" s="92" t="s">
        <v>53</v>
      </c>
      <c r="D1667" s="92" t="s">
        <v>125</v>
      </c>
      <c r="E1667" s="92" t="s">
        <v>37</v>
      </c>
      <c r="F1667" s="92" t="s">
        <v>37</v>
      </c>
      <c r="G1667" s="93" t="s">
        <v>37</v>
      </c>
      <c r="H1667" s="93" t="s">
        <v>37</v>
      </c>
      <c r="I1667" s="92" t="s">
        <v>45</v>
      </c>
      <c r="J1667" s="94">
        <v>5196</v>
      </c>
      <c r="K1667" s="95">
        <v>8341</v>
      </c>
      <c r="L1667" s="96">
        <v>702590.77000009199</v>
      </c>
    </row>
    <row r="1668" spans="1:12" s="97" customFormat="1" ht="15" customHeight="1" x14ac:dyDescent="0.25">
      <c r="A1668" s="91" t="s">
        <v>52</v>
      </c>
      <c r="B1668" s="92" t="s">
        <v>43</v>
      </c>
      <c r="C1668" s="92" t="s">
        <v>53</v>
      </c>
      <c r="D1668" s="92" t="s">
        <v>125</v>
      </c>
      <c r="E1668" s="92" t="s">
        <v>37</v>
      </c>
      <c r="F1668" s="92" t="s">
        <v>37</v>
      </c>
      <c r="G1668" s="93" t="s">
        <v>37</v>
      </c>
      <c r="H1668" s="93" t="s">
        <v>64</v>
      </c>
      <c r="I1668" s="92" t="s">
        <v>117</v>
      </c>
      <c r="J1668" s="94">
        <v>48164</v>
      </c>
      <c r="K1668" s="95">
        <v>245821</v>
      </c>
      <c r="L1668" s="96">
        <v>29759764.420000002</v>
      </c>
    </row>
    <row r="1669" spans="1:12" s="97" customFormat="1" ht="15" customHeight="1" x14ac:dyDescent="0.25">
      <c r="A1669" s="91" t="s">
        <v>52</v>
      </c>
      <c r="B1669" s="92" t="s">
        <v>43</v>
      </c>
      <c r="C1669" s="92" t="s">
        <v>53</v>
      </c>
      <c r="D1669" s="92" t="s">
        <v>125</v>
      </c>
      <c r="E1669" s="92" t="s">
        <v>37</v>
      </c>
      <c r="F1669" s="92" t="s">
        <v>37</v>
      </c>
      <c r="G1669" s="93" t="s">
        <v>37</v>
      </c>
      <c r="H1669" s="93" t="s">
        <v>64</v>
      </c>
      <c r="I1669" s="92" t="s">
        <v>45</v>
      </c>
      <c r="J1669" s="94">
        <v>3963</v>
      </c>
      <c r="K1669" s="95">
        <v>6285</v>
      </c>
      <c r="L1669" s="96">
        <v>397370.44000001799</v>
      </c>
    </row>
    <row r="1670" spans="1:12" s="97" customFormat="1" ht="15" customHeight="1" x14ac:dyDescent="0.25">
      <c r="A1670" s="91" t="s">
        <v>52</v>
      </c>
      <c r="B1670" s="92" t="s">
        <v>43</v>
      </c>
      <c r="C1670" s="92" t="s">
        <v>53</v>
      </c>
      <c r="D1670" s="92" t="s">
        <v>124</v>
      </c>
      <c r="E1670" s="92" t="s">
        <v>61</v>
      </c>
      <c r="F1670" s="92" t="s">
        <v>37</v>
      </c>
      <c r="G1670" s="93" t="s">
        <v>37</v>
      </c>
      <c r="H1670" s="93" t="s">
        <v>37</v>
      </c>
      <c r="I1670" s="92" t="s">
        <v>117</v>
      </c>
      <c r="J1670" s="94">
        <v>2350</v>
      </c>
      <c r="K1670" s="95">
        <v>4498</v>
      </c>
      <c r="L1670" s="96">
        <v>625052.579999979</v>
      </c>
    </row>
    <row r="1671" spans="1:12" s="97" customFormat="1" ht="15" customHeight="1" x14ac:dyDescent="0.25">
      <c r="A1671" s="91" t="s">
        <v>52</v>
      </c>
      <c r="B1671" s="92" t="s">
        <v>43</v>
      </c>
      <c r="C1671" s="92" t="s">
        <v>53</v>
      </c>
      <c r="D1671" s="92" t="s">
        <v>124</v>
      </c>
      <c r="E1671" s="92" t="s">
        <v>61</v>
      </c>
      <c r="F1671" s="92" t="s">
        <v>37</v>
      </c>
      <c r="G1671" s="93" t="s">
        <v>37</v>
      </c>
      <c r="H1671" s="93" t="s">
        <v>37</v>
      </c>
      <c r="I1671" s="92" t="s">
        <v>45</v>
      </c>
      <c r="J1671" s="94">
        <v>128</v>
      </c>
      <c r="K1671" s="95">
        <v>167</v>
      </c>
      <c r="L1671" s="96">
        <v>9611.9500000000098</v>
      </c>
    </row>
    <row r="1672" spans="1:12" s="97" customFormat="1" ht="15" customHeight="1" x14ac:dyDescent="0.25">
      <c r="A1672" s="91" t="s">
        <v>52</v>
      </c>
      <c r="B1672" s="92" t="s">
        <v>43</v>
      </c>
      <c r="C1672" s="92" t="s">
        <v>53</v>
      </c>
      <c r="D1672" s="92" t="s">
        <v>124</v>
      </c>
      <c r="E1672" s="92" t="s">
        <v>62</v>
      </c>
      <c r="F1672" s="92" t="s">
        <v>37</v>
      </c>
      <c r="G1672" s="93" t="s">
        <v>37</v>
      </c>
      <c r="H1672" s="93" t="s">
        <v>37</v>
      </c>
      <c r="I1672" s="92" t="s">
        <v>117</v>
      </c>
      <c r="J1672" s="94">
        <v>2026</v>
      </c>
      <c r="K1672" s="95">
        <v>3754</v>
      </c>
      <c r="L1672" s="96">
        <v>533754.320000001</v>
      </c>
    </row>
    <row r="1673" spans="1:12" s="97" customFormat="1" ht="15" customHeight="1" x14ac:dyDescent="0.25">
      <c r="A1673" s="91" t="s">
        <v>52</v>
      </c>
      <c r="B1673" s="92" t="s">
        <v>43</v>
      </c>
      <c r="C1673" s="92" t="s">
        <v>53</v>
      </c>
      <c r="D1673" s="92" t="s">
        <v>124</v>
      </c>
      <c r="E1673" s="92" t="s">
        <v>62</v>
      </c>
      <c r="F1673" s="92" t="s">
        <v>37</v>
      </c>
      <c r="G1673" s="93" t="s">
        <v>37</v>
      </c>
      <c r="H1673" s="93" t="s">
        <v>37</v>
      </c>
      <c r="I1673" s="92" t="s">
        <v>45</v>
      </c>
      <c r="J1673" s="94">
        <v>114</v>
      </c>
      <c r="K1673" s="95">
        <v>141</v>
      </c>
      <c r="L1673" s="96">
        <v>9024.6300000000101</v>
      </c>
    </row>
    <row r="1674" spans="1:12" s="97" customFormat="1" ht="15" customHeight="1" x14ac:dyDescent="0.25">
      <c r="A1674" s="91" t="s">
        <v>52</v>
      </c>
      <c r="B1674" s="92" t="s">
        <v>43</v>
      </c>
      <c r="C1674" s="92" t="s">
        <v>53</v>
      </c>
      <c r="D1674" s="92" t="s">
        <v>124</v>
      </c>
      <c r="E1674" s="92" t="s">
        <v>37</v>
      </c>
      <c r="F1674" s="92" t="s">
        <v>120</v>
      </c>
      <c r="G1674" s="93" t="s">
        <v>37</v>
      </c>
      <c r="H1674" s="93" t="s">
        <v>37</v>
      </c>
      <c r="I1674" s="92" t="s">
        <v>117</v>
      </c>
      <c r="J1674" s="94">
        <v>4288</v>
      </c>
      <c r="K1674" s="95">
        <v>8117</v>
      </c>
      <c r="L1674" s="96">
        <v>1139843.4499999899</v>
      </c>
    </row>
    <row r="1675" spans="1:12" s="97" customFormat="1" ht="15" customHeight="1" x14ac:dyDescent="0.25">
      <c r="A1675" s="91" t="s">
        <v>52</v>
      </c>
      <c r="B1675" s="92" t="s">
        <v>43</v>
      </c>
      <c r="C1675" s="92" t="s">
        <v>53</v>
      </c>
      <c r="D1675" s="92" t="s">
        <v>124</v>
      </c>
      <c r="E1675" s="92" t="s">
        <v>37</v>
      </c>
      <c r="F1675" s="92" t="s">
        <v>120</v>
      </c>
      <c r="G1675" s="93" t="s">
        <v>37</v>
      </c>
      <c r="H1675" s="93" t="s">
        <v>37</v>
      </c>
      <c r="I1675" s="92" t="s">
        <v>45</v>
      </c>
      <c r="J1675" s="94">
        <v>234</v>
      </c>
      <c r="K1675" s="95">
        <v>296</v>
      </c>
      <c r="L1675" s="96">
        <v>18024.369999999901</v>
      </c>
    </row>
    <row r="1676" spans="1:12" s="97" customFormat="1" ht="15" customHeight="1" x14ac:dyDescent="0.25">
      <c r="A1676" s="91" t="s">
        <v>52</v>
      </c>
      <c r="B1676" s="92" t="s">
        <v>43</v>
      </c>
      <c r="C1676" s="92" t="s">
        <v>53</v>
      </c>
      <c r="D1676" s="92" t="s">
        <v>124</v>
      </c>
      <c r="E1676" s="92" t="s">
        <v>37</v>
      </c>
      <c r="F1676" s="92" t="s">
        <v>37</v>
      </c>
      <c r="G1676" s="93" t="s">
        <v>41</v>
      </c>
      <c r="H1676" s="93" t="s">
        <v>37</v>
      </c>
      <c r="I1676" s="92" t="s">
        <v>117</v>
      </c>
      <c r="J1676" s="94">
        <v>861</v>
      </c>
      <c r="K1676" s="95">
        <v>1532</v>
      </c>
      <c r="L1676" s="96">
        <v>220107.98999999801</v>
      </c>
    </row>
    <row r="1677" spans="1:12" s="97" customFormat="1" ht="15" customHeight="1" x14ac:dyDescent="0.25">
      <c r="A1677" s="91" t="s">
        <v>52</v>
      </c>
      <c r="B1677" s="92" t="s">
        <v>43</v>
      </c>
      <c r="C1677" s="92" t="s">
        <v>53</v>
      </c>
      <c r="D1677" s="92" t="s">
        <v>124</v>
      </c>
      <c r="E1677" s="92" t="s">
        <v>37</v>
      </c>
      <c r="F1677" s="92" t="s">
        <v>37</v>
      </c>
      <c r="G1677" s="93" t="s">
        <v>41</v>
      </c>
      <c r="H1677" s="93" t="s">
        <v>37</v>
      </c>
      <c r="I1677" s="92" t="s">
        <v>45</v>
      </c>
      <c r="J1677" s="94">
        <v>36</v>
      </c>
      <c r="K1677" s="95">
        <v>40</v>
      </c>
      <c r="L1677" s="96">
        <v>3107.74</v>
      </c>
    </row>
    <row r="1678" spans="1:12" s="97" customFormat="1" ht="15" customHeight="1" x14ac:dyDescent="0.25">
      <c r="A1678" s="91" t="s">
        <v>52</v>
      </c>
      <c r="B1678" s="92" t="s">
        <v>43</v>
      </c>
      <c r="C1678" s="92" t="s">
        <v>53</v>
      </c>
      <c r="D1678" s="92" t="s">
        <v>124</v>
      </c>
      <c r="E1678" s="92" t="s">
        <v>37</v>
      </c>
      <c r="F1678" s="92" t="s">
        <v>37</v>
      </c>
      <c r="G1678" s="93" t="s">
        <v>42</v>
      </c>
      <c r="H1678" s="93" t="s">
        <v>37</v>
      </c>
      <c r="I1678" s="92" t="s">
        <v>117</v>
      </c>
      <c r="J1678" s="94">
        <v>787</v>
      </c>
      <c r="K1678" s="95">
        <v>1443</v>
      </c>
      <c r="L1678" s="96">
        <v>203097.32</v>
      </c>
    </row>
    <row r="1679" spans="1:12" s="97" customFormat="1" ht="15" customHeight="1" x14ac:dyDescent="0.25">
      <c r="A1679" s="91" t="s">
        <v>52</v>
      </c>
      <c r="B1679" s="92" t="s">
        <v>43</v>
      </c>
      <c r="C1679" s="92" t="s">
        <v>53</v>
      </c>
      <c r="D1679" s="92" t="s">
        <v>124</v>
      </c>
      <c r="E1679" s="92" t="s">
        <v>37</v>
      </c>
      <c r="F1679" s="92" t="s">
        <v>37</v>
      </c>
      <c r="G1679" s="93" t="s">
        <v>42</v>
      </c>
      <c r="H1679" s="93" t="s">
        <v>37</v>
      </c>
      <c r="I1679" s="92" t="s">
        <v>45</v>
      </c>
      <c r="J1679" s="94">
        <v>49</v>
      </c>
      <c r="K1679" s="95">
        <v>57</v>
      </c>
      <c r="L1679" s="96">
        <v>3210.25</v>
      </c>
    </row>
    <row r="1680" spans="1:12" s="97" customFormat="1" ht="15" customHeight="1" x14ac:dyDescent="0.25">
      <c r="A1680" s="91" t="s">
        <v>52</v>
      </c>
      <c r="B1680" s="92" t="s">
        <v>43</v>
      </c>
      <c r="C1680" s="92" t="s">
        <v>53</v>
      </c>
      <c r="D1680" s="92" t="s">
        <v>124</v>
      </c>
      <c r="E1680" s="92" t="s">
        <v>37</v>
      </c>
      <c r="F1680" s="92" t="s">
        <v>37</v>
      </c>
      <c r="G1680" s="93" t="s">
        <v>43</v>
      </c>
      <c r="H1680" s="93" t="s">
        <v>37</v>
      </c>
      <c r="I1680" s="92" t="s">
        <v>117</v>
      </c>
      <c r="J1680" s="94">
        <v>980</v>
      </c>
      <c r="K1680" s="95">
        <v>1639</v>
      </c>
      <c r="L1680" s="96">
        <v>232641.05</v>
      </c>
    </row>
    <row r="1681" spans="1:12" s="97" customFormat="1" ht="15" customHeight="1" x14ac:dyDescent="0.25">
      <c r="A1681" s="91" t="s">
        <v>52</v>
      </c>
      <c r="B1681" s="92" t="s">
        <v>43</v>
      </c>
      <c r="C1681" s="92" t="s">
        <v>53</v>
      </c>
      <c r="D1681" s="92" t="s">
        <v>124</v>
      </c>
      <c r="E1681" s="92" t="s">
        <v>37</v>
      </c>
      <c r="F1681" s="92" t="s">
        <v>37</v>
      </c>
      <c r="G1681" s="93" t="s">
        <v>43</v>
      </c>
      <c r="H1681" s="93" t="s">
        <v>37</v>
      </c>
      <c r="I1681" s="92" t="s">
        <v>45</v>
      </c>
      <c r="J1681" s="94">
        <v>51</v>
      </c>
      <c r="K1681" s="95">
        <v>59</v>
      </c>
      <c r="L1681" s="96">
        <v>2734.01</v>
      </c>
    </row>
    <row r="1682" spans="1:12" s="97" customFormat="1" ht="15" customHeight="1" x14ac:dyDescent="0.25">
      <c r="A1682" s="91" t="s">
        <v>52</v>
      </c>
      <c r="B1682" s="92" t="s">
        <v>43</v>
      </c>
      <c r="C1682" s="92" t="s">
        <v>53</v>
      </c>
      <c r="D1682" s="92" t="s">
        <v>124</v>
      </c>
      <c r="E1682" s="92" t="s">
        <v>37</v>
      </c>
      <c r="F1682" s="92" t="s">
        <v>37</v>
      </c>
      <c r="G1682" s="93" t="s">
        <v>44</v>
      </c>
      <c r="H1682" s="93" t="s">
        <v>37</v>
      </c>
      <c r="I1682" s="92" t="s">
        <v>117</v>
      </c>
      <c r="J1682" s="94">
        <v>1056</v>
      </c>
      <c r="K1682" s="95">
        <v>1877</v>
      </c>
      <c r="L1682" s="96">
        <v>259809.96</v>
      </c>
    </row>
    <row r="1683" spans="1:12" s="97" customFormat="1" ht="15" customHeight="1" x14ac:dyDescent="0.25">
      <c r="A1683" s="91" t="s">
        <v>52</v>
      </c>
      <c r="B1683" s="92" t="s">
        <v>43</v>
      </c>
      <c r="C1683" s="92" t="s">
        <v>53</v>
      </c>
      <c r="D1683" s="92" t="s">
        <v>124</v>
      </c>
      <c r="E1683" s="92" t="s">
        <v>37</v>
      </c>
      <c r="F1683" s="92" t="s">
        <v>37</v>
      </c>
      <c r="G1683" s="93" t="s">
        <v>44</v>
      </c>
      <c r="H1683" s="93" t="s">
        <v>37</v>
      </c>
      <c r="I1683" s="92" t="s">
        <v>45</v>
      </c>
      <c r="J1683" s="94">
        <v>53</v>
      </c>
      <c r="K1683" s="95">
        <v>66</v>
      </c>
      <c r="L1683" s="96">
        <v>4082.19</v>
      </c>
    </row>
    <row r="1684" spans="1:12" s="97" customFormat="1" ht="15" customHeight="1" x14ac:dyDescent="0.25">
      <c r="A1684" s="91" t="s">
        <v>52</v>
      </c>
      <c r="B1684" s="92" t="s">
        <v>43</v>
      </c>
      <c r="C1684" s="92" t="s">
        <v>53</v>
      </c>
      <c r="D1684" s="92" t="s">
        <v>124</v>
      </c>
      <c r="E1684" s="92" t="s">
        <v>37</v>
      </c>
      <c r="F1684" s="92" t="s">
        <v>37</v>
      </c>
      <c r="G1684" s="93" t="s">
        <v>98</v>
      </c>
      <c r="H1684" s="93" t="s">
        <v>37</v>
      </c>
      <c r="I1684" s="92" t="s">
        <v>117</v>
      </c>
      <c r="J1684" s="94">
        <v>925</v>
      </c>
      <c r="K1684" s="95">
        <v>1686</v>
      </c>
      <c r="L1684" s="96">
        <v>233280.05000000101</v>
      </c>
    </row>
    <row r="1685" spans="1:12" s="97" customFormat="1" ht="15" customHeight="1" x14ac:dyDescent="0.25">
      <c r="A1685" s="91" t="s">
        <v>52</v>
      </c>
      <c r="B1685" s="92" t="s">
        <v>43</v>
      </c>
      <c r="C1685" s="92" t="s">
        <v>53</v>
      </c>
      <c r="D1685" s="92" t="s">
        <v>124</v>
      </c>
      <c r="E1685" s="92" t="s">
        <v>37</v>
      </c>
      <c r="F1685" s="92" t="s">
        <v>37</v>
      </c>
      <c r="G1685" s="93" t="s">
        <v>98</v>
      </c>
      <c r="H1685" s="93" t="s">
        <v>37</v>
      </c>
      <c r="I1685" s="92" t="s">
        <v>45</v>
      </c>
      <c r="J1685" s="94">
        <v>62</v>
      </c>
      <c r="K1685" s="95">
        <v>83</v>
      </c>
      <c r="L1685" s="96">
        <v>5366.02</v>
      </c>
    </row>
    <row r="1686" spans="1:12" s="97" customFormat="1" ht="15" customHeight="1" x14ac:dyDescent="0.25">
      <c r="A1686" s="91" t="s">
        <v>52</v>
      </c>
      <c r="B1686" s="92" t="s">
        <v>43</v>
      </c>
      <c r="C1686" s="92" t="s">
        <v>53</v>
      </c>
      <c r="D1686" s="92" t="s">
        <v>124</v>
      </c>
      <c r="E1686" s="92" t="s">
        <v>37</v>
      </c>
      <c r="F1686" s="92" t="s">
        <v>37</v>
      </c>
      <c r="G1686" s="93" t="s">
        <v>37</v>
      </c>
      <c r="H1686" s="93" t="s">
        <v>122</v>
      </c>
      <c r="I1686" s="92" t="s">
        <v>117</v>
      </c>
      <c r="J1686" s="94">
        <v>426</v>
      </c>
      <c r="K1686" s="95">
        <v>813</v>
      </c>
      <c r="L1686" s="96">
        <v>120515.060000001</v>
      </c>
    </row>
    <row r="1687" spans="1:12" s="97" customFormat="1" ht="15" customHeight="1" x14ac:dyDescent="0.25">
      <c r="A1687" s="91" t="s">
        <v>52</v>
      </c>
      <c r="B1687" s="92" t="s">
        <v>43</v>
      </c>
      <c r="C1687" s="92" t="s">
        <v>53</v>
      </c>
      <c r="D1687" s="92" t="s">
        <v>124</v>
      </c>
      <c r="E1687" s="92" t="s">
        <v>37</v>
      </c>
      <c r="F1687" s="92" t="s">
        <v>37</v>
      </c>
      <c r="G1687" s="93" t="s">
        <v>37</v>
      </c>
      <c r="H1687" s="93" t="s">
        <v>122</v>
      </c>
      <c r="I1687" s="92" t="s">
        <v>45</v>
      </c>
      <c r="J1687" s="94">
        <v>51</v>
      </c>
      <c r="K1687" s="95">
        <v>63</v>
      </c>
      <c r="L1687" s="96">
        <v>5389.54</v>
      </c>
    </row>
    <row r="1688" spans="1:12" s="97" customFormat="1" ht="15" customHeight="1" x14ac:dyDescent="0.25">
      <c r="A1688" s="91" t="s">
        <v>52</v>
      </c>
      <c r="B1688" s="92" t="s">
        <v>43</v>
      </c>
      <c r="C1688" s="92" t="s">
        <v>53</v>
      </c>
      <c r="D1688" s="92" t="s">
        <v>124</v>
      </c>
      <c r="E1688" s="92" t="s">
        <v>37</v>
      </c>
      <c r="F1688" s="92" t="s">
        <v>37</v>
      </c>
      <c r="G1688" s="93" t="s">
        <v>37</v>
      </c>
      <c r="H1688" s="93" t="s">
        <v>37</v>
      </c>
      <c r="I1688" s="92" t="s">
        <v>117</v>
      </c>
      <c r="J1688" s="94">
        <v>4376</v>
      </c>
      <c r="K1688" s="95">
        <v>8252</v>
      </c>
      <c r="L1688" s="96">
        <v>1158806.9000000099</v>
      </c>
    </row>
    <row r="1689" spans="1:12" s="97" customFormat="1" ht="15" customHeight="1" x14ac:dyDescent="0.25">
      <c r="A1689" s="91" t="s">
        <v>52</v>
      </c>
      <c r="B1689" s="92" t="s">
        <v>43</v>
      </c>
      <c r="C1689" s="92" t="s">
        <v>53</v>
      </c>
      <c r="D1689" s="92" t="s">
        <v>124</v>
      </c>
      <c r="E1689" s="92" t="s">
        <v>37</v>
      </c>
      <c r="F1689" s="92" t="s">
        <v>37</v>
      </c>
      <c r="G1689" s="93" t="s">
        <v>37</v>
      </c>
      <c r="H1689" s="93" t="s">
        <v>37</v>
      </c>
      <c r="I1689" s="92" t="s">
        <v>45</v>
      </c>
      <c r="J1689" s="94">
        <v>242</v>
      </c>
      <c r="K1689" s="95">
        <v>308</v>
      </c>
      <c r="L1689" s="96">
        <v>18636.580000000002</v>
      </c>
    </row>
    <row r="1690" spans="1:12" s="97" customFormat="1" ht="15" customHeight="1" x14ac:dyDescent="0.25">
      <c r="A1690" s="91" t="s">
        <v>52</v>
      </c>
      <c r="B1690" s="92" t="s">
        <v>43</v>
      </c>
      <c r="C1690" s="92" t="s">
        <v>53</v>
      </c>
      <c r="D1690" s="92" t="s">
        <v>124</v>
      </c>
      <c r="E1690" s="92" t="s">
        <v>37</v>
      </c>
      <c r="F1690" s="92" t="s">
        <v>37</v>
      </c>
      <c r="G1690" s="93" t="s">
        <v>37</v>
      </c>
      <c r="H1690" s="93" t="s">
        <v>64</v>
      </c>
      <c r="I1690" s="92" t="s">
        <v>117</v>
      </c>
      <c r="J1690" s="94">
        <v>3923</v>
      </c>
      <c r="K1690" s="95">
        <v>7375</v>
      </c>
      <c r="L1690" s="96">
        <v>1030725.4799999601</v>
      </c>
    </row>
    <row r="1691" spans="1:12" s="97" customFormat="1" ht="15" customHeight="1" x14ac:dyDescent="0.25">
      <c r="A1691" s="91" t="s">
        <v>52</v>
      </c>
      <c r="B1691" s="92" t="s">
        <v>43</v>
      </c>
      <c r="C1691" s="92" t="s">
        <v>53</v>
      </c>
      <c r="D1691" s="92" t="s">
        <v>124</v>
      </c>
      <c r="E1691" s="92" t="s">
        <v>37</v>
      </c>
      <c r="F1691" s="92" t="s">
        <v>37</v>
      </c>
      <c r="G1691" s="93" t="s">
        <v>37</v>
      </c>
      <c r="H1691" s="93" t="s">
        <v>64</v>
      </c>
      <c r="I1691" s="92" t="s">
        <v>45</v>
      </c>
      <c r="J1691" s="94">
        <v>190</v>
      </c>
      <c r="K1691" s="95">
        <v>243</v>
      </c>
      <c r="L1691" s="96">
        <v>13188.4099999999</v>
      </c>
    </row>
    <row r="1692" spans="1:12" s="97" customFormat="1" ht="15" customHeight="1" x14ac:dyDescent="0.25">
      <c r="A1692" s="91" t="s">
        <v>52</v>
      </c>
      <c r="B1692" s="92" t="s">
        <v>43</v>
      </c>
      <c r="C1692" s="92" t="s">
        <v>53</v>
      </c>
      <c r="D1692" s="92" t="s">
        <v>37</v>
      </c>
      <c r="E1692" s="92" t="s">
        <v>61</v>
      </c>
      <c r="F1692" s="92" t="s">
        <v>120</v>
      </c>
      <c r="G1692" s="93" t="s">
        <v>37</v>
      </c>
      <c r="H1692" s="93" t="s">
        <v>37</v>
      </c>
      <c r="I1692" s="92" t="s">
        <v>117</v>
      </c>
      <c r="J1692" s="94">
        <v>13695</v>
      </c>
      <c r="K1692" s="95">
        <v>46691</v>
      </c>
      <c r="L1692" s="96">
        <v>5174509.6199997896</v>
      </c>
    </row>
    <row r="1693" spans="1:12" s="97" customFormat="1" ht="15" customHeight="1" x14ac:dyDescent="0.25">
      <c r="A1693" s="91" t="s">
        <v>52</v>
      </c>
      <c r="B1693" s="92" t="s">
        <v>43</v>
      </c>
      <c r="C1693" s="92" t="s">
        <v>53</v>
      </c>
      <c r="D1693" s="92" t="s">
        <v>37</v>
      </c>
      <c r="E1693" s="92" t="s">
        <v>61</v>
      </c>
      <c r="F1693" s="92" t="s">
        <v>120</v>
      </c>
      <c r="G1693" s="93" t="s">
        <v>37</v>
      </c>
      <c r="H1693" s="93" t="s">
        <v>37</v>
      </c>
      <c r="I1693" s="92" t="s">
        <v>45</v>
      </c>
      <c r="J1693" s="94">
        <v>1024</v>
      </c>
      <c r="K1693" s="95">
        <v>1684</v>
      </c>
      <c r="L1693" s="96">
        <v>117386.45000000299</v>
      </c>
    </row>
    <row r="1694" spans="1:12" s="97" customFormat="1" ht="15" customHeight="1" x14ac:dyDescent="0.25">
      <c r="A1694" s="91" t="s">
        <v>52</v>
      </c>
      <c r="B1694" s="92" t="s">
        <v>43</v>
      </c>
      <c r="C1694" s="92" t="s">
        <v>53</v>
      </c>
      <c r="D1694" s="92" t="s">
        <v>37</v>
      </c>
      <c r="E1694" s="92" t="s">
        <v>61</v>
      </c>
      <c r="F1694" s="92" t="s">
        <v>121</v>
      </c>
      <c r="G1694" s="93" t="s">
        <v>37</v>
      </c>
      <c r="H1694" s="93" t="s">
        <v>37</v>
      </c>
      <c r="I1694" s="92" t="s">
        <v>117</v>
      </c>
      <c r="J1694" s="94">
        <v>148442</v>
      </c>
      <c r="K1694" s="95">
        <v>336475</v>
      </c>
      <c r="L1694" s="96">
        <v>34331025.259950101</v>
      </c>
    </row>
    <row r="1695" spans="1:12" s="97" customFormat="1" ht="15" customHeight="1" x14ac:dyDescent="0.25">
      <c r="A1695" s="91" t="s">
        <v>52</v>
      </c>
      <c r="B1695" s="92" t="s">
        <v>43</v>
      </c>
      <c r="C1695" s="92" t="s">
        <v>53</v>
      </c>
      <c r="D1695" s="92" t="s">
        <v>37</v>
      </c>
      <c r="E1695" s="92" t="s">
        <v>61</v>
      </c>
      <c r="F1695" s="92" t="s">
        <v>121</v>
      </c>
      <c r="G1695" s="93" t="s">
        <v>37</v>
      </c>
      <c r="H1695" s="93" t="s">
        <v>37</v>
      </c>
      <c r="I1695" s="92" t="s">
        <v>45</v>
      </c>
      <c r="J1695" s="94">
        <v>9609</v>
      </c>
      <c r="K1695" s="95">
        <v>12470</v>
      </c>
      <c r="L1695" s="96">
        <v>618326.69999999099</v>
      </c>
    </row>
    <row r="1696" spans="1:12" s="97" customFormat="1" ht="15" customHeight="1" x14ac:dyDescent="0.25">
      <c r="A1696" s="91" t="s">
        <v>52</v>
      </c>
      <c r="B1696" s="92" t="s">
        <v>43</v>
      </c>
      <c r="C1696" s="92" t="s">
        <v>53</v>
      </c>
      <c r="D1696" s="92" t="s">
        <v>37</v>
      </c>
      <c r="E1696" s="92" t="s">
        <v>61</v>
      </c>
      <c r="F1696" s="92" t="s">
        <v>60</v>
      </c>
      <c r="G1696" s="93" t="s">
        <v>37</v>
      </c>
      <c r="H1696" s="93" t="s">
        <v>37</v>
      </c>
      <c r="I1696" s="92" t="s">
        <v>117</v>
      </c>
      <c r="J1696" s="94">
        <v>26979</v>
      </c>
      <c r="K1696" s="95">
        <v>68874</v>
      </c>
      <c r="L1696" s="96">
        <v>6110418.3799973801</v>
      </c>
    </row>
    <row r="1697" spans="1:12" s="97" customFormat="1" ht="15" customHeight="1" x14ac:dyDescent="0.25">
      <c r="A1697" s="91" t="s">
        <v>52</v>
      </c>
      <c r="B1697" s="92" t="s">
        <v>43</v>
      </c>
      <c r="C1697" s="92" t="s">
        <v>53</v>
      </c>
      <c r="D1697" s="92" t="s">
        <v>37</v>
      </c>
      <c r="E1697" s="92" t="s">
        <v>61</v>
      </c>
      <c r="F1697" s="92" t="s">
        <v>60</v>
      </c>
      <c r="G1697" s="93" t="s">
        <v>37</v>
      </c>
      <c r="H1697" s="93" t="s">
        <v>37</v>
      </c>
      <c r="I1697" s="92" t="s">
        <v>45</v>
      </c>
      <c r="J1697" s="94">
        <v>2299</v>
      </c>
      <c r="K1697" s="95">
        <v>2901</v>
      </c>
      <c r="L1697" s="96">
        <v>107444.83</v>
      </c>
    </row>
    <row r="1698" spans="1:12" s="97" customFormat="1" ht="15" customHeight="1" x14ac:dyDescent="0.25">
      <c r="A1698" s="91" t="s">
        <v>52</v>
      </c>
      <c r="B1698" s="92" t="s">
        <v>43</v>
      </c>
      <c r="C1698" s="92" t="s">
        <v>53</v>
      </c>
      <c r="D1698" s="92" t="s">
        <v>37</v>
      </c>
      <c r="E1698" s="92" t="s">
        <v>61</v>
      </c>
      <c r="F1698" s="92" t="s">
        <v>37</v>
      </c>
      <c r="G1698" s="93" t="s">
        <v>41</v>
      </c>
      <c r="H1698" s="93" t="s">
        <v>37</v>
      </c>
      <c r="I1698" s="92" t="s">
        <v>117</v>
      </c>
      <c r="J1698" s="94">
        <v>44029</v>
      </c>
      <c r="K1698" s="95">
        <v>115171</v>
      </c>
      <c r="L1698" s="96">
        <v>11418759.359991301</v>
      </c>
    </row>
    <row r="1699" spans="1:12" s="97" customFormat="1" ht="15" customHeight="1" x14ac:dyDescent="0.25">
      <c r="A1699" s="91" t="s">
        <v>52</v>
      </c>
      <c r="B1699" s="92" t="s">
        <v>43</v>
      </c>
      <c r="C1699" s="92" t="s">
        <v>53</v>
      </c>
      <c r="D1699" s="92" t="s">
        <v>37</v>
      </c>
      <c r="E1699" s="92" t="s">
        <v>61</v>
      </c>
      <c r="F1699" s="92" t="s">
        <v>37</v>
      </c>
      <c r="G1699" s="93" t="s">
        <v>41</v>
      </c>
      <c r="H1699" s="93" t="s">
        <v>37</v>
      </c>
      <c r="I1699" s="92" t="s">
        <v>45</v>
      </c>
      <c r="J1699" s="94">
        <v>3221</v>
      </c>
      <c r="K1699" s="95">
        <v>4353</v>
      </c>
      <c r="L1699" s="96">
        <v>197665.97999998101</v>
      </c>
    </row>
    <row r="1700" spans="1:12" s="97" customFormat="1" ht="15" customHeight="1" x14ac:dyDescent="0.25">
      <c r="A1700" s="91" t="s">
        <v>52</v>
      </c>
      <c r="B1700" s="92" t="s">
        <v>43</v>
      </c>
      <c r="C1700" s="92" t="s">
        <v>53</v>
      </c>
      <c r="D1700" s="92" t="s">
        <v>37</v>
      </c>
      <c r="E1700" s="92" t="s">
        <v>61</v>
      </c>
      <c r="F1700" s="92" t="s">
        <v>37</v>
      </c>
      <c r="G1700" s="93" t="s">
        <v>42</v>
      </c>
      <c r="H1700" s="93" t="s">
        <v>37</v>
      </c>
      <c r="I1700" s="92" t="s">
        <v>117</v>
      </c>
      <c r="J1700" s="94">
        <v>40982</v>
      </c>
      <c r="K1700" s="95">
        <v>93719</v>
      </c>
      <c r="L1700" s="96">
        <v>9397283.8299991209</v>
      </c>
    </row>
    <row r="1701" spans="1:12" s="97" customFormat="1" ht="15" customHeight="1" x14ac:dyDescent="0.25">
      <c r="A1701" s="91" t="s">
        <v>52</v>
      </c>
      <c r="B1701" s="92" t="s">
        <v>43</v>
      </c>
      <c r="C1701" s="92" t="s">
        <v>53</v>
      </c>
      <c r="D1701" s="92" t="s">
        <v>37</v>
      </c>
      <c r="E1701" s="92" t="s">
        <v>61</v>
      </c>
      <c r="F1701" s="92" t="s">
        <v>37</v>
      </c>
      <c r="G1701" s="93" t="s">
        <v>42</v>
      </c>
      <c r="H1701" s="93" t="s">
        <v>37</v>
      </c>
      <c r="I1701" s="92" t="s">
        <v>45</v>
      </c>
      <c r="J1701" s="94">
        <v>2785</v>
      </c>
      <c r="K1701" s="95">
        <v>3503</v>
      </c>
      <c r="L1701" s="96">
        <v>172117.06999998499</v>
      </c>
    </row>
    <row r="1702" spans="1:12" s="97" customFormat="1" ht="15" customHeight="1" x14ac:dyDescent="0.25">
      <c r="A1702" s="91" t="s">
        <v>52</v>
      </c>
      <c r="B1702" s="92" t="s">
        <v>43</v>
      </c>
      <c r="C1702" s="92" t="s">
        <v>53</v>
      </c>
      <c r="D1702" s="92" t="s">
        <v>37</v>
      </c>
      <c r="E1702" s="92" t="s">
        <v>61</v>
      </c>
      <c r="F1702" s="92" t="s">
        <v>37</v>
      </c>
      <c r="G1702" s="93" t="s">
        <v>43</v>
      </c>
      <c r="H1702" s="93" t="s">
        <v>37</v>
      </c>
      <c r="I1702" s="92" t="s">
        <v>117</v>
      </c>
      <c r="J1702" s="94">
        <v>39418</v>
      </c>
      <c r="K1702" s="95">
        <v>85340</v>
      </c>
      <c r="L1702" s="96">
        <v>8639353.3199984804</v>
      </c>
    </row>
    <row r="1703" spans="1:12" s="97" customFormat="1" ht="15" customHeight="1" x14ac:dyDescent="0.25">
      <c r="A1703" s="91" t="s">
        <v>52</v>
      </c>
      <c r="B1703" s="92" t="s">
        <v>43</v>
      </c>
      <c r="C1703" s="92" t="s">
        <v>53</v>
      </c>
      <c r="D1703" s="92" t="s">
        <v>37</v>
      </c>
      <c r="E1703" s="92" t="s">
        <v>61</v>
      </c>
      <c r="F1703" s="92" t="s">
        <v>37</v>
      </c>
      <c r="G1703" s="93" t="s">
        <v>43</v>
      </c>
      <c r="H1703" s="93" t="s">
        <v>37</v>
      </c>
      <c r="I1703" s="92" t="s">
        <v>45</v>
      </c>
      <c r="J1703" s="94">
        <v>2542</v>
      </c>
      <c r="K1703" s="95">
        <v>3204</v>
      </c>
      <c r="L1703" s="96">
        <v>156874.419999987</v>
      </c>
    </row>
    <row r="1704" spans="1:12" s="97" customFormat="1" ht="15" customHeight="1" x14ac:dyDescent="0.25">
      <c r="A1704" s="91" t="s">
        <v>52</v>
      </c>
      <c r="B1704" s="92" t="s">
        <v>43</v>
      </c>
      <c r="C1704" s="92" t="s">
        <v>53</v>
      </c>
      <c r="D1704" s="92" t="s">
        <v>37</v>
      </c>
      <c r="E1704" s="92" t="s">
        <v>61</v>
      </c>
      <c r="F1704" s="92" t="s">
        <v>37</v>
      </c>
      <c r="G1704" s="93" t="s">
        <v>44</v>
      </c>
      <c r="H1704" s="93" t="s">
        <v>37</v>
      </c>
      <c r="I1704" s="92" t="s">
        <v>117</v>
      </c>
      <c r="J1704" s="94">
        <v>38669</v>
      </c>
      <c r="K1704" s="95">
        <v>81982</v>
      </c>
      <c r="L1704" s="96">
        <v>8336985.7899986599</v>
      </c>
    </row>
    <row r="1705" spans="1:12" s="97" customFormat="1" ht="15" customHeight="1" x14ac:dyDescent="0.25">
      <c r="A1705" s="91" t="s">
        <v>52</v>
      </c>
      <c r="B1705" s="92" t="s">
        <v>43</v>
      </c>
      <c r="C1705" s="92" t="s">
        <v>53</v>
      </c>
      <c r="D1705" s="92" t="s">
        <v>37</v>
      </c>
      <c r="E1705" s="92" t="s">
        <v>61</v>
      </c>
      <c r="F1705" s="92" t="s">
        <v>37</v>
      </c>
      <c r="G1705" s="93" t="s">
        <v>44</v>
      </c>
      <c r="H1705" s="93" t="s">
        <v>37</v>
      </c>
      <c r="I1705" s="92" t="s">
        <v>45</v>
      </c>
      <c r="J1705" s="94">
        <v>2435</v>
      </c>
      <c r="K1705" s="95">
        <v>3102</v>
      </c>
      <c r="L1705" s="96">
        <v>158613.82999998701</v>
      </c>
    </row>
    <row r="1706" spans="1:12" s="97" customFormat="1" ht="15" customHeight="1" x14ac:dyDescent="0.25">
      <c r="A1706" s="91" t="s">
        <v>52</v>
      </c>
      <c r="B1706" s="92" t="s">
        <v>43</v>
      </c>
      <c r="C1706" s="92" t="s">
        <v>53</v>
      </c>
      <c r="D1706" s="92" t="s">
        <v>37</v>
      </c>
      <c r="E1706" s="92" t="s">
        <v>61</v>
      </c>
      <c r="F1706" s="92" t="s">
        <v>37</v>
      </c>
      <c r="G1706" s="93" t="s">
        <v>98</v>
      </c>
      <c r="H1706" s="93" t="s">
        <v>37</v>
      </c>
      <c r="I1706" s="92" t="s">
        <v>117</v>
      </c>
      <c r="J1706" s="94">
        <v>34567</v>
      </c>
      <c r="K1706" s="95">
        <v>71345</v>
      </c>
      <c r="L1706" s="96">
        <v>7367474.3499991503</v>
      </c>
    </row>
    <row r="1707" spans="1:12" s="97" customFormat="1" ht="15" customHeight="1" x14ac:dyDescent="0.25">
      <c r="A1707" s="91" t="s">
        <v>52</v>
      </c>
      <c r="B1707" s="92" t="s">
        <v>43</v>
      </c>
      <c r="C1707" s="92" t="s">
        <v>53</v>
      </c>
      <c r="D1707" s="92" t="s">
        <v>37</v>
      </c>
      <c r="E1707" s="92" t="s">
        <v>61</v>
      </c>
      <c r="F1707" s="92" t="s">
        <v>37</v>
      </c>
      <c r="G1707" s="93" t="s">
        <v>98</v>
      </c>
      <c r="H1707" s="93" t="s">
        <v>37</v>
      </c>
      <c r="I1707" s="92" t="s">
        <v>45</v>
      </c>
      <c r="J1707" s="94">
        <v>2209</v>
      </c>
      <c r="K1707" s="95">
        <v>2730</v>
      </c>
      <c r="L1707" s="96">
        <v>151019.459999988</v>
      </c>
    </row>
    <row r="1708" spans="1:12" s="97" customFormat="1" ht="15" customHeight="1" x14ac:dyDescent="0.25">
      <c r="A1708" s="91" t="s">
        <v>52</v>
      </c>
      <c r="B1708" s="92" t="s">
        <v>43</v>
      </c>
      <c r="C1708" s="92" t="s">
        <v>53</v>
      </c>
      <c r="D1708" s="92" t="s">
        <v>37</v>
      </c>
      <c r="E1708" s="92" t="s">
        <v>61</v>
      </c>
      <c r="F1708" s="92" t="s">
        <v>37</v>
      </c>
      <c r="G1708" s="93" t="s">
        <v>37</v>
      </c>
      <c r="H1708" s="93" t="s">
        <v>122</v>
      </c>
      <c r="I1708" s="92" t="s">
        <v>117</v>
      </c>
      <c r="J1708" s="94">
        <v>27432</v>
      </c>
      <c r="K1708" s="95">
        <v>61688</v>
      </c>
      <c r="L1708" s="96">
        <v>5689983.41000064</v>
      </c>
    </row>
    <row r="1709" spans="1:12" s="97" customFormat="1" ht="15" customHeight="1" x14ac:dyDescent="0.25">
      <c r="A1709" s="91" t="s">
        <v>52</v>
      </c>
      <c r="B1709" s="92" t="s">
        <v>43</v>
      </c>
      <c r="C1709" s="92" t="s">
        <v>53</v>
      </c>
      <c r="D1709" s="92" t="s">
        <v>37</v>
      </c>
      <c r="E1709" s="92" t="s">
        <v>61</v>
      </c>
      <c r="F1709" s="92" t="s">
        <v>37</v>
      </c>
      <c r="G1709" s="93" t="s">
        <v>37</v>
      </c>
      <c r="H1709" s="93" t="s">
        <v>122</v>
      </c>
      <c r="I1709" s="92" t="s">
        <v>45</v>
      </c>
      <c r="J1709" s="94">
        <v>1981</v>
      </c>
      <c r="K1709" s="95">
        <v>2701</v>
      </c>
      <c r="L1709" s="96">
        <v>236078.969999997</v>
      </c>
    </row>
    <row r="1710" spans="1:12" s="97" customFormat="1" ht="15" customHeight="1" x14ac:dyDescent="0.25">
      <c r="A1710" s="91" t="s">
        <v>52</v>
      </c>
      <c r="B1710" s="92" t="s">
        <v>43</v>
      </c>
      <c r="C1710" s="92" t="s">
        <v>53</v>
      </c>
      <c r="D1710" s="92" t="s">
        <v>37</v>
      </c>
      <c r="E1710" s="92" t="s">
        <v>61</v>
      </c>
      <c r="F1710" s="92" t="s">
        <v>37</v>
      </c>
      <c r="G1710" s="93" t="s">
        <v>37</v>
      </c>
      <c r="H1710" s="93" t="s">
        <v>37</v>
      </c>
      <c r="I1710" s="92" t="s">
        <v>117</v>
      </c>
      <c r="J1710" s="94">
        <v>188934</v>
      </c>
      <c r="K1710" s="95">
        <v>452040</v>
      </c>
      <c r="L1710" s="96">
        <v>45615953.260057703</v>
      </c>
    </row>
    <row r="1711" spans="1:12" s="97" customFormat="1" ht="15" customHeight="1" x14ac:dyDescent="0.25">
      <c r="A1711" s="91" t="s">
        <v>52</v>
      </c>
      <c r="B1711" s="92" t="s">
        <v>43</v>
      </c>
      <c r="C1711" s="92" t="s">
        <v>53</v>
      </c>
      <c r="D1711" s="92" t="s">
        <v>37</v>
      </c>
      <c r="E1711" s="92" t="s">
        <v>61</v>
      </c>
      <c r="F1711" s="92" t="s">
        <v>37</v>
      </c>
      <c r="G1711" s="93" t="s">
        <v>37</v>
      </c>
      <c r="H1711" s="93" t="s">
        <v>37</v>
      </c>
      <c r="I1711" s="92" t="s">
        <v>45</v>
      </c>
      <c r="J1711" s="94">
        <v>12926</v>
      </c>
      <c r="K1711" s="95">
        <v>17055</v>
      </c>
      <c r="L1711" s="96">
        <v>843157.98000034201</v>
      </c>
    </row>
    <row r="1712" spans="1:12" s="97" customFormat="1" ht="15" customHeight="1" x14ac:dyDescent="0.25">
      <c r="A1712" s="91" t="s">
        <v>52</v>
      </c>
      <c r="B1712" s="92" t="s">
        <v>43</v>
      </c>
      <c r="C1712" s="92" t="s">
        <v>53</v>
      </c>
      <c r="D1712" s="92" t="s">
        <v>37</v>
      </c>
      <c r="E1712" s="92" t="s">
        <v>61</v>
      </c>
      <c r="F1712" s="92" t="s">
        <v>37</v>
      </c>
      <c r="G1712" s="93" t="s">
        <v>37</v>
      </c>
      <c r="H1712" s="93" t="s">
        <v>64</v>
      </c>
      <c r="I1712" s="92" t="s">
        <v>117</v>
      </c>
      <c r="J1712" s="94">
        <v>160007</v>
      </c>
      <c r="K1712" s="95">
        <v>386309</v>
      </c>
      <c r="L1712" s="96">
        <v>39517684.589885302</v>
      </c>
    </row>
    <row r="1713" spans="1:12" s="97" customFormat="1" ht="15" customHeight="1" x14ac:dyDescent="0.25">
      <c r="A1713" s="91" t="s">
        <v>52</v>
      </c>
      <c r="B1713" s="92" t="s">
        <v>43</v>
      </c>
      <c r="C1713" s="92" t="s">
        <v>53</v>
      </c>
      <c r="D1713" s="92" t="s">
        <v>37</v>
      </c>
      <c r="E1713" s="92" t="s">
        <v>61</v>
      </c>
      <c r="F1713" s="92" t="s">
        <v>37</v>
      </c>
      <c r="G1713" s="93" t="s">
        <v>37</v>
      </c>
      <c r="H1713" s="93" t="s">
        <v>64</v>
      </c>
      <c r="I1713" s="92" t="s">
        <v>45</v>
      </c>
      <c r="J1713" s="94">
        <v>10844</v>
      </c>
      <c r="K1713" s="95">
        <v>14202</v>
      </c>
      <c r="L1713" s="96">
        <v>600521.80999993603</v>
      </c>
    </row>
    <row r="1714" spans="1:12" s="97" customFormat="1" ht="15" customHeight="1" x14ac:dyDescent="0.25">
      <c r="A1714" s="91" t="s">
        <v>52</v>
      </c>
      <c r="B1714" s="92" t="s">
        <v>43</v>
      </c>
      <c r="C1714" s="92" t="s">
        <v>53</v>
      </c>
      <c r="D1714" s="92" t="s">
        <v>37</v>
      </c>
      <c r="E1714" s="92" t="s">
        <v>62</v>
      </c>
      <c r="F1714" s="92" t="s">
        <v>120</v>
      </c>
      <c r="G1714" s="93" t="s">
        <v>37</v>
      </c>
      <c r="H1714" s="93" t="s">
        <v>37</v>
      </c>
      <c r="I1714" s="92" t="s">
        <v>117</v>
      </c>
      <c r="J1714" s="94">
        <v>9430</v>
      </c>
      <c r="K1714" s="95">
        <v>29663</v>
      </c>
      <c r="L1714" s="96">
        <v>3244837.09999992</v>
      </c>
    </row>
    <row r="1715" spans="1:12" s="97" customFormat="1" ht="15" customHeight="1" x14ac:dyDescent="0.25">
      <c r="A1715" s="91" t="s">
        <v>52</v>
      </c>
      <c r="B1715" s="92" t="s">
        <v>43</v>
      </c>
      <c r="C1715" s="92" t="s">
        <v>53</v>
      </c>
      <c r="D1715" s="92" t="s">
        <v>37</v>
      </c>
      <c r="E1715" s="92" t="s">
        <v>62</v>
      </c>
      <c r="F1715" s="92" t="s">
        <v>120</v>
      </c>
      <c r="G1715" s="93" t="s">
        <v>37</v>
      </c>
      <c r="H1715" s="93" t="s">
        <v>37</v>
      </c>
      <c r="I1715" s="92" t="s">
        <v>45</v>
      </c>
      <c r="J1715" s="94">
        <v>785</v>
      </c>
      <c r="K1715" s="95">
        <v>1256</v>
      </c>
      <c r="L1715" s="96">
        <v>86260.040000000095</v>
      </c>
    </row>
    <row r="1716" spans="1:12" s="97" customFormat="1" ht="15" customHeight="1" x14ac:dyDescent="0.25">
      <c r="A1716" s="91" t="s">
        <v>52</v>
      </c>
      <c r="B1716" s="92" t="s">
        <v>43</v>
      </c>
      <c r="C1716" s="92" t="s">
        <v>53</v>
      </c>
      <c r="D1716" s="92" t="s">
        <v>37</v>
      </c>
      <c r="E1716" s="92" t="s">
        <v>62</v>
      </c>
      <c r="F1716" s="92" t="s">
        <v>121</v>
      </c>
      <c r="G1716" s="93" t="s">
        <v>37</v>
      </c>
      <c r="H1716" s="93" t="s">
        <v>37</v>
      </c>
      <c r="I1716" s="92" t="s">
        <v>117</v>
      </c>
      <c r="J1716" s="94">
        <v>86184</v>
      </c>
      <c r="K1716" s="95">
        <v>226702</v>
      </c>
      <c r="L1716" s="96">
        <v>22392191.779960401</v>
      </c>
    </row>
    <row r="1717" spans="1:12" s="97" customFormat="1" ht="15" customHeight="1" x14ac:dyDescent="0.25">
      <c r="A1717" s="91" t="s">
        <v>52</v>
      </c>
      <c r="B1717" s="92" t="s">
        <v>43</v>
      </c>
      <c r="C1717" s="92" t="s">
        <v>53</v>
      </c>
      <c r="D1717" s="92" t="s">
        <v>37</v>
      </c>
      <c r="E1717" s="92" t="s">
        <v>62</v>
      </c>
      <c r="F1717" s="92" t="s">
        <v>121</v>
      </c>
      <c r="G1717" s="93" t="s">
        <v>37</v>
      </c>
      <c r="H1717" s="93" t="s">
        <v>37</v>
      </c>
      <c r="I1717" s="92" t="s">
        <v>45</v>
      </c>
      <c r="J1717" s="94">
        <v>6352</v>
      </c>
      <c r="K1717" s="95">
        <v>8605</v>
      </c>
      <c r="L1717" s="96">
        <v>456246.27999998402</v>
      </c>
    </row>
    <row r="1718" spans="1:12" s="97" customFormat="1" ht="15" customHeight="1" x14ac:dyDescent="0.25">
      <c r="A1718" s="91" t="s">
        <v>52</v>
      </c>
      <c r="B1718" s="92" t="s">
        <v>43</v>
      </c>
      <c r="C1718" s="92" t="s">
        <v>53</v>
      </c>
      <c r="D1718" s="92" t="s">
        <v>37</v>
      </c>
      <c r="E1718" s="92" t="s">
        <v>62</v>
      </c>
      <c r="F1718" s="92" t="s">
        <v>60</v>
      </c>
      <c r="G1718" s="93" t="s">
        <v>37</v>
      </c>
      <c r="H1718" s="93" t="s">
        <v>37</v>
      </c>
      <c r="I1718" s="92" t="s">
        <v>117</v>
      </c>
      <c r="J1718" s="94">
        <v>13899</v>
      </c>
      <c r="K1718" s="95">
        <v>39458</v>
      </c>
      <c r="L1718" s="96">
        <v>3449835.5700005498</v>
      </c>
    </row>
    <row r="1719" spans="1:12" s="97" customFormat="1" ht="15" customHeight="1" x14ac:dyDescent="0.25">
      <c r="A1719" s="91" t="s">
        <v>52</v>
      </c>
      <c r="B1719" s="92" t="s">
        <v>43</v>
      </c>
      <c r="C1719" s="92" t="s">
        <v>53</v>
      </c>
      <c r="D1719" s="92" t="s">
        <v>37</v>
      </c>
      <c r="E1719" s="92" t="s">
        <v>62</v>
      </c>
      <c r="F1719" s="92" t="s">
        <v>60</v>
      </c>
      <c r="G1719" s="93" t="s">
        <v>37</v>
      </c>
      <c r="H1719" s="93" t="s">
        <v>37</v>
      </c>
      <c r="I1719" s="92" t="s">
        <v>45</v>
      </c>
      <c r="J1719" s="94">
        <v>1164</v>
      </c>
      <c r="K1719" s="95">
        <v>1460</v>
      </c>
      <c r="L1719" s="96">
        <v>59775.85</v>
      </c>
    </row>
    <row r="1720" spans="1:12" s="97" customFormat="1" ht="15" customHeight="1" x14ac:dyDescent="0.25">
      <c r="A1720" s="91" t="s">
        <v>52</v>
      </c>
      <c r="B1720" s="92" t="s">
        <v>43</v>
      </c>
      <c r="C1720" s="92" t="s">
        <v>53</v>
      </c>
      <c r="D1720" s="92" t="s">
        <v>37</v>
      </c>
      <c r="E1720" s="92" t="s">
        <v>62</v>
      </c>
      <c r="F1720" s="92" t="s">
        <v>37</v>
      </c>
      <c r="G1720" s="93" t="s">
        <v>41</v>
      </c>
      <c r="H1720" s="93" t="s">
        <v>37</v>
      </c>
      <c r="I1720" s="92" t="s">
        <v>117</v>
      </c>
      <c r="J1720" s="94">
        <v>27999</v>
      </c>
      <c r="K1720" s="95">
        <v>86947</v>
      </c>
      <c r="L1720" s="96">
        <v>8258287.3199958</v>
      </c>
    </row>
    <row r="1721" spans="1:12" s="97" customFormat="1" ht="15" customHeight="1" x14ac:dyDescent="0.25">
      <c r="A1721" s="91" t="s">
        <v>52</v>
      </c>
      <c r="B1721" s="92" t="s">
        <v>43</v>
      </c>
      <c r="C1721" s="92" t="s">
        <v>53</v>
      </c>
      <c r="D1721" s="92" t="s">
        <v>37</v>
      </c>
      <c r="E1721" s="92" t="s">
        <v>62</v>
      </c>
      <c r="F1721" s="92" t="s">
        <v>37</v>
      </c>
      <c r="G1721" s="93" t="s">
        <v>41</v>
      </c>
      <c r="H1721" s="93" t="s">
        <v>37</v>
      </c>
      <c r="I1721" s="92" t="s">
        <v>45</v>
      </c>
      <c r="J1721" s="94">
        <v>2202</v>
      </c>
      <c r="K1721" s="95">
        <v>3156</v>
      </c>
      <c r="L1721" s="96">
        <v>157091.21999998801</v>
      </c>
    </row>
    <row r="1722" spans="1:12" s="97" customFormat="1" ht="15" customHeight="1" x14ac:dyDescent="0.25">
      <c r="A1722" s="91" t="s">
        <v>52</v>
      </c>
      <c r="B1722" s="92" t="s">
        <v>43</v>
      </c>
      <c r="C1722" s="92" t="s">
        <v>53</v>
      </c>
      <c r="D1722" s="92" t="s">
        <v>37</v>
      </c>
      <c r="E1722" s="92" t="s">
        <v>62</v>
      </c>
      <c r="F1722" s="92" t="s">
        <v>37</v>
      </c>
      <c r="G1722" s="93" t="s">
        <v>42</v>
      </c>
      <c r="H1722" s="93" t="s">
        <v>37</v>
      </c>
      <c r="I1722" s="92" t="s">
        <v>117</v>
      </c>
      <c r="J1722" s="94">
        <v>23628</v>
      </c>
      <c r="K1722" s="95">
        <v>59873</v>
      </c>
      <c r="L1722" s="96">
        <v>5860865.7299975101</v>
      </c>
    </row>
    <row r="1723" spans="1:12" s="97" customFormat="1" ht="15" customHeight="1" x14ac:dyDescent="0.25">
      <c r="A1723" s="91" t="s">
        <v>52</v>
      </c>
      <c r="B1723" s="92" t="s">
        <v>43</v>
      </c>
      <c r="C1723" s="92" t="s">
        <v>53</v>
      </c>
      <c r="D1723" s="92" t="s">
        <v>37</v>
      </c>
      <c r="E1723" s="92" t="s">
        <v>62</v>
      </c>
      <c r="F1723" s="92" t="s">
        <v>37</v>
      </c>
      <c r="G1723" s="93" t="s">
        <v>42</v>
      </c>
      <c r="H1723" s="93" t="s">
        <v>37</v>
      </c>
      <c r="I1723" s="92" t="s">
        <v>45</v>
      </c>
      <c r="J1723" s="94">
        <v>1743</v>
      </c>
      <c r="K1723" s="95">
        <v>2286</v>
      </c>
      <c r="L1723" s="96">
        <v>120689.069999994</v>
      </c>
    </row>
    <row r="1724" spans="1:12" s="97" customFormat="1" ht="15" customHeight="1" x14ac:dyDescent="0.25">
      <c r="A1724" s="91" t="s">
        <v>52</v>
      </c>
      <c r="B1724" s="92" t="s">
        <v>43</v>
      </c>
      <c r="C1724" s="92" t="s">
        <v>53</v>
      </c>
      <c r="D1724" s="92" t="s">
        <v>37</v>
      </c>
      <c r="E1724" s="92" t="s">
        <v>62</v>
      </c>
      <c r="F1724" s="92" t="s">
        <v>37</v>
      </c>
      <c r="G1724" s="93" t="s">
        <v>43</v>
      </c>
      <c r="H1724" s="93" t="s">
        <v>37</v>
      </c>
      <c r="I1724" s="92" t="s">
        <v>117</v>
      </c>
      <c r="J1724" s="94">
        <v>22255</v>
      </c>
      <c r="K1724" s="95">
        <v>53533</v>
      </c>
      <c r="L1724" s="96">
        <v>5301579.6099969996</v>
      </c>
    </row>
    <row r="1725" spans="1:12" s="97" customFormat="1" ht="15" customHeight="1" x14ac:dyDescent="0.25">
      <c r="A1725" s="91" t="s">
        <v>52</v>
      </c>
      <c r="B1725" s="92" t="s">
        <v>43</v>
      </c>
      <c r="C1725" s="92" t="s">
        <v>53</v>
      </c>
      <c r="D1725" s="92" t="s">
        <v>37</v>
      </c>
      <c r="E1725" s="92" t="s">
        <v>62</v>
      </c>
      <c r="F1725" s="92" t="s">
        <v>37</v>
      </c>
      <c r="G1725" s="93" t="s">
        <v>43</v>
      </c>
      <c r="H1725" s="93" t="s">
        <v>37</v>
      </c>
      <c r="I1725" s="92" t="s">
        <v>45</v>
      </c>
      <c r="J1725" s="94">
        <v>1595</v>
      </c>
      <c r="K1725" s="95">
        <v>2091</v>
      </c>
      <c r="L1725" s="96">
        <v>113876.099999994</v>
      </c>
    </row>
    <row r="1726" spans="1:12" s="97" customFormat="1" ht="15" customHeight="1" x14ac:dyDescent="0.25">
      <c r="A1726" s="91" t="s">
        <v>52</v>
      </c>
      <c r="B1726" s="92" t="s">
        <v>43</v>
      </c>
      <c r="C1726" s="92" t="s">
        <v>53</v>
      </c>
      <c r="D1726" s="92" t="s">
        <v>37</v>
      </c>
      <c r="E1726" s="92" t="s">
        <v>62</v>
      </c>
      <c r="F1726" s="92" t="s">
        <v>37</v>
      </c>
      <c r="G1726" s="93" t="s">
        <v>44</v>
      </c>
      <c r="H1726" s="93" t="s">
        <v>37</v>
      </c>
      <c r="I1726" s="92" t="s">
        <v>117</v>
      </c>
      <c r="J1726" s="94">
        <v>21565</v>
      </c>
      <c r="K1726" s="95">
        <v>49447</v>
      </c>
      <c r="L1726" s="96">
        <v>4967848.9699971601</v>
      </c>
    </row>
    <row r="1727" spans="1:12" s="97" customFormat="1" ht="15" customHeight="1" x14ac:dyDescent="0.25">
      <c r="A1727" s="91" t="s">
        <v>52</v>
      </c>
      <c r="B1727" s="92" t="s">
        <v>43</v>
      </c>
      <c r="C1727" s="92" t="s">
        <v>53</v>
      </c>
      <c r="D1727" s="92" t="s">
        <v>37</v>
      </c>
      <c r="E1727" s="92" t="s">
        <v>62</v>
      </c>
      <c r="F1727" s="92" t="s">
        <v>37</v>
      </c>
      <c r="G1727" s="93" t="s">
        <v>44</v>
      </c>
      <c r="H1727" s="93" t="s">
        <v>37</v>
      </c>
      <c r="I1727" s="92" t="s">
        <v>45</v>
      </c>
      <c r="J1727" s="94">
        <v>1564</v>
      </c>
      <c r="K1727" s="95">
        <v>1946</v>
      </c>
      <c r="L1727" s="96">
        <v>107058.469999995</v>
      </c>
    </row>
    <row r="1728" spans="1:12" s="97" customFormat="1" ht="15" customHeight="1" x14ac:dyDescent="0.25">
      <c r="A1728" s="91" t="s">
        <v>52</v>
      </c>
      <c r="B1728" s="92" t="s">
        <v>43</v>
      </c>
      <c r="C1728" s="92" t="s">
        <v>53</v>
      </c>
      <c r="D1728" s="92" t="s">
        <v>37</v>
      </c>
      <c r="E1728" s="92" t="s">
        <v>62</v>
      </c>
      <c r="F1728" s="92" t="s">
        <v>37</v>
      </c>
      <c r="G1728" s="93" t="s">
        <v>98</v>
      </c>
      <c r="H1728" s="93" t="s">
        <v>37</v>
      </c>
      <c r="I1728" s="92" t="s">
        <v>117</v>
      </c>
      <c r="J1728" s="94">
        <v>19438</v>
      </c>
      <c r="K1728" s="95">
        <v>43385</v>
      </c>
      <c r="L1728" s="96">
        <v>4437114.3999992302</v>
      </c>
    </row>
    <row r="1729" spans="1:12" s="97" customFormat="1" ht="15" customHeight="1" x14ac:dyDescent="0.25">
      <c r="A1729" s="91" t="s">
        <v>52</v>
      </c>
      <c r="B1729" s="92" t="s">
        <v>43</v>
      </c>
      <c r="C1729" s="92" t="s">
        <v>53</v>
      </c>
      <c r="D1729" s="92" t="s">
        <v>37</v>
      </c>
      <c r="E1729" s="92" t="s">
        <v>62</v>
      </c>
      <c r="F1729" s="92" t="s">
        <v>37</v>
      </c>
      <c r="G1729" s="93" t="s">
        <v>98</v>
      </c>
      <c r="H1729" s="93" t="s">
        <v>37</v>
      </c>
      <c r="I1729" s="92" t="s">
        <v>45</v>
      </c>
      <c r="J1729" s="94">
        <v>1379</v>
      </c>
      <c r="K1729" s="95">
        <v>1733</v>
      </c>
      <c r="L1729" s="96">
        <v>97048.5099999964</v>
      </c>
    </row>
    <row r="1730" spans="1:12" s="97" customFormat="1" ht="15" customHeight="1" x14ac:dyDescent="0.25">
      <c r="A1730" s="91" t="s">
        <v>52</v>
      </c>
      <c r="B1730" s="92" t="s">
        <v>43</v>
      </c>
      <c r="C1730" s="92" t="s">
        <v>53</v>
      </c>
      <c r="D1730" s="92" t="s">
        <v>37</v>
      </c>
      <c r="E1730" s="92" t="s">
        <v>62</v>
      </c>
      <c r="F1730" s="92" t="s">
        <v>37</v>
      </c>
      <c r="G1730" s="93" t="s">
        <v>37</v>
      </c>
      <c r="H1730" s="93" t="s">
        <v>122</v>
      </c>
      <c r="I1730" s="92" t="s">
        <v>117</v>
      </c>
      <c r="J1730" s="94">
        <v>14804</v>
      </c>
      <c r="K1730" s="95">
        <v>40401</v>
      </c>
      <c r="L1730" s="96">
        <v>3750340.9199999101</v>
      </c>
    </row>
    <row r="1731" spans="1:12" s="97" customFormat="1" ht="15" customHeight="1" x14ac:dyDescent="0.25">
      <c r="A1731" s="91" t="s">
        <v>52</v>
      </c>
      <c r="B1731" s="92" t="s">
        <v>43</v>
      </c>
      <c r="C1731" s="92" t="s">
        <v>53</v>
      </c>
      <c r="D1731" s="92" t="s">
        <v>37</v>
      </c>
      <c r="E1731" s="92" t="s">
        <v>62</v>
      </c>
      <c r="F1731" s="92" t="s">
        <v>37</v>
      </c>
      <c r="G1731" s="93" t="s">
        <v>37</v>
      </c>
      <c r="H1731" s="93" t="s">
        <v>122</v>
      </c>
      <c r="I1731" s="92" t="s">
        <v>45</v>
      </c>
      <c r="J1731" s="94">
        <v>1189</v>
      </c>
      <c r="K1731" s="95">
        <v>1755</v>
      </c>
      <c r="L1731" s="96">
        <v>164720.59</v>
      </c>
    </row>
    <row r="1732" spans="1:12" s="97" customFormat="1" ht="15" customHeight="1" x14ac:dyDescent="0.25">
      <c r="A1732" s="91" t="s">
        <v>52</v>
      </c>
      <c r="B1732" s="92" t="s">
        <v>43</v>
      </c>
      <c r="C1732" s="92" t="s">
        <v>53</v>
      </c>
      <c r="D1732" s="92" t="s">
        <v>37</v>
      </c>
      <c r="E1732" s="92" t="s">
        <v>62</v>
      </c>
      <c r="F1732" s="92" t="s">
        <v>37</v>
      </c>
      <c r="G1732" s="93" t="s">
        <v>37</v>
      </c>
      <c r="H1732" s="93" t="s">
        <v>37</v>
      </c>
      <c r="I1732" s="92" t="s">
        <v>117</v>
      </c>
      <c r="J1732" s="94">
        <v>109417</v>
      </c>
      <c r="K1732" s="95">
        <v>295823</v>
      </c>
      <c r="L1732" s="96">
        <v>29086864.4499822</v>
      </c>
    </row>
    <row r="1733" spans="1:12" s="97" customFormat="1" ht="15" customHeight="1" x14ac:dyDescent="0.25">
      <c r="A1733" s="91" t="s">
        <v>52</v>
      </c>
      <c r="B1733" s="92" t="s">
        <v>43</v>
      </c>
      <c r="C1733" s="92" t="s">
        <v>53</v>
      </c>
      <c r="D1733" s="92" t="s">
        <v>37</v>
      </c>
      <c r="E1733" s="92" t="s">
        <v>62</v>
      </c>
      <c r="F1733" s="92" t="s">
        <v>37</v>
      </c>
      <c r="G1733" s="93" t="s">
        <v>37</v>
      </c>
      <c r="H1733" s="93" t="s">
        <v>37</v>
      </c>
      <c r="I1733" s="92" t="s">
        <v>45</v>
      </c>
      <c r="J1733" s="94">
        <v>8298</v>
      </c>
      <c r="K1733" s="95">
        <v>11321</v>
      </c>
      <c r="L1733" s="96">
        <v>602282.17000010598</v>
      </c>
    </row>
    <row r="1734" spans="1:12" s="97" customFormat="1" ht="15" customHeight="1" x14ac:dyDescent="0.25">
      <c r="A1734" s="91" t="s">
        <v>52</v>
      </c>
      <c r="B1734" s="92" t="s">
        <v>43</v>
      </c>
      <c r="C1734" s="92" t="s">
        <v>53</v>
      </c>
      <c r="D1734" s="92" t="s">
        <v>37</v>
      </c>
      <c r="E1734" s="92" t="s">
        <v>62</v>
      </c>
      <c r="F1734" s="92" t="s">
        <v>37</v>
      </c>
      <c r="G1734" s="93" t="s">
        <v>37</v>
      </c>
      <c r="H1734" s="93" t="s">
        <v>64</v>
      </c>
      <c r="I1734" s="92" t="s">
        <v>117</v>
      </c>
      <c r="J1734" s="94">
        <v>93859</v>
      </c>
      <c r="K1734" s="95">
        <v>253203</v>
      </c>
      <c r="L1734" s="96">
        <v>25121567.859958701</v>
      </c>
    </row>
    <row r="1735" spans="1:12" s="97" customFormat="1" ht="15" customHeight="1" x14ac:dyDescent="0.25">
      <c r="A1735" s="91" t="s">
        <v>52</v>
      </c>
      <c r="B1735" s="92" t="s">
        <v>43</v>
      </c>
      <c r="C1735" s="92" t="s">
        <v>53</v>
      </c>
      <c r="D1735" s="92" t="s">
        <v>37</v>
      </c>
      <c r="E1735" s="92" t="s">
        <v>62</v>
      </c>
      <c r="F1735" s="92" t="s">
        <v>37</v>
      </c>
      <c r="G1735" s="93" t="s">
        <v>37</v>
      </c>
      <c r="H1735" s="93" t="s">
        <v>64</v>
      </c>
      <c r="I1735" s="92" t="s">
        <v>45</v>
      </c>
      <c r="J1735" s="94">
        <v>7065</v>
      </c>
      <c r="K1735" s="95">
        <v>9483</v>
      </c>
      <c r="L1735" s="96">
        <v>433055.88999999501</v>
      </c>
    </row>
    <row r="1736" spans="1:12" s="97" customFormat="1" ht="15" customHeight="1" x14ac:dyDescent="0.25">
      <c r="A1736" s="91" t="s">
        <v>52</v>
      </c>
      <c r="B1736" s="92" t="s">
        <v>43</v>
      </c>
      <c r="C1736" s="92" t="s">
        <v>53</v>
      </c>
      <c r="D1736" s="92" t="s">
        <v>37</v>
      </c>
      <c r="E1736" s="92" t="s">
        <v>37</v>
      </c>
      <c r="F1736" s="92" t="s">
        <v>120</v>
      </c>
      <c r="G1736" s="93" t="s">
        <v>41</v>
      </c>
      <c r="H1736" s="93" t="s">
        <v>37</v>
      </c>
      <c r="I1736" s="92" t="s">
        <v>117</v>
      </c>
      <c r="J1736" s="94">
        <v>4863</v>
      </c>
      <c r="K1736" s="95">
        <v>16138</v>
      </c>
      <c r="L1736" s="96">
        <v>1676353.06000014</v>
      </c>
    </row>
    <row r="1737" spans="1:12" s="97" customFormat="1" ht="15" customHeight="1" x14ac:dyDescent="0.25">
      <c r="A1737" s="91" t="s">
        <v>52</v>
      </c>
      <c r="B1737" s="92" t="s">
        <v>43</v>
      </c>
      <c r="C1737" s="92" t="s">
        <v>53</v>
      </c>
      <c r="D1737" s="92" t="s">
        <v>37</v>
      </c>
      <c r="E1737" s="92" t="s">
        <v>37</v>
      </c>
      <c r="F1737" s="92" t="s">
        <v>120</v>
      </c>
      <c r="G1737" s="93" t="s">
        <v>41</v>
      </c>
      <c r="H1737" s="93" t="s">
        <v>37</v>
      </c>
      <c r="I1737" s="92" t="s">
        <v>45</v>
      </c>
      <c r="J1737" s="94">
        <v>459</v>
      </c>
      <c r="K1737" s="95">
        <v>672</v>
      </c>
      <c r="L1737" s="96">
        <v>41487.08</v>
      </c>
    </row>
    <row r="1738" spans="1:12" s="97" customFormat="1" ht="15" customHeight="1" x14ac:dyDescent="0.25">
      <c r="A1738" s="91" t="s">
        <v>52</v>
      </c>
      <c r="B1738" s="92" t="s">
        <v>43</v>
      </c>
      <c r="C1738" s="92" t="s">
        <v>53</v>
      </c>
      <c r="D1738" s="92" t="s">
        <v>37</v>
      </c>
      <c r="E1738" s="92" t="s">
        <v>37</v>
      </c>
      <c r="F1738" s="92" t="s">
        <v>120</v>
      </c>
      <c r="G1738" s="93" t="s">
        <v>42</v>
      </c>
      <c r="H1738" s="93" t="s">
        <v>37</v>
      </c>
      <c r="I1738" s="92" t="s">
        <v>117</v>
      </c>
      <c r="J1738" s="94">
        <v>4380</v>
      </c>
      <c r="K1738" s="95">
        <v>13481</v>
      </c>
      <c r="L1738" s="96">
        <v>1488240.8800001501</v>
      </c>
    </row>
    <row r="1739" spans="1:12" s="97" customFormat="1" ht="15" customHeight="1" x14ac:dyDescent="0.25">
      <c r="A1739" s="91" t="s">
        <v>52</v>
      </c>
      <c r="B1739" s="92" t="s">
        <v>43</v>
      </c>
      <c r="C1739" s="92" t="s">
        <v>53</v>
      </c>
      <c r="D1739" s="92" t="s">
        <v>37</v>
      </c>
      <c r="E1739" s="92" t="s">
        <v>37</v>
      </c>
      <c r="F1739" s="92" t="s">
        <v>120</v>
      </c>
      <c r="G1739" s="93" t="s">
        <v>42</v>
      </c>
      <c r="H1739" s="93" t="s">
        <v>37</v>
      </c>
      <c r="I1739" s="92" t="s">
        <v>45</v>
      </c>
      <c r="J1739" s="94">
        <v>347</v>
      </c>
      <c r="K1739" s="95">
        <v>494</v>
      </c>
      <c r="L1739" s="96">
        <v>34029.589999999902</v>
      </c>
    </row>
    <row r="1740" spans="1:12" s="97" customFormat="1" ht="15" customHeight="1" x14ac:dyDescent="0.25">
      <c r="A1740" s="91" t="s">
        <v>52</v>
      </c>
      <c r="B1740" s="92" t="s">
        <v>43</v>
      </c>
      <c r="C1740" s="92" t="s">
        <v>53</v>
      </c>
      <c r="D1740" s="92" t="s">
        <v>37</v>
      </c>
      <c r="E1740" s="92" t="s">
        <v>37</v>
      </c>
      <c r="F1740" s="92" t="s">
        <v>120</v>
      </c>
      <c r="G1740" s="93" t="s">
        <v>43</v>
      </c>
      <c r="H1740" s="93" t="s">
        <v>37</v>
      </c>
      <c r="I1740" s="92" t="s">
        <v>117</v>
      </c>
      <c r="J1740" s="94">
        <v>5176</v>
      </c>
      <c r="K1740" s="95">
        <v>14757</v>
      </c>
      <c r="L1740" s="96">
        <v>1639171.18000009</v>
      </c>
    </row>
    <row r="1741" spans="1:12" s="97" customFormat="1" ht="15" customHeight="1" x14ac:dyDescent="0.25">
      <c r="A1741" s="91" t="s">
        <v>52</v>
      </c>
      <c r="B1741" s="92" t="s">
        <v>43</v>
      </c>
      <c r="C1741" s="92" t="s">
        <v>53</v>
      </c>
      <c r="D1741" s="92" t="s">
        <v>37</v>
      </c>
      <c r="E1741" s="92" t="s">
        <v>37</v>
      </c>
      <c r="F1741" s="92" t="s">
        <v>120</v>
      </c>
      <c r="G1741" s="93" t="s">
        <v>43</v>
      </c>
      <c r="H1741" s="93" t="s">
        <v>37</v>
      </c>
      <c r="I1741" s="92" t="s">
        <v>45</v>
      </c>
      <c r="J1741" s="94">
        <v>360</v>
      </c>
      <c r="K1741" s="95">
        <v>534</v>
      </c>
      <c r="L1741" s="96">
        <v>35353.249999999898</v>
      </c>
    </row>
    <row r="1742" spans="1:12" s="97" customFormat="1" ht="15" customHeight="1" x14ac:dyDescent="0.25">
      <c r="A1742" s="91" t="s">
        <v>52</v>
      </c>
      <c r="B1742" s="92" t="s">
        <v>43</v>
      </c>
      <c r="C1742" s="92" t="s">
        <v>53</v>
      </c>
      <c r="D1742" s="92" t="s">
        <v>37</v>
      </c>
      <c r="E1742" s="92" t="s">
        <v>37</v>
      </c>
      <c r="F1742" s="92" t="s">
        <v>120</v>
      </c>
      <c r="G1742" s="93" t="s">
        <v>44</v>
      </c>
      <c r="H1742" s="93" t="s">
        <v>37</v>
      </c>
      <c r="I1742" s="92" t="s">
        <v>117</v>
      </c>
      <c r="J1742" s="94">
        <v>5462</v>
      </c>
      <c r="K1742" s="95">
        <v>17365</v>
      </c>
      <c r="L1742" s="96">
        <v>1979606.81999998</v>
      </c>
    </row>
    <row r="1743" spans="1:12" s="97" customFormat="1" ht="15" customHeight="1" x14ac:dyDescent="0.25">
      <c r="A1743" s="91" t="s">
        <v>52</v>
      </c>
      <c r="B1743" s="92" t="s">
        <v>43</v>
      </c>
      <c r="C1743" s="92" t="s">
        <v>53</v>
      </c>
      <c r="D1743" s="92" t="s">
        <v>37</v>
      </c>
      <c r="E1743" s="92" t="s">
        <v>37</v>
      </c>
      <c r="F1743" s="92" t="s">
        <v>120</v>
      </c>
      <c r="G1743" s="93" t="s">
        <v>44</v>
      </c>
      <c r="H1743" s="93" t="s">
        <v>37</v>
      </c>
      <c r="I1743" s="92" t="s">
        <v>45</v>
      </c>
      <c r="J1743" s="94">
        <v>378</v>
      </c>
      <c r="K1743" s="95">
        <v>631</v>
      </c>
      <c r="L1743" s="96">
        <v>44116.219999999797</v>
      </c>
    </row>
    <row r="1744" spans="1:12" s="97" customFormat="1" ht="15" customHeight="1" x14ac:dyDescent="0.25">
      <c r="A1744" s="91" t="s">
        <v>52</v>
      </c>
      <c r="B1744" s="92" t="s">
        <v>43</v>
      </c>
      <c r="C1744" s="92" t="s">
        <v>53</v>
      </c>
      <c r="D1744" s="92" t="s">
        <v>37</v>
      </c>
      <c r="E1744" s="92" t="s">
        <v>37</v>
      </c>
      <c r="F1744" s="92" t="s">
        <v>120</v>
      </c>
      <c r="G1744" s="93" t="s">
        <v>98</v>
      </c>
      <c r="H1744" s="93" t="s">
        <v>37</v>
      </c>
      <c r="I1744" s="92" t="s">
        <v>117</v>
      </c>
      <c r="J1744" s="94">
        <v>4864</v>
      </c>
      <c r="K1744" s="95">
        <v>14001</v>
      </c>
      <c r="L1744" s="96">
        <v>1565952.5300001299</v>
      </c>
    </row>
    <row r="1745" spans="1:12" s="97" customFormat="1" ht="15" customHeight="1" x14ac:dyDescent="0.25">
      <c r="A1745" s="91" t="s">
        <v>52</v>
      </c>
      <c r="B1745" s="92" t="s">
        <v>43</v>
      </c>
      <c r="C1745" s="92" t="s">
        <v>53</v>
      </c>
      <c r="D1745" s="92" t="s">
        <v>37</v>
      </c>
      <c r="E1745" s="92" t="s">
        <v>37</v>
      </c>
      <c r="F1745" s="92" t="s">
        <v>120</v>
      </c>
      <c r="G1745" s="93" t="s">
        <v>98</v>
      </c>
      <c r="H1745" s="93" t="s">
        <v>37</v>
      </c>
      <c r="I1745" s="92" t="s">
        <v>45</v>
      </c>
      <c r="J1745" s="94">
        <v>390</v>
      </c>
      <c r="K1745" s="95">
        <v>590</v>
      </c>
      <c r="L1745" s="96">
        <v>47912.469999999797</v>
      </c>
    </row>
    <row r="1746" spans="1:12" s="97" customFormat="1" ht="15" customHeight="1" x14ac:dyDescent="0.25">
      <c r="A1746" s="91" t="s">
        <v>52</v>
      </c>
      <c r="B1746" s="92" t="s">
        <v>43</v>
      </c>
      <c r="C1746" s="92" t="s">
        <v>53</v>
      </c>
      <c r="D1746" s="92" t="s">
        <v>37</v>
      </c>
      <c r="E1746" s="92" t="s">
        <v>37</v>
      </c>
      <c r="F1746" s="92" t="s">
        <v>120</v>
      </c>
      <c r="G1746" s="93" t="s">
        <v>37</v>
      </c>
      <c r="H1746" s="93" t="s">
        <v>122</v>
      </c>
      <c r="I1746" s="92" t="s">
        <v>117</v>
      </c>
      <c r="J1746" s="94">
        <v>3623</v>
      </c>
      <c r="K1746" s="95">
        <v>10305</v>
      </c>
      <c r="L1746" s="96">
        <v>1182572.01</v>
      </c>
    </row>
    <row r="1747" spans="1:12" s="97" customFormat="1" ht="15" customHeight="1" x14ac:dyDescent="0.25">
      <c r="A1747" s="91" t="s">
        <v>52</v>
      </c>
      <c r="B1747" s="92" t="s">
        <v>43</v>
      </c>
      <c r="C1747" s="92" t="s">
        <v>53</v>
      </c>
      <c r="D1747" s="92" t="s">
        <v>37</v>
      </c>
      <c r="E1747" s="92" t="s">
        <v>37</v>
      </c>
      <c r="F1747" s="92" t="s">
        <v>120</v>
      </c>
      <c r="G1747" s="93" t="s">
        <v>37</v>
      </c>
      <c r="H1747" s="93" t="s">
        <v>122</v>
      </c>
      <c r="I1747" s="92" t="s">
        <v>45</v>
      </c>
      <c r="J1747" s="94">
        <v>403</v>
      </c>
      <c r="K1747" s="95">
        <v>732</v>
      </c>
      <c r="L1747" s="96">
        <v>88486.440000000104</v>
      </c>
    </row>
    <row r="1748" spans="1:12" s="97" customFormat="1" ht="15" customHeight="1" x14ac:dyDescent="0.25">
      <c r="A1748" s="91" t="s">
        <v>52</v>
      </c>
      <c r="B1748" s="92" t="s">
        <v>43</v>
      </c>
      <c r="C1748" s="92" t="s">
        <v>53</v>
      </c>
      <c r="D1748" s="92" t="s">
        <v>37</v>
      </c>
      <c r="E1748" s="92" t="s">
        <v>37</v>
      </c>
      <c r="F1748" s="92" t="s">
        <v>120</v>
      </c>
      <c r="G1748" s="93" t="s">
        <v>37</v>
      </c>
      <c r="H1748" s="93" t="s">
        <v>37</v>
      </c>
      <c r="I1748" s="92" t="s">
        <v>117</v>
      </c>
      <c r="J1748" s="94">
        <v>23123</v>
      </c>
      <c r="K1748" s="95">
        <v>76354</v>
      </c>
      <c r="L1748" s="96">
        <v>8419346.7199956104</v>
      </c>
    </row>
    <row r="1749" spans="1:12" s="97" customFormat="1" ht="15" customHeight="1" x14ac:dyDescent="0.25">
      <c r="A1749" s="91" t="s">
        <v>52</v>
      </c>
      <c r="B1749" s="92" t="s">
        <v>43</v>
      </c>
      <c r="C1749" s="92" t="s">
        <v>53</v>
      </c>
      <c r="D1749" s="92" t="s">
        <v>37</v>
      </c>
      <c r="E1749" s="92" t="s">
        <v>37</v>
      </c>
      <c r="F1749" s="92" t="s">
        <v>120</v>
      </c>
      <c r="G1749" s="93" t="s">
        <v>37</v>
      </c>
      <c r="H1749" s="93" t="s">
        <v>37</v>
      </c>
      <c r="I1749" s="92" t="s">
        <v>45</v>
      </c>
      <c r="J1749" s="94">
        <v>1809</v>
      </c>
      <c r="K1749" s="95">
        <v>2940</v>
      </c>
      <c r="L1749" s="96">
        <v>203646.48999999501</v>
      </c>
    </row>
    <row r="1750" spans="1:12" s="97" customFormat="1" ht="15" customHeight="1" x14ac:dyDescent="0.25">
      <c r="A1750" s="91" t="s">
        <v>52</v>
      </c>
      <c r="B1750" s="92" t="s">
        <v>43</v>
      </c>
      <c r="C1750" s="92" t="s">
        <v>53</v>
      </c>
      <c r="D1750" s="92" t="s">
        <v>37</v>
      </c>
      <c r="E1750" s="92" t="s">
        <v>37</v>
      </c>
      <c r="F1750" s="92" t="s">
        <v>120</v>
      </c>
      <c r="G1750" s="93" t="s">
        <v>37</v>
      </c>
      <c r="H1750" s="93" t="s">
        <v>64</v>
      </c>
      <c r="I1750" s="92" t="s">
        <v>117</v>
      </c>
      <c r="J1750" s="94">
        <v>19342</v>
      </c>
      <c r="K1750" s="95">
        <v>65479</v>
      </c>
      <c r="L1750" s="96">
        <v>7172417.7499992298</v>
      </c>
    </row>
    <row r="1751" spans="1:12" s="97" customFormat="1" ht="15" customHeight="1" x14ac:dyDescent="0.25">
      <c r="A1751" s="91" t="s">
        <v>52</v>
      </c>
      <c r="B1751" s="92" t="s">
        <v>43</v>
      </c>
      <c r="C1751" s="92" t="s">
        <v>53</v>
      </c>
      <c r="D1751" s="92" t="s">
        <v>37</v>
      </c>
      <c r="E1751" s="92" t="s">
        <v>37</v>
      </c>
      <c r="F1751" s="92" t="s">
        <v>120</v>
      </c>
      <c r="G1751" s="93" t="s">
        <v>37</v>
      </c>
      <c r="H1751" s="93" t="s">
        <v>64</v>
      </c>
      <c r="I1751" s="92" t="s">
        <v>45</v>
      </c>
      <c r="J1751" s="94">
        <v>1391</v>
      </c>
      <c r="K1751" s="95">
        <v>2190</v>
      </c>
      <c r="L1751" s="96">
        <v>114489.91000000401</v>
      </c>
    </row>
    <row r="1752" spans="1:12" s="97" customFormat="1" ht="15" customHeight="1" x14ac:dyDescent="0.25">
      <c r="A1752" s="91" t="s">
        <v>52</v>
      </c>
      <c r="B1752" s="92" t="s">
        <v>43</v>
      </c>
      <c r="C1752" s="92" t="s">
        <v>53</v>
      </c>
      <c r="D1752" s="92" t="s">
        <v>37</v>
      </c>
      <c r="E1752" s="92" t="s">
        <v>37</v>
      </c>
      <c r="F1752" s="92" t="s">
        <v>121</v>
      </c>
      <c r="G1752" s="93" t="s">
        <v>41</v>
      </c>
      <c r="H1752" s="93" t="s">
        <v>37</v>
      </c>
      <c r="I1752" s="92" t="s">
        <v>117</v>
      </c>
      <c r="J1752" s="94">
        <v>57186</v>
      </c>
      <c r="K1752" s="95">
        <v>155628</v>
      </c>
      <c r="L1752" s="96">
        <v>15428200.0699839</v>
      </c>
    </row>
    <row r="1753" spans="1:12" s="97" customFormat="1" ht="15" customHeight="1" x14ac:dyDescent="0.25">
      <c r="A1753" s="91" t="s">
        <v>52</v>
      </c>
      <c r="B1753" s="92" t="s">
        <v>43</v>
      </c>
      <c r="C1753" s="92" t="s">
        <v>53</v>
      </c>
      <c r="D1753" s="92" t="s">
        <v>37</v>
      </c>
      <c r="E1753" s="92" t="s">
        <v>37</v>
      </c>
      <c r="F1753" s="92" t="s">
        <v>121</v>
      </c>
      <c r="G1753" s="93" t="s">
        <v>41</v>
      </c>
      <c r="H1753" s="93" t="s">
        <v>37</v>
      </c>
      <c r="I1753" s="92" t="s">
        <v>45</v>
      </c>
      <c r="J1753" s="94">
        <v>4079</v>
      </c>
      <c r="K1753" s="95">
        <v>5702</v>
      </c>
      <c r="L1753" s="96">
        <v>270973.39999998698</v>
      </c>
    </row>
    <row r="1754" spans="1:12" s="97" customFormat="1" ht="15" customHeight="1" x14ac:dyDescent="0.25">
      <c r="A1754" s="91" t="s">
        <v>52</v>
      </c>
      <c r="B1754" s="92" t="s">
        <v>43</v>
      </c>
      <c r="C1754" s="92" t="s">
        <v>53</v>
      </c>
      <c r="D1754" s="92" t="s">
        <v>37</v>
      </c>
      <c r="E1754" s="92" t="s">
        <v>37</v>
      </c>
      <c r="F1754" s="92" t="s">
        <v>121</v>
      </c>
      <c r="G1754" s="93" t="s">
        <v>42</v>
      </c>
      <c r="H1754" s="93" t="s">
        <v>37</v>
      </c>
      <c r="I1754" s="92" t="s">
        <v>117</v>
      </c>
      <c r="J1754" s="94">
        <v>51011</v>
      </c>
      <c r="K1754" s="95">
        <v>115841</v>
      </c>
      <c r="L1754" s="96">
        <v>11658418.7099938</v>
      </c>
    </row>
    <row r="1755" spans="1:12" s="97" customFormat="1" ht="15" customHeight="1" x14ac:dyDescent="0.25">
      <c r="A1755" s="91" t="s">
        <v>52</v>
      </c>
      <c r="B1755" s="92" t="s">
        <v>43</v>
      </c>
      <c r="C1755" s="92" t="s">
        <v>53</v>
      </c>
      <c r="D1755" s="92" t="s">
        <v>37</v>
      </c>
      <c r="E1755" s="92" t="s">
        <v>37</v>
      </c>
      <c r="F1755" s="92" t="s">
        <v>121</v>
      </c>
      <c r="G1755" s="93" t="s">
        <v>42</v>
      </c>
      <c r="H1755" s="93" t="s">
        <v>37</v>
      </c>
      <c r="I1755" s="92" t="s">
        <v>45</v>
      </c>
      <c r="J1755" s="94">
        <v>3432</v>
      </c>
      <c r="K1755" s="95">
        <v>4384</v>
      </c>
      <c r="L1755" s="96">
        <v>224034.74999999101</v>
      </c>
    </row>
    <row r="1756" spans="1:12" s="97" customFormat="1" ht="15" customHeight="1" x14ac:dyDescent="0.25">
      <c r="A1756" s="91" t="s">
        <v>52</v>
      </c>
      <c r="B1756" s="92" t="s">
        <v>43</v>
      </c>
      <c r="C1756" s="92" t="s">
        <v>53</v>
      </c>
      <c r="D1756" s="92" t="s">
        <v>37</v>
      </c>
      <c r="E1756" s="92" t="s">
        <v>37</v>
      </c>
      <c r="F1756" s="92" t="s">
        <v>121</v>
      </c>
      <c r="G1756" s="93" t="s">
        <v>43</v>
      </c>
      <c r="H1756" s="93" t="s">
        <v>37</v>
      </c>
      <c r="I1756" s="92" t="s">
        <v>117</v>
      </c>
      <c r="J1756" s="94">
        <v>48178</v>
      </c>
      <c r="K1756" s="95">
        <v>105005</v>
      </c>
      <c r="L1756" s="96">
        <v>10599533.2799959</v>
      </c>
    </row>
    <row r="1757" spans="1:12" s="97" customFormat="1" ht="15" customHeight="1" x14ac:dyDescent="0.25">
      <c r="A1757" s="91" t="s">
        <v>52</v>
      </c>
      <c r="B1757" s="92" t="s">
        <v>43</v>
      </c>
      <c r="C1757" s="92" t="s">
        <v>53</v>
      </c>
      <c r="D1757" s="92" t="s">
        <v>37</v>
      </c>
      <c r="E1757" s="92" t="s">
        <v>37</v>
      </c>
      <c r="F1757" s="92" t="s">
        <v>121</v>
      </c>
      <c r="G1757" s="93" t="s">
        <v>43</v>
      </c>
      <c r="H1757" s="93" t="s">
        <v>37</v>
      </c>
      <c r="I1757" s="92" t="s">
        <v>45</v>
      </c>
      <c r="J1757" s="94">
        <v>3080</v>
      </c>
      <c r="K1757" s="95">
        <v>3930</v>
      </c>
      <c r="L1757" s="96">
        <v>204160.00999999201</v>
      </c>
    </row>
    <row r="1758" spans="1:12" s="97" customFormat="1" ht="15" customHeight="1" x14ac:dyDescent="0.25">
      <c r="A1758" s="91" t="s">
        <v>52</v>
      </c>
      <c r="B1758" s="92" t="s">
        <v>43</v>
      </c>
      <c r="C1758" s="92" t="s">
        <v>53</v>
      </c>
      <c r="D1758" s="92" t="s">
        <v>37</v>
      </c>
      <c r="E1758" s="92" t="s">
        <v>37</v>
      </c>
      <c r="F1758" s="92" t="s">
        <v>121</v>
      </c>
      <c r="G1758" s="93" t="s">
        <v>44</v>
      </c>
      <c r="H1758" s="93" t="s">
        <v>37</v>
      </c>
      <c r="I1758" s="92" t="s">
        <v>117</v>
      </c>
      <c r="J1758" s="94">
        <v>47166</v>
      </c>
      <c r="K1758" s="95">
        <v>96638</v>
      </c>
      <c r="L1758" s="96">
        <v>9768105.3399975598</v>
      </c>
    </row>
    <row r="1759" spans="1:12" s="97" customFormat="1" ht="15" customHeight="1" x14ac:dyDescent="0.25">
      <c r="A1759" s="91" t="s">
        <v>52</v>
      </c>
      <c r="B1759" s="92" t="s">
        <v>43</v>
      </c>
      <c r="C1759" s="92" t="s">
        <v>53</v>
      </c>
      <c r="D1759" s="92" t="s">
        <v>37</v>
      </c>
      <c r="E1759" s="92" t="s">
        <v>37</v>
      </c>
      <c r="F1759" s="92" t="s">
        <v>121</v>
      </c>
      <c r="G1759" s="93" t="s">
        <v>44</v>
      </c>
      <c r="H1759" s="93" t="s">
        <v>37</v>
      </c>
      <c r="I1759" s="92" t="s">
        <v>45</v>
      </c>
      <c r="J1759" s="94">
        <v>3045</v>
      </c>
      <c r="K1759" s="95">
        <v>3684</v>
      </c>
      <c r="L1759" s="96">
        <v>193035.36999999301</v>
      </c>
    </row>
    <row r="1760" spans="1:12" s="97" customFormat="1" ht="15" customHeight="1" x14ac:dyDescent="0.25">
      <c r="A1760" s="91" t="s">
        <v>52</v>
      </c>
      <c r="B1760" s="92" t="s">
        <v>43</v>
      </c>
      <c r="C1760" s="92" t="s">
        <v>53</v>
      </c>
      <c r="D1760" s="92" t="s">
        <v>37</v>
      </c>
      <c r="E1760" s="92" t="s">
        <v>37</v>
      </c>
      <c r="F1760" s="92" t="s">
        <v>121</v>
      </c>
      <c r="G1760" s="93" t="s">
        <v>98</v>
      </c>
      <c r="H1760" s="93" t="s">
        <v>37</v>
      </c>
      <c r="I1760" s="92" t="s">
        <v>117</v>
      </c>
      <c r="J1760" s="94">
        <v>41882</v>
      </c>
      <c r="K1760" s="95">
        <v>84586</v>
      </c>
      <c r="L1760" s="96">
        <v>8715406.5499996208</v>
      </c>
    </row>
    <row r="1761" spans="1:12" s="97" customFormat="1" ht="15" customHeight="1" x14ac:dyDescent="0.25">
      <c r="A1761" s="91" t="s">
        <v>52</v>
      </c>
      <c r="B1761" s="92" t="s">
        <v>43</v>
      </c>
      <c r="C1761" s="92" t="s">
        <v>53</v>
      </c>
      <c r="D1761" s="92" t="s">
        <v>37</v>
      </c>
      <c r="E1761" s="92" t="s">
        <v>37</v>
      </c>
      <c r="F1761" s="92" t="s">
        <v>121</v>
      </c>
      <c r="G1761" s="93" t="s">
        <v>98</v>
      </c>
      <c r="H1761" s="93" t="s">
        <v>37</v>
      </c>
      <c r="I1761" s="92" t="s">
        <v>45</v>
      </c>
      <c r="J1761" s="94">
        <v>2624</v>
      </c>
      <c r="K1761" s="95">
        <v>3167</v>
      </c>
      <c r="L1761" s="96">
        <v>171044.56999999599</v>
      </c>
    </row>
    <row r="1762" spans="1:12" s="97" customFormat="1" ht="15" customHeight="1" x14ac:dyDescent="0.25">
      <c r="A1762" s="91" t="s">
        <v>52</v>
      </c>
      <c r="B1762" s="92" t="s">
        <v>43</v>
      </c>
      <c r="C1762" s="92" t="s">
        <v>53</v>
      </c>
      <c r="D1762" s="92" t="s">
        <v>37</v>
      </c>
      <c r="E1762" s="92" t="s">
        <v>37</v>
      </c>
      <c r="F1762" s="92" t="s">
        <v>121</v>
      </c>
      <c r="G1762" s="93" t="s">
        <v>37</v>
      </c>
      <c r="H1762" s="93" t="s">
        <v>122</v>
      </c>
      <c r="I1762" s="92" t="s">
        <v>117</v>
      </c>
      <c r="J1762" s="94">
        <v>32579</v>
      </c>
      <c r="K1762" s="95">
        <v>75076</v>
      </c>
      <c r="L1762" s="96">
        <v>6975997.7400000896</v>
      </c>
    </row>
    <row r="1763" spans="1:12" s="97" customFormat="1" ht="15" customHeight="1" x14ac:dyDescent="0.25">
      <c r="A1763" s="91" t="s">
        <v>52</v>
      </c>
      <c r="B1763" s="92" t="s">
        <v>43</v>
      </c>
      <c r="C1763" s="92" t="s">
        <v>53</v>
      </c>
      <c r="D1763" s="92" t="s">
        <v>37</v>
      </c>
      <c r="E1763" s="92" t="s">
        <v>37</v>
      </c>
      <c r="F1763" s="92" t="s">
        <v>121</v>
      </c>
      <c r="G1763" s="93" t="s">
        <v>37</v>
      </c>
      <c r="H1763" s="93" t="s">
        <v>122</v>
      </c>
      <c r="I1763" s="92" t="s">
        <v>45</v>
      </c>
      <c r="J1763" s="94">
        <v>2264</v>
      </c>
      <c r="K1763" s="95">
        <v>3089</v>
      </c>
      <c r="L1763" s="96">
        <v>274761.64999999001</v>
      </c>
    </row>
    <row r="1764" spans="1:12" s="97" customFormat="1" ht="15" customHeight="1" x14ac:dyDescent="0.25">
      <c r="A1764" s="91" t="s">
        <v>52</v>
      </c>
      <c r="B1764" s="92" t="s">
        <v>43</v>
      </c>
      <c r="C1764" s="92" t="s">
        <v>53</v>
      </c>
      <c r="D1764" s="92" t="s">
        <v>37</v>
      </c>
      <c r="E1764" s="92" t="s">
        <v>37</v>
      </c>
      <c r="F1764" s="92" t="s">
        <v>121</v>
      </c>
      <c r="G1764" s="93" t="s">
        <v>37</v>
      </c>
      <c r="H1764" s="93" t="s">
        <v>37</v>
      </c>
      <c r="I1764" s="92" t="s">
        <v>117</v>
      </c>
      <c r="J1764" s="94">
        <v>234622</v>
      </c>
      <c r="K1764" s="95">
        <v>563185</v>
      </c>
      <c r="L1764" s="96">
        <v>56724200.659987099</v>
      </c>
    </row>
    <row r="1765" spans="1:12" s="97" customFormat="1" ht="15" customHeight="1" x14ac:dyDescent="0.25">
      <c r="A1765" s="91" t="s">
        <v>52</v>
      </c>
      <c r="B1765" s="92" t="s">
        <v>43</v>
      </c>
      <c r="C1765" s="92" t="s">
        <v>53</v>
      </c>
      <c r="D1765" s="92" t="s">
        <v>37</v>
      </c>
      <c r="E1765" s="92" t="s">
        <v>37</v>
      </c>
      <c r="F1765" s="92" t="s">
        <v>121</v>
      </c>
      <c r="G1765" s="93" t="s">
        <v>37</v>
      </c>
      <c r="H1765" s="93" t="s">
        <v>37</v>
      </c>
      <c r="I1765" s="92" t="s">
        <v>45</v>
      </c>
      <c r="J1765" s="94">
        <v>15961</v>
      </c>
      <c r="K1765" s="95">
        <v>21076</v>
      </c>
      <c r="L1765" s="96">
        <v>1074590.41000028</v>
      </c>
    </row>
    <row r="1766" spans="1:12" s="97" customFormat="1" ht="15" customHeight="1" x14ac:dyDescent="0.25">
      <c r="A1766" s="91" t="s">
        <v>52</v>
      </c>
      <c r="B1766" s="92" t="s">
        <v>43</v>
      </c>
      <c r="C1766" s="92" t="s">
        <v>53</v>
      </c>
      <c r="D1766" s="92" t="s">
        <v>37</v>
      </c>
      <c r="E1766" s="92" t="s">
        <v>37</v>
      </c>
      <c r="F1766" s="92" t="s">
        <v>121</v>
      </c>
      <c r="G1766" s="93" t="s">
        <v>37</v>
      </c>
      <c r="H1766" s="93" t="s">
        <v>64</v>
      </c>
      <c r="I1766" s="92" t="s">
        <v>117</v>
      </c>
      <c r="J1766" s="94">
        <v>200223</v>
      </c>
      <c r="K1766" s="95">
        <v>483364</v>
      </c>
      <c r="L1766" s="96">
        <v>49273918.789821297</v>
      </c>
    </row>
    <row r="1767" spans="1:12" s="97" customFormat="1" ht="15" customHeight="1" x14ac:dyDescent="0.25">
      <c r="A1767" s="91" t="s">
        <v>52</v>
      </c>
      <c r="B1767" s="92" t="s">
        <v>43</v>
      </c>
      <c r="C1767" s="92" t="s">
        <v>53</v>
      </c>
      <c r="D1767" s="92" t="s">
        <v>37</v>
      </c>
      <c r="E1767" s="92" t="s">
        <v>37</v>
      </c>
      <c r="F1767" s="92" t="s">
        <v>121</v>
      </c>
      <c r="G1767" s="93" t="s">
        <v>37</v>
      </c>
      <c r="H1767" s="93" t="s">
        <v>64</v>
      </c>
      <c r="I1767" s="92" t="s">
        <v>45</v>
      </c>
      <c r="J1767" s="94">
        <v>13592</v>
      </c>
      <c r="K1767" s="95">
        <v>17810</v>
      </c>
      <c r="L1767" s="96">
        <v>790660.63000014995</v>
      </c>
    </row>
    <row r="1768" spans="1:12" s="97" customFormat="1" ht="15" customHeight="1" x14ac:dyDescent="0.25">
      <c r="A1768" s="91" t="s">
        <v>52</v>
      </c>
      <c r="B1768" s="92" t="s">
        <v>43</v>
      </c>
      <c r="C1768" s="92" t="s">
        <v>53</v>
      </c>
      <c r="D1768" s="92" t="s">
        <v>37</v>
      </c>
      <c r="E1768" s="92" t="s">
        <v>37</v>
      </c>
      <c r="F1768" s="92" t="s">
        <v>60</v>
      </c>
      <c r="G1768" s="93" t="s">
        <v>41</v>
      </c>
      <c r="H1768" s="93" t="s">
        <v>37</v>
      </c>
      <c r="I1768" s="92" t="s">
        <v>117</v>
      </c>
      <c r="J1768" s="94">
        <v>10058</v>
      </c>
      <c r="K1768" s="95">
        <v>30352</v>
      </c>
      <c r="L1768" s="96">
        <v>2572493.55000014</v>
      </c>
    </row>
    <row r="1769" spans="1:12" s="97" customFormat="1" ht="15" customHeight="1" x14ac:dyDescent="0.25">
      <c r="A1769" s="91" t="s">
        <v>52</v>
      </c>
      <c r="B1769" s="92" t="s">
        <v>43</v>
      </c>
      <c r="C1769" s="92" t="s">
        <v>53</v>
      </c>
      <c r="D1769" s="92" t="s">
        <v>37</v>
      </c>
      <c r="E1769" s="92" t="s">
        <v>37</v>
      </c>
      <c r="F1769" s="92" t="s">
        <v>60</v>
      </c>
      <c r="G1769" s="93" t="s">
        <v>41</v>
      </c>
      <c r="H1769" s="93" t="s">
        <v>37</v>
      </c>
      <c r="I1769" s="92" t="s">
        <v>45</v>
      </c>
      <c r="J1769" s="94">
        <v>886</v>
      </c>
      <c r="K1769" s="95">
        <v>1135</v>
      </c>
      <c r="L1769" s="96">
        <v>42296.719999999899</v>
      </c>
    </row>
    <row r="1770" spans="1:12" s="97" customFormat="1" ht="15" customHeight="1" x14ac:dyDescent="0.25">
      <c r="A1770" s="91" t="s">
        <v>52</v>
      </c>
      <c r="B1770" s="92" t="s">
        <v>43</v>
      </c>
      <c r="C1770" s="92" t="s">
        <v>53</v>
      </c>
      <c r="D1770" s="92" t="s">
        <v>37</v>
      </c>
      <c r="E1770" s="92" t="s">
        <v>37</v>
      </c>
      <c r="F1770" s="92" t="s">
        <v>60</v>
      </c>
      <c r="G1770" s="93" t="s">
        <v>42</v>
      </c>
      <c r="H1770" s="93" t="s">
        <v>37</v>
      </c>
      <c r="I1770" s="92" t="s">
        <v>117</v>
      </c>
      <c r="J1770" s="94">
        <v>9271</v>
      </c>
      <c r="K1770" s="95">
        <v>24276</v>
      </c>
      <c r="L1770" s="96">
        <v>2112237.5000001602</v>
      </c>
    </row>
    <row r="1771" spans="1:12" s="97" customFormat="1" ht="15" customHeight="1" x14ac:dyDescent="0.25">
      <c r="A1771" s="91" t="s">
        <v>52</v>
      </c>
      <c r="B1771" s="92" t="s">
        <v>43</v>
      </c>
      <c r="C1771" s="92" t="s">
        <v>53</v>
      </c>
      <c r="D1771" s="92" t="s">
        <v>37</v>
      </c>
      <c r="E1771" s="92" t="s">
        <v>37</v>
      </c>
      <c r="F1771" s="92" t="s">
        <v>60</v>
      </c>
      <c r="G1771" s="93" t="s">
        <v>42</v>
      </c>
      <c r="H1771" s="93" t="s">
        <v>37</v>
      </c>
      <c r="I1771" s="92" t="s">
        <v>45</v>
      </c>
      <c r="J1771" s="94">
        <v>754</v>
      </c>
      <c r="K1771" s="95">
        <v>911</v>
      </c>
      <c r="L1771" s="96">
        <v>34741.800000000097</v>
      </c>
    </row>
    <row r="1772" spans="1:12" s="97" customFormat="1" ht="15" customHeight="1" x14ac:dyDescent="0.25">
      <c r="A1772" s="91" t="s">
        <v>52</v>
      </c>
      <c r="B1772" s="92" t="s">
        <v>43</v>
      </c>
      <c r="C1772" s="92" t="s">
        <v>53</v>
      </c>
      <c r="D1772" s="92" t="s">
        <v>37</v>
      </c>
      <c r="E1772" s="92" t="s">
        <v>37</v>
      </c>
      <c r="F1772" s="92" t="s">
        <v>60</v>
      </c>
      <c r="G1772" s="93" t="s">
        <v>43</v>
      </c>
      <c r="H1772" s="93" t="s">
        <v>37</v>
      </c>
      <c r="I1772" s="92" t="s">
        <v>117</v>
      </c>
      <c r="J1772" s="94">
        <v>8358</v>
      </c>
      <c r="K1772" s="95">
        <v>19111</v>
      </c>
      <c r="L1772" s="96">
        <v>1702228.4700001299</v>
      </c>
    </row>
    <row r="1773" spans="1:12" s="97" customFormat="1" ht="15" customHeight="1" x14ac:dyDescent="0.25">
      <c r="A1773" s="91" t="s">
        <v>52</v>
      </c>
      <c r="B1773" s="92" t="s">
        <v>43</v>
      </c>
      <c r="C1773" s="92" t="s">
        <v>53</v>
      </c>
      <c r="D1773" s="92" t="s">
        <v>37</v>
      </c>
      <c r="E1773" s="92" t="s">
        <v>37</v>
      </c>
      <c r="F1773" s="92" t="s">
        <v>60</v>
      </c>
      <c r="G1773" s="93" t="s">
        <v>43</v>
      </c>
      <c r="H1773" s="93" t="s">
        <v>37</v>
      </c>
      <c r="I1773" s="92" t="s">
        <v>45</v>
      </c>
      <c r="J1773" s="94">
        <v>697</v>
      </c>
      <c r="K1773" s="95">
        <v>831</v>
      </c>
      <c r="L1773" s="96">
        <v>31237.2600000001</v>
      </c>
    </row>
    <row r="1774" spans="1:12" s="97" customFormat="1" ht="15" customHeight="1" x14ac:dyDescent="0.25">
      <c r="A1774" s="91" t="s">
        <v>52</v>
      </c>
      <c r="B1774" s="92" t="s">
        <v>43</v>
      </c>
      <c r="C1774" s="92" t="s">
        <v>53</v>
      </c>
      <c r="D1774" s="92" t="s">
        <v>37</v>
      </c>
      <c r="E1774" s="92" t="s">
        <v>37</v>
      </c>
      <c r="F1774" s="92" t="s">
        <v>60</v>
      </c>
      <c r="G1774" s="93" t="s">
        <v>44</v>
      </c>
      <c r="H1774" s="93" t="s">
        <v>37</v>
      </c>
      <c r="I1774" s="92" t="s">
        <v>117</v>
      </c>
      <c r="J1774" s="94">
        <v>7643</v>
      </c>
      <c r="K1774" s="95">
        <v>17426</v>
      </c>
      <c r="L1774" s="96">
        <v>1557122.60000013</v>
      </c>
    </row>
    <row r="1775" spans="1:12" s="97" customFormat="1" ht="15" customHeight="1" x14ac:dyDescent="0.25">
      <c r="A1775" s="91" t="s">
        <v>52</v>
      </c>
      <c r="B1775" s="92" t="s">
        <v>43</v>
      </c>
      <c r="C1775" s="92" t="s">
        <v>53</v>
      </c>
      <c r="D1775" s="92" t="s">
        <v>37</v>
      </c>
      <c r="E1775" s="92" t="s">
        <v>37</v>
      </c>
      <c r="F1775" s="92" t="s">
        <v>60</v>
      </c>
      <c r="G1775" s="93" t="s">
        <v>44</v>
      </c>
      <c r="H1775" s="93" t="s">
        <v>37</v>
      </c>
      <c r="I1775" s="92" t="s">
        <v>45</v>
      </c>
      <c r="J1775" s="94">
        <v>577</v>
      </c>
      <c r="K1775" s="95">
        <v>733</v>
      </c>
      <c r="L1775" s="96">
        <v>28520.71</v>
      </c>
    </row>
    <row r="1776" spans="1:12" s="97" customFormat="1" ht="15" customHeight="1" x14ac:dyDescent="0.25">
      <c r="A1776" s="91" t="s">
        <v>52</v>
      </c>
      <c r="B1776" s="92" t="s">
        <v>43</v>
      </c>
      <c r="C1776" s="92" t="s">
        <v>53</v>
      </c>
      <c r="D1776" s="92" t="s">
        <v>37</v>
      </c>
      <c r="E1776" s="92" t="s">
        <v>37</v>
      </c>
      <c r="F1776" s="92" t="s">
        <v>60</v>
      </c>
      <c r="G1776" s="93" t="s">
        <v>98</v>
      </c>
      <c r="H1776" s="93" t="s">
        <v>37</v>
      </c>
      <c r="I1776" s="92" t="s">
        <v>117</v>
      </c>
      <c r="J1776" s="94">
        <v>7310</v>
      </c>
      <c r="K1776" s="95">
        <v>16145</v>
      </c>
      <c r="L1776" s="96">
        <v>1523465.7600001299</v>
      </c>
    </row>
    <row r="1777" spans="1:12" s="97" customFormat="1" ht="15" customHeight="1" x14ac:dyDescent="0.25">
      <c r="A1777" s="91" t="s">
        <v>52</v>
      </c>
      <c r="B1777" s="92" t="s">
        <v>43</v>
      </c>
      <c r="C1777" s="92" t="s">
        <v>53</v>
      </c>
      <c r="D1777" s="92" t="s">
        <v>37</v>
      </c>
      <c r="E1777" s="92" t="s">
        <v>37</v>
      </c>
      <c r="F1777" s="92" t="s">
        <v>60</v>
      </c>
      <c r="G1777" s="93" t="s">
        <v>98</v>
      </c>
      <c r="H1777" s="93" t="s">
        <v>37</v>
      </c>
      <c r="I1777" s="92" t="s">
        <v>45</v>
      </c>
      <c r="J1777" s="94">
        <v>575</v>
      </c>
      <c r="K1777" s="95">
        <v>707</v>
      </c>
      <c r="L1777" s="96">
        <v>29128.360000000099</v>
      </c>
    </row>
    <row r="1778" spans="1:12" s="97" customFormat="1" ht="15" customHeight="1" x14ac:dyDescent="0.25">
      <c r="A1778" s="91" t="s">
        <v>52</v>
      </c>
      <c r="B1778" s="92" t="s">
        <v>43</v>
      </c>
      <c r="C1778" s="92" t="s">
        <v>53</v>
      </c>
      <c r="D1778" s="92" t="s">
        <v>37</v>
      </c>
      <c r="E1778" s="92" t="s">
        <v>37</v>
      </c>
      <c r="F1778" s="92" t="s">
        <v>60</v>
      </c>
      <c r="G1778" s="93" t="s">
        <v>37</v>
      </c>
      <c r="H1778" s="93" t="s">
        <v>122</v>
      </c>
      <c r="I1778" s="92" t="s">
        <v>117</v>
      </c>
      <c r="J1778" s="94">
        <v>6082</v>
      </c>
      <c r="K1778" s="95">
        <v>16708</v>
      </c>
      <c r="L1778" s="96">
        <v>1281754.5800001</v>
      </c>
    </row>
    <row r="1779" spans="1:12" s="97" customFormat="1" ht="15" customHeight="1" x14ac:dyDescent="0.25">
      <c r="A1779" s="91" t="s">
        <v>52</v>
      </c>
      <c r="B1779" s="92" t="s">
        <v>43</v>
      </c>
      <c r="C1779" s="92" t="s">
        <v>53</v>
      </c>
      <c r="D1779" s="92" t="s">
        <v>37</v>
      </c>
      <c r="E1779" s="92" t="s">
        <v>37</v>
      </c>
      <c r="F1779" s="92" t="s">
        <v>60</v>
      </c>
      <c r="G1779" s="93" t="s">
        <v>37</v>
      </c>
      <c r="H1779" s="93" t="s">
        <v>122</v>
      </c>
      <c r="I1779" s="92" t="s">
        <v>45</v>
      </c>
      <c r="J1779" s="94">
        <v>505</v>
      </c>
      <c r="K1779" s="95">
        <v>635</v>
      </c>
      <c r="L1779" s="96">
        <v>37551.47</v>
      </c>
    </row>
    <row r="1780" spans="1:12" s="97" customFormat="1" ht="15" customHeight="1" x14ac:dyDescent="0.25">
      <c r="A1780" s="91" t="s">
        <v>52</v>
      </c>
      <c r="B1780" s="92" t="s">
        <v>43</v>
      </c>
      <c r="C1780" s="92" t="s">
        <v>53</v>
      </c>
      <c r="D1780" s="92" t="s">
        <v>37</v>
      </c>
      <c r="E1780" s="92" t="s">
        <v>37</v>
      </c>
      <c r="F1780" s="92" t="s">
        <v>60</v>
      </c>
      <c r="G1780" s="93" t="s">
        <v>37</v>
      </c>
      <c r="H1780" s="93" t="s">
        <v>37</v>
      </c>
      <c r="I1780" s="92" t="s">
        <v>117</v>
      </c>
      <c r="J1780" s="94">
        <v>40878</v>
      </c>
      <c r="K1780" s="95">
        <v>108332</v>
      </c>
      <c r="L1780" s="96">
        <v>9560253.9499979801</v>
      </c>
    </row>
    <row r="1781" spans="1:12" s="97" customFormat="1" ht="15" customHeight="1" x14ac:dyDescent="0.25">
      <c r="A1781" s="91" t="s">
        <v>52</v>
      </c>
      <c r="B1781" s="92" t="s">
        <v>43</v>
      </c>
      <c r="C1781" s="92" t="s">
        <v>53</v>
      </c>
      <c r="D1781" s="92" t="s">
        <v>37</v>
      </c>
      <c r="E1781" s="92" t="s">
        <v>37</v>
      </c>
      <c r="F1781" s="92" t="s">
        <v>60</v>
      </c>
      <c r="G1781" s="93" t="s">
        <v>37</v>
      </c>
      <c r="H1781" s="93" t="s">
        <v>37</v>
      </c>
      <c r="I1781" s="92" t="s">
        <v>45</v>
      </c>
      <c r="J1781" s="94">
        <v>3463</v>
      </c>
      <c r="K1781" s="95">
        <v>4361</v>
      </c>
      <c r="L1781" s="96">
        <v>167220.67999998899</v>
      </c>
    </row>
    <row r="1782" spans="1:12" s="97" customFormat="1" ht="15" customHeight="1" x14ac:dyDescent="0.25">
      <c r="A1782" s="91" t="s">
        <v>52</v>
      </c>
      <c r="B1782" s="92" t="s">
        <v>43</v>
      </c>
      <c r="C1782" s="92" t="s">
        <v>53</v>
      </c>
      <c r="D1782" s="92" t="s">
        <v>37</v>
      </c>
      <c r="E1782" s="92" t="s">
        <v>37</v>
      </c>
      <c r="F1782" s="92" t="s">
        <v>60</v>
      </c>
      <c r="G1782" s="93" t="s">
        <v>37</v>
      </c>
      <c r="H1782" s="93" t="s">
        <v>64</v>
      </c>
      <c r="I1782" s="92" t="s">
        <v>117</v>
      </c>
      <c r="J1782" s="94">
        <v>34522</v>
      </c>
      <c r="K1782" s="95">
        <v>90677</v>
      </c>
      <c r="L1782" s="96">
        <v>8193899.5299991099</v>
      </c>
    </row>
    <row r="1783" spans="1:12" s="97" customFormat="1" ht="15" customHeight="1" x14ac:dyDescent="0.25">
      <c r="A1783" s="91" t="s">
        <v>52</v>
      </c>
      <c r="B1783" s="92" t="s">
        <v>43</v>
      </c>
      <c r="C1783" s="92" t="s">
        <v>53</v>
      </c>
      <c r="D1783" s="92" t="s">
        <v>37</v>
      </c>
      <c r="E1783" s="92" t="s">
        <v>37</v>
      </c>
      <c r="F1783" s="92" t="s">
        <v>60</v>
      </c>
      <c r="G1783" s="93" t="s">
        <v>37</v>
      </c>
      <c r="H1783" s="93" t="s">
        <v>64</v>
      </c>
      <c r="I1783" s="92" t="s">
        <v>45</v>
      </c>
      <c r="J1783" s="94">
        <v>2932</v>
      </c>
      <c r="K1783" s="95">
        <v>3686</v>
      </c>
      <c r="L1783" s="96">
        <v>128444.589999994</v>
      </c>
    </row>
    <row r="1784" spans="1:12" s="97" customFormat="1" ht="15" customHeight="1" x14ac:dyDescent="0.25">
      <c r="A1784" s="91" t="s">
        <v>52</v>
      </c>
      <c r="B1784" s="92" t="s">
        <v>43</v>
      </c>
      <c r="C1784" s="92" t="s">
        <v>53</v>
      </c>
      <c r="D1784" s="92" t="s">
        <v>37</v>
      </c>
      <c r="E1784" s="92" t="s">
        <v>37</v>
      </c>
      <c r="F1784" s="92" t="s">
        <v>37</v>
      </c>
      <c r="G1784" s="93" t="s">
        <v>41</v>
      </c>
      <c r="H1784" s="93" t="s">
        <v>122</v>
      </c>
      <c r="I1784" s="92" t="s">
        <v>117</v>
      </c>
      <c r="J1784" s="94">
        <v>10249</v>
      </c>
      <c r="K1784" s="95">
        <v>22569</v>
      </c>
      <c r="L1784" s="96">
        <v>2076619.36000032</v>
      </c>
    </row>
    <row r="1785" spans="1:12" s="97" customFormat="1" ht="15" customHeight="1" x14ac:dyDescent="0.25">
      <c r="A1785" s="91" t="s">
        <v>52</v>
      </c>
      <c r="B1785" s="92" t="s">
        <v>43</v>
      </c>
      <c r="C1785" s="92" t="s">
        <v>53</v>
      </c>
      <c r="D1785" s="92" t="s">
        <v>37</v>
      </c>
      <c r="E1785" s="92" t="s">
        <v>37</v>
      </c>
      <c r="F1785" s="92" t="s">
        <v>37</v>
      </c>
      <c r="G1785" s="93" t="s">
        <v>41</v>
      </c>
      <c r="H1785" s="93" t="s">
        <v>122</v>
      </c>
      <c r="I1785" s="92" t="s">
        <v>45</v>
      </c>
      <c r="J1785" s="94">
        <v>725</v>
      </c>
      <c r="K1785" s="95">
        <v>976</v>
      </c>
      <c r="L1785" s="96">
        <v>81588.460000000297</v>
      </c>
    </row>
    <row r="1786" spans="1:12" s="97" customFormat="1" ht="15" customHeight="1" x14ac:dyDescent="0.25">
      <c r="A1786" s="91" t="s">
        <v>52</v>
      </c>
      <c r="B1786" s="92" t="s">
        <v>43</v>
      </c>
      <c r="C1786" s="92" t="s">
        <v>53</v>
      </c>
      <c r="D1786" s="92" t="s">
        <v>37</v>
      </c>
      <c r="E1786" s="92" t="s">
        <v>37</v>
      </c>
      <c r="F1786" s="92" t="s">
        <v>37</v>
      </c>
      <c r="G1786" s="93" t="s">
        <v>41</v>
      </c>
      <c r="H1786" s="93" t="s">
        <v>37</v>
      </c>
      <c r="I1786" s="92" t="s">
        <v>117</v>
      </c>
      <c r="J1786" s="94">
        <v>72028</v>
      </c>
      <c r="K1786" s="95">
        <v>202118</v>
      </c>
      <c r="L1786" s="96">
        <v>19677046.680006102</v>
      </c>
    </row>
    <row r="1787" spans="1:12" s="97" customFormat="1" ht="15" customHeight="1" x14ac:dyDescent="0.25">
      <c r="A1787" s="91" t="s">
        <v>52</v>
      </c>
      <c r="B1787" s="92" t="s">
        <v>43</v>
      </c>
      <c r="C1787" s="92" t="s">
        <v>53</v>
      </c>
      <c r="D1787" s="92" t="s">
        <v>37</v>
      </c>
      <c r="E1787" s="92" t="s">
        <v>37</v>
      </c>
      <c r="F1787" s="92" t="s">
        <v>37</v>
      </c>
      <c r="G1787" s="93" t="s">
        <v>41</v>
      </c>
      <c r="H1787" s="93" t="s">
        <v>37</v>
      </c>
      <c r="I1787" s="92" t="s">
        <v>45</v>
      </c>
      <c r="J1787" s="94">
        <v>5423</v>
      </c>
      <c r="K1787" s="95">
        <v>7509</v>
      </c>
      <c r="L1787" s="96">
        <v>354757.19999999</v>
      </c>
    </row>
    <row r="1788" spans="1:12" s="97" customFormat="1" ht="15" customHeight="1" x14ac:dyDescent="0.25">
      <c r="A1788" s="91" t="s">
        <v>52</v>
      </c>
      <c r="B1788" s="92" t="s">
        <v>43</v>
      </c>
      <c r="C1788" s="92" t="s">
        <v>53</v>
      </c>
      <c r="D1788" s="92" t="s">
        <v>37</v>
      </c>
      <c r="E1788" s="92" t="s">
        <v>37</v>
      </c>
      <c r="F1788" s="92" t="s">
        <v>37</v>
      </c>
      <c r="G1788" s="93" t="s">
        <v>41</v>
      </c>
      <c r="H1788" s="93" t="s">
        <v>64</v>
      </c>
      <c r="I1788" s="92" t="s">
        <v>117</v>
      </c>
      <c r="J1788" s="94">
        <v>61830</v>
      </c>
      <c r="K1788" s="95">
        <v>179549</v>
      </c>
      <c r="L1788" s="96">
        <v>17600427.319974001</v>
      </c>
    </row>
    <row r="1789" spans="1:12" s="97" customFormat="1" ht="15" customHeight="1" x14ac:dyDescent="0.25">
      <c r="A1789" s="91" t="s">
        <v>52</v>
      </c>
      <c r="B1789" s="92" t="s">
        <v>43</v>
      </c>
      <c r="C1789" s="92" t="s">
        <v>53</v>
      </c>
      <c r="D1789" s="92" t="s">
        <v>37</v>
      </c>
      <c r="E1789" s="92" t="s">
        <v>37</v>
      </c>
      <c r="F1789" s="92" t="s">
        <v>37</v>
      </c>
      <c r="G1789" s="93" t="s">
        <v>41</v>
      </c>
      <c r="H1789" s="93" t="s">
        <v>64</v>
      </c>
      <c r="I1789" s="92" t="s">
        <v>45</v>
      </c>
      <c r="J1789" s="94">
        <v>4698</v>
      </c>
      <c r="K1789" s="95">
        <v>6533</v>
      </c>
      <c r="L1789" s="96">
        <v>273168.739999982</v>
      </c>
    </row>
    <row r="1790" spans="1:12" s="97" customFormat="1" ht="15" customHeight="1" x14ac:dyDescent="0.25">
      <c r="A1790" s="91" t="s">
        <v>52</v>
      </c>
      <c r="B1790" s="92" t="s">
        <v>43</v>
      </c>
      <c r="C1790" s="92" t="s">
        <v>53</v>
      </c>
      <c r="D1790" s="92" t="s">
        <v>37</v>
      </c>
      <c r="E1790" s="92" t="s">
        <v>37</v>
      </c>
      <c r="F1790" s="92" t="s">
        <v>37</v>
      </c>
      <c r="G1790" s="93" t="s">
        <v>42</v>
      </c>
      <c r="H1790" s="93" t="s">
        <v>122</v>
      </c>
      <c r="I1790" s="92" t="s">
        <v>117</v>
      </c>
      <c r="J1790" s="94">
        <v>10552</v>
      </c>
      <c r="K1790" s="95">
        <v>21006</v>
      </c>
      <c r="L1790" s="96">
        <v>1857868.7500004</v>
      </c>
    </row>
    <row r="1791" spans="1:12" s="97" customFormat="1" ht="15" customHeight="1" x14ac:dyDescent="0.25">
      <c r="A1791" s="91" t="s">
        <v>52</v>
      </c>
      <c r="B1791" s="92" t="s">
        <v>43</v>
      </c>
      <c r="C1791" s="92" t="s">
        <v>53</v>
      </c>
      <c r="D1791" s="92" t="s">
        <v>37</v>
      </c>
      <c r="E1791" s="92" t="s">
        <v>37</v>
      </c>
      <c r="F1791" s="92" t="s">
        <v>37</v>
      </c>
      <c r="G1791" s="93" t="s">
        <v>42</v>
      </c>
      <c r="H1791" s="93" t="s">
        <v>122</v>
      </c>
      <c r="I1791" s="92" t="s">
        <v>45</v>
      </c>
      <c r="J1791" s="94">
        <v>755</v>
      </c>
      <c r="K1791" s="95">
        <v>898</v>
      </c>
      <c r="L1791" s="96">
        <v>78718.230000000403</v>
      </c>
    </row>
    <row r="1792" spans="1:12" s="97" customFormat="1" ht="15" customHeight="1" x14ac:dyDescent="0.25">
      <c r="A1792" s="91" t="s">
        <v>52</v>
      </c>
      <c r="B1792" s="92" t="s">
        <v>43</v>
      </c>
      <c r="C1792" s="92" t="s">
        <v>53</v>
      </c>
      <c r="D1792" s="92" t="s">
        <v>37</v>
      </c>
      <c r="E1792" s="92" t="s">
        <v>37</v>
      </c>
      <c r="F1792" s="92" t="s">
        <v>37</v>
      </c>
      <c r="G1792" s="93" t="s">
        <v>42</v>
      </c>
      <c r="H1792" s="93" t="s">
        <v>37</v>
      </c>
      <c r="I1792" s="92" t="s">
        <v>117</v>
      </c>
      <c r="J1792" s="94">
        <v>64610</v>
      </c>
      <c r="K1792" s="95">
        <v>153598</v>
      </c>
      <c r="L1792" s="96">
        <v>15258897.0899822</v>
      </c>
    </row>
    <row r="1793" spans="1:12" s="97" customFormat="1" ht="15" customHeight="1" x14ac:dyDescent="0.25">
      <c r="A1793" s="91" t="s">
        <v>52</v>
      </c>
      <c r="B1793" s="92" t="s">
        <v>43</v>
      </c>
      <c r="C1793" s="92" t="s">
        <v>53</v>
      </c>
      <c r="D1793" s="92" t="s">
        <v>37</v>
      </c>
      <c r="E1793" s="92" t="s">
        <v>37</v>
      </c>
      <c r="F1793" s="92" t="s">
        <v>37</v>
      </c>
      <c r="G1793" s="93" t="s">
        <v>42</v>
      </c>
      <c r="H1793" s="93" t="s">
        <v>37</v>
      </c>
      <c r="I1793" s="92" t="s">
        <v>45</v>
      </c>
      <c r="J1793" s="94">
        <v>4528</v>
      </c>
      <c r="K1793" s="95">
        <v>5789</v>
      </c>
      <c r="L1793" s="96">
        <v>292806.13999998203</v>
      </c>
    </row>
    <row r="1794" spans="1:12" s="97" customFormat="1" ht="15" customHeight="1" x14ac:dyDescent="0.25">
      <c r="A1794" s="91" t="s">
        <v>52</v>
      </c>
      <c r="B1794" s="92" t="s">
        <v>43</v>
      </c>
      <c r="C1794" s="92" t="s">
        <v>53</v>
      </c>
      <c r="D1794" s="92" t="s">
        <v>37</v>
      </c>
      <c r="E1794" s="92" t="s">
        <v>37</v>
      </c>
      <c r="F1794" s="92" t="s">
        <v>37</v>
      </c>
      <c r="G1794" s="93" t="s">
        <v>42</v>
      </c>
      <c r="H1794" s="93" t="s">
        <v>64</v>
      </c>
      <c r="I1794" s="92" t="s">
        <v>117</v>
      </c>
      <c r="J1794" s="94">
        <v>54084</v>
      </c>
      <c r="K1794" s="95">
        <v>132592</v>
      </c>
      <c r="L1794" s="96">
        <v>13401028.339986101</v>
      </c>
    </row>
    <row r="1795" spans="1:12" s="97" customFormat="1" ht="15" customHeight="1" x14ac:dyDescent="0.25">
      <c r="A1795" s="91" t="s">
        <v>52</v>
      </c>
      <c r="B1795" s="92" t="s">
        <v>43</v>
      </c>
      <c r="C1795" s="92" t="s">
        <v>53</v>
      </c>
      <c r="D1795" s="92" t="s">
        <v>37</v>
      </c>
      <c r="E1795" s="92" t="s">
        <v>37</v>
      </c>
      <c r="F1795" s="92" t="s">
        <v>37</v>
      </c>
      <c r="G1795" s="93" t="s">
        <v>42</v>
      </c>
      <c r="H1795" s="93" t="s">
        <v>64</v>
      </c>
      <c r="I1795" s="92" t="s">
        <v>45</v>
      </c>
      <c r="J1795" s="94">
        <v>3774</v>
      </c>
      <c r="K1795" s="95">
        <v>4891</v>
      </c>
      <c r="L1795" s="96">
        <v>214087.909999986</v>
      </c>
    </row>
    <row r="1796" spans="1:12" s="97" customFormat="1" ht="15" customHeight="1" x14ac:dyDescent="0.25">
      <c r="A1796" s="91" t="s">
        <v>52</v>
      </c>
      <c r="B1796" s="92" t="s">
        <v>43</v>
      </c>
      <c r="C1796" s="92" t="s">
        <v>53</v>
      </c>
      <c r="D1796" s="92" t="s">
        <v>37</v>
      </c>
      <c r="E1796" s="92" t="s">
        <v>37</v>
      </c>
      <c r="F1796" s="92" t="s">
        <v>37</v>
      </c>
      <c r="G1796" s="93" t="s">
        <v>43</v>
      </c>
      <c r="H1796" s="93" t="s">
        <v>122</v>
      </c>
      <c r="I1796" s="92" t="s">
        <v>117</v>
      </c>
      <c r="J1796" s="94">
        <v>10974</v>
      </c>
      <c r="K1796" s="95">
        <v>20113</v>
      </c>
      <c r="L1796" s="96">
        <v>1864187.9500003699</v>
      </c>
    </row>
    <row r="1797" spans="1:12" s="97" customFormat="1" ht="15" customHeight="1" x14ac:dyDescent="0.25">
      <c r="A1797" s="91" t="s">
        <v>52</v>
      </c>
      <c r="B1797" s="92" t="s">
        <v>43</v>
      </c>
      <c r="C1797" s="92" t="s">
        <v>53</v>
      </c>
      <c r="D1797" s="92" t="s">
        <v>37</v>
      </c>
      <c r="E1797" s="92" t="s">
        <v>37</v>
      </c>
      <c r="F1797" s="92" t="s">
        <v>37</v>
      </c>
      <c r="G1797" s="93" t="s">
        <v>43</v>
      </c>
      <c r="H1797" s="93" t="s">
        <v>122</v>
      </c>
      <c r="I1797" s="92" t="s">
        <v>45</v>
      </c>
      <c r="J1797" s="94">
        <v>734</v>
      </c>
      <c r="K1797" s="95">
        <v>854</v>
      </c>
      <c r="L1797" s="96">
        <v>69059.660000000105</v>
      </c>
    </row>
    <row r="1798" spans="1:12" s="97" customFormat="1" ht="15" customHeight="1" x14ac:dyDescent="0.25">
      <c r="A1798" s="91" t="s">
        <v>52</v>
      </c>
      <c r="B1798" s="92" t="s">
        <v>43</v>
      </c>
      <c r="C1798" s="92" t="s">
        <v>53</v>
      </c>
      <c r="D1798" s="92" t="s">
        <v>37</v>
      </c>
      <c r="E1798" s="92" t="s">
        <v>37</v>
      </c>
      <c r="F1798" s="92" t="s">
        <v>37</v>
      </c>
      <c r="G1798" s="93" t="s">
        <v>43</v>
      </c>
      <c r="H1798" s="93" t="s">
        <v>37</v>
      </c>
      <c r="I1798" s="92" t="s">
        <v>117</v>
      </c>
      <c r="J1798" s="94">
        <v>61672</v>
      </c>
      <c r="K1798" s="95">
        <v>138873</v>
      </c>
      <c r="L1798" s="96">
        <v>13940932.9299856</v>
      </c>
    </row>
    <row r="1799" spans="1:12" s="97" customFormat="1" ht="15" customHeight="1" x14ac:dyDescent="0.25">
      <c r="A1799" s="91" t="s">
        <v>52</v>
      </c>
      <c r="B1799" s="92" t="s">
        <v>43</v>
      </c>
      <c r="C1799" s="92" t="s">
        <v>53</v>
      </c>
      <c r="D1799" s="92" t="s">
        <v>37</v>
      </c>
      <c r="E1799" s="92" t="s">
        <v>37</v>
      </c>
      <c r="F1799" s="92" t="s">
        <v>37</v>
      </c>
      <c r="G1799" s="93" t="s">
        <v>43</v>
      </c>
      <c r="H1799" s="93" t="s">
        <v>37</v>
      </c>
      <c r="I1799" s="92" t="s">
        <v>45</v>
      </c>
      <c r="J1799" s="94">
        <v>4137</v>
      </c>
      <c r="K1799" s="95">
        <v>5295</v>
      </c>
      <c r="L1799" s="96">
        <v>270750.51999997802</v>
      </c>
    </row>
    <row r="1800" spans="1:12" s="97" customFormat="1" ht="15" customHeight="1" x14ac:dyDescent="0.25">
      <c r="A1800" s="91" t="s">
        <v>52</v>
      </c>
      <c r="B1800" s="92" t="s">
        <v>43</v>
      </c>
      <c r="C1800" s="92" t="s">
        <v>53</v>
      </c>
      <c r="D1800" s="92" t="s">
        <v>37</v>
      </c>
      <c r="E1800" s="92" t="s">
        <v>37</v>
      </c>
      <c r="F1800" s="92" t="s">
        <v>37</v>
      </c>
      <c r="G1800" s="93" t="s">
        <v>43</v>
      </c>
      <c r="H1800" s="93" t="s">
        <v>64</v>
      </c>
      <c r="I1800" s="92" t="s">
        <v>117</v>
      </c>
      <c r="J1800" s="94">
        <v>50765</v>
      </c>
      <c r="K1800" s="95">
        <v>118760</v>
      </c>
      <c r="L1800" s="96">
        <v>12076744.9799894</v>
      </c>
    </row>
    <row r="1801" spans="1:12" s="97" customFormat="1" ht="15" customHeight="1" x14ac:dyDescent="0.25">
      <c r="A1801" s="91" t="s">
        <v>52</v>
      </c>
      <c r="B1801" s="92" t="s">
        <v>43</v>
      </c>
      <c r="C1801" s="92" t="s">
        <v>53</v>
      </c>
      <c r="D1801" s="92" t="s">
        <v>37</v>
      </c>
      <c r="E1801" s="92" t="s">
        <v>37</v>
      </c>
      <c r="F1801" s="92" t="s">
        <v>37</v>
      </c>
      <c r="G1801" s="93" t="s">
        <v>43</v>
      </c>
      <c r="H1801" s="93" t="s">
        <v>64</v>
      </c>
      <c r="I1801" s="92" t="s">
        <v>45</v>
      </c>
      <c r="J1801" s="94">
        <v>3406</v>
      </c>
      <c r="K1801" s="95">
        <v>4441</v>
      </c>
      <c r="L1801" s="96">
        <v>201690.85999998701</v>
      </c>
    </row>
    <row r="1802" spans="1:12" s="97" customFormat="1" ht="15" customHeight="1" x14ac:dyDescent="0.25">
      <c r="A1802" s="91" t="s">
        <v>52</v>
      </c>
      <c r="B1802" s="92" t="s">
        <v>43</v>
      </c>
      <c r="C1802" s="92" t="s">
        <v>53</v>
      </c>
      <c r="D1802" s="92" t="s">
        <v>37</v>
      </c>
      <c r="E1802" s="92" t="s">
        <v>37</v>
      </c>
      <c r="F1802" s="92" t="s">
        <v>37</v>
      </c>
      <c r="G1802" s="93" t="s">
        <v>44</v>
      </c>
      <c r="H1802" s="93" t="s">
        <v>122</v>
      </c>
      <c r="I1802" s="92" t="s">
        <v>117</v>
      </c>
      <c r="J1802" s="94">
        <v>10535</v>
      </c>
      <c r="K1802" s="95">
        <v>20505</v>
      </c>
      <c r="L1802" s="96">
        <v>1933413.3400003901</v>
      </c>
    </row>
    <row r="1803" spans="1:12" s="97" customFormat="1" ht="15" customHeight="1" x14ac:dyDescent="0.25">
      <c r="A1803" s="91" t="s">
        <v>52</v>
      </c>
      <c r="B1803" s="92" t="s">
        <v>43</v>
      </c>
      <c r="C1803" s="92" t="s">
        <v>53</v>
      </c>
      <c r="D1803" s="92" t="s">
        <v>37</v>
      </c>
      <c r="E1803" s="92" t="s">
        <v>37</v>
      </c>
      <c r="F1803" s="92" t="s">
        <v>37</v>
      </c>
      <c r="G1803" s="93" t="s">
        <v>44</v>
      </c>
      <c r="H1803" s="93" t="s">
        <v>122</v>
      </c>
      <c r="I1803" s="92" t="s">
        <v>45</v>
      </c>
      <c r="J1803" s="94">
        <v>733</v>
      </c>
      <c r="K1803" s="95">
        <v>893</v>
      </c>
      <c r="L1803" s="96">
        <v>77682.880000000398</v>
      </c>
    </row>
    <row r="1804" spans="1:12" s="97" customFormat="1" ht="15" customHeight="1" x14ac:dyDescent="0.25">
      <c r="A1804" s="91" t="s">
        <v>52</v>
      </c>
      <c r="B1804" s="92" t="s">
        <v>43</v>
      </c>
      <c r="C1804" s="92" t="s">
        <v>53</v>
      </c>
      <c r="D1804" s="92" t="s">
        <v>37</v>
      </c>
      <c r="E1804" s="92" t="s">
        <v>37</v>
      </c>
      <c r="F1804" s="92" t="s">
        <v>37</v>
      </c>
      <c r="G1804" s="93" t="s">
        <v>44</v>
      </c>
      <c r="H1804" s="93" t="s">
        <v>37</v>
      </c>
      <c r="I1804" s="92" t="s">
        <v>117</v>
      </c>
      <c r="J1804" s="94">
        <v>60233</v>
      </c>
      <c r="K1804" s="95">
        <v>131429</v>
      </c>
      <c r="L1804" s="96">
        <v>13304834.7599879</v>
      </c>
    </row>
    <row r="1805" spans="1:12" s="97" customFormat="1" ht="15" customHeight="1" x14ac:dyDescent="0.25">
      <c r="A1805" s="91" t="s">
        <v>52</v>
      </c>
      <c r="B1805" s="92" t="s">
        <v>43</v>
      </c>
      <c r="C1805" s="92" t="s">
        <v>53</v>
      </c>
      <c r="D1805" s="92" t="s">
        <v>37</v>
      </c>
      <c r="E1805" s="92" t="s">
        <v>37</v>
      </c>
      <c r="F1805" s="92" t="s">
        <v>37</v>
      </c>
      <c r="G1805" s="93" t="s">
        <v>44</v>
      </c>
      <c r="H1805" s="93" t="s">
        <v>37</v>
      </c>
      <c r="I1805" s="92" t="s">
        <v>45</v>
      </c>
      <c r="J1805" s="94">
        <v>3999</v>
      </c>
      <c r="K1805" s="95">
        <v>5048</v>
      </c>
      <c r="L1805" s="96">
        <v>265672.299999977</v>
      </c>
    </row>
    <row r="1806" spans="1:12" s="97" customFormat="1" ht="15" customHeight="1" x14ac:dyDescent="0.25">
      <c r="A1806" s="91" t="s">
        <v>52</v>
      </c>
      <c r="B1806" s="92" t="s">
        <v>43</v>
      </c>
      <c r="C1806" s="92" t="s">
        <v>53</v>
      </c>
      <c r="D1806" s="92" t="s">
        <v>37</v>
      </c>
      <c r="E1806" s="92" t="s">
        <v>37</v>
      </c>
      <c r="F1806" s="92" t="s">
        <v>37</v>
      </c>
      <c r="G1806" s="93" t="s">
        <v>44</v>
      </c>
      <c r="H1806" s="93" t="s">
        <v>64</v>
      </c>
      <c r="I1806" s="92" t="s">
        <v>117</v>
      </c>
      <c r="J1806" s="94">
        <v>49745</v>
      </c>
      <c r="K1806" s="95">
        <v>110924</v>
      </c>
      <c r="L1806" s="96">
        <v>11371421.4199911</v>
      </c>
    </row>
    <row r="1807" spans="1:12" s="97" customFormat="1" ht="15" customHeight="1" x14ac:dyDescent="0.25">
      <c r="A1807" s="91" t="s">
        <v>52</v>
      </c>
      <c r="B1807" s="92" t="s">
        <v>43</v>
      </c>
      <c r="C1807" s="92" t="s">
        <v>53</v>
      </c>
      <c r="D1807" s="92" t="s">
        <v>37</v>
      </c>
      <c r="E1807" s="92" t="s">
        <v>37</v>
      </c>
      <c r="F1807" s="92" t="s">
        <v>37</v>
      </c>
      <c r="G1807" s="93" t="s">
        <v>44</v>
      </c>
      <c r="H1807" s="93" t="s">
        <v>64</v>
      </c>
      <c r="I1807" s="92" t="s">
        <v>45</v>
      </c>
      <c r="J1807" s="94">
        <v>3268</v>
      </c>
      <c r="K1807" s="95">
        <v>4155</v>
      </c>
      <c r="L1807" s="96">
        <v>187989.41999998799</v>
      </c>
    </row>
    <row r="1808" spans="1:12" s="97" customFormat="1" ht="15" customHeight="1" x14ac:dyDescent="0.25">
      <c r="A1808" s="91" t="s">
        <v>52</v>
      </c>
      <c r="B1808" s="92" t="s">
        <v>43</v>
      </c>
      <c r="C1808" s="92" t="s">
        <v>53</v>
      </c>
      <c r="D1808" s="92" t="s">
        <v>37</v>
      </c>
      <c r="E1808" s="92" t="s">
        <v>37</v>
      </c>
      <c r="F1808" s="92" t="s">
        <v>37</v>
      </c>
      <c r="G1808" s="93" t="s">
        <v>98</v>
      </c>
      <c r="H1808" s="93" t="s">
        <v>122</v>
      </c>
      <c r="I1808" s="92" t="s">
        <v>117</v>
      </c>
      <c r="J1808" s="94">
        <v>9477</v>
      </c>
      <c r="K1808" s="95">
        <v>17796</v>
      </c>
      <c r="L1808" s="96">
        <v>1697541.91000031</v>
      </c>
    </row>
    <row r="1809" spans="1:12" s="97" customFormat="1" ht="15" customHeight="1" x14ac:dyDescent="0.25">
      <c r="A1809" s="91" t="s">
        <v>52</v>
      </c>
      <c r="B1809" s="92" t="s">
        <v>43</v>
      </c>
      <c r="C1809" s="92" t="s">
        <v>53</v>
      </c>
      <c r="D1809" s="92" t="s">
        <v>37</v>
      </c>
      <c r="E1809" s="92" t="s">
        <v>37</v>
      </c>
      <c r="F1809" s="92" t="s">
        <v>37</v>
      </c>
      <c r="G1809" s="93" t="s">
        <v>98</v>
      </c>
      <c r="H1809" s="93" t="s">
        <v>122</v>
      </c>
      <c r="I1809" s="92" t="s">
        <v>45</v>
      </c>
      <c r="J1809" s="94">
        <v>642</v>
      </c>
      <c r="K1809" s="95">
        <v>829</v>
      </c>
      <c r="L1809" s="96">
        <v>93592.450000000405</v>
      </c>
    </row>
    <row r="1810" spans="1:12" s="97" customFormat="1" ht="15" customHeight="1" x14ac:dyDescent="0.25">
      <c r="A1810" s="91" t="s">
        <v>52</v>
      </c>
      <c r="B1810" s="92" t="s">
        <v>43</v>
      </c>
      <c r="C1810" s="92" t="s">
        <v>53</v>
      </c>
      <c r="D1810" s="92" t="s">
        <v>37</v>
      </c>
      <c r="E1810" s="92" t="s">
        <v>37</v>
      </c>
      <c r="F1810" s="92" t="s">
        <v>37</v>
      </c>
      <c r="G1810" s="93" t="s">
        <v>98</v>
      </c>
      <c r="H1810" s="93" t="s">
        <v>37</v>
      </c>
      <c r="I1810" s="92" t="s">
        <v>117</v>
      </c>
      <c r="J1810" s="94">
        <v>54004</v>
      </c>
      <c r="K1810" s="95">
        <v>114732</v>
      </c>
      <c r="L1810" s="96">
        <v>11804824.839991599</v>
      </c>
    </row>
    <row r="1811" spans="1:12" s="97" customFormat="1" ht="15" customHeight="1" x14ac:dyDescent="0.25">
      <c r="A1811" s="91" t="s">
        <v>52</v>
      </c>
      <c r="B1811" s="92" t="s">
        <v>43</v>
      </c>
      <c r="C1811" s="92" t="s">
        <v>53</v>
      </c>
      <c r="D1811" s="92" t="s">
        <v>37</v>
      </c>
      <c r="E1811" s="92" t="s">
        <v>37</v>
      </c>
      <c r="F1811" s="92" t="s">
        <v>37</v>
      </c>
      <c r="G1811" s="93" t="s">
        <v>98</v>
      </c>
      <c r="H1811" s="93" t="s">
        <v>37</v>
      </c>
      <c r="I1811" s="92" t="s">
        <v>45</v>
      </c>
      <c r="J1811" s="94">
        <v>3589</v>
      </c>
      <c r="K1811" s="95">
        <v>4464</v>
      </c>
      <c r="L1811" s="96">
        <v>248085.39999997901</v>
      </c>
    </row>
    <row r="1812" spans="1:12" s="97" customFormat="1" ht="15" customHeight="1" x14ac:dyDescent="0.25">
      <c r="A1812" s="91" t="s">
        <v>52</v>
      </c>
      <c r="B1812" s="92" t="s">
        <v>43</v>
      </c>
      <c r="C1812" s="92" t="s">
        <v>53</v>
      </c>
      <c r="D1812" s="92" t="s">
        <v>37</v>
      </c>
      <c r="E1812" s="92" t="s">
        <v>37</v>
      </c>
      <c r="F1812" s="92" t="s">
        <v>37</v>
      </c>
      <c r="G1812" s="93" t="s">
        <v>98</v>
      </c>
      <c r="H1812" s="93" t="s">
        <v>64</v>
      </c>
      <c r="I1812" s="92" t="s">
        <v>117</v>
      </c>
      <c r="J1812" s="94">
        <v>44560</v>
      </c>
      <c r="K1812" s="95">
        <v>96936</v>
      </c>
      <c r="L1812" s="96">
        <v>10107282.929995701</v>
      </c>
    </row>
    <row r="1813" spans="1:12" s="97" customFormat="1" ht="15" customHeight="1" x14ac:dyDescent="0.25">
      <c r="A1813" s="91" t="s">
        <v>52</v>
      </c>
      <c r="B1813" s="92" t="s">
        <v>43</v>
      </c>
      <c r="C1813" s="92" t="s">
        <v>53</v>
      </c>
      <c r="D1813" s="92" t="s">
        <v>37</v>
      </c>
      <c r="E1813" s="92" t="s">
        <v>37</v>
      </c>
      <c r="F1813" s="92" t="s">
        <v>37</v>
      </c>
      <c r="G1813" s="93" t="s">
        <v>98</v>
      </c>
      <c r="H1813" s="93" t="s">
        <v>64</v>
      </c>
      <c r="I1813" s="92" t="s">
        <v>45</v>
      </c>
      <c r="J1813" s="94">
        <v>2948</v>
      </c>
      <c r="K1813" s="95">
        <v>3635</v>
      </c>
      <c r="L1813" s="96">
        <v>154492.94999999201</v>
      </c>
    </row>
    <row r="1814" spans="1:12" s="97" customFormat="1" ht="15" customHeight="1" x14ac:dyDescent="0.25">
      <c r="A1814" s="91" t="s">
        <v>52</v>
      </c>
      <c r="B1814" s="92" t="s">
        <v>43</v>
      </c>
      <c r="C1814" s="92" t="s">
        <v>53</v>
      </c>
      <c r="D1814" s="92" t="s">
        <v>37</v>
      </c>
      <c r="E1814" s="92" t="s">
        <v>37</v>
      </c>
      <c r="F1814" s="92" t="s">
        <v>37</v>
      </c>
      <c r="G1814" s="93" t="s">
        <v>37</v>
      </c>
      <c r="H1814" s="93" t="s">
        <v>122</v>
      </c>
      <c r="I1814" s="92" t="s">
        <v>117</v>
      </c>
      <c r="J1814" s="94">
        <v>42235</v>
      </c>
      <c r="K1814" s="95">
        <v>102089</v>
      </c>
      <c r="L1814" s="96">
        <v>9440324.3299955409</v>
      </c>
    </row>
    <row r="1815" spans="1:12" s="97" customFormat="1" ht="15" customHeight="1" x14ac:dyDescent="0.25">
      <c r="A1815" s="91" t="s">
        <v>52</v>
      </c>
      <c r="B1815" s="92" t="s">
        <v>43</v>
      </c>
      <c r="C1815" s="92" t="s">
        <v>53</v>
      </c>
      <c r="D1815" s="92" t="s">
        <v>37</v>
      </c>
      <c r="E1815" s="92" t="s">
        <v>37</v>
      </c>
      <c r="F1815" s="92" t="s">
        <v>37</v>
      </c>
      <c r="G1815" s="93" t="s">
        <v>37</v>
      </c>
      <c r="H1815" s="93" t="s">
        <v>122</v>
      </c>
      <c r="I1815" s="92" t="s">
        <v>45</v>
      </c>
      <c r="J1815" s="94">
        <v>3170</v>
      </c>
      <c r="K1815" s="95">
        <v>4456</v>
      </c>
      <c r="L1815" s="96">
        <v>400799.55999998603</v>
      </c>
    </row>
    <row r="1816" spans="1:12" s="97" customFormat="1" ht="15" customHeight="1" x14ac:dyDescent="0.25">
      <c r="A1816" s="91" t="s">
        <v>52</v>
      </c>
      <c r="B1816" s="92" t="s">
        <v>43</v>
      </c>
      <c r="C1816" s="92" t="s">
        <v>53</v>
      </c>
      <c r="D1816" s="92" t="s">
        <v>37</v>
      </c>
      <c r="E1816" s="92" t="s">
        <v>37</v>
      </c>
      <c r="F1816" s="92" t="s">
        <v>37</v>
      </c>
      <c r="G1816" s="93" t="s">
        <v>37</v>
      </c>
      <c r="H1816" s="93" t="s">
        <v>37</v>
      </c>
      <c r="I1816" s="92" t="s">
        <v>117</v>
      </c>
      <c r="J1816" s="94">
        <v>298345</v>
      </c>
      <c r="K1816" s="95">
        <v>747871</v>
      </c>
      <c r="L1816" s="96">
        <v>74703801.329856604</v>
      </c>
    </row>
    <row r="1817" spans="1:12" s="97" customFormat="1" ht="15" customHeight="1" x14ac:dyDescent="0.25">
      <c r="A1817" s="91" t="s">
        <v>52</v>
      </c>
      <c r="B1817" s="92" t="s">
        <v>43</v>
      </c>
      <c r="C1817" s="92" t="s">
        <v>53</v>
      </c>
      <c r="D1817" s="92" t="s">
        <v>37</v>
      </c>
      <c r="E1817" s="92" t="s">
        <v>37</v>
      </c>
      <c r="F1817" s="92" t="s">
        <v>37</v>
      </c>
      <c r="G1817" s="93" t="s">
        <v>37</v>
      </c>
      <c r="H1817" s="93" t="s">
        <v>37</v>
      </c>
      <c r="I1817" s="92" t="s">
        <v>45</v>
      </c>
      <c r="J1817" s="94">
        <v>21224</v>
      </c>
      <c r="K1817" s="95">
        <v>28377</v>
      </c>
      <c r="L1817" s="96">
        <v>1445457.5799998799</v>
      </c>
    </row>
    <row r="1818" spans="1:12" s="97" customFormat="1" ht="15" customHeight="1" x14ac:dyDescent="0.25">
      <c r="A1818" s="91" t="s">
        <v>52</v>
      </c>
      <c r="B1818" s="92" t="s">
        <v>43</v>
      </c>
      <c r="C1818" s="92" t="s">
        <v>53</v>
      </c>
      <c r="D1818" s="92" t="s">
        <v>37</v>
      </c>
      <c r="E1818" s="92" t="s">
        <v>37</v>
      </c>
      <c r="F1818" s="92" t="s">
        <v>37</v>
      </c>
      <c r="G1818" s="93" t="s">
        <v>37</v>
      </c>
      <c r="H1818" s="93" t="s">
        <v>64</v>
      </c>
      <c r="I1818" s="92" t="s">
        <v>117</v>
      </c>
      <c r="J1818" s="94">
        <v>253863</v>
      </c>
      <c r="K1818" s="95">
        <v>639520</v>
      </c>
      <c r="L1818" s="96">
        <v>64640236.070041798</v>
      </c>
    </row>
    <row r="1819" spans="1:12" s="97" customFormat="1" ht="15" customHeight="1" x14ac:dyDescent="0.25">
      <c r="A1819" s="91" t="s">
        <v>52</v>
      </c>
      <c r="B1819" s="92" t="s">
        <v>43</v>
      </c>
      <c r="C1819" s="92" t="s">
        <v>53</v>
      </c>
      <c r="D1819" s="92" t="s">
        <v>37</v>
      </c>
      <c r="E1819" s="92" t="s">
        <v>37</v>
      </c>
      <c r="F1819" s="92" t="s">
        <v>37</v>
      </c>
      <c r="G1819" s="93" t="s">
        <v>37</v>
      </c>
      <c r="H1819" s="93" t="s">
        <v>64</v>
      </c>
      <c r="I1819" s="92" t="s">
        <v>45</v>
      </c>
      <c r="J1819" s="94">
        <v>17909</v>
      </c>
      <c r="K1819" s="95">
        <v>23686</v>
      </c>
      <c r="L1819" s="96">
        <v>1033595.13000013</v>
      </c>
    </row>
    <row r="1820" spans="1:12" s="97" customFormat="1" ht="15" customHeight="1" x14ac:dyDescent="0.25">
      <c r="A1820" s="91" t="s">
        <v>52</v>
      </c>
      <c r="B1820" s="92" t="s">
        <v>43</v>
      </c>
      <c r="C1820" s="92" t="s">
        <v>54</v>
      </c>
      <c r="D1820" s="92" t="s">
        <v>123</v>
      </c>
      <c r="E1820" s="92" t="s">
        <v>61</v>
      </c>
      <c r="F1820" s="92" t="s">
        <v>37</v>
      </c>
      <c r="G1820" s="93" t="s">
        <v>37</v>
      </c>
      <c r="H1820" s="93" t="s">
        <v>37</v>
      </c>
      <c r="I1820" s="92" t="s">
        <v>117</v>
      </c>
      <c r="J1820" s="94">
        <v>157851</v>
      </c>
      <c r="K1820" s="95">
        <v>238359</v>
      </c>
      <c r="L1820" s="96">
        <v>10358070.3300121</v>
      </c>
    </row>
    <row r="1821" spans="1:12" s="97" customFormat="1" ht="15" customHeight="1" x14ac:dyDescent="0.25">
      <c r="A1821" s="91" t="s">
        <v>52</v>
      </c>
      <c r="B1821" s="92" t="s">
        <v>43</v>
      </c>
      <c r="C1821" s="92" t="s">
        <v>54</v>
      </c>
      <c r="D1821" s="92" t="s">
        <v>123</v>
      </c>
      <c r="E1821" s="92" t="s">
        <v>61</v>
      </c>
      <c r="F1821" s="92" t="s">
        <v>37</v>
      </c>
      <c r="G1821" s="93" t="s">
        <v>37</v>
      </c>
      <c r="H1821" s="93" t="s">
        <v>37</v>
      </c>
      <c r="I1821" s="92" t="s">
        <v>45</v>
      </c>
      <c r="J1821" s="94">
        <v>2402</v>
      </c>
      <c r="K1821" s="95">
        <v>2807</v>
      </c>
      <c r="L1821" s="96">
        <v>112415.45000000299</v>
      </c>
    </row>
    <row r="1822" spans="1:12" s="97" customFormat="1" ht="15" customHeight="1" x14ac:dyDescent="0.25">
      <c r="A1822" s="91" t="s">
        <v>52</v>
      </c>
      <c r="B1822" s="92" t="s">
        <v>43</v>
      </c>
      <c r="C1822" s="92" t="s">
        <v>54</v>
      </c>
      <c r="D1822" s="92" t="s">
        <v>123</v>
      </c>
      <c r="E1822" s="92" t="s">
        <v>62</v>
      </c>
      <c r="F1822" s="92" t="s">
        <v>37</v>
      </c>
      <c r="G1822" s="93" t="s">
        <v>37</v>
      </c>
      <c r="H1822" s="93" t="s">
        <v>37</v>
      </c>
      <c r="I1822" s="92" t="s">
        <v>117</v>
      </c>
      <c r="J1822" s="94">
        <v>84783</v>
      </c>
      <c r="K1822" s="95">
        <v>128159</v>
      </c>
      <c r="L1822" s="96">
        <v>5627267.0600063996</v>
      </c>
    </row>
    <row r="1823" spans="1:12" s="97" customFormat="1" ht="15" customHeight="1" x14ac:dyDescent="0.25">
      <c r="A1823" s="91" t="s">
        <v>52</v>
      </c>
      <c r="B1823" s="92" t="s">
        <v>43</v>
      </c>
      <c r="C1823" s="92" t="s">
        <v>54</v>
      </c>
      <c r="D1823" s="92" t="s">
        <v>123</v>
      </c>
      <c r="E1823" s="92" t="s">
        <v>62</v>
      </c>
      <c r="F1823" s="92" t="s">
        <v>37</v>
      </c>
      <c r="G1823" s="93" t="s">
        <v>37</v>
      </c>
      <c r="H1823" s="93" t="s">
        <v>37</v>
      </c>
      <c r="I1823" s="92" t="s">
        <v>45</v>
      </c>
      <c r="J1823" s="94">
        <v>1425</v>
      </c>
      <c r="K1823" s="95">
        <v>1679</v>
      </c>
      <c r="L1823" s="96">
        <v>68190.339999999094</v>
      </c>
    </row>
    <row r="1824" spans="1:12" s="97" customFormat="1" ht="15" customHeight="1" x14ac:dyDescent="0.25">
      <c r="A1824" s="91" t="s">
        <v>52</v>
      </c>
      <c r="B1824" s="92" t="s">
        <v>43</v>
      </c>
      <c r="C1824" s="92" t="s">
        <v>54</v>
      </c>
      <c r="D1824" s="92" t="s">
        <v>123</v>
      </c>
      <c r="E1824" s="92" t="s">
        <v>37</v>
      </c>
      <c r="F1824" s="92" t="s">
        <v>120</v>
      </c>
      <c r="G1824" s="93" t="s">
        <v>37</v>
      </c>
      <c r="H1824" s="93" t="s">
        <v>37</v>
      </c>
      <c r="I1824" s="92" t="s">
        <v>117</v>
      </c>
      <c r="J1824" s="94">
        <v>12975</v>
      </c>
      <c r="K1824" s="95">
        <v>20359</v>
      </c>
      <c r="L1824" s="96">
        <v>929845.52000010002</v>
      </c>
    </row>
    <row r="1825" spans="1:12" s="97" customFormat="1" ht="15" customHeight="1" x14ac:dyDescent="0.25">
      <c r="A1825" s="91" t="s">
        <v>52</v>
      </c>
      <c r="B1825" s="92" t="s">
        <v>43</v>
      </c>
      <c r="C1825" s="92" t="s">
        <v>54</v>
      </c>
      <c r="D1825" s="92" t="s">
        <v>123</v>
      </c>
      <c r="E1825" s="92" t="s">
        <v>37</v>
      </c>
      <c r="F1825" s="92" t="s">
        <v>120</v>
      </c>
      <c r="G1825" s="93" t="s">
        <v>37</v>
      </c>
      <c r="H1825" s="93" t="s">
        <v>37</v>
      </c>
      <c r="I1825" s="92" t="s">
        <v>45</v>
      </c>
      <c r="J1825" s="94">
        <v>76</v>
      </c>
      <c r="K1825" s="95">
        <v>98</v>
      </c>
      <c r="L1825" s="96">
        <v>4215.16</v>
      </c>
    </row>
    <row r="1826" spans="1:12" s="97" customFormat="1" ht="15" customHeight="1" x14ac:dyDescent="0.25">
      <c r="A1826" s="91" t="s">
        <v>52</v>
      </c>
      <c r="B1826" s="92" t="s">
        <v>43</v>
      </c>
      <c r="C1826" s="92" t="s">
        <v>54</v>
      </c>
      <c r="D1826" s="92" t="s">
        <v>123</v>
      </c>
      <c r="E1826" s="92" t="s">
        <v>37</v>
      </c>
      <c r="F1826" s="92" t="s">
        <v>121</v>
      </c>
      <c r="G1826" s="93" t="s">
        <v>37</v>
      </c>
      <c r="H1826" s="93" t="s">
        <v>37</v>
      </c>
      <c r="I1826" s="92" t="s">
        <v>117</v>
      </c>
      <c r="J1826" s="94">
        <v>187677</v>
      </c>
      <c r="K1826" s="95">
        <v>285022</v>
      </c>
      <c r="L1826" s="96">
        <v>11898354.2400163</v>
      </c>
    </row>
    <row r="1827" spans="1:12" s="97" customFormat="1" ht="15" customHeight="1" x14ac:dyDescent="0.25">
      <c r="A1827" s="91" t="s">
        <v>52</v>
      </c>
      <c r="B1827" s="92" t="s">
        <v>43</v>
      </c>
      <c r="C1827" s="92" t="s">
        <v>54</v>
      </c>
      <c r="D1827" s="92" t="s">
        <v>123</v>
      </c>
      <c r="E1827" s="92" t="s">
        <v>37</v>
      </c>
      <c r="F1827" s="92" t="s">
        <v>121</v>
      </c>
      <c r="G1827" s="93" t="s">
        <v>37</v>
      </c>
      <c r="H1827" s="93" t="s">
        <v>37</v>
      </c>
      <c r="I1827" s="92" t="s">
        <v>45</v>
      </c>
      <c r="J1827" s="94">
        <v>3597</v>
      </c>
      <c r="K1827" s="95">
        <v>4224</v>
      </c>
      <c r="L1827" s="96">
        <v>168289.310000005</v>
      </c>
    </row>
    <row r="1828" spans="1:12" s="97" customFormat="1" ht="15" customHeight="1" x14ac:dyDescent="0.25">
      <c r="A1828" s="91" t="s">
        <v>52</v>
      </c>
      <c r="B1828" s="92" t="s">
        <v>43</v>
      </c>
      <c r="C1828" s="92" t="s">
        <v>54</v>
      </c>
      <c r="D1828" s="92" t="s">
        <v>123</v>
      </c>
      <c r="E1828" s="92" t="s">
        <v>37</v>
      </c>
      <c r="F1828" s="92" t="s">
        <v>60</v>
      </c>
      <c r="G1828" s="93" t="s">
        <v>37</v>
      </c>
      <c r="H1828" s="93" t="s">
        <v>37</v>
      </c>
      <c r="I1828" s="92" t="s">
        <v>117</v>
      </c>
      <c r="J1828" s="94">
        <v>42148</v>
      </c>
      <c r="K1828" s="95">
        <v>61294</v>
      </c>
      <c r="L1828" s="96">
        <v>3162467.5500004599</v>
      </c>
    </row>
    <row r="1829" spans="1:12" s="97" customFormat="1" ht="15" customHeight="1" x14ac:dyDescent="0.25">
      <c r="A1829" s="91" t="s">
        <v>52</v>
      </c>
      <c r="B1829" s="92" t="s">
        <v>43</v>
      </c>
      <c r="C1829" s="92" t="s">
        <v>54</v>
      </c>
      <c r="D1829" s="92" t="s">
        <v>123</v>
      </c>
      <c r="E1829" s="92" t="s">
        <v>37</v>
      </c>
      <c r="F1829" s="92" t="s">
        <v>60</v>
      </c>
      <c r="G1829" s="93" t="s">
        <v>37</v>
      </c>
      <c r="H1829" s="93" t="s">
        <v>37</v>
      </c>
      <c r="I1829" s="92" t="s">
        <v>45</v>
      </c>
      <c r="J1829" s="94">
        <v>155</v>
      </c>
      <c r="K1829" s="95">
        <v>165</v>
      </c>
      <c r="L1829" s="96">
        <v>8135.7600000000102</v>
      </c>
    </row>
    <row r="1830" spans="1:12" s="97" customFormat="1" ht="15" customHeight="1" x14ac:dyDescent="0.25">
      <c r="A1830" s="91" t="s">
        <v>52</v>
      </c>
      <c r="B1830" s="92" t="s">
        <v>43</v>
      </c>
      <c r="C1830" s="92" t="s">
        <v>54</v>
      </c>
      <c r="D1830" s="92" t="s">
        <v>123</v>
      </c>
      <c r="E1830" s="92" t="s">
        <v>37</v>
      </c>
      <c r="F1830" s="92" t="s">
        <v>37</v>
      </c>
      <c r="G1830" s="93" t="s">
        <v>41</v>
      </c>
      <c r="H1830" s="93" t="s">
        <v>37</v>
      </c>
      <c r="I1830" s="92" t="s">
        <v>117</v>
      </c>
      <c r="J1830" s="94">
        <v>54061</v>
      </c>
      <c r="K1830" s="95">
        <v>78426</v>
      </c>
      <c r="L1830" s="96">
        <v>3413696.1500027599</v>
      </c>
    </row>
    <row r="1831" spans="1:12" s="97" customFormat="1" ht="15" customHeight="1" x14ac:dyDescent="0.25">
      <c r="A1831" s="91" t="s">
        <v>52</v>
      </c>
      <c r="B1831" s="92" t="s">
        <v>43</v>
      </c>
      <c r="C1831" s="92" t="s">
        <v>54</v>
      </c>
      <c r="D1831" s="92" t="s">
        <v>123</v>
      </c>
      <c r="E1831" s="92" t="s">
        <v>37</v>
      </c>
      <c r="F1831" s="92" t="s">
        <v>37</v>
      </c>
      <c r="G1831" s="93" t="s">
        <v>41</v>
      </c>
      <c r="H1831" s="93" t="s">
        <v>37</v>
      </c>
      <c r="I1831" s="92" t="s">
        <v>45</v>
      </c>
      <c r="J1831" s="94">
        <v>760</v>
      </c>
      <c r="K1831" s="95">
        <v>914</v>
      </c>
      <c r="L1831" s="96">
        <v>37173.499999999804</v>
      </c>
    </row>
    <row r="1832" spans="1:12" s="97" customFormat="1" ht="15" customHeight="1" x14ac:dyDescent="0.25">
      <c r="A1832" s="91" t="s">
        <v>52</v>
      </c>
      <c r="B1832" s="92" t="s">
        <v>43</v>
      </c>
      <c r="C1832" s="92" t="s">
        <v>54</v>
      </c>
      <c r="D1832" s="92" t="s">
        <v>123</v>
      </c>
      <c r="E1832" s="92" t="s">
        <v>37</v>
      </c>
      <c r="F1832" s="92" t="s">
        <v>37</v>
      </c>
      <c r="G1832" s="93" t="s">
        <v>42</v>
      </c>
      <c r="H1832" s="93" t="s">
        <v>37</v>
      </c>
      <c r="I1832" s="92" t="s">
        <v>117</v>
      </c>
      <c r="J1832" s="94">
        <v>51207</v>
      </c>
      <c r="K1832" s="95">
        <v>71597</v>
      </c>
      <c r="L1832" s="96">
        <v>3133884.0500016301</v>
      </c>
    </row>
    <row r="1833" spans="1:12" s="97" customFormat="1" ht="15" customHeight="1" x14ac:dyDescent="0.25">
      <c r="A1833" s="91" t="s">
        <v>52</v>
      </c>
      <c r="B1833" s="92" t="s">
        <v>43</v>
      </c>
      <c r="C1833" s="92" t="s">
        <v>54</v>
      </c>
      <c r="D1833" s="92" t="s">
        <v>123</v>
      </c>
      <c r="E1833" s="92" t="s">
        <v>37</v>
      </c>
      <c r="F1833" s="92" t="s">
        <v>37</v>
      </c>
      <c r="G1833" s="93" t="s">
        <v>42</v>
      </c>
      <c r="H1833" s="93" t="s">
        <v>37</v>
      </c>
      <c r="I1833" s="92" t="s">
        <v>45</v>
      </c>
      <c r="J1833" s="94">
        <v>700</v>
      </c>
      <c r="K1833" s="95">
        <v>809</v>
      </c>
      <c r="L1833" s="96">
        <v>32448.639999999701</v>
      </c>
    </row>
    <row r="1834" spans="1:12" s="97" customFormat="1" ht="15" customHeight="1" x14ac:dyDescent="0.25">
      <c r="A1834" s="91" t="s">
        <v>52</v>
      </c>
      <c r="B1834" s="92" t="s">
        <v>43</v>
      </c>
      <c r="C1834" s="92" t="s">
        <v>54</v>
      </c>
      <c r="D1834" s="92" t="s">
        <v>123</v>
      </c>
      <c r="E1834" s="92" t="s">
        <v>37</v>
      </c>
      <c r="F1834" s="92" t="s">
        <v>37</v>
      </c>
      <c r="G1834" s="93" t="s">
        <v>43</v>
      </c>
      <c r="H1834" s="93" t="s">
        <v>37</v>
      </c>
      <c r="I1834" s="92" t="s">
        <v>117</v>
      </c>
      <c r="J1834" s="94">
        <v>52487</v>
      </c>
      <c r="K1834" s="95">
        <v>72384</v>
      </c>
      <c r="L1834" s="96">
        <v>3158026.7900024299</v>
      </c>
    </row>
    <row r="1835" spans="1:12" s="97" customFormat="1" ht="15" customHeight="1" x14ac:dyDescent="0.25">
      <c r="A1835" s="91" t="s">
        <v>52</v>
      </c>
      <c r="B1835" s="92" t="s">
        <v>43</v>
      </c>
      <c r="C1835" s="92" t="s">
        <v>54</v>
      </c>
      <c r="D1835" s="92" t="s">
        <v>123</v>
      </c>
      <c r="E1835" s="92" t="s">
        <v>37</v>
      </c>
      <c r="F1835" s="92" t="s">
        <v>37</v>
      </c>
      <c r="G1835" s="93" t="s">
        <v>43</v>
      </c>
      <c r="H1835" s="93" t="s">
        <v>37</v>
      </c>
      <c r="I1835" s="92" t="s">
        <v>45</v>
      </c>
      <c r="J1835" s="94">
        <v>689</v>
      </c>
      <c r="K1835" s="95">
        <v>768</v>
      </c>
      <c r="L1835" s="96">
        <v>30474.0099999999</v>
      </c>
    </row>
    <row r="1836" spans="1:12" s="97" customFormat="1" ht="15" customHeight="1" x14ac:dyDescent="0.25">
      <c r="A1836" s="91" t="s">
        <v>52</v>
      </c>
      <c r="B1836" s="92" t="s">
        <v>43</v>
      </c>
      <c r="C1836" s="92" t="s">
        <v>54</v>
      </c>
      <c r="D1836" s="92" t="s">
        <v>123</v>
      </c>
      <c r="E1836" s="92" t="s">
        <v>37</v>
      </c>
      <c r="F1836" s="92" t="s">
        <v>37</v>
      </c>
      <c r="G1836" s="93" t="s">
        <v>44</v>
      </c>
      <c r="H1836" s="93" t="s">
        <v>37</v>
      </c>
      <c r="I1836" s="92" t="s">
        <v>117</v>
      </c>
      <c r="J1836" s="94">
        <v>51871</v>
      </c>
      <c r="K1836" s="95">
        <v>71494</v>
      </c>
      <c r="L1836" s="96">
        <v>3108600.3100015698</v>
      </c>
    </row>
    <row r="1837" spans="1:12" s="97" customFormat="1" ht="15" customHeight="1" x14ac:dyDescent="0.25">
      <c r="A1837" s="91" t="s">
        <v>52</v>
      </c>
      <c r="B1837" s="92" t="s">
        <v>43</v>
      </c>
      <c r="C1837" s="92" t="s">
        <v>54</v>
      </c>
      <c r="D1837" s="92" t="s">
        <v>123</v>
      </c>
      <c r="E1837" s="92" t="s">
        <v>37</v>
      </c>
      <c r="F1837" s="92" t="s">
        <v>37</v>
      </c>
      <c r="G1837" s="93" t="s">
        <v>44</v>
      </c>
      <c r="H1837" s="93" t="s">
        <v>37</v>
      </c>
      <c r="I1837" s="92" t="s">
        <v>45</v>
      </c>
      <c r="J1837" s="94">
        <v>790</v>
      </c>
      <c r="K1837" s="95">
        <v>900</v>
      </c>
      <c r="L1837" s="96">
        <v>35792.339999999604</v>
      </c>
    </row>
    <row r="1838" spans="1:12" s="97" customFormat="1" ht="15" customHeight="1" x14ac:dyDescent="0.25">
      <c r="A1838" s="91" t="s">
        <v>52</v>
      </c>
      <c r="B1838" s="92" t="s">
        <v>43</v>
      </c>
      <c r="C1838" s="92" t="s">
        <v>54</v>
      </c>
      <c r="D1838" s="92" t="s">
        <v>123</v>
      </c>
      <c r="E1838" s="92" t="s">
        <v>37</v>
      </c>
      <c r="F1838" s="92" t="s">
        <v>37</v>
      </c>
      <c r="G1838" s="93" t="s">
        <v>98</v>
      </c>
      <c r="H1838" s="93" t="s">
        <v>37</v>
      </c>
      <c r="I1838" s="92" t="s">
        <v>117</v>
      </c>
      <c r="J1838" s="94">
        <v>49035</v>
      </c>
      <c r="K1838" s="95">
        <v>68373</v>
      </c>
      <c r="L1838" s="96">
        <v>2993425.03000178</v>
      </c>
    </row>
    <row r="1839" spans="1:12" s="97" customFormat="1" ht="15" customHeight="1" x14ac:dyDescent="0.25">
      <c r="A1839" s="91" t="s">
        <v>52</v>
      </c>
      <c r="B1839" s="92" t="s">
        <v>43</v>
      </c>
      <c r="C1839" s="92" t="s">
        <v>54</v>
      </c>
      <c r="D1839" s="92" t="s">
        <v>123</v>
      </c>
      <c r="E1839" s="92" t="s">
        <v>37</v>
      </c>
      <c r="F1839" s="92" t="s">
        <v>37</v>
      </c>
      <c r="G1839" s="93" t="s">
        <v>98</v>
      </c>
      <c r="H1839" s="93" t="s">
        <v>37</v>
      </c>
      <c r="I1839" s="92" t="s">
        <v>45</v>
      </c>
      <c r="J1839" s="94">
        <v>741</v>
      </c>
      <c r="K1839" s="95">
        <v>849</v>
      </c>
      <c r="L1839" s="96">
        <v>34541.579999999703</v>
      </c>
    </row>
    <row r="1840" spans="1:12" s="97" customFormat="1" ht="15" customHeight="1" x14ac:dyDescent="0.25">
      <c r="A1840" s="91" t="s">
        <v>52</v>
      </c>
      <c r="B1840" s="92" t="s">
        <v>43</v>
      </c>
      <c r="C1840" s="92" t="s">
        <v>54</v>
      </c>
      <c r="D1840" s="92" t="s">
        <v>123</v>
      </c>
      <c r="E1840" s="92" t="s">
        <v>37</v>
      </c>
      <c r="F1840" s="92" t="s">
        <v>37</v>
      </c>
      <c r="G1840" s="93" t="s">
        <v>37</v>
      </c>
      <c r="H1840" s="93" t="s">
        <v>122</v>
      </c>
      <c r="I1840" s="92" t="s">
        <v>117</v>
      </c>
      <c r="J1840" s="94">
        <v>27862</v>
      </c>
      <c r="K1840" s="95">
        <v>42923</v>
      </c>
      <c r="L1840" s="96">
        <v>2073996.5899999</v>
      </c>
    </row>
    <row r="1841" spans="1:12" s="97" customFormat="1" ht="15" customHeight="1" x14ac:dyDescent="0.25">
      <c r="A1841" s="91" t="s">
        <v>52</v>
      </c>
      <c r="B1841" s="92" t="s">
        <v>43</v>
      </c>
      <c r="C1841" s="92" t="s">
        <v>54</v>
      </c>
      <c r="D1841" s="92" t="s">
        <v>123</v>
      </c>
      <c r="E1841" s="92" t="s">
        <v>37</v>
      </c>
      <c r="F1841" s="92" t="s">
        <v>37</v>
      </c>
      <c r="G1841" s="93" t="s">
        <v>37</v>
      </c>
      <c r="H1841" s="93" t="s">
        <v>122</v>
      </c>
      <c r="I1841" s="92" t="s">
        <v>45</v>
      </c>
      <c r="J1841" s="94">
        <v>277</v>
      </c>
      <c r="K1841" s="95">
        <v>323</v>
      </c>
      <c r="L1841" s="96">
        <v>15333.0900000001</v>
      </c>
    </row>
    <row r="1842" spans="1:12" s="97" customFormat="1" ht="15" customHeight="1" x14ac:dyDescent="0.25">
      <c r="A1842" s="91" t="s">
        <v>52</v>
      </c>
      <c r="B1842" s="92" t="s">
        <v>43</v>
      </c>
      <c r="C1842" s="92" t="s">
        <v>54</v>
      </c>
      <c r="D1842" s="92" t="s">
        <v>123</v>
      </c>
      <c r="E1842" s="92" t="s">
        <v>37</v>
      </c>
      <c r="F1842" s="92" t="s">
        <v>37</v>
      </c>
      <c r="G1842" s="93" t="s">
        <v>37</v>
      </c>
      <c r="H1842" s="93" t="s">
        <v>37</v>
      </c>
      <c r="I1842" s="92" t="s">
        <v>117</v>
      </c>
      <c r="J1842" s="94">
        <v>242656</v>
      </c>
      <c r="K1842" s="95">
        <v>366675</v>
      </c>
      <c r="L1842" s="96">
        <v>15990667.310016399</v>
      </c>
    </row>
    <row r="1843" spans="1:12" s="97" customFormat="1" ht="15" customHeight="1" x14ac:dyDescent="0.25">
      <c r="A1843" s="91" t="s">
        <v>52</v>
      </c>
      <c r="B1843" s="92" t="s">
        <v>43</v>
      </c>
      <c r="C1843" s="92" t="s">
        <v>54</v>
      </c>
      <c r="D1843" s="92" t="s">
        <v>123</v>
      </c>
      <c r="E1843" s="92" t="s">
        <v>37</v>
      </c>
      <c r="F1843" s="92" t="s">
        <v>37</v>
      </c>
      <c r="G1843" s="93" t="s">
        <v>37</v>
      </c>
      <c r="H1843" s="93" t="s">
        <v>37</v>
      </c>
      <c r="I1843" s="92" t="s">
        <v>45</v>
      </c>
      <c r="J1843" s="94">
        <v>3828</v>
      </c>
      <c r="K1843" s="95">
        <v>4487</v>
      </c>
      <c r="L1843" s="96">
        <v>180640.230000007</v>
      </c>
    </row>
    <row r="1844" spans="1:12" s="97" customFormat="1" ht="15" customHeight="1" x14ac:dyDescent="0.25">
      <c r="A1844" s="91" t="s">
        <v>52</v>
      </c>
      <c r="B1844" s="92" t="s">
        <v>43</v>
      </c>
      <c r="C1844" s="92" t="s">
        <v>54</v>
      </c>
      <c r="D1844" s="92" t="s">
        <v>123</v>
      </c>
      <c r="E1844" s="92" t="s">
        <v>37</v>
      </c>
      <c r="F1844" s="92" t="s">
        <v>37</v>
      </c>
      <c r="G1844" s="93" t="s">
        <v>37</v>
      </c>
      <c r="H1844" s="93" t="s">
        <v>64</v>
      </c>
      <c r="I1844" s="92" t="s">
        <v>117</v>
      </c>
      <c r="J1844" s="94">
        <v>213241</v>
      </c>
      <c r="K1844" s="95">
        <v>320128</v>
      </c>
      <c r="L1844" s="96">
        <v>13767749.1698885</v>
      </c>
    </row>
    <row r="1845" spans="1:12" s="97" customFormat="1" ht="15" customHeight="1" x14ac:dyDescent="0.25">
      <c r="A1845" s="91" t="s">
        <v>52</v>
      </c>
      <c r="B1845" s="92" t="s">
        <v>43</v>
      </c>
      <c r="C1845" s="92" t="s">
        <v>54</v>
      </c>
      <c r="D1845" s="92" t="s">
        <v>123</v>
      </c>
      <c r="E1845" s="92" t="s">
        <v>37</v>
      </c>
      <c r="F1845" s="92" t="s">
        <v>37</v>
      </c>
      <c r="G1845" s="93" t="s">
        <v>37</v>
      </c>
      <c r="H1845" s="93" t="s">
        <v>64</v>
      </c>
      <c r="I1845" s="92" t="s">
        <v>45</v>
      </c>
      <c r="J1845" s="94">
        <v>3371</v>
      </c>
      <c r="K1845" s="95">
        <v>3932</v>
      </c>
      <c r="L1845" s="96">
        <v>155632.94000000501</v>
      </c>
    </row>
    <row r="1846" spans="1:12" s="97" customFormat="1" ht="15" customHeight="1" x14ac:dyDescent="0.25">
      <c r="A1846" s="91" t="s">
        <v>52</v>
      </c>
      <c r="B1846" s="92" t="s">
        <v>43</v>
      </c>
      <c r="C1846" s="92" t="s">
        <v>54</v>
      </c>
      <c r="D1846" s="92" t="s">
        <v>125</v>
      </c>
      <c r="E1846" s="92" t="s">
        <v>61</v>
      </c>
      <c r="F1846" s="92" t="s">
        <v>37</v>
      </c>
      <c r="G1846" s="93" t="s">
        <v>37</v>
      </c>
      <c r="H1846" s="93" t="s">
        <v>37</v>
      </c>
      <c r="I1846" s="92" t="s">
        <v>117</v>
      </c>
      <c r="J1846" s="94">
        <v>33612</v>
      </c>
      <c r="K1846" s="95">
        <v>95798</v>
      </c>
      <c r="L1846" s="96">
        <v>14335749.9699992</v>
      </c>
    </row>
    <row r="1847" spans="1:12" s="97" customFormat="1" ht="15" customHeight="1" x14ac:dyDescent="0.25">
      <c r="A1847" s="91" t="s">
        <v>52</v>
      </c>
      <c r="B1847" s="92" t="s">
        <v>43</v>
      </c>
      <c r="C1847" s="92" t="s">
        <v>54</v>
      </c>
      <c r="D1847" s="92" t="s">
        <v>125</v>
      </c>
      <c r="E1847" s="92" t="s">
        <v>61</v>
      </c>
      <c r="F1847" s="92" t="s">
        <v>37</v>
      </c>
      <c r="G1847" s="93" t="s">
        <v>37</v>
      </c>
      <c r="H1847" s="93" t="s">
        <v>37</v>
      </c>
      <c r="I1847" s="92" t="s">
        <v>45</v>
      </c>
      <c r="J1847" s="94">
        <v>1007</v>
      </c>
      <c r="K1847" s="95">
        <v>1969</v>
      </c>
      <c r="L1847" s="96">
        <v>310725.73000001098</v>
      </c>
    </row>
    <row r="1848" spans="1:12" s="97" customFormat="1" ht="15" customHeight="1" x14ac:dyDescent="0.25">
      <c r="A1848" s="91" t="s">
        <v>52</v>
      </c>
      <c r="B1848" s="92" t="s">
        <v>43</v>
      </c>
      <c r="C1848" s="92" t="s">
        <v>54</v>
      </c>
      <c r="D1848" s="92" t="s">
        <v>125</v>
      </c>
      <c r="E1848" s="92" t="s">
        <v>62</v>
      </c>
      <c r="F1848" s="92" t="s">
        <v>37</v>
      </c>
      <c r="G1848" s="93" t="s">
        <v>37</v>
      </c>
      <c r="H1848" s="93" t="s">
        <v>37</v>
      </c>
      <c r="I1848" s="92" t="s">
        <v>117</v>
      </c>
      <c r="J1848" s="94">
        <v>22388</v>
      </c>
      <c r="K1848" s="95">
        <v>67445</v>
      </c>
      <c r="L1848" s="96">
        <v>9791631.0100036804</v>
      </c>
    </row>
    <row r="1849" spans="1:12" s="97" customFormat="1" ht="15" customHeight="1" x14ac:dyDescent="0.25">
      <c r="A1849" s="91" t="s">
        <v>52</v>
      </c>
      <c r="B1849" s="92" t="s">
        <v>43</v>
      </c>
      <c r="C1849" s="92" t="s">
        <v>54</v>
      </c>
      <c r="D1849" s="92" t="s">
        <v>125</v>
      </c>
      <c r="E1849" s="92" t="s">
        <v>62</v>
      </c>
      <c r="F1849" s="92" t="s">
        <v>37</v>
      </c>
      <c r="G1849" s="93" t="s">
        <v>37</v>
      </c>
      <c r="H1849" s="93" t="s">
        <v>37</v>
      </c>
      <c r="I1849" s="92" t="s">
        <v>45</v>
      </c>
      <c r="J1849" s="94">
        <v>621</v>
      </c>
      <c r="K1849" s="95">
        <v>1074</v>
      </c>
      <c r="L1849" s="96">
        <v>153285.33999999901</v>
      </c>
    </row>
    <row r="1850" spans="1:12" s="97" customFormat="1" ht="15" customHeight="1" x14ac:dyDescent="0.25">
      <c r="A1850" s="91" t="s">
        <v>52</v>
      </c>
      <c r="B1850" s="92" t="s">
        <v>43</v>
      </c>
      <c r="C1850" s="92" t="s">
        <v>54</v>
      </c>
      <c r="D1850" s="92" t="s">
        <v>125</v>
      </c>
      <c r="E1850" s="92" t="s">
        <v>37</v>
      </c>
      <c r="F1850" s="92" t="s">
        <v>120</v>
      </c>
      <c r="G1850" s="93" t="s">
        <v>37</v>
      </c>
      <c r="H1850" s="93" t="s">
        <v>37</v>
      </c>
      <c r="I1850" s="92" t="s">
        <v>117</v>
      </c>
      <c r="J1850" s="94">
        <v>4849</v>
      </c>
      <c r="K1850" s="95">
        <v>15213</v>
      </c>
      <c r="L1850" s="96">
        <v>2802070.0700000301</v>
      </c>
    </row>
    <row r="1851" spans="1:12" s="97" customFormat="1" ht="15" customHeight="1" x14ac:dyDescent="0.25">
      <c r="A1851" s="91" t="s">
        <v>52</v>
      </c>
      <c r="B1851" s="92" t="s">
        <v>43</v>
      </c>
      <c r="C1851" s="92" t="s">
        <v>54</v>
      </c>
      <c r="D1851" s="92" t="s">
        <v>125</v>
      </c>
      <c r="E1851" s="92" t="s">
        <v>37</v>
      </c>
      <c r="F1851" s="92" t="s">
        <v>120</v>
      </c>
      <c r="G1851" s="93" t="s">
        <v>37</v>
      </c>
      <c r="H1851" s="93" t="s">
        <v>37</v>
      </c>
      <c r="I1851" s="92" t="s">
        <v>45</v>
      </c>
      <c r="J1851" s="94">
        <v>224</v>
      </c>
      <c r="K1851" s="95">
        <v>323</v>
      </c>
      <c r="L1851" s="96">
        <v>59859.499999999898</v>
      </c>
    </row>
    <row r="1852" spans="1:12" s="97" customFormat="1" ht="15" customHeight="1" x14ac:dyDescent="0.25">
      <c r="A1852" s="91" t="s">
        <v>52</v>
      </c>
      <c r="B1852" s="92" t="s">
        <v>43</v>
      </c>
      <c r="C1852" s="92" t="s">
        <v>54</v>
      </c>
      <c r="D1852" s="92" t="s">
        <v>125</v>
      </c>
      <c r="E1852" s="92" t="s">
        <v>37</v>
      </c>
      <c r="F1852" s="92" t="s">
        <v>121</v>
      </c>
      <c r="G1852" s="93" t="s">
        <v>37</v>
      </c>
      <c r="H1852" s="93" t="s">
        <v>37</v>
      </c>
      <c r="I1852" s="92" t="s">
        <v>117</v>
      </c>
      <c r="J1852" s="94">
        <v>41676</v>
      </c>
      <c r="K1852" s="95">
        <v>117661</v>
      </c>
      <c r="L1852" s="96">
        <v>17132403.579992902</v>
      </c>
    </row>
    <row r="1853" spans="1:12" s="97" customFormat="1" ht="15" customHeight="1" x14ac:dyDescent="0.25">
      <c r="A1853" s="91" t="s">
        <v>52</v>
      </c>
      <c r="B1853" s="92" t="s">
        <v>43</v>
      </c>
      <c r="C1853" s="92" t="s">
        <v>54</v>
      </c>
      <c r="D1853" s="92" t="s">
        <v>125</v>
      </c>
      <c r="E1853" s="92" t="s">
        <v>37</v>
      </c>
      <c r="F1853" s="92" t="s">
        <v>121</v>
      </c>
      <c r="G1853" s="93" t="s">
        <v>37</v>
      </c>
      <c r="H1853" s="93" t="s">
        <v>37</v>
      </c>
      <c r="I1853" s="92" t="s">
        <v>45</v>
      </c>
      <c r="J1853" s="94">
        <v>1197</v>
      </c>
      <c r="K1853" s="95">
        <v>2406</v>
      </c>
      <c r="L1853" s="96">
        <v>359010.87000001298</v>
      </c>
    </row>
    <row r="1854" spans="1:12" s="97" customFormat="1" ht="15" customHeight="1" x14ac:dyDescent="0.25">
      <c r="A1854" s="91" t="s">
        <v>52</v>
      </c>
      <c r="B1854" s="92" t="s">
        <v>43</v>
      </c>
      <c r="C1854" s="92" t="s">
        <v>54</v>
      </c>
      <c r="D1854" s="92" t="s">
        <v>125</v>
      </c>
      <c r="E1854" s="92" t="s">
        <v>37</v>
      </c>
      <c r="F1854" s="92" t="s">
        <v>60</v>
      </c>
      <c r="G1854" s="93" t="s">
        <v>37</v>
      </c>
      <c r="H1854" s="93" t="s">
        <v>37</v>
      </c>
      <c r="I1854" s="92" t="s">
        <v>117</v>
      </c>
      <c r="J1854" s="94">
        <v>9558</v>
      </c>
      <c r="K1854" s="95">
        <v>30387</v>
      </c>
      <c r="L1854" s="96">
        <v>4195410.6099996101</v>
      </c>
    </row>
    <row r="1855" spans="1:12" s="97" customFormat="1" ht="15" customHeight="1" x14ac:dyDescent="0.25">
      <c r="A1855" s="91" t="s">
        <v>52</v>
      </c>
      <c r="B1855" s="92" t="s">
        <v>43</v>
      </c>
      <c r="C1855" s="92" t="s">
        <v>54</v>
      </c>
      <c r="D1855" s="92" t="s">
        <v>125</v>
      </c>
      <c r="E1855" s="92" t="s">
        <v>37</v>
      </c>
      <c r="F1855" s="92" t="s">
        <v>60</v>
      </c>
      <c r="G1855" s="93" t="s">
        <v>37</v>
      </c>
      <c r="H1855" s="93" t="s">
        <v>37</v>
      </c>
      <c r="I1855" s="92" t="s">
        <v>45</v>
      </c>
      <c r="J1855" s="94">
        <v>209</v>
      </c>
      <c r="K1855" s="95">
        <v>315</v>
      </c>
      <c r="L1855" s="96">
        <v>45194.91</v>
      </c>
    </row>
    <row r="1856" spans="1:12" s="97" customFormat="1" ht="15" customHeight="1" x14ac:dyDescent="0.25">
      <c r="A1856" s="91" t="s">
        <v>52</v>
      </c>
      <c r="B1856" s="92" t="s">
        <v>43</v>
      </c>
      <c r="C1856" s="92" t="s">
        <v>54</v>
      </c>
      <c r="D1856" s="92" t="s">
        <v>125</v>
      </c>
      <c r="E1856" s="92" t="s">
        <v>37</v>
      </c>
      <c r="F1856" s="92" t="s">
        <v>37</v>
      </c>
      <c r="G1856" s="93" t="s">
        <v>41</v>
      </c>
      <c r="H1856" s="93" t="s">
        <v>37</v>
      </c>
      <c r="I1856" s="92" t="s">
        <v>117</v>
      </c>
      <c r="J1856" s="94">
        <v>14593</v>
      </c>
      <c r="K1856" s="95">
        <v>41446</v>
      </c>
      <c r="L1856" s="96">
        <v>5936570.6699994104</v>
      </c>
    </row>
    <row r="1857" spans="1:12" s="97" customFormat="1" ht="15" customHeight="1" x14ac:dyDescent="0.25">
      <c r="A1857" s="91" t="s">
        <v>52</v>
      </c>
      <c r="B1857" s="92" t="s">
        <v>43</v>
      </c>
      <c r="C1857" s="92" t="s">
        <v>54</v>
      </c>
      <c r="D1857" s="92" t="s">
        <v>125</v>
      </c>
      <c r="E1857" s="92" t="s">
        <v>37</v>
      </c>
      <c r="F1857" s="92" t="s">
        <v>37</v>
      </c>
      <c r="G1857" s="93" t="s">
        <v>41</v>
      </c>
      <c r="H1857" s="93" t="s">
        <v>37</v>
      </c>
      <c r="I1857" s="92" t="s">
        <v>45</v>
      </c>
      <c r="J1857" s="94">
        <v>347</v>
      </c>
      <c r="K1857" s="95">
        <v>547</v>
      </c>
      <c r="L1857" s="96">
        <v>81438.729999999297</v>
      </c>
    </row>
    <row r="1858" spans="1:12" s="97" customFormat="1" ht="15" customHeight="1" x14ac:dyDescent="0.25">
      <c r="A1858" s="91" t="s">
        <v>52</v>
      </c>
      <c r="B1858" s="92" t="s">
        <v>43</v>
      </c>
      <c r="C1858" s="92" t="s">
        <v>54</v>
      </c>
      <c r="D1858" s="92" t="s">
        <v>125</v>
      </c>
      <c r="E1858" s="92" t="s">
        <v>37</v>
      </c>
      <c r="F1858" s="92" t="s">
        <v>37</v>
      </c>
      <c r="G1858" s="93" t="s">
        <v>42</v>
      </c>
      <c r="H1858" s="93" t="s">
        <v>37</v>
      </c>
      <c r="I1858" s="92" t="s">
        <v>117</v>
      </c>
      <c r="J1858" s="94">
        <v>12100</v>
      </c>
      <c r="K1858" s="95">
        <v>32908</v>
      </c>
      <c r="L1858" s="96">
        <v>4767961.4999997001</v>
      </c>
    </row>
    <row r="1859" spans="1:12" s="97" customFormat="1" ht="15" customHeight="1" x14ac:dyDescent="0.25">
      <c r="A1859" s="91" t="s">
        <v>52</v>
      </c>
      <c r="B1859" s="92" t="s">
        <v>43</v>
      </c>
      <c r="C1859" s="92" t="s">
        <v>54</v>
      </c>
      <c r="D1859" s="92" t="s">
        <v>125</v>
      </c>
      <c r="E1859" s="92" t="s">
        <v>37</v>
      </c>
      <c r="F1859" s="92" t="s">
        <v>37</v>
      </c>
      <c r="G1859" s="93" t="s">
        <v>42</v>
      </c>
      <c r="H1859" s="93" t="s">
        <v>37</v>
      </c>
      <c r="I1859" s="92" t="s">
        <v>45</v>
      </c>
      <c r="J1859" s="94">
        <v>304</v>
      </c>
      <c r="K1859" s="95">
        <v>553</v>
      </c>
      <c r="L1859" s="96">
        <v>80559.389999999505</v>
      </c>
    </row>
    <row r="1860" spans="1:12" s="97" customFormat="1" ht="15" customHeight="1" x14ac:dyDescent="0.25">
      <c r="A1860" s="91" t="s">
        <v>52</v>
      </c>
      <c r="B1860" s="92" t="s">
        <v>43</v>
      </c>
      <c r="C1860" s="92" t="s">
        <v>54</v>
      </c>
      <c r="D1860" s="92" t="s">
        <v>125</v>
      </c>
      <c r="E1860" s="92" t="s">
        <v>37</v>
      </c>
      <c r="F1860" s="92" t="s">
        <v>37</v>
      </c>
      <c r="G1860" s="93" t="s">
        <v>43</v>
      </c>
      <c r="H1860" s="93" t="s">
        <v>37</v>
      </c>
      <c r="I1860" s="92" t="s">
        <v>117</v>
      </c>
      <c r="J1860" s="94">
        <v>11947</v>
      </c>
      <c r="K1860" s="95">
        <v>31477</v>
      </c>
      <c r="L1860" s="96">
        <v>4667779.1899993997</v>
      </c>
    </row>
    <row r="1861" spans="1:12" s="97" customFormat="1" ht="15" customHeight="1" x14ac:dyDescent="0.25">
      <c r="A1861" s="91" t="s">
        <v>52</v>
      </c>
      <c r="B1861" s="92" t="s">
        <v>43</v>
      </c>
      <c r="C1861" s="92" t="s">
        <v>54</v>
      </c>
      <c r="D1861" s="92" t="s">
        <v>125</v>
      </c>
      <c r="E1861" s="92" t="s">
        <v>37</v>
      </c>
      <c r="F1861" s="92" t="s">
        <v>37</v>
      </c>
      <c r="G1861" s="93" t="s">
        <v>43</v>
      </c>
      <c r="H1861" s="93" t="s">
        <v>37</v>
      </c>
      <c r="I1861" s="92" t="s">
        <v>45</v>
      </c>
      <c r="J1861" s="94">
        <v>330</v>
      </c>
      <c r="K1861" s="95">
        <v>575</v>
      </c>
      <c r="L1861" s="96">
        <v>82905.509999999194</v>
      </c>
    </row>
    <row r="1862" spans="1:12" s="97" customFormat="1" ht="15" customHeight="1" x14ac:dyDescent="0.25">
      <c r="A1862" s="91" t="s">
        <v>52</v>
      </c>
      <c r="B1862" s="92" t="s">
        <v>43</v>
      </c>
      <c r="C1862" s="92" t="s">
        <v>54</v>
      </c>
      <c r="D1862" s="92" t="s">
        <v>125</v>
      </c>
      <c r="E1862" s="92" t="s">
        <v>37</v>
      </c>
      <c r="F1862" s="92" t="s">
        <v>37</v>
      </c>
      <c r="G1862" s="93" t="s">
        <v>44</v>
      </c>
      <c r="H1862" s="93" t="s">
        <v>37</v>
      </c>
      <c r="I1862" s="92" t="s">
        <v>117</v>
      </c>
      <c r="J1862" s="94">
        <v>11299</v>
      </c>
      <c r="K1862" s="95">
        <v>29095</v>
      </c>
      <c r="L1862" s="96">
        <v>4428606.3199996799</v>
      </c>
    </row>
    <row r="1863" spans="1:12" s="97" customFormat="1" ht="15" customHeight="1" x14ac:dyDescent="0.25">
      <c r="A1863" s="91" t="s">
        <v>52</v>
      </c>
      <c r="B1863" s="92" t="s">
        <v>43</v>
      </c>
      <c r="C1863" s="92" t="s">
        <v>54</v>
      </c>
      <c r="D1863" s="92" t="s">
        <v>125</v>
      </c>
      <c r="E1863" s="92" t="s">
        <v>37</v>
      </c>
      <c r="F1863" s="92" t="s">
        <v>37</v>
      </c>
      <c r="G1863" s="93" t="s">
        <v>44</v>
      </c>
      <c r="H1863" s="93" t="s">
        <v>37</v>
      </c>
      <c r="I1863" s="92" t="s">
        <v>45</v>
      </c>
      <c r="J1863" s="94">
        <v>333</v>
      </c>
      <c r="K1863" s="95">
        <v>593</v>
      </c>
      <c r="L1863" s="96">
        <v>91408.7499999992</v>
      </c>
    </row>
    <row r="1864" spans="1:12" s="97" customFormat="1" ht="15" customHeight="1" x14ac:dyDescent="0.25">
      <c r="A1864" s="91" t="s">
        <v>52</v>
      </c>
      <c r="B1864" s="92" t="s">
        <v>43</v>
      </c>
      <c r="C1864" s="92" t="s">
        <v>54</v>
      </c>
      <c r="D1864" s="92" t="s">
        <v>125</v>
      </c>
      <c r="E1864" s="92" t="s">
        <v>37</v>
      </c>
      <c r="F1864" s="92" t="s">
        <v>37</v>
      </c>
      <c r="G1864" s="93" t="s">
        <v>98</v>
      </c>
      <c r="H1864" s="93" t="s">
        <v>37</v>
      </c>
      <c r="I1864" s="92" t="s">
        <v>117</v>
      </c>
      <c r="J1864" s="94">
        <v>10193</v>
      </c>
      <c r="K1864" s="95">
        <v>26768</v>
      </c>
      <c r="L1864" s="96">
        <v>4107503.7199997501</v>
      </c>
    </row>
    <row r="1865" spans="1:12" s="97" customFormat="1" ht="15" customHeight="1" x14ac:dyDescent="0.25">
      <c r="A1865" s="91" t="s">
        <v>52</v>
      </c>
      <c r="B1865" s="92" t="s">
        <v>43</v>
      </c>
      <c r="C1865" s="92" t="s">
        <v>54</v>
      </c>
      <c r="D1865" s="92" t="s">
        <v>125</v>
      </c>
      <c r="E1865" s="92" t="s">
        <v>37</v>
      </c>
      <c r="F1865" s="92" t="s">
        <v>37</v>
      </c>
      <c r="G1865" s="93" t="s">
        <v>98</v>
      </c>
      <c r="H1865" s="93" t="s">
        <v>37</v>
      </c>
      <c r="I1865" s="92" t="s">
        <v>45</v>
      </c>
      <c r="J1865" s="94">
        <v>339</v>
      </c>
      <c r="K1865" s="95">
        <v>659</v>
      </c>
      <c r="L1865" s="96">
        <v>106484.189999999</v>
      </c>
    </row>
    <row r="1866" spans="1:12" s="97" customFormat="1" ht="15" customHeight="1" x14ac:dyDescent="0.25">
      <c r="A1866" s="91" t="s">
        <v>52</v>
      </c>
      <c r="B1866" s="92" t="s">
        <v>43</v>
      </c>
      <c r="C1866" s="92" t="s">
        <v>54</v>
      </c>
      <c r="D1866" s="92" t="s">
        <v>125</v>
      </c>
      <c r="E1866" s="92" t="s">
        <v>37</v>
      </c>
      <c r="F1866" s="92" t="s">
        <v>37</v>
      </c>
      <c r="G1866" s="93" t="s">
        <v>37</v>
      </c>
      <c r="H1866" s="93" t="s">
        <v>122</v>
      </c>
      <c r="I1866" s="92" t="s">
        <v>117</v>
      </c>
      <c r="J1866" s="94">
        <v>4702</v>
      </c>
      <c r="K1866" s="95">
        <v>12828</v>
      </c>
      <c r="L1866" s="96">
        <v>1976467.3099998001</v>
      </c>
    </row>
    <row r="1867" spans="1:12" s="97" customFormat="1" ht="15" customHeight="1" x14ac:dyDescent="0.25">
      <c r="A1867" s="91" t="s">
        <v>52</v>
      </c>
      <c r="B1867" s="92" t="s">
        <v>43</v>
      </c>
      <c r="C1867" s="92" t="s">
        <v>54</v>
      </c>
      <c r="D1867" s="92" t="s">
        <v>125</v>
      </c>
      <c r="E1867" s="92" t="s">
        <v>37</v>
      </c>
      <c r="F1867" s="92" t="s">
        <v>37</v>
      </c>
      <c r="G1867" s="93" t="s">
        <v>37</v>
      </c>
      <c r="H1867" s="93" t="s">
        <v>122</v>
      </c>
      <c r="I1867" s="92" t="s">
        <v>45</v>
      </c>
      <c r="J1867" s="94">
        <v>320</v>
      </c>
      <c r="K1867" s="95">
        <v>495</v>
      </c>
      <c r="L1867" s="96">
        <v>80707.849999999497</v>
      </c>
    </row>
    <row r="1868" spans="1:12" s="97" customFormat="1" ht="15" customHeight="1" x14ac:dyDescent="0.25">
      <c r="A1868" s="91" t="s">
        <v>52</v>
      </c>
      <c r="B1868" s="92" t="s">
        <v>43</v>
      </c>
      <c r="C1868" s="92" t="s">
        <v>54</v>
      </c>
      <c r="D1868" s="92" t="s">
        <v>125</v>
      </c>
      <c r="E1868" s="92" t="s">
        <v>37</v>
      </c>
      <c r="F1868" s="92" t="s">
        <v>37</v>
      </c>
      <c r="G1868" s="93" t="s">
        <v>37</v>
      </c>
      <c r="H1868" s="93" t="s">
        <v>37</v>
      </c>
      <c r="I1868" s="92" t="s">
        <v>117</v>
      </c>
      <c r="J1868" s="94">
        <v>55998</v>
      </c>
      <c r="K1868" s="95">
        <v>163261</v>
      </c>
      <c r="L1868" s="96">
        <v>24129884.2600233</v>
      </c>
    </row>
    <row r="1869" spans="1:12" s="97" customFormat="1" ht="15" customHeight="1" x14ac:dyDescent="0.25">
      <c r="A1869" s="91" t="s">
        <v>52</v>
      </c>
      <c r="B1869" s="92" t="s">
        <v>43</v>
      </c>
      <c r="C1869" s="92" t="s">
        <v>54</v>
      </c>
      <c r="D1869" s="92" t="s">
        <v>125</v>
      </c>
      <c r="E1869" s="92" t="s">
        <v>37</v>
      </c>
      <c r="F1869" s="92" t="s">
        <v>37</v>
      </c>
      <c r="G1869" s="93" t="s">
        <v>37</v>
      </c>
      <c r="H1869" s="93" t="s">
        <v>37</v>
      </c>
      <c r="I1869" s="92" t="s">
        <v>45</v>
      </c>
      <c r="J1869" s="94">
        <v>1628</v>
      </c>
      <c r="K1869" s="95">
        <v>3044</v>
      </c>
      <c r="L1869" s="96">
        <v>464065.28000001301</v>
      </c>
    </row>
    <row r="1870" spans="1:12" s="97" customFormat="1" ht="15" customHeight="1" x14ac:dyDescent="0.25">
      <c r="A1870" s="91" t="s">
        <v>52</v>
      </c>
      <c r="B1870" s="92" t="s">
        <v>43</v>
      </c>
      <c r="C1870" s="92" t="s">
        <v>54</v>
      </c>
      <c r="D1870" s="92" t="s">
        <v>125</v>
      </c>
      <c r="E1870" s="92" t="s">
        <v>37</v>
      </c>
      <c r="F1870" s="92" t="s">
        <v>37</v>
      </c>
      <c r="G1870" s="93" t="s">
        <v>37</v>
      </c>
      <c r="H1870" s="93" t="s">
        <v>64</v>
      </c>
      <c r="I1870" s="92" t="s">
        <v>117</v>
      </c>
      <c r="J1870" s="94">
        <v>51068</v>
      </c>
      <c r="K1870" s="95">
        <v>149190</v>
      </c>
      <c r="L1870" s="96">
        <v>21978259.999997601</v>
      </c>
    </row>
    <row r="1871" spans="1:12" s="97" customFormat="1" ht="15" customHeight="1" x14ac:dyDescent="0.25">
      <c r="A1871" s="91" t="s">
        <v>52</v>
      </c>
      <c r="B1871" s="92" t="s">
        <v>43</v>
      </c>
      <c r="C1871" s="92" t="s">
        <v>54</v>
      </c>
      <c r="D1871" s="92" t="s">
        <v>125</v>
      </c>
      <c r="E1871" s="92" t="s">
        <v>37</v>
      </c>
      <c r="F1871" s="92" t="s">
        <v>37</v>
      </c>
      <c r="G1871" s="93" t="s">
        <v>37</v>
      </c>
      <c r="H1871" s="93" t="s">
        <v>64</v>
      </c>
      <c r="I1871" s="92" t="s">
        <v>45</v>
      </c>
      <c r="J1871" s="94">
        <v>1225</v>
      </c>
      <c r="K1871" s="95">
        <v>2434</v>
      </c>
      <c r="L1871" s="96">
        <v>362397.380000006</v>
      </c>
    </row>
    <row r="1872" spans="1:12" s="97" customFormat="1" ht="15" customHeight="1" x14ac:dyDescent="0.25">
      <c r="A1872" s="91" t="s">
        <v>52</v>
      </c>
      <c r="B1872" s="92" t="s">
        <v>43</v>
      </c>
      <c r="C1872" s="92" t="s">
        <v>54</v>
      </c>
      <c r="D1872" s="92" t="s">
        <v>124</v>
      </c>
      <c r="E1872" s="92" t="s">
        <v>61</v>
      </c>
      <c r="F1872" s="92" t="s">
        <v>37</v>
      </c>
      <c r="G1872" s="93" t="s">
        <v>37</v>
      </c>
      <c r="H1872" s="93" t="s">
        <v>37</v>
      </c>
      <c r="I1872" s="92" t="s">
        <v>117</v>
      </c>
      <c r="J1872" s="94">
        <v>1646</v>
      </c>
      <c r="K1872" s="95">
        <v>2437</v>
      </c>
      <c r="L1872" s="96">
        <v>453329.90999999701</v>
      </c>
    </row>
    <row r="1873" spans="1:12" s="97" customFormat="1" ht="15" customHeight="1" x14ac:dyDescent="0.25">
      <c r="A1873" s="91" t="s">
        <v>52</v>
      </c>
      <c r="B1873" s="92" t="s">
        <v>43</v>
      </c>
      <c r="C1873" s="92" t="s">
        <v>54</v>
      </c>
      <c r="D1873" s="92" t="s">
        <v>124</v>
      </c>
      <c r="E1873" s="92" t="s">
        <v>61</v>
      </c>
      <c r="F1873" s="92" t="s">
        <v>37</v>
      </c>
      <c r="G1873" s="93" t="s">
        <v>37</v>
      </c>
      <c r="H1873" s="93" t="s">
        <v>37</v>
      </c>
      <c r="I1873" s="92" t="s">
        <v>45</v>
      </c>
      <c r="J1873" s="94" t="s">
        <v>99</v>
      </c>
      <c r="K1873" s="95" t="s">
        <v>99</v>
      </c>
      <c r="L1873" s="96" t="s">
        <v>99</v>
      </c>
    </row>
    <row r="1874" spans="1:12" s="97" customFormat="1" ht="15" customHeight="1" x14ac:dyDescent="0.25">
      <c r="A1874" s="91" t="s">
        <v>52</v>
      </c>
      <c r="B1874" s="92" t="s">
        <v>43</v>
      </c>
      <c r="C1874" s="92" t="s">
        <v>54</v>
      </c>
      <c r="D1874" s="92" t="s">
        <v>124</v>
      </c>
      <c r="E1874" s="92" t="s">
        <v>62</v>
      </c>
      <c r="F1874" s="92" t="s">
        <v>37</v>
      </c>
      <c r="G1874" s="93" t="s">
        <v>37</v>
      </c>
      <c r="H1874" s="93" t="s">
        <v>37</v>
      </c>
      <c r="I1874" s="92" t="s">
        <v>117</v>
      </c>
      <c r="J1874" s="94">
        <v>1407</v>
      </c>
      <c r="K1874" s="95">
        <v>1766</v>
      </c>
      <c r="L1874" s="96">
        <v>361791.599999998</v>
      </c>
    </row>
    <row r="1875" spans="1:12" s="97" customFormat="1" ht="15" customHeight="1" x14ac:dyDescent="0.25">
      <c r="A1875" s="91" t="s">
        <v>52</v>
      </c>
      <c r="B1875" s="92" t="s">
        <v>43</v>
      </c>
      <c r="C1875" s="92" t="s">
        <v>54</v>
      </c>
      <c r="D1875" s="92" t="s">
        <v>124</v>
      </c>
      <c r="E1875" s="92" t="s">
        <v>62</v>
      </c>
      <c r="F1875" s="92" t="s">
        <v>37</v>
      </c>
      <c r="G1875" s="93" t="s">
        <v>37</v>
      </c>
      <c r="H1875" s="93" t="s">
        <v>37</v>
      </c>
      <c r="I1875" s="92" t="s">
        <v>45</v>
      </c>
      <c r="J1875" s="94" t="s">
        <v>99</v>
      </c>
      <c r="K1875" s="95" t="s">
        <v>99</v>
      </c>
      <c r="L1875" s="96" t="s">
        <v>99</v>
      </c>
    </row>
    <row r="1876" spans="1:12" s="97" customFormat="1" ht="15" customHeight="1" x14ac:dyDescent="0.25">
      <c r="A1876" s="91" t="s">
        <v>52</v>
      </c>
      <c r="B1876" s="92" t="s">
        <v>43</v>
      </c>
      <c r="C1876" s="92" t="s">
        <v>54</v>
      </c>
      <c r="D1876" s="92" t="s">
        <v>124</v>
      </c>
      <c r="E1876" s="92" t="s">
        <v>37</v>
      </c>
      <c r="F1876" s="92" t="s">
        <v>120</v>
      </c>
      <c r="G1876" s="93" t="s">
        <v>37</v>
      </c>
      <c r="H1876" s="93" t="s">
        <v>37</v>
      </c>
      <c r="I1876" s="92" t="s">
        <v>117</v>
      </c>
      <c r="J1876" s="94">
        <v>2889</v>
      </c>
      <c r="K1876" s="95">
        <v>3974</v>
      </c>
      <c r="L1876" s="96">
        <v>791004.22999999905</v>
      </c>
    </row>
    <row r="1877" spans="1:12" s="97" customFormat="1" ht="15" customHeight="1" x14ac:dyDescent="0.25">
      <c r="A1877" s="91" t="s">
        <v>52</v>
      </c>
      <c r="B1877" s="92" t="s">
        <v>43</v>
      </c>
      <c r="C1877" s="92" t="s">
        <v>54</v>
      </c>
      <c r="D1877" s="92" t="s">
        <v>124</v>
      </c>
      <c r="E1877" s="92" t="s">
        <v>37</v>
      </c>
      <c r="F1877" s="92" t="s">
        <v>120</v>
      </c>
      <c r="G1877" s="93" t="s">
        <v>37</v>
      </c>
      <c r="H1877" s="93" t="s">
        <v>37</v>
      </c>
      <c r="I1877" s="92" t="s">
        <v>45</v>
      </c>
      <c r="J1877" s="94" t="s">
        <v>99</v>
      </c>
      <c r="K1877" s="95" t="s">
        <v>99</v>
      </c>
      <c r="L1877" s="96" t="s">
        <v>99</v>
      </c>
    </row>
    <row r="1878" spans="1:12" s="97" customFormat="1" ht="15" customHeight="1" x14ac:dyDescent="0.25">
      <c r="A1878" s="91" t="s">
        <v>52</v>
      </c>
      <c r="B1878" s="92" t="s">
        <v>43</v>
      </c>
      <c r="C1878" s="92" t="s">
        <v>54</v>
      </c>
      <c r="D1878" s="92" t="s">
        <v>124</v>
      </c>
      <c r="E1878" s="92" t="s">
        <v>37</v>
      </c>
      <c r="F1878" s="92" t="s">
        <v>37</v>
      </c>
      <c r="G1878" s="93" t="s">
        <v>41</v>
      </c>
      <c r="H1878" s="93" t="s">
        <v>37</v>
      </c>
      <c r="I1878" s="92" t="s">
        <v>117</v>
      </c>
      <c r="J1878" s="94">
        <v>530</v>
      </c>
      <c r="K1878" s="95">
        <v>708</v>
      </c>
      <c r="L1878" s="96">
        <v>140730.90999999901</v>
      </c>
    </row>
    <row r="1879" spans="1:12" s="97" customFormat="1" ht="15" customHeight="1" x14ac:dyDescent="0.25">
      <c r="A1879" s="91" t="s">
        <v>52</v>
      </c>
      <c r="B1879" s="92" t="s">
        <v>43</v>
      </c>
      <c r="C1879" s="92" t="s">
        <v>54</v>
      </c>
      <c r="D1879" s="92" t="s">
        <v>124</v>
      </c>
      <c r="E1879" s="92" t="s">
        <v>37</v>
      </c>
      <c r="F1879" s="92" t="s">
        <v>37</v>
      </c>
      <c r="G1879" s="93" t="s">
        <v>42</v>
      </c>
      <c r="H1879" s="93" t="s">
        <v>37</v>
      </c>
      <c r="I1879" s="92" t="s">
        <v>117</v>
      </c>
      <c r="J1879" s="94">
        <v>553</v>
      </c>
      <c r="K1879" s="95">
        <v>737</v>
      </c>
      <c r="L1879" s="96">
        <v>144087.05999999901</v>
      </c>
    </row>
    <row r="1880" spans="1:12" s="97" customFormat="1" ht="15" customHeight="1" x14ac:dyDescent="0.25">
      <c r="A1880" s="91" t="s">
        <v>52</v>
      </c>
      <c r="B1880" s="92" t="s">
        <v>43</v>
      </c>
      <c r="C1880" s="92" t="s">
        <v>54</v>
      </c>
      <c r="D1880" s="92" t="s">
        <v>124</v>
      </c>
      <c r="E1880" s="92" t="s">
        <v>37</v>
      </c>
      <c r="F1880" s="92" t="s">
        <v>37</v>
      </c>
      <c r="G1880" s="93" t="s">
        <v>42</v>
      </c>
      <c r="H1880" s="93" t="s">
        <v>37</v>
      </c>
      <c r="I1880" s="92" t="s">
        <v>45</v>
      </c>
      <c r="J1880" s="94" t="s">
        <v>99</v>
      </c>
      <c r="K1880" s="95" t="s">
        <v>99</v>
      </c>
      <c r="L1880" s="96" t="s">
        <v>99</v>
      </c>
    </row>
    <row r="1881" spans="1:12" s="97" customFormat="1" ht="15" customHeight="1" x14ac:dyDescent="0.25">
      <c r="A1881" s="91" t="s">
        <v>52</v>
      </c>
      <c r="B1881" s="92" t="s">
        <v>43</v>
      </c>
      <c r="C1881" s="92" t="s">
        <v>54</v>
      </c>
      <c r="D1881" s="92" t="s">
        <v>124</v>
      </c>
      <c r="E1881" s="92" t="s">
        <v>37</v>
      </c>
      <c r="F1881" s="92" t="s">
        <v>37</v>
      </c>
      <c r="G1881" s="93" t="s">
        <v>43</v>
      </c>
      <c r="H1881" s="93" t="s">
        <v>37</v>
      </c>
      <c r="I1881" s="92" t="s">
        <v>117</v>
      </c>
      <c r="J1881" s="94">
        <v>645</v>
      </c>
      <c r="K1881" s="95">
        <v>867</v>
      </c>
      <c r="L1881" s="96">
        <v>165042.889999999</v>
      </c>
    </row>
    <row r="1882" spans="1:12" s="97" customFormat="1" ht="15" customHeight="1" x14ac:dyDescent="0.25">
      <c r="A1882" s="91" t="s">
        <v>52</v>
      </c>
      <c r="B1882" s="92" t="s">
        <v>43</v>
      </c>
      <c r="C1882" s="92" t="s">
        <v>54</v>
      </c>
      <c r="D1882" s="92" t="s">
        <v>124</v>
      </c>
      <c r="E1882" s="92" t="s">
        <v>37</v>
      </c>
      <c r="F1882" s="92" t="s">
        <v>37</v>
      </c>
      <c r="G1882" s="93" t="s">
        <v>44</v>
      </c>
      <c r="H1882" s="93" t="s">
        <v>37</v>
      </c>
      <c r="I1882" s="92" t="s">
        <v>117</v>
      </c>
      <c r="J1882" s="94">
        <v>710</v>
      </c>
      <c r="K1882" s="95">
        <v>924</v>
      </c>
      <c r="L1882" s="96">
        <v>181618.519999999</v>
      </c>
    </row>
    <row r="1883" spans="1:12" s="97" customFormat="1" ht="15" customHeight="1" x14ac:dyDescent="0.25">
      <c r="A1883" s="91" t="s">
        <v>52</v>
      </c>
      <c r="B1883" s="92" t="s">
        <v>43</v>
      </c>
      <c r="C1883" s="92" t="s">
        <v>54</v>
      </c>
      <c r="D1883" s="92" t="s">
        <v>124</v>
      </c>
      <c r="E1883" s="92" t="s">
        <v>37</v>
      </c>
      <c r="F1883" s="92" t="s">
        <v>37</v>
      </c>
      <c r="G1883" s="93" t="s">
        <v>44</v>
      </c>
      <c r="H1883" s="93" t="s">
        <v>37</v>
      </c>
      <c r="I1883" s="92" t="s">
        <v>45</v>
      </c>
      <c r="J1883" s="94" t="s">
        <v>99</v>
      </c>
      <c r="K1883" s="95" t="s">
        <v>99</v>
      </c>
      <c r="L1883" s="96" t="s">
        <v>99</v>
      </c>
    </row>
    <row r="1884" spans="1:12" s="97" customFormat="1" ht="15" customHeight="1" x14ac:dyDescent="0.25">
      <c r="A1884" s="91" t="s">
        <v>52</v>
      </c>
      <c r="B1884" s="92" t="s">
        <v>43</v>
      </c>
      <c r="C1884" s="92" t="s">
        <v>54</v>
      </c>
      <c r="D1884" s="92" t="s">
        <v>124</v>
      </c>
      <c r="E1884" s="92" t="s">
        <v>37</v>
      </c>
      <c r="F1884" s="92" t="s">
        <v>37</v>
      </c>
      <c r="G1884" s="93" t="s">
        <v>98</v>
      </c>
      <c r="H1884" s="93" t="s">
        <v>37</v>
      </c>
      <c r="I1884" s="92" t="s">
        <v>117</v>
      </c>
      <c r="J1884" s="94">
        <v>740</v>
      </c>
      <c r="K1884" s="95">
        <v>955</v>
      </c>
      <c r="L1884" s="96">
        <v>180933.429999999</v>
      </c>
    </row>
    <row r="1885" spans="1:12" s="97" customFormat="1" ht="15" customHeight="1" x14ac:dyDescent="0.25">
      <c r="A1885" s="91" t="s">
        <v>52</v>
      </c>
      <c r="B1885" s="92" t="s">
        <v>43</v>
      </c>
      <c r="C1885" s="92" t="s">
        <v>54</v>
      </c>
      <c r="D1885" s="92" t="s">
        <v>124</v>
      </c>
      <c r="E1885" s="92" t="s">
        <v>37</v>
      </c>
      <c r="F1885" s="92" t="s">
        <v>37</v>
      </c>
      <c r="G1885" s="93" t="s">
        <v>37</v>
      </c>
      <c r="H1885" s="93" t="s">
        <v>122</v>
      </c>
      <c r="I1885" s="92" t="s">
        <v>117</v>
      </c>
      <c r="J1885" s="94">
        <v>284</v>
      </c>
      <c r="K1885" s="95">
        <v>365</v>
      </c>
      <c r="L1885" s="96">
        <v>78166.649999999994</v>
      </c>
    </row>
    <row r="1886" spans="1:12" s="97" customFormat="1" ht="15" customHeight="1" x14ac:dyDescent="0.25">
      <c r="A1886" s="91" t="s">
        <v>52</v>
      </c>
      <c r="B1886" s="92" t="s">
        <v>43</v>
      </c>
      <c r="C1886" s="92" t="s">
        <v>54</v>
      </c>
      <c r="D1886" s="92" t="s">
        <v>124</v>
      </c>
      <c r="E1886" s="92" t="s">
        <v>37</v>
      </c>
      <c r="F1886" s="92" t="s">
        <v>37</v>
      </c>
      <c r="G1886" s="93" t="s">
        <v>37</v>
      </c>
      <c r="H1886" s="93" t="s">
        <v>37</v>
      </c>
      <c r="I1886" s="92" t="s">
        <v>117</v>
      </c>
      <c r="J1886" s="94">
        <v>3053</v>
      </c>
      <c r="K1886" s="95">
        <v>4204</v>
      </c>
      <c r="L1886" s="96">
        <v>815220.979999998</v>
      </c>
    </row>
    <row r="1887" spans="1:12" s="97" customFormat="1" ht="15" customHeight="1" x14ac:dyDescent="0.25">
      <c r="A1887" s="91" t="s">
        <v>52</v>
      </c>
      <c r="B1887" s="92" t="s">
        <v>43</v>
      </c>
      <c r="C1887" s="92" t="s">
        <v>54</v>
      </c>
      <c r="D1887" s="92" t="s">
        <v>124</v>
      </c>
      <c r="E1887" s="92" t="s">
        <v>37</v>
      </c>
      <c r="F1887" s="92" t="s">
        <v>37</v>
      </c>
      <c r="G1887" s="93" t="s">
        <v>37</v>
      </c>
      <c r="H1887" s="93" t="s">
        <v>37</v>
      </c>
      <c r="I1887" s="92" t="s">
        <v>45</v>
      </c>
      <c r="J1887" s="94" t="s">
        <v>99</v>
      </c>
      <c r="K1887" s="95" t="s">
        <v>99</v>
      </c>
      <c r="L1887" s="96" t="s">
        <v>99</v>
      </c>
    </row>
    <row r="1888" spans="1:12" s="97" customFormat="1" ht="15" customHeight="1" x14ac:dyDescent="0.25">
      <c r="A1888" s="91" t="s">
        <v>52</v>
      </c>
      <c r="B1888" s="92" t="s">
        <v>43</v>
      </c>
      <c r="C1888" s="92" t="s">
        <v>54</v>
      </c>
      <c r="D1888" s="92" t="s">
        <v>124</v>
      </c>
      <c r="E1888" s="92" t="s">
        <v>37</v>
      </c>
      <c r="F1888" s="92" t="s">
        <v>37</v>
      </c>
      <c r="G1888" s="93" t="s">
        <v>37</v>
      </c>
      <c r="H1888" s="93" t="s">
        <v>64</v>
      </c>
      <c r="I1888" s="92" t="s">
        <v>117</v>
      </c>
      <c r="J1888" s="94">
        <v>2766</v>
      </c>
      <c r="K1888" s="95">
        <v>3827</v>
      </c>
      <c r="L1888" s="96">
        <v>734246.16000000795</v>
      </c>
    </row>
    <row r="1889" spans="1:12" s="97" customFormat="1" ht="15" customHeight="1" x14ac:dyDescent="0.25">
      <c r="A1889" s="91" t="s">
        <v>52</v>
      </c>
      <c r="B1889" s="92" t="s">
        <v>43</v>
      </c>
      <c r="C1889" s="92" t="s">
        <v>54</v>
      </c>
      <c r="D1889" s="92" t="s">
        <v>124</v>
      </c>
      <c r="E1889" s="92" t="s">
        <v>37</v>
      </c>
      <c r="F1889" s="92" t="s">
        <v>37</v>
      </c>
      <c r="G1889" s="93" t="s">
        <v>37</v>
      </c>
      <c r="H1889" s="93" t="s">
        <v>64</v>
      </c>
      <c r="I1889" s="92" t="s">
        <v>45</v>
      </c>
      <c r="J1889" s="94" t="s">
        <v>99</v>
      </c>
      <c r="K1889" s="95" t="s">
        <v>99</v>
      </c>
      <c r="L1889" s="96" t="s">
        <v>99</v>
      </c>
    </row>
    <row r="1890" spans="1:12" s="97" customFormat="1" ht="15" customHeight="1" x14ac:dyDescent="0.25">
      <c r="A1890" s="91" t="s">
        <v>52</v>
      </c>
      <c r="B1890" s="92" t="s">
        <v>43</v>
      </c>
      <c r="C1890" s="92" t="s">
        <v>54</v>
      </c>
      <c r="D1890" s="92" t="s">
        <v>37</v>
      </c>
      <c r="E1890" s="92" t="s">
        <v>61</v>
      </c>
      <c r="F1890" s="92" t="s">
        <v>120</v>
      </c>
      <c r="G1890" s="93" t="s">
        <v>37</v>
      </c>
      <c r="H1890" s="93" t="s">
        <v>37</v>
      </c>
      <c r="I1890" s="92" t="s">
        <v>117</v>
      </c>
      <c r="J1890" s="94">
        <v>11180</v>
      </c>
      <c r="K1890" s="95">
        <v>25338</v>
      </c>
      <c r="L1890" s="96">
        <v>2805571.6100005899</v>
      </c>
    </row>
    <row r="1891" spans="1:12" s="97" customFormat="1" ht="15" customHeight="1" x14ac:dyDescent="0.25">
      <c r="A1891" s="91" t="s">
        <v>52</v>
      </c>
      <c r="B1891" s="92" t="s">
        <v>43</v>
      </c>
      <c r="C1891" s="92" t="s">
        <v>54</v>
      </c>
      <c r="D1891" s="92" t="s">
        <v>37</v>
      </c>
      <c r="E1891" s="92" t="s">
        <v>61</v>
      </c>
      <c r="F1891" s="92" t="s">
        <v>120</v>
      </c>
      <c r="G1891" s="93" t="s">
        <v>37</v>
      </c>
      <c r="H1891" s="93" t="s">
        <v>37</v>
      </c>
      <c r="I1891" s="92" t="s">
        <v>45</v>
      </c>
      <c r="J1891" s="94">
        <v>177</v>
      </c>
      <c r="K1891" s="95">
        <v>244</v>
      </c>
      <c r="L1891" s="96">
        <v>37394.089999999997</v>
      </c>
    </row>
    <row r="1892" spans="1:12" s="97" customFormat="1" ht="15" customHeight="1" x14ac:dyDescent="0.25">
      <c r="A1892" s="91" t="s">
        <v>52</v>
      </c>
      <c r="B1892" s="92" t="s">
        <v>43</v>
      </c>
      <c r="C1892" s="92" t="s">
        <v>54</v>
      </c>
      <c r="D1892" s="92" t="s">
        <v>37</v>
      </c>
      <c r="E1892" s="92" t="s">
        <v>61</v>
      </c>
      <c r="F1892" s="92" t="s">
        <v>121</v>
      </c>
      <c r="G1892" s="93" t="s">
        <v>37</v>
      </c>
      <c r="H1892" s="93" t="s">
        <v>37</v>
      </c>
      <c r="I1892" s="92" t="s">
        <v>117</v>
      </c>
      <c r="J1892" s="94">
        <v>138150</v>
      </c>
      <c r="K1892" s="95">
        <v>252371</v>
      </c>
      <c r="L1892" s="96">
        <v>17726391.920001902</v>
      </c>
    </row>
    <row r="1893" spans="1:12" s="97" customFormat="1" ht="15" customHeight="1" x14ac:dyDescent="0.25">
      <c r="A1893" s="91" t="s">
        <v>52</v>
      </c>
      <c r="B1893" s="92" t="s">
        <v>43</v>
      </c>
      <c r="C1893" s="92" t="s">
        <v>54</v>
      </c>
      <c r="D1893" s="92" t="s">
        <v>37</v>
      </c>
      <c r="E1893" s="92" t="s">
        <v>61</v>
      </c>
      <c r="F1893" s="92" t="s">
        <v>121</v>
      </c>
      <c r="G1893" s="93" t="s">
        <v>37</v>
      </c>
      <c r="H1893" s="93" t="s">
        <v>37</v>
      </c>
      <c r="I1893" s="92" t="s">
        <v>45</v>
      </c>
      <c r="J1893" s="94">
        <v>2985</v>
      </c>
      <c r="K1893" s="95">
        <v>4207</v>
      </c>
      <c r="L1893" s="96">
        <v>348826.89000001497</v>
      </c>
    </row>
    <row r="1894" spans="1:12" s="97" customFormat="1" ht="15" customHeight="1" x14ac:dyDescent="0.25">
      <c r="A1894" s="91" t="s">
        <v>52</v>
      </c>
      <c r="B1894" s="92" t="s">
        <v>43</v>
      </c>
      <c r="C1894" s="92" t="s">
        <v>54</v>
      </c>
      <c r="D1894" s="92" t="s">
        <v>37</v>
      </c>
      <c r="E1894" s="92" t="s">
        <v>61</v>
      </c>
      <c r="F1894" s="92" t="s">
        <v>60</v>
      </c>
      <c r="G1894" s="93" t="s">
        <v>37</v>
      </c>
      <c r="H1894" s="93" t="s">
        <v>37</v>
      </c>
      <c r="I1894" s="92" t="s">
        <v>117</v>
      </c>
      <c r="J1894" s="94">
        <v>32287</v>
      </c>
      <c r="K1894" s="95">
        <v>58885</v>
      </c>
      <c r="L1894" s="96">
        <v>4615186.6799993999</v>
      </c>
    </row>
    <row r="1895" spans="1:12" s="97" customFormat="1" ht="15" customHeight="1" x14ac:dyDescent="0.25">
      <c r="A1895" s="91" t="s">
        <v>52</v>
      </c>
      <c r="B1895" s="92" t="s">
        <v>43</v>
      </c>
      <c r="C1895" s="92" t="s">
        <v>54</v>
      </c>
      <c r="D1895" s="92" t="s">
        <v>37</v>
      </c>
      <c r="E1895" s="92" t="s">
        <v>61</v>
      </c>
      <c r="F1895" s="92" t="s">
        <v>60</v>
      </c>
      <c r="G1895" s="93" t="s">
        <v>37</v>
      </c>
      <c r="H1895" s="93" t="s">
        <v>37</v>
      </c>
      <c r="I1895" s="92" t="s">
        <v>45</v>
      </c>
      <c r="J1895" s="94">
        <v>235</v>
      </c>
      <c r="K1895" s="95">
        <v>326</v>
      </c>
      <c r="L1895" s="96">
        <v>36920.200000000099</v>
      </c>
    </row>
    <row r="1896" spans="1:12" s="97" customFormat="1" ht="15" customHeight="1" x14ac:dyDescent="0.25">
      <c r="A1896" s="91" t="s">
        <v>52</v>
      </c>
      <c r="B1896" s="92" t="s">
        <v>43</v>
      </c>
      <c r="C1896" s="92" t="s">
        <v>54</v>
      </c>
      <c r="D1896" s="92" t="s">
        <v>37</v>
      </c>
      <c r="E1896" s="92" t="s">
        <v>61</v>
      </c>
      <c r="F1896" s="92" t="s">
        <v>37</v>
      </c>
      <c r="G1896" s="93" t="s">
        <v>41</v>
      </c>
      <c r="H1896" s="93" t="s">
        <v>37</v>
      </c>
      <c r="I1896" s="92" t="s">
        <v>117</v>
      </c>
      <c r="J1896" s="94">
        <v>40961</v>
      </c>
      <c r="K1896" s="95">
        <v>74067</v>
      </c>
      <c r="L1896" s="96">
        <v>5693573.6200003102</v>
      </c>
    </row>
    <row r="1897" spans="1:12" s="97" customFormat="1" ht="15" customHeight="1" x14ac:dyDescent="0.25">
      <c r="A1897" s="91" t="s">
        <v>52</v>
      </c>
      <c r="B1897" s="92" t="s">
        <v>43</v>
      </c>
      <c r="C1897" s="92" t="s">
        <v>54</v>
      </c>
      <c r="D1897" s="92" t="s">
        <v>37</v>
      </c>
      <c r="E1897" s="92" t="s">
        <v>61</v>
      </c>
      <c r="F1897" s="92" t="s">
        <v>37</v>
      </c>
      <c r="G1897" s="93" t="s">
        <v>41</v>
      </c>
      <c r="H1897" s="93" t="s">
        <v>37</v>
      </c>
      <c r="I1897" s="92" t="s">
        <v>45</v>
      </c>
      <c r="J1897" s="94">
        <v>714</v>
      </c>
      <c r="K1897" s="95">
        <v>952</v>
      </c>
      <c r="L1897" s="96">
        <v>77722.399999999005</v>
      </c>
    </row>
    <row r="1898" spans="1:12" s="97" customFormat="1" ht="15" customHeight="1" x14ac:dyDescent="0.25">
      <c r="A1898" s="91" t="s">
        <v>52</v>
      </c>
      <c r="B1898" s="92" t="s">
        <v>43</v>
      </c>
      <c r="C1898" s="92" t="s">
        <v>54</v>
      </c>
      <c r="D1898" s="92" t="s">
        <v>37</v>
      </c>
      <c r="E1898" s="92" t="s">
        <v>61</v>
      </c>
      <c r="F1898" s="92" t="s">
        <v>37</v>
      </c>
      <c r="G1898" s="93" t="s">
        <v>42</v>
      </c>
      <c r="H1898" s="93" t="s">
        <v>37</v>
      </c>
      <c r="I1898" s="92" t="s">
        <v>117</v>
      </c>
      <c r="J1898" s="94">
        <v>38643</v>
      </c>
      <c r="K1898" s="95">
        <v>66452</v>
      </c>
      <c r="L1898" s="96">
        <v>4966881.5300005097</v>
      </c>
    </row>
    <row r="1899" spans="1:12" s="97" customFormat="1" ht="15" customHeight="1" x14ac:dyDescent="0.25">
      <c r="A1899" s="91" t="s">
        <v>52</v>
      </c>
      <c r="B1899" s="92" t="s">
        <v>43</v>
      </c>
      <c r="C1899" s="92" t="s">
        <v>54</v>
      </c>
      <c r="D1899" s="92" t="s">
        <v>37</v>
      </c>
      <c r="E1899" s="92" t="s">
        <v>61</v>
      </c>
      <c r="F1899" s="92" t="s">
        <v>37</v>
      </c>
      <c r="G1899" s="93" t="s">
        <v>42</v>
      </c>
      <c r="H1899" s="93" t="s">
        <v>37</v>
      </c>
      <c r="I1899" s="92" t="s">
        <v>45</v>
      </c>
      <c r="J1899" s="94">
        <v>620</v>
      </c>
      <c r="K1899" s="95">
        <v>848</v>
      </c>
      <c r="L1899" s="96">
        <v>72502.149999999107</v>
      </c>
    </row>
    <row r="1900" spans="1:12" s="97" customFormat="1" ht="15" customHeight="1" x14ac:dyDescent="0.25">
      <c r="A1900" s="91" t="s">
        <v>52</v>
      </c>
      <c r="B1900" s="92" t="s">
        <v>43</v>
      </c>
      <c r="C1900" s="92" t="s">
        <v>54</v>
      </c>
      <c r="D1900" s="92" t="s">
        <v>37</v>
      </c>
      <c r="E1900" s="92" t="s">
        <v>61</v>
      </c>
      <c r="F1900" s="92" t="s">
        <v>37</v>
      </c>
      <c r="G1900" s="93" t="s">
        <v>43</v>
      </c>
      <c r="H1900" s="93" t="s">
        <v>37</v>
      </c>
      <c r="I1900" s="92" t="s">
        <v>117</v>
      </c>
      <c r="J1900" s="94">
        <v>39687</v>
      </c>
      <c r="K1900" s="95">
        <v>66733</v>
      </c>
      <c r="L1900" s="96">
        <v>4952375.3400007803</v>
      </c>
    </row>
    <row r="1901" spans="1:12" s="97" customFormat="1" ht="15" customHeight="1" x14ac:dyDescent="0.25">
      <c r="A1901" s="91" t="s">
        <v>52</v>
      </c>
      <c r="B1901" s="92" t="s">
        <v>43</v>
      </c>
      <c r="C1901" s="92" t="s">
        <v>54</v>
      </c>
      <c r="D1901" s="92" t="s">
        <v>37</v>
      </c>
      <c r="E1901" s="92" t="s">
        <v>61</v>
      </c>
      <c r="F1901" s="92" t="s">
        <v>37</v>
      </c>
      <c r="G1901" s="93" t="s">
        <v>43</v>
      </c>
      <c r="H1901" s="93" t="s">
        <v>37</v>
      </c>
      <c r="I1901" s="92" t="s">
        <v>45</v>
      </c>
      <c r="J1901" s="94">
        <v>675</v>
      </c>
      <c r="K1901" s="95">
        <v>886</v>
      </c>
      <c r="L1901" s="96">
        <v>74766.679999999207</v>
      </c>
    </row>
    <row r="1902" spans="1:12" s="97" customFormat="1" ht="15" customHeight="1" x14ac:dyDescent="0.25">
      <c r="A1902" s="91" t="s">
        <v>52</v>
      </c>
      <c r="B1902" s="92" t="s">
        <v>43</v>
      </c>
      <c r="C1902" s="92" t="s">
        <v>54</v>
      </c>
      <c r="D1902" s="92" t="s">
        <v>37</v>
      </c>
      <c r="E1902" s="92" t="s">
        <v>61</v>
      </c>
      <c r="F1902" s="92" t="s">
        <v>37</v>
      </c>
      <c r="G1902" s="93" t="s">
        <v>44</v>
      </c>
      <c r="H1902" s="93" t="s">
        <v>37</v>
      </c>
      <c r="I1902" s="92" t="s">
        <v>117</v>
      </c>
      <c r="J1902" s="94">
        <v>38992</v>
      </c>
      <c r="K1902" s="95">
        <v>64709</v>
      </c>
      <c r="L1902" s="96">
        <v>4782160.4500006502</v>
      </c>
    </row>
    <row r="1903" spans="1:12" s="97" customFormat="1" ht="15" customHeight="1" x14ac:dyDescent="0.25">
      <c r="A1903" s="91" t="s">
        <v>52</v>
      </c>
      <c r="B1903" s="92" t="s">
        <v>43</v>
      </c>
      <c r="C1903" s="92" t="s">
        <v>54</v>
      </c>
      <c r="D1903" s="92" t="s">
        <v>37</v>
      </c>
      <c r="E1903" s="92" t="s">
        <v>61</v>
      </c>
      <c r="F1903" s="92" t="s">
        <v>37</v>
      </c>
      <c r="G1903" s="93" t="s">
        <v>44</v>
      </c>
      <c r="H1903" s="93" t="s">
        <v>37</v>
      </c>
      <c r="I1903" s="92" t="s">
        <v>45</v>
      </c>
      <c r="J1903" s="94">
        <v>737</v>
      </c>
      <c r="K1903" s="95">
        <v>966</v>
      </c>
      <c r="L1903" s="96">
        <v>85185.109999998793</v>
      </c>
    </row>
    <row r="1904" spans="1:12" s="97" customFormat="1" ht="15" customHeight="1" x14ac:dyDescent="0.25">
      <c r="A1904" s="91" t="s">
        <v>52</v>
      </c>
      <c r="B1904" s="92" t="s">
        <v>43</v>
      </c>
      <c r="C1904" s="92" t="s">
        <v>54</v>
      </c>
      <c r="D1904" s="92" t="s">
        <v>37</v>
      </c>
      <c r="E1904" s="92" t="s">
        <v>61</v>
      </c>
      <c r="F1904" s="92" t="s">
        <v>37</v>
      </c>
      <c r="G1904" s="93" t="s">
        <v>98</v>
      </c>
      <c r="H1904" s="93" t="s">
        <v>37</v>
      </c>
      <c r="I1904" s="92" t="s">
        <v>117</v>
      </c>
      <c r="J1904" s="94">
        <v>36562</v>
      </c>
      <c r="K1904" s="95">
        <v>61512</v>
      </c>
      <c r="L1904" s="96">
        <v>4533847.6700003501</v>
      </c>
    </row>
    <row r="1905" spans="1:12" s="97" customFormat="1" ht="15" customHeight="1" x14ac:dyDescent="0.25">
      <c r="A1905" s="91" t="s">
        <v>52</v>
      </c>
      <c r="B1905" s="92" t="s">
        <v>43</v>
      </c>
      <c r="C1905" s="92" t="s">
        <v>54</v>
      </c>
      <c r="D1905" s="92" t="s">
        <v>37</v>
      </c>
      <c r="E1905" s="92" t="s">
        <v>61</v>
      </c>
      <c r="F1905" s="92" t="s">
        <v>37</v>
      </c>
      <c r="G1905" s="93" t="s">
        <v>98</v>
      </c>
      <c r="H1905" s="93" t="s">
        <v>37</v>
      </c>
      <c r="I1905" s="92" t="s">
        <v>45</v>
      </c>
      <c r="J1905" s="94">
        <v>714</v>
      </c>
      <c r="K1905" s="95">
        <v>1060</v>
      </c>
      <c r="L1905" s="96">
        <v>104717.489999999</v>
      </c>
    </row>
    <row r="1906" spans="1:12" s="97" customFormat="1" ht="15" customHeight="1" x14ac:dyDescent="0.25">
      <c r="A1906" s="91" t="s">
        <v>52</v>
      </c>
      <c r="B1906" s="92" t="s">
        <v>43</v>
      </c>
      <c r="C1906" s="92" t="s">
        <v>54</v>
      </c>
      <c r="D1906" s="92" t="s">
        <v>37</v>
      </c>
      <c r="E1906" s="92" t="s">
        <v>61</v>
      </c>
      <c r="F1906" s="92" t="s">
        <v>37</v>
      </c>
      <c r="G1906" s="93" t="s">
        <v>37</v>
      </c>
      <c r="H1906" s="93" t="s">
        <v>122</v>
      </c>
      <c r="I1906" s="92" t="s">
        <v>117</v>
      </c>
      <c r="J1906" s="94">
        <v>20225</v>
      </c>
      <c r="K1906" s="95">
        <v>35211</v>
      </c>
      <c r="L1906" s="96">
        <v>2491798.8099996001</v>
      </c>
    </row>
    <row r="1907" spans="1:12" s="97" customFormat="1" ht="15" customHeight="1" x14ac:dyDescent="0.25">
      <c r="A1907" s="91" t="s">
        <v>52</v>
      </c>
      <c r="B1907" s="92" t="s">
        <v>43</v>
      </c>
      <c r="C1907" s="92" t="s">
        <v>54</v>
      </c>
      <c r="D1907" s="92" t="s">
        <v>37</v>
      </c>
      <c r="E1907" s="92" t="s">
        <v>61</v>
      </c>
      <c r="F1907" s="92" t="s">
        <v>37</v>
      </c>
      <c r="G1907" s="93" t="s">
        <v>37</v>
      </c>
      <c r="H1907" s="93" t="s">
        <v>122</v>
      </c>
      <c r="I1907" s="92" t="s">
        <v>45</v>
      </c>
      <c r="J1907" s="94">
        <v>369</v>
      </c>
      <c r="K1907" s="95">
        <v>513</v>
      </c>
      <c r="L1907" s="96">
        <v>59356.460000000203</v>
      </c>
    </row>
    <row r="1908" spans="1:12" s="97" customFormat="1" ht="15" customHeight="1" x14ac:dyDescent="0.25">
      <c r="A1908" s="91" t="s">
        <v>52</v>
      </c>
      <c r="B1908" s="92" t="s">
        <v>43</v>
      </c>
      <c r="C1908" s="92" t="s">
        <v>54</v>
      </c>
      <c r="D1908" s="92" t="s">
        <v>37</v>
      </c>
      <c r="E1908" s="92" t="s">
        <v>61</v>
      </c>
      <c r="F1908" s="92" t="s">
        <v>37</v>
      </c>
      <c r="G1908" s="93" t="s">
        <v>37</v>
      </c>
      <c r="H1908" s="93" t="s">
        <v>37</v>
      </c>
      <c r="I1908" s="92" t="s">
        <v>117</v>
      </c>
      <c r="J1908" s="94">
        <v>181452</v>
      </c>
      <c r="K1908" s="95">
        <v>336594</v>
      </c>
      <c r="L1908" s="96">
        <v>25147150.210031901</v>
      </c>
    </row>
    <row r="1909" spans="1:12" s="97" customFormat="1" ht="15" customHeight="1" x14ac:dyDescent="0.25">
      <c r="A1909" s="91" t="s">
        <v>52</v>
      </c>
      <c r="B1909" s="92" t="s">
        <v>43</v>
      </c>
      <c r="C1909" s="92" t="s">
        <v>54</v>
      </c>
      <c r="D1909" s="92" t="s">
        <v>37</v>
      </c>
      <c r="E1909" s="92" t="s">
        <v>61</v>
      </c>
      <c r="F1909" s="92" t="s">
        <v>37</v>
      </c>
      <c r="G1909" s="93" t="s">
        <v>37</v>
      </c>
      <c r="H1909" s="93" t="s">
        <v>37</v>
      </c>
      <c r="I1909" s="92" t="s">
        <v>45</v>
      </c>
      <c r="J1909" s="94">
        <v>3395</v>
      </c>
      <c r="K1909" s="95">
        <v>4777</v>
      </c>
      <c r="L1909" s="96">
        <v>423141.18000001699</v>
      </c>
    </row>
    <row r="1910" spans="1:12" s="97" customFormat="1" ht="15" customHeight="1" x14ac:dyDescent="0.25">
      <c r="A1910" s="91" t="s">
        <v>52</v>
      </c>
      <c r="B1910" s="92" t="s">
        <v>43</v>
      </c>
      <c r="C1910" s="92" t="s">
        <v>54</v>
      </c>
      <c r="D1910" s="92" t="s">
        <v>37</v>
      </c>
      <c r="E1910" s="92" t="s">
        <v>61</v>
      </c>
      <c r="F1910" s="92" t="s">
        <v>37</v>
      </c>
      <c r="G1910" s="93" t="s">
        <v>37</v>
      </c>
      <c r="H1910" s="93" t="s">
        <v>64</v>
      </c>
      <c r="I1910" s="92" t="s">
        <v>117</v>
      </c>
      <c r="J1910" s="94">
        <v>160604</v>
      </c>
      <c r="K1910" s="95">
        <v>299031</v>
      </c>
      <c r="L1910" s="96">
        <v>22493938.100042399</v>
      </c>
    </row>
    <row r="1911" spans="1:12" s="97" customFormat="1" ht="15" customHeight="1" x14ac:dyDescent="0.25">
      <c r="A1911" s="91" t="s">
        <v>52</v>
      </c>
      <c r="B1911" s="92" t="s">
        <v>43</v>
      </c>
      <c r="C1911" s="92" t="s">
        <v>54</v>
      </c>
      <c r="D1911" s="92" t="s">
        <v>37</v>
      </c>
      <c r="E1911" s="92" t="s">
        <v>61</v>
      </c>
      <c r="F1911" s="92" t="s">
        <v>37</v>
      </c>
      <c r="G1911" s="93" t="s">
        <v>37</v>
      </c>
      <c r="H1911" s="93" t="s">
        <v>64</v>
      </c>
      <c r="I1911" s="92" t="s">
        <v>45</v>
      </c>
      <c r="J1911" s="94">
        <v>2999</v>
      </c>
      <c r="K1911" s="95">
        <v>4212</v>
      </c>
      <c r="L1911" s="96">
        <v>356237.69</v>
      </c>
    </row>
    <row r="1912" spans="1:12" s="97" customFormat="1" ht="15" customHeight="1" x14ac:dyDescent="0.25">
      <c r="A1912" s="91" t="s">
        <v>52</v>
      </c>
      <c r="B1912" s="92" t="s">
        <v>43</v>
      </c>
      <c r="C1912" s="92" t="s">
        <v>54</v>
      </c>
      <c r="D1912" s="92" t="s">
        <v>37</v>
      </c>
      <c r="E1912" s="92" t="s">
        <v>62</v>
      </c>
      <c r="F1912" s="92" t="s">
        <v>120</v>
      </c>
      <c r="G1912" s="93" t="s">
        <v>37</v>
      </c>
      <c r="H1912" s="93" t="s">
        <v>37</v>
      </c>
      <c r="I1912" s="92" t="s">
        <v>117</v>
      </c>
      <c r="J1912" s="94">
        <v>7320</v>
      </c>
      <c r="K1912" s="95">
        <v>14205</v>
      </c>
      <c r="L1912" s="96">
        <v>1717180.8300004599</v>
      </c>
    </row>
    <row r="1913" spans="1:12" s="97" customFormat="1" ht="15" customHeight="1" x14ac:dyDescent="0.25">
      <c r="A1913" s="91" t="s">
        <v>52</v>
      </c>
      <c r="B1913" s="92" t="s">
        <v>43</v>
      </c>
      <c r="C1913" s="92" t="s">
        <v>54</v>
      </c>
      <c r="D1913" s="92" t="s">
        <v>37</v>
      </c>
      <c r="E1913" s="92" t="s">
        <v>62</v>
      </c>
      <c r="F1913" s="92" t="s">
        <v>120</v>
      </c>
      <c r="G1913" s="93" t="s">
        <v>37</v>
      </c>
      <c r="H1913" s="93" t="s">
        <v>37</v>
      </c>
      <c r="I1913" s="92" t="s">
        <v>45</v>
      </c>
      <c r="J1913" s="94">
        <v>125</v>
      </c>
      <c r="K1913" s="95">
        <v>179</v>
      </c>
      <c r="L1913" s="96">
        <v>26759.5999999999</v>
      </c>
    </row>
    <row r="1914" spans="1:12" s="97" customFormat="1" ht="15" customHeight="1" x14ac:dyDescent="0.25">
      <c r="A1914" s="91" t="s">
        <v>52</v>
      </c>
      <c r="B1914" s="92" t="s">
        <v>43</v>
      </c>
      <c r="C1914" s="92" t="s">
        <v>54</v>
      </c>
      <c r="D1914" s="92" t="s">
        <v>37</v>
      </c>
      <c r="E1914" s="92" t="s">
        <v>62</v>
      </c>
      <c r="F1914" s="92" t="s">
        <v>121</v>
      </c>
      <c r="G1914" s="93" t="s">
        <v>37</v>
      </c>
      <c r="H1914" s="93" t="s">
        <v>37</v>
      </c>
      <c r="I1914" s="92" t="s">
        <v>117</v>
      </c>
      <c r="J1914" s="94">
        <v>77559</v>
      </c>
      <c r="K1914" s="95">
        <v>150345</v>
      </c>
      <c r="L1914" s="96">
        <v>11319708.1000042</v>
      </c>
    </row>
    <row r="1915" spans="1:12" s="97" customFormat="1" ht="15" customHeight="1" x14ac:dyDescent="0.25">
      <c r="A1915" s="91" t="s">
        <v>52</v>
      </c>
      <c r="B1915" s="92" t="s">
        <v>43</v>
      </c>
      <c r="C1915" s="92" t="s">
        <v>54</v>
      </c>
      <c r="D1915" s="92" t="s">
        <v>37</v>
      </c>
      <c r="E1915" s="92" t="s">
        <v>62</v>
      </c>
      <c r="F1915" s="92" t="s">
        <v>121</v>
      </c>
      <c r="G1915" s="93" t="s">
        <v>37</v>
      </c>
      <c r="H1915" s="93" t="s">
        <v>37</v>
      </c>
      <c r="I1915" s="92" t="s">
        <v>45</v>
      </c>
      <c r="J1915" s="94">
        <v>1772</v>
      </c>
      <c r="K1915" s="95">
        <v>2421</v>
      </c>
      <c r="L1915" s="96">
        <v>178384.64000000199</v>
      </c>
    </row>
    <row r="1916" spans="1:12" s="97" customFormat="1" ht="15" customHeight="1" x14ac:dyDescent="0.25">
      <c r="A1916" s="91" t="s">
        <v>52</v>
      </c>
      <c r="B1916" s="92" t="s">
        <v>43</v>
      </c>
      <c r="C1916" s="92" t="s">
        <v>54</v>
      </c>
      <c r="D1916" s="92" t="s">
        <v>37</v>
      </c>
      <c r="E1916" s="92" t="s">
        <v>62</v>
      </c>
      <c r="F1916" s="92" t="s">
        <v>60</v>
      </c>
      <c r="G1916" s="93" t="s">
        <v>37</v>
      </c>
      <c r="H1916" s="93" t="s">
        <v>37</v>
      </c>
      <c r="I1916" s="92" t="s">
        <v>117</v>
      </c>
      <c r="J1916" s="94">
        <v>16908</v>
      </c>
      <c r="K1916" s="95">
        <v>32820</v>
      </c>
      <c r="L1916" s="96">
        <v>2743800.73999978</v>
      </c>
    </row>
    <row r="1917" spans="1:12" s="97" customFormat="1" ht="15" customHeight="1" x14ac:dyDescent="0.25">
      <c r="A1917" s="91" t="s">
        <v>52</v>
      </c>
      <c r="B1917" s="92" t="s">
        <v>43</v>
      </c>
      <c r="C1917" s="92" t="s">
        <v>54</v>
      </c>
      <c r="D1917" s="92" t="s">
        <v>37</v>
      </c>
      <c r="E1917" s="92" t="s">
        <v>62</v>
      </c>
      <c r="F1917" s="92" t="s">
        <v>60</v>
      </c>
      <c r="G1917" s="93" t="s">
        <v>37</v>
      </c>
      <c r="H1917" s="93" t="s">
        <v>37</v>
      </c>
      <c r="I1917" s="92" t="s">
        <v>45</v>
      </c>
      <c r="J1917" s="94">
        <v>128</v>
      </c>
      <c r="K1917" s="95">
        <v>154</v>
      </c>
      <c r="L1917" s="96">
        <v>16410.47</v>
      </c>
    </row>
    <row r="1918" spans="1:12" s="97" customFormat="1" ht="15" customHeight="1" x14ac:dyDescent="0.25">
      <c r="A1918" s="91" t="s">
        <v>52</v>
      </c>
      <c r="B1918" s="92" t="s">
        <v>43</v>
      </c>
      <c r="C1918" s="92" t="s">
        <v>54</v>
      </c>
      <c r="D1918" s="92" t="s">
        <v>37</v>
      </c>
      <c r="E1918" s="92" t="s">
        <v>62</v>
      </c>
      <c r="F1918" s="92" t="s">
        <v>37</v>
      </c>
      <c r="G1918" s="93" t="s">
        <v>41</v>
      </c>
      <c r="H1918" s="93" t="s">
        <v>37</v>
      </c>
      <c r="I1918" s="92" t="s">
        <v>117</v>
      </c>
      <c r="J1918" s="94">
        <v>23892</v>
      </c>
      <c r="K1918" s="95">
        <v>46490</v>
      </c>
      <c r="L1918" s="96">
        <v>3795650.3199997898</v>
      </c>
    </row>
    <row r="1919" spans="1:12" s="97" customFormat="1" ht="15" customHeight="1" x14ac:dyDescent="0.25">
      <c r="A1919" s="91" t="s">
        <v>52</v>
      </c>
      <c r="B1919" s="92" t="s">
        <v>43</v>
      </c>
      <c r="C1919" s="92" t="s">
        <v>54</v>
      </c>
      <c r="D1919" s="92" t="s">
        <v>37</v>
      </c>
      <c r="E1919" s="92" t="s">
        <v>62</v>
      </c>
      <c r="F1919" s="92" t="s">
        <v>37</v>
      </c>
      <c r="G1919" s="93" t="s">
        <v>41</v>
      </c>
      <c r="H1919" s="93" t="s">
        <v>37</v>
      </c>
      <c r="I1919" s="92" t="s">
        <v>45</v>
      </c>
      <c r="J1919" s="94">
        <v>386</v>
      </c>
      <c r="K1919" s="95">
        <v>508</v>
      </c>
      <c r="L1919" s="96">
        <v>40835.620000000003</v>
      </c>
    </row>
    <row r="1920" spans="1:12" s="97" customFormat="1" ht="15" customHeight="1" x14ac:dyDescent="0.25">
      <c r="A1920" s="91" t="s">
        <v>52</v>
      </c>
      <c r="B1920" s="92" t="s">
        <v>43</v>
      </c>
      <c r="C1920" s="92" t="s">
        <v>54</v>
      </c>
      <c r="D1920" s="92" t="s">
        <v>37</v>
      </c>
      <c r="E1920" s="92" t="s">
        <v>62</v>
      </c>
      <c r="F1920" s="92" t="s">
        <v>37</v>
      </c>
      <c r="G1920" s="93" t="s">
        <v>42</v>
      </c>
      <c r="H1920" s="93" t="s">
        <v>37</v>
      </c>
      <c r="I1920" s="92" t="s">
        <v>117</v>
      </c>
      <c r="J1920" s="94">
        <v>21482</v>
      </c>
      <c r="K1920" s="95">
        <v>38777</v>
      </c>
      <c r="L1920" s="96">
        <v>3078237.80999996</v>
      </c>
    </row>
    <row r="1921" spans="1:12" s="97" customFormat="1" ht="15" customHeight="1" x14ac:dyDescent="0.25">
      <c r="A1921" s="91" t="s">
        <v>52</v>
      </c>
      <c r="B1921" s="92" t="s">
        <v>43</v>
      </c>
      <c r="C1921" s="92" t="s">
        <v>54</v>
      </c>
      <c r="D1921" s="92" t="s">
        <v>37</v>
      </c>
      <c r="E1921" s="92" t="s">
        <v>62</v>
      </c>
      <c r="F1921" s="92" t="s">
        <v>37</v>
      </c>
      <c r="G1921" s="93" t="s">
        <v>42</v>
      </c>
      <c r="H1921" s="93" t="s">
        <v>37</v>
      </c>
      <c r="I1921" s="92" t="s">
        <v>45</v>
      </c>
      <c r="J1921" s="94">
        <v>380</v>
      </c>
      <c r="K1921" s="95">
        <v>514</v>
      </c>
      <c r="L1921" s="96">
        <v>40471.439999999799</v>
      </c>
    </row>
    <row r="1922" spans="1:12" s="97" customFormat="1" ht="15" customHeight="1" x14ac:dyDescent="0.25">
      <c r="A1922" s="91" t="s">
        <v>52</v>
      </c>
      <c r="B1922" s="92" t="s">
        <v>43</v>
      </c>
      <c r="C1922" s="92" t="s">
        <v>54</v>
      </c>
      <c r="D1922" s="92" t="s">
        <v>37</v>
      </c>
      <c r="E1922" s="92" t="s">
        <v>62</v>
      </c>
      <c r="F1922" s="92" t="s">
        <v>37</v>
      </c>
      <c r="G1922" s="93" t="s">
        <v>43</v>
      </c>
      <c r="H1922" s="93" t="s">
        <v>37</v>
      </c>
      <c r="I1922" s="92" t="s">
        <v>117</v>
      </c>
      <c r="J1922" s="94">
        <v>21750</v>
      </c>
      <c r="K1922" s="95">
        <v>37976</v>
      </c>
      <c r="L1922" s="96">
        <v>3037565.44000002</v>
      </c>
    </row>
    <row r="1923" spans="1:12" s="97" customFormat="1" ht="15" customHeight="1" x14ac:dyDescent="0.25">
      <c r="A1923" s="91" t="s">
        <v>52</v>
      </c>
      <c r="B1923" s="92" t="s">
        <v>43</v>
      </c>
      <c r="C1923" s="92" t="s">
        <v>54</v>
      </c>
      <c r="D1923" s="92" t="s">
        <v>37</v>
      </c>
      <c r="E1923" s="92" t="s">
        <v>62</v>
      </c>
      <c r="F1923" s="92" t="s">
        <v>37</v>
      </c>
      <c r="G1923" s="93" t="s">
        <v>43</v>
      </c>
      <c r="H1923" s="93" t="s">
        <v>37</v>
      </c>
      <c r="I1923" s="92" t="s">
        <v>45</v>
      </c>
      <c r="J1923" s="94">
        <v>341</v>
      </c>
      <c r="K1923" s="95">
        <v>457</v>
      </c>
      <c r="L1923" s="96">
        <v>38612.839999999902</v>
      </c>
    </row>
    <row r="1924" spans="1:12" s="97" customFormat="1" ht="15" customHeight="1" x14ac:dyDescent="0.25">
      <c r="A1924" s="91" t="s">
        <v>52</v>
      </c>
      <c r="B1924" s="92" t="s">
        <v>43</v>
      </c>
      <c r="C1924" s="92" t="s">
        <v>54</v>
      </c>
      <c r="D1924" s="92" t="s">
        <v>37</v>
      </c>
      <c r="E1924" s="92" t="s">
        <v>62</v>
      </c>
      <c r="F1924" s="92" t="s">
        <v>37</v>
      </c>
      <c r="G1924" s="93" t="s">
        <v>44</v>
      </c>
      <c r="H1924" s="93" t="s">
        <v>37</v>
      </c>
      <c r="I1924" s="92" t="s">
        <v>117</v>
      </c>
      <c r="J1924" s="94">
        <v>21245</v>
      </c>
      <c r="K1924" s="95">
        <v>36791</v>
      </c>
      <c r="L1924" s="96">
        <v>2935514.7300001099</v>
      </c>
    </row>
    <row r="1925" spans="1:12" s="97" customFormat="1" ht="15" customHeight="1" x14ac:dyDescent="0.25">
      <c r="A1925" s="91" t="s">
        <v>52</v>
      </c>
      <c r="B1925" s="92" t="s">
        <v>43</v>
      </c>
      <c r="C1925" s="92" t="s">
        <v>54</v>
      </c>
      <c r="D1925" s="92" t="s">
        <v>37</v>
      </c>
      <c r="E1925" s="92" t="s">
        <v>62</v>
      </c>
      <c r="F1925" s="92" t="s">
        <v>37</v>
      </c>
      <c r="G1925" s="93" t="s">
        <v>44</v>
      </c>
      <c r="H1925" s="93" t="s">
        <v>37</v>
      </c>
      <c r="I1925" s="92" t="s">
        <v>45</v>
      </c>
      <c r="J1925" s="94">
        <v>385</v>
      </c>
      <c r="K1925" s="95">
        <v>528</v>
      </c>
      <c r="L1925" s="96">
        <v>42095.0099999999</v>
      </c>
    </row>
    <row r="1926" spans="1:12" s="97" customFormat="1" ht="15" customHeight="1" x14ac:dyDescent="0.25">
      <c r="A1926" s="91" t="s">
        <v>52</v>
      </c>
      <c r="B1926" s="92" t="s">
        <v>43</v>
      </c>
      <c r="C1926" s="92" t="s">
        <v>54</v>
      </c>
      <c r="D1926" s="92" t="s">
        <v>37</v>
      </c>
      <c r="E1926" s="92" t="s">
        <v>62</v>
      </c>
      <c r="F1926" s="92" t="s">
        <v>37</v>
      </c>
      <c r="G1926" s="93" t="s">
        <v>98</v>
      </c>
      <c r="H1926" s="93" t="s">
        <v>37</v>
      </c>
      <c r="I1926" s="92" t="s">
        <v>117</v>
      </c>
      <c r="J1926" s="94">
        <v>20136</v>
      </c>
      <c r="K1926" s="95">
        <v>34578</v>
      </c>
      <c r="L1926" s="96">
        <v>2747784.6100001</v>
      </c>
    </row>
    <row r="1927" spans="1:12" s="97" customFormat="1" ht="15" customHeight="1" x14ac:dyDescent="0.25">
      <c r="A1927" s="91" t="s">
        <v>52</v>
      </c>
      <c r="B1927" s="92" t="s">
        <v>43</v>
      </c>
      <c r="C1927" s="92" t="s">
        <v>54</v>
      </c>
      <c r="D1927" s="92" t="s">
        <v>37</v>
      </c>
      <c r="E1927" s="92" t="s">
        <v>62</v>
      </c>
      <c r="F1927" s="92" t="s">
        <v>37</v>
      </c>
      <c r="G1927" s="93" t="s">
        <v>98</v>
      </c>
      <c r="H1927" s="93" t="s">
        <v>37</v>
      </c>
      <c r="I1927" s="92" t="s">
        <v>45</v>
      </c>
      <c r="J1927" s="94">
        <v>358</v>
      </c>
      <c r="K1927" s="95">
        <v>448</v>
      </c>
      <c r="L1927" s="96">
        <v>36308.28</v>
      </c>
    </row>
    <row r="1928" spans="1:12" s="97" customFormat="1" ht="15" customHeight="1" x14ac:dyDescent="0.25">
      <c r="A1928" s="91" t="s">
        <v>52</v>
      </c>
      <c r="B1928" s="92" t="s">
        <v>43</v>
      </c>
      <c r="C1928" s="92" t="s">
        <v>54</v>
      </c>
      <c r="D1928" s="92" t="s">
        <v>37</v>
      </c>
      <c r="E1928" s="92" t="s">
        <v>62</v>
      </c>
      <c r="F1928" s="92" t="s">
        <v>37</v>
      </c>
      <c r="G1928" s="93" t="s">
        <v>37</v>
      </c>
      <c r="H1928" s="93" t="s">
        <v>122</v>
      </c>
      <c r="I1928" s="92" t="s">
        <v>117</v>
      </c>
      <c r="J1928" s="94">
        <v>10876</v>
      </c>
      <c r="K1928" s="95">
        <v>20899</v>
      </c>
      <c r="L1928" s="96">
        <v>1636048.6299998499</v>
      </c>
    </row>
    <row r="1929" spans="1:12" s="97" customFormat="1" ht="15" customHeight="1" x14ac:dyDescent="0.25">
      <c r="A1929" s="91" t="s">
        <v>52</v>
      </c>
      <c r="B1929" s="92" t="s">
        <v>43</v>
      </c>
      <c r="C1929" s="92" t="s">
        <v>54</v>
      </c>
      <c r="D1929" s="92" t="s">
        <v>37</v>
      </c>
      <c r="E1929" s="92" t="s">
        <v>62</v>
      </c>
      <c r="F1929" s="92" t="s">
        <v>37</v>
      </c>
      <c r="G1929" s="93" t="s">
        <v>37</v>
      </c>
      <c r="H1929" s="93" t="s">
        <v>122</v>
      </c>
      <c r="I1929" s="92" t="s">
        <v>45</v>
      </c>
      <c r="J1929" s="94">
        <v>222</v>
      </c>
      <c r="K1929" s="95">
        <v>305</v>
      </c>
      <c r="L1929" s="96">
        <v>36684.479999999901</v>
      </c>
    </row>
    <row r="1930" spans="1:12" s="97" customFormat="1" ht="15" customHeight="1" x14ac:dyDescent="0.25">
      <c r="A1930" s="91" t="s">
        <v>52</v>
      </c>
      <c r="B1930" s="92" t="s">
        <v>43</v>
      </c>
      <c r="C1930" s="92" t="s">
        <v>54</v>
      </c>
      <c r="D1930" s="92" t="s">
        <v>37</v>
      </c>
      <c r="E1930" s="92" t="s">
        <v>62</v>
      </c>
      <c r="F1930" s="92" t="s">
        <v>37</v>
      </c>
      <c r="G1930" s="93" t="s">
        <v>37</v>
      </c>
      <c r="H1930" s="93" t="s">
        <v>37</v>
      </c>
      <c r="I1930" s="92" t="s">
        <v>117</v>
      </c>
      <c r="J1930" s="94">
        <v>101701</v>
      </c>
      <c r="K1930" s="95">
        <v>197370</v>
      </c>
      <c r="L1930" s="96">
        <v>15780689.6700087</v>
      </c>
    </row>
    <row r="1931" spans="1:12" s="97" customFormat="1" ht="15" customHeight="1" x14ac:dyDescent="0.25">
      <c r="A1931" s="91" t="s">
        <v>52</v>
      </c>
      <c r="B1931" s="92" t="s">
        <v>43</v>
      </c>
      <c r="C1931" s="92" t="s">
        <v>54</v>
      </c>
      <c r="D1931" s="92" t="s">
        <v>37</v>
      </c>
      <c r="E1931" s="92" t="s">
        <v>62</v>
      </c>
      <c r="F1931" s="92" t="s">
        <v>37</v>
      </c>
      <c r="G1931" s="93" t="s">
        <v>37</v>
      </c>
      <c r="H1931" s="93" t="s">
        <v>37</v>
      </c>
      <c r="I1931" s="92" t="s">
        <v>45</v>
      </c>
      <c r="J1931" s="94">
        <v>2025</v>
      </c>
      <c r="K1931" s="95">
        <v>2754</v>
      </c>
      <c r="L1931" s="96">
        <v>221554.71000000299</v>
      </c>
    </row>
    <row r="1932" spans="1:12" s="97" customFormat="1" ht="15" customHeight="1" x14ac:dyDescent="0.25">
      <c r="A1932" s="91" t="s">
        <v>52</v>
      </c>
      <c r="B1932" s="92" t="s">
        <v>43</v>
      </c>
      <c r="C1932" s="92" t="s">
        <v>54</v>
      </c>
      <c r="D1932" s="92" t="s">
        <v>37</v>
      </c>
      <c r="E1932" s="92" t="s">
        <v>62</v>
      </c>
      <c r="F1932" s="92" t="s">
        <v>37</v>
      </c>
      <c r="G1932" s="93" t="s">
        <v>37</v>
      </c>
      <c r="H1932" s="93" t="s">
        <v>64</v>
      </c>
      <c r="I1932" s="92" t="s">
        <v>117</v>
      </c>
      <c r="J1932" s="94">
        <v>89829</v>
      </c>
      <c r="K1932" s="95">
        <v>174046</v>
      </c>
      <c r="L1932" s="96">
        <v>13982225.3200053</v>
      </c>
    </row>
    <row r="1933" spans="1:12" s="97" customFormat="1" ht="15" customHeight="1" x14ac:dyDescent="0.25">
      <c r="A1933" s="91" t="s">
        <v>52</v>
      </c>
      <c r="B1933" s="92" t="s">
        <v>43</v>
      </c>
      <c r="C1933" s="92" t="s">
        <v>54</v>
      </c>
      <c r="D1933" s="92" t="s">
        <v>37</v>
      </c>
      <c r="E1933" s="92" t="s">
        <v>62</v>
      </c>
      <c r="F1933" s="92" t="s">
        <v>37</v>
      </c>
      <c r="G1933" s="93" t="s">
        <v>37</v>
      </c>
      <c r="H1933" s="93" t="s">
        <v>64</v>
      </c>
      <c r="I1933" s="92" t="s">
        <v>45</v>
      </c>
      <c r="J1933" s="94">
        <v>1580</v>
      </c>
      <c r="K1933" s="95">
        <v>2154</v>
      </c>
      <c r="L1933" s="96">
        <v>161783.01000000301</v>
      </c>
    </row>
    <row r="1934" spans="1:12" s="97" customFormat="1" ht="15" customHeight="1" x14ac:dyDescent="0.25">
      <c r="A1934" s="91" t="s">
        <v>52</v>
      </c>
      <c r="B1934" s="92" t="s">
        <v>43</v>
      </c>
      <c r="C1934" s="92" t="s">
        <v>54</v>
      </c>
      <c r="D1934" s="92" t="s">
        <v>37</v>
      </c>
      <c r="E1934" s="92" t="s">
        <v>37</v>
      </c>
      <c r="F1934" s="92" t="s">
        <v>120</v>
      </c>
      <c r="G1934" s="93" t="s">
        <v>41</v>
      </c>
      <c r="H1934" s="93" t="s">
        <v>37</v>
      </c>
      <c r="I1934" s="92" t="s">
        <v>117</v>
      </c>
      <c r="J1934" s="94">
        <v>3314</v>
      </c>
      <c r="K1934" s="95">
        <v>6824</v>
      </c>
      <c r="L1934" s="96">
        <v>809687.96000000695</v>
      </c>
    </row>
    <row r="1935" spans="1:12" s="97" customFormat="1" ht="15" customHeight="1" x14ac:dyDescent="0.25">
      <c r="A1935" s="91" t="s">
        <v>52</v>
      </c>
      <c r="B1935" s="92" t="s">
        <v>43</v>
      </c>
      <c r="C1935" s="92" t="s">
        <v>54</v>
      </c>
      <c r="D1935" s="92" t="s">
        <v>37</v>
      </c>
      <c r="E1935" s="92" t="s">
        <v>37</v>
      </c>
      <c r="F1935" s="92" t="s">
        <v>120</v>
      </c>
      <c r="G1935" s="93" t="s">
        <v>41</v>
      </c>
      <c r="H1935" s="93" t="s">
        <v>37</v>
      </c>
      <c r="I1935" s="92" t="s">
        <v>45</v>
      </c>
      <c r="J1935" s="94">
        <v>51</v>
      </c>
      <c r="K1935" s="95">
        <v>66</v>
      </c>
      <c r="L1935" s="96">
        <v>10209.27</v>
      </c>
    </row>
    <row r="1936" spans="1:12" s="97" customFormat="1" ht="15" customHeight="1" x14ac:dyDescent="0.25">
      <c r="A1936" s="91" t="s">
        <v>52</v>
      </c>
      <c r="B1936" s="92" t="s">
        <v>43</v>
      </c>
      <c r="C1936" s="92" t="s">
        <v>54</v>
      </c>
      <c r="D1936" s="92" t="s">
        <v>37</v>
      </c>
      <c r="E1936" s="92" t="s">
        <v>37</v>
      </c>
      <c r="F1936" s="92" t="s">
        <v>120</v>
      </c>
      <c r="G1936" s="93" t="s">
        <v>42</v>
      </c>
      <c r="H1936" s="93" t="s">
        <v>37</v>
      </c>
      <c r="I1936" s="92" t="s">
        <v>117</v>
      </c>
      <c r="J1936" s="94">
        <v>3585</v>
      </c>
      <c r="K1936" s="95">
        <v>6942</v>
      </c>
      <c r="L1936" s="96">
        <v>800203.320000006</v>
      </c>
    </row>
    <row r="1937" spans="1:12" s="97" customFormat="1" ht="15" customHeight="1" x14ac:dyDescent="0.25">
      <c r="A1937" s="91" t="s">
        <v>52</v>
      </c>
      <c r="B1937" s="92" t="s">
        <v>43</v>
      </c>
      <c r="C1937" s="92" t="s">
        <v>54</v>
      </c>
      <c r="D1937" s="92" t="s">
        <v>37</v>
      </c>
      <c r="E1937" s="92" t="s">
        <v>37</v>
      </c>
      <c r="F1937" s="92" t="s">
        <v>120</v>
      </c>
      <c r="G1937" s="93" t="s">
        <v>42</v>
      </c>
      <c r="H1937" s="93" t="s">
        <v>37</v>
      </c>
      <c r="I1937" s="92" t="s">
        <v>45</v>
      </c>
      <c r="J1937" s="94">
        <v>60</v>
      </c>
      <c r="K1937" s="95">
        <v>78</v>
      </c>
      <c r="L1937" s="96">
        <v>11609.55</v>
      </c>
    </row>
    <row r="1938" spans="1:12" s="97" customFormat="1" ht="15" customHeight="1" x14ac:dyDescent="0.25">
      <c r="A1938" s="91" t="s">
        <v>52</v>
      </c>
      <c r="B1938" s="92" t="s">
        <v>43</v>
      </c>
      <c r="C1938" s="92" t="s">
        <v>54</v>
      </c>
      <c r="D1938" s="92" t="s">
        <v>37</v>
      </c>
      <c r="E1938" s="92" t="s">
        <v>37</v>
      </c>
      <c r="F1938" s="92" t="s">
        <v>120</v>
      </c>
      <c r="G1938" s="93" t="s">
        <v>43</v>
      </c>
      <c r="H1938" s="93" t="s">
        <v>37</v>
      </c>
      <c r="I1938" s="92" t="s">
        <v>117</v>
      </c>
      <c r="J1938" s="94">
        <v>4098</v>
      </c>
      <c r="K1938" s="95">
        <v>7415</v>
      </c>
      <c r="L1938" s="96">
        <v>835282.93000000995</v>
      </c>
    </row>
    <row r="1939" spans="1:12" s="97" customFormat="1" ht="15" customHeight="1" x14ac:dyDescent="0.25">
      <c r="A1939" s="91" t="s">
        <v>52</v>
      </c>
      <c r="B1939" s="92" t="s">
        <v>43</v>
      </c>
      <c r="C1939" s="92" t="s">
        <v>54</v>
      </c>
      <c r="D1939" s="92" t="s">
        <v>37</v>
      </c>
      <c r="E1939" s="92" t="s">
        <v>37</v>
      </c>
      <c r="F1939" s="92" t="s">
        <v>120</v>
      </c>
      <c r="G1939" s="93" t="s">
        <v>43</v>
      </c>
      <c r="H1939" s="93" t="s">
        <v>37</v>
      </c>
      <c r="I1939" s="92" t="s">
        <v>45</v>
      </c>
      <c r="J1939" s="94">
        <v>63</v>
      </c>
      <c r="K1939" s="95">
        <v>91</v>
      </c>
      <c r="L1939" s="96">
        <v>14204.86</v>
      </c>
    </row>
    <row r="1940" spans="1:12" s="97" customFormat="1" ht="15" customHeight="1" x14ac:dyDescent="0.25">
      <c r="A1940" s="91" t="s">
        <v>52</v>
      </c>
      <c r="B1940" s="92" t="s">
        <v>43</v>
      </c>
      <c r="C1940" s="92" t="s">
        <v>54</v>
      </c>
      <c r="D1940" s="92" t="s">
        <v>37</v>
      </c>
      <c r="E1940" s="92" t="s">
        <v>37</v>
      </c>
      <c r="F1940" s="92" t="s">
        <v>120</v>
      </c>
      <c r="G1940" s="93" t="s">
        <v>44</v>
      </c>
      <c r="H1940" s="93" t="s">
        <v>37</v>
      </c>
      <c r="I1940" s="92" t="s">
        <v>117</v>
      </c>
      <c r="J1940" s="94">
        <v>4523</v>
      </c>
      <c r="K1940" s="95">
        <v>8937</v>
      </c>
      <c r="L1940" s="96">
        <v>1030809.08999999</v>
      </c>
    </row>
    <row r="1941" spans="1:12" s="97" customFormat="1" ht="15" customHeight="1" x14ac:dyDescent="0.25">
      <c r="A1941" s="91" t="s">
        <v>52</v>
      </c>
      <c r="B1941" s="92" t="s">
        <v>43</v>
      </c>
      <c r="C1941" s="92" t="s">
        <v>54</v>
      </c>
      <c r="D1941" s="92" t="s">
        <v>37</v>
      </c>
      <c r="E1941" s="92" t="s">
        <v>37</v>
      </c>
      <c r="F1941" s="92" t="s">
        <v>120</v>
      </c>
      <c r="G1941" s="93" t="s">
        <v>44</v>
      </c>
      <c r="H1941" s="93" t="s">
        <v>37</v>
      </c>
      <c r="I1941" s="92" t="s">
        <v>45</v>
      </c>
      <c r="J1941" s="94">
        <v>72</v>
      </c>
      <c r="K1941" s="95">
        <v>92</v>
      </c>
      <c r="L1941" s="96">
        <v>14528.8</v>
      </c>
    </row>
    <row r="1942" spans="1:12" s="97" customFormat="1" ht="15" customHeight="1" x14ac:dyDescent="0.25">
      <c r="A1942" s="91" t="s">
        <v>52</v>
      </c>
      <c r="B1942" s="92" t="s">
        <v>43</v>
      </c>
      <c r="C1942" s="92" t="s">
        <v>54</v>
      </c>
      <c r="D1942" s="92" t="s">
        <v>37</v>
      </c>
      <c r="E1942" s="92" t="s">
        <v>37</v>
      </c>
      <c r="F1942" s="92" t="s">
        <v>120</v>
      </c>
      <c r="G1942" s="93" t="s">
        <v>98</v>
      </c>
      <c r="H1942" s="93" t="s">
        <v>37</v>
      </c>
      <c r="I1942" s="92" t="s">
        <v>117</v>
      </c>
      <c r="J1942" s="94">
        <v>4670</v>
      </c>
      <c r="K1942" s="95">
        <v>9162</v>
      </c>
      <c r="L1942" s="96">
        <v>1020767.3199999901</v>
      </c>
    </row>
    <row r="1943" spans="1:12" s="97" customFormat="1" ht="15" customHeight="1" x14ac:dyDescent="0.25">
      <c r="A1943" s="91" t="s">
        <v>52</v>
      </c>
      <c r="B1943" s="92" t="s">
        <v>43</v>
      </c>
      <c r="C1943" s="92" t="s">
        <v>54</v>
      </c>
      <c r="D1943" s="92" t="s">
        <v>37</v>
      </c>
      <c r="E1943" s="92" t="s">
        <v>37</v>
      </c>
      <c r="F1943" s="92" t="s">
        <v>120</v>
      </c>
      <c r="G1943" s="93" t="s">
        <v>98</v>
      </c>
      <c r="H1943" s="93" t="s">
        <v>37</v>
      </c>
      <c r="I1943" s="92" t="s">
        <v>45</v>
      </c>
      <c r="J1943" s="94">
        <v>69</v>
      </c>
      <c r="K1943" s="95">
        <v>95</v>
      </c>
      <c r="L1943" s="96">
        <v>13406.51</v>
      </c>
    </row>
    <row r="1944" spans="1:12" s="97" customFormat="1" ht="15" customHeight="1" x14ac:dyDescent="0.25">
      <c r="A1944" s="91" t="s">
        <v>52</v>
      </c>
      <c r="B1944" s="92" t="s">
        <v>43</v>
      </c>
      <c r="C1944" s="92" t="s">
        <v>54</v>
      </c>
      <c r="D1944" s="92" t="s">
        <v>37</v>
      </c>
      <c r="E1944" s="92" t="s">
        <v>37</v>
      </c>
      <c r="F1944" s="92" t="s">
        <v>120</v>
      </c>
      <c r="G1944" s="93" t="s">
        <v>37</v>
      </c>
      <c r="H1944" s="93" t="s">
        <v>122</v>
      </c>
      <c r="I1944" s="92" t="s">
        <v>117</v>
      </c>
      <c r="J1944" s="94">
        <v>2203</v>
      </c>
      <c r="K1944" s="95">
        <v>4915</v>
      </c>
      <c r="L1944" s="96">
        <v>504721.849999998</v>
      </c>
    </row>
    <row r="1945" spans="1:12" s="97" customFormat="1" ht="15" customHeight="1" x14ac:dyDescent="0.25">
      <c r="A1945" s="91" t="s">
        <v>52</v>
      </c>
      <c r="B1945" s="92" t="s">
        <v>43</v>
      </c>
      <c r="C1945" s="92" t="s">
        <v>54</v>
      </c>
      <c r="D1945" s="92" t="s">
        <v>37</v>
      </c>
      <c r="E1945" s="92" t="s">
        <v>37</v>
      </c>
      <c r="F1945" s="92" t="s">
        <v>120</v>
      </c>
      <c r="G1945" s="93" t="s">
        <v>37</v>
      </c>
      <c r="H1945" s="93" t="s">
        <v>122</v>
      </c>
      <c r="I1945" s="92" t="s">
        <v>45</v>
      </c>
      <c r="J1945" s="94">
        <v>62</v>
      </c>
      <c r="K1945" s="95">
        <v>95</v>
      </c>
      <c r="L1945" s="96">
        <v>16480.22</v>
      </c>
    </row>
    <row r="1946" spans="1:12" s="97" customFormat="1" ht="15" customHeight="1" x14ac:dyDescent="0.25">
      <c r="A1946" s="91" t="s">
        <v>52</v>
      </c>
      <c r="B1946" s="92" t="s">
        <v>43</v>
      </c>
      <c r="C1946" s="92" t="s">
        <v>54</v>
      </c>
      <c r="D1946" s="92" t="s">
        <v>37</v>
      </c>
      <c r="E1946" s="92" t="s">
        <v>37</v>
      </c>
      <c r="F1946" s="92" t="s">
        <v>120</v>
      </c>
      <c r="G1946" s="93" t="s">
        <v>37</v>
      </c>
      <c r="H1946" s="93" t="s">
        <v>37</v>
      </c>
      <c r="I1946" s="92" t="s">
        <v>117</v>
      </c>
      <c r="J1946" s="94">
        <v>18499</v>
      </c>
      <c r="K1946" s="95">
        <v>39546</v>
      </c>
      <c r="L1946" s="96">
        <v>4522919.8200017</v>
      </c>
    </row>
    <row r="1947" spans="1:12" s="97" customFormat="1" ht="15" customHeight="1" x14ac:dyDescent="0.25">
      <c r="A1947" s="91" t="s">
        <v>52</v>
      </c>
      <c r="B1947" s="92" t="s">
        <v>43</v>
      </c>
      <c r="C1947" s="92" t="s">
        <v>54</v>
      </c>
      <c r="D1947" s="92" t="s">
        <v>37</v>
      </c>
      <c r="E1947" s="92" t="s">
        <v>37</v>
      </c>
      <c r="F1947" s="92" t="s">
        <v>120</v>
      </c>
      <c r="G1947" s="93" t="s">
        <v>37</v>
      </c>
      <c r="H1947" s="93" t="s">
        <v>37</v>
      </c>
      <c r="I1947" s="92" t="s">
        <v>45</v>
      </c>
      <c r="J1947" s="94">
        <v>302</v>
      </c>
      <c r="K1947" s="95">
        <v>423</v>
      </c>
      <c r="L1947" s="96">
        <v>64153.6899999999</v>
      </c>
    </row>
    <row r="1948" spans="1:12" s="97" customFormat="1" ht="15" customHeight="1" x14ac:dyDescent="0.25">
      <c r="A1948" s="91" t="s">
        <v>52</v>
      </c>
      <c r="B1948" s="92" t="s">
        <v>43</v>
      </c>
      <c r="C1948" s="92" t="s">
        <v>54</v>
      </c>
      <c r="D1948" s="92" t="s">
        <v>37</v>
      </c>
      <c r="E1948" s="92" t="s">
        <v>37</v>
      </c>
      <c r="F1948" s="92" t="s">
        <v>120</v>
      </c>
      <c r="G1948" s="93" t="s">
        <v>37</v>
      </c>
      <c r="H1948" s="93" t="s">
        <v>64</v>
      </c>
      <c r="I1948" s="92" t="s">
        <v>117</v>
      </c>
      <c r="J1948" s="94">
        <v>16278</v>
      </c>
      <c r="K1948" s="95">
        <v>34423</v>
      </c>
      <c r="L1948" s="96">
        <v>3996929.4800004</v>
      </c>
    </row>
    <row r="1949" spans="1:12" s="97" customFormat="1" ht="15" customHeight="1" x14ac:dyDescent="0.25">
      <c r="A1949" s="91" t="s">
        <v>52</v>
      </c>
      <c r="B1949" s="92" t="s">
        <v>43</v>
      </c>
      <c r="C1949" s="92" t="s">
        <v>54</v>
      </c>
      <c r="D1949" s="92" t="s">
        <v>37</v>
      </c>
      <c r="E1949" s="92" t="s">
        <v>37</v>
      </c>
      <c r="F1949" s="92" t="s">
        <v>120</v>
      </c>
      <c r="G1949" s="93" t="s">
        <v>37</v>
      </c>
      <c r="H1949" s="93" t="s">
        <v>64</v>
      </c>
      <c r="I1949" s="92" t="s">
        <v>45</v>
      </c>
      <c r="J1949" s="94">
        <v>239</v>
      </c>
      <c r="K1949" s="95">
        <v>327</v>
      </c>
      <c r="L1949" s="96">
        <v>47478.769999999698</v>
      </c>
    </row>
    <row r="1950" spans="1:12" s="97" customFormat="1" ht="15" customHeight="1" x14ac:dyDescent="0.25">
      <c r="A1950" s="91" t="s">
        <v>52</v>
      </c>
      <c r="B1950" s="92" t="s">
        <v>43</v>
      </c>
      <c r="C1950" s="92" t="s">
        <v>54</v>
      </c>
      <c r="D1950" s="92" t="s">
        <v>37</v>
      </c>
      <c r="E1950" s="92" t="s">
        <v>37</v>
      </c>
      <c r="F1950" s="92" t="s">
        <v>121</v>
      </c>
      <c r="G1950" s="93" t="s">
        <v>41</v>
      </c>
      <c r="H1950" s="93" t="s">
        <v>37</v>
      </c>
      <c r="I1950" s="92" t="s">
        <v>117</v>
      </c>
      <c r="J1950" s="94">
        <v>48976</v>
      </c>
      <c r="K1950" s="95">
        <v>89963</v>
      </c>
      <c r="L1950" s="96">
        <v>6729498.3900042102</v>
      </c>
    </row>
    <row r="1951" spans="1:12" s="97" customFormat="1" ht="15" customHeight="1" x14ac:dyDescent="0.25">
      <c r="A1951" s="91" t="s">
        <v>52</v>
      </c>
      <c r="B1951" s="92" t="s">
        <v>43</v>
      </c>
      <c r="C1951" s="92" t="s">
        <v>54</v>
      </c>
      <c r="D1951" s="92" t="s">
        <v>37</v>
      </c>
      <c r="E1951" s="92" t="s">
        <v>37</v>
      </c>
      <c r="F1951" s="92" t="s">
        <v>121</v>
      </c>
      <c r="G1951" s="93" t="s">
        <v>41</v>
      </c>
      <c r="H1951" s="93" t="s">
        <v>37</v>
      </c>
      <c r="I1951" s="92" t="s">
        <v>45</v>
      </c>
      <c r="J1951" s="94">
        <v>967</v>
      </c>
      <c r="K1951" s="95">
        <v>1297</v>
      </c>
      <c r="L1951" s="96">
        <v>99017.839999999007</v>
      </c>
    </row>
    <row r="1952" spans="1:12" s="97" customFormat="1" ht="15" customHeight="1" x14ac:dyDescent="0.25">
      <c r="A1952" s="91" t="s">
        <v>52</v>
      </c>
      <c r="B1952" s="92" t="s">
        <v>43</v>
      </c>
      <c r="C1952" s="92" t="s">
        <v>54</v>
      </c>
      <c r="D1952" s="92" t="s">
        <v>37</v>
      </c>
      <c r="E1952" s="92" t="s">
        <v>37</v>
      </c>
      <c r="F1952" s="92" t="s">
        <v>121</v>
      </c>
      <c r="G1952" s="93" t="s">
        <v>42</v>
      </c>
      <c r="H1952" s="93" t="s">
        <v>37</v>
      </c>
      <c r="I1952" s="92" t="s">
        <v>117</v>
      </c>
      <c r="J1952" s="94">
        <v>45913</v>
      </c>
      <c r="K1952" s="95">
        <v>79846</v>
      </c>
      <c r="L1952" s="96">
        <v>5779269.8600052698</v>
      </c>
    </row>
    <row r="1953" spans="1:12" s="97" customFormat="1" ht="15" customHeight="1" x14ac:dyDescent="0.25">
      <c r="A1953" s="91" t="s">
        <v>52</v>
      </c>
      <c r="B1953" s="92" t="s">
        <v>43</v>
      </c>
      <c r="C1953" s="92" t="s">
        <v>54</v>
      </c>
      <c r="D1953" s="92" t="s">
        <v>37</v>
      </c>
      <c r="E1953" s="92" t="s">
        <v>37</v>
      </c>
      <c r="F1953" s="92" t="s">
        <v>121</v>
      </c>
      <c r="G1953" s="93" t="s">
        <v>42</v>
      </c>
      <c r="H1953" s="93" t="s">
        <v>37</v>
      </c>
      <c r="I1953" s="92" t="s">
        <v>45</v>
      </c>
      <c r="J1953" s="94">
        <v>868</v>
      </c>
      <c r="K1953" s="95">
        <v>1199</v>
      </c>
      <c r="L1953" s="96">
        <v>93948.909999999101</v>
      </c>
    </row>
    <row r="1954" spans="1:12" s="97" customFormat="1" ht="15" customHeight="1" x14ac:dyDescent="0.25">
      <c r="A1954" s="91" t="s">
        <v>52</v>
      </c>
      <c r="B1954" s="92" t="s">
        <v>43</v>
      </c>
      <c r="C1954" s="92" t="s">
        <v>54</v>
      </c>
      <c r="D1954" s="92" t="s">
        <v>37</v>
      </c>
      <c r="E1954" s="92" t="s">
        <v>37</v>
      </c>
      <c r="F1954" s="92" t="s">
        <v>121</v>
      </c>
      <c r="G1954" s="93" t="s">
        <v>43</v>
      </c>
      <c r="H1954" s="93" t="s">
        <v>37</v>
      </c>
      <c r="I1954" s="92" t="s">
        <v>117</v>
      </c>
      <c r="J1954" s="94">
        <v>46845</v>
      </c>
      <c r="K1954" s="95">
        <v>79699</v>
      </c>
      <c r="L1954" s="96">
        <v>5740420.9300053697</v>
      </c>
    </row>
    <row r="1955" spans="1:12" s="97" customFormat="1" ht="15" customHeight="1" x14ac:dyDescent="0.25">
      <c r="A1955" s="91" t="s">
        <v>52</v>
      </c>
      <c r="B1955" s="92" t="s">
        <v>43</v>
      </c>
      <c r="C1955" s="92" t="s">
        <v>54</v>
      </c>
      <c r="D1955" s="92" t="s">
        <v>37</v>
      </c>
      <c r="E1955" s="92" t="s">
        <v>37</v>
      </c>
      <c r="F1955" s="92" t="s">
        <v>121</v>
      </c>
      <c r="G1955" s="93" t="s">
        <v>43</v>
      </c>
      <c r="H1955" s="93" t="s">
        <v>37</v>
      </c>
      <c r="I1955" s="92" t="s">
        <v>45</v>
      </c>
      <c r="J1955" s="94">
        <v>890</v>
      </c>
      <c r="K1955" s="95">
        <v>1180</v>
      </c>
      <c r="L1955" s="96">
        <v>91020.4999999992</v>
      </c>
    </row>
    <row r="1956" spans="1:12" s="97" customFormat="1" ht="15" customHeight="1" x14ac:dyDescent="0.25">
      <c r="A1956" s="91" t="s">
        <v>52</v>
      </c>
      <c r="B1956" s="92" t="s">
        <v>43</v>
      </c>
      <c r="C1956" s="92" t="s">
        <v>54</v>
      </c>
      <c r="D1956" s="92" t="s">
        <v>37</v>
      </c>
      <c r="E1956" s="92" t="s">
        <v>37</v>
      </c>
      <c r="F1956" s="92" t="s">
        <v>121</v>
      </c>
      <c r="G1956" s="93" t="s">
        <v>44</v>
      </c>
      <c r="H1956" s="93" t="s">
        <v>37</v>
      </c>
      <c r="I1956" s="92" t="s">
        <v>117</v>
      </c>
      <c r="J1956" s="94">
        <v>46367</v>
      </c>
      <c r="K1956" s="95">
        <v>77283</v>
      </c>
      <c r="L1956" s="96">
        <v>5483935.1100054597</v>
      </c>
    </row>
    <row r="1957" spans="1:12" s="97" customFormat="1" ht="15" customHeight="1" x14ac:dyDescent="0.25">
      <c r="A1957" s="91" t="s">
        <v>52</v>
      </c>
      <c r="B1957" s="92" t="s">
        <v>43</v>
      </c>
      <c r="C1957" s="92" t="s">
        <v>54</v>
      </c>
      <c r="D1957" s="92" t="s">
        <v>37</v>
      </c>
      <c r="E1957" s="92" t="s">
        <v>37</v>
      </c>
      <c r="F1957" s="92" t="s">
        <v>121</v>
      </c>
      <c r="G1957" s="93" t="s">
        <v>44</v>
      </c>
      <c r="H1957" s="93" t="s">
        <v>37</v>
      </c>
      <c r="I1957" s="92" t="s">
        <v>45</v>
      </c>
      <c r="J1957" s="94">
        <v>987</v>
      </c>
      <c r="K1957" s="95">
        <v>1331</v>
      </c>
      <c r="L1957" s="96">
        <v>105007.599999999</v>
      </c>
    </row>
    <row r="1958" spans="1:12" s="97" customFormat="1" ht="15" customHeight="1" x14ac:dyDescent="0.25">
      <c r="A1958" s="91" t="s">
        <v>52</v>
      </c>
      <c r="B1958" s="92" t="s">
        <v>43</v>
      </c>
      <c r="C1958" s="92" t="s">
        <v>54</v>
      </c>
      <c r="D1958" s="92" t="s">
        <v>37</v>
      </c>
      <c r="E1958" s="92" t="s">
        <v>37</v>
      </c>
      <c r="F1958" s="92" t="s">
        <v>121</v>
      </c>
      <c r="G1958" s="93" t="s">
        <v>98</v>
      </c>
      <c r="H1958" s="93" t="s">
        <v>37</v>
      </c>
      <c r="I1958" s="92" t="s">
        <v>117</v>
      </c>
      <c r="J1958" s="94">
        <v>42686</v>
      </c>
      <c r="K1958" s="95">
        <v>71057</v>
      </c>
      <c r="L1958" s="96">
        <v>4989810.62000464</v>
      </c>
    </row>
    <row r="1959" spans="1:12" s="97" customFormat="1" ht="15" customHeight="1" x14ac:dyDescent="0.25">
      <c r="A1959" s="91" t="s">
        <v>52</v>
      </c>
      <c r="B1959" s="92" t="s">
        <v>43</v>
      </c>
      <c r="C1959" s="92" t="s">
        <v>54</v>
      </c>
      <c r="D1959" s="92" t="s">
        <v>37</v>
      </c>
      <c r="E1959" s="92" t="s">
        <v>37</v>
      </c>
      <c r="F1959" s="92" t="s">
        <v>121</v>
      </c>
      <c r="G1959" s="93" t="s">
        <v>98</v>
      </c>
      <c r="H1959" s="93" t="s">
        <v>37</v>
      </c>
      <c r="I1959" s="92" t="s">
        <v>45</v>
      </c>
      <c r="J1959" s="94">
        <v>912</v>
      </c>
      <c r="K1959" s="95">
        <v>1265</v>
      </c>
      <c r="L1959" s="96">
        <v>107520.44999999899</v>
      </c>
    </row>
    <row r="1960" spans="1:12" s="97" customFormat="1" ht="15" customHeight="1" x14ac:dyDescent="0.25">
      <c r="A1960" s="91" t="s">
        <v>52</v>
      </c>
      <c r="B1960" s="92" t="s">
        <v>43</v>
      </c>
      <c r="C1960" s="92" t="s">
        <v>54</v>
      </c>
      <c r="D1960" s="92" t="s">
        <v>37</v>
      </c>
      <c r="E1960" s="92" t="s">
        <v>37</v>
      </c>
      <c r="F1960" s="92" t="s">
        <v>121</v>
      </c>
      <c r="G1960" s="93" t="s">
        <v>37</v>
      </c>
      <c r="H1960" s="93" t="s">
        <v>122</v>
      </c>
      <c r="I1960" s="92" t="s">
        <v>117</v>
      </c>
      <c r="J1960" s="94">
        <v>22712</v>
      </c>
      <c r="K1960" s="95">
        <v>40671</v>
      </c>
      <c r="L1960" s="96">
        <v>2833766.4500016202</v>
      </c>
    </row>
    <row r="1961" spans="1:12" s="97" customFormat="1" ht="15" customHeight="1" x14ac:dyDescent="0.25">
      <c r="A1961" s="91" t="s">
        <v>52</v>
      </c>
      <c r="B1961" s="92" t="s">
        <v>43</v>
      </c>
      <c r="C1961" s="92" t="s">
        <v>54</v>
      </c>
      <c r="D1961" s="92" t="s">
        <v>37</v>
      </c>
      <c r="E1961" s="92" t="s">
        <v>37</v>
      </c>
      <c r="F1961" s="92" t="s">
        <v>121</v>
      </c>
      <c r="G1961" s="93" t="s">
        <v>37</v>
      </c>
      <c r="H1961" s="93" t="s">
        <v>122</v>
      </c>
      <c r="I1961" s="92" t="s">
        <v>45</v>
      </c>
      <c r="J1961" s="94">
        <v>474</v>
      </c>
      <c r="K1961" s="95">
        <v>658</v>
      </c>
      <c r="L1961" s="96">
        <v>71584.369999999399</v>
      </c>
    </row>
    <row r="1962" spans="1:12" s="97" customFormat="1" ht="15" customHeight="1" x14ac:dyDescent="0.25">
      <c r="A1962" s="91" t="s">
        <v>52</v>
      </c>
      <c r="B1962" s="92" t="s">
        <v>43</v>
      </c>
      <c r="C1962" s="92" t="s">
        <v>54</v>
      </c>
      <c r="D1962" s="92" t="s">
        <v>37</v>
      </c>
      <c r="E1962" s="92" t="s">
        <v>37</v>
      </c>
      <c r="F1962" s="92" t="s">
        <v>121</v>
      </c>
      <c r="G1962" s="93" t="s">
        <v>37</v>
      </c>
      <c r="H1962" s="93" t="s">
        <v>37</v>
      </c>
      <c r="I1962" s="92" t="s">
        <v>117</v>
      </c>
      <c r="J1962" s="94">
        <v>215722</v>
      </c>
      <c r="K1962" s="95">
        <v>402883</v>
      </c>
      <c r="L1962" s="96">
        <v>29053546.990031101</v>
      </c>
    </row>
    <row r="1963" spans="1:12" s="97" customFormat="1" ht="15" customHeight="1" x14ac:dyDescent="0.25">
      <c r="A1963" s="91" t="s">
        <v>52</v>
      </c>
      <c r="B1963" s="92" t="s">
        <v>43</v>
      </c>
      <c r="C1963" s="92" t="s">
        <v>54</v>
      </c>
      <c r="D1963" s="92" t="s">
        <v>37</v>
      </c>
      <c r="E1963" s="92" t="s">
        <v>37</v>
      </c>
      <c r="F1963" s="92" t="s">
        <v>121</v>
      </c>
      <c r="G1963" s="93" t="s">
        <v>37</v>
      </c>
      <c r="H1963" s="93" t="s">
        <v>37</v>
      </c>
      <c r="I1963" s="92" t="s">
        <v>45</v>
      </c>
      <c r="J1963" s="94">
        <v>4758</v>
      </c>
      <c r="K1963" s="95">
        <v>6630</v>
      </c>
      <c r="L1963" s="96">
        <v>527300.18000000797</v>
      </c>
    </row>
    <row r="1964" spans="1:12" s="97" customFormat="1" ht="15" customHeight="1" x14ac:dyDescent="0.25">
      <c r="A1964" s="91" t="s">
        <v>52</v>
      </c>
      <c r="B1964" s="92" t="s">
        <v>43</v>
      </c>
      <c r="C1964" s="92" t="s">
        <v>54</v>
      </c>
      <c r="D1964" s="92" t="s">
        <v>37</v>
      </c>
      <c r="E1964" s="92" t="s">
        <v>37</v>
      </c>
      <c r="F1964" s="92" t="s">
        <v>121</v>
      </c>
      <c r="G1964" s="93" t="s">
        <v>37</v>
      </c>
      <c r="H1964" s="93" t="s">
        <v>64</v>
      </c>
      <c r="I1964" s="92" t="s">
        <v>117</v>
      </c>
      <c r="J1964" s="94">
        <v>191530</v>
      </c>
      <c r="K1964" s="95">
        <v>358107</v>
      </c>
      <c r="L1964" s="96">
        <v>25956555.120077301</v>
      </c>
    </row>
    <row r="1965" spans="1:12" s="97" customFormat="1" ht="15" customHeight="1" x14ac:dyDescent="0.25">
      <c r="A1965" s="91" t="s">
        <v>52</v>
      </c>
      <c r="B1965" s="92" t="s">
        <v>43</v>
      </c>
      <c r="C1965" s="92" t="s">
        <v>54</v>
      </c>
      <c r="D1965" s="92" t="s">
        <v>37</v>
      </c>
      <c r="E1965" s="92" t="s">
        <v>37</v>
      </c>
      <c r="F1965" s="92" t="s">
        <v>121</v>
      </c>
      <c r="G1965" s="93" t="s">
        <v>37</v>
      </c>
      <c r="H1965" s="93" t="s">
        <v>64</v>
      </c>
      <c r="I1965" s="92" t="s">
        <v>45</v>
      </c>
      <c r="J1965" s="94">
        <v>4037</v>
      </c>
      <c r="K1965" s="95">
        <v>5629</v>
      </c>
      <c r="L1965" s="96">
        <v>425718.43000001402</v>
      </c>
    </row>
    <row r="1966" spans="1:12" s="97" customFormat="1" ht="15" customHeight="1" x14ac:dyDescent="0.25">
      <c r="A1966" s="91" t="s">
        <v>52</v>
      </c>
      <c r="B1966" s="92" t="s">
        <v>43</v>
      </c>
      <c r="C1966" s="92" t="s">
        <v>54</v>
      </c>
      <c r="D1966" s="92" t="s">
        <v>37</v>
      </c>
      <c r="E1966" s="92" t="s">
        <v>37</v>
      </c>
      <c r="F1966" s="92" t="s">
        <v>60</v>
      </c>
      <c r="G1966" s="93" t="s">
        <v>41</v>
      </c>
      <c r="H1966" s="93" t="s">
        <v>37</v>
      </c>
      <c r="I1966" s="92" t="s">
        <v>117</v>
      </c>
      <c r="J1966" s="94">
        <v>12608</v>
      </c>
      <c r="K1966" s="95">
        <v>23793</v>
      </c>
      <c r="L1966" s="96">
        <v>1951811.37999973</v>
      </c>
    </row>
    <row r="1967" spans="1:12" s="97" customFormat="1" ht="15" customHeight="1" x14ac:dyDescent="0.25">
      <c r="A1967" s="91" t="s">
        <v>52</v>
      </c>
      <c r="B1967" s="92" t="s">
        <v>43</v>
      </c>
      <c r="C1967" s="92" t="s">
        <v>54</v>
      </c>
      <c r="D1967" s="92" t="s">
        <v>37</v>
      </c>
      <c r="E1967" s="92" t="s">
        <v>37</v>
      </c>
      <c r="F1967" s="92" t="s">
        <v>60</v>
      </c>
      <c r="G1967" s="93" t="s">
        <v>41</v>
      </c>
      <c r="H1967" s="93" t="s">
        <v>37</v>
      </c>
      <c r="I1967" s="92" t="s">
        <v>45</v>
      </c>
      <c r="J1967" s="94">
        <v>83</v>
      </c>
      <c r="K1967" s="95">
        <v>98</v>
      </c>
      <c r="L1967" s="96">
        <v>9385.1200000000208</v>
      </c>
    </row>
    <row r="1968" spans="1:12" s="97" customFormat="1" ht="15" customHeight="1" x14ac:dyDescent="0.25">
      <c r="A1968" s="91" t="s">
        <v>52</v>
      </c>
      <c r="B1968" s="92" t="s">
        <v>43</v>
      </c>
      <c r="C1968" s="92" t="s">
        <v>54</v>
      </c>
      <c r="D1968" s="92" t="s">
        <v>37</v>
      </c>
      <c r="E1968" s="92" t="s">
        <v>37</v>
      </c>
      <c r="F1968" s="92" t="s">
        <v>60</v>
      </c>
      <c r="G1968" s="93" t="s">
        <v>42</v>
      </c>
      <c r="H1968" s="93" t="s">
        <v>37</v>
      </c>
      <c r="I1968" s="92" t="s">
        <v>117</v>
      </c>
      <c r="J1968" s="94">
        <v>10677</v>
      </c>
      <c r="K1968" s="95">
        <v>18454</v>
      </c>
      <c r="L1968" s="96">
        <v>1466459.42999986</v>
      </c>
    </row>
    <row r="1969" spans="1:12" s="97" customFormat="1" ht="15" customHeight="1" x14ac:dyDescent="0.25">
      <c r="A1969" s="91" t="s">
        <v>52</v>
      </c>
      <c r="B1969" s="92" t="s">
        <v>43</v>
      </c>
      <c r="C1969" s="92" t="s">
        <v>54</v>
      </c>
      <c r="D1969" s="92" t="s">
        <v>37</v>
      </c>
      <c r="E1969" s="92" t="s">
        <v>37</v>
      </c>
      <c r="F1969" s="92" t="s">
        <v>60</v>
      </c>
      <c r="G1969" s="93" t="s">
        <v>42</v>
      </c>
      <c r="H1969" s="93" t="s">
        <v>37</v>
      </c>
      <c r="I1969" s="92" t="s">
        <v>45</v>
      </c>
      <c r="J1969" s="94">
        <v>73</v>
      </c>
      <c r="K1969" s="95">
        <v>86</v>
      </c>
      <c r="L1969" s="96">
        <v>7449.57</v>
      </c>
    </row>
    <row r="1970" spans="1:12" s="97" customFormat="1" ht="15" customHeight="1" x14ac:dyDescent="0.25">
      <c r="A1970" s="91" t="s">
        <v>52</v>
      </c>
      <c r="B1970" s="92" t="s">
        <v>43</v>
      </c>
      <c r="C1970" s="92" t="s">
        <v>54</v>
      </c>
      <c r="D1970" s="92" t="s">
        <v>37</v>
      </c>
      <c r="E1970" s="92" t="s">
        <v>37</v>
      </c>
      <c r="F1970" s="92" t="s">
        <v>60</v>
      </c>
      <c r="G1970" s="93" t="s">
        <v>43</v>
      </c>
      <c r="H1970" s="93" t="s">
        <v>37</v>
      </c>
      <c r="I1970" s="92" t="s">
        <v>117</v>
      </c>
      <c r="J1970" s="94">
        <v>10545</v>
      </c>
      <c r="K1970" s="95">
        <v>17614</v>
      </c>
      <c r="L1970" s="96">
        <v>1415145.0099998901</v>
      </c>
    </row>
    <row r="1971" spans="1:12" s="97" customFormat="1" ht="15" customHeight="1" x14ac:dyDescent="0.25">
      <c r="A1971" s="91" t="s">
        <v>52</v>
      </c>
      <c r="B1971" s="92" t="s">
        <v>43</v>
      </c>
      <c r="C1971" s="92" t="s">
        <v>54</v>
      </c>
      <c r="D1971" s="92" t="s">
        <v>37</v>
      </c>
      <c r="E1971" s="92" t="s">
        <v>37</v>
      </c>
      <c r="F1971" s="92" t="s">
        <v>60</v>
      </c>
      <c r="G1971" s="93" t="s">
        <v>43</v>
      </c>
      <c r="H1971" s="93" t="s">
        <v>37</v>
      </c>
      <c r="I1971" s="92" t="s">
        <v>45</v>
      </c>
      <c r="J1971" s="94">
        <v>63</v>
      </c>
      <c r="K1971" s="95">
        <v>72</v>
      </c>
      <c r="L1971" s="96">
        <v>8154.16</v>
      </c>
    </row>
    <row r="1972" spans="1:12" s="97" customFormat="1" ht="15" customHeight="1" x14ac:dyDescent="0.25">
      <c r="A1972" s="91" t="s">
        <v>52</v>
      </c>
      <c r="B1972" s="92" t="s">
        <v>43</v>
      </c>
      <c r="C1972" s="92" t="s">
        <v>54</v>
      </c>
      <c r="D1972" s="92" t="s">
        <v>37</v>
      </c>
      <c r="E1972" s="92" t="s">
        <v>37</v>
      </c>
      <c r="F1972" s="92" t="s">
        <v>60</v>
      </c>
      <c r="G1972" s="93" t="s">
        <v>44</v>
      </c>
      <c r="H1972" s="93" t="s">
        <v>37</v>
      </c>
      <c r="I1972" s="92" t="s">
        <v>117</v>
      </c>
      <c r="J1972" s="94">
        <v>9418</v>
      </c>
      <c r="K1972" s="95">
        <v>15293</v>
      </c>
      <c r="L1972" s="96">
        <v>1204080.9499999699</v>
      </c>
    </row>
    <row r="1973" spans="1:12" s="97" customFormat="1" ht="15" customHeight="1" x14ac:dyDescent="0.25">
      <c r="A1973" s="91" t="s">
        <v>52</v>
      </c>
      <c r="B1973" s="92" t="s">
        <v>43</v>
      </c>
      <c r="C1973" s="92" t="s">
        <v>54</v>
      </c>
      <c r="D1973" s="92" t="s">
        <v>37</v>
      </c>
      <c r="E1973" s="92" t="s">
        <v>37</v>
      </c>
      <c r="F1973" s="92" t="s">
        <v>60</v>
      </c>
      <c r="G1973" s="93" t="s">
        <v>44</v>
      </c>
      <c r="H1973" s="93" t="s">
        <v>37</v>
      </c>
      <c r="I1973" s="92" t="s">
        <v>45</v>
      </c>
      <c r="J1973" s="94">
        <v>64</v>
      </c>
      <c r="K1973" s="95">
        <v>71</v>
      </c>
      <c r="L1973" s="96">
        <v>7743.72</v>
      </c>
    </row>
    <row r="1974" spans="1:12" s="97" customFormat="1" ht="15" customHeight="1" x14ac:dyDescent="0.25">
      <c r="A1974" s="91" t="s">
        <v>52</v>
      </c>
      <c r="B1974" s="92" t="s">
        <v>43</v>
      </c>
      <c r="C1974" s="92" t="s">
        <v>54</v>
      </c>
      <c r="D1974" s="92" t="s">
        <v>37</v>
      </c>
      <c r="E1974" s="92" t="s">
        <v>37</v>
      </c>
      <c r="F1974" s="92" t="s">
        <v>60</v>
      </c>
      <c r="G1974" s="93" t="s">
        <v>98</v>
      </c>
      <c r="H1974" s="93" t="s">
        <v>37</v>
      </c>
      <c r="I1974" s="92" t="s">
        <v>117</v>
      </c>
      <c r="J1974" s="94">
        <v>9391</v>
      </c>
      <c r="K1974" s="95">
        <v>15877</v>
      </c>
      <c r="L1974" s="96">
        <v>1271284.2399999199</v>
      </c>
    </row>
    <row r="1975" spans="1:12" s="97" customFormat="1" ht="15" customHeight="1" x14ac:dyDescent="0.25">
      <c r="A1975" s="91" t="s">
        <v>52</v>
      </c>
      <c r="B1975" s="92" t="s">
        <v>43</v>
      </c>
      <c r="C1975" s="92" t="s">
        <v>54</v>
      </c>
      <c r="D1975" s="92" t="s">
        <v>37</v>
      </c>
      <c r="E1975" s="92" t="s">
        <v>37</v>
      </c>
      <c r="F1975" s="92" t="s">
        <v>60</v>
      </c>
      <c r="G1975" s="93" t="s">
        <v>98</v>
      </c>
      <c r="H1975" s="93" t="s">
        <v>37</v>
      </c>
      <c r="I1975" s="92" t="s">
        <v>45</v>
      </c>
      <c r="J1975" s="94">
        <v>91</v>
      </c>
      <c r="K1975" s="95">
        <v>148</v>
      </c>
      <c r="L1975" s="96">
        <v>20098.810000000001</v>
      </c>
    </row>
    <row r="1976" spans="1:12" s="97" customFormat="1" ht="15" customHeight="1" x14ac:dyDescent="0.25">
      <c r="A1976" s="91" t="s">
        <v>52</v>
      </c>
      <c r="B1976" s="92" t="s">
        <v>43</v>
      </c>
      <c r="C1976" s="92" t="s">
        <v>54</v>
      </c>
      <c r="D1976" s="92" t="s">
        <v>37</v>
      </c>
      <c r="E1976" s="92" t="s">
        <v>37</v>
      </c>
      <c r="F1976" s="92" t="s">
        <v>60</v>
      </c>
      <c r="G1976" s="93" t="s">
        <v>37</v>
      </c>
      <c r="H1976" s="93" t="s">
        <v>122</v>
      </c>
      <c r="I1976" s="92" t="s">
        <v>117</v>
      </c>
      <c r="J1976" s="94">
        <v>6204</v>
      </c>
      <c r="K1976" s="95">
        <v>10530</v>
      </c>
      <c r="L1976" s="96">
        <v>790142.24999988498</v>
      </c>
    </row>
    <row r="1977" spans="1:12" s="97" customFormat="1" ht="15" customHeight="1" x14ac:dyDescent="0.25">
      <c r="A1977" s="91" t="s">
        <v>52</v>
      </c>
      <c r="B1977" s="92" t="s">
        <v>43</v>
      </c>
      <c r="C1977" s="92" t="s">
        <v>54</v>
      </c>
      <c r="D1977" s="92" t="s">
        <v>37</v>
      </c>
      <c r="E1977" s="92" t="s">
        <v>37</v>
      </c>
      <c r="F1977" s="92" t="s">
        <v>60</v>
      </c>
      <c r="G1977" s="93" t="s">
        <v>37</v>
      </c>
      <c r="H1977" s="93" t="s">
        <v>122</v>
      </c>
      <c r="I1977" s="92" t="s">
        <v>45</v>
      </c>
      <c r="J1977" s="94">
        <v>55</v>
      </c>
      <c r="K1977" s="95">
        <v>65</v>
      </c>
      <c r="L1977" s="96">
        <v>7976.35</v>
      </c>
    </row>
    <row r="1978" spans="1:12" s="97" customFormat="1" ht="15" customHeight="1" x14ac:dyDescent="0.25">
      <c r="A1978" s="91" t="s">
        <v>52</v>
      </c>
      <c r="B1978" s="92" t="s">
        <v>43</v>
      </c>
      <c r="C1978" s="92" t="s">
        <v>54</v>
      </c>
      <c r="D1978" s="92" t="s">
        <v>37</v>
      </c>
      <c r="E1978" s="92" t="s">
        <v>37</v>
      </c>
      <c r="F1978" s="92" t="s">
        <v>60</v>
      </c>
      <c r="G1978" s="93" t="s">
        <v>37</v>
      </c>
      <c r="H1978" s="93" t="s">
        <v>37</v>
      </c>
      <c r="I1978" s="92" t="s">
        <v>117</v>
      </c>
      <c r="J1978" s="94">
        <v>49199</v>
      </c>
      <c r="K1978" s="95">
        <v>91711</v>
      </c>
      <c r="L1978" s="96">
        <v>7359305.7400008701</v>
      </c>
    </row>
    <row r="1979" spans="1:12" s="97" customFormat="1" ht="15" customHeight="1" x14ac:dyDescent="0.25">
      <c r="A1979" s="91" t="s">
        <v>52</v>
      </c>
      <c r="B1979" s="92" t="s">
        <v>43</v>
      </c>
      <c r="C1979" s="92" t="s">
        <v>54</v>
      </c>
      <c r="D1979" s="92" t="s">
        <v>37</v>
      </c>
      <c r="E1979" s="92" t="s">
        <v>37</v>
      </c>
      <c r="F1979" s="92" t="s">
        <v>60</v>
      </c>
      <c r="G1979" s="93" t="s">
        <v>37</v>
      </c>
      <c r="H1979" s="93" t="s">
        <v>37</v>
      </c>
      <c r="I1979" s="92" t="s">
        <v>45</v>
      </c>
      <c r="J1979" s="94">
        <v>363</v>
      </c>
      <c r="K1979" s="95">
        <v>480</v>
      </c>
      <c r="L1979" s="96">
        <v>53330.670000000202</v>
      </c>
    </row>
    <row r="1980" spans="1:12" s="97" customFormat="1" ht="15" customHeight="1" x14ac:dyDescent="0.25">
      <c r="A1980" s="91" t="s">
        <v>52</v>
      </c>
      <c r="B1980" s="92" t="s">
        <v>43</v>
      </c>
      <c r="C1980" s="92" t="s">
        <v>54</v>
      </c>
      <c r="D1980" s="92" t="s">
        <v>37</v>
      </c>
      <c r="E1980" s="92" t="s">
        <v>37</v>
      </c>
      <c r="F1980" s="92" t="s">
        <v>60</v>
      </c>
      <c r="G1980" s="93" t="s">
        <v>37</v>
      </c>
      <c r="H1980" s="93" t="s">
        <v>64</v>
      </c>
      <c r="I1980" s="92" t="s">
        <v>117</v>
      </c>
      <c r="J1980" s="94">
        <v>42872</v>
      </c>
      <c r="K1980" s="95">
        <v>80615</v>
      </c>
      <c r="L1980" s="96">
        <v>6526770.7299987599</v>
      </c>
    </row>
    <row r="1981" spans="1:12" s="97" customFormat="1" ht="15" customHeight="1" x14ac:dyDescent="0.25">
      <c r="A1981" s="91" t="s">
        <v>52</v>
      </c>
      <c r="B1981" s="92" t="s">
        <v>43</v>
      </c>
      <c r="C1981" s="92" t="s">
        <v>54</v>
      </c>
      <c r="D1981" s="92" t="s">
        <v>37</v>
      </c>
      <c r="E1981" s="92" t="s">
        <v>37</v>
      </c>
      <c r="F1981" s="92" t="s">
        <v>60</v>
      </c>
      <c r="G1981" s="93" t="s">
        <v>37</v>
      </c>
      <c r="H1981" s="93" t="s">
        <v>64</v>
      </c>
      <c r="I1981" s="92" t="s">
        <v>45</v>
      </c>
      <c r="J1981" s="94">
        <v>306</v>
      </c>
      <c r="K1981" s="95">
        <v>412</v>
      </c>
      <c r="L1981" s="96">
        <v>44912.149999999703</v>
      </c>
    </row>
    <row r="1982" spans="1:12" s="97" customFormat="1" ht="15" customHeight="1" x14ac:dyDescent="0.25">
      <c r="A1982" s="91" t="s">
        <v>52</v>
      </c>
      <c r="B1982" s="92" t="s">
        <v>43</v>
      </c>
      <c r="C1982" s="92" t="s">
        <v>54</v>
      </c>
      <c r="D1982" s="92" t="s">
        <v>37</v>
      </c>
      <c r="E1982" s="92" t="s">
        <v>37</v>
      </c>
      <c r="F1982" s="92" t="s">
        <v>37</v>
      </c>
      <c r="G1982" s="93" t="s">
        <v>41</v>
      </c>
      <c r="H1982" s="93" t="s">
        <v>122</v>
      </c>
      <c r="I1982" s="92" t="s">
        <v>117</v>
      </c>
      <c r="J1982" s="94">
        <v>8430</v>
      </c>
      <c r="K1982" s="95">
        <v>10984</v>
      </c>
      <c r="L1982" s="96">
        <v>815815.56999997399</v>
      </c>
    </row>
    <row r="1983" spans="1:12" s="97" customFormat="1" ht="15" customHeight="1" x14ac:dyDescent="0.25">
      <c r="A1983" s="91" t="s">
        <v>52</v>
      </c>
      <c r="B1983" s="92" t="s">
        <v>43</v>
      </c>
      <c r="C1983" s="92" t="s">
        <v>54</v>
      </c>
      <c r="D1983" s="92" t="s">
        <v>37</v>
      </c>
      <c r="E1983" s="92" t="s">
        <v>37</v>
      </c>
      <c r="F1983" s="92" t="s">
        <v>37</v>
      </c>
      <c r="G1983" s="93" t="s">
        <v>41</v>
      </c>
      <c r="H1983" s="93" t="s">
        <v>122</v>
      </c>
      <c r="I1983" s="92" t="s">
        <v>45</v>
      </c>
      <c r="J1983" s="94">
        <v>184</v>
      </c>
      <c r="K1983" s="95">
        <v>220</v>
      </c>
      <c r="L1983" s="96">
        <v>24476.47</v>
      </c>
    </row>
    <row r="1984" spans="1:12" s="97" customFormat="1" ht="15" customHeight="1" x14ac:dyDescent="0.25">
      <c r="A1984" s="91" t="s">
        <v>52</v>
      </c>
      <c r="B1984" s="92" t="s">
        <v>43</v>
      </c>
      <c r="C1984" s="92" t="s">
        <v>54</v>
      </c>
      <c r="D1984" s="92" t="s">
        <v>37</v>
      </c>
      <c r="E1984" s="92" t="s">
        <v>37</v>
      </c>
      <c r="F1984" s="92" t="s">
        <v>37</v>
      </c>
      <c r="G1984" s="93" t="s">
        <v>41</v>
      </c>
      <c r="H1984" s="93" t="s">
        <v>37</v>
      </c>
      <c r="I1984" s="92" t="s">
        <v>117</v>
      </c>
      <c r="J1984" s="94">
        <v>64860</v>
      </c>
      <c r="K1984" s="95">
        <v>120580</v>
      </c>
      <c r="L1984" s="96">
        <v>9490997.7300040107</v>
      </c>
    </row>
    <row r="1985" spans="1:12" s="97" customFormat="1" ht="15" customHeight="1" x14ac:dyDescent="0.25">
      <c r="A1985" s="91" t="s">
        <v>52</v>
      </c>
      <c r="B1985" s="92" t="s">
        <v>43</v>
      </c>
      <c r="C1985" s="92" t="s">
        <v>54</v>
      </c>
      <c r="D1985" s="92" t="s">
        <v>37</v>
      </c>
      <c r="E1985" s="92" t="s">
        <v>37</v>
      </c>
      <c r="F1985" s="92" t="s">
        <v>37</v>
      </c>
      <c r="G1985" s="93" t="s">
        <v>41</v>
      </c>
      <c r="H1985" s="93" t="s">
        <v>37</v>
      </c>
      <c r="I1985" s="92" t="s">
        <v>45</v>
      </c>
      <c r="J1985" s="94">
        <v>1100</v>
      </c>
      <c r="K1985" s="95">
        <v>1461</v>
      </c>
      <c r="L1985" s="96">
        <v>118612.229999998</v>
      </c>
    </row>
    <row r="1986" spans="1:12" s="97" customFormat="1" ht="15" customHeight="1" x14ac:dyDescent="0.25">
      <c r="A1986" s="91" t="s">
        <v>52</v>
      </c>
      <c r="B1986" s="92" t="s">
        <v>43</v>
      </c>
      <c r="C1986" s="92" t="s">
        <v>54</v>
      </c>
      <c r="D1986" s="92" t="s">
        <v>37</v>
      </c>
      <c r="E1986" s="92" t="s">
        <v>37</v>
      </c>
      <c r="F1986" s="92" t="s">
        <v>37</v>
      </c>
      <c r="G1986" s="93" t="s">
        <v>41</v>
      </c>
      <c r="H1986" s="93" t="s">
        <v>64</v>
      </c>
      <c r="I1986" s="92" t="s">
        <v>117</v>
      </c>
      <c r="J1986" s="94">
        <v>56491</v>
      </c>
      <c r="K1986" s="95">
        <v>109596</v>
      </c>
      <c r="L1986" s="96">
        <v>8675182.1600079592</v>
      </c>
    </row>
    <row r="1987" spans="1:12" s="97" customFormat="1" ht="15" customHeight="1" x14ac:dyDescent="0.25">
      <c r="A1987" s="91" t="s">
        <v>52</v>
      </c>
      <c r="B1987" s="92" t="s">
        <v>43</v>
      </c>
      <c r="C1987" s="92" t="s">
        <v>54</v>
      </c>
      <c r="D1987" s="92" t="s">
        <v>37</v>
      </c>
      <c r="E1987" s="92" t="s">
        <v>37</v>
      </c>
      <c r="F1987" s="92" t="s">
        <v>37</v>
      </c>
      <c r="G1987" s="93" t="s">
        <v>41</v>
      </c>
      <c r="H1987" s="93" t="s">
        <v>64</v>
      </c>
      <c r="I1987" s="92" t="s">
        <v>45</v>
      </c>
      <c r="J1987" s="94">
        <v>918</v>
      </c>
      <c r="K1987" s="95">
        <v>1241</v>
      </c>
      <c r="L1987" s="96">
        <v>94135.760000000198</v>
      </c>
    </row>
    <row r="1988" spans="1:12" s="97" customFormat="1" ht="15" customHeight="1" x14ac:dyDescent="0.25">
      <c r="A1988" s="91" t="s">
        <v>52</v>
      </c>
      <c r="B1988" s="92" t="s">
        <v>43</v>
      </c>
      <c r="C1988" s="92" t="s">
        <v>54</v>
      </c>
      <c r="D1988" s="92" t="s">
        <v>37</v>
      </c>
      <c r="E1988" s="92" t="s">
        <v>37</v>
      </c>
      <c r="F1988" s="92" t="s">
        <v>37</v>
      </c>
      <c r="G1988" s="93" t="s">
        <v>42</v>
      </c>
      <c r="H1988" s="93" t="s">
        <v>122</v>
      </c>
      <c r="I1988" s="92" t="s">
        <v>117</v>
      </c>
      <c r="J1988" s="94">
        <v>9490</v>
      </c>
      <c r="K1988" s="95">
        <v>11910</v>
      </c>
      <c r="L1988" s="96">
        <v>869878.15999994602</v>
      </c>
    </row>
    <row r="1989" spans="1:12" s="97" customFormat="1" ht="15" customHeight="1" x14ac:dyDescent="0.25">
      <c r="A1989" s="91" t="s">
        <v>52</v>
      </c>
      <c r="B1989" s="92" t="s">
        <v>43</v>
      </c>
      <c r="C1989" s="92" t="s">
        <v>54</v>
      </c>
      <c r="D1989" s="92" t="s">
        <v>37</v>
      </c>
      <c r="E1989" s="92" t="s">
        <v>37</v>
      </c>
      <c r="F1989" s="92" t="s">
        <v>37</v>
      </c>
      <c r="G1989" s="93" t="s">
        <v>42</v>
      </c>
      <c r="H1989" s="93" t="s">
        <v>122</v>
      </c>
      <c r="I1989" s="92" t="s">
        <v>45</v>
      </c>
      <c r="J1989" s="94">
        <v>132</v>
      </c>
      <c r="K1989" s="95">
        <v>148</v>
      </c>
      <c r="L1989" s="96">
        <v>17909.25</v>
      </c>
    </row>
    <row r="1990" spans="1:12" s="97" customFormat="1" ht="15" customHeight="1" x14ac:dyDescent="0.25">
      <c r="A1990" s="91" t="s">
        <v>52</v>
      </c>
      <c r="B1990" s="92" t="s">
        <v>43</v>
      </c>
      <c r="C1990" s="92" t="s">
        <v>54</v>
      </c>
      <c r="D1990" s="92" t="s">
        <v>37</v>
      </c>
      <c r="E1990" s="92" t="s">
        <v>37</v>
      </c>
      <c r="F1990" s="92" t="s">
        <v>37</v>
      </c>
      <c r="G1990" s="93" t="s">
        <v>42</v>
      </c>
      <c r="H1990" s="93" t="s">
        <v>37</v>
      </c>
      <c r="I1990" s="92" t="s">
        <v>117</v>
      </c>
      <c r="J1990" s="94">
        <v>60128</v>
      </c>
      <c r="K1990" s="95">
        <v>105242</v>
      </c>
      <c r="L1990" s="96">
        <v>8045932.6100051003</v>
      </c>
    </row>
    <row r="1991" spans="1:12" s="97" customFormat="1" ht="15" customHeight="1" x14ac:dyDescent="0.25">
      <c r="A1991" s="91" t="s">
        <v>52</v>
      </c>
      <c r="B1991" s="92" t="s">
        <v>43</v>
      </c>
      <c r="C1991" s="92" t="s">
        <v>54</v>
      </c>
      <c r="D1991" s="92" t="s">
        <v>37</v>
      </c>
      <c r="E1991" s="92" t="s">
        <v>37</v>
      </c>
      <c r="F1991" s="92" t="s">
        <v>37</v>
      </c>
      <c r="G1991" s="93" t="s">
        <v>42</v>
      </c>
      <c r="H1991" s="93" t="s">
        <v>37</v>
      </c>
      <c r="I1991" s="92" t="s">
        <v>45</v>
      </c>
      <c r="J1991" s="94">
        <v>1001</v>
      </c>
      <c r="K1991" s="95">
        <v>1363</v>
      </c>
      <c r="L1991" s="96">
        <v>113008.02999999899</v>
      </c>
    </row>
    <row r="1992" spans="1:12" s="97" customFormat="1" ht="15" customHeight="1" x14ac:dyDescent="0.25">
      <c r="A1992" s="91" t="s">
        <v>52</v>
      </c>
      <c r="B1992" s="92" t="s">
        <v>43</v>
      </c>
      <c r="C1992" s="92" t="s">
        <v>54</v>
      </c>
      <c r="D1992" s="92" t="s">
        <v>37</v>
      </c>
      <c r="E1992" s="92" t="s">
        <v>37</v>
      </c>
      <c r="F1992" s="92" t="s">
        <v>37</v>
      </c>
      <c r="G1992" s="93" t="s">
        <v>42</v>
      </c>
      <c r="H1992" s="93" t="s">
        <v>64</v>
      </c>
      <c r="I1992" s="92" t="s">
        <v>117</v>
      </c>
      <c r="J1992" s="94">
        <v>50696</v>
      </c>
      <c r="K1992" s="95">
        <v>93332</v>
      </c>
      <c r="L1992" s="96">
        <v>7176054.4500054298</v>
      </c>
    </row>
    <row r="1993" spans="1:12" s="97" customFormat="1" ht="15" customHeight="1" x14ac:dyDescent="0.25">
      <c r="A1993" s="91" t="s">
        <v>52</v>
      </c>
      <c r="B1993" s="92" t="s">
        <v>43</v>
      </c>
      <c r="C1993" s="92" t="s">
        <v>54</v>
      </c>
      <c r="D1993" s="92" t="s">
        <v>37</v>
      </c>
      <c r="E1993" s="92" t="s">
        <v>37</v>
      </c>
      <c r="F1993" s="92" t="s">
        <v>37</v>
      </c>
      <c r="G1993" s="93" t="s">
        <v>42</v>
      </c>
      <c r="H1993" s="93" t="s">
        <v>64</v>
      </c>
      <c r="I1993" s="92" t="s">
        <v>45</v>
      </c>
      <c r="J1993" s="94">
        <v>870</v>
      </c>
      <c r="K1993" s="95">
        <v>1215</v>
      </c>
      <c r="L1993" s="96">
        <v>95098.780000000697</v>
      </c>
    </row>
    <row r="1994" spans="1:12" s="97" customFormat="1" ht="15" customHeight="1" x14ac:dyDescent="0.25">
      <c r="A1994" s="91" t="s">
        <v>52</v>
      </c>
      <c r="B1994" s="92" t="s">
        <v>43</v>
      </c>
      <c r="C1994" s="92" t="s">
        <v>54</v>
      </c>
      <c r="D1994" s="92" t="s">
        <v>37</v>
      </c>
      <c r="E1994" s="92" t="s">
        <v>37</v>
      </c>
      <c r="F1994" s="92" t="s">
        <v>37</v>
      </c>
      <c r="G1994" s="93" t="s">
        <v>43</v>
      </c>
      <c r="H1994" s="93" t="s">
        <v>122</v>
      </c>
      <c r="I1994" s="92" t="s">
        <v>117</v>
      </c>
      <c r="J1994" s="94">
        <v>9757</v>
      </c>
      <c r="K1994" s="95">
        <v>11849</v>
      </c>
      <c r="L1994" s="96">
        <v>867571.29999996105</v>
      </c>
    </row>
    <row r="1995" spans="1:12" s="97" customFormat="1" ht="15" customHeight="1" x14ac:dyDescent="0.25">
      <c r="A1995" s="91" t="s">
        <v>52</v>
      </c>
      <c r="B1995" s="92" t="s">
        <v>43</v>
      </c>
      <c r="C1995" s="92" t="s">
        <v>54</v>
      </c>
      <c r="D1995" s="92" t="s">
        <v>37</v>
      </c>
      <c r="E1995" s="92" t="s">
        <v>37</v>
      </c>
      <c r="F1995" s="92" t="s">
        <v>37</v>
      </c>
      <c r="G1995" s="93" t="s">
        <v>43</v>
      </c>
      <c r="H1995" s="93" t="s">
        <v>122</v>
      </c>
      <c r="I1995" s="92" t="s">
        <v>45</v>
      </c>
      <c r="J1995" s="94">
        <v>124</v>
      </c>
      <c r="K1995" s="95">
        <v>123</v>
      </c>
      <c r="L1995" s="96">
        <v>14292.81</v>
      </c>
    </row>
    <row r="1996" spans="1:12" s="97" customFormat="1" ht="15" customHeight="1" x14ac:dyDescent="0.25">
      <c r="A1996" s="91" t="s">
        <v>52</v>
      </c>
      <c r="B1996" s="92" t="s">
        <v>43</v>
      </c>
      <c r="C1996" s="92" t="s">
        <v>54</v>
      </c>
      <c r="D1996" s="92" t="s">
        <v>37</v>
      </c>
      <c r="E1996" s="92" t="s">
        <v>37</v>
      </c>
      <c r="F1996" s="92" t="s">
        <v>37</v>
      </c>
      <c r="G1996" s="93" t="s">
        <v>43</v>
      </c>
      <c r="H1996" s="93" t="s">
        <v>37</v>
      </c>
      <c r="I1996" s="92" t="s">
        <v>117</v>
      </c>
      <c r="J1996" s="94">
        <v>61439</v>
      </c>
      <c r="K1996" s="95">
        <v>104728</v>
      </c>
      <c r="L1996" s="96">
        <v>7990848.8700052304</v>
      </c>
    </row>
    <row r="1997" spans="1:12" s="97" customFormat="1" ht="15" customHeight="1" x14ac:dyDescent="0.25">
      <c r="A1997" s="91" t="s">
        <v>52</v>
      </c>
      <c r="B1997" s="92" t="s">
        <v>43</v>
      </c>
      <c r="C1997" s="92" t="s">
        <v>54</v>
      </c>
      <c r="D1997" s="92" t="s">
        <v>37</v>
      </c>
      <c r="E1997" s="92" t="s">
        <v>37</v>
      </c>
      <c r="F1997" s="92" t="s">
        <v>37</v>
      </c>
      <c r="G1997" s="93" t="s">
        <v>43</v>
      </c>
      <c r="H1997" s="93" t="s">
        <v>37</v>
      </c>
      <c r="I1997" s="92" t="s">
        <v>45</v>
      </c>
      <c r="J1997" s="94">
        <v>1016</v>
      </c>
      <c r="K1997" s="95">
        <v>1343</v>
      </c>
      <c r="L1997" s="96">
        <v>113379.519999999</v>
      </c>
    </row>
    <row r="1998" spans="1:12" s="97" customFormat="1" ht="15" customHeight="1" x14ac:dyDescent="0.25">
      <c r="A1998" s="91" t="s">
        <v>52</v>
      </c>
      <c r="B1998" s="92" t="s">
        <v>43</v>
      </c>
      <c r="C1998" s="92" t="s">
        <v>54</v>
      </c>
      <c r="D1998" s="92" t="s">
        <v>37</v>
      </c>
      <c r="E1998" s="92" t="s">
        <v>37</v>
      </c>
      <c r="F1998" s="92" t="s">
        <v>37</v>
      </c>
      <c r="G1998" s="93" t="s">
        <v>43</v>
      </c>
      <c r="H1998" s="93" t="s">
        <v>64</v>
      </c>
      <c r="I1998" s="92" t="s">
        <v>117</v>
      </c>
      <c r="J1998" s="94">
        <v>51785</v>
      </c>
      <c r="K1998" s="95">
        <v>92879</v>
      </c>
      <c r="L1998" s="96">
        <v>7123277.5700054597</v>
      </c>
    </row>
    <row r="1999" spans="1:12" s="97" customFormat="1" ht="15" customHeight="1" x14ac:dyDescent="0.25">
      <c r="A1999" s="91" t="s">
        <v>52</v>
      </c>
      <c r="B1999" s="92" t="s">
        <v>43</v>
      </c>
      <c r="C1999" s="92" t="s">
        <v>54</v>
      </c>
      <c r="D1999" s="92" t="s">
        <v>37</v>
      </c>
      <c r="E1999" s="92" t="s">
        <v>37</v>
      </c>
      <c r="F1999" s="92" t="s">
        <v>37</v>
      </c>
      <c r="G1999" s="93" t="s">
        <v>43</v>
      </c>
      <c r="H1999" s="93" t="s">
        <v>64</v>
      </c>
      <c r="I1999" s="92" t="s">
        <v>45</v>
      </c>
      <c r="J1999" s="94">
        <v>892</v>
      </c>
      <c r="K1999" s="95">
        <v>1220</v>
      </c>
      <c r="L1999" s="96">
        <v>99086.710000000297</v>
      </c>
    </row>
    <row r="2000" spans="1:12" s="97" customFormat="1" ht="15" customHeight="1" x14ac:dyDescent="0.25">
      <c r="A2000" s="91" t="s">
        <v>52</v>
      </c>
      <c r="B2000" s="92" t="s">
        <v>43</v>
      </c>
      <c r="C2000" s="92" t="s">
        <v>54</v>
      </c>
      <c r="D2000" s="92" t="s">
        <v>37</v>
      </c>
      <c r="E2000" s="92" t="s">
        <v>37</v>
      </c>
      <c r="F2000" s="92" t="s">
        <v>37</v>
      </c>
      <c r="G2000" s="93" t="s">
        <v>44</v>
      </c>
      <c r="H2000" s="93" t="s">
        <v>122</v>
      </c>
      <c r="I2000" s="92" t="s">
        <v>117</v>
      </c>
      <c r="J2000" s="94">
        <v>8734</v>
      </c>
      <c r="K2000" s="95">
        <v>10857</v>
      </c>
      <c r="L2000" s="96">
        <v>819732.34999996296</v>
      </c>
    </row>
    <row r="2001" spans="1:12" s="97" customFormat="1" ht="15" customHeight="1" x14ac:dyDescent="0.25">
      <c r="A2001" s="91" t="s">
        <v>52</v>
      </c>
      <c r="B2001" s="92" t="s">
        <v>43</v>
      </c>
      <c r="C2001" s="92" t="s">
        <v>54</v>
      </c>
      <c r="D2001" s="92" t="s">
        <v>37</v>
      </c>
      <c r="E2001" s="92" t="s">
        <v>37</v>
      </c>
      <c r="F2001" s="92" t="s">
        <v>37</v>
      </c>
      <c r="G2001" s="93" t="s">
        <v>44</v>
      </c>
      <c r="H2001" s="93" t="s">
        <v>122</v>
      </c>
      <c r="I2001" s="92" t="s">
        <v>45</v>
      </c>
      <c r="J2001" s="94">
        <v>104</v>
      </c>
      <c r="K2001" s="95">
        <v>132</v>
      </c>
      <c r="L2001" s="96">
        <v>17637.37</v>
      </c>
    </row>
    <row r="2002" spans="1:12" s="97" customFormat="1" ht="15" customHeight="1" x14ac:dyDescent="0.25">
      <c r="A2002" s="91" t="s">
        <v>52</v>
      </c>
      <c r="B2002" s="92" t="s">
        <v>43</v>
      </c>
      <c r="C2002" s="92" t="s">
        <v>54</v>
      </c>
      <c r="D2002" s="92" t="s">
        <v>37</v>
      </c>
      <c r="E2002" s="92" t="s">
        <v>37</v>
      </c>
      <c r="F2002" s="92" t="s">
        <v>37</v>
      </c>
      <c r="G2002" s="93" t="s">
        <v>44</v>
      </c>
      <c r="H2002" s="93" t="s">
        <v>37</v>
      </c>
      <c r="I2002" s="92" t="s">
        <v>117</v>
      </c>
      <c r="J2002" s="94">
        <v>60242</v>
      </c>
      <c r="K2002" s="95">
        <v>101513</v>
      </c>
      <c r="L2002" s="96">
        <v>7718825.1500054002</v>
      </c>
    </row>
    <row r="2003" spans="1:12" s="97" customFormat="1" ht="15" customHeight="1" x14ac:dyDescent="0.25">
      <c r="A2003" s="91" t="s">
        <v>52</v>
      </c>
      <c r="B2003" s="92" t="s">
        <v>43</v>
      </c>
      <c r="C2003" s="92" t="s">
        <v>54</v>
      </c>
      <c r="D2003" s="92" t="s">
        <v>37</v>
      </c>
      <c r="E2003" s="92" t="s">
        <v>37</v>
      </c>
      <c r="F2003" s="92" t="s">
        <v>37</v>
      </c>
      <c r="G2003" s="93" t="s">
        <v>44</v>
      </c>
      <c r="H2003" s="93" t="s">
        <v>37</v>
      </c>
      <c r="I2003" s="92" t="s">
        <v>45</v>
      </c>
      <c r="J2003" s="94">
        <v>1122</v>
      </c>
      <c r="K2003" s="95">
        <v>1494</v>
      </c>
      <c r="L2003" s="96">
        <v>127280.119999998</v>
      </c>
    </row>
    <row r="2004" spans="1:12" s="97" customFormat="1" ht="15" customHeight="1" x14ac:dyDescent="0.25">
      <c r="A2004" s="91" t="s">
        <v>52</v>
      </c>
      <c r="B2004" s="92" t="s">
        <v>43</v>
      </c>
      <c r="C2004" s="92" t="s">
        <v>54</v>
      </c>
      <c r="D2004" s="92" t="s">
        <v>37</v>
      </c>
      <c r="E2004" s="92" t="s">
        <v>37</v>
      </c>
      <c r="F2004" s="92" t="s">
        <v>37</v>
      </c>
      <c r="G2004" s="93" t="s">
        <v>44</v>
      </c>
      <c r="H2004" s="93" t="s">
        <v>64</v>
      </c>
      <c r="I2004" s="92" t="s">
        <v>117</v>
      </c>
      <c r="J2004" s="94">
        <v>51587</v>
      </c>
      <c r="K2004" s="95">
        <v>90656</v>
      </c>
      <c r="L2004" s="96">
        <v>6899092.8000051901</v>
      </c>
    </row>
    <row r="2005" spans="1:12" s="97" customFormat="1" ht="15" customHeight="1" x14ac:dyDescent="0.25">
      <c r="A2005" s="91" t="s">
        <v>52</v>
      </c>
      <c r="B2005" s="92" t="s">
        <v>43</v>
      </c>
      <c r="C2005" s="92" t="s">
        <v>54</v>
      </c>
      <c r="D2005" s="92" t="s">
        <v>37</v>
      </c>
      <c r="E2005" s="92" t="s">
        <v>37</v>
      </c>
      <c r="F2005" s="92" t="s">
        <v>37</v>
      </c>
      <c r="G2005" s="93" t="s">
        <v>44</v>
      </c>
      <c r="H2005" s="93" t="s">
        <v>64</v>
      </c>
      <c r="I2005" s="92" t="s">
        <v>45</v>
      </c>
      <c r="J2005" s="94">
        <v>1018</v>
      </c>
      <c r="K2005" s="95">
        <v>1362</v>
      </c>
      <c r="L2005" s="96">
        <v>109642.75</v>
      </c>
    </row>
    <row r="2006" spans="1:12" s="97" customFormat="1" ht="15" customHeight="1" x14ac:dyDescent="0.25">
      <c r="A2006" s="91" t="s">
        <v>52</v>
      </c>
      <c r="B2006" s="92" t="s">
        <v>43</v>
      </c>
      <c r="C2006" s="92" t="s">
        <v>54</v>
      </c>
      <c r="D2006" s="92" t="s">
        <v>37</v>
      </c>
      <c r="E2006" s="92" t="s">
        <v>37</v>
      </c>
      <c r="F2006" s="92" t="s">
        <v>37</v>
      </c>
      <c r="G2006" s="93" t="s">
        <v>98</v>
      </c>
      <c r="H2006" s="93" t="s">
        <v>122</v>
      </c>
      <c r="I2006" s="92" t="s">
        <v>117</v>
      </c>
      <c r="J2006" s="94">
        <v>7772</v>
      </c>
      <c r="K2006" s="95">
        <v>10391</v>
      </c>
      <c r="L2006" s="96">
        <v>746049.88999997498</v>
      </c>
    </row>
    <row r="2007" spans="1:12" s="97" customFormat="1" ht="15" customHeight="1" x14ac:dyDescent="0.25">
      <c r="A2007" s="91" t="s">
        <v>52</v>
      </c>
      <c r="B2007" s="92" t="s">
        <v>43</v>
      </c>
      <c r="C2007" s="92" t="s">
        <v>54</v>
      </c>
      <c r="D2007" s="92" t="s">
        <v>37</v>
      </c>
      <c r="E2007" s="92" t="s">
        <v>37</v>
      </c>
      <c r="F2007" s="92" t="s">
        <v>37</v>
      </c>
      <c r="G2007" s="93" t="s">
        <v>98</v>
      </c>
      <c r="H2007" s="93" t="s">
        <v>122</v>
      </c>
      <c r="I2007" s="92" t="s">
        <v>45</v>
      </c>
      <c r="J2007" s="94">
        <v>146</v>
      </c>
      <c r="K2007" s="95">
        <v>191</v>
      </c>
      <c r="L2007" s="96">
        <v>21568.04</v>
      </c>
    </row>
    <row r="2008" spans="1:12" s="97" customFormat="1" ht="15" customHeight="1" x14ac:dyDescent="0.25">
      <c r="A2008" s="91" t="s">
        <v>52</v>
      </c>
      <c r="B2008" s="92" t="s">
        <v>43</v>
      </c>
      <c r="C2008" s="92" t="s">
        <v>54</v>
      </c>
      <c r="D2008" s="92" t="s">
        <v>37</v>
      </c>
      <c r="E2008" s="92" t="s">
        <v>37</v>
      </c>
      <c r="F2008" s="92" t="s">
        <v>37</v>
      </c>
      <c r="G2008" s="93" t="s">
        <v>98</v>
      </c>
      <c r="H2008" s="93" t="s">
        <v>37</v>
      </c>
      <c r="I2008" s="92" t="s">
        <v>117</v>
      </c>
      <c r="J2008" s="94">
        <v>56698</v>
      </c>
      <c r="K2008" s="95">
        <v>96096</v>
      </c>
      <c r="L2008" s="96">
        <v>7281862.1800053203</v>
      </c>
    </row>
    <row r="2009" spans="1:12" s="97" customFormat="1" ht="15" customHeight="1" x14ac:dyDescent="0.25">
      <c r="A2009" s="91" t="s">
        <v>52</v>
      </c>
      <c r="B2009" s="92" t="s">
        <v>43</v>
      </c>
      <c r="C2009" s="92" t="s">
        <v>54</v>
      </c>
      <c r="D2009" s="92" t="s">
        <v>37</v>
      </c>
      <c r="E2009" s="92" t="s">
        <v>37</v>
      </c>
      <c r="F2009" s="92" t="s">
        <v>37</v>
      </c>
      <c r="G2009" s="93" t="s">
        <v>98</v>
      </c>
      <c r="H2009" s="93" t="s">
        <v>37</v>
      </c>
      <c r="I2009" s="92" t="s">
        <v>45</v>
      </c>
      <c r="J2009" s="94">
        <v>1072</v>
      </c>
      <c r="K2009" s="95">
        <v>1508</v>
      </c>
      <c r="L2009" s="96">
        <v>141025.769999999</v>
      </c>
    </row>
    <row r="2010" spans="1:12" s="97" customFormat="1" ht="15" customHeight="1" x14ac:dyDescent="0.25">
      <c r="A2010" s="91" t="s">
        <v>52</v>
      </c>
      <c r="B2010" s="92" t="s">
        <v>43</v>
      </c>
      <c r="C2010" s="92" t="s">
        <v>54</v>
      </c>
      <c r="D2010" s="92" t="s">
        <v>37</v>
      </c>
      <c r="E2010" s="92" t="s">
        <v>37</v>
      </c>
      <c r="F2010" s="92" t="s">
        <v>37</v>
      </c>
      <c r="G2010" s="93" t="s">
        <v>98</v>
      </c>
      <c r="H2010" s="93" t="s">
        <v>64</v>
      </c>
      <c r="I2010" s="92" t="s">
        <v>117</v>
      </c>
      <c r="J2010" s="94">
        <v>49007</v>
      </c>
      <c r="K2010" s="95">
        <v>85705</v>
      </c>
      <c r="L2010" s="96">
        <v>6535812.2900046399</v>
      </c>
    </row>
    <row r="2011" spans="1:12" s="97" customFormat="1" ht="15" customHeight="1" x14ac:dyDescent="0.25">
      <c r="A2011" s="91" t="s">
        <v>52</v>
      </c>
      <c r="B2011" s="92" t="s">
        <v>43</v>
      </c>
      <c r="C2011" s="92" t="s">
        <v>54</v>
      </c>
      <c r="D2011" s="92" t="s">
        <v>37</v>
      </c>
      <c r="E2011" s="92" t="s">
        <v>37</v>
      </c>
      <c r="F2011" s="92" t="s">
        <v>37</v>
      </c>
      <c r="G2011" s="93" t="s">
        <v>98</v>
      </c>
      <c r="H2011" s="93" t="s">
        <v>64</v>
      </c>
      <c r="I2011" s="92" t="s">
        <v>45</v>
      </c>
      <c r="J2011" s="94">
        <v>926</v>
      </c>
      <c r="K2011" s="95">
        <v>1317</v>
      </c>
      <c r="L2011" s="96">
        <v>119457.72999999901</v>
      </c>
    </row>
    <row r="2012" spans="1:12" s="97" customFormat="1" ht="15" customHeight="1" x14ac:dyDescent="0.25">
      <c r="A2012" s="91" t="s">
        <v>52</v>
      </c>
      <c r="B2012" s="92" t="s">
        <v>43</v>
      </c>
      <c r="C2012" s="92" t="s">
        <v>54</v>
      </c>
      <c r="D2012" s="92" t="s">
        <v>37</v>
      </c>
      <c r="E2012" s="92" t="s">
        <v>37</v>
      </c>
      <c r="F2012" s="92" t="s">
        <v>37</v>
      </c>
      <c r="G2012" s="93" t="s">
        <v>37</v>
      </c>
      <c r="H2012" s="93" t="s">
        <v>122</v>
      </c>
      <c r="I2012" s="92" t="s">
        <v>117</v>
      </c>
      <c r="J2012" s="94">
        <v>31100</v>
      </c>
      <c r="K2012" s="95">
        <v>56116</v>
      </c>
      <c r="L2012" s="96">
        <v>4128630.55000155</v>
      </c>
    </row>
    <row r="2013" spans="1:12" s="97" customFormat="1" ht="15" customHeight="1" x14ac:dyDescent="0.25">
      <c r="A2013" s="91" t="s">
        <v>52</v>
      </c>
      <c r="B2013" s="92" t="s">
        <v>43</v>
      </c>
      <c r="C2013" s="92" t="s">
        <v>54</v>
      </c>
      <c r="D2013" s="92" t="s">
        <v>37</v>
      </c>
      <c r="E2013" s="92" t="s">
        <v>37</v>
      </c>
      <c r="F2013" s="92" t="s">
        <v>37</v>
      </c>
      <c r="G2013" s="93" t="s">
        <v>37</v>
      </c>
      <c r="H2013" s="93" t="s">
        <v>122</v>
      </c>
      <c r="I2013" s="92" t="s">
        <v>45</v>
      </c>
      <c r="J2013" s="94">
        <v>591</v>
      </c>
      <c r="K2013" s="95">
        <v>818</v>
      </c>
      <c r="L2013" s="96">
        <v>96040.939999999595</v>
      </c>
    </row>
    <row r="2014" spans="1:12" s="97" customFormat="1" ht="15" customHeight="1" x14ac:dyDescent="0.25">
      <c r="A2014" s="91" t="s">
        <v>52</v>
      </c>
      <c r="B2014" s="92" t="s">
        <v>43</v>
      </c>
      <c r="C2014" s="92" t="s">
        <v>54</v>
      </c>
      <c r="D2014" s="92" t="s">
        <v>37</v>
      </c>
      <c r="E2014" s="92" t="s">
        <v>37</v>
      </c>
      <c r="F2014" s="92" t="s">
        <v>37</v>
      </c>
      <c r="G2014" s="93" t="s">
        <v>37</v>
      </c>
      <c r="H2014" s="93" t="s">
        <v>37</v>
      </c>
      <c r="I2014" s="92" t="s">
        <v>117</v>
      </c>
      <c r="J2014" s="94">
        <v>283169</v>
      </c>
      <c r="K2014" s="95">
        <v>534140</v>
      </c>
      <c r="L2014" s="96">
        <v>40935772.5499129</v>
      </c>
    </row>
    <row r="2015" spans="1:12" s="97" customFormat="1" ht="15" customHeight="1" x14ac:dyDescent="0.25">
      <c r="A2015" s="91" t="s">
        <v>52</v>
      </c>
      <c r="B2015" s="92" t="s">
        <v>43</v>
      </c>
      <c r="C2015" s="92" t="s">
        <v>54</v>
      </c>
      <c r="D2015" s="92" t="s">
        <v>37</v>
      </c>
      <c r="E2015" s="92" t="s">
        <v>37</v>
      </c>
      <c r="F2015" s="92" t="s">
        <v>37</v>
      </c>
      <c r="G2015" s="93" t="s">
        <v>37</v>
      </c>
      <c r="H2015" s="93" t="s">
        <v>37</v>
      </c>
      <c r="I2015" s="92" t="s">
        <v>45</v>
      </c>
      <c r="J2015" s="94">
        <v>5421</v>
      </c>
      <c r="K2015" s="95">
        <v>7533</v>
      </c>
      <c r="L2015" s="96">
        <v>644784.54000001098</v>
      </c>
    </row>
    <row r="2016" spans="1:12" s="97" customFormat="1" ht="15" customHeight="1" x14ac:dyDescent="0.25">
      <c r="A2016" s="91" t="s">
        <v>52</v>
      </c>
      <c r="B2016" s="92" t="s">
        <v>43</v>
      </c>
      <c r="C2016" s="92" t="s">
        <v>54</v>
      </c>
      <c r="D2016" s="92" t="s">
        <v>37</v>
      </c>
      <c r="E2016" s="92" t="s">
        <v>37</v>
      </c>
      <c r="F2016" s="92" t="s">
        <v>37</v>
      </c>
      <c r="G2016" s="93" t="s">
        <v>37</v>
      </c>
      <c r="H2016" s="93" t="s">
        <v>64</v>
      </c>
      <c r="I2016" s="92" t="s">
        <v>117</v>
      </c>
      <c r="J2016" s="94">
        <v>250449</v>
      </c>
      <c r="K2016" s="95">
        <v>473145</v>
      </c>
      <c r="L2016" s="96">
        <v>36480255.329994299</v>
      </c>
    </row>
    <row r="2017" spans="1:12" s="97" customFormat="1" ht="15" customHeight="1" x14ac:dyDescent="0.25">
      <c r="A2017" s="91" t="s">
        <v>52</v>
      </c>
      <c r="B2017" s="92" t="s">
        <v>43</v>
      </c>
      <c r="C2017" s="92" t="s">
        <v>54</v>
      </c>
      <c r="D2017" s="92" t="s">
        <v>37</v>
      </c>
      <c r="E2017" s="92" t="s">
        <v>37</v>
      </c>
      <c r="F2017" s="92" t="s">
        <v>37</v>
      </c>
      <c r="G2017" s="93" t="s">
        <v>37</v>
      </c>
      <c r="H2017" s="93" t="s">
        <v>64</v>
      </c>
      <c r="I2017" s="92" t="s">
        <v>45</v>
      </c>
      <c r="J2017" s="94">
        <v>4580</v>
      </c>
      <c r="K2017" s="95">
        <v>6368</v>
      </c>
      <c r="L2017" s="96">
        <v>518109.35000000597</v>
      </c>
    </row>
    <row r="2018" spans="1:12" s="97" customFormat="1" ht="15" customHeight="1" x14ac:dyDescent="0.25">
      <c r="A2018" s="91" t="s">
        <v>52</v>
      </c>
      <c r="B2018" s="92" t="s">
        <v>43</v>
      </c>
      <c r="C2018" s="92" t="s">
        <v>55</v>
      </c>
      <c r="D2018" s="92" t="s">
        <v>123</v>
      </c>
      <c r="E2018" s="92" t="s">
        <v>61</v>
      </c>
      <c r="F2018" s="92" t="s">
        <v>37</v>
      </c>
      <c r="G2018" s="93" t="s">
        <v>37</v>
      </c>
      <c r="H2018" s="93" t="s">
        <v>37</v>
      </c>
      <c r="I2018" s="92" t="s">
        <v>117</v>
      </c>
      <c r="J2018" s="94">
        <v>35444</v>
      </c>
      <c r="K2018" s="95">
        <v>66108</v>
      </c>
      <c r="L2018" s="96">
        <v>2721760.09999851</v>
      </c>
    </row>
    <row r="2019" spans="1:12" s="97" customFormat="1" ht="15" customHeight="1" x14ac:dyDescent="0.25">
      <c r="A2019" s="91" t="s">
        <v>52</v>
      </c>
      <c r="B2019" s="92" t="s">
        <v>43</v>
      </c>
      <c r="C2019" s="92" t="s">
        <v>55</v>
      </c>
      <c r="D2019" s="92" t="s">
        <v>123</v>
      </c>
      <c r="E2019" s="92" t="s">
        <v>62</v>
      </c>
      <c r="F2019" s="92" t="s">
        <v>37</v>
      </c>
      <c r="G2019" s="93" t="s">
        <v>37</v>
      </c>
      <c r="H2019" s="93" t="s">
        <v>37</v>
      </c>
      <c r="I2019" s="92" t="s">
        <v>117</v>
      </c>
      <c r="J2019" s="94">
        <v>19848</v>
      </c>
      <c r="K2019" s="95">
        <v>36805</v>
      </c>
      <c r="L2019" s="96">
        <v>1515481.20000027</v>
      </c>
    </row>
    <row r="2020" spans="1:12" s="97" customFormat="1" ht="15" customHeight="1" x14ac:dyDescent="0.25">
      <c r="A2020" s="91" t="s">
        <v>52</v>
      </c>
      <c r="B2020" s="92" t="s">
        <v>43</v>
      </c>
      <c r="C2020" s="92" t="s">
        <v>55</v>
      </c>
      <c r="D2020" s="92" t="s">
        <v>123</v>
      </c>
      <c r="E2020" s="92" t="s">
        <v>37</v>
      </c>
      <c r="F2020" s="92" t="s">
        <v>120</v>
      </c>
      <c r="G2020" s="93" t="s">
        <v>37</v>
      </c>
      <c r="H2020" s="93" t="s">
        <v>37</v>
      </c>
      <c r="I2020" s="92" t="s">
        <v>117</v>
      </c>
      <c r="J2020" s="94">
        <v>2929</v>
      </c>
      <c r="K2020" s="95">
        <v>4935</v>
      </c>
      <c r="L2020" s="96">
        <v>205519.19999999099</v>
      </c>
    </row>
    <row r="2021" spans="1:12" s="97" customFormat="1" ht="15" customHeight="1" x14ac:dyDescent="0.25">
      <c r="A2021" s="91" t="s">
        <v>52</v>
      </c>
      <c r="B2021" s="92" t="s">
        <v>43</v>
      </c>
      <c r="C2021" s="92" t="s">
        <v>55</v>
      </c>
      <c r="D2021" s="92" t="s">
        <v>123</v>
      </c>
      <c r="E2021" s="92" t="s">
        <v>37</v>
      </c>
      <c r="F2021" s="92" t="s">
        <v>121</v>
      </c>
      <c r="G2021" s="93" t="s">
        <v>37</v>
      </c>
      <c r="H2021" s="93" t="s">
        <v>37</v>
      </c>
      <c r="I2021" s="92" t="s">
        <v>117</v>
      </c>
      <c r="J2021" s="94">
        <v>43358</v>
      </c>
      <c r="K2021" s="95">
        <v>82394</v>
      </c>
      <c r="L2021" s="96">
        <v>3356219.8099991698</v>
      </c>
    </row>
    <row r="2022" spans="1:12" s="97" customFormat="1" ht="15" customHeight="1" x14ac:dyDescent="0.25">
      <c r="A2022" s="91" t="s">
        <v>52</v>
      </c>
      <c r="B2022" s="92" t="s">
        <v>43</v>
      </c>
      <c r="C2022" s="92" t="s">
        <v>55</v>
      </c>
      <c r="D2022" s="92" t="s">
        <v>123</v>
      </c>
      <c r="E2022" s="92" t="s">
        <v>37</v>
      </c>
      <c r="F2022" s="92" t="s">
        <v>60</v>
      </c>
      <c r="G2022" s="93" t="s">
        <v>37</v>
      </c>
      <c r="H2022" s="93" t="s">
        <v>37</v>
      </c>
      <c r="I2022" s="92" t="s">
        <v>117</v>
      </c>
      <c r="J2022" s="94">
        <v>9043</v>
      </c>
      <c r="K2022" s="95">
        <v>15584</v>
      </c>
      <c r="L2022" s="96">
        <v>675502.289999948</v>
      </c>
    </row>
    <row r="2023" spans="1:12" s="97" customFormat="1" ht="15" customHeight="1" x14ac:dyDescent="0.25">
      <c r="A2023" s="91" t="s">
        <v>52</v>
      </c>
      <c r="B2023" s="92" t="s">
        <v>43</v>
      </c>
      <c r="C2023" s="92" t="s">
        <v>55</v>
      </c>
      <c r="D2023" s="92" t="s">
        <v>123</v>
      </c>
      <c r="E2023" s="92" t="s">
        <v>37</v>
      </c>
      <c r="F2023" s="92" t="s">
        <v>37</v>
      </c>
      <c r="G2023" s="93" t="s">
        <v>41</v>
      </c>
      <c r="H2023" s="93" t="s">
        <v>37</v>
      </c>
      <c r="I2023" s="92" t="s">
        <v>117</v>
      </c>
      <c r="J2023" s="94">
        <v>11037</v>
      </c>
      <c r="K2023" s="95">
        <v>20975</v>
      </c>
      <c r="L2023" s="96">
        <v>863661.10000003304</v>
      </c>
    </row>
    <row r="2024" spans="1:12" s="97" customFormat="1" ht="15" customHeight="1" x14ac:dyDescent="0.25">
      <c r="A2024" s="91" t="s">
        <v>52</v>
      </c>
      <c r="B2024" s="92" t="s">
        <v>43</v>
      </c>
      <c r="C2024" s="92" t="s">
        <v>55</v>
      </c>
      <c r="D2024" s="92" t="s">
        <v>123</v>
      </c>
      <c r="E2024" s="92" t="s">
        <v>37</v>
      </c>
      <c r="F2024" s="92" t="s">
        <v>37</v>
      </c>
      <c r="G2024" s="93" t="s">
        <v>42</v>
      </c>
      <c r="H2024" s="93" t="s">
        <v>37</v>
      </c>
      <c r="I2024" s="92" t="s">
        <v>117</v>
      </c>
      <c r="J2024" s="94">
        <v>11388</v>
      </c>
      <c r="K2024" s="95">
        <v>20383</v>
      </c>
      <c r="L2024" s="96">
        <v>839811.16000017605</v>
      </c>
    </row>
    <row r="2025" spans="1:12" s="97" customFormat="1" ht="15" customHeight="1" x14ac:dyDescent="0.25">
      <c r="A2025" s="91" t="s">
        <v>52</v>
      </c>
      <c r="B2025" s="92" t="s">
        <v>43</v>
      </c>
      <c r="C2025" s="92" t="s">
        <v>55</v>
      </c>
      <c r="D2025" s="92" t="s">
        <v>123</v>
      </c>
      <c r="E2025" s="92" t="s">
        <v>37</v>
      </c>
      <c r="F2025" s="92" t="s">
        <v>37</v>
      </c>
      <c r="G2025" s="93" t="s">
        <v>43</v>
      </c>
      <c r="H2025" s="93" t="s">
        <v>37</v>
      </c>
      <c r="I2025" s="92" t="s">
        <v>117</v>
      </c>
      <c r="J2025" s="94">
        <v>11466</v>
      </c>
      <c r="K2025" s="95">
        <v>20227</v>
      </c>
      <c r="L2025" s="96">
        <v>832175.70000002603</v>
      </c>
    </row>
    <row r="2026" spans="1:12" s="97" customFormat="1" ht="15" customHeight="1" x14ac:dyDescent="0.25">
      <c r="A2026" s="91" t="s">
        <v>52</v>
      </c>
      <c r="B2026" s="92" t="s">
        <v>43</v>
      </c>
      <c r="C2026" s="92" t="s">
        <v>55</v>
      </c>
      <c r="D2026" s="92" t="s">
        <v>123</v>
      </c>
      <c r="E2026" s="92" t="s">
        <v>37</v>
      </c>
      <c r="F2026" s="92" t="s">
        <v>37</v>
      </c>
      <c r="G2026" s="93" t="s">
        <v>44</v>
      </c>
      <c r="H2026" s="93" t="s">
        <v>37</v>
      </c>
      <c r="I2026" s="92" t="s">
        <v>117</v>
      </c>
      <c r="J2026" s="94">
        <v>11383</v>
      </c>
      <c r="K2026" s="95">
        <v>20193</v>
      </c>
      <c r="L2026" s="96">
        <v>831941.78000006895</v>
      </c>
    </row>
    <row r="2027" spans="1:12" s="97" customFormat="1" ht="15" customHeight="1" x14ac:dyDescent="0.25">
      <c r="A2027" s="91" t="s">
        <v>52</v>
      </c>
      <c r="B2027" s="92" t="s">
        <v>43</v>
      </c>
      <c r="C2027" s="92" t="s">
        <v>55</v>
      </c>
      <c r="D2027" s="92" t="s">
        <v>123</v>
      </c>
      <c r="E2027" s="92" t="s">
        <v>37</v>
      </c>
      <c r="F2027" s="92" t="s">
        <v>37</v>
      </c>
      <c r="G2027" s="93" t="s">
        <v>98</v>
      </c>
      <c r="H2027" s="93" t="s">
        <v>37</v>
      </c>
      <c r="I2027" s="92" t="s">
        <v>117</v>
      </c>
      <c r="J2027" s="94">
        <v>11167</v>
      </c>
      <c r="K2027" s="95">
        <v>19206</v>
      </c>
      <c r="L2027" s="96">
        <v>790275.28000014205</v>
      </c>
    </row>
    <row r="2028" spans="1:12" s="97" customFormat="1" ht="15" customHeight="1" x14ac:dyDescent="0.25">
      <c r="A2028" s="91" t="s">
        <v>52</v>
      </c>
      <c r="B2028" s="92" t="s">
        <v>43</v>
      </c>
      <c r="C2028" s="92" t="s">
        <v>55</v>
      </c>
      <c r="D2028" s="92" t="s">
        <v>123</v>
      </c>
      <c r="E2028" s="92" t="s">
        <v>37</v>
      </c>
      <c r="F2028" s="92" t="s">
        <v>37</v>
      </c>
      <c r="G2028" s="93" t="s">
        <v>37</v>
      </c>
      <c r="H2028" s="93" t="s">
        <v>122</v>
      </c>
      <c r="I2028" s="92" t="s">
        <v>117</v>
      </c>
      <c r="J2028" s="94">
        <v>12157</v>
      </c>
      <c r="K2028" s="95">
        <v>22698</v>
      </c>
      <c r="L2028" s="96">
        <v>983136.18000005605</v>
      </c>
    </row>
    <row r="2029" spans="1:12" s="97" customFormat="1" ht="15" customHeight="1" x14ac:dyDescent="0.25">
      <c r="A2029" s="91" t="s">
        <v>52</v>
      </c>
      <c r="B2029" s="92" t="s">
        <v>43</v>
      </c>
      <c r="C2029" s="92" t="s">
        <v>55</v>
      </c>
      <c r="D2029" s="92" t="s">
        <v>123</v>
      </c>
      <c r="E2029" s="92" t="s">
        <v>37</v>
      </c>
      <c r="F2029" s="92" t="s">
        <v>37</v>
      </c>
      <c r="G2029" s="93" t="s">
        <v>37</v>
      </c>
      <c r="H2029" s="93" t="s">
        <v>37</v>
      </c>
      <c r="I2029" s="92" t="s">
        <v>117</v>
      </c>
      <c r="J2029" s="94">
        <v>55292</v>
      </c>
      <c r="K2029" s="95">
        <v>102913</v>
      </c>
      <c r="L2029" s="96">
        <v>4237241.2999975597</v>
      </c>
    </row>
    <row r="2030" spans="1:12" s="97" customFormat="1" ht="15" customHeight="1" x14ac:dyDescent="0.25">
      <c r="A2030" s="91" t="s">
        <v>52</v>
      </c>
      <c r="B2030" s="92" t="s">
        <v>43</v>
      </c>
      <c r="C2030" s="92" t="s">
        <v>55</v>
      </c>
      <c r="D2030" s="92" t="s">
        <v>123</v>
      </c>
      <c r="E2030" s="92" t="s">
        <v>37</v>
      </c>
      <c r="F2030" s="92" t="s">
        <v>37</v>
      </c>
      <c r="G2030" s="93" t="s">
        <v>37</v>
      </c>
      <c r="H2030" s="93" t="s">
        <v>64</v>
      </c>
      <c r="I2030" s="92" t="s">
        <v>117</v>
      </c>
      <c r="J2030" s="94">
        <v>42563</v>
      </c>
      <c r="K2030" s="95">
        <v>78868</v>
      </c>
      <c r="L2030" s="96">
        <v>3198129.1799989799</v>
      </c>
    </row>
    <row r="2031" spans="1:12" s="97" customFormat="1" ht="15" customHeight="1" x14ac:dyDescent="0.25">
      <c r="A2031" s="91" t="s">
        <v>52</v>
      </c>
      <c r="B2031" s="92" t="s">
        <v>43</v>
      </c>
      <c r="C2031" s="92" t="s">
        <v>55</v>
      </c>
      <c r="D2031" s="92" t="s">
        <v>125</v>
      </c>
      <c r="E2031" s="92" t="s">
        <v>61</v>
      </c>
      <c r="F2031" s="92" t="s">
        <v>37</v>
      </c>
      <c r="G2031" s="93" t="s">
        <v>37</v>
      </c>
      <c r="H2031" s="93" t="s">
        <v>37</v>
      </c>
      <c r="I2031" s="92" t="s">
        <v>117</v>
      </c>
      <c r="J2031" s="94">
        <v>6568</v>
      </c>
      <c r="K2031" s="95">
        <v>63747</v>
      </c>
      <c r="L2031" s="96">
        <v>3661742.0799998599</v>
      </c>
    </row>
    <row r="2032" spans="1:12" s="97" customFormat="1" ht="15" customHeight="1" x14ac:dyDescent="0.25">
      <c r="A2032" s="91" t="s">
        <v>52</v>
      </c>
      <c r="B2032" s="92" t="s">
        <v>43</v>
      </c>
      <c r="C2032" s="92" t="s">
        <v>55</v>
      </c>
      <c r="D2032" s="92" t="s">
        <v>125</v>
      </c>
      <c r="E2032" s="92" t="s">
        <v>61</v>
      </c>
      <c r="F2032" s="92" t="s">
        <v>37</v>
      </c>
      <c r="G2032" s="93" t="s">
        <v>37</v>
      </c>
      <c r="H2032" s="93" t="s">
        <v>37</v>
      </c>
      <c r="I2032" s="92" t="s">
        <v>45</v>
      </c>
      <c r="J2032" s="94">
        <v>53</v>
      </c>
      <c r="K2032" s="95">
        <v>59</v>
      </c>
      <c r="L2032" s="96">
        <v>3545.68</v>
      </c>
    </row>
    <row r="2033" spans="1:12" s="97" customFormat="1" ht="15" customHeight="1" x14ac:dyDescent="0.25">
      <c r="A2033" s="91" t="s">
        <v>52</v>
      </c>
      <c r="B2033" s="92" t="s">
        <v>43</v>
      </c>
      <c r="C2033" s="92" t="s">
        <v>55</v>
      </c>
      <c r="D2033" s="92" t="s">
        <v>125</v>
      </c>
      <c r="E2033" s="92" t="s">
        <v>62</v>
      </c>
      <c r="F2033" s="92" t="s">
        <v>37</v>
      </c>
      <c r="G2033" s="93" t="s">
        <v>37</v>
      </c>
      <c r="H2033" s="93" t="s">
        <v>37</v>
      </c>
      <c r="I2033" s="92" t="s">
        <v>117</v>
      </c>
      <c r="J2033" s="94">
        <v>4218</v>
      </c>
      <c r="K2033" s="95">
        <v>39066</v>
      </c>
      <c r="L2033" s="96">
        <v>2272504.1999999802</v>
      </c>
    </row>
    <row r="2034" spans="1:12" s="97" customFormat="1" ht="15" customHeight="1" x14ac:dyDescent="0.25">
      <c r="A2034" s="91" t="s">
        <v>52</v>
      </c>
      <c r="B2034" s="92" t="s">
        <v>43</v>
      </c>
      <c r="C2034" s="92" t="s">
        <v>55</v>
      </c>
      <c r="D2034" s="92" t="s">
        <v>125</v>
      </c>
      <c r="E2034" s="92" t="s">
        <v>62</v>
      </c>
      <c r="F2034" s="92" t="s">
        <v>37</v>
      </c>
      <c r="G2034" s="93" t="s">
        <v>37</v>
      </c>
      <c r="H2034" s="93" t="s">
        <v>37</v>
      </c>
      <c r="I2034" s="92" t="s">
        <v>45</v>
      </c>
      <c r="J2034" s="94">
        <v>25</v>
      </c>
      <c r="K2034" s="95">
        <v>39</v>
      </c>
      <c r="L2034" s="96">
        <v>2257.4</v>
      </c>
    </row>
    <row r="2035" spans="1:12" s="97" customFormat="1" ht="15" customHeight="1" x14ac:dyDescent="0.25">
      <c r="A2035" s="91" t="s">
        <v>52</v>
      </c>
      <c r="B2035" s="92" t="s">
        <v>43</v>
      </c>
      <c r="C2035" s="92" t="s">
        <v>55</v>
      </c>
      <c r="D2035" s="92" t="s">
        <v>125</v>
      </c>
      <c r="E2035" s="92" t="s">
        <v>37</v>
      </c>
      <c r="F2035" s="92" t="s">
        <v>120</v>
      </c>
      <c r="G2035" s="93" t="s">
        <v>37</v>
      </c>
      <c r="H2035" s="93" t="s">
        <v>37</v>
      </c>
      <c r="I2035" s="92" t="s">
        <v>117</v>
      </c>
      <c r="J2035" s="94">
        <v>808</v>
      </c>
      <c r="K2035" s="95">
        <v>7961</v>
      </c>
      <c r="L2035" s="96">
        <v>523788.58999999799</v>
      </c>
    </row>
    <row r="2036" spans="1:12" s="97" customFormat="1" ht="15" customHeight="1" x14ac:dyDescent="0.25">
      <c r="A2036" s="91" t="s">
        <v>52</v>
      </c>
      <c r="B2036" s="92" t="s">
        <v>43</v>
      </c>
      <c r="C2036" s="92" t="s">
        <v>55</v>
      </c>
      <c r="D2036" s="92" t="s">
        <v>125</v>
      </c>
      <c r="E2036" s="92" t="s">
        <v>37</v>
      </c>
      <c r="F2036" s="92" t="s">
        <v>120</v>
      </c>
      <c r="G2036" s="93" t="s">
        <v>37</v>
      </c>
      <c r="H2036" s="93" t="s">
        <v>37</v>
      </c>
      <c r="I2036" s="92" t="s">
        <v>45</v>
      </c>
      <c r="J2036" s="94">
        <v>12</v>
      </c>
      <c r="K2036" s="95">
        <v>12</v>
      </c>
      <c r="L2036" s="96">
        <v>710.5</v>
      </c>
    </row>
    <row r="2037" spans="1:12" s="97" customFormat="1" ht="15" customHeight="1" x14ac:dyDescent="0.25">
      <c r="A2037" s="91" t="s">
        <v>52</v>
      </c>
      <c r="B2037" s="92" t="s">
        <v>43</v>
      </c>
      <c r="C2037" s="92" t="s">
        <v>55</v>
      </c>
      <c r="D2037" s="92" t="s">
        <v>125</v>
      </c>
      <c r="E2037" s="92" t="s">
        <v>37</v>
      </c>
      <c r="F2037" s="92" t="s">
        <v>121</v>
      </c>
      <c r="G2037" s="93" t="s">
        <v>37</v>
      </c>
      <c r="H2037" s="93" t="s">
        <v>37</v>
      </c>
      <c r="I2037" s="92" t="s">
        <v>117</v>
      </c>
      <c r="J2037" s="94">
        <v>8333</v>
      </c>
      <c r="K2037" s="95">
        <v>79167</v>
      </c>
      <c r="L2037" s="96">
        <v>4516852.93000165</v>
      </c>
    </row>
    <row r="2038" spans="1:12" s="97" customFormat="1" ht="15" customHeight="1" x14ac:dyDescent="0.25">
      <c r="A2038" s="91" t="s">
        <v>52</v>
      </c>
      <c r="B2038" s="92" t="s">
        <v>43</v>
      </c>
      <c r="C2038" s="92" t="s">
        <v>55</v>
      </c>
      <c r="D2038" s="92" t="s">
        <v>125</v>
      </c>
      <c r="E2038" s="92" t="s">
        <v>37</v>
      </c>
      <c r="F2038" s="92" t="s">
        <v>121</v>
      </c>
      <c r="G2038" s="93" t="s">
        <v>37</v>
      </c>
      <c r="H2038" s="93" t="s">
        <v>37</v>
      </c>
      <c r="I2038" s="92" t="s">
        <v>45</v>
      </c>
      <c r="J2038" s="94">
        <v>61</v>
      </c>
      <c r="K2038" s="95">
        <v>79</v>
      </c>
      <c r="L2038" s="96">
        <v>4660.58</v>
      </c>
    </row>
    <row r="2039" spans="1:12" s="97" customFormat="1" ht="15" customHeight="1" x14ac:dyDescent="0.25">
      <c r="A2039" s="91" t="s">
        <v>52</v>
      </c>
      <c r="B2039" s="92" t="s">
        <v>43</v>
      </c>
      <c r="C2039" s="92" t="s">
        <v>55</v>
      </c>
      <c r="D2039" s="92" t="s">
        <v>125</v>
      </c>
      <c r="E2039" s="92" t="s">
        <v>37</v>
      </c>
      <c r="F2039" s="92" t="s">
        <v>60</v>
      </c>
      <c r="G2039" s="93" t="s">
        <v>37</v>
      </c>
      <c r="H2039" s="93" t="s">
        <v>37</v>
      </c>
      <c r="I2039" s="92" t="s">
        <v>117</v>
      </c>
      <c r="J2039" s="94">
        <v>1660</v>
      </c>
      <c r="K2039" s="95">
        <v>15685</v>
      </c>
      <c r="L2039" s="96">
        <v>893604.76000004599</v>
      </c>
    </row>
    <row r="2040" spans="1:12" s="97" customFormat="1" ht="15" customHeight="1" x14ac:dyDescent="0.25">
      <c r="A2040" s="91" t="s">
        <v>52</v>
      </c>
      <c r="B2040" s="92" t="s">
        <v>43</v>
      </c>
      <c r="C2040" s="92" t="s">
        <v>55</v>
      </c>
      <c r="D2040" s="92" t="s">
        <v>125</v>
      </c>
      <c r="E2040" s="92" t="s">
        <v>37</v>
      </c>
      <c r="F2040" s="92" t="s">
        <v>60</v>
      </c>
      <c r="G2040" s="93" t="s">
        <v>37</v>
      </c>
      <c r="H2040" s="93" t="s">
        <v>37</v>
      </c>
      <c r="I2040" s="92" t="s">
        <v>45</v>
      </c>
      <c r="J2040" s="94">
        <v>5</v>
      </c>
      <c r="K2040" s="95">
        <v>7</v>
      </c>
      <c r="L2040" s="96">
        <v>432</v>
      </c>
    </row>
    <row r="2041" spans="1:12" s="97" customFormat="1" ht="15" customHeight="1" x14ac:dyDescent="0.25">
      <c r="A2041" s="91" t="s">
        <v>52</v>
      </c>
      <c r="B2041" s="92" t="s">
        <v>43</v>
      </c>
      <c r="C2041" s="92" t="s">
        <v>55</v>
      </c>
      <c r="D2041" s="92" t="s">
        <v>125</v>
      </c>
      <c r="E2041" s="92" t="s">
        <v>37</v>
      </c>
      <c r="F2041" s="92" t="s">
        <v>37</v>
      </c>
      <c r="G2041" s="93" t="s">
        <v>41</v>
      </c>
      <c r="H2041" s="93" t="s">
        <v>37</v>
      </c>
      <c r="I2041" s="92" t="s">
        <v>117</v>
      </c>
      <c r="J2041" s="94">
        <v>2318</v>
      </c>
      <c r="K2041" s="95">
        <v>20657</v>
      </c>
      <c r="L2041" s="96">
        <v>1254880.5300000999</v>
      </c>
    </row>
    <row r="2042" spans="1:12" s="97" customFormat="1" ht="15" customHeight="1" x14ac:dyDescent="0.25">
      <c r="A2042" s="91" t="s">
        <v>52</v>
      </c>
      <c r="B2042" s="92" t="s">
        <v>43</v>
      </c>
      <c r="C2042" s="92" t="s">
        <v>55</v>
      </c>
      <c r="D2042" s="92" t="s">
        <v>125</v>
      </c>
      <c r="E2042" s="92" t="s">
        <v>37</v>
      </c>
      <c r="F2042" s="92" t="s">
        <v>37</v>
      </c>
      <c r="G2042" s="93" t="s">
        <v>41</v>
      </c>
      <c r="H2042" s="93" t="s">
        <v>37</v>
      </c>
      <c r="I2042" s="92" t="s">
        <v>45</v>
      </c>
      <c r="J2042" s="94">
        <v>18</v>
      </c>
      <c r="K2042" s="95">
        <v>18</v>
      </c>
      <c r="L2042" s="96">
        <v>1125</v>
      </c>
    </row>
    <row r="2043" spans="1:12" s="97" customFormat="1" ht="15" customHeight="1" x14ac:dyDescent="0.25">
      <c r="A2043" s="91" t="s">
        <v>52</v>
      </c>
      <c r="B2043" s="92" t="s">
        <v>43</v>
      </c>
      <c r="C2043" s="92" t="s">
        <v>55</v>
      </c>
      <c r="D2043" s="92" t="s">
        <v>125</v>
      </c>
      <c r="E2043" s="92" t="s">
        <v>37</v>
      </c>
      <c r="F2043" s="92" t="s">
        <v>37</v>
      </c>
      <c r="G2043" s="93" t="s">
        <v>42</v>
      </c>
      <c r="H2043" s="93" t="s">
        <v>37</v>
      </c>
      <c r="I2043" s="92" t="s">
        <v>117</v>
      </c>
      <c r="J2043" s="94">
        <v>2285</v>
      </c>
      <c r="K2043" s="95">
        <v>19368</v>
      </c>
      <c r="L2043" s="96">
        <v>1128390.60999994</v>
      </c>
    </row>
    <row r="2044" spans="1:12" s="97" customFormat="1" ht="15" customHeight="1" x14ac:dyDescent="0.25">
      <c r="A2044" s="91" t="s">
        <v>52</v>
      </c>
      <c r="B2044" s="92" t="s">
        <v>43</v>
      </c>
      <c r="C2044" s="92" t="s">
        <v>55</v>
      </c>
      <c r="D2044" s="92" t="s">
        <v>125</v>
      </c>
      <c r="E2044" s="92" t="s">
        <v>37</v>
      </c>
      <c r="F2044" s="92" t="s">
        <v>37</v>
      </c>
      <c r="G2044" s="93" t="s">
        <v>42</v>
      </c>
      <c r="H2044" s="93" t="s">
        <v>37</v>
      </c>
      <c r="I2044" s="92" t="s">
        <v>45</v>
      </c>
      <c r="J2044" s="94">
        <v>15</v>
      </c>
      <c r="K2044" s="95">
        <v>15</v>
      </c>
      <c r="L2044" s="96">
        <v>924</v>
      </c>
    </row>
    <row r="2045" spans="1:12" s="97" customFormat="1" ht="15" customHeight="1" x14ac:dyDescent="0.25">
      <c r="A2045" s="91" t="s">
        <v>52</v>
      </c>
      <c r="B2045" s="92" t="s">
        <v>43</v>
      </c>
      <c r="C2045" s="92" t="s">
        <v>55</v>
      </c>
      <c r="D2045" s="92" t="s">
        <v>125</v>
      </c>
      <c r="E2045" s="92" t="s">
        <v>37</v>
      </c>
      <c r="F2045" s="92" t="s">
        <v>37</v>
      </c>
      <c r="G2045" s="93" t="s">
        <v>43</v>
      </c>
      <c r="H2045" s="93" t="s">
        <v>37</v>
      </c>
      <c r="I2045" s="92" t="s">
        <v>117</v>
      </c>
      <c r="J2045" s="94">
        <v>2377</v>
      </c>
      <c r="K2045" s="95">
        <v>20649</v>
      </c>
      <c r="L2045" s="96">
        <v>1174551.44000007</v>
      </c>
    </row>
    <row r="2046" spans="1:12" s="97" customFormat="1" ht="15" customHeight="1" x14ac:dyDescent="0.25">
      <c r="A2046" s="91" t="s">
        <v>52</v>
      </c>
      <c r="B2046" s="92" t="s">
        <v>43</v>
      </c>
      <c r="C2046" s="92" t="s">
        <v>55</v>
      </c>
      <c r="D2046" s="92" t="s">
        <v>125</v>
      </c>
      <c r="E2046" s="92" t="s">
        <v>37</v>
      </c>
      <c r="F2046" s="92" t="s">
        <v>37</v>
      </c>
      <c r="G2046" s="93" t="s">
        <v>43</v>
      </c>
      <c r="H2046" s="93" t="s">
        <v>37</v>
      </c>
      <c r="I2046" s="92" t="s">
        <v>45</v>
      </c>
      <c r="J2046" s="94">
        <v>16</v>
      </c>
      <c r="K2046" s="95">
        <v>22</v>
      </c>
      <c r="L2046" s="96">
        <v>1307.5999999999999</v>
      </c>
    </row>
    <row r="2047" spans="1:12" s="97" customFormat="1" ht="15" customHeight="1" x14ac:dyDescent="0.25">
      <c r="A2047" s="91" t="s">
        <v>52</v>
      </c>
      <c r="B2047" s="92" t="s">
        <v>43</v>
      </c>
      <c r="C2047" s="92" t="s">
        <v>55</v>
      </c>
      <c r="D2047" s="92" t="s">
        <v>125</v>
      </c>
      <c r="E2047" s="92" t="s">
        <v>37</v>
      </c>
      <c r="F2047" s="92" t="s">
        <v>37</v>
      </c>
      <c r="G2047" s="93" t="s">
        <v>44</v>
      </c>
      <c r="H2047" s="93" t="s">
        <v>37</v>
      </c>
      <c r="I2047" s="92" t="s">
        <v>117</v>
      </c>
      <c r="J2047" s="94">
        <v>2132</v>
      </c>
      <c r="K2047" s="95">
        <v>17209</v>
      </c>
      <c r="L2047" s="96">
        <v>1005233.95999999</v>
      </c>
    </row>
    <row r="2048" spans="1:12" s="97" customFormat="1" ht="15" customHeight="1" x14ac:dyDescent="0.25">
      <c r="A2048" s="91" t="s">
        <v>52</v>
      </c>
      <c r="B2048" s="92" t="s">
        <v>43</v>
      </c>
      <c r="C2048" s="92" t="s">
        <v>55</v>
      </c>
      <c r="D2048" s="92" t="s">
        <v>125</v>
      </c>
      <c r="E2048" s="92" t="s">
        <v>37</v>
      </c>
      <c r="F2048" s="92" t="s">
        <v>37</v>
      </c>
      <c r="G2048" s="93" t="s">
        <v>44</v>
      </c>
      <c r="H2048" s="93" t="s">
        <v>37</v>
      </c>
      <c r="I2048" s="92" t="s">
        <v>45</v>
      </c>
      <c r="J2048" s="94">
        <v>13</v>
      </c>
      <c r="K2048" s="95">
        <v>13</v>
      </c>
      <c r="L2048" s="96">
        <v>773.5</v>
      </c>
    </row>
    <row r="2049" spans="1:12" s="97" customFormat="1" ht="15" customHeight="1" x14ac:dyDescent="0.25">
      <c r="A2049" s="91" t="s">
        <v>52</v>
      </c>
      <c r="B2049" s="92" t="s">
        <v>43</v>
      </c>
      <c r="C2049" s="92" t="s">
        <v>55</v>
      </c>
      <c r="D2049" s="92" t="s">
        <v>125</v>
      </c>
      <c r="E2049" s="92" t="s">
        <v>37</v>
      </c>
      <c r="F2049" s="92" t="s">
        <v>37</v>
      </c>
      <c r="G2049" s="93" t="s">
        <v>98</v>
      </c>
      <c r="H2049" s="93" t="s">
        <v>37</v>
      </c>
      <c r="I2049" s="92" t="s">
        <v>117</v>
      </c>
      <c r="J2049" s="94">
        <v>2303</v>
      </c>
      <c r="K2049" s="95">
        <v>22657</v>
      </c>
      <c r="L2049" s="96">
        <v>1240213.95000005</v>
      </c>
    </row>
    <row r="2050" spans="1:12" s="97" customFormat="1" ht="15" customHeight="1" x14ac:dyDescent="0.25">
      <c r="A2050" s="91" t="s">
        <v>52</v>
      </c>
      <c r="B2050" s="92" t="s">
        <v>43</v>
      </c>
      <c r="C2050" s="92" t="s">
        <v>55</v>
      </c>
      <c r="D2050" s="92" t="s">
        <v>125</v>
      </c>
      <c r="E2050" s="92" t="s">
        <v>37</v>
      </c>
      <c r="F2050" s="92" t="s">
        <v>37</v>
      </c>
      <c r="G2050" s="93" t="s">
        <v>98</v>
      </c>
      <c r="H2050" s="93" t="s">
        <v>37</v>
      </c>
      <c r="I2050" s="92" t="s">
        <v>45</v>
      </c>
      <c r="J2050" s="94">
        <v>12</v>
      </c>
      <c r="K2050" s="95">
        <v>26</v>
      </c>
      <c r="L2050" s="96">
        <v>1399.98</v>
      </c>
    </row>
    <row r="2051" spans="1:12" s="97" customFormat="1" ht="15" customHeight="1" x14ac:dyDescent="0.25">
      <c r="A2051" s="91" t="s">
        <v>52</v>
      </c>
      <c r="B2051" s="92" t="s">
        <v>43</v>
      </c>
      <c r="C2051" s="92" t="s">
        <v>55</v>
      </c>
      <c r="D2051" s="92" t="s">
        <v>125</v>
      </c>
      <c r="E2051" s="92" t="s">
        <v>37</v>
      </c>
      <c r="F2051" s="92" t="s">
        <v>37</v>
      </c>
      <c r="G2051" s="93" t="s">
        <v>37</v>
      </c>
      <c r="H2051" s="93" t="s">
        <v>122</v>
      </c>
      <c r="I2051" s="92" t="s">
        <v>117</v>
      </c>
      <c r="J2051" s="94">
        <v>1389</v>
      </c>
      <c r="K2051" s="95">
        <v>10703</v>
      </c>
      <c r="L2051" s="96">
        <v>715880.23000000406</v>
      </c>
    </row>
    <row r="2052" spans="1:12" s="97" customFormat="1" ht="15" customHeight="1" x14ac:dyDescent="0.25">
      <c r="A2052" s="91" t="s">
        <v>52</v>
      </c>
      <c r="B2052" s="92" t="s">
        <v>43</v>
      </c>
      <c r="C2052" s="92" t="s">
        <v>55</v>
      </c>
      <c r="D2052" s="92" t="s">
        <v>125</v>
      </c>
      <c r="E2052" s="92" t="s">
        <v>37</v>
      </c>
      <c r="F2052" s="92" t="s">
        <v>37</v>
      </c>
      <c r="G2052" s="93" t="s">
        <v>37</v>
      </c>
      <c r="H2052" s="93" t="s">
        <v>122</v>
      </c>
      <c r="I2052" s="92" t="s">
        <v>45</v>
      </c>
      <c r="J2052" s="94">
        <v>34</v>
      </c>
      <c r="K2052" s="95">
        <v>43</v>
      </c>
      <c r="L2052" s="96">
        <v>2573.7800000000002</v>
      </c>
    </row>
    <row r="2053" spans="1:12" s="97" customFormat="1" ht="15" customHeight="1" x14ac:dyDescent="0.25">
      <c r="A2053" s="91" t="s">
        <v>52</v>
      </c>
      <c r="B2053" s="92" t="s">
        <v>43</v>
      </c>
      <c r="C2053" s="92" t="s">
        <v>55</v>
      </c>
      <c r="D2053" s="92" t="s">
        <v>125</v>
      </c>
      <c r="E2053" s="92" t="s">
        <v>37</v>
      </c>
      <c r="F2053" s="92" t="s">
        <v>37</v>
      </c>
      <c r="G2053" s="93" t="s">
        <v>37</v>
      </c>
      <c r="H2053" s="93" t="s">
        <v>37</v>
      </c>
      <c r="I2053" s="92" t="s">
        <v>117</v>
      </c>
      <c r="J2053" s="94">
        <v>10786</v>
      </c>
      <c r="K2053" s="95">
        <v>102813</v>
      </c>
      <c r="L2053" s="96">
        <v>5934246.2799995299</v>
      </c>
    </row>
    <row r="2054" spans="1:12" s="97" customFormat="1" ht="15" customHeight="1" x14ac:dyDescent="0.25">
      <c r="A2054" s="91" t="s">
        <v>52</v>
      </c>
      <c r="B2054" s="92" t="s">
        <v>43</v>
      </c>
      <c r="C2054" s="92" t="s">
        <v>55</v>
      </c>
      <c r="D2054" s="92" t="s">
        <v>125</v>
      </c>
      <c r="E2054" s="92" t="s">
        <v>37</v>
      </c>
      <c r="F2054" s="92" t="s">
        <v>37</v>
      </c>
      <c r="G2054" s="93" t="s">
        <v>37</v>
      </c>
      <c r="H2054" s="93" t="s">
        <v>37</v>
      </c>
      <c r="I2054" s="92" t="s">
        <v>45</v>
      </c>
      <c r="J2054" s="94">
        <v>78</v>
      </c>
      <c r="K2054" s="95">
        <v>98</v>
      </c>
      <c r="L2054" s="96">
        <v>5803.08</v>
      </c>
    </row>
    <row r="2055" spans="1:12" s="97" customFormat="1" ht="15" customHeight="1" x14ac:dyDescent="0.25">
      <c r="A2055" s="91" t="s">
        <v>52</v>
      </c>
      <c r="B2055" s="92" t="s">
        <v>43</v>
      </c>
      <c r="C2055" s="92" t="s">
        <v>55</v>
      </c>
      <c r="D2055" s="92" t="s">
        <v>125</v>
      </c>
      <c r="E2055" s="92" t="s">
        <v>37</v>
      </c>
      <c r="F2055" s="92" t="s">
        <v>37</v>
      </c>
      <c r="G2055" s="93" t="s">
        <v>37</v>
      </c>
      <c r="H2055" s="93" t="s">
        <v>64</v>
      </c>
      <c r="I2055" s="92" t="s">
        <v>117</v>
      </c>
      <c r="J2055" s="94">
        <v>9301</v>
      </c>
      <c r="K2055" s="95">
        <v>90265</v>
      </c>
      <c r="L2055" s="96">
        <v>5113949.1099989004</v>
      </c>
    </row>
    <row r="2056" spans="1:12" s="97" customFormat="1" ht="15" customHeight="1" x14ac:dyDescent="0.25">
      <c r="A2056" s="91" t="s">
        <v>52</v>
      </c>
      <c r="B2056" s="92" t="s">
        <v>43</v>
      </c>
      <c r="C2056" s="92" t="s">
        <v>55</v>
      </c>
      <c r="D2056" s="92" t="s">
        <v>125</v>
      </c>
      <c r="E2056" s="92" t="s">
        <v>37</v>
      </c>
      <c r="F2056" s="92" t="s">
        <v>37</v>
      </c>
      <c r="G2056" s="93" t="s">
        <v>37</v>
      </c>
      <c r="H2056" s="93" t="s">
        <v>64</v>
      </c>
      <c r="I2056" s="92" t="s">
        <v>45</v>
      </c>
      <c r="J2056" s="94">
        <v>41</v>
      </c>
      <c r="K2056" s="95">
        <v>52</v>
      </c>
      <c r="L2056" s="96">
        <v>3016.3</v>
      </c>
    </row>
    <row r="2057" spans="1:12" s="97" customFormat="1" ht="15" customHeight="1" x14ac:dyDescent="0.25">
      <c r="A2057" s="91" t="s">
        <v>52</v>
      </c>
      <c r="B2057" s="92" t="s">
        <v>43</v>
      </c>
      <c r="C2057" s="92" t="s">
        <v>55</v>
      </c>
      <c r="D2057" s="92" t="s">
        <v>124</v>
      </c>
      <c r="E2057" s="92" t="s">
        <v>61</v>
      </c>
      <c r="F2057" s="92" t="s">
        <v>37</v>
      </c>
      <c r="G2057" s="93" t="s">
        <v>37</v>
      </c>
      <c r="H2057" s="93" t="s">
        <v>37</v>
      </c>
      <c r="I2057" s="92" t="s">
        <v>117</v>
      </c>
      <c r="J2057" s="94">
        <v>677</v>
      </c>
      <c r="K2057" s="95">
        <v>1092</v>
      </c>
      <c r="L2057" s="96">
        <v>65249.899999999499</v>
      </c>
    </row>
    <row r="2058" spans="1:12" s="97" customFormat="1" ht="15" customHeight="1" x14ac:dyDescent="0.25">
      <c r="A2058" s="91" t="s">
        <v>52</v>
      </c>
      <c r="B2058" s="92" t="s">
        <v>43</v>
      </c>
      <c r="C2058" s="92" t="s">
        <v>55</v>
      </c>
      <c r="D2058" s="92" t="s">
        <v>124</v>
      </c>
      <c r="E2058" s="92" t="s">
        <v>62</v>
      </c>
      <c r="F2058" s="92" t="s">
        <v>37</v>
      </c>
      <c r="G2058" s="93" t="s">
        <v>37</v>
      </c>
      <c r="H2058" s="93" t="s">
        <v>37</v>
      </c>
      <c r="I2058" s="92" t="s">
        <v>117</v>
      </c>
      <c r="J2058" s="94">
        <v>404</v>
      </c>
      <c r="K2058" s="95">
        <v>647</v>
      </c>
      <c r="L2058" s="96">
        <v>37969.279999999999</v>
      </c>
    </row>
    <row r="2059" spans="1:12" s="97" customFormat="1" ht="15" customHeight="1" x14ac:dyDescent="0.25">
      <c r="A2059" s="91" t="s">
        <v>52</v>
      </c>
      <c r="B2059" s="92" t="s">
        <v>43</v>
      </c>
      <c r="C2059" s="92" t="s">
        <v>55</v>
      </c>
      <c r="D2059" s="92" t="s">
        <v>124</v>
      </c>
      <c r="E2059" s="92" t="s">
        <v>37</v>
      </c>
      <c r="F2059" s="92" t="s">
        <v>120</v>
      </c>
      <c r="G2059" s="93" t="s">
        <v>37</v>
      </c>
      <c r="H2059" s="93" t="s">
        <v>37</v>
      </c>
      <c r="I2059" s="92" t="s">
        <v>117</v>
      </c>
      <c r="J2059" s="94">
        <v>952</v>
      </c>
      <c r="K2059" s="95">
        <v>1552</v>
      </c>
      <c r="L2059" s="96">
        <v>92503.679999999207</v>
      </c>
    </row>
    <row r="2060" spans="1:12" s="97" customFormat="1" ht="15" customHeight="1" x14ac:dyDescent="0.25">
      <c r="A2060" s="91" t="s">
        <v>52</v>
      </c>
      <c r="B2060" s="92" t="s">
        <v>43</v>
      </c>
      <c r="C2060" s="92" t="s">
        <v>55</v>
      </c>
      <c r="D2060" s="92" t="s">
        <v>124</v>
      </c>
      <c r="E2060" s="92" t="s">
        <v>37</v>
      </c>
      <c r="F2060" s="92" t="s">
        <v>37</v>
      </c>
      <c r="G2060" s="93" t="s">
        <v>41</v>
      </c>
      <c r="H2060" s="93" t="s">
        <v>37</v>
      </c>
      <c r="I2060" s="92" t="s">
        <v>117</v>
      </c>
      <c r="J2060" s="94">
        <v>242</v>
      </c>
      <c r="K2060" s="95">
        <v>392</v>
      </c>
      <c r="L2060" s="96">
        <v>23759.140000000101</v>
      </c>
    </row>
    <row r="2061" spans="1:12" s="97" customFormat="1" ht="15" customHeight="1" x14ac:dyDescent="0.25">
      <c r="A2061" s="91" t="s">
        <v>52</v>
      </c>
      <c r="B2061" s="92" t="s">
        <v>43</v>
      </c>
      <c r="C2061" s="92" t="s">
        <v>55</v>
      </c>
      <c r="D2061" s="92" t="s">
        <v>124</v>
      </c>
      <c r="E2061" s="92" t="s">
        <v>37</v>
      </c>
      <c r="F2061" s="92" t="s">
        <v>37</v>
      </c>
      <c r="G2061" s="93" t="s">
        <v>42</v>
      </c>
      <c r="H2061" s="93" t="s">
        <v>37</v>
      </c>
      <c r="I2061" s="92" t="s">
        <v>117</v>
      </c>
      <c r="J2061" s="94">
        <v>191</v>
      </c>
      <c r="K2061" s="95">
        <v>281</v>
      </c>
      <c r="L2061" s="96">
        <v>16355.9800000001</v>
      </c>
    </row>
    <row r="2062" spans="1:12" s="97" customFormat="1" ht="15" customHeight="1" x14ac:dyDescent="0.25">
      <c r="A2062" s="91" t="s">
        <v>52</v>
      </c>
      <c r="B2062" s="92" t="s">
        <v>43</v>
      </c>
      <c r="C2062" s="92" t="s">
        <v>55</v>
      </c>
      <c r="D2062" s="92" t="s">
        <v>124</v>
      </c>
      <c r="E2062" s="92" t="s">
        <v>37</v>
      </c>
      <c r="F2062" s="92" t="s">
        <v>37</v>
      </c>
      <c r="G2062" s="93" t="s">
        <v>43</v>
      </c>
      <c r="H2062" s="93" t="s">
        <v>37</v>
      </c>
      <c r="I2062" s="92" t="s">
        <v>117</v>
      </c>
      <c r="J2062" s="94">
        <v>191</v>
      </c>
      <c r="K2062" s="95">
        <v>314</v>
      </c>
      <c r="L2062" s="96">
        <v>19054.93</v>
      </c>
    </row>
    <row r="2063" spans="1:12" s="97" customFormat="1" ht="15" customHeight="1" x14ac:dyDescent="0.25">
      <c r="A2063" s="91" t="s">
        <v>52</v>
      </c>
      <c r="B2063" s="92" t="s">
        <v>43</v>
      </c>
      <c r="C2063" s="92" t="s">
        <v>55</v>
      </c>
      <c r="D2063" s="92" t="s">
        <v>124</v>
      </c>
      <c r="E2063" s="92" t="s">
        <v>37</v>
      </c>
      <c r="F2063" s="92" t="s">
        <v>37</v>
      </c>
      <c r="G2063" s="93" t="s">
        <v>44</v>
      </c>
      <c r="H2063" s="93" t="s">
        <v>37</v>
      </c>
      <c r="I2063" s="92" t="s">
        <v>117</v>
      </c>
      <c r="J2063" s="94">
        <v>200</v>
      </c>
      <c r="K2063" s="95">
        <v>311</v>
      </c>
      <c r="L2063" s="96">
        <v>18277.520000000099</v>
      </c>
    </row>
    <row r="2064" spans="1:12" s="97" customFormat="1" ht="15" customHeight="1" x14ac:dyDescent="0.25">
      <c r="A2064" s="91" t="s">
        <v>52</v>
      </c>
      <c r="B2064" s="92" t="s">
        <v>43</v>
      </c>
      <c r="C2064" s="92" t="s">
        <v>55</v>
      </c>
      <c r="D2064" s="92" t="s">
        <v>124</v>
      </c>
      <c r="E2064" s="92" t="s">
        <v>37</v>
      </c>
      <c r="F2064" s="92" t="s">
        <v>37</v>
      </c>
      <c r="G2064" s="93" t="s">
        <v>98</v>
      </c>
      <c r="H2064" s="93" t="s">
        <v>37</v>
      </c>
      <c r="I2064" s="92" t="s">
        <v>117</v>
      </c>
      <c r="J2064" s="94">
        <v>243</v>
      </c>
      <c r="K2064" s="95">
        <v>394</v>
      </c>
      <c r="L2064" s="96">
        <v>22988.0600000001</v>
      </c>
    </row>
    <row r="2065" spans="1:12" s="97" customFormat="1" ht="15" customHeight="1" x14ac:dyDescent="0.25">
      <c r="A2065" s="91" t="s">
        <v>52</v>
      </c>
      <c r="B2065" s="92" t="s">
        <v>43</v>
      </c>
      <c r="C2065" s="92" t="s">
        <v>55</v>
      </c>
      <c r="D2065" s="92" t="s">
        <v>124</v>
      </c>
      <c r="E2065" s="92" t="s">
        <v>37</v>
      </c>
      <c r="F2065" s="92" t="s">
        <v>37</v>
      </c>
      <c r="G2065" s="93" t="s">
        <v>37</v>
      </c>
      <c r="H2065" s="93" t="s">
        <v>122</v>
      </c>
      <c r="I2065" s="92" t="s">
        <v>117</v>
      </c>
      <c r="J2065" s="94">
        <v>135</v>
      </c>
      <c r="K2065" s="95">
        <v>198</v>
      </c>
      <c r="L2065" s="96">
        <v>13991.83</v>
      </c>
    </row>
    <row r="2066" spans="1:12" s="97" customFormat="1" ht="15" customHeight="1" x14ac:dyDescent="0.25">
      <c r="A2066" s="91" t="s">
        <v>52</v>
      </c>
      <c r="B2066" s="92" t="s">
        <v>43</v>
      </c>
      <c r="C2066" s="92" t="s">
        <v>55</v>
      </c>
      <c r="D2066" s="92" t="s">
        <v>124</v>
      </c>
      <c r="E2066" s="92" t="s">
        <v>37</v>
      </c>
      <c r="F2066" s="92" t="s">
        <v>37</v>
      </c>
      <c r="G2066" s="93" t="s">
        <v>37</v>
      </c>
      <c r="H2066" s="93" t="s">
        <v>37</v>
      </c>
      <c r="I2066" s="92" t="s">
        <v>117</v>
      </c>
      <c r="J2066" s="94">
        <v>1081</v>
      </c>
      <c r="K2066" s="95">
        <v>1739</v>
      </c>
      <c r="L2066" s="96">
        <v>103219.179999999</v>
      </c>
    </row>
    <row r="2067" spans="1:12" s="97" customFormat="1" ht="15" customHeight="1" x14ac:dyDescent="0.25">
      <c r="A2067" s="91" t="s">
        <v>52</v>
      </c>
      <c r="B2067" s="92" t="s">
        <v>43</v>
      </c>
      <c r="C2067" s="92" t="s">
        <v>55</v>
      </c>
      <c r="D2067" s="92" t="s">
        <v>124</v>
      </c>
      <c r="E2067" s="92" t="s">
        <v>37</v>
      </c>
      <c r="F2067" s="92" t="s">
        <v>37</v>
      </c>
      <c r="G2067" s="93" t="s">
        <v>37</v>
      </c>
      <c r="H2067" s="93" t="s">
        <v>64</v>
      </c>
      <c r="I2067" s="92" t="s">
        <v>117</v>
      </c>
      <c r="J2067" s="94">
        <v>926</v>
      </c>
      <c r="K2067" s="95">
        <v>1508</v>
      </c>
      <c r="L2067" s="96">
        <v>87153.249999998894</v>
      </c>
    </row>
    <row r="2068" spans="1:12" s="97" customFormat="1" ht="15" customHeight="1" x14ac:dyDescent="0.25">
      <c r="A2068" s="91" t="s">
        <v>52</v>
      </c>
      <c r="B2068" s="92" t="s">
        <v>43</v>
      </c>
      <c r="C2068" s="92" t="s">
        <v>55</v>
      </c>
      <c r="D2068" s="92" t="s">
        <v>37</v>
      </c>
      <c r="E2068" s="92" t="s">
        <v>61</v>
      </c>
      <c r="F2068" s="92" t="s">
        <v>120</v>
      </c>
      <c r="G2068" s="93" t="s">
        <v>37</v>
      </c>
      <c r="H2068" s="93" t="s">
        <v>37</v>
      </c>
      <c r="I2068" s="92" t="s">
        <v>117</v>
      </c>
      <c r="J2068" s="94">
        <v>2854</v>
      </c>
      <c r="K2068" s="95">
        <v>10222</v>
      </c>
      <c r="L2068" s="96">
        <v>571556.08000001498</v>
      </c>
    </row>
    <row r="2069" spans="1:12" s="97" customFormat="1" ht="15" customHeight="1" x14ac:dyDescent="0.25">
      <c r="A2069" s="91" t="s">
        <v>52</v>
      </c>
      <c r="B2069" s="92" t="s">
        <v>43</v>
      </c>
      <c r="C2069" s="92" t="s">
        <v>55</v>
      </c>
      <c r="D2069" s="92" t="s">
        <v>37</v>
      </c>
      <c r="E2069" s="92" t="s">
        <v>61</v>
      </c>
      <c r="F2069" s="92" t="s">
        <v>120</v>
      </c>
      <c r="G2069" s="93" t="s">
        <v>37</v>
      </c>
      <c r="H2069" s="93" t="s">
        <v>37</v>
      </c>
      <c r="I2069" s="92" t="s">
        <v>45</v>
      </c>
      <c r="J2069" s="94" t="s">
        <v>100</v>
      </c>
      <c r="K2069" s="95" t="s">
        <v>100</v>
      </c>
      <c r="L2069" s="96" t="s">
        <v>100</v>
      </c>
    </row>
    <row r="2070" spans="1:12" s="97" customFormat="1" ht="15" customHeight="1" x14ac:dyDescent="0.25">
      <c r="A2070" s="91" t="s">
        <v>52</v>
      </c>
      <c r="B2070" s="92" t="s">
        <v>43</v>
      </c>
      <c r="C2070" s="92" t="s">
        <v>55</v>
      </c>
      <c r="D2070" s="92" t="s">
        <v>37</v>
      </c>
      <c r="E2070" s="92" t="s">
        <v>61</v>
      </c>
      <c r="F2070" s="92" t="s">
        <v>121</v>
      </c>
      <c r="G2070" s="93" t="s">
        <v>37</v>
      </c>
      <c r="H2070" s="93" t="s">
        <v>37</v>
      </c>
      <c r="I2070" s="92" t="s">
        <v>117</v>
      </c>
      <c r="J2070" s="94">
        <v>31393</v>
      </c>
      <c r="K2070" s="95">
        <v>100788</v>
      </c>
      <c r="L2070" s="96">
        <v>4883130.6299999598</v>
      </c>
    </row>
    <row r="2071" spans="1:12" s="97" customFormat="1" ht="15" customHeight="1" x14ac:dyDescent="0.25">
      <c r="A2071" s="91" t="s">
        <v>52</v>
      </c>
      <c r="B2071" s="92" t="s">
        <v>43</v>
      </c>
      <c r="C2071" s="92" t="s">
        <v>55</v>
      </c>
      <c r="D2071" s="92" t="s">
        <v>37</v>
      </c>
      <c r="E2071" s="92" t="s">
        <v>61</v>
      </c>
      <c r="F2071" s="92" t="s">
        <v>121</v>
      </c>
      <c r="G2071" s="93" t="s">
        <v>37</v>
      </c>
      <c r="H2071" s="93" t="s">
        <v>37</v>
      </c>
      <c r="I2071" s="92" t="s">
        <v>45</v>
      </c>
      <c r="J2071" s="94">
        <v>38</v>
      </c>
      <c r="K2071" s="95">
        <v>42</v>
      </c>
      <c r="L2071" s="96">
        <v>2523.1799999999998</v>
      </c>
    </row>
    <row r="2072" spans="1:12" s="97" customFormat="1" ht="15" customHeight="1" x14ac:dyDescent="0.25">
      <c r="A2072" s="91" t="s">
        <v>52</v>
      </c>
      <c r="B2072" s="92" t="s">
        <v>43</v>
      </c>
      <c r="C2072" s="92" t="s">
        <v>55</v>
      </c>
      <c r="D2072" s="92" t="s">
        <v>37</v>
      </c>
      <c r="E2072" s="92" t="s">
        <v>61</v>
      </c>
      <c r="F2072" s="92" t="s">
        <v>60</v>
      </c>
      <c r="G2072" s="93" t="s">
        <v>37</v>
      </c>
      <c r="H2072" s="93" t="s">
        <v>37</v>
      </c>
      <c r="I2072" s="92" t="s">
        <v>117</v>
      </c>
      <c r="J2072" s="94">
        <v>6759</v>
      </c>
      <c r="K2072" s="95">
        <v>19937</v>
      </c>
      <c r="L2072" s="96">
        <v>994065.37000004202</v>
      </c>
    </row>
    <row r="2073" spans="1:12" s="97" customFormat="1" ht="15" customHeight="1" x14ac:dyDescent="0.25">
      <c r="A2073" s="91" t="s">
        <v>52</v>
      </c>
      <c r="B2073" s="92" t="s">
        <v>43</v>
      </c>
      <c r="C2073" s="92" t="s">
        <v>55</v>
      </c>
      <c r="D2073" s="92" t="s">
        <v>37</v>
      </c>
      <c r="E2073" s="92" t="s">
        <v>61</v>
      </c>
      <c r="F2073" s="92" t="s">
        <v>60</v>
      </c>
      <c r="G2073" s="93" t="s">
        <v>37</v>
      </c>
      <c r="H2073" s="93" t="s">
        <v>37</v>
      </c>
      <c r="I2073" s="92" t="s">
        <v>45</v>
      </c>
      <c r="J2073" s="94" t="s">
        <v>99</v>
      </c>
      <c r="K2073" s="95" t="s">
        <v>99</v>
      </c>
      <c r="L2073" s="96" t="s">
        <v>99</v>
      </c>
    </row>
    <row r="2074" spans="1:12" s="97" customFormat="1" ht="15" customHeight="1" x14ac:dyDescent="0.25">
      <c r="A2074" s="91" t="s">
        <v>52</v>
      </c>
      <c r="B2074" s="92" t="s">
        <v>43</v>
      </c>
      <c r="C2074" s="92" t="s">
        <v>55</v>
      </c>
      <c r="D2074" s="92" t="s">
        <v>37</v>
      </c>
      <c r="E2074" s="92" t="s">
        <v>61</v>
      </c>
      <c r="F2074" s="92" t="s">
        <v>37</v>
      </c>
      <c r="G2074" s="93" t="s">
        <v>41</v>
      </c>
      <c r="H2074" s="93" t="s">
        <v>37</v>
      </c>
      <c r="I2074" s="92" t="s">
        <v>117</v>
      </c>
      <c r="J2074" s="94">
        <v>8132</v>
      </c>
      <c r="K2074" s="95">
        <v>25982</v>
      </c>
      <c r="L2074" s="96">
        <v>1328624.7400001499</v>
      </c>
    </row>
    <row r="2075" spans="1:12" s="97" customFormat="1" ht="15" customHeight="1" x14ac:dyDescent="0.25">
      <c r="A2075" s="91" t="s">
        <v>52</v>
      </c>
      <c r="B2075" s="92" t="s">
        <v>43</v>
      </c>
      <c r="C2075" s="92" t="s">
        <v>55</v>
      </c>
      <c r="D2075" s="92" t="s">
        <v>37</v>
      </c>
      <c r="E2075" s="92" t="s">
        <v>61</v>
      </c>
      <c r="F2075" s="92" t="s">
        <v>37</v>
      </c>
      <c r="G2075" s="93" t="s">
        <v>41</v>
      </c>
      <c r="H2075" s="93" t="s">
        <v>37</v>
      </c>
      <c r="I2075" s="92" t="s">
        <v>45</v>
      </c>
      <c r="J2075" s="94">
        <v>12</v>
      </c>
      <c r="K2075" s="95">
        <v>12</v>
      </c>
      <c r="L2075" s="96">
        <v>738</v>
      </c>
    </row>
    <row r="2076" spans="1:12" s="97" customFormat="1" ht="15" customHeight="1" x14ac:dyDescent="0.25">
      <c r="A2076" s="91" t="s">
        <v>52</v>
      </c>
      <c r="B2076" s="92" t="s">
        <v>43</v>
      </c>
      <c r="C2076" s="92" t="s">
        <v>55</v>
      </c>
      <c r="D2076" s="92" t="s">
        <v>37</v>
      </c>
      <c r="E2076" s="92" t="s">
        <v>61</v>
      </c>
      <c r="F2076" s="92" t="s">
        <v>37</v>
      </c>
      <c r="G2076" s="93" t="s">
        <v>42</v>
      </c>
      <c r="H2076" s="93" t="s">
        <v>37</v>
      </c>
      <c r="I2076" s="92" t="s">
        <v>117</v>
      </c>
      <c r="J2076" s="94">
        <v>8574</v>
      </c>
      <c r="K2076" s="95">
        <v>25688</v>
      </c>
      <c r="L2076" s="96">
        <v>1265706.63000011</v>
      </c>
    </row>
    <row r="2077" spans="1:12" s="97" customFormat="1" ht="15" customHeight="1" x14ac:dyDescent="0.25">
      <c r="A2077" s="91" t="s">
        <v>52</v>
      </c>
      <c r="B2077" s="92" t="s">
        <v>43</v>
      </c>
      <c r="C2077" s="92" t="s">
        <v>55</v>
      </c>
      <c r="D2077" s="92" t="s">
        <v>37</v>
      </c>
      <c r="E2077" s="92" t="s">
        <v>61</v>
      </c>
      <c r="F2077" s="92" t="s">
        <v>37</v>
      </c>
      <c r="G2077" s="93" t="s">
        <v>42</v>
      </c>
      <c r="H2077" s="93" t="s">
        <v>37</v>
      </c>
      <c r="I2077" s="92" t="s">
        <v>45</v>
      </c>
      <c r="J2077" s="94">
        <v>9</v>
      </c>
      <c r="K2077" s="95">
        <v>9</v>
      </c>
      <c r="L2077" s="96">
        <v>552</v>
      </c>
    </row>
    <row r="2078" spans="1:12" s="97" customFormat="1" ht="15" customHeight="1" x14ac:dyDescent="0.25">
      <c r="A2078" s="91" t="s">
        <v>52</v>
      </c>
      <c r="B2078" s="92" t="s">
        <v>43</v>
      </c>
      <c r="C2078" s="92" t="s">
        <v>55</v>
      </c>
      <c r="D2078" s="92" t="s">
        <v>37</v>
      </c>
      <c r="E2078" s="92" t="s">
        <v>61</v>
      </c>
      <c r="F2078" s="92" t="s">
        <v>37</v>
      </c>
      <c r="G2078" s="93" t="s">
        <v>43</v>
      </c>
      <c r="H2078" s="93" t="s">
        <v>37</v>
      </c>
      <c r="I2078" s="92" t="s">
        <v>117</v>
      </c>
      <c r="J2078" s="94">
        <v>8749</v>
      </c>
      <c r="K2078" s="95">
        <v>26527</v>
      </c>
      <c r="L2078" s="96">
        <v>1292261.6699999899</v>
      </c>
    </row>
    <row r="2079" spans="1:12" s="97" customFormat="1" ht="15" customHeight="1" x14ac:dyDescent="0.25">
      <c r="A2079" s="91" t="s">
        <v>52</v>
      </c>
      <c r="B2079" s="92" t="s">
        <v>43</v>
      </c>
      <c r="C2079" s="92" t="s">
        <v>55</v>
      </c>
      <c r="D2079" s="92" t="s">
        <v>37</v>
      </c>
      <c r="E2079" s="92" t="s">
        <v>61</v>
      </c>
      <c r="F2079" s="92" t="s">
        <v>37</v>
      </c>
      <c r="G2079" s="93" t="s">
        <v>43</v>
      </c>
      <c r="H2079" s="93" t="s">
        <v>37</v>
      </c>
      <c r="I2079" s="92" t="s">
        <v>45</v>
      </c>
      <c r="J2079" s="94" t="s">
        <v>100</v>
      </c>
      <c r="K2079" s="95" t="s">
        <v>100</v>
      </c>
      <c r="L2079" s="96" t="s">
        <v>100</v>
      </c>
    </row>
    <row r="2080" spans="1:12" s="97" customFormat="1" ht="15" customHeight="1" x14ac:dyDescent="0.25">
      <c r="A2080" s="91" t="s">
        <v>52</v>
      </c>
      <c r="B2080" s="92" t="s">
        <v>43</v>
      </c>
      <c r="C2080" s="92" t="s">
        <v>55</v>
      </c>
      <c r="D2080" s="92" t="s">
        <v>37</v>
      </c>
      <c r="E2080" s="92" t="s">
        <v>61</v>
      </c>
      <c r="F2080" s="92" t="s">
        <v>37</v>
      </c>
      <c r="G2080" s="93" t="s">
        <v>44</v>
      </c>
      <c r="H2080" s="93" t="s">
        <v>37</v>
      </c>
      <c r="I2080" s="92" t="s">
        <v>117</v>
      </c>
      <c r="J2080" s="94">
        <v>8375</v>
      </c>
      <c r="K2080" s="95">
        <v>23987</v>
      </c>
      <c r="L2080" s="96">
        <v>1172584.04000013</v>
      </c>
    </row>
    <row r="2081" spans="1:12" s="97" customFormat="1" ht="15" customHeight="1" x14ac:dyDescent="0.25">
      <c r="A2081" s="91" t="s">
        <v>52</v>
      </c>
      <c r="B2081" s="92" t="s">
        <v>43</v>
      </c>
      <c r="C2081" s="92" t="s">
        <v>55</v>
      </c>
      <c r="D2081" s="92" t="s">
        <v>37</v>
      </c>
      <c r="E2081" s="92" t="s">
        <v>61</v>
      </c>
      <c r="F2081" s="92" t="s">
        <v>37</v>
      </c>
      <c r="G2081" s="93" t="s">
        <v>44</v>
      </c>
      <c r="H2081" s="93" t="s">
        <v>37</v>
      </c>
      <c r="I2081" s="92" t="s">
        <v>45</v>
      </c>
      <c r="J2081" s="94" t="s">
        <v>100</v>
      </c>
      <c r="K2081" s="95" t="s">
        <v>100</v>
      </c>
      <c r="L2081" s="96" t="s">
        <v>100</v>
      </c>
    </row>
    <row r="2082" spans="1:12" s="97" customFormat="1" ht="15" customHeight="1" x14ac:dyDescent="0.25">
      <c r="A2082" s="91" t="s">
        <v>52</v>
      </c>
      <c r="B2082" s="92" t="s">
        <v>43</v>
      </c>
      <c r="C2082" s="92" t="s">
        <v>55</v>
      </c>
      <c r="D2082" s="92" t="s">
        <v>37</v>
      </c>
      <c r="E2082" s="92" t="s">
        <v>61</v>
      </c>
      <c r="F2082" s="92" t="s">
        <v>37</v>
      </c>
      <c r="G2082" s="93" t="s">
        <v>98</v>
      </c>
      <c r="H2082" s="93" t="s">
        <v>37</v>
      </c>
      <c r="I2082" s="92" t="s">
        <v>117</v>
      </c>
      <c r="J2082" s="94">
        <v>8337</v>
      </c>
      <c r="K2082" s="95">
        <v>25980</v>
      </c>
      <c r="L2082" s="96">
        <v>1251110.4299999599</v>
      </c>
    </row>
    <row r="2083" spans="1:12" s="97" customFormat="1" ht="15" customHeight="1" x14ac:dyDescent="0.25">
      <c r="A2083" s="91" t="s">
        <v>52</v>
      </c>
      <c r="B2083" s="92" t="s">
        <v>43</v>
      </c>
      <c r="C2083" s="92" t="s">
        <v>55</v>
      </c>
      <c r="D2083" s="92" t="s">
        <v>37</v>
      </c>
      <c r="E2083" s="92" t="s">
        <v>61</v>
      </c>
      <c r="F2083" s="92" t="s">
        <v>37</v>
      </c>
      <c r="G2083" s="93" t="s">
        <v>98</v>
      </c>
      <c r="H2083" s="93" t="s">
        <v>37</v>
      </c>
      <c r="I2083" s="92" t="s">
        <v>45</v>
      </c>
      <c r="J2083" s="94" t="s">
        <v>100</v>
      </c>
      <c r="K2083" s="95" t="s">
        <v>100</v>
      </c>
      <c r="L2083" s="96" t="s">
        <v>100</v>
      </c>
    </row>
    <row r="2084" spans="1:12" s="97" customFormat="1" ht="15" customHeight="1" x14ac:dyDescent="0.25">
      <c r="A2084" s="91" t="s">
        <v>52</v>
      </c>
      <c r="B2084" s="92" t="s">
        <v>43</v>
      </c>
      <c r="C2084" s="92" t="s">
        <v>55</v>
      </c>
      <c r="D2084" s="92" t="s">
        <v>37</v>
      </c>
      <c r="E2084" s="92" t="s">
        <v>61</v>
      </c>
      <c r="F2084" s="92" t="s">
        <v>37</v>
      </c>
      <c r="G2084" s="93" t="s">
        <v>37</v>
      </c>
      <c r="H2084" s="93" t="s">
        <v>122</v>
      </c>
      <c r="I2084" s="92" t="s">
        <v>117</v>
      </c>
      <c r="J2084" s="94">
        <v>8668</v>
      </c>
      <c r="K2084" s="95">
        <v>21427</v>
      </c>
      <c r="L2084" s="96">
        <v>1083928.7600001399</v>
      </c>
    </row>
    <row r="2085" spans="1:12" s="97" customFormat="1" ht="15" customHeight="1" x14ac:dyDescent="0.25">
      <c r="A2085" s="91" t="s">
        <v>52</v>
      </c>
      <c r="B2085" s="92" t="s">
        <v>43</v>
      </c>
      <c r="C2085" s="92" t="s">
        <v>55</v>
      </c>
      <c r="D2085" s="92" t="s">
        <v>37</v>
      </c>
      <c r="E2085" s="92" t="s">
        <v>61</v>
      </c>
      <c r="F2085" s="92" t="s">
        <v>37</v>
      </c>
      <c r="G2085" s="93" t="s">
        <v>37</v>
      </c>
      <c r="H2085" s="93" t="s">
        <v>122</v>
      </c>
      <c r="I2085" s="92" t="s">
        <v>45</v>
      </c>
      <c r="J2085" s="94">
        <v>22</v>
      </c>
      <c r="K2085" s="95">
        <v>28</v>
      </c>
      <c r="L2085" s="96">
        <v>1677.18</v>
      </c>
    </row>
    <row r="2086" spans="1:12" s="97" customFormat="1" ht="15" customHeight="1" x14ac:dyDescent="0.25">
      <c r="A2086" s="91" t="s">
        <v>52</v>
      </c>
      <c r="B2086" s="92" t="s">
        <v>43</v>
      </c>
      <c r="C2086" s="92" t="s">
        <v>55</v>
      </c>
      <c r="D2086" s="92" t="s">
        <v>37</v>
      </c>
      <c r="E2086" s="92" t="s">
        <v>61</v>
      </c>
      <c r="F2086" s="92" t="s">
        <v>37</v>
      </c>
      <c r="G2086" s="93" t="s">
        <v>37</v>
      </c>
      <c r="H2086" s="93" t="s">
        <v>37</v>
      </c>
      <c r="I2086" s="92" t="s">
        <v>117</v>
      </c>
      <c r="J2086" s="94">
        <v>40966</v>
      </c>
      <c r="K2086" s="95">
        <v>130947</v>
      </c>
      <c r="L2086" s="96">
        <v>6448752.0800010404</v>
      </c>
    </row>
    <row r="2087" spans="1:12" s="97" customFormat="1" ht="15" customHeight="1" x14ac:dyDescent="0.25">
      <c r="A2087" s="91" t="s">
        <v>52</v>
      </c>
      <c r="B2087" s="92" t="s">
        <v>43</v>
      </c>
      <c r="C2087" s="92" t="s">
        <v>55</v>
      </c>
      <c r="D2087" s="92" t="s">
        <v>37</v>
      </c>
      <c r="E2087" s="92" t="s">
        <v>61</v>
      </c>
      <c r="F2087" s="92" t="s">
        <v>37</v>
      </c>
      <c r="G2087" s="93" t="s">
        <v>37</v>
      </c>
      <c r="H2087" s="93" t="s">
        <v>37</v>
      </c>
      <c r="I2087" s="92" t="s">
        <v>45</v>
      </c>
      <c r="J2087" s="94">
        <v>53</v>
      </c>
      <c r="K2087" s="95">
        <v>59</v>
      </c>
      <c r="L2087" s="96">
        <v>3545.68</v>
      </c>
    </row>
    <row r="2088" spans="1:12" s="97" customFormat="1" ht="15" customHeight="1" x14ac:dyDescent="0.25">
      <c r="A2088" s="91" t="s">
        <v>52</v>
      </c>
      <c r="B2088" s="92" t="s">
        <v>43</v>
      </c>
      <c r="C2088" s="92" t="s">
        <v>55</v>
      </c>
      <c r="D2088" s="92" t="s">
        <v>37</v>
      </c>
      <c r="E2088" s="92" t="s">
        <v>61</v>
      </c>
      <c r="F2088" s="92" t="s">
        <v>37</v>
      </c>
      <c r="G2088" s="93" t="s">
        <v>37</v>
      </c>
      <c r="H2088" s="93" t="s">
        <v>64</v>
      </c>
      <c r="I2088" s="92" t="s">
        <v>117</v>
      </c>
      <c r="J2088" s="94">
        <v>31914</v>
      </c>
      <c r="K2088" s="95">
        <v>107412</v>
      </c>
      <c r="L2088" s="96">
        <v>5259892.9099989599</v>
      </c>
    </row>
    <row r="2089" spans="1:12" s="97" customFormat="1" ht="15" customHeight="1" x14ac:dyDescent="0.25">
      <c r="A2089" s="91" t="s">
        <v>52</v>
      </c>
      <c r="B2089" s="92" t="s">
        <v>43</v>
      </c>
      <c r="C2089" s="92" t="s">
        <v>55</v>
      </c>
      <c r="D2089" s="92" t="s">
        <v>37</v>
      </c>
      <c r="E2089" s="92" t="s">
        <v>61</v>
      </c>
      <c r="F2089" s="92" t="s">
        <v>37</v>
      </c>
      <c r="G2089" s="93" t="s">
        <v>37</v>
      </c>
      <c r="H2089" s="93" t="s">
        <v>64</v>
      </c>
      <c r="I2089" s="92" t="s">
        <v>45</v>
      </c>
      <c r="J2089" s="94">
        <v>31</v>
      </c>
      <c r="K2089" s="95">
        <v>31</v>
      </c>
      <c r="L2089" s="96">
        <v>1868.5</v>
      </c>
    </row>
    <row r="2090" spans="1:12" s="97" customFormat="1" ht="15" customHeight="1" x14ac:dyDescent="0.25">
      <c r="A2090" s="91" t="s">
        <v>52</v>
      </c>
      <c r="B2090" s="92" t="s">
        <v>43</v>
      </c>
      <c r="C2090" s="92" t="s">
        <v>55</v>
      </c>
      <c r="D2090" s="92" t="s">
        <v>37</v>
      </c>
      <c r="E2090" s="92" t="s">
        <v>62</v>
      </c>
      <c r="F2090" s="92" t="s">
        <v>120</v>
      </c>
      <c r="G2090" s="93" t="s">
        <v>37</v>
      </c>
      <c r="H2090" s="93" t="s">
        <v>37</v>
      </c>
      <c r="I2090" s="92" t="s">
        <v>117</v>
      </c>
      <c r="J2090" s="94">
        <v>1579</v>
      </c>
      <c r="K2090" s="95">
        <v>4226</v>
      </c>
      <c r="L2090" s="96">
        <v>250255.38999999399</v>
      </c>
    </row>
    <row r="2091" spans="1:12" s="97" customFormat="1" ht="15" customHeight="1" x14ac:dyDescent="0.25">
      <c r="A2091" s="91" t="s">
        <v>52</v>
      </c>
      <c r="B2091" s="92" t="s">
        <v>43</v>
      </c>
      <c r="C2091" s="92" t="s">
        <v>55</v>
      </c>
      <c r="D2091" s="92" t="s">
        <v>37</v>
      </c>
      <c r="E2091" s="92" t="s">
        <v>62</v>
      </c>
      <c r="F2091" s="92" t="s">
        <v>120</v>
      </c>
      <c r="G2091" s="93" t="s">
        <v>37</v>
      </c>
      <c r="H2091" s="93" t="s">
        <v>37</v>
      </c>
      <c r="I2091" s="92" t="s">
        <v>45</v>
      </c>
      <c r="J2091" s="94" t="s">
        <v>99</v>
      </c>
      <c r="K2091" s="95" t="s">
        <v>99</v>
      </c>
      <c r="L2091" s="96" t="s">
        <v>99</v>
      </c>
    </row>
    <row r="2092" spans="1:12" s="97" customFormat="1" ht="15" customHeight="1" x14ac:dyDescent="0.25">
      <c r="A2092" s="91" t="s">
        <v>52</v>
      </c>
      <c r="B2092" s="92" t="s">
        <v>43</v>
      </c>
      <c r="C2092" s="92" t="s">
        <v>55</v>
      </c>
      <c r="D2092" s="92" t="s">
        <v>37</v>
      </c>
      <c r="E2092" s="92" t="s">
        <v>62</v>
      </c>
      <c r="F2092" s="92" t="s">
        <v>121</v>
      </c>
      <c r="G2092" s="93" t="s">
        <v>37</v>
      </c>
      <c r="H2092" s="93" t="s">
        <v>37</v>
      </c>
      <c r="I2092" s="92" t="s">
        <v>117</v>
      </c>
      <c r="J2092" s="94">
        <v>18225</v>
      </c>
      <c r="K2092" s="95">
        <v>60952</v>
      </c>
      <c r="L2092" s="96">
        <v>3000225.8599994201</v>
      </c>
    </row>
    <row r="2093" spans="1:12" s="97" customFormat="1" ht="15" customHeight="1" x14ac:dyDescent="0.25">
      <c r="A2093" s="91" t="s">
        <v>52</v>
      </c>
      <c r="B2093" s="92" t="s">
        <v>43</v>
      </c>
      <c r="C2093" s="92" t="s">
        <v>55</v>
      </c>
      <c r="D2093" s="92" t="s">
        <v>37</v>
      </c>
      <c r="E2093" s="92" t="s">
        <v>62</v>
      </c>
      <c r="F2093" s="92" t="s">
        <v>121</v>
      </c>
      <c r="G2093" s="93" t="s">
        <v>37</v>
      </c>
      <c r="H2093" s="93" t="s">
        <v>37</v>
      </c>
      <c r="I2093" s="92" t="s">
        <v>45</v>
      </c>
      <c r="J2093" s="94">
        <v>23</v>
      </c>
      <c r="K2093" s="95">
        <v>37</v>
      </c>
      <c r="L2093" s="96">
        <v>2137.4</v>
      </c>
    </row>
    <row r="2094" spans="1:12" s="97" customFormat="1" ht="15" customHeight="1" x14ac:dyDescent="0.25">
      <c r="A2094" s="91" t="s">
        <v>52</v>
      </c>
      <c r="B2094" s="92" t="s">
        <v>43</v>
      </c>
      <c r="C2094" s="92" t="s">
        <v>55</v>
      </c>
      <c r="D2094" s="92" t="s">
        <v>37</v>
      </c>
      <c r="E2094" s="92" t="s">
        <v>62</v>
      </c>
      <c r="F2094" s="92" t="s">
        <v>60</v>
      </c>
      <c r="G2094" s="93" t="s">
        <v>37</v>
      </c>
      <c r="H2094" s="93" t="s">
        <v>37</v>
      </c>
      <c r="I2094" s="92" t="s">
        <v>117</v>
      </c>
      <c r="J2094" s="94">
        <v>3646</v>
      </c>
      <c r="K2094" s="95">
        <v>11340</v>
      </c>
      <c r="L2094" s="96">
        <v>575473.42999999702</v>
      </c>
    </row>
    <row r="2095" spans="1:12" s="97" customFormat="1" ht="15" customHeight="1" x14ac:dyDescent="0.25">
      <c r="A2095" s="91" t="s">
        <v>52</v>
      </c>
      <c r="B2095" s="92" t="s">
        <v>43</v>
      </c>
      <c r="C2095" s="92" t="s">
        <v>55</v>
      </c>
      <c r="D2095" s="92" t="s">
        <v>37</v>
      </c>
      <c r="E2095" s="92" t="s">
        <v>62</v>
      </c>
      <c r="F2095" s="92" t="s">
        <v>60</v>
      </c>
      <c r="G2095" s="93" t="s">
        <v>37</v>
      </c>
      <c r="H2095" s="93" t="s">
        <v>37</v>
      </c>
      <c r="I2095" s="92" t="s">
        <v>45</v>
      </c>
      <c r="J2095" s="94" t="s">
        <v>99</v>
      </c>
      <c r="K2095" s="95" t="s">
        <v>99</v>
      </c>
      <c r="L2095" s="96" t="s">
        <v>99</v>
      </c>
    </row>
    <row r="2096" spans="1:12" s="97" customFormat="1" ht="15" customHeight="1" x14ac:dyDescent="0.25">
      <c r="A2096" s="91" t="s">
        <v>52</v>
      </c>
      <c r="B2096" s="92" t="s">
        <v>43</v>
      </c>
      <c r="C2096" s="92" t="s">
        <v>55</v>
      </c>
      <c r="D2096" s="92" t="s">
        <v>37</v>
      </c>
      <c r="E2096" s="92" t="s">
        <v>62</v>
      </c>
      <c r="F2096" s="92" t="s">
        <v>37</v>
      </c>
      <c r="G2096" s="93" t="s">
        <v>41</v>
      </c>
      <c r="H2096" s="93" t="s">
        <v>37</v>
      </c>
      <c r="I2096" s="92" t="s">
        <v>117</v>
      </c>
      <c r="J2096" s="94">
        <v>4896</v>
      </c>
      <c r="K2096" s="95">
        <v>16042</v>
      </c>
      <c r="L2096" s="96">
        <v>813676.03000007803</v>
      </c>
    </row>
    <row r="2097" spans="1:12" s="97" customFormat="1" ht="15" customHeight="1" x14ac:dyDescent="0.25">
      <c r="A2097" s="91" t="s">
        <v>52</v>
      </c>
      <c r="B2097" s="92" t="s">
        <v>43</v>
      </c>
      <c r="C2097" s="92" t="s">
        <v>55</v>
      </c>
      <c r="D2097" s="92" t="s">
        <v>37</v>
      </c>
      <c r="E2097" s="92" t="s">
        <v>62</v>
      </c>
      <c r="F2097" s="92" t="s">
        <v>37</v>
      </c>
      <c r="G2097" s="93" t="s">
        <v>41</v>
      </c>
      <c r="H2097" s="93" t="s">
        <v>37</v>
      </c>
      <c r="I2097" s="92" t="s">
        <v>45</v>
      </c>
      <c r="J2097" s="94">
        <v>6</v>
      </c>
      <c r="K2097" s="95">
        <v>6</v>
      </c>
      <c r="L2097" s="96">
        <v>387</v>
      </c>
    </row>
    <row r="2098" spans="1:12" s="97" customFormat="1" ht="15" customHeight="1" x14ac:dyDescent="0.25">
      <c r="A2098" s="91" t="s">
        <v>52</v>
      </c>
      <c r="B2098" s="92" t="s">
        <v>43</v>
      </c>
      <c r="C2098" s="92" t="s">
        <v>55</v>
      </c>
      <c r="D2098" s="92" t="s">
        <v>37</v>
      </c>
      <c r="E2098" s="92" t="s">
        <v>62</v>
      </c>
      <c r="F2098" s="92" t="s">
        <v>37</v>
      </c>
      <c r="G2098" s="93" t="s">
        <v>42</v>
      </c>
      <c r="H2098" s="93" t="s">
        <v>37</v>
      </c>
      <c r="I2098" s="92" t="s">
        <v>117</v>
      </c>
      <c r="J2098" s="94">
        <v>4709</v>
      </c>
      <c r="K2098" s="95">
        <v>14344</v>
      </c>
      <c r="L2098" s="96">
        <v>718851.12000006204</v>
      </c>
    </row>
    <row r="2099" spans="1:12" s="97" customFormat="1" ht="15" customHeight="1" x14ac:dyDescent="0.25">
      <c r="A2099" s="91" t="s">
        <v>52</v>
      </c>
      <c r="B2099" s="92" t="s">
        <v>43</v>
      </c>
      <c r="C2099" s="92" t="s">
        <v>55</v>
      </c>
      <c r="D2099" s="92" t="s">
        <v>37</v>
      </c>
      <c r="E2099" s="92" t="s">
        <v>62</v>
      </c>
      <c r="F2099" s="92" t="s">
        <v>37</v>
      </c>
      <c r="G2099" s="93" t="s">
        <v>42</v>
      </c>
      <c r="H2099" s="93" t="s">
        <v>37</v>
      </c>
      <c r="I2099" s="92" t="s">
        <v>45</v>
      </c>
      <c r="J2099" s="94">
        <v>6</v>
      </c>
      <c r="K2099" s="95">
        <v>6</v>
      </c>
      <c r="L2099" s="96">
        <v>372</v>
      </c>
    </row>
    <row r="2100" spans="1:12" s="97" customFormat="1" ht="15" customHeight="1" x14ac:dyDescent="0.25">
      <c r="A2100" s="91" t="s">
        <v>52</v>
      </c>
      <c r="B2100" s="92" t="s">
        <v>43</v>
      </c>
      <c r="C2100" s="92" t="s">
        <v>55</v>
      </c>
      <c r="D2100" s="92" t="s">
        <v>37</v>
      </c>
      <c r="E2100" s="92" t="s">
        <v>62</v>
      </c>
      <c r="F2100" s="92" t="s">
        <v>37</v>
      </c>
      <c r="G2100" s="93" t="s">
        <v>43</v>
      </c>
      <c r="H2100" s="93" t="s">
        <v>37</v>
      </c>
      <c r="I2100" s="92" t="s">
        <v>117</v>
      </c>
      <c r="J2100" s="94">
        <v>4748</v>
      </c>
      <c r="K2100" s="95">
        <v>14663</v>
      </c>
      <c r="L2100" s="96">
        <v>733520.40000006696</v>
      </c>
    </row>
    <row r="2101" spans="1:12" s="97" customFormat="1" ht="15" customHeight="1" x14ac:dyDescent="0.25">
      <c r="A2101" s="91" t="s">
        <v>52</v>
      </c>
      <c r="B2101" s="92" t="s">
        <v>43</v>
      </c>
      <c r="C2101" s="92" t="s">
        <v>55</v>
      </c>
      <c r="D2101" s="92" t="s">
        <v>37</v>
      </c>
      <c r="E2101" s="92" t="s">
        <v>62</v>
      </c>
      <c r="F2101" s="92" t="s">
        <v>37</v>
      </c>
      <c r="G2101" s="93" t="s">
        <v>43</v>
      </c>
      <c r="H2101" s="93" t="s">
        <v>37</v>
      </c>
      <c r="I2101" s="92" t="s">
        <v>45</v>
      </c>
      <c r="J2101" s="94" t="s">
        <v>99</v>
      </c>
      <c r="K2101" s="95" t="s">
        <v>99</v>
      </c>
      <c r="L2101" s="96" t="s">
        <v>99</v>
      </c>
    </row>
    <row r="2102" spans="1:12" s="97" customFormat="1" ht="15" customHeight="1" x14ac:dyDescent="0.25">
      <c r="A2102" s="91" t="s">
        <v>52</v>
      </c>
      <c r="B2102" s="92" t="s">
        <v>43</v>
      </c>
      <c r="C2102" s="92" t="s">
        <v>55</v>
      </c>
      <c r="D2102" s="92" t="s">
        <v>37</v>
      </c>
      <c r="E2102" s="92" t="s">
        <v>62</v>
      </c>
      <c r="F2102" s="92" t="s">
        <v>37</v>
      </c>
      <c r="G2102" s="93" t="s">
        <v>44</v>
      </c>
      <c r="H2102" s="93" t="s">
        <v>37</v>
      </c>
      <c r="I2102" s="92" t="s">
        <v>117</v>
      </c>
      <c r="J2102" s="94">
        <v>4825</v>
      </c>
      <c r="K2102" s="95">
        <v>13726</v>
      </c>
      <c r="L2102" s="96">
        <v>682869.22000005795</v>
      </c>
    </row>
    <row r="2103" spans="1:12" s="97" customFormat="1" ht="15" customHeight="1" x14ac:dyDescent="0.25">
      <c r="A2103" s="91" t="s">
        <v>52</v>
      </c>
      <c r="B2103" s="92" t="s">
        <v>43</v>
      </c>
      <c r="C2103" s="92" t="s">
        <v>55</v>
      </c>
      <c r="D2103" s="92" t="s">
        <v>37</v>
      </c>
      <c r="E2103" s="92" t="s">
        <v>62</v>
      </c>
      <c r="F2103" s="92" t="s">
        <v>37</v>
      </c>
      <c r="G2103" s="93" t="s">
        <v>44</v>
      </c>
      <c r="H2103" s="93" t="s">
        <v>37</v>
      </c>
      <c r="I2103" s="92" t="s">
        <v>45</v>
      </c>
      <c r="J2103" s="94" t="s">
        <v>99</v>
      </c>
      <c r="K2103" s="95" t="s">
        <v>99</v>
      </c>
      <c r="L2103" s="96" t="s">
        <v>99</v>
      </c>
    </row>
    <row r="2104" spans="1:12" s="97" customFormat="1" ht="15" customHeight="1" x14ac:dyDescent="0.25">
      <c r="A2104" s="91" t="s">
        <v>52</v>
      </c>
      <c r="B2104" s="92" t="s">
        <v>43</v>
      </c>
      <c r="C2104" s="92" t="s">
        <v>55</v>
      </c>
      <c r="D2104" s="92" t="s">
        <v>37</v>
      </c>
      <c r="E2104" s="92" t="s">
        <v>62</v>
      </c>
      <c r="F2104" s="92" t="s">
        <v>37</v>
      </c>
      <c r="G2104" s="93" t="s">
        <v>98</v>
      </c>
      <c r="H2104" s="93" t="s">
        <v>37</v>
      </c>
      <c r="I2104" s="92" t="s">
        <v>117</v>
      </c>
      <c r="J2104" s="94">
        <v>4890</v>
      </c>
      <c r="K2104" s="95">
        <v>16277</v>
      </c>
      <c r="L2104" s="96">
        <v>802366.86000005202</v>
      </c>
    </row>
    <row r="2105" spans="1:12" s="97" customFormat="1" ht="15" customHeight="1" x14ac:dyDescent="0.25">
      <c r="A2105" s="91" t="s">
        <v>52</v>
      </c>
      <c r="B2105" s="92" t="s">
        <v>43</v>
      </c>
      <c r="C2105" s="92" t="s">
        <v>55</v>
      </c>
      <c r="D2105" s="92" t="s">
        <v>37</v>
      </c>
      <c r="E2105" s="92" t="s">
        <v>62</v>
      </c>
      <c r="F2105" s="92" t="s">
        <v>37</v>
      </c>
      <c r="G2105" s="93" t="s">
        <v>98</v>
      </c>
      <c r="H2105" s="93" t="s">
        <v>37</v>
      </c>
      <c r="I2105" s="92" t="s">
        <v>45</v>
      </c>
      <c r="J2105" s="94" t="s">
        <v>99</v>
      </c>
      <c r="K2105" s="95" t="s">
        <v>99</v>
      </c>
      <c r="L2105" s="96" t="s">
        <v>99</v>
      </c>
    </row>
    <row r="2106" spans="1:12" s="97" customFormat="1" ht="15" customHeight="1" x14ac:dyDescent="0.25">
      <c r="A2106" s="91" t="s">
        <v>52</v>
      </c>
      <c r="B2106" s="92" t="s">
        <v>43</v>
      </c>
      <c r="C2106" s="92" t="s">
        <v>55</v>
      </c>
      <c r="D2106" s="92" t="s">
        <v>37</v>
      </c>
      <c r="E2106" s="92" t="s">
        <v>62</v>
      </c>
      <c r="F2106" s="92" t="s">
        <v>37</v>
      </c>
      <c r="G2106" s="93" t="s">
        <v>37</v>
      </c>
      <c r="H2106" s="93" t="s">
        <v>122</v>
      </c>
      <c r="I2106" s="92" t="s">
        <v>117</v>
      </c>
      <c r="J2106" s="94">
        <v>4631</v>
      </c>
      <c r="K2106" s="95">
        <v>12172</v>
      </c>
      <c r="L2106" s="96">
        <v>629079.48000006296</v>
      </c>
    </row>
    <row r="2107" spans="1:12" s="97" customFormat="1" ht="15" customHeight="1" x14ac:dyDescent="0.25">
      <c r="A2107" s="91" t="s">
        <v>52</v>
      </c>
      <c r="B2107" s="92" t="s">
        <v>43</v>
      </c>
      <c r="C2107" s="92" t="s">
        <v>55</v>
      </c>
      <c r="D2107" s="92" t="s">
        <v>37</v>
      </c>
      <c r="E2107" s="92" t="s">
        <v>62</v>
      </c>
      <c r="F2107" s="92" t="s">
        <v>37</v>
      </c>
      <c r="G2107" s="93" t="s">
        <v>37</v>
      </c>
      <c r="H2107" s="93" t="s">
        <v>122</v>
      </c>
      <c r="I2107" s="92" t="s">
        <v>45</v>
      </c>
      <c r="J2107" s="94">
        <v>12</v>
      </c>
      <c r="K2107" s="95">
        <v>15</v>
      </c>
      <c r="L2107" s="96">
        <v>896.6</v>
      </c>
    </row>
    <row r="2108" spans="1:12" s="97" customFormat="1" ht="15" customHeight="1" x14ac:dyDescent="0.25">
      <c r="A2108" s="91" t="s">
        <v>52</v>
      </c>
      <c r="B2108" s="92" t="s">
        <v>43</v>
      </c>
      <c r="C2108" s="92" t="s">
        <v>55</v>
      </c>
      <c r="D2108" s="92" t="s">
        <v>37</v>
      </c>
      <c r="E2108" s="92" t="s">
        <v>62</v>
      </c>
      <c r="F2108" s="92" t="s">
        <v>37</v>
      </c>
      <c r="G2108" s="93" t="s">
        <v>37</v>
      </c>
      <c r="H2108" s="93" t="s">
        <v>37</v>
      </c>
      <c r="I2108" s="92" t="s">
        <v>117</v>
      </c>
      <c r="J2108" s="94">
        <v>23434</v>
      </c>
      <c r="K2108" s="95">
        <v>76518</v>
      </c>
      <c r="L2108" s="96">
        <v>3825954.67999927</v>
      </c>
    </row>
    <row r="2109" spans="1:12" s="97" customFormat="1" ht="15" customHeight="1" x14ac:dyDescent="0.25">
      <c r="A2109" s="91" t="s">
        <v>52</v>
      </c>
      <c r="B2109" s="92" t="s">
        <v>43</v>
      </c>
      <c r="C2109" s="92" t="s">
        <v>55</v>
      </c>
      <c r="D2109" s="92" t="s">
        <v>37</v>
      </c>
      <c r="E2109" s="92" t="s">
        <v>62</v>
      </c>
      <c r="F2109" s="92" t="s">
        <v>37</v>
      </c>
      <c r="G2109" s="93" t="s">
        <v>37</v>
      </c>
      <c r="H2109" s="93" t="s">
        <v>37</v>
      </c>
      <c r="I2109" s="92" t="s">
        <v>45</v>
      </c>
      <c r="J2109" s="94">
        <v>25</v>
      </c>
      <c r="K2109" s="95">
        <v>39</v>
      </c>
      <c r="L2109" s="96">
        <v>2257.4</v>
      </c>
    </row>
    <row r="2110" spans="1:12" s="97" customFormat="1" ht="15" customHeight="1" x14ac:dyDescent="0.25">
      <c r="A2110" s="91" t="s">
        <v>52</v>
      </c>
      <c r="B2110" s="92" t="s">
        <v>43</v>
      </c>
      <c r="C2110" s="92" t="s">
        <v>55</v>
      </c>
      <c r="D2110" s="92" t="s">
        <v>37</v>
      </c>
      <c r="E2110" s="92" t="s">
        <v>62</v>
      </c>
      <c r="F2110" s="92" t="s">
        <v>37</v>
      </c>
      <c r="G2110" s="93" t="s">
        <v>37</v>
      </c>
      <c r="H2110" s="93" t="s">
        <v>64</v>
      </c>
      <c r="I2110" s="92" t="s">
        <v>117</v>
      </c>
      <c r="J2110" s="94">
        <v>18541</v>
      </c>
      <c r="K2110" s="95">
        <v>63229</v>
      </c>
      <c r="L2110" s="96">
        <v>3139338.62999932</v>
      </c>
    </row>
    <row r="2111" spans="1:12" s="97" customFormat="1" ht="15" customHeight="1" x14ac:dyDescent="0.25">
      <c r="A2111" s="91" t="s">
        <v>52</v>
      </c>
      <c r="B2111" s="92" t="s">
        <v>43</v>
      </c>
      <c r="C2111" s="92" t="s">
        <v>55</v>
      </c>
      <c r="D2111" s="92" t="s">
        <v>37</v>
      </c>
      <c r="E2111" s="92" t="s">
        <v>62</v>
      </c>
      <c r="F2111" s="92" t="s">
        <v>37</v>
      </c>
      <c r="G2111" s="93" t="s">
        <v>37</v>
      </c>
      <c r="H2111" s="93" t="s">
        <v>64</v>
      </c>
      <c r="I2111" s="92" t="s">
        <v>45</v>
      </c>
      <c r="J2111" s="94">
        <v>10</v>
      </c>
      <c r="K2111" s="95">
        <v>21</v>
      </c>
      <c r="L2111" s="96">
        <v>1147.8</v>
      </c>
    </row>
    <row r="2112" spans="1:12" s="97" customFormat="1" ht="15" customHeight="1" x14ac:dyDescent="0.25">
      <c r="A2112" s="91" t="s">
        <v>52</v>
      </c>
      <c r="B2112" s="92" t="s">
        <v>43</v>
      </c>
      <c r="C2112" s="92" t="s">
        <v>55</v>
      </c>
      <c r="D2112" s="92" t="s">
        <v>37</v>
      </c>
      <c r="E2112" s="92" t="s">
        <v>37</v>
      </c>
      <c r="F2112" s="92" t="s">
        <v>120</v>
      </c>
      <c r="G2112" s="93" t="s">
        <v>41</v>
      </c>
      <c r="H2112" s="93" t="s">
        <v>37</v>
      </c>
      <c r="I2112" s="92" t="s">
        <v>117</v>
      </c>
      <c r="J2112" s="94">
        <v>901</v>
      </c>
      <c r="K2112" s="95">
        <v>3042</v>
      </c>
      <c r="L2112" s="96">
        <v>203432.52999999499</v>
      </c>
    </row>
    <row r="2113" spans="1:12" s="97" customFormat="1" ht="15" customHeight="1" x14ac:dyDescent="0.25">
      <c r="A2113" s="91" t="s">
        <v>52</v>
      </c>
      <c r="B2113" s="92" t="s">
        <v>43</v>
      </c>
      <c r="C2113" s="92" t="s">
        <v>55</v>
      </c>
      <c r="D2113" s="92" t="s">
        <v>37</v>
      </c>
      <c r="E2113" s="92" t="s">
        <v>37</v>
      </c>
      <c r="F2113" s="92" t="s">
        <v>120</v>
      </c>
      <c r="G2113" s="93" t="s">
        <v>41</v>
      </c>
      <c r="H2113" s="93" t="s">
        <v>37</v>
      </c>
      <c r="I2113" s="92" t="s">
        <v>45</v>
      </c>
      <c r="J2113" s="94" t="s">
        <v>99</v>
      </c>
      <c r="K2113" s="95" t="s">
        <v>99</v>
      </c>
      <c r="L2113" s="96" t="s">
        <v>99</v>
      </c>
    </row>
    <row r="2114" spans="1:12" s="97" customFormat="1" ht="15" customHeight="1" x14ac:dyDescent="0.25">
      <c r="A2114" s="91" t="s">
        <v>52</v>
      </c>
      <c r="B2114" s="92" t="s">
        <v>43</v>
      </c>
      <c r="C2114" s="92" t="s">
        <v>55</v>
      </c>
      <c r="D2114" s="92" t="s">
        <v>37</v>
      </c>
      <c r="E2114" s="92" t="s">
        <v>37</v>
      </c>
      <c r="F2114" s="92" t="s">
        <v>120</v>
      </c>
      <c r="G2114" s="93" t="s">
        <v>42</v>
      </c>
      <c r="H2114" s="93" t="s">
        <v>37</v>
      </c>
      <c r="I2114" s="92" t="s">
        <v>117</v>
      </c>
      <c r="J2114" s="94">
        <v>821</v>
      </c>
      <c r="K2114" s="95">
        <v>2257</v>
      </c>
      <c r="L2114" s="96">
        <v>130122.51</v>
      </c>
    </row>
    <row r="2115" spans="1:12" s="97" customFormat="1" ht="15" customHeight="1" x14ac:dyDescent="0.25">
      <c r="A2115" s="91" t="s">
        <v>52</v>
      </c>
      <c r="B2115" s="92" t="s">
        <v>43</v>
      </c>
      <c r="C2115" s="92" t="s">
        <v>55</v>
      </c>
      <c r="D2115" s="92" t="s">
        <v>37</v>
      </c>
      <c r="E2115" s="92" t="s">
        <v>37</v>
      </c>
      <c r="F2115" s="92" t="s">
        <v>120</v>
      </c>
      <c r="G2115" s="93" t="s">
        <v>42</v>
      </c>
      <c r="H2115" s="93" t="s">
        <v>37</v>
      </c>
      <c r="I2115" s="92" t="s">
        <v>45</v>
      </c>
      <c r="J2115" s="94" t="s">
        <v>99</v>
      </c>
      <c r="K2115" s="95" t="s">
        <v>99</v>
      </c>
      <c r="L2115" s="96" t="s">
        <v>99</v>
      </c>
    </row>
    <row r="2116" spans="1:12" s="97" customFormat="1" ht="15" customHeight="1" x14ac:dyDescent="0.25">
      <c r="A2116" s="91" t="s">
        <v>52</v>
      </c>
      <c r="B2116" s="92" t="s">
        <v>43</v>
      </c>
      <c r="C2116" s="92" t="s">
        <v>55</v>
      </c>
      <c r="D2116" s="92" t="s">
        <v>37</v>
      </c>
      <c r="E2116" s="92" t="s">
        <v>37</v>
      </c>
      <c r="F2116" s="92" t="s">
        <v>120</v>
      </c>
      <c r="G2116" s="93" t="s">
        <v>43</v>
      </c>
      <c r="H2116" s="93" t="s">
        <v>37</v>
      </c>
      <c r="I2116" s="92" t="s">
        <v>117</v>
      </c>
      <c r="J2116" s="94">
        <v>904</v>
      </c>
      <c r="K2116" s="95">
        <v>2772</v>
      </c>
      <c r="L2116" s="96">
        <v>141220.94999999899</v>
      </c>
    </row>
    <row r="2117" spans="1:12" s="97" customFormat="1" ht="15" customHeight="1" x14ac:dyDescent="0.25">
      <c r="A2117" s="91" t="s">
        <v>52</v>
      </c>
      <c r="B2117" s="92" t="s">
        <v>43</v>
      </c>
      <c r="C2117" s="92" t="s">
        <v>55</v>
      </c>
      <c r="D2117" s="92" t="s">
        <v>37</v>
      </c>
      <c r="E2117" s="92" t="s">
        <v>37</v>
      </c>
      <c r="F2117" s="92" t="s">
        <v>120</v>
      </c>
      <c r="G2117" s="93" t="s">
        <v>43</v>
      </c>
      <c r="H2117" s="93" t="s">
        <v>37</v>
      </c>
      <c r="I2117" s="92" t="s">
        <v>45</v>
      </c>
      <c r="J2117" s="94" t="s">
        <v>99</v>
      </c>
      <c r="K2117" s="95" t="s">
        <v>99</v>
      </c>
      <c r="L2117" s="96" t="s">
        <v>99</v>
      </c>
    </row>
    <row r="2118" spans="1:12" s="97" customFormat="1" ht="15" customHeight="1" x14ac:dyDescent="0.25">
      <c r="A2118" s="91" t="s">
        <v>52</v>
      </c>
      <c r="B2118" s="92" t="s">
        <v>43</v>
      </c>
      <c r="C2118" s="92" t="s">
        <v>55</v>
      </c>
      <c r="D2118" s="92" t="s">
        <v>37</v>
      </c>
      <c r="E2118" s="92" t="s">
        <v>37</v>
      </c>
      <c r="F2118" s="92" t="s">
        <v>120</v>
      </c>
      <c r="G2118" s="93" t="s">
        <v>44</v>
      </c>
      <c r="H2118" s="93" t="s">
        <v>37</v>
      </c>
      <c r="I2118" s="92" t="s">
        <v>117</v>
      </c>
      <c r="J2118" s="94">
        <v>898</v>
      </c>
      <c r="K2118" s="95">
        <v>2722</v>
      </c>
      <c r="L2118" s="96">
        <v>148276.05999999901</v>
      </c>
    </row>
    <row r="2119" spans="1:12" s="97" customFormat="1" ht="15" customHeight="1" x14ac:dyDescent="0.25">
      <c r="A2119" s="91" t="s">
        <v>52</v>
      </c>
      <c r="B2119" s="92" t="s">
        <v>43</v>
      </c>
      <c r="C2119" s="92" t="s">
        <v>55</v>
      </c>
      <c r="D2119" s="92" t="s">
        <v>37</v>
      </c>
      <c r="E2119" s="92" t="s">
        <v>37</v>
      </c>
      <c r="F2119" s="92" t="s">
        <v>120</v>
      </c>
      <c r="G2119" s="93" t="s">
        <v>44</v>
      </c>
      <c r="H2119" s="93" t="s">
        <v>37</v>
      </c>
      <c r="I2119" s="92" t="s">
        <v>45</v>
      </c>
      <c r="J2119" s="94" t="s">
        <v>99</v>
      </c>
      <c r="K2119" s="95" t="s">
        <v>99</v>
      </c>
      <c r="L2119" s="96" t="s">
        <v>99</v>
      </c>
    </row>
    <row r="2120" spans="1:12" s="97" customFormat="1" ht="15" customHeight="1" x14ac:dyDescent="0.25">
      <c r="A2120" s="91" t="s">
        <v>52</v>
      </c>
      <c r="B2120" s="92" t="s">
        <v>43</v>
      </c>
      <c r="C2120" s="92" t="s">
        <v>55</v>
      </c>
      <c r="D2120" s="92" t="s">
        <v>37</v>
      </c>
      <c r="E2120" s="92" t="s">
        <v>37</v>
      </c>
      <c r="F2120" s="92" t="s">
        <v>120</v>
      </c>
      <c r="G2120" s="93" t="s">
        <v>98</v>
      </c>
      <c r="H2120" s="93" t="s">
        <v>37</v>
      </c>
      <c r="I2120" s="92" t="s">
        <v>117</v>
      </c>
      <c r="J2120" s="94">
        <v>1007</v>
      </c>
      <c r="K2120" s="95">
        <v>3252</v>
      </c>
      <c r="L2120" s="96">
        <v>178230.349999998</v>
      </c>
    </row>
    <row r="2121" spans="1:12" s="97" customFormat="1" ht="15" customHeight="1" x14ac:dyDescent="0.25">
      <c r="A2121" s="91" t="s">
        <v>52</v>
      </c>
      <c r="B2121" s="92" t="s">
        <v>43</v>
      </c>
      <c r="C2121" s="92" t="s">
        <v>55</v>
      </c>
      <c r="D2121" s="92" t="s">
        <v>37</v>
      </c>
      <c r="E2121" s="92" t="s">
        <v>37</v>
      </c>
      <c r="F2121" s="92" t="s">
        <v>120</v>
      </c>
      <c r="G2121" s="93" t="s">
        <v>98</v>
      </c>
      <c r="H2121" s="93" t="s">
        <v>37</v>
      </c>
      <c r="I2121" s="92" t="s">
        <v>45</v>
      </c>
      <c r="J2121" s="94" t="s">
        <v>99</v>
      </c>
      <c r="K2121" s="95" t="s">
        <v>99</v>
      </c>
      <c r="L2121" s="96" t="s">
        <v>99</v>
      </c>
    </row>
    <row r="2122" spans="1:12" s="97" customFormat="1" ht="15" customHeight="1" x14ac:dyDescent="0.25">
      <c r="A2122" s="91" t="s">
        <v>52</v>
      </c>
      <c r="B2122" s="92" t="s">
        <v>43</v>
      </c>
      <c r="C2122" s="92" t="s">
        <v>55</v>
      </c>
      <c r="D2122" s="92" t="s">
        <v>37</v>
      </c>
      <c r="E2122" s="92" t="s">
        <v>37</v>
      </c>
      <c r="F2122" s="92" t="s">
        <v>120</v>
      </c>
      <c r="G2122" s="93" t="s">
        <v>37</v>
      </c>
      <c r="H2122" s="93" t="s">
        <v>122</v>
      </c>
      <c r="I2122" s="92" t="s">
        <v>117</v>
      </c>
      <c r="J2122" s="94">
        <v>984</v>
      </c>
      <c r="K2122" s="95">
        <v>2671</v>
      </c>
      <c r="L2122" s="96">
        <v>164929.229999998</v>
      </c>
    </row>
    <row r="2123" spans="1:12" s="97" customFormat="1" ht="15" customHeight="1" x14ac:dyDescent="0.25">
      <c r="A2123" s="91" t="s">
        <v>52</v>
      </c>
      <c r="B2123" s="92" t="s">
        <v>43</v>
      </c>
      <c r="C2123" s="92" t="s">
        <v>55</v>
      </c>
      <c r="D2123" s="92" t="s">
        <v>37</v>
      </c>
      <c r="E2123" s="92" t="s">
        <v>37</v>
      </c>
      <c r="F2123" s="92" t="s">
        <v>120</v>
      </c>
      <c r="G2123" s="93" t="s">
        <v>37</v>
      </c>
      <c r="H2123" s="93" t="s">
        <v>122</v>
      </c>
      <c r="I2123" s="92" t="s">
        <v>45</v>
      </c>
      <c r="J2123" s="94" t="s">
        <v>100</v>
      </c>
      <c r="K2123" s="95" t="s">
        <v>100</v>
      </c>
      <c r="L2123" s="96" t="s">
        <v>100</v>
      </c>
    </row>
    <row r="2124" spans="1:12" s="97" customFormat="1" ht="15" customHeight="1" x14ac:dyDescent="0.25">
      <c r="A2124" s="91" t="s">
        <v>52</v>
      </c>
      <c r="B2124" s="92" t="s">
        <v>43</v>
      </c>
      <c r="C2124" s="92" t="s">
        <v>55</v>
      </c>
      <c r="D2124" s="92" t="s">
        <v>37</v>
      </c>
      <c r="E2124" s="92" t="s">
        <v>37</v>
      </c>
      <c r="F2124" s="92" t="s">
        <v>120</v>
      </c>
      <c r="G2124" s="93" t="s">
        <v>37</v>
      </c>
      <c r="H2124" s="93" t="s">
        <v>37</v>
      </c>
      <c r="I2124" s="92" t="s">
        <v>117</v>
      </c>
      <c r="J2124" s="94">
        <v>4433</v>
      </c>
      <c r="K2124" s="95">
        <v>14448</v>
      </c>
      <c r="L2124" s="96">
        <v>821811.47000007599</v>
      </c>
    </row>
    <row r="2125" spans="1:12" s="97" customFormat="1" ht="15" customHeight="1" x14ac:dyDescent="0.25">
      <c r="A2125" s="91" t="s">
        <v>52</v>
      </c>
      <c r="B2125" s="92" t="s">
        <v>43</v>
      </c>
      <c r="C2125" s="92" t="s">
        <v>55</v>
      </c>
      <c r="D2125" s="92" t="s">
        <v>37</v>
      </c>
      <c r="E2125" s="92" t="s">
        <v>37</v>
      </c>
      <c r="F2125" s="92" t="s">
        <v>120</v>
      </c>
      <c r="G2125" s="93" t="s">
        <v>37</v>
      </c>
      <c r="H2125" s="93" t="s">
        <v>37</v>
      </c>
      <c r="I2125" s="92" t="s">
        <v>45</v>
      </c>
      <c r="J2125" s="94">
        <v>12</v>
      </c>
      <c r="K2125" s="95">
        <v>12</v>
      </c>
      <c r="L2125" s="96">
        <v>710.5</v>
      </c>
    </row>
    <row r="2126" spans="1:12" s="97" customFormat="1" ht="15" customHeight="1" x14ac:dyDescent="0.25">
      <c r="A2126" s="91" t="s">
        <v>52</v>
      </c>
      <c r="B2126" s="92" t="s">
        <v>43</v>
      </c>
      <c r="C2126" s="92" t="s">
        <v>55</v>
      </c>
      <c r="D2126" s="92" t="s">
        <v>37</v>
      </c>
      <c r="E2126" s="92" t="s">
        <v>37</v>
      </c>
      <c r="F2126" s="92" t="s">
        <v>120</v>
      </c>
      <c r="G2126" s="93" t="s">
        <v>37</v>
      </c>
      <c r="H2126" s="93" t="s">
        <v>64</v>
      </c>
      <c r="I2126" s="92" t="s">
        <v>117</v>
      </c>
      <c r="J2126" s="94">
        <v>3371</v>
      </c>
      <c r="K2126" s="95">
        <v>11412</v>
      </c>
      <c r="L2126" s="96">
        <v>638176.25000004994</v>
      </c>
    </row>
    <row r="2127" spans="1:12" s="97" customFormat="1" ht="15" customHeight="1" x14ac:dyDescent="0.25">
      <c r="A2127" s="91" t="s">
        <v>52</v>
      </c>
      <c r="B2127" s="92" t="s">
        <v>43</v>
      </c>
      <c r="C2127" s="92" t="s">
        <v>55</v>
      </c>
      <c r="D2127" s="92" t="s">
        <v>37</v>
      </c>
      <c r="E2127" s="92" t="s">
        <v>37</v>
      </c>
      <c r="F2127" s="92" t="s">
        <v>120</v>
      </c>
      <c r="G2127" s="93" t="s">
        <v>37</v>
      </c>
      <c r="H2127" s="93" t="s">
        <v>64</v>
      </c>
      <c r="I2127" s="92" t="s">
        <v>45</v>
      </c>
      <c r="J2127" s="94" t="s">
        <v>100</v>
      </c>
      <c r="K2127" s="95" t="s">
        <v>100</v>
      </c>
      <c r="L2127" s="96" t="s">
        <v>100</v>
      </c>
    </row>
    <row r="2128" spans="1:12" s="97" customFormat="1" ht="15" customHeight="1" x14ac:dyDescent="0.25">
      <c r="A2128" s="91" t="s">
        <v>52</v>
      </c>
      <c r="B2128" s="92" t="s">
        <v>43</v>
      </c>
      <c r="C2128" s="92" t="s">
        <v>55</v>
      </c>
      <c r="D2128" s="92" t="s">
        <v>37</v>
      </c>
      <c r="E2128" s="92" t="s">
        <v>37</v>
      </c>
      <c r="F2128" s="92" t="s">
        <v>121</v>
      </c>
      <c r="G2128" s="93" t="s">
        <v>41</v>
      </c>
      <c r="H2128" s="93" t="s">
        <v>37</v>
      </c>
      <c r="I2128" s="92" t="s">
        <v>117</v>
      </c>
      <c r="J2128" s="94">
        <v>10372</v>
      </c>
      <c r="K2128" s="95">
        <v>33108</v>
      </c>
      <c r="L2128" s="96">
        <v>1635036.65999967</v>
      </c>
    </row>
    <row r="2129" spans="1:12" s="97" customFormat="1" ht="15" customHeight="1" x14ac:dyDescent="0.25">
      <c r="A2129" s="91" t="s">
        <v>52</v>
      </c>
      <c r="B2129" s="92" t="s">
        <v>43</v>
      </c>
      <c r="C2129" s="92" t="s">
        <v>55</v>
      </c>
      <c r="D2129" s="92" t="s">
        <v>37</v>
      </c>
      <c r="E2129" s="92" t="s">
        <v>37</v>
      </c>
      <c r="F2129" s="92" t="s">
        <v>121</v>
      </c>
      <c r="G2129" s="93" t="s">
        <v>41</v>
      </c>
      <c r="H2129" s="93" t="s">
        <v>37</v>
      </c>
      <c r="I2129" s="92" t="s">
        <v>45</v>
      </c>
      <c r="J2129" s="94">
        <v>13</v>
      </c>
      <c r="K2129" s="95">
        <v>13</v>
      </c>
      <c r="L2129" s="96">
        <v>822</v>
      </c>
    </row>
    <row r="2130" spans="1:12" s="97" customFormat="1" ht="15" customHeight="1" x14ac:dyDescent="0.25">
      <c r="A2130" s="91" t="s">
        <v>52</v>
      </c>
      <c r="B2130" s="92" t="s">
        <v>43</v>
      </c>
      <c r="C2130" s="92" t="s">
        <v>55</v>
      </c>
      <c r="D2130" s="92" t="s">
        <v>37</v>
      </c>
      <c r="E2130" s="92" t="s">
        <v>37</v>
      </c>
      <c r="F2130" s="92" t="s">
        <v>121</v>
      </c>
      <c r="G2130" s="93" t="s">
        <v>42</v>
      </c>
      <c r="H2130" s="93" t="s">
        <v>37</v>
      </c>
      <c r="I2130" s="92" t="s">
        <v>117</v>
      </c>
      <c r="J2130" s="94">
        <v>10132</v>
      </c>
      <c r="K2130" s="95">
        <v>31769</v>
      </c>
      <c r="L2130" s="96">
        <v>1555543.5399996601</v>
      </c>
    </row>
    <row r="2131" spans="1:12" s="97" customFormat="1" ht="15" customHeight="1" x14ac:dyDescent="0.25">
      <c r="A2131" s="91" t="s">
        <v>52</v>
      </c>
      <c r="B2131" s="92" t="s">
        <v>43</v>
      </c>
      <c r="C2131" s="92" t="s">
        <v>55</v>
      </c>
      <c r="D2131" s="92" t="s">
        <v>37</v>
      </c>
      <c r="E2131" s="92" t="s">
        <v>37</v>
      </c>
      <c r="F2131" s="92" t="s">
        <v>121</v>
      </c>
      <c r="G2131" s="93" t="s">
        <v>42</v>
      </c>
      <c r="H2131" s="93" t="s">
        <v>37</v>
      </c>
      <c r="I2131" s="92" t="s">
        <v>45</v>
      </c>
      <c r="J2131" s="94" t="s">
        <v>100</v>
      </c>
      <c r="K2131" s="95" t="s">
        <v>100</v>
      </c>
      <c r="L2131" s="96" t="s">
        <v>100</v>
      </c>
    </row>
    <row r="2132" spans="1:12" s="97" customFormat="1" ht="15" customHeight="1" x14ac:dyDescent="0.25">
      <c r="A2132" s="91" t="s">
        <v>52</v>
      </c>
      <c r="B2132" s="92" t="s">
        <v>43</v>
      </c>
      <c r="C2132" s="92" t="s">
        <v>55</v>
      </c>
      <c r="D2132" s="92" t="s">
        <v>37</v>
      </c>
      <c r="E2132" s="92" t="s">
        <v>37</v>
      </c>
      <c r="F2132" s="92" t="s">
        <v>121</v>
      </c>
      <c r="G2132" s="93" t="s">
        <v>43</v>
      </c>
      <c r="H2132" s="93" t="s">
        <v>37</v>
      </c>
      <c r="I2132" s="92" t="s">
        <v>117</v>
      </c>
      <c r="J2132" s="94">
        <v>10380</v>
      </c>
      <c r="K2132" s="95">
        <v>31878</v>
      </c>
      <c r="L2132" s="96">
        <v>1556973.88999971</v>
      </c>
    </row>
    <row r="2133" spans="1:12" s="97" customFormat="1" ht="15" customHeight="1" x14ac:dyDescent="0.25">
      <c r="A2133" s="91" t="s">
        <v>52</v>
      </c>
      <c r="B2133" s="92" t="s">
        <v>43</v>
      </c>
      <c r="C2133" s="92" t="s">
        <v>55</v>
      </c>
      <c r="D2133" s="92" t="s">
        <v>37</v>
      </c>
      <c r="E2133" s="92" t="s">
        <v>37</v>
      </c>
      <c r="F2133" s="92" t="s">
        <v>121</v>
      </c>
      <c r="G2133" s="93" t="s">
        <v>43</v>
      </c>
      <c r="H2133" s="93" t="s">
        <v>37</v>
      </c>
      <c r="I2133" s="92" t="s">
        <v>45</v>
      </c>
      <c r="J2133" s="94">
        <v>13</v>
      </c>
      <c r="K2133" s="95">
        <v>17</v>
      </c>
      <c r="L2133" s="96">
        <v>998.6</v>
      </c>
    </row>
    <row r="2134" spans="1:12" s="97" customFormat="1" ht="15" customHeight="1" x14ac:dyDescent="0.25">
      <c r="A2134" s="91" t="s">
        <v>52</v>
      </c>
      <c r="B2134" s="92" t="s">
        <v>43</v>
      </c>
      <c r="C2134" s="92" t="s">
        <v>55</v>
      </c>
      <c r="D2134" s="92" t="s">
        <v>37</v>
      </c>
      <c r="E2134" s="92" t="s">
        <v>37</v>
      </c>
      <c r="F2134" s="92" t="s">
        <v>121</v>
      </c>
      <c r="G2134" s="93" t="s">
        <v>44</v>
      </c>
      <c r="H2134" s="93" t="s">
        <v>37</v>
      </c>
      <c r="I2134" s="92" t="s">
        <v>117</v>
      </c>
      <c r="J2134" s="94">
        <v>10210</v>
      </c>
      <c r="K2134" s="95">
        <v>29494</v>
      </c>
      <c r="L2134" s="96">
        <v>1433085.56999975</v>
      </c>
    </row>
    <row r="2135" spans="1:12" s="97" customFormat="1" ht="15" customHeight="1" x14ac:dyDescent="0.25">
      <c r="A2135" s="91" t="s">
        <v>52</v>
      </c>
      <c r="B2135" s="92" t="s">
        <v>43</v>
      </c>
      <c r="C2135" s="92" t="s">
        <v>55</v>
      </c>
      <c r="D2135" s="92" t="s">
        <v>37</v>
      </c>
      <c r="E2135" s="92" t="s">
        <v>37</v>
      </c>
      <c r="F2135" s="92" t="s">
        <v>121</v>
      </c>
      <c r="G2135" s="93" t="s">
        <v>44</v>
      </c>
      <c r="H2135" s="93" t="s">
        <v>37</v>
      </c>
      <c r="I2135" s="92" t="s">
        <v>45</v>
      </c>
      <c r="J2135" s="94" t="s">
        <v>100</v>
      </c>
      <c r="K2135" s="95" t="s">
        <v>100</v>
      </c>
      <c r="L2135" s="96" t="s">
        <v>100</v>
      </c>
    </row>
    <row r="2136" spans="1:12" s="97" customFormat="1" ht="15" customHeight="1" x14ac:dyDescent="0.25">
      <c r="A2136" s="91" t="s">
        <v>52</v>
      </c>
      <c r="B2136" s="92" t="s">
        <v>43</v>
      </c>
      <c r="C2136" s="92" t="s">
        <v>55</v>
      </c>
      <c r="D2136" s="92" t="s">
        <v>37</v>
      </c>
      <c r="E2136" s="92" t="s">
        <v>37</v>
      </c>
      <c r="F2136" s="92" t="s">
        <v>121</v>
      </c>
      <c r="G2136" s="93" t="s">
        <v>98</v>
      </c>
      <c r="H2136" s="93" t="s">
        <v>37</v>
      </c>
      <c r="I2136" s="92" t="s">
        <v>117</v>
      </c>
      <c r="J2136" s="94">
        <v>9979</v>
      </c>
      <c r="K2136" s="95">
        <v>32058</v>
      </c>
      <c r="L2136" s="96">
        <v>1532146.3099996799</v>
      </c>
    </row>
    <row r="2137" spans="1:12" s="97" customFormat="1" ht="15" customHeight="1" x14ac:dyDescent="0.25">
      <c r="A2137" s="91" t="s">
        <v>52</v>
      </c>
      <c r="B2137" s="92" t="s">
        <v>43</v>
      </c>
      <c r="C2137" s="92" t="s">
        <v>55</v>
      </c>
      <c r="D2137" s="92" t="s">
        <v>37</v>
      </c>
      <c r="E2137" s="92" t="s">
        <v>37</v>
      </c>
      <c r="F2137" s="92" t="s">
        <v>121</v>
      </c>
      <c r="G2137" s="93" t="s">
        <v>98</v>
      </c>
      <c r="H2137" s="93" t="s">
        <v>37</v>
      </c>
      <c r="I2137" s="92" t="s">
        <v>45</v>
      </c>
      <c r="J2137" s="94" t="s">
        <v>100</v>
      </c>
      <c r="K2137" s="95" t="s">
        <v>100</v>
      </c>
      <c r="L2137" s="96" t="s">
        <v>100</v>
      </c>
    </row>
    <row r="2138" spans="1:12" s="97" customFormat="1" ht="15" customHeight="1" x14ac:dyDescent="0.25">
      <c r="A2138" s="91" t="s">
        <v>52</v>
      </c>
      <c r="B2138" s="92" t="s">
        <v>43</v>
      </c>
      <c r="C2138" s="92" t="s">
        <v>55</v>
      </c>
      <c r="D2138" s="92" t="s">
        <v>37</v>
      </c>
      <c r="E2138" s="92" t="s">
        <v>37</v>
      </c>
      <c r="F2138" s="92" t="s">
        <v>121</v>
      </c>
      <c r="G2138" s="93" t="s">
        <v>37</v>
      </c>
      <c r="H2138" s="93" t="s">
        <v>122</v>
      </c>
      <c r="I2138" s="92" t="s">
        <v>117</v>
      </c>
      <c r="J2138" s="94">
        <v>10174</v>
      </c>
      <c r="K2138" s="95">
        <v>25954</v>
      </c>
      <c r="L2138" s="96">
        <v>1297719.50000016</v>
      </c>
    </row>
    <row r="2139" spans="1:12" s="97" customFormat="1" ht="15" customHeight="1" x14ac:dyDescent="0.25">
      <c r="A2139" s="91" t="s">
        <v>52</v>
      </c>
      <c r="B2139" s="92" t="s">
        <v>43</v>
      </c>
      <c r="C2139" s="92" t="s">
        <v>55</v>
      </c>
      <c r="D2139" s="92" t="s">
        <v>37</v>
      </c>
      <c r="E2139" s="92" t="s">
        <v>37</v>
      </c>
      <c r="F2139" s="92" t="s">
        <v>121</v>
      </c>
      <c r="G2139" s="93" t="s">
        <v>37</v>
      </c>
      <c r="H2139" s="93" t="s">
        <v>122</v>
      </c>
      <c r="I2139" s="92" t="s">
        <v>45</v>
      </c>
      <c r="J2139" s="94">
        <v>25</v>
      </c>
      <c r="K2139" s="95">
        <v>32</v>
      </c>
      <c r="L2139" s="96">
        <v>1914.28</v>
      </c>
    </row>
    <row r="2140" spans="1:12" s="97" customFormat="1" ht="15" customHeight="1" x14ac:dyDescent="0.25">
      <c r="A2140" s="91" t="s">
        <v>52</v>
      </c>
      <c r="B2140" s="92" t="s">
        <v>43</v>
      </c>
      <c r="C2140" s="92" t="s">
        <v>55</v>
      </c>
      <c r="D2140" s="92" t="s">
        <v>37</v>
      </c>
      <c r="E2140" s="92" t="s">
        <v>37</v>
      </c>
      <c r="F2140" s="92" t="s">
        <v>121</v>
      </c>
      <c r="G2140" s="93" t="s">
        <v>37</v>
      </c>
      <c r="H2140" s="93" t="s">
        <v>37</v>
      </c>
      <c r="I2140" s="92" t="s">
        <v>117</v>
      </c>
      <c r="J2140" s="94">
        <v>49618</v>
      </c>
      <c r="K2140" s="95">
        <v>161740</v>
      </c>
      <c r="L2140" s="96">
        <v>7883356.4900043802</v>
      </c>
    </row>
    <row r="2141" spans="1:12" s="97" customFormat="1" ht="15" customHeight="1" x14ac:dyDescent="0.25">
      <c r="A2141" s="91" t="s">
        <v>52</v>
      </c>
      <c r="B2141" s="92" t="s">
        <v>43</v>
      </c>
      <c r="C2141" s="92" t="s">
        <v>55</v>
      </c>
      <c r="D2141" s="92" t="s">
        <v>37</v>
      </c>
      <c r="E2141" s="92" t="s">
        <v>37</v>
      </c>
      <c r="F2141" s="92" t="s">
        <v>121</v>
      </c>
      <c r="G2141" s="93" t="s">
        <v>37</v>
      </c>
      <c r="H2141" s="93" t="s">
        <v>37</v>
      </c>
      <c r="I2141" s="92" t="s">
        <v>45</v>
      </c>
      <c r="J2141" s="94">
        <v>61</v>
      </c>
      <c r="K2141" s="95">
        <v>79</v>
      </c>
      <c r="L2141" s="96">
        <v>4660.58</v>
      </c>
    </row>
    <row r="2142" spans="1:12" s="97" customFormat="1" ht="15" customHeight="1" x14ac:dyDescent="0.25">
      <c r="A2142" s="91" t="s">
        <v>52</v>
      </c>
      <c r="B2142" s="92" t="s">
        <v>43</v>
      </c>
      <c r="C2142" s="92" t="s">
        <v>55</v>
      </c>
      <c r="D2142" s="92" t="s">
        <v>37</v>
      </c>
      <c r="E2142" s="92" t="s">
        <v>37</v>
      </c>
      <c r="F2142" s="92" t="s">
        <v>121</v>
      </c>
      <c r="G2142" s="93" t="s">
        <v>37</v>
      </c>
      <c r="H2142" s="93" t="s">
        <v>64</v>
      </c>
      <c r="I2142" s="92" t="s">
        <v>117</v>
      </c>
      <c r="J2142" s="94">
        <v>38960</v>
      </c>
      <c r="K2142" s="95">
        <v>133295</v>
      </c>
      <c r="L2142" s="96">
        <v>6461194.4300053604</v>
      </c>
    </row>
    <row r="2143" spans="1:12" s="97" customFormat="1" ht="15" customHeight="1" x14ac:dyDescent="0.25">
      <c r="A2143" s="91" t="s">
        <v>52</v>
      </c>
      <c r="B2143" s="92" t="s">
        <v>43</v>
      </c>
      <c r="C2143" s="92" t="s">
        <v>55</v>
      </c>
      <c r="D2143" s="92" t="s">
        <v>37</v>
      </c>
      <c r="E2143" s="92" t="s">
        <v>37</v>
      </c>
      <c r="F2143" s="92" t="s">
        <v>121</v>
      </c>
      <c r="G2143" s="93" t="s">
        <v>37</v>
      </c>
      <c r="H2143" s="93" t="s">
        <v>64</v>
      </c>
      <c r="I2143" s="92" t="s">
        <v>45</v>
      </c>
      <c r="J2143" s="94">
        <v>33</v>
      </c>
      <c r="K2143" s="95">
        <v>44</v>
      </c>
      <c r="L2143" s="96">
        <v>2533.3000000000002</v>
      </c>
    </row>
    <row r="2144" spans="1:12" s="97" customFormat="1" ht="15" customHeight="1" x14ac:dyDescent="0.25">
      <c r="A2144" s="91" t="s">
        <v>52</v>
      </c>
      <c r="B2144" s="92" t="s">
        <v>43</v>
      </c>
      <c r="C2144" s="92" t="s">
        <v>55</v>
      </c>
      <c r="D2144" s="92" t="s">
        <v>37</v>
      </c>
      <c r="E2144" s="92" t="s">
        <v>37</v>
      </c>
      <c r="F2144" s="92" t="s">
        <v>60</v>
      </c>
      <c r="G2144" s="93" t="s">
        <v>41</v>
      </c>
      <c r="H2144" s="93" t="s">
        <v>37</v>
      </c>
      <c r="I2144" s="92" t="s">
        <v>117</v>
      </c>
      <c r="J2144" s="94">
        <v>1765</v>
      </c>
      <c r="K2144" s="95">
        <v>5874</v>
      </c>
      <c r="L2144" s="96">
        <v>303831.58</v>
      </c>
    </row>
    <row r="2145" spans="1:12" s="97" customFormat="1" ht="15" customHeight="1" x14ac:dyDescent="0.25">
      <c r="A2145" s="91" t="s">
        <v>52</v>
      </c>
      <c r="B2145" s="92" t="s">
        <v>43</v>
      </c>
      <c r="C2145" s="92" t="s">
        <v>55</v>
      </c>
      <c r="D2145" s="92" t="s">
        <v>37</v>
      </c>
      <c r="E2145" s="92" t="s">
        <v>37</v>
      </c>
      <c r="F2145" s="92" t="s">
        <v>60</v>
      </c>
      <c r="G2145" s="93" t="s">
        <v>41</v>
      </c>
      <c r="H2145" s="93" t="s">
        <v>37</v>
      </c>
      <c r="I2145" s="92" t="s">
        <v>45</v>
      </c>
      <c r="J2145" s="94" t="s">
        <v>99</v>
      </c>
      <c r="K2145" s="95" t="s">
        <v>99</v>
      </c>
      <c r="L2145" s="96" t="s">
        <v>99</v>
      </c>
    </row>
    <row r="2146" spans="1:12" s="97" customFormat="1" ht="15" customHeight="1" x14ac:dyDescent="0.25">
      <c r="A2146" s="91" t="s">
        <v>52</v>
      </c>
      <c r="B2146" s="92" t="s">
        <v>43</v>
      </c>
      <c r="C2146" s="92" t="s">
        <v>55</v>
      </c>
      <c r="D2146" s="92" t="s">
        <v>37</v>
      </c>
      <c r="E2146" s="92" t="s">
        <v>37</v>
      </c>
      <c r="F2146" s="92" t="s">
        <v>60</v>
      </c>
      <c r="G2146" s="93" t="s">
        <v>42</v>
      </c>
      <c r="H2146" s="93" t="s">
        <v>37</v>
      </c>
      <c r="I2146" s="92" t="s">
        <v>117</v>
      </c>
      <c r="J2146" s="94">
        <v>2341</v>
      </c>
      <c r="K2146" s="95">
        <v>6006</v>
      </c>
      <c r="L2146" s="96">
        <v>298891.69999998302</v>
      </c>
    </row>
    <row r="2147" spans="1:12" s="97" customFormat="1" ht="15" customHeight="1" x14ac:dyDescent="0.25">
      <c r="A2147" s="91" t="s">
        <v>52</v>
      </c>
      <c r="B2147" s="92" t="s">
        <v>43</v>
      </c>
      <c r="C2147" s="92" t="s">
        <v>55</v>
      </c>
      <c r="D2147" s="92" t="s">
        <v>37</v>
      </c>
      <c r="E2147" s="92" t="s">
        <v>37</v>
      </c>
      <c r="F2147" s="92" t="s">
        <v>60</v>
      </c>
      <c r="G2147" s="93" t="s">
        <v>43</v>
      </c>
      <c r="H2147" s="93" t="s">
        <v>37</v>
      </c>
      <c r="I2147" s="92" t="s">
        <v>117</v>
      </c>
      <c r="J2147" s="94">
        <v>2222</v>
      </c>
      <c r="K2147" s="95">
        <v>6540</v>
      </c>
      <c r="L2147" s="96">
        <v>327587.23000000097</v>
      </c>
    </row>
    <row r="2148" spans="1:12" s="97" customFormat="1" ht="15" customHeight="1" x14ac:dyDescent="0.25">
      <c r="A2148" s="91" t="s">
        <v>52</v>
      </c>
      <c r="B2148" s="92" t="s">
        <v>43</v>
      </c>
      <c r="C2148" s="92" t="s">
        <v>55</v>
      </c>
      <c r="D2148" s="92" t="s">
        <v>37</v>
      </c>
      <c r="E2148" s="92" t="s">
        <v>37</v>
      </c>
      <c r="F2148" s="92" t="s">
        <v>60</v>
      </c>
      <c r="G2148" s="93" t="s">
        <v>43</v>
      </c>
      <c r="H2148" s="93" t="s">
        <v>37</v>
      </c>
      <c r="I2148" s="92" t="s">
        <v>45</v>
      </c>
      <c r="J2148" s="94" t="s">
        <v>99</v>
      </c>
      <c r="K2148" s="95" t="s">
        <v>99</v>
      </c>
      <c r="L2148" s="96" t="s">
        <v>99</v>
      </c>
    </row>
    <row r="2149" spans="1:12" s="97" customFormat="1" ht="15" customHeight="1" x14ac:dyDescent="0.25">
      <c r="A2149" s="91" t="s">
        <v>52</v>
      </c>
      <c r="B2149" s="92" t="s">
        <v>43</v>
      </c>
      <c r="C2149" s="92" t="s">
        <v>55</v>
      </c>
      <c r="D2149" s="92" t="s">
        <v>37</v>
      </c>
      <c r="E2149" s="92" t="s">
        <v>37</v>
      </c>
      <c r="F2149" s="92" t="s">
        <v>60</v>
      </c>
      <c r="G2149" s="93" t="s">
        <v>44</v>
      </c>
      <c r="H2149" s="93" t="s">
        <v>37</v>
      </c>
      <c r="I2149" s="92" t="s">
        <v>117</v>
      </c>
      <c r="J2149" s="94">
        <v>2097</v>
      </c>
      <c r="K2149" s="95">
        <v>5497</v>
      </c>
      <c r="L2149" s="96">
        <v>274091.629999989</v>
      </c>
    </row>
    <row r="2150" spans="1:12" s="97" customFormat="1" ht="15" customHeight="1" x14ac:dyDescent="0.25">
      <c r="A2150" s="91" t="s">
        <v>52</v>
      </c>
      <c r="B2150" s="92" t="s">
        <v>43</v>
      </c>
      <c r="C2150" s="92" t="s">
        <v>55</v>
      </c>
      <c r="D2150" s="92" t="s">
        <v>37</v>
      </c>
      <c r="E2150" s="92" t="s">
        <v>37</v>
      </c>
      <c r="F2150" s="92" t="s">
        <v>60</v>
      </c>
      <c r="G2150" s="93" t="s">
        <v>44</v>
      </c>
      <c r="H2150" s="93" t="s">
        <v>37</v>
      </c>
      <c r="I2150" s="92" t="s">
        <v>45</v>
      </c>
      <c r="J2150" s="94" t="s">
        <v>99</v>
      </c>
      <c r="K2150" s="95" t="s">
        <v>99</v>
      </c>
      <c r="L2150" s="96" t="s">
        <v>99</v>
      </c>
    </row>
    <row r="2151" spans="1:12" s="97" customFormat="1" ht="15" customHeight="1" x14ac:dyDescent="0.25">
      <c r="A2151" s="91" t="s">
        <v>52</v>
      </c>
      <c r="B2151" s="92" t="s">
        <v>43</v>
      </c>
      <c r="C2151" s="92" t="s">
        <v>55</v>
      </c>
      <c r="D2151" s="92" t="s">
        <v>37</v>
      </c>
      <c r="E2151" s="92" t="s">
        <v>37</v>
      </c>
      <c r="F2151" s="92" t="s">
        <v>60</v>
      </c>
      <c r="G2151" s="93" t="s">
        <v>98</v>
      </c>
      <c r="H2151" s="93" t="s">
        <v>37</v>
      </c>
      <c r="I2151" s="92" t="s">
        <v>117</v>
      </c>
      <c r="J2151" s="94">
        <v>2252</v>
      </c>
      <c r="K2151" s="95">
        <v>6947</v>
      </c>
      <c r="L2151" s="96">
        <v>343100.62999999098</v>
      </c>
    </row>
    <row r="2152" spans="1:12" s="97" customFormat="1" ht="15" customHeight="1" x14ac:dyDescent="0.25">
      <c r="A2152" s="91" t="s">
        <v>52</v>
      </c>
      <c r="B2152" s="92" t="s">
        <v>43</v>
      </c>
      <c r="C2152" s="92" t="s">
        <v>55</v>
      </c>
      <c r="D2152" s="92" t="s">
        <v>37</v>
      </c>
      <c r="E2152" s="92" t="s">
        <v>37</v>
      </c>
      <c r="F2152" s="92" t="s">
        <v>60</v>
      </c>
      <c r="G2152" s="93" t="s">
        <v>37</v>
      </c>
      <c r="H2152" s="93" t="s">
        <v>122</v>
      </c>
      <c r="I2152" s="92" t="s">
        <v>117</v>
      </c>
      <c r="J2152" s="94">
        <v>2152</v>
      </c>
      <c r="K2152" s="95">
        <v>4974</v>
      </c>
      <c r="L2152" s="96">
        <v>250359.510000001</v>
      </c>
    </row>
    <row r="2153" spans="1:12" s="97" customFormat="1" ht="15" customHeight="1" x14ac:dyDescent="0.25">
      <c r="A2153" s="91" t="s">
        <v>52</v>
      </c>
      <c r="B2153" s="92" t="s">
        <v>43</v>
      </c>
      <c r="C2153" s="92" t="s">
        <v>55</v>
      </c>
      <c r="D2153" s="92" t="s">
        <v>37</v>
      </c>
      <c r="E2153" s="92" t="s">
        <v>37</v>
      </c>
      <c r="F2153" s="92" t="s">
        <v>60</v>
      </c>
      <c r="G2153" s="93" t="s">
        <v>37</v>
      </c>
      <c r="H2153" s="93" t="s">
        <v>122</v>
      </c>
      <c r="I2153" s="92" t="s">
        <v>45</v>
      </c>
      <c r="J2153" s="94" t="s">
        <v>99</v>
      </c>
      <c r="K2153" s="95" t="s">
        <v>99</v>
      </c>
      <c r="L2153" s="96" t="s">
        <v>99</v>
      </c>
    </row>
    <row r="2154" spans="1:12" s="97" customFormat="1" ht="15" customHeight="1" x14ac:dyDescent="0.25">
      <c r="A2154" s="91" t="s">
        <v>52</v>
      </c>
      <c r="B2154" s="92" t="s">
        <v>43</v>
      </c>
      <c r="C2154" s="92" t="s">
        <v>55</v>
      </c>
      <c r="D2154" s="92" t="s">
        <v>37</v>
      </c>
      <c r="E2154" s="92" t="s">
        <v>37</v>
      </c>
      <c r="F2154" s="92" t="s">
        <v>60</v>
      </c>
      <c r="G2154" s="93" t="s">
        <v>37</v>
      </c>
      <c r="H2154" s="93" t="s">
        <v>37</v>
      </c>
      <c r="I2154" s="92" t="s">
        <v>117</v>
      </c>
      <c r="J2154" s="94">
        <v>10405</v>
      </c>
      <c r="K2154" s="95">
        <v>31277</v>
      </c>
      <c r="L2154" s="96">
        <v>1569538.8000004799</v>
      </c>
    </row>
    <row r="2155" spans="1:12" s="97" customFormat="1" ht="15" customHeight="1" x14ac:dyDescent="0.25">
      <c r="A2155" s="91" t="s">
        <v>52</v>
      </c>
      <c r="B2155" s="92" t="s">
        <v>43</v>
      </c>
      <c r="C2155" s="92" t="s">
        <v>55</v>
      </c>
      <c r="D2155" s="92" t="s">
        <v>37</v>
      </c>
      <c r="E2155" s="92" t="s">
        <v>37</v>
      </c>
      <c r="F2155" s="92" t="s">
        <v>60</v>
      </c>
      <c r="G2155" s="93" t="s">
        <v>37</v>
      </c>
      <c r="H2155" s="93" t="s">
        <v>37</v>
      </c>
      <c r="I2155" s="92" t="s">
        <v>45</v>
      </c>
      <c r="J2155" s="94">
        <v>5</v>
      </c>
      <c r="K2155" s="95">
        <v>7</v>
      </c>
      <c r="L2155" s="96">
        <v>432</v>
      </c>
    </row>
    <row r="2156" spans="1:12" s="97" customFormat="1" ht="15" customHeight="1" x14ac:dyDescent="0.25">
      <c r="A2156" s="91" t="s">
        <v>52</v>
      </c>
      <c r="B2156" s="92" t="s">
        <v>43</v>
      </c>
      <c r="C2156" s="92" t="s">
        <v>55</v>
      </c>
      <c r="D2156" s="92" t="s">
        <v>37</v>
      </c>
      <c r="E2156" s="92" t="s">
        <v>37</v>
      </c>
      <c r="F2156" s="92" t="s">
        <v>60</v>
      </c>
      <c r="G2156" s="93" t="s">
        <v>37</v>
      </c>
      <c r="H2156" s="93" t="s">
        <v>64</v>
      </c>
      <c r="I2156" s="92" t="s">
        <v>117</v>
      </c>
      <c r="J2156" s="94">
        <v>8167</v>
      </c>
      <c r="K2156" s="95">
        <v>25934</v>
      </c>
      <c r="L2156" s="96">
        <v>1299860.86000028</v>
      </c>
    </row>
    <row r="2157" spans="1:12" s="97" customFormat="1" ht="15" customHeight="1" x14ac:dyDescent="0.25">
      <c r="A2157" s="91" t="s">
        <v>52</v>
      </c>
      <c r="B2157" s="92" t="s">
        <v>43</v>
      </c>
      <c r="C2157" s="92" t="s">
        <v>55</v>
      </c>
      <c r="D2157" s="92" t="s">
        <v>37</v>
      </c>
      <c r="E2157" s="92" t="s">
        <v>37</v>
      </c>
      <c r="F2157" s="92" t="s">
        <v>60</v>
      </c>
      <c r="G2157" s="93" t="s">
        <v>37</v>
      </c>
      <c r="H2157" s="93" t="s">
        <v>64</v>
      </c>
      <c r="I2157" s="92" t="s">
        <v>45</v>
      </c>
      <c r="J2157" s="94" t="s">
        <v>99</v>
      </c>
      <c r="K2157" s="95" t="s">
        <v>99</v>
      </c>
      <c r="L2157" s="96" t="s">
        <v>99</v>
      </c>
    </row>
    <row r="2158" spans="1:12" s="97" customFormat="1" ht="15" customHeight="1" x14ac:dyDescent="0.25">
      <c r="A2158" s="91" t="s">
        <v>52</v>
      </c>
      <c r="B2158" s="92" t="s">
        <v>43</v>
      </c>
      <c r="C2158" s="92" t="s">
        <v>55</v>
      </c>
      <c r="D2158" s="92" t="s">
        <v>37</v>
      </c>
      <c r="E2158" s="92" t="s">
        <v>37</v>
      </c>
      <c r="F2158" s="92" t="s">
        <v>37</v>
      </c>
      <c r="G2158" s="93" t="s">
        <v>41</v>
      </c>
      <c r="H2158" s="93" t="s">
        <v>122</v>
      </c>
      <c r="I2158" s="92" t="s">
        <v>117</v>
      </c>
      <c r="J2158" s="94">
        <v>2006</v>
      </c>
      <c r="K2158" s="95">
        <v>4571</v>
      </c>
      <c r="L2158" s="96">
        <v>266166.21999999398</v>
      </c>
    </row>
    <row r="2159" spans="1:12" s="97" customFormat="1" ht="15" customHeight="1" x14ac:dyDescent="0.25">
      <c r="A2159" s="91" t="s">
        <v>52</v>
      </c>
      <c r="B2159" s="92" t="s">
        <v>43</v>
      </c>
      <c r="C2159" s="92" t="s">
        <v>55</v>
      </c>
      <c r="D2159" s="92" t="s">
        <v>37</v>
      </c>
      <c r="E2159" s="92" t="s">
        <v>37</v>
      </c>
      <c r="F2159" s="92" t="s">
        <v>37</v>
      </c>
      <c r="G2159" s="93" t="s">
        <v>41</v>
      </c>
      <c r="H2159" s="93" t="s">
        <v>122</v>
      </c>
      <c r="I2159" s="92" t="s">
        <v>45</v>
      </c>
      <c r="J2159" s="94">
        <v>8</v>
      </c>
      <c r="K2159" s="95">
        <v>8</v>
      </c>
      <c r="L2159" s="96">
        <v>510</v>
      </c>
    </row>
    <row r="2160" spans="1:12" s="97" customFormat="1" ht="15" customHeight="1" x14ac:dyDescent="0.25">
      <c r="A2160" s="91" t="s">
        <v>52</v>
      </c>
      <c r="B2160" s="92" t="s">
        <v>43</v>
      </c>
      <c r="C2160" s="92" t="s">
        <v>55</v>
      </c>
      <c r="D2160" s="92" t="s">
        <v>37</v>
      </c>
      <c r="E2160" s="92" t="s">
        <v>37</v>
      </c>
      <c r="F2160" s="92" t="s">
        <v>37</v>
      </c>
      <c r="G2160" s="93" t="s">
        <v>41</v>
      </c>
      <c r="H2160" s="93" t="s">
        <v>37</v>
      </c>
      <c r="I2160" s="92" t="s">
        <v>117</v>
      </c>
      <c r="J2160" s="94">
        <v>13028</v>
      </c>
      <c r="K2160" s="95">
        <v>42024</v>
      </c>
      <c r="L2160" s="96">
        <v>2142300.7699993602</v>
      </c>
    </row>
    <row r="2161" spans="1:12" s="97" customFormat="1" ht="15" customHeight="1" x14ac:dyDescent="0.25">
      <c r="A2161" s="91" t="s">
        <v>52</v>
      </c>
      <c r="B2161" s="92" t="s">
        <v>43</v>
      </c>
      <c r="C2161" s="92" t="s">
        <v>55</v>
      </c>
      <c r="D2161" s="92" t="s">
        <v>37</v>
      </c>
      <c r="E2161" s="92" t="s">
        <v>37</v>
      </c>
      <c r="F2161" s="92" t="s">
        <v>37</v>
      </c>
      <c r="G2161" s="93" t="s">
        <v>41</v>
      </c>
      <c r="H2161" s="93" t="s">
        <v>37</v>
      </c>
      <c r="I2161" s="92" t="s">
        <v>45</v>
      </c>
      <c r="J2161" s="94">
        <v>18</v>
      </c>
      <c r="K2161" s="95">
        <v>18</v>
      </c>
      <c r="L2161" s="96">
        <v>1125</v>
      </c>
    </row>
    <row r="2162" spans="1:12" s="97" customFormat="1" ht="15" customHeight="1" x14ac:dyDescent="0.25">
      <c r="A2162" s="91" t="s">
        <v>52</v>
      </c>
      <c r="B2162" s="92" t="s">
        <v>43</v>
      </c>
      <c r="C2162" s="92" t="s">
        <v>55</v>
      </c>
      <c r="D2162" s="92" t="s">
        <v>37</v>
      </c>
      <c r="E2162" s="92" t="s">
        <v>37</v>
      </c>
      <c r="F2162" s="92" t="s">
        <v>37</v>
      </c>
      <c r="G2162" s="93" t="s">
        <v>41</v>
      </c>
      <c r="H2162" s="93" t="s">
        <v>64</v>
      </c>
      <c r="I2162" s="92" t="s">
        <v>117</v>
      </c>
      <c r="J2162" s="94">
        <v>11033</v>
      </c>
      <c r="K2162" s="95">
        <v>37453</v>
      </c>
      <c r="L2162" s="96">
        <v>1876134.5499996</v>
      </c>
    </row>
    <row r="2163" spans="1:12" s="97" customFormat="1" ht="15" customHeight="1" x14ac:dyDescent="0.25">
      <c r="A2163" s="91" t="s">
        <v>52</v>
      </c>
      <c r="B2163" s="92" t="s">
        <v>43</v>
      </c>
      <c r="C2163" s="92" t="s">
        <v>55</v>
      </c>
      <c r="D2163" s="92" t="s">
        <v>37</v>
      </c>
      <c r="E2163" s="92" t="s">
        <v>37</v>
      </c>
      <c r="F2163" s="92" t="s">
        <v>37</v>
      </c>
      <c r="G2163" s="93" t="s">
        <v>41</v>
      </c>
      <c r="H2163" s="93" t="s">
        <v>64</v>
      </c>
      <c r="I2163" s="92" t="s">
        <v>45</v>
      </c>
      <c r="J2163" s="94">
        <v>10</v>
      </c>
      <c r="K2163" s="95">
        <v>10</v>
      </c>
      <c r="L2163" s="96">
        <v>615</v>
      </c>
    </row>
    <row r="2164" spans="1:12" s="97" customFormat="1" ht="15" customHeight="1" x14ac:dyDescent="0.25">
      <c r="A2164" s="91" t="s">
        <v>52</v>
      </c>
      <c r="B2164" s="92" t="s">
        <v>43</v>
      </c>
      <c r="C2164" s="92" t="s">
        <v>55</v>
      </c>
      <c r="D2164" s="92" t="s">
        <v>37</v>
      </c>
      <c r="E2164" s="92" t="s">
        <v>37</v>
      </c>
      <c r="F2164" s="92" t="s">
        <v>37</v>
      </c>
      <c r="G2164" s="93" t="s">
        <v>42</v>
      </c>
      <c r="H2164" s="93" t="s">
        <v>122</v>
      </c>
      <c r="I2164" s="92" t="s">
        <v>117</v>
      </c>
      <c r="J2164" s="94">
        <v>3070</v>
      </c>
      <c r="K2164" s="95">
        <v>6259</v>
      </c>
      <c r="L2164" s="96">
        <v>315513.11000001198</v>
      </c>
    </row>
    <row r="2165" spans="1:12" s="97" customFormat="1" ht="15" customHeight="1" x14ac:dyDescent="0.25">
      <c r="A2165" s="91" t="s">
        <v>52</v>
      </c>
      <c r="B2165" s="92" t="s">
        <v>43</v>
      </c>
      <c r="C2165" s="92" t="s">
        <v>55</v>
      </c>
      <c r="D2165" s="92" t="s">
        <v>37</v>
      </c>
      <c r="E2165" s="92" t="s">
        <v>37</v>
      </c>
      <c r="F2165" s="92" t="s">
        <v>37</v>
      </c>
      <c r="G2165" s="93" t="s">
        <v>42</v>
      </c>
      <c r="H2165" s="93" t="s">
        <v>122</v>
      </c>
      <c r="I2165" s="92" t="s">
        <v>45</v>
      </c>
      <c r="J2165" s="94">
        <v>8</v>
      </c>
      <c r="K2165" s="95">
        <v>8</v>
      </c>
      <c r="L2165" s="96">
        <v>492</v>
      </c>
    </row>
    <row r="2166" spans="1:12" s="97" customFormat="1" ht="15" customHeight="1" x14ac:dyDescent="0.25">
      <c r="A2166" s="91" t="s">
        <v>52</v>
      </c>
      <c r="B2166" s="92" t="s">
        <v>43</v>
      </c>
      <c r="C2166" s="92" t="s">
        <v>55</v>
      </c>
      <c r="D2166" s="92" t="s">
        <v>37</v>
      </c>
      <c r="E2166" s="92" t="s">
        <v>37</v>
      </c>
      <c r="F2166" s="92" t="s">
        <v>37</v>
      </c>
      <c r="G2166" s="93" t="s">
        <v>42</v>
      </c>
      <c r="H2166" s="93" t="s">
        <v>37</v>
      </c>
      <c r="I2166" s="92" t="s">
        <v>117</v>
      </c>
      <c r="J2166" s="94">
        <v>13283</v>
      </c>
      <c r="K2166" s="95">
        <v>40032</v>
      </c>
      <c r="L2166" s="96">
        <v>1984557.74999956</v>
      </c>
    </row>
    <row r="2167" spans="1:12" s="97" customFormat="1" ht="15" customHeight="1" x14ac:dyDescent="0.25">
      <c r="A2167" s="91" t="s">
        <v>52</v>
      </c>
      <c r="B2167" s="92" t="s">
        <v>43</v>
      </c>
      <c r="C2167" s="92" t="s">
        <v>55</v>
      </c>
      <c r="D2167" s="92" t="s">
        <v>37</v>
      </c>
      <c r="E2167" s="92" t="s">
        <v>37</v>
      </c>
      <c r="F2167" s="92" t="s">
        <v>37</v>
      </c>
      <c r="G2167" s="93" t="s">
        <v>42</v>
      </c>
      <c r="H2167" s="93" t="s">
        <v>37</v>
      </c>
      <c r="I2167" s="92" t="s">
        <v>45</v>
      </c>
      <c r="J2167" s="94">
        <v>15</v>
      </c>
      <c r="K2167" s="95">
        <v>15</v>
      </c>
      <c r="L2167" s="96">
        <v>924</v>
      </c>
    </row>
    <row r="2168" spans="1:12" s="97" customFormat="1" ht="15" customHeight="1" x14ac:dyDescent="0.25">
      <c r="A2168" s="91" t="s">
        <v>52</v>
      </c>
      <c r="B2168" s="92" t="s">
        <v>43</v>
      </c>
      <c r="C2168" s="92" t="s">
        <v>55</v>
      </c>
      <c r="D2168" s="92" t="s">
        <v>37</v>
      </c>
      <c r="E2168" s="92" t="s">
        <v>37</v>
      </c>
      <c r="F2168" s="92" t="s">
        <v>37</v>
      </c>
      <c r="G2168" s="93" t="s">
        <v>42</v>
      </c>
      <c r="H2168" s="93" t="s">
        <v>64</v>
      </c>
      <c r="I2168" s="92" t="s">
        <v>117</v>
      </c>
      <c r="J2168" s="94">
        <v>10222</v>
      </c>
      <c r="K2168" s="95">
        <v>33773</v>
      </c>
      <c r="L2168" s="96">
        <v>1669044.63999966</v>
      </c>
    </row>
    <row r="2169" spans="1:12" s="97" customFormat="1" ht="15" customHeight="1" x14ac:dyDescent="0.25">
      <c r="A2169" s="91" t="s">
        <v>52</v>
      </c>
      <c r="B2169" s="92" t="s">
        <v>43</v>
      </c>
      <c r="C2169" s="92" t="s">
        <v>55</v>
      </c>
      <c r="D2169" s="92" t="s">
        <v>37</v>
      </c>
      <c r="E2169" s="92" t="s">
        <v>37</v>
      </c>
      <c r="F2169" s="92" t="s">
        <v>37</v>
      </c>
      <c r="G2169" s="93" t="s">
        <v>42</v>
      </c>
      <c r="H2169" s="93" t="s">
        <v>64</v>
      </c>
      <c r="I2169" s="92" t="s">
        <v>45</v>
      </c>
      <c r="J2169" s="94">
        <v>7</v>
      </c>
      <c r="K2169" s="95">
        <v>7</v>
      </c>
      <c r="L2169" s="96">
        <v>432</v>
      </c>
    </row>
    <row r="2170" spans="1:12" s="97" customFormat="1" ht="15" customHeight="1" x14ac:dyDescent="0.25">
      <c r="A2170" s="91" t="s">
        <v>52</v>
      </c>
      <c r="B2170" s="92" t="s">
        <v>43</v>
      </c>
      <c r="C2170" s="92" t="s">
        <v>55</v>
      </c>
      <c r="D2170" s="92" t="s">
        <v>37</v>
      </c>
      <c r="E2170" s="92" t="s">
        <v>37</v>
      </c>
      <c r="F2170" s="92" t="s">
        <v>37</v>
      </c>
      <c r="G2170" s="93" t="s">
        <v>43</v>
      </c>
      <c r="H2170" s="93" t="s">
        <v>122</v>
      </c>
      <c r="I2170" s="92" t="s">
        <v>117</v>
      </c>
      <c r="J2170" s="94">
        <v>3350</v>
      </c>
      <c r="K2170" s="95">
        <v>7322</v>
      </c>
      <c r="L2170" s="96">
        <v>364638.17000003502</v>
      </c>
    </row>
    <row r="2171" spans="1:12" s="97" customFormat="1" ht="15" customHeight="1" x14ac:dyDescent="0.25">
      <c r="A2171" s="91" t="s">
        <v>52</v>
      </c>
      <c r="B2171" s="92" t="s">
        <v>43</v>
      </c>
      <c r="C2171" s="92" t="s">
        <v>55</v>
      </c>
      <c r="D2171" s="92" t="s">
        <v>37</v>
      </c>
      <c r="E2171" s="92" t="s">
        <v>37</v>
      </c>
      <c r="F2171" s="92" t="s">
        <v>37</v>
      </c>
      <c r="G2171" s="93" t="s">
        <v>43</v>
      </c>
      <c r="H2171" s="93" t="s">
        <v>122</v>
      </c>
      <c r="I2171" s="92" t="s">
        <v>45</v>
      </c>
      <c r="J2171" s="94">
        <v>7</v>
      </c>
      <c r="K2171" s="95">
        <v>13</v>
      </c>
      <c r="L2171" s="96">
        <v>761.6</v>
      </c>
    </row>
    <row r="2172" spans="1:12" s="97" customFormat="1" ht="15" customHeight="1" x14ac:dyDescent="0.25">
      <c r="A2172" s="91" t="s">
        <v>52</v>
      </c>
      <c r="B2172" s="92" t="s">
        <v>43</v>
      </c>
      <c r="C2172" s="92" t="s">
        <v>55</v>
      </c>
      <c r="D2172" s="92" t="s">
        <v>37</v>
      </c>
      <c r="E2172" s="92" t="s">
        <v>37</v>
      </c>
      <c r="F2172" s="92" t="s">
        <v>37</v>
      </c>
      <c r="G2172" s="93" t="s">
        <v>43</v>
      </c>
      <c r="H2172" s="93" t="s">
        <v>37</v>
      </c>
      <c r="I2172" s="92" t="s">
        <v>117</v>
      </c>
      <c r="J2172" s="94">
        <v>13497</v>
      </c>
      <c r="K2172" s="95">
        <v>41190</v>
      </c>
      <c r="L2172" s="96">
        <v>2025782.06999956</v>
      </c>
    </row>
    <row r="2173" spans="1:12" s="97" customFormat="1" ht="15" customHeight="1" x14ac:dyDescent="0.25">
      <c r="A2173" s="91" t="s">
        <v>52</v>
      </c>
      <c r="B2173" s="92" t="s">
        <v>43</v>
      </c>
      <c r="C2173" s="92" t="s">
        <v>55</v>
      </c>
      <c r="D2173" s="92" t="s">
        <v>37</v>
      </c>
      <c r="E2173" s="92" t="s">
        <v>37</v>
      </c>
      <c r="F2173" s="92" t="s">
        <v>37</v>
      </c>
      <c r="G2173" s="93" t="s">
        <v>43</v>
      </c>
      <c r="H2173" s="93" t="s">
        <v>37</v>
      </c>
      <c r="I2173" s="92" t="s">
        <v>45</v>
      </c>
      <c r="J2173" s="94">
        <v>16</v>
      </c>
      <c r="K2173" s="95">
        <v>22</v>
      </c>
      <c r="L2173" s="96">
        <v>1307.5999999999999</v>
      </c>
    </row>
    <row r="2174" spans="1:12" s="97" customFormat="1" ht="15" customHeight="1" x14ac:dyDescent="0.25">
      <c r="A2174" s="91" t="s">
        <v>52</v>
      </c>
      <c r="B2174" s="92" t="s">
        <v>43</v>
      </c>
      <c r="C2174" s="92" t="s">
        <v>55</v>
      </c>
      <c r="D2174" s="92" t="s">
        <v>37</v>
      </c>
      <c r="E2174" s="92" t="s">
        <v>37</v>
      </c>
      <c r="F2174" s="92" t="s">
        <v>37</v>
      </c>
      <c r="G2174" s="93" t="s">
        <v>43</v>
      </c>
      <c r="H2174" s="93" t="s">
        <v>64</v>
      </c>
      <c r="I2174" s="92" t="s">
        <v>117</v>
      </c>
      <c r="J2174" s="94">
        <v>10155</v>
      </c>
      <c r="K2174" s="95">
        <v>33868</v>
      </c>
      <c r="L2174" s="96">
        <v>1661143.89999966</v>
      </c>
    </row>
    <row r="2175" spans="1:12" s="97" customFormat="1" ht="15" customHeight="1" x14ac:dyDescent="0.25">
      <c r="A2175" s="91" t="s">
        <v>52</v>
      </c>
      <c r="B2175" s="92" t="s">
        <v>43</v>
      </c>
      <c r="C2175" s="92" t="s">
        <v>55</v>
      </c>
      <c r="D2175" s="92" t="s">
        <v>37</v>
      </c>
      <c r="E2175" s="92" t="s">
        <v>37</v>
      </c>
      <c r="F2175" s="92" t="s">
        <v>37</v>
      </c>
      <c r="G2175" s="93" t="s">
        <v>43</v>
      </c>
      <c r="H2175" s="93" t="s">
        <v>64</v>
      </c>
      <c r="I2175" s="92" t="s">
        <v>45</v>
      </c>
      <c r="J2175" s="94">
        <v>9</v>
      </c>
      <c r="K2175" s="95">
        <v>9</v>
      </c>
      <c r="L2175" s="96">
        <v>546</v>
      </c>
    </row>
    <row r="2176" spans="1:12" s="97" customFormat="1" ht="15" customHeight="1" x14ac:dyDescent="0.25">
      <c r="A2176" s="91" t="s">
        <v>52</v>
      </c>
      <c r="B2176" s="92" t="s">
        <v>43</v>
      </c>
      <c r="C2176" s="92" t="s">
        <v>55</v>
      </c>
      <c r="D2176" s="92" t="s">
        <v>37</v>
      </c>
      <c r="E2176" s="92" t="s">
        <v>37</v>
      </c>
      <c r="F2176" s="92" t="s">
        <v>37</v>
      </c>
      <c r="G2176" s="93" t="s">
        <v>44</v>
      </c>
      <c r="H2176" s="93" t="s">
        <v>122</v>
      </c>
      <c r="I2176" s="92" t="s">
        <v>117</v>
      </c>
      <c r="J2176" s="94">
        <v>3464</v>
      </c>
      <c r="K2176" s="95">
        <v>7459</v>
      </c>
      <c r="L2176" s="96">
        <v>369295.79000003898</v>
      </c>
    </row>
    <row r="2177" spans="1:12" s="97" customFormat="1" ht="15" customHeight="1" x14ac:dyDescent="0.25">
      <c r="A2177" s="91" t="s">
        <v>52</v>
      </c>
      <c r="B2177" s="92" t="s">
        <v>43</v>
      </c>
      <c r="C2177" s="92" t="s">
        <v>55</v>
      </c>
      <c r="D2177" s="92" t="s">
        <v>37</v>
      </c>
      <c r="E2177" s="92" t="s">
        <v>37</v>
      </c>
      <c r="F2177" s="92" t="s">
        <v>37</v>
      </c>
      <c r="G2177" s="93" t="s">
        <v>44</v>
      </c>
      <c r="H2177" s="93" t="s">
        <v>122</v>
      </c>
      <c r="I2177" s="92" t="s">
        <v>45</v>
      </c>
      <c r="J2177" s="94">
        <v>5</v>
      </c>
      <c r="K2177" s="95">
        <v>5</v>
      </c>
      <c r="L2177" s="96">
        <v>290.5</v>
      </c>
    </row>
    <row r="2178" spans="1:12" s="97" customFormat="1" ht="15" customHeight="1" x14ac:dyDescent="0.25">
      <c r="A2178" s="91" t="s">
        <v>52</v>
      </c>
      <c r="B2178" s="92" t="s">
        <v>43</v>
      </c>
      <c r="C2178" s="92" t="s">
        <v>55</v>
      </c>
      <c r="D2178" s="92" t="s">
        <v>37</v>
      </c>
      <c r="E2178" s="92" t="s">
        <v>37</v>
      </c>
      <c r="F2178" s="92" t="s">
        <v>37</v>
      </c>
      <c r="G2178" s="93" t="s">
        <v>44</v>
      </c>
      <c r="H2178" s="93" t="s">
        <v>37</v>
      </c>
      <c r="I2178" s="92" t="s">
        <v>117</v>
      </c>
      <c r="J2178" s="94">
        <v>13200</v>
      </c>
      <c r="K2178" s="95">
        <v>37713</v>
      </c>
      <c r="L2178" s="96">
        <v>1855453.2599996401</v>
      </c>
    </row>
    <row r="2179" spans="1:12" s="97" customFormat="1" ht="15" customHeight="1" x14ac:dyDescent="0.25">
      <c r="A2179" s="91" t="s">
        <v>52</v>
      </c>
      <c r="B2179" s="92" t="s">
        <v>43</v>
      </c>
      <c r="C2179" s="92" t="s">
        <v>55</v>
      </c>
      <c r="D2179" s="92" t="s">
        <v>37</v>
      </c>
      <c r="E2179" s="92" t="s">
        <v>37</v>
      </c>
      <c r="F2179" s="92" t="s">
        <v>37</v>
      </c>
      <c r="G2179" s="93" t="s">
        <v>44</v>
      </c>
      <c r="H2179" s="93" t="s">
        <v>37</v>
      </c>
      <c r="I2179" s="92" t="s">
        <v>45</v>
      </c>
      <c r="J2179" s="94">
        <v>13</v>
      </c>
      <c r="K2179" s="95">
        <v>13</v>
      </c>
      <c r="L2179" s="96">
        <v>773.5</v>
      </c>
    </row>
    <row r="2180" spans="1:12" s="97" customFormat="1" ht="15" customHeight="1" x14ac:dyDescent="0.25">
      <c r="A2180" s="91" t="s">
        <v>52</v>
      </c>
      <c r="B2180" s="92" t="s">
        <v>43</v>
      </c>
      <c r="C2180" s="92" t="s">
        <v>55</v>
      </c>
      <c r="D2180" s="92" t="s">
        <v>37</v>
      </c>
      <c r="E2180" s="92" t="s">
        <v>37</v>
      </c>
      <c r="F2180" s="92" t="s">
        <v>37</v>
      </c>
      <c r="G2180" s="93" t="s">
        <v>44</v>
      </c>
      <c r="H2180" s="93" t="s">
        <v>64</v>
      </c>
      <c r="I2180" s="92" t="s">
        <v>117</v>
      </c>
      <c r="J2180" s="94">
        <v>9760</v>
      </c>
      <c r="K2180" s="95">
        <v>30254</v>
      </c>
      <c r="L2180" s="96">
        <v>1486157.46999979</v>
      </c>
    </row>
    <row r="2181" spans="1:12" s="97" customFormat="1" ht="15" customHeight="1" x14ac:dyDescent="0.25">
      <c r="A2181" s="91" t="s">
        <v>52</v>
      </c>
      <c r="B2181" s="92" t="s">
        <v>43</v>
      </c>
      <c r="C2181" s="92" t="s">
        <v>55</v>
      </c>
      <c r="D2181" s="92" t="s">
        <v>37</v>
      </c>
      <c r="E2181" s="92" t="s">
        <v>37</v>
      </c>
      <c r="F2181" s="92" t="s">
        <v>37</v>
      </c>
      <c r="G2181" s="93" t="s">
        <v>44</v>
      </c>
      <c r="H2181" s="93" t="s">
        <v>64</v>
      </c>
      <c r="I2181" s="92" t="s">
        <v>45</v>
      </c>
      <c r="J2181" s="94">
        <v>8</v>
      </c>
      <c r="K2181" s="95">
        <v>8</v>
      </c>
      <c r="L2181" s="96">
        <v>483</v>
      </c>
    </row>
    <row r="2182" spans="1:12" s="97" customFormat="1" ht="15" customHeight="1" x14ac:dyDescent="0.25">
      <c r="A2182" s="91" t="s">
        <v>52</v>
      </c>
      <c r="B2182" s="92" t="s">
        <v>43</v>
      </c>
      <c r="C2182" s="92" t="s">
        <v>55</v>
      </c>
      <c r="D2182" s="92" t="s">
        <v>37</v>
      </c>
      <c r="E2182" s="92" t="s">
        <v>37</v>
      </c>
      <c r="F2182" s="92" t="s">
        <v>37</v>
      </c>
      <c r="G2182" s="93" t="s">
        <v>98</v>
      </c>
      <c r="H2182" s="93" t="s">
        <v>122</v>
      </c>
      <c r="I2182" s="92" t="s">
        <v>117</v>
      </c>
      <c r="J2182" s="94">
        <v>3466</v>
      </c>
      <c r="K2182" s="95">
        <v>7945</v>
      </c>
      <c r="L2182" s="96">
        <v>395351.78000003402</v>
      </c>
    </row>
    <row r="2183" spans="1:12" s="97" customFormat="1" ht="15" customHeight="1" x14ac:dyDescent="0.25">
      <c r="A2183" s="91" t="s">
        <v>52</v>
      </c>
      <c r="B2183" s="92" t="s">
        <v>43</v>
      </c>
      <c r="C2183" s="92" t="s">
        <v>55</v>
      </c>
      <c r="D2183" s="92" t="s">
        <v>37</v>
      </c>
      <c r="E2183" s="92" t="s">
        <v>37</v>
      </c>
      <c r="F2183" s="92" t="s">
        <v>37</v>
      </c>
      <c r="G2183" s="93" t="s">
        <v>98</v>
      </c>
      <c r="H2183" s="93" t="s">
        <v>122</v>
      </c>
      <c r="I2183" s="92" t="s">
        <v>45</v>
      </c>
      <c r="J2183" s="94">
        <v>6</v>
      </c>
      <c r="K2183" s="95">
        <v>9</v>
      </c>
      <c r="L2183" s="96">
        <v>519.67999999999995</v>
      </c>
    </row>
    <row r="2184" spans="1:12" s="97" customFormat="1" ht="15" customHeight="1" x14ac:dyDescent="0.25">
      <c r="A2184" s="91" t="s">
        <v>52</v>
      </c>
      <c r="B2184" s="92" t="s">
        <v>43</v>
      </c>
      <c r="C2184" s="92" t="s">
        <v>55</v>
      </c>
      <c r="D2184" s="92" t="s">
        <v>37</v>
      </c>
      <c r="E2184" s="92" t="s">
        <v>37</v>
      </c>
      <c r="F2184" s="92" t="s">
        <v>37</v>
      </c>
      <c r="G2184" s="93" t="s">
        <v>98</v>
      </c>
      <c r="H2184" s="93" t="s">
        <v>37</v>
      </c>
      <c r="I2184" s="92" t="s">
        <v>117</v>
      </c>
      <c r="J2184" s="94">
        <v>13227</v>
      </c>
      <c r="K2184" s="95">
        <v>42257</v>
      </c>
      <c r="L2184" s="96">
        <v>2053477.28999961</v>
      </c>
    </row>
    <row r="2185" spans="1:12" s="97" customFormat="1" ht="15" customHeight="1" x14ac:dyDescent="0.25">
      <c r="A2185" s="91" t="s">
        <v>52</v>
      </c>
      <c r="B2185" s="92" t="s">
        <v>43</v>
      </c>
      <c r="C2185" s="92" t="s">
        <v>55</v>
      </c>
      <c r="D2185" s="92" t="s">
        <v>37</v>
      </c>
      <c r="E2185" s="92" t="s">
        <v>37</v>
      </c>
      <c r="F2185" s="92" t="s">
        <v>37</v>
      </c>
      <c r="G2185" s="93" t="s">
        <v>98</v>
      </c>
      <c r="H2185" s="93" t="s">
        <v>37</v>
      </c>
      <c r="I2185" s="92" t="s">
        <v>45</v>
      </c>
      <c r="J2185" s="94">
        <v>12</v>
      </c>
      <c r="K2185" s="95">
        <v>26</v>
      </c>
      <c r="L2185" s="96">
        <v>1399.98</v>
      </c>
    </row>
    <row r="2186" spans="1:12" s="97" customFormat="1" ht="15" customHeight="1" x14ac:dyDescent="0.25">
      <c r="A2186" s="91" t="s">
        <v>52</v>
      </c>
      <c r="B2186" s="92" t="s">
        <v>43</v>
      </c>
      <c r="C2186" s="92" t="s">
        <v>55</v>
      </c>
      <c r="D2186" s="92" t="s">
        <v>37</v>
      </c>
      <c r="E2186" s="92" t="s">
        <v>37</v>
      </c>
      <c r="F2186" s="92" t="s">
        <v>37</v>
      </c>
      <c r="G2186" s="93" t="s">
        <v>98</v>
      </c>
      <c r="H2186" s="93" t="s">
        <v>64</v>
      </c>
      <c r="I2186" s="92" t="s">
        <v>117</v>
      </c>
      <c r="J2186" s="94">
        <v>9783</v>
      </c>
      <c r="K2186" s="95">
        <v>34312</v>
      </c>
      <c r="L2186" s="96">
        <v>1658125.5099996901</v>
      </c>
    </row>
    <row r="2187" spans="1:12" s="97" customFormat="1" ht="15" customHeight="1" x14ac:dyDescent="0.25">
      <c r="A2187" s="91" t="s">
        <v>52</v>
      </c>
      <c r="B2187" s="92" t="s">
        <v>43</v>
      </c>
      <c r="C2187" s="92" t="s">
        <v>55</v>
      </c>
      <c r="D2187" s="92" t="s">
        <v>37</v>
      </c>
      <c r="E2187" s="92" t="s">
        <v>37</v>
      </c>
      <c r="F2187" s="92" t="s">
        <v>37</v>
      </c>
      <c r="G2187" s="93" t="s">
        <v>98</v>
      </c>
      <c r="H2187" s="93" t="s">
        <v>64</v>
      </c>
      <c r="I2187" s="92" t="s">
        <v>45</v>
      </c>
      <c r="J2187" s="94">
        <v>6</v>
      </c>
      <c r="K2187" s="95">
        <v>17</v>
      </c>
      <c r="L2187" s="96">
        <v>880.3</v>
      </c>
    </row>
    <row r="2188" spans="1:12" s="97" customFormat="1" ht="15" customHeight="1" x14ac:dyDescent="0.25">
      <c r="A2188" s="91" t="s">
        <v>52</v>
      </c>
      <c r="B2188" s="92" t="s">
        <v>43</v>
      </c>
      <c r="C2188" s="92" t="s">
        <v>55</v>
      </c>
      <c r="D2188" s="92" t="s">
        <v>37</v>
      </c>
      <c r="E2188" s="92" t="s">
        <v>37</v>
      </c>
      <c r="F2188" s="92" t="s">
        <v>37</v>
      </c>
      <c r="G2188" s="93" t="s">
        <v>37</v>
      </c>
      <c r="H2188" s="93" t="s">
        <v>122</v>
      </c>
      <c r="I2188" s="92" t="s">
        <v>117</v>
      </c>
      <c r="J2188" s="94">
        <v>13299</v>
      </c>
      <c r="K2188" s="95">
        <v>33599</v>
      </c>
      <c r="L2188" s="96">
        <v>1713008.2400001001</v>
      </c>
    </row>
    <row r="2189" spans="1:12" s="97" customFormat="1" ht="15" customHeight="1" x14ac:dyDescent="0.25">
      <c r="A2189" s="91" t="s">
        <v>52</v>
      </c>
      <c r="B2189" s="92" t="s">
        <v>43</v>
      </c>
      <c r="C2189" s="92" t="s">
        <v>55</v>
      </c>
      <c r="D2189" s="92" t="s">
        <v>37</v>
      </c>
      <c r="E2189" s="92" t="s">
        <v>37</v>
      </c>
      <c r="F2189" s="92" t="s">
        <v>37</v>
      </c>
      <c r="G2189" s="93" t="s">
        <v>37</v>
      </c>
      <c r="H2189" s="93" t="s">
        <v>122</v>
      </c>
      <c r="I2189" s="92" t="s">
        <v>45</v>
      </c>
      <c r="J2189" s="94">
        <v>34</v>
      </c>
      <c r="K2189" s="95">
        <v>43</v>
      </c>
      <c r="L2189" s="96">
        <v>2573.7800000000002</v>
      </c>
    </row>
    <row r="2190" spans="1:12" s="97" customFormat="1" ht="15" customHeight="1" x14ac:dyDescent="0.25">
      <c r="A2190" s="91" t="s">
        <v>52</v>
      </c>
      <c r="B2190" s="92" t="s">
        <v>43</v>
      </c>
      <c r="C2190" s="92" t="s">
        <v>55</v>
      </c>
      <c r="D2190" s="92" t="s">
        <v>37</v>
      </c>
      <c r="E2190" s="92" t="s">
        <v>37</v>
      </c>
      <c r="F2190" s="92" t="s">
        <v>37</v>
      </c>
      <c r="G2190" s="93" t="s">
        <v>37</v>
      </c>
      <c r="H2190" s="93" t="s">
        <v>37</v>
      </c>
      <c r="I2190" s="92" t="s">
        <v>117</v>
      </c>
      <c r="J2190" s="94">
        <v>64400</v>
      </c>
      <c r="K2190" s="95">
        <v>207465</v>
      </c>
      <c r="L2190" s="96">
        <v>10274706.760002499</v>
      </c>
    </row>
    <row r="2191" spans="1:12" s="97" customFormat="1" ht="15" customHeight="1" x14ac:dyDescent="0.25">
      <c r="A2191" s="91" t="s">
        <v>52</v>
      </c>
      <c r="B2191" s="92" t="s">
        <v>43</v>
      </c>
      <c r="C2191" s="92" t="s">
        <v>55</v>
      </c>
      <c r="D2191" s="92" t="s">
        <v>37</v>
      </c>
      <c r="E2191" s="92" t="s">
        <v>37</v>
      </c>
      <c r="F2191" s="92" t="s">
        <v>37</v>
      </c>
      <c r="G2191" s="93" t="s">
        <v>37</v>
      </c>
      <c r="H2191" s="93" t="s">
        <v>37</v>
      </c>
      <c r="I2191" s="92" t="s">
        <v>45</v>
      </c>
      <c r="J2191" s="94">
        <v>78</v>
      </c>
      <c r="K2191" s="95">
        <v>98</v>
      </c>
      <c r="L2191" s="96">
        <v>5803.08</v>
      </c>
    </row>
    <row r="2192" spans="1:12" s="97" customFormat="1" ht="15" customHeight="1" x14ac:dyDescent="0.25">
      <c r="A2192" s="91" t="s">
        <v>52</v>
      </c>
      <c r="B2192" s="92" t="s">
        <v>43</v>
      </c>
      <c r="C2192" s="92" t="s">
        <v>55</v>
      </c>
      <c r="D2192" s="92" t="s">
        <v>37</v>
      </c>
      <c r="E2192" s="92" t="s">
        <v>37</v>
      </c>
      <c r="F2192" s="92" t="s">
        <v>37</v>
      </c>
      <c r="G2192" s="93" t="s">
        <v>37</v>
      </c>
      <c r="H2192" s="93" t="s">
        <v>64</v>
      </c>
      <c r="I2192" s="92" t="s">
        <v>117</v>
      </c>
      <c r="J2192" s="94">
        <v>50455</v>
      </c>
      <c r="K2192" s="95">
        <v>170641</v>
      </c>
      <c r="L2192" s="96">
        <v>8399231.5400074702</v>
      </c>
    </row>
    <row r="2193" spans="1:12" s="97" customFormat="1" ht="15" customHeight="1" x14ac:dyDescent="0.25">
      <c r="A2193" s="91" t="s">
        <v>52</v>
      </c>
      <c r="B2193" s="92" t="s">
        <v>43</v>
      </c>
      <c r="C2193" s="92" t="s">
        <v>55</v>
      </c>
      <c r="D2193" s="92" t="s">
        <v>37</v>
      </c>
      <c r="E2193" s="92" t="s">
        <v>37</v>
      </c>
      <c r="F2193" s="92" t="s">
        <v>37</v>
      </c>
      <c r="G2193" s="93" t="s">
        <v>37</v>
      </c>
      <c r="H2193" s="93" t="s">
        <v>64</v>
      </c>
      <c r="I2193" s="92" t="s">
        <v>45</v>
      </c>
      <c r="J2193" s="94">
        <v>41</v>
      </c>
      <c r="K2193" s="95">
        <v>52</v>
      </c>
      <c r="L2193" s="96">
        <v>3016.3</v>
      </c>
    </row>
    <row r="2194" spans="1:12" s="97" customFormat="1" ht="15" customHeight="1" x14ac:dyDescent="0.25">
      <c r="A2194" s="91" t="s">
        <v>52</v>
      </c>
      <c r="B2194" s="92" t="s">
        <v>43</v>
      </c>
      <c r="C2194" s="92" t="s">
        <v>34</v>
      </c>
      <c r="D2194" s="92" t="s">
        <v>123</v>
      </c>
      <c r="E2194" s="92" t="s">
        <v>61</v>
      </c>
      <c r="F2194" s="92" t="s">
        <v>37</v>
      </c>
      <c r="G2194" s="93" t="s">
        <v>37</v>
      </c>
      <c r="H2194" s="93" t="s">
        <v>37</v>
      </c>
      <c r="I2194" s="92" t="s">
        <v>117</v>
      </c>
      <c r="J2194" s="94">
        <v>371642</v>
      </c>
      <c r="K2194" s="95">
        <v>619222</v>
      </c>
      <c r="L2194" s="96">
        <v>34210807.029950202</v>
      </c>
    </row>
    <row r="2195" spans="1:12" s="97" customFormat="1" ht="15" customHeight="1" x14ac:dyDescent="0.25">
      <c r="A2195" s="91" t="s">
        <v>52</v>
      </c>
      <c r="B2195" s="92" t="s">
        <v>43</v>
      </c>
      <c r="C2195" s="92" t="s">
        <v>34</v>
      </c>
      <c r="D2195" s="92" t="s">
        <v>123</v>
      </c>
      <c r="E2195" s="92" t="s">
        <v>61</v>
      </c>
      <c r="F2195" s="92" t="s">
        <v>37</v>
      </c>
      <c r="G2195" s="93" t="s">
        <v>37</v>
      </c>
      <c r="H2195" s="93" t="s">
        <v>37</v>
      </c>
      <c r="I2195" s="92" t="s">
        <v>45</v>
      </c>
      <c r="J2195" s="94">
        <v>4521</v>
      </c>
      <c r="K2195" s="95">
        <v>6095</v>
      </c>
      <c r="L2195" s="96">
        <v>113427.960000001</v>
      </c>
    </row>
    <row r="2196" spans="1:12" s="97" customFormat="1" ht="15" customHeight="1" x14ac:dyDescent="0.25">
      <c r="A2196" s="91" t="s">
        <v>52</v>
      </c>
      <c r="B2196" s="92" t="s">
        <v>43</v>
      </c>
      <c r="C2196" s="92" t="s">
        <v>34</v>
      </c>
      <c r="D2196" s="92" t="s">
        <v>123</v>
      </c>
      <c r="E2196" s="92" t="s">
        <v>62</v>
      </c>
      <c r="F2196" s="92" t="s">
        <v>37</v>
      </c>
      <c r="G2196" s="93" t="s">
        <v>37</v>
      </c>
      <c r="H2196" s="93" t="s">
        <v>37</v>
      </c>
      <c r="I2196" s="92" t="s">
        <v>117</v>
      </c>
      <c r="J2196" s="94">
        <v>216685</v>
      </c>
      <c r="K2196" s="95">
        <v>362445</v>
      </c>
      <c r="L2196" s="96">
        <v>19521100.759965099</v>
      </c>
    </row>
    <row r="2197" spans="1:12" s="97" customFormat="1" ht="15" customHeight="1" x14ac:dyDescent="0.25">
      <c r="A2197" s="91" t="s">
        <v>52</v>
      </c>
      <c r="B2197" s="92" t="s">
        <v>43</v>
      </c>
      <c r="C2197" s="92" t="s">
        <v>34</v>
      </c>
      <c r="D2197" s="92" t="s">
        <v>123</v>
      </c>
      <c r="E2197" s="92" t="s">
        <v>62</v>
      </c>
      <c r="F2197" s="92" t="s">
        <v>37</v>
      </c>
      <c r="G2197" s="93" t="s">
        <v>37</v>
      </c>
      <c r="H2197" s="93" t="s">
        <v>37</v>
      </c>
      <c r="I2197" s="92" t="s">
        <v>45</v>
      </c>
      <c r="J2197" s="94">
        <v>3151</v>
      </c>
      <c r="K2197" s="95">
        <v>4029</v>
      </c>
      <c r="L2197" s="96">
        <v>73534.209999999905</v>
      </c>
    </row>
    <row r="2198" spans="1:12" s="97" customFormat="1" ht="15" customHeight="1" x14ac:dyDescent="0.25">
      <c r="A2198" s="91" t="s">
        <v>52</v>
      </c>
      <c r="B2198" s="92" t="s">
        <v>43</v>
      </c>
      <c r="C2198" s="92" t="s">
        <v>34</v>
      </c>
      <c r="D2198" s="92" t="s">
        <v>123</v>
      </c>
      <c r="E2198" s="92" t="s">
        <v>37</v>
      </c>
      <c r="F2198" s="92" t="s">
        <v>120</v>
      </c>
      <c r="G2198" s="93" t="s">
        <v>37</v>
      </c>
      <c r="H2198" s="93" t="s">
        <v>37</v>
      </c>
      <c r="I2198" s="92" t="s">
        <v>117</v>
      </c>
      <c r="J2198" s="94">
        <v>38332</v>
      </c>
      <c r="K2198" s="95">
        <v>61105</v>
      </c>
      <c r="L2198" s="96">
        <v>3088293.8400001801</v>
      </c>
    </row>
    <row r="2199" spans="1:12" s="97" customFormat="1" ht="15" customHeight="1" x14ac:dyDescent="0.25">
      <c r="A2199" s="91" t="s">
        <v>52</v>
      </c>
      <c r="B2199" s="92" t="s">
        <v>43</v>
      </c>
      <c r="C2199" s="92" t="s">
        <v>34</v>
      </c>
      <c r="D2199" s="92" t="s">
        <v>123</v>
      </c>
      <c r="E2199" s="92" t="s">
        <v>37</v>
      </c>
      <c r="F2199" s="92" t="s">
        <v>120</v>
      </c>
      <c r="G2199" s="93" t="s">
        <v>37</v>
      </c>
      <c r="H2199" s="93" t="s">
        <v>37</v>
      </c>
      <c r="I2199" s="92" t="s">
        <v>45</v>
      </c>
      <c r="J2199" s="94">
        <v>330</v>
      </c>
      <c r="K2199" s="95">
        <v>383</v>
      </c>
      <c r="L2199" s="96">
        <v>7525.3700000000099</v>
      </c>
    </row>
    <row r="2200" spans="1:12" s="97" customFormat="1" ht="15" customHeight="1" x14ac:dyDescent="0.25">
      <c r="A2200" s="91" t="s">
        <v>52</v>
      </c>
      <c r="B2200" s="92" t="s">
        <v>43</v>
      </c>
      <c r="C2200" s="92" t="s">
        <v>34</v>
      </c>
      <c r="D2200" s="92" t="s">
        <v>123</v>
      </c>
      <c r="E2200" s="92" t="s">
        <v>37</v>
      </c>
      <c r="F2200" s="92" t="s">
        <v>121</v>
      </c>
      <c r="G2200" s="93" t="s">
        <v>37</v>
      </c>
      <c r="H2200" s="93" t="s">
        <v>37</v>
      </c>
      <c r="I2200" s="92" t="s">
        <v>117</v>
      </c>
      <c r="J2200" s="94">
        <v>457869</v>
      </c>
      <c r="K2200" s="95">
        <v>768254</v>
      </c>
      <c r="L2200" s="96">
        <v>42033585.260075197</v>
      </c>
    </row>
    <row r="2201" spans="1:12" s="97" customFormat="1" ht="15" customHeight="1" x14ac:dyDescent="0.25">
      <c r="A2201" s="91" t="s">
        <v>52</v>
      </c>
      <c r="B2201" s="92" t="s">
        <v>43</v>
      </c>
      <c r="C2201" s="92" t="s">
        <v>34</v>
      </c>
      <c r="D2201" s="92" t="s">
        <v>123</v>
      </c>
      <c r="E2201" s="92" t="s">
        <v>37</v>
      </c>
      <c r="F2201" s="92" t="s">
        <v>121</v>
      </c>
      <c r="G2201" s="93" t="s">
        <v>37</v>
      </c>
      <c r="H2201" s="93" t="s">
        <v>37</v>
      </c>
      <c r="I2201" s="92" t="s">
        <v>45</v>
      </c>
      <c r="J2201" s="94">
        <v>6649</v>
      </c>
      <c r="K2201" s="95">
        <v>8915</v>
      </c>
      <c r="L2201" s="96">
        <v>163604.44000000099</v>
      </c>
    </row>
    <row r="2202" spans="1:12" s="97" customFormat="1" ht="15" customHeight="1" x14ac:dyDescent="0.25">
      <c r="A2202" s="91" t="s">
        <v>52</v>
      </c>
      <c r="B2202" s="92" t="s">
        <v>43</v>
      </c>
      <c r="C2202" s="92" t="s">
        <v>34</v>
      </c>
      <c r="D2202" s="92" t="s">
        <v>123</v>
      </c>
      <c r="E2202" s="92" t="s">
        <v>37</v>
      </c>
      <c r="F2202" s="92" t="s">
        <v>60</v>
      </c>
      <c r="G2202" s="93" t="s">
        <v>37</v>
      </c>
      <c r="H2202" s="93" t="s">
        <v>37</v>
      </c>
      <c r="I2202" s="92" t="s">
        <v>117</v>
      </c>
      <c r="J2202" s="94">
        <v>92515</v>
      </c>
      <c r="K2202" s="95">
        <v>152308</v>
      </c>
      <c r="L2202" s="96">
        <v>8610028.6899937093</v>
      </c>
    </row>
    <row r="2203" spans="1:12" s="97" customFormat="1" ht="15" customHeight="1" x14ac:dyDescent="0.25">
      <c r="A2203" s="91" t="s">
        <v>52</v>
      </c>
      <c r="B2203" s="92" t="s">
        <v>43</v>
      </c>
      <c r="C2203" s="92" t="s">
        <v>34</v>
      </c>
      <c r="D2203" s="92" t="s">
        <v>123</v>
      </c>
      <c r="E2203" s="92" t="s">
        <v>37</v>
      </c>
      <c r="F2203" s="92" t="s">
        <v>60</v>
      </c>
      <c r="G2203" s="93" t="s">
        <v>37</v>
      </c>
      <c r="H2203" s="93" t="s">
        <v>37</v>
      </c>
      <c r="I2203" s="92" t="s">
        <v>45</v>
      </c>
      <c r="J2203" s="94">
        <v>696</v>
      </c>
      <c r="K2203" s="95">
        <v>826</v>
      </c>
      <c r="L2203" s="96">
        <v>15832.36</v>
      </c>
    </row>
    <row r="2204" spans="1:12" s="97" customFormat="1" ht="15" customHeight="1" x14ac:dyDescent="0.25">
      <c r="A2204" s="91" t="s">
        <v>52</v>
      </c>
      <c r="B2204" s="92" t="s">
        <v>43</v>
      </c>
      <c r="C2204" s="92" t="s">
        <v>34</v>
      </c>
      <c r="D2204" s="92" t="s">
        <v>123</v>
      </c>
      <c r="E2204" s="92" t="s">
        <v>37</v>
      </c>
      <c r="F2204" s="92" t="s">
        <v>37</v>
      </c>
      <c r="G2204" s="93" t="s">
        <v>41</v>
      </c>
      <c r="H2204" s="93" t="s">
        <v>37</v>
      </c>
      <c r="I2204" s="92" t="s">
        <v>117</v>
      </c>
      <c r="J2204" s="94">
        <v>121607</v>
      </c>
      <c r="K2204" s="95">
        <v>202585</v>
      </c>
      <c r="L2204" s="96">
        <v>10938964.8499952</v>
      </c>
    </row>
    <row r="2205" spans="1:12" s="97" customFormat="1" ht="15" customHeight="1" x14ac:dyDescent="0.25">
      <c r="A2205" s="91" t="s">
        <v>52</v>
      </c>
      <c r="B2205" s="92" t="s">
        <v>43</v>
      </c>
      <c r="C2205" s="92" t="s">
        <v>34</v>
      </c>
      <c r="D2205" s="92" t="s">
        <v>123</v>
      </c>
      <c r="E2205" s="92" t="s">
        <v>37</v>
      </c>
      <c r="F2205" s="92" t="s">
        <v>37</v>
      </c>
      <c r="G2205" s="93" t="s">
        <v>41</v>
      </c>
      <c r="H2205" s="93" t="s">
        <v>37</v>
      </c>
      <c r="I2205" s="92" t="s">
        <v>45</v>
      </c>
      <c r="J2205" s="94">
        <v>1852</v>
      </c>
      <c r="K2205" s="95">
        <v>2571</v>
      </c>
      <c r="L2205" s="96">
        <v>46015.269999999902</v>
      </c>
    </row>
    <row r="2206" spans="1:12" s="97" customFormat="1" ht="15" customHeight="1" x14ac:dyDescent="0.25">
      <c r="A2206" s="91" t="s">
        <v>52</v>
      </c>
      <c r="B2206" s="92" t="s">
        <v>43</v>
      </c>
      <c r="C2206" s="92" t="s">
        <v>34</v>
      </c>
      <c r="D2206" s="92" t="s">
        <v>123</v>
      </c>
      <c r="E2206" s="92" t="s">
        <v>37</v>
      </c>
      <c r="F2206" s="92" t="s">
        <v>37</v>
      </c>
      <c r="G2206" s="93" t="s">
        <v>42</v>
      </c>
      <c r="H2206" s="93" t="s">
        <v>37</v>
      </c>
      <c r="I2206" s="92" t="s">
        <v>117</v>
      </c>
      <c r="J2206" s="94">
        <v>120496</v>
      </c>
      <c r="K2206" s="95">
        <v>194438</v>
      </c>
      <c r="L2206" s="96">
        <v>10552416.649996901</v>
      </c>
    </row>
    <row r="2207" spans="1:12" s="97" customFormat="1" ht="15" customHeight="1" x14ac:dyDescent="0.25">
      <c r="A2207" s="91" t="s">
        <v>52</v>
      </c>
      <c r="B2207" s="92" t="s">
        <v>43</v>
      </c>
      <c r="C2207" s="92" t="s">
        <v>34</v>
      </c>
      <c r="D2207" s="92" t="s">
        <v>123</v>
      </c>
      <c r="E2207" s="92" t="s">
        <v>37</v>
      </c>
      <c r="F2207" s="92" t="s">
        <v>37</v>
      </c>
      <c r="G2207" s="93" t="s">
        <v>42</v>
      </c>
      <c r="H2207" s="93" t="s">
        <v>37</v>
      </c>
      <c r="I2207" s="92" t="s">
        <v>45</v>
      </c>
      <c r="J2207" s="94">
        <v>1616</v>
      </c>
      <c r="K2207" s="95">
        <v>2026</v>
      </c>
      <c r="L2207" s="96">
        <v>36510.299999999901</v>
      </c>
    </row>
    <row r="2208" spans="1:12" s="97" customFormat="1" ht="15" customHeight="1" x14ac:dyDescent="0.25">
      <c r="A2208" s="91" t="s">
        <v>52</v>
      </c>
      <c r="B2208" s="92" t="s">
        <v>43</v>
      </c>
      <c r="C2208" s="92" t="s">
        <v>34</v>
      </c>
      <c r="D2208" s="92" t="s">
        <v>123</v>
      </c>
      <c r="E2208" s="92" t="s">
        <v>37</v>
      </c>
      <c r="F2208" s="92" t="s">
        <v>37</v>
      </c>
      <c r="G2208" s="93" t="s">
        <v>43</v>
      </c>
      <c r="H2208" s="93" t="s">
        <v>37</v>
      </c>
      <c r="I2208" s="92" t="s">
        <v>117</v>
      </c>
      <c r="J2208" s="94">
        <v>122000</v>
      </c>
      <c r="K2208" s="95">
        <v>192044</v>
      </c>
      <c r="L2208" s="96">
        <v>10411726.429997399</v>
      </c>
    </row>
    <row r="2209" spans="1:12" s="97" customFormat="1" ht="15" customHeight="1" x14ac:dyDescent="0.25">
      <c r="A2209" s="91" t="s">
        <v>52</v>
      </c>
      <c r="B2209" s="92" t="s">
        <v>43</v>
      </c>
      <c r="C2209" s="92" t="s">
        <v>34</v>
      </c>
      <c r="D2209" s="92" t="s">
        <v>123</v>
      </c>
      <c r="E2209" s="92" t="s">
        <v>37</v>
      </c>
      <c r="F2209" s="92" t="s">
        <v>37</v>
      </c>
      <c r="G2209" s="93" t="s">
        <v>43</v>
      </c>
      <c r="H2209" s="93" t="s">
        <v>37</v>
      </c>
      <c r="I2209" s="92" t="s">
        <v>45</v>
      </c>
      <c r="J2209" s="94">
        <v>1522</v>
      </c>
      <c r="K2209" s="95">
        <v>1876</v>
      </c>
      <c r="L2209" s="96">
        <v>34409.739999999903</v>
      </c>
    </row>
    <row r="2210" spans="1:12" s="97" customFormat="1" ht="15" customHeight="1" x14ac:dyDescent="0.25">
      <c r="A2210" s="91" t="s">
        <v>52</v>
      </c>
      <c r="B2210" s="92" t="s">
        <v>43</v>
      </c>
      <c r="C2210" s="92" t="s">
        <v>34</v>
      </c>
      <c r="D2210" s="92" t="s">
        <v>123</v>
      </c>
      <c r="E2210" s="92" t="s">
        <v>37</v>
      </c>
      <c r="F2210" s="92" t="s">
        <v>37</v>
      </c>
      <c r="G2210" s="93" t="s">
        <v>44</v>
      </c>
      <c r="H2210" s="93" t="s">
        <v>37</v>
      </c>
      <c r="I2210" s="92" t="s">
        <v>117</v>
      </c>
      <c r="J2210" s="94">
        <v>121845</v>
      </c>
      <c r="K2210" s="95">
        <v>187998</v>
      </c>
      <c r="L2210" s="96">
        <v>10282346.949997701</v>
      </c>
    </row>
    <row r="2211" spans="1:12" s="97" customFormat="1" ht="15" customHeight="1" x14ac:dyDescent="0.25">
      <c r="A2211" s="91" t="s">
        <v>52</v>
      </c>
      <c r="B2211" s="92" t="s">
        <v>43</v>
      </c>
      <c r="C2211" s="92" t="s">
        <v>34</v>
      </c>
      <c r="D2211" s="92" t="s">
        <v>123</v>
      </c>
      <c r="E2211" s="92" t="s">
        <v>37</v>
      </c>
      <c r="F2211" s="92" t="s">
        <v>37</v>
      </c>
      <c r="G2211" s="93" t="s">
        <v>44</v>
      </c>
      <c r="H2211" s="93" t="s">
        <v>37</v>
      </c>
      <c r="I2211" s="92" t="s">
        <v>45</v>
      </c>
      <c r="J2211" s="94">
        <v>1421</v>
      </c>
      <c r="K2211" s="95">
        <v>1760</v>
      </c>
      <c r="L2211" s="96">
        <v>32632.06</v>
      </c>
    </row>
    <row r="2212" spans="1:12" s="97" customFormat="1" ht="15" customHeight="1" x14ac:dyDescent="0.25">
      <c r="A2212" s="91" t="s">
        <v>52</v>
      </c>
      <c r="B2212" s="92" t="s">
        <v>43</v>
      </c>
      <c r="C2212" s="92" t="s">
        <v>34</v>
      </c>
      <c r="D2212" s="92" t="s">
        <v>123</v>
      </c>
      <c r="E2212" s="92" t="s">
        <v>37</v>
      </c>
      <c r="F2212" s="92" t="s">
        <v>37</v>
      </c>
      <c r="G2212" s="93" t="s">
        <v>98</v>
      </c>
      <c r="H2212" s="93" t="s">
        <v>37</v>
      </c>
      <c r="I2212" s="92" t="s">
        <v>117</v>
      </c>
      <c r="J2212" s="94">
        <v>120607</v>
      </c>
      <c r="K2212" s="95">
        <v>190102</v>
      </c>
      <c r="L2212" s="96">
        <v>10742736.3599953</v>
      </c>
    </row>
    <row r="2213" spans="1:12" s="97" customFormat="1" ht="15" customHeight="1" x14ac:dyDescent="0.25">
      <c r="A2213" s="91" t="s">
        <v>52</v>
      </c>
      <c r="B2213" s="92" t="s">
        <v>43</v>
      </c>
      <c r="C2213" s="92" t="s">
        <v>34</v>
      </c>
      <c r="D2213" s="92" t="s">
        <v>123</v>
      </c>
      <c r="E2213" s="92" t="s">
        <v>37</v>
      </c>
      <c r="F2213" s="92" t="s">
        <v>37</v>
      </c>
      <c r="G2213" s="93" t="s">
        <v>98</v>
      </c>
      <c r="H2213" s="93" t="s">
        <v>37</v>
      </c>
      <c r="I2213" s="92" t="s">
        <v>45</v>
      </c>
      <c r="J2213" s="94">
        <v>1356</v>
      </c>
      <c r="K2213" s="95">
        <v>1766</v>
      </c>
      <c r="L2213" s="96">
        <v>35174.730000000003</v>
      </c>
    </row>
    <row r="2214" spans="1:12" s="97" customFormat="1" ht="15" customHeight="1" x14ac:dyDescent="0.25">
      <c r="A2214" s="91" t="s">
        <v>52</v>
      </c>
      <c r="B2214" s="92" t="s">
        <v>43</v>
      </c>
      <c r="C2214" s="92" t="s">
        <v>34</v>
      </c>
      <c r="D2214" s="92" t="s">
        <v>123</v>
      </c>
      <c r="E2214" s="92" t="s">
        <v>37</v>
      </c>
      <c r="F2214" s="92" t="s">
        <v>37</v>
      </c>
      <c r="G2214" s="93" t="s">
        <v>37</v>
      </c>
      <c r="H2214" s="93" t="s">
        <v>122</v>
      </c>
      <c r="I2214" s="92" t="s">
        <v>117</v>
      </c>
      <c r="J2214" s="94">
        <v>51562</v>
      </c>
      <c r="K2214" s="95">
        <v>81636</v>
      </c>
      <c r="L2214" s="96">
        <v>4153803.5100009702</v>
      </c>
    </row>
    <row r="2215" spans="1:12" s="97" customFormat="1" ht="15" customHeight="1" x14ac:dyDescent="0.25">
      <c r="A2215" s="91" t="s">
        <v>52</v>
      </c>
      <c r="B2215" s="92" t="s">
        <v>43</v>
      </c>
      <c r="C2215" s="92" t="s">
        <v>34</v>
      </c>
      <c r="D2215" s="92" t="s">
        <v>123</v>
      </c>
      <c r="E2215" s="92" t="s">
        <v>37</v>
      </c>
      <c r="F2215" s="92" t="s">
        <v>37</v>
      </c>
      <c r="G2215" s="93" t="s">
        <v>37</v>
      </c>
      <c r="H2215" s="93" t="s">
        <v>122</v>
      </c>
      <c r="I2215" s="92" t="s">
        <v>45</v>
      </c>
      <c r="J2215" s="94">
        <v>792</v>
      </c>
      <c r="K2215" s="95">
        <v>986</v>
      </c>
      <c r="L2215" s="96">
        <v>19237.21</v>
      </c>
    </row>
    <row r="2216" spans="1:12" s="97" customFormat="1" ht="15" customHeight="1" x14ac:dyDescent="0.25">
      <c r="A2216" s="91" t="s">
        <v>52</v>
      </c>
      <c r="B2216" s="92" t="s">
        <v>43</v>
      </c>
      <c r="C2216" s="92" t="s">
        <v>34</v>
      </c>
      <c r="D2216" s="92" t="s">
        <v>123</v>
      </c>
      <c r="E2216" s="92" t="s">
        <v>37</v>
      </c>
      <c r="F2216" s="92" t="s">
        <v>37</v>
      </c>
      <c r="G2216" s="93" t="s">
        <v>37</v>
      </c>
      <c r="H2216" s="93" t="s">
        <v>37</v>
      </c>
      <c r="I2216" s="92" t="s">
        <v>117</v>
      </c>
      <c r="J2216" s="94">
        <v>591994</v>
      </c>
      <c r="K2216" s="95">
        <v>987723</v>
      </c>
      <c r="L2216" s="96">
        <v>54056518.150253601</v>
      </c>
    </row>
    <row r="2217" spans="1:12" s="97" customFormat="1" ht="15" customHeight="1" x14ac:dyDescent="0.25">
      <c r="A2217" s="91" t="s">
        <v>52</v>
      </c>
      <c r="B2217" s="92" t="s">
        <v>43</v>
      </c>
      <c r="C2217" s="92" t="s">
        <v>34</v>
      </c>
      <c r="D2217" s="92" t="s">
        <v>123</v>
      </c>
      <c r="E2217" s="92" t="s">
        <v>37</v>
      </c>
      <c r="F2217" s="92" t="s">
        <v>37</v>
      </c>
      <c r="G2217" s="93" t="s">
        <v>37</v>
      </c>
      <c r="H2217" s="93" t="s">
        <v>37</v>
      </c>
      <c r="I2217" s="92" t="s">
        <v>45</v>
      </c>
      <c r="J2217" s="94">
        <v>7777</v>
      </c>
      <c r="K2217" s="95">
        <v>10249</v>
      </c>
      <c r="L2217" s="96">
        <v>189280.650000002</v>
      </c>
    </row>
    <row r="2218" spans="1:12" s="97" customFormat="1" ht="15" customHeight="1" x14ac:dyDescent="0.25">
      <c r="A2218" s="91" t="s">
        <v>52</v>
      </c>
      <c r="B2218" s="92" t="s">
        <v>43</v>
      </c>
      <c r="C2218" s="92" t="s">
        <v>34</v>
      </c>
      <c r="D2218" s="92" t="s">
        <v>123</v>
      </c>
      <c r="E2218" s="92" t="s">
        <v>37</v>
      </c>
      <c r="F2218" s="92" t="s">
        <v>37</v>
      </c>
      <c r="G2218" s="93" t="s">
        <v>37</v>
      </c>
      <c r="H2218" s="93" t="s">
        <v>64</v>
      </c>
      <c r="I2218" s="92" t="s">
        <v>117</v>
      </c>
      <c r="J2218" s="94">
        <v>531289</v>
      </c>
      <c r="K2218" s="95">
        <v>887534</v>
      </c>
      <c r="L2218" s="96">
        <v>48877254.560188301</v>
      </c>
    </row>
    <row r="2219" spans="1:12" s="97" customFormat="1" ht="15" customHeight="1" x14ac:dyDescent="0.25">
      <c r="A2219" s="91" t="s">
        <v>52</v>
      </c>
      <c r="B2219" s="92" t="s">
        <v>43</v>
      </c>
      <c r="C2219" s="92" t="s">
        <v>34</v>
      </c>
      <c r="D2219" s="92" t="s">
        <v>123</v>
      </c>
      <c r="E2219" s="92" t="s">
        <v>37</v>
      </c>
      <c r="F2219" s="92" t="s">
        <v>37</v>
      </c>
      <c r="G2219" s="93" t="s">
        <v>37</v>
      </c>
      <c r="H2219" s="93" t="s">
        <v>64</v>
      </c>
      <c r="I2219" s="92" t="s">
        <v>45</v>
      </c>
      <c r="J2219" s="94">
        <v>6834</v>
      </c>
      <c r="K2219" s="95">
        <v>9043</v>
      </c>
      <c r="L2219" s="96">
        <v>166081.34000000099</v>
      </c>
    </row>
    <row r="2220" spans="1:12" s="97" customFormat="1" ht="15" customHeight="1" x14ac:dyDescent="0.25">
      <c r="A2220" s="91" t="s">
        <v>52</v>
      </c>
      <c r="B2220" s="92" t="s">
        <v>43</v>
      </c>
      <c r="C2220" s="92" t="s">
        <v>34</v>
      </c>
      <c r="D2220" s="92" t="s">
        <v>125</v>
      </c>
      <c r="E2220" s="92" t="s">
        <v>61</v>
      </c>
      <c r="F2220" s="92" t="s">
        <v>37</v>
      </c>
      <c r="G2220" s="93" t="s">
        <v>37</v>
      </c>
      <c r="H2220" s="93" t="s">
        <v>37</v>
      </c>
      <c r="I2220" s="92" t="s">
        <v>117</v>
      </c>
      <c r="J2220" s="94">
        <v>116988</v>
      </c>
      <c r="K2220" s="95">
        <v>344896</v>
      </c>
      <c r="L2220" s="96">
        <v>47922504.820092</v>
      </c>
    </row>
    <row r="2221" spans="1:12" s="97" customFormat="1" ht="15" customHeight="1" x14ac:dyDescent="0.25">
      <c r="A2221" s="91" t="s">
        <v>52</v>
      </c>
      <c r="B2221" s="92" t="s">
        <v>43</v>
      </c>
      <c r="C2221" s="92" t="s">
        <v>34</v>
      </c>
      <c r="D2221" s="92" t="s">
        <v>125</v>
      </c>
      <c r="E2221" s="92" t="s">
        <v>61</v>
      </c>
      <c r="F2221" s="92" t="s">
        <v>37</v>
      </c>
      <c r="G2221" s="93" t="s">
        <v>37</v>
      </c>
      <c r="H2221" s="93" t="s">
        <v>37</v>
      </c>
      <c r="I2221" s="92" t="s">
        <v>45</v>
      </c>
      <c r="J2221" s="94">
        <v>3372</v>
      </c>
      <c r="K2221" s="95">
        <v>6333</v>
      </c>
      <c r="L2221" s="96">
        <v>164399.44000000099</v>
      </c>
    </row>
    <row r="2222" spans="1:12" s="97" customFormat="1" ht="15" customHeight="1" x14ac:dyDescent="0.25">
      <c r="A2222" s="91" t="s">
        <v>52</v>
      </c>
      <c r="B2222" s="92" t="s">
        <v>43</v>
      </c>
      <c r="C2222" s="92" t="s">
        <v>34</v>
      </c>
      <c r="D2222" s="92" t="s">
        <v>125</v>
      </c>
      <c r="E2222" s="92" t="s">
        <v>62</v>
      </c>
      <c r="F2222" s="92" t="s">
        <v>37</v>
      </c>
      <c r="G2222" s="93" t="s">
        <v>37</v>
      </c>
      <c r="H2222" s="93" t="s">
        <v>37</v>
      </c>
      <c r="I2222" s="92" t="s">
        <v>117</v>
      </c>
      <c r="J2222" s="94">
        <v>76736</v>
      </c>
      <c r="K2222" s="95">
        <v>233423</v>
      </c>
      <c r="L2222" s="96">
        <v>31661399.940051399</v>
      </c>
    </row>
    <row r="2223" spans="1:12" s="97" customFormat="1" ht="15" customHeight="1" x14ac:dyDescent="0.25">
      <c r="A2223" s="91" t="s">
        <v>52</v>
      </c>
      <c r="B2223" s="92" t="s">
        <v>43</v>
      </c>
      <c r="C2223" s="92" t="s">
        <v>34</v>
      </c>
      <c r="D2223" s="92" t="s">
        <v>125</v>
      </c>
      <c r="E2223" s="92" t="s">
        <v>62</v>
      </c>
      <c r="F2223" s="92" t="s">
        <v>37</v>
      </c>
      <c r="G2223" s="93" t="s">
        <v>37</v>
      </c>
      <c r="H2223" s="93" t="s">
        <v>37</v>
      </c>
      <c r="I2223" s="92" t="s">
        <v>45</v>
      </c>
      <c r="J2223" s="94">
        <v>2163</v>
      </c>
      <c r="K2223" s="95">
        <v>3605</v>
      </c>
      <c r="L2223" s="96">
        <v>82066.199999999706</v>
      </c>
    </row>
    <row r="2224" spans="1:12" s="97" customFormat="1" ht="15" customHeight="1" x14ac:dyDescent="0.25">
      <c r="A2224" s="91" t="s">
        <v>52</v>
      </c>
      <c r="B2224" s="92" t="s">
        <v>43</v>
      </c>
      <c r="C2224" s="92" t="s">
        <v>34</v>
      </c>
      <c r="D2224" s="92" t="s">
        <v>125</v>
      </c>
      <c r="E2224" s="92" t="s">
        <v>37</v>
      </c>
      <c r="F2224" s="92" t="s">
        <v>120</v>
      </c>
      <c r="G2224" s="93" t="s">
        <v>37</v>
      </c>
      <c r="H2224" s="93" t="s">
        <v>37</v>
      </c>
      <c r="I2224" s="92" t="s">
        <v>117</v>
      </c>
      <c r="J2224" s="94">
        <v>15817</v>
      </c>
      <c r="K2224" s="95">
        <v>51165</v>
      </c>
      <c r="L2224" s="96">
        <v>7884808.2799983202</v>
      </c>
    </row>
    <row r="2225" spans="1:12" s="97" customFormat="1" ht="15" customHeight="1" x14ac:dyDescent="0.25">
      <c r="A2225" s="91" t="s">
        <v>52</v>
      </c>
      <c r="B2225" s="92" t="s">
        <v>43</v>
      </c>
      <c r="C2225" s="92" t="s">
        <v>34</v>
      </c>
      <c r="D2225" s="92" t="s">
        <v>125</v>
      </c>
      <c r="E2225" s="92" t="s">
        <v>37</v>
      </c>
      <c r="F2225" s="92" t="s">
        <v>120</v>
      </c>
      <c r="G2225" s="93" t="s">
        <v>37</v>
      </c>
      <c r="H2225" s="93" t="s">
        <v>37</v>
      </c>
      <c r="I2225" s="92" t="s">
        <v>45</v>
      </c>
      <c r="J2225" s="94">
        <v>519</v>
      </c>
      <c r="K2225" s="95">
        <v>620</v>
      </c>
      <c r="L2225" s="96">
        <v>17807.47</v>
      </c>
    </row>
    <row r="2226" spans="1:12" s="97" customFormat="1" ht="15" customHeight="1" x14ac:dyDescent="0.25">
      <c r="A2226" s="91" t="s">
        <v>52</v>
      </c>
      <c r="B2226" s="92" t="s">
        <v>43</v>
      </c>
      <c r="C2226" s="92" t="s">
        <v>34</v>
      </c>
      <c r="D2226" s="92" t="s">
        <v>125</v>
      </c>
      <c r="E2226" s="92" t="s">
        <v>37</v>
      </c>
      <c r="F2226" s="92" t="s">
        <v>121</v>
      </c>
      <c r="G2226" s="93" t="s">
        <v>37</v>
      </c>
      <c r="H2226" s="93" t="s">
        <v>37</v>
      </c>
      <c r="I2226" s="92" t="s">
        <v>117</v>
      </c>
      <c r="J2226" s="94">
        <v>149567</v>
      </c>
      <c r="K2226" s="95">
        <v>438844</v>
      </c>
      <c r="L2226" s="96">
        <v>59856684.890099801</v>
      </c>
    </row>
    <row r="2227" spans="1:12" s="97" customFormat="1" ht="15" customHeight="1" x14ac:dyDescent="0.25">
      <c r="A2227" s="91" t="s">
        <v>52</v>
      </c>
      <c r="B2227" s="92" t="s">
        <v>43</v>
      </c>
      <c r="C2227" s="92" t="s">
        <v>34</v>
      </c>
      <c r="D2227" s="92" t="s">
        <v>125</v>
      </c>
      <c r="E2227" s="92" t="s">
        <v>37</v>
      </c>
      <c r="F2227" s="92" t="s">
        <v>121</v>
      </c>
      <c r="G2227" s="93" t="s">
        <v>37</v>
      </c>
      <c r="H2227" s="93" t="s">
        <v>37</v>
      </c>
      <c r="I2227" s="92" t="s">
        <v>45</v>
      </c>
      <c r="J2227" s="94">
        <v>4632</v>
      </c>
      <c r="K2227" s="95">
        <v>8639</v>
      </c>
      <c r="L2227" s="96">
        <v>212640.120000002</v>
      </c>
    </row>
    <row r="2228" spans="1:12" s="97" customFormat="1" ht="15" customHeight="1" x14ac:dyDescent="0.25">
      <c r="A2228" s="91" t="s">
        <v>52</v>
      </c>
      <c r="B2228" s="92" t="s">
        <v>43</v>
      </c>
      <c r="C2228" s="92" t="s">
        <v>34</v>
      </c>
      <c r="D2228" s="92" t="s">
        <v>125</v>
      </c>
      <c r="E2228" s="92" t="s">
        <v>37</v>
      </c>
      <c r="F2228" s="92" t="s">
        <v>60</v>
      </c>
      <c r="G2228" s="93" t="s">
        <v>37</v>
      </c>
      <c r="H2228" s="93" t="s">
        <v>37</v>
      </c>
      <c r="I2228" s="92" t="s">
        <v>117</v>
      </c>
      <c r="J2228" s="94">
        <v>28613</v>
      </c>
      <c r="K2228" s="95">
        <v>88310</v>
      </c>
      <c r="L2228" s="96">
        <v>11842411.589992899</v>
      </c>
    </row>
    <row r="2229" spans="1:12" s="97" customFormat="1" ht="15" customHeight="1" x14ac:dyDescent="0.25">
      <c r="A2229" s="91" t="s">
        <v>52</v>
      </c>
      <c r="B2229" s="92" t="s">
        <v>43</v>
      </c>
      <c r="C2229" s="92" t="s">
        <v>34</v>
      </c>
      <c r="D2229" s="92" t="s">
        <v>125</v>
      </c>
      <c r="E2229" s="92" t="s">
        <v>37</v>
      </c>
      <c r="F2229" s="92" t="s">
        <v>60</v>
      </c>
      <c r="G2229" s="93" t="s">
        <v>37</v>
      </c>
      <c r="H2229" s="93" t="s">
        <v>37</v>
      </c>
      <c r="I2229" s="92" t="s">
        <v>45</v>
      </c>
      <c r="J2229" s="94">
        <v>390</v>
      </c>
      <c r="K2229" s="95">
        <v>679</v>
      </c>
      <c r="L2229" s="96">
        <v>16018.05</v>
      </c>
    </row>
    <row r="2230" spans="1:12" s="97" customFormat="1" ht="15" customHeight="1" x14ac:dyDescent="0.25">
      <c r="A2230" s="91" t="s">
        <v>52</v>
      </c>
      <c r="B2230" s="92" t="s">
        <v>43</v>
      </c>
      <c r="C2230" s="92" t="s">
        <v>34</v>
      </c>
      <c r="D2230" s="92" t="s">
        <v>125</v>
      </c>
      <c r="E2230" s="92" t="s">
        <v>37</v>
      </c>
      <c r="F2230" s="92" t="s">
        <v>37</v>
      </c>
      <c r="G2230" s="93" t="s">
        <v>41</v>
      </c>
      <c r="H2230" s="93" t="s">
        <v>37</v>
      </c>
      <c r="I2230" s="92" t="s">
        <v>117</v>
      </c>
      <c r="J2230" s="94">
        <v>48076</v>
      </c>
      <c r="K2230" s="95">
        <v>136885</v>
      </c>
      <c r="L2230" s="96">
        <v>18045072.0599989</v>
      </c>
    </row>
    <row r="2231" spans="1:12" s="97" customFormat="1" ht="15" customHeight="1" x14ac:dyDescent="0.25">
      <c r="A2231" s="91" t="s">
        <v>52</v>
      </c>
      <c r="B2231" s="92" t="s">
        <v>43</v>
      </c>
      <c r="C2231" s="92" t="s">
        <v>34</v>
      </c>
      <c r="D2231" s="92" t="s">
        <v>125</v>
      </c>
      <c r="E2231" s="92" t="s">
        <v>37</v>
      </c>
      <c r="F2231" s="92" t="s">
        <v>37</v>
      </c>
      <c r="G2231" s="93" t="s">
        <v>41</v>
      </c>
      <c r="H2231" s="93" t="s">
        <v>37</v>
      </c>
      <c r="I2231" s="92" t="s">
        <v>45</v>
      </c>
      <c r="J2231" s="94">
        <v>1273</v>
      </c>
      <c r="K2231" s="95">
        <v>2120</v>
      </c>
      <c r="L2231" s="96">
        <v>50790.719999999899</v>
      </c>
    </row>
    <row r="2232" spans="1:12" s="97" customFormat="1" ht="15" customHeight="1" x14ac:dyDescent="0.25">
      <c r="A2232" s="91" t="s">
        <v>52</v>
      </c>
      <c r="B2232" s="92" t="s">
        <v>43</v>
      </c>
      <c r="C2232" s="92" t="s">
        <v>34</v>
      </c>
      <c r="D2232" s="92" t="s">
        <v>125</v>
      </c>
      <c r="E2232" s="92" t="s">
        <v>37</v>
      </c>
      <c r="F2232" s="92" t="s">
        <v>37</v>
      </c>
      <c r="G2232" s="93" t="s">
        <v>42</v>
      </c>
      <c r="H2232" s="93" t="s">
        <v>37</v>
      </c>
      <c r="I2232" s="92" t="s">
        <v>117</v>
      </c>
      <c r="J2232" s="94">
        <v>41193</v>
      </c>
      <c r="K2232" s="95">
        <v>115353</v>
      </c>
      <c r="L2232" s="96">
        <v>15651088.3899939</v>
      </c>
    </row>
    <row r="2233" spans="1:12" s="97" customFormat="1" ht="15" customHeight="1" x14ac:dyDescent="0.25">
      <c r="A2233" s="91" t="s">
        <v>52</v>
      </c>
      <c r="B2233" s="92" t="s">
        <v>43</v>
      </c>
      <c r="C2233" s="92" t="s">
        <v>34</v>
      </c>
      <c r="D2233" s="92" t="s">
        <v>125</v>
      </c>
      <c r="E2233" s="92" t="s">
        <v>37</v>
      </c>
      <c r="F2233" s="92" t="s">
        <v>37</v>
      </c>
      <c r="G2233" s="93" t="s">
        <v>42</v>
      </c>
      <c r="H2233" s="93" t="s">
        <v>37</v>
      </c>
      <c r="I2233" s="92" t="s">
        <v>45</v>
      </c>
      <c r="J2233" s="94">
        <v>1118</v>
      </c>
      <c r="K2233" s="95">
        <v>1841</v>
      </c>
      <c r="L2233" s="96">
        <v>43959.099999999897</v>
      </c>
    </row>
    <row r="2234" spans="1:12" s="97" customFormat="1" ht="15" customHeight="1" x14ac:dyDescent="0.25">
      <c r="A2234" s="91" t="s">
        <v>52</v>
      </c>
      <c r="B2234" s="92" t="s">
        <v>43</v>
      </c>
      <c r="C2234" s="92" t="s">
        <v>34</v>
      </c>
      <c r="D2234" s="92" t="s">
        <v>125</v>
      </c>
      <c r="E2234" s="92" t="s">
        <v>37</v>
      </c>
      <c r="F2234" s="92" t="s">
        <v>37</v>
      </c>
      <c r="G2234" s="93" t="s">
        <v>43</v>
      </c>
      <c r="H2234" s="93" t="s">
        <v>37</v>
      </c>
      <c r="I2234" s="92" t="s">
        <v>117</v>
      </c>
      <c r="J2234" s="94">
        <v>38750</v>
      </c>
      <c r="K2234" s="95">
        <v>105366</v>
      </c>
      <c r="L2234" s="96">
        <v>14539219.4099943</v>
      </c>
    </row>
    <row r="2235" spans="1:12" s="97" customFormat="1" ht="15" customHeight="1" x14ac:dyDescent="0.25">
      <c r="A2235" s="91" t="s">
        <v>52</v>
      </c>
      <c r="B2235" s="92" t="s">
        <v>43</v>
      </c>
      <c r="C2235" s="92" t="s">
        <v>34</v>
      </c>
      <c r="D2235" s="92" t="s">
        <v>125</v>
      </c>
      <c r="E2235" s="92" t="s">
        <v>37</v>
      </c>
      <c r="F2235" s="92" t="s">
        <v>37</v>
      </c>
      <c r="G2235" s="93" t="s">
        <v>43</v>
      </c>
      <c r="H2235" s="93" t="s">
        <v>37</v>
      </c>
      <c r="I2235" s="92" t="s">
        <v>45</v>
      </c>
      <c r="J2235" s="94">
        <v>1094</v>
      </c>
      <c r="K2235" s="95">
        <v>1882</v>
      </c>
      <c r="L2235" s="96">
        <v>49831.8999999999</v>
      </c>
    </row>
    <row r="2236" spans="1:12" s="97" customFormat="1" ht="15" customHeight="1" x14ac:dyDescent="0.25">
      <c r="A2236" s="91" t="s">
        <v>52</v>
      </c>
      <c r="B2236" s="92" t="s">
        <v>43</v>
      </c>
      <c r="C2236" s="92" t="s">
        <v>34</v>
      </c>
      <c r="D2236" s="92" t="s">
        <v>125</v>
      </c>
      <c r="E2236" s="92" t="s">
        <v>37</v>
      </c>
      <c r="F2236" s="92" t="s">
        <v>37</v>
      </c>
      <c r="G2236" s="93" t="s">
        <v>44</v>
      </c>
      <c r="H2236" s="93" t="s">
        <v>37</v>
      </c>
      <c r="I2236" s="92" t="s">
        <v>117</v>
      </c>
      <c r="J2236" s="94">
        <v>36642</v>
      </c>
      <c r="K2236" s="95">
        <v>95698</v>
      </c>
      <c r="L2236" s="96">
        <v>13431594.539994501</v>
      </c>
    </row>
    <row r="2237" spans="1:12" s="97" customFormat="1" ht="15" customHeight="1" x14ac:dyDescent="0.25">
      <c r="A2237" s="91" t="s">
        <v>52</v>
      </c>
      <c r="B2237" s="92" t="s">
        <v>43</v>
      </c>
      <c r="C2237" s="92" t="s">
        <v>34</v>
      </c>
      <c r="D2237" s="92" t="s">
        <v>125</v>
      </c>
      <c r="E2237" s="92" t="s">
        <v>37</v>
      </c>
      <c r="F2237" s="92" t="s">
        <v>37</v>
      </c>
      <c r="G2237" s="93" t="s">
        <v>44</v>
      </c>
      <c r="H2237" s="93" t="s">
        <v>37</v>
      </c>
      <c r="I2237" s="92" t="s">
        <v>45</v>
      </c>
      <c r="J2237" s="94">
        <v>1046</v>
      </c>
      <c r="K2237" s="95">
        <v>1683</v>
      </c>
      <c r="L2237" s="96">
        <v>43657.57</v>
      </c>
    </row>
    <row r="2238" spans="1:12" s="97" customFormat="1" ht="15" customHeight="1" x14ac:dyDescent="0.25">
      <c r="A2238" s="91" t="s">
        <v>52</v>
      </c>
      <c r="B2238" s="92" t="s">
        <v>43</v>
      </c>
      <c r="C2238" s="92" t="s">
        <v>34</v>
      </c>
      <c r="D2238" s="92" t="s">
        <v>125</v>
      </c>
      <c r="E2238" s="92" t="s">
        <v>37</v>
      </c>
      <c r="F2238" s="92" t="s">
        <v>37</v>
      </c>
      <c r="G2238" s="93" t="s">
        <v>98</v>
      </c>
      <c r="H2238" s="93" t="s">
        <v>37</v>
      </c>
      <c r="I2238" s="92" t="s">
        <v>117</v>
      </c>
      <c r="J2238" s="94">
        <v>38849</v>
      </c>
      <c r="K2238" s="95">
        <v>115442</v>
      </c>
      <c r="L2238" s="96">
        <v>16639305.679991201</v>
      </c>
    </row>
    <row r="2239" spans="1:12" s="97" customFormat="1" ht="15" customHeight="1" x14ac:dyDescent="0.25">
      <c r="A2239" s="91" t="s">
        <v>52</v>
      </c>
      <c r="B2239" s="92" t="s">
        <v>43</v>
      </c>
      <c r="C2239" s="92" t="s">
        <v>34</v>
      </c>
      <c r="D2239" s="92" t="s">
        <v>125</v>
      </c>
      <c r="E2239" s="92" t="s">
        <v>37</v>
      </c>
      <c r="F2239" s="92" t="s">
        <v>37</v>
      </c>
      <c r="G2239" s="93" t="s">
        <v>98</v>
      </c>
      <c r="H2239" s="93" t="s">
        <v>37</v>
      </c>
      <c r="I2239" s="92" t="s">
        <v>45</v>
      </c>
      <c r="J2239" s="94">
        <v>1146</v>
      </c>
      <c r="K2239" s="95">
        <v>2169</v>
      </c>
      <c r="L2239" s="96">
        <v>53156.6499999999</v>
      </c>
    </row>
    <row r="2240" spans="1:12" s="97" customFormat="1" ht="15" customHeight="1" x14ac:dyDescent="0.25">
      <c r="A2240" s="91" t="s">
        <v>52</v>
      </c>
      <c r="B2240" s="92" t="s">
        <v>43</v>
      </c>
      <c r="C2240" s="92" t="s">
        <v>34</v>
      </c>
      <c r="D2240" s="92" t="s">
        <v>125</v>
      </c>
      <c r="E2240" s="92" t="s">
        <v>37</v>
      </c>
      <c r="F2240" s="92" t="s">
        <v>37</v>
      </c>
      <c r="G2240" s="93" t="s">
        <v>37</v>
      </c>
      <c r="H2240" s="93" t="s">
        <v>122</v>
      </c>
      <c r="I2240" s="92" t="s">
        <v>117</v>
      </c>
      <c r="J2240" s="94">
        <v>12453</v>
      </c>
      <c r="K2240" s="95">
        <v>32246</v>
      </c>
      <c r="L2240" s="96">
        <v>4193501.1100002299</v>
      </c>
    </row>
    <row r="2241" spans="1:12" s="97" customFormat="1" ht="15" customHeight="1" x14ac:dyDescent="0.25">
      <c r="A2241" s="91" t="s">
        <v>52</v>
      </c>
      <c r="B2241" s="92" t="s">
        <v>43</v>
      </c>
      <c r="C2241" s="92" t="s">
        <v>34</v>
      </c>
      <c r="D2241" s="92" t="s">
        <v>125</v>
      </c>
      <c r="E2241" s="92" t="s">
        <v>37</v>
      </c>
      <c r="F2241" s="92" t="s">
        <v>37</v>
      </c>
      <c r="G2241" s="93" t="s">
        <v>37</v>
      </c>
      <c r="H2241" s="93" t="s">
        <v>122</v>
      </c>
      <c r="I2241" s="92" t="s">
        <v>45</v>
      </c>
      <c r="J2241" s="94">
        <v>1060</v>
      </c>
      <c r="K2241" s="95">
        <v>1479</v>
      </c>
      <c r="L2241" s="96">
        <v>33862.17</v>
      </c>
    </row>
    <row r="2242" spans="1:12" s="97" customFormat="1" ht="15" customHeight="1" x14ac:dyDescent="0.25">
      <c r="A2242" s="91" t="s">
        <v>52</v>
      </c>
      <c r="B2242" s="92" t="s">
        <v>43</v>
      </c>
      <c r="C2242" s="92" t="s">
        <v>34</v>
      </c>
      <c r="D2242" s="92" t="s">
        <v>125</v>
      </c>
      <c r="E2242" s="92" t="s">
        <v>37</v>
      </c>
      <c r="F2242" s="92" t="s">
        <v>37</v>
      </c>
      <c r="G2242" s="93" t="s">
        <v>37</v>
      </c>
      <c r="H2242" s="93" t="s">
        <v>37</v>
      </c>
      <c r="I2242" s="92" t="s">
        <v>117</v>
      </c>
      <c r="J2242" s="94">
        <v>194642</v>
      </c>
      <c r="K2242" s="95">
        <v>582077</v>
      </c>
      <c r="L2242" s="96">
        <v>80081513.499931902</v>
      </c>
    </row>
    <row r="2243" spans="1:12" s="97" customFormat="1" ht="15" customHeight="1" x14ac:dyDescent="0.25">
      <c r="A2243" s="91" t="s">
        <v>52</v>
      </c>
      <c r="B2243" s="92" t="s">
        <v>43</v>
      </c>
      <c r="C2243" s="92" t="s">
        <v>34</v>
      </c>
      <c r="D2243" s="92" t="s">
        <v>125</v>
      </c>
      <c r="E2243" s="92" t="s">
        <v>37</v>
      </c>
      <c r="F2243" s="92" t="s">
        <v>37</v>
      </c>
      <c r="G2243" s="93" t="s">
        <v>37</v>
      </c>
      <c r="H2243" s="93" t="s">
        <v>37</v>
      </c>
      <c r="I2243" s="92" t="s">
        <v>45</v>
      </c>
      <c r="J2243" s="94">
        <v>5571</v>
      </c>
      <c r="K2243" s="95">
        <v>9992</v>
      </c>
      <c r="L2243" s="96">
        <v>247722.890000004</v>
      </c>
    </row>
    <row r="2244" spans="1:12" s="97" customFormat="1" ht="15" customHeight="1" x14ac:dyDescent="0.25">
      <c r="A2244" s="91" t="s">
        <v>52</v>
      </c>
      <c r="B2244" s="92" t="s">
        <v>43</v>
      </c>
      <c r="C2244" s="92" t="s">
        <v>34</v>
      </c>
      <c r="D2244" s="92" t="s">
        <v>125</v>
      </c>
      <c r="E2244" s="92" t="s">
        <v>37</v>
      </c>
      <c r="F2244" s="92" t="s">
        <v>37</v>
      </c>
      <c r="G2244" s="93" t="s">
        <v>37</v>
      </c>
      <c r="H2244" s="93" t="s">
        <v>64</v>
      </c>
      <c r="I2244" s="92" t="s">
        <v>117</v>
      </c>
      <c r="J2244" s="94">
        <v>179564</v>
      </c>
      <c r="K2244" s="95">
        <v>537418</v>
      </c>
      <c r="L2244" s="96">
        <v>74246300.790024906</v>
      </c>
    </row>
    <row r="2245" spans="1:12" s="97" customFormat="1" ht="15" customHeight="1" x14ac:dyDescent="0.25">
      <c r="A2245" s="91" t="s">
        <v>52</v>
      </c>
      <c r="B2245" s="92" t="s">
        <v>43</v>
      </c>
      <c r="C2245" s="92" t="s">
        <v>34</v>
      </c>
      <c r="D2245" s="92" t="s">
        <v>125</v>
      </c>
      <c r="E2245" s="92" t="s">
        <v>37</v>
      </c>
      <c r="F2245" s="92" t="s">
        <v>37</v>
      </c>
      <c r="G2245" s="93" t="s">
        <v>37</v>
      </c>
      <c r="H2245" s="93" t="s">
        <v>64</v>
      </c>
      <c r="I2245" s="92" t="s">
        <v>45</v>
      </c>
      <c r="J2245" s="94">
        <v>4367</v>
      </c>
      <c r="K2245" s="95">
        <v>8235</v>
      </c>
      <c r="L2245" s="96">
        <v>207958.770000002</v>
      </c>
    </row>
    <row r="2246" spans="1:12" s="97" customFormat="1" ht="15" customHeight="1" x14ac:dyDescent="0.25">
      <c r="A2246" s="91" t="s">
        <v>52</v>
      </c>
      <c r="B2246" s="92" t="s">
        <v>43</v>
      </c>
      <c r="C2246" s="92" t="s">
        <v>34</v>
      </c>
      <c r="D2246" s="92" t="s">
        <v>124</v>
      </c>
      <c r="E2246" s="92" t="s">
        <v>61</v>
      </c>
      <c r="F2246" s="92" t="s">
        <v>37</v>
      </c>
      <c r="G2246" s="93" t="s">
        <v>37</v>
      </c>
      <c r="H2246" s="93" t="s">
        <v>37</v>
      </c>
      <c r="I2246" s="92" t="s">
        <v>117</v>
      </c>
      <c r="J2246" s="94">
        <v>5531</v>
      </c>
      <c r="K2246" s="95">
        <v>7974</v>
      </c>
      <c r="L2246" s="96">
        <v>878085.38999997196</v>
      </c>
    </row>
    <row r="2247" spans="1:12" s="97" customFormat="1" ht="15" customHeight="1" x14ac:dyDescent="0.25">
      <c r="A2247" s="91" t="s">
        <v>52</v>
      </c>
      <c r="B2247" s="92" t="s">
        <v>43</v>
      </c>
      <c r="C2247" s="92" t="s">
        <v>34</v>
      </c>
      <c r="D2247" s="92" t="s">
        <v>124</v>
      </c>
      <c r="E2247" s="92" t="s">
        <v>61</v>
      </c>
      <c r="F2247" s="92" t="s">
        <v>37</v>
      </c>
      <c r="G2247" s="93" t="s">
        <v>37</v>
      </c>
      <c r="H2247" s="93" t="s">
        <v>37</v>
      </c>
      <c r="I2247" s="92" t="s">
        <v>45</v>
      </c>
      <c r="J2247" s="94">
        <v>32</v>
      </c>
      <c r="K2247" s="95">
        <v>39</v>
      </c>
      <c r="L2247" s="96">
        <v>1072.8499999999999</v>
      </c>
    </row>
    <row r="2248" spans="1:12" s="97" customFormat="1" ht="15" customHeight="1" x14ac:dyDescent="0.25">
      <c r="A2248" s="91" t="s">
        <v>52</v>
      </c>
      <c r="B2248" s="92" t="s">
        <v>43</v>
      </c>
      <c r="C2248" s="92" t="s">
        <v>34</v>
      </c>
      <c r="D2248" s="92" t="s">
        <v>124</v>
      </c>
      <c r="E2248" s="92" t="s">
        <v>62</v>
      </c>
      <c r="F2248" s="92" t="s">
        <v>37</v>
      </c>
      <c r="G2248" s="93" t="s">
        <v>37</v>
      </c>
      <c r="H2248" s="93" t="s">
        <v>37</v>
      </c>
      <c r="I2248" s="92" t="s">
        <v>117</v>
      </c>
      <c r="J2248" s="94">
        <v>3731</v>
      </c>
      <c r="K2248" s="95">
        <v>5152</v>
      </c>
      <c r="L2248" s="96">
        <v>649791.24999999104</v>
      </c>
    </row>
    <row r="2249" spans="1:12" s="97" customFormat="1" ht="15" customHeight="1" x14ac:dyDescent="0.25">
      <c r="A2249" s="91" t="s">
        <v>52</v>
      </c>
      <c r="B2249" s="92" t="s">
        <v>43</v>
      </c>
      <c r="C2249" s="92" t="s">
        <v>34</v>
      </c>
      <c r="D2249" s="92" t="s">
        <v>124</v>
      </c>
      <c r="E2249" s="92" t="s">
        <v>62</v>
      </c>
      <c r="F2249" s="92" t="s">
        <v>37</v>
      </c>
      <c r="G2249" s="93" t="s">
        <v>37</v>
      </c>
      <c r="H2249" s="93" t="s">
        <v>37</v>
      </c>
      <c r="I2249" s="92" t="s">
        <v>45</v>
      </c>
      <c r="J2249" s="94">
        <v>23</v>
      </c>
      <c r="K2249" s="95">
        <v>24</v>
      </c>
      <c r="L2249" s="96">
        <v>631.25</v>
      </c>
    </row>
    <row r="2250" spans="1:12" s="97" customFormat="1" ht="15" customHeight="1" x14ac:dyDescent="0.25">
      <c r="A2250" s="91" t="s">
        <v>52</v>
      </c>
      <c r="B2250" s="92" t="s">
        <v>43</v>
      </c>
      <c r="C2250" s="92" t="s">
        <v>34</v>
      </c>
      <c r="D2250" s="92" t="s">
        <v>124</v>
      </c>
      <c r="E2250" s="92" t="s">
        <v>37</v>
      </c>
      <c r="F2250" s="92" t="s">
        <v>120</v>
      </c>
      <c r="G2250" s="93" t="s">
        <v>37</v>
      </c>
      <c r="H2250" s="93" t="s">
        <v>37</v>
      </c>
      <c r="I2250" s="92" t="s">
        <v>117</v>
      </c>
      <c r="J2250" s="94">
        <v>7979</v>
      </c>
      <c r="K2250" s="95">
        <v>11189</v>
      </c>
      <c r="L2250" s="96">
        <v>1330457.1999999401</v>
      </c>
    </row>
    <row r="2251" spans="1:12" s="97" customFormat="1" ht="15" customHeight="1" x14ac:dyDescent="0.25">
      <c r="A2251" s="91" t="s">
        <v>52</v>
      </c>
      <c r="B2251" s="92" t="s">
        <v>43</v>
      </c>
      <c r="C2251" s="92" t="s">
        <v>34</v>
      </c>
      <c r="D2251" s="92" t="s">
        <v>124</v>
      </c>
      <c r="E2251" s="92" t="s">
        <v>37</v>
      </c>
      <c r="F2251" s="92" t="s">
        <v>120</v>
      </c>
      <c r="G2251" s="93" t="s">
        <v>37</v>
      </c>
      <c r="H2251" s="93" t="s">
        <v>37</v>
      </c>
      <c r="I2251" s="92" t="s">
        <v>45</v>
      </c>
      <c r="J2251" s="94">
        <v>49</v>
      </c>
      <c r="K2251" s="95">
        <v>51</v>
      </c>
      <c r="L2251" s="96">
        <v>1363.1</v>
      </c>
    </row>
    <row r="2252" spans="1:12" s="97" customFormat="1" ht="15" customHeight="1" x14ac:dyDescent="0.25">
      <c r="A2252" s="91" t="s">
        <v>52</v>
      </c>
      <c r="B2252" s="92" t="s">
        <v>43</v>
      </c>
      <c r="C2252" s="92" t="s">
        <v>34</v>
      </c>
      <c r="D2252" s="92" t="s">
        <v>124</v>
      </c>
      <c r="E2252" s="92" t="s">
        <v>37</v>
      </c>
      <c r="F2252" s="92" t="s">
        <v>37</v>
      </c>
      <c r="G2252" s="93" t="s">
        <v>41</v>
      </c>
      <c r="H2252" s="93" t="s">
        <v>37</v>
      </c>
      <c r="I2252" s="92" t="s">
        <v>117</v>
      </c>
      <c r="J2252" s="94">
        <v>1575</v>
      </c>
      <c r="K2252" s="95">
        <v>2296</v>
      </c>
      <c r="L2252" s="96">
        <v>243996.850000003</v>
      </c>
    </row>
    <row r="2253" spans="1:12" s="97" customFormat="1" ht="15" customHeight="1" x14ac:dyDescent="0.25">
      <c r="A2253" s="91" t="s">
        <v>52</v>
      </c>
      <c r="B2253" s="92" t="s">
        <v>43</v>
      </c>
      <c r="C2253" s="92" t="s">
        <v>34</v>
      </c>
      <c r="D2253" s="92" t="s">
        <v>124</v>
      </c>
      <c r="E2253" s="92" t="s">
        <v>37</v>
      </c>
      <c r="F2253" s="92" t="s">
        <v>37</v>
      </c>
      <c r="G2253" s="93" t="s">
        <v>41</v>
      </c>
      <c r="H2253" s="93" t="s">
        <v>37</v>
      </c>
      <c r="I2253" s="92" t="s">
        <v>45</v>
      </c>
      <c r="J2253" s="94">
        <v>8</v>
      </c>
      <c r="K2253" s="95">
        <v>9</v>
      </c>
      <c r="L2253" s="96">
        <v>258.8</v>
      </c>
    </row>
    <row r="2254" spans="1:12" s="97" customFormat="1" ht="15" customHeight="1" x14ac:dyDescent="0.25">
      <c r="A2254" s="91" t="s">
        <v>52</v>
      </c>
      <c r="B2254" s="92" t="s">
        <v>43</v>
      </c>
      <c r="C2254" s="92" t="s">
        <v>34</v>
      </c>
      <c r="D2254" s="92" t="s">
        <v>124</v>
      </c>
      <c r="E2254" s="92" t="s">
        <v>37</v>
      </c>
      <c r="F2254" s="92" t="s">
        <v>37</v>
      </c>
      <c r="G2254" s="93" t="s">
        <v>42</v>
      </c>
      <c r="H2254" s="93" t="s">
        <v>37</v>
      </c>
      <c r="I2254" s="92" t="s">
        <v>117</v>
      </c>
      <c r="J2254" s="94">
        <v>1650</v>
      </c>
      <c r="K2254" s="95">
        <v>2303</v>
      </c>
      <c r="L2254" s="96">
        <v>264118.520000002</v>
      </c>
    </row>
    <row r="2255" spans="1:12" s="97" customFormat="1" ht="15" customHeight="1" x14ac:dyDescent="0.25">
      <c r="A2255" s="91" t="s">
        <v>52</v>
      </c>
      <c r="B2255" s="92" t="s">
        <v>43</v>
      </c>
      <c r="C2255" s="92" t="s">
        <v>34</v>
      </c>
      <c r="D2255" s="92" t="s">
        <v>124</v>
      </c>
      <c r="E2255" s="92" t="s">
        <v>37</v>
      </c>
      <c r="F2255" s="92" t="s">
        <v>37</v>
      </c>
      <c r="G2255" s="93" t="s">
        <v>42</v>
      </c>
      <c r="H2255" s="93" t="s">
        <v>37</v>
      </c>
      <c r="I2255" s="92" t="s">
        <v>45</v>
      </c>
      <c r="J2255" s="94">
        <v>9</v>
      </c>
      <c r="K2255" s="95">
        <v>12</v>
      </c>
      <c r="L2255" s="96">
        <v>348.25</v>
      </c>
    </row>
    <row r="2256" spans="1:12" s="97" customFormat="1" ht="15" customHeight="1" x14ac:dyDescent="0.25">
      <c r="A2256" s="91" t="s">
        <v>52</v>
      </c>
      <c r="B2256" s="92" t="s">
        <v>43</v>
      </c>
      <c r="C2256" s="92" t="s">
        <v>34</v>
      </c>
      <c r="D2256" s="92" t="s">
        <v>124</v>
      </c>
      <c r="E2256" s="92" t="s">
        <v>37</v>
      </c>
      <c r="F2256" s="92" t="s">
        <v>37</v>
      </c>
      <c r="G2256" s="93" t="s">
        <v>43</v>
      </c>
      <c r="H2256" s="93" t="s">
        <v>37</v>
      </c>
      <c r="I2256" s="92" t="s">
        <v>117</v>
      </c>
      <c r="J2256" s="94">
        <v>1729</v>
      </c>
      <c r="K2256" s="95">
        <v>2396</v>
      </c>
      <c r="L2256" s="96">
        <v>280054.80000000302</v>
      </c>
    </row>
    <row r="2257" spans="1:12" s="97" customFormat="1" ht="15" customHeight="1" x14ac:dyDescent="0.25">
      <c r="A2257" s="91" t="s">
        <v>52</v>
      </c>
      <c r="B2257" s="92" t="s">
        <v>43</v>
      </c>
      <c r="C2257" s="92" t="s">
        <v>34</v>
      </c>
      <c r="D2257" s="92" t="s">
        <v>124</v>
      </c>
      <c r="E2257" s="92" t="s">
        <v>37</v>
      </c>
      <c r="F2257" s="92" t="s">
        <v>37</v>
      </c>
      <c r="G2257" s="93" t="s">
        <v>43</v>
      </c>
      <c r="H2257" s="93" t="s">
        <v>37</v>
      </c>
      <c r="I2257" s="92" t="s">
        <v>45</v>
      </c>
      <c r="J2257" s="94">
        <v>10</v>
      </c>
      <c r="K2257" s="95">
        <v>10</v>
      </c>
      <c r="L2257" s="96">
        <v>244.8</v>
      </c>
    </row>
    <row r="2258" spans="1:12" s="97" customFormat="1" ht="15" customHeight="1" x14ac:dyDescent="0.25">
      <c r="A2258" s="91" t="s">
        <v>52</v>
      </c>
      <c r="B2258" s="92" t="s">
        <v>43</v>
      </c>
      <c r="C2258" s="92" t="s">
        <v>34</v>
      </c>
      <c r="D2258" s="92" t="s">
        <v>124</v>
      </c>
      <c r="E2258" s="92" t="s">
        <v>37</v>
      </c>
      <c r="F2258" s="92" t="s">
        <v>37</v>
      </c>
      <c r="G2258" s="93" t="s">
        <v>44</v>
      </c>
      <c r="H2258" s="93" t="s">
        <v>37</v>
      </c>
      <c r="I2258" s="92" t="s">
        <v>117</v>
      </c>
      <c r="J2258" s="94">
        <v>2029</v>
      </c>
      <c r="K2258" s="95">
        <v>2682</v>
      </c>
      <c r="L2258" s="96">
        <v>317641.03000000399</v>
      </c>
    </row>
    <row r="2259" spans="1:12" s="97" customFormat="1" ht="15" customHeight="1" x14ac:dyDescent="0.25">
      <c r="A2259" s="91" t="s">
        <v>52</v>
      </c>
      <c r="B2259" s="92" t="s">
        <v>43</v>
      </c>
      <c r="C2259" s="92" t="s">
        <v>34</v>
      </c>
      <c r="D2259" s="92" t="s">
        <v>124</v>
      </c>
      <c r="E2259" s="92" t="s">
        <v>37</v>
      </c>
      <c r="F2259" s="92" t="s">
        <v>37</v>
      </c>
      <c r="G2259" s="93" t="s">
        <v>44</v>
      </c>
      <c r="H2259" s="93" t="s">
        <v>37</v>
      </c>
      <c r="I2259" s="92" t="s">
        <v>45</v>
      </c>
      <c r="J2259" s="94">
        <v>13</v>
      </c>
      <c r="K2259" s="95">
        <v>17</v>
      </c>
      <c r="L2259" s="96">
        <v>455.15</v>
      </c>
    </row>
    <row r="2260" spans="1:12" s="97" customFormat="1" ht="15" customHeight="1" x14ac:dyDescent="0.25">
      <c r="A2260" s="91" t="s">
        <v>52</v>
      </c>
      <c r="B2260" s="92" t="s">
        <v>43</v>
      </c>
      <c r="C2260" s="92" t="s">
        <v>34</v>
      </c>
      <c r="D2260" s="92" t="s">
        <v>124</v>
      </c>
      <c r="E2260" s="92" t="s">
        <v>37</v>
      </c>
      <c r="F2260" s="92" t="s">
        <v>37</v>
      </c>
      <c r="G2260" s="93" t="s">
        <v>98</v>
      </c>
      <c r="H2260" s="93" t="s">
        <v>37</v>
      </c>
      <c r="I2260" s="92" t="s">
        <v>117</v>
      </c>
      <c r="J2260" s="94">
        <v>2458</v>
      </c>
      <c r="K2260" s="95">
        <v>3355</v>
      </c>
      <c r="L2260" s="96">
        <v>413326.35000000399</v>
      </c>
    </row>
    <row r="2261" spans="1:12" s="97" customFormat="1" ht="15" customHeight="1" x14ac:dyDescent="0.25">
      <c r="A2261" s="91" t="s">
        <v>52</v>
      </c>
      <c r="B2261" s="92" t="s">
        <v>43</v>
      </c>
      <c r="C2261" s="92" t="s">
        <v>34</v>
      </c>
      <c r="D2261" s="92" t="s">
        <v>124</v>
      </c>
      <c r="E2261" s="92" t="s">
        <v>37</v>
      </c>
      <c r="F2261" s="92" t="s">
        <v>37</v>
      </c>
      <c r="G2261" s="93" t="s">
        <v>98</v>
      </c>
      <c r="H2261" s="93" t="s">
        <v>37</v>
      </c>
      <c r="I2261" s="92" t="s">
        <v>45</v>
      </c>
      <c r="J2261" s="94">
        <v>15</v>
      </c>
      <c r="K2261" s="95">
        <v>15</v>
      </c>
      <c r="L2261" s="96">
        <v>397.1</v>
      </c>
    </row>
    <row r="2262" spans="1:12" s="97" customFormat="1" ht="15" customHeight="1" x14ac:dyDescent="0.25">
      <c r="A2262" s="91" t="s">
        <v>52</v>
      </c>
      <c r="B2262" s="92" t="s">
        <v>43</v>
      </c>
      <c r="C2262" s="92" t="s">
        <v>34</v>
      </c>
      <c r="D2262" s="92" t="s">
        <v>124</v>
      </c>
      <c r="E2262" s="92" t="s">
        <v>37</v>
      </c>
      <c r="F2262" s="92" t="s">
        <v>37</v>
      </c>
      <c r="G2262" s="93" t="s">
        <v>37</v>
      </c>
      <c r="H2262" s="93" t="s">
        <v>122</v>
      </c>
      <c r="I2262" s="92" t="s">
        <v>117</v>
      </c>
      <c r="J2262" s="94">
        <v>690</v>
      </c>
      <c r="K2262" s="95">
        <v>1092</v>
      </c>
      <c r="L2262" s="96">
        <v>122485.82</v>
      </c>
    </row>
    <row r="2263" spans="1:12" s="97" customFormat="1" ht="15" customHeight="1" x14ac:dyDescent="0.25">
      <c r="A2263" s="91" t="s">
        <v>52</v>
      </c>
      <c r="B2263" s="92" t="s">
        <v>43</v>
      </c>
      <c r="C2263" s="92" t="s">
        <v>34</v>
      </c>
      <c r="D2263" s="92" t="s">
        <v>124</v>
      </c>
      <c r="E2263" s="92" t="s">
        <v>37</v>
      </c>
      <c r="F2263" s="92" t="s">
        <v>37</v>
      </c>
      <c r="G2263" s="93" t="s">
        <v>37</v>
      </c>
      <c r="H2263" s="93" t="s">
        <v>122</v>
      </c>
      <c r="I2263" s="92" t="s">
        <v>45</v>
      </c>
      <c r="J2263" s="94">
        <v>12</v>
      </c>
      <c r="K2263" s="95">
        <v>12</v>
      </c>
      <c r="L2263" s="96">
        <v>347.25</v>
      </c>
    </row>
    <row r="2264" spans="1:12" s="97" customFormat="1" ht="15" customHeight="1" x14ac:dyDescent="0.25">
      <c r="A2264" s="91" t="s">
        <v>52</v>
      </c>
      <c r="B2264" s="92" t="s">
        <v>43</v>
      </c>
      <c r="C2264" s="92" t="s">
        <v>34</v>
      </c>
      <c r="D2264" s="92" t="s">
        <v>124</v>
      </c>
      <c r="E2264" s="92" t="s">
        <v>37</v>
      </c>
      <c r="F2264" s="92" t="s">
        <v>37</v>
      </c>
      <c r="G2264" s="93" t="s">
        <v>37</v>
      </c>
      <c r="H2264" s="93" t="s">
        <v>37</v>
      </c>
      <c r="I2264" s="92" t="s">
        <v>117</v>
      </c>
      <c r="J2264" s="94">
        <v>9283</v>
      </c>
      <c r="K2264" s="95">
        <v>13176</v>
      </c>
      <c r="L2264" s="96">
        <v>1531470.6299999601</v>
      </c>
    </row>
    <row r="2265" spans="1:12" s="97" customFormat="1" ht="15" customHeight="1" x14ac:dyDescent="0.25">
      <c r="A2265" s="91" t="s">
        <v>52</v>
      </c>
      <c r="B2265" s="92" t="s">
        <v>43</v>
      </c>
      <c r="C2265" s="92" t="s">
        <v>34</v>
      </c>
      <c r="D2265" s="92" t="s">
        <v>124</v>
      </c>
      <c r="E2265" s="92" t="s">
        <v>37</v>
      </c>
      <c r="F2265" s="92" t="s">
        <v>37</v>
      </c>
      <c r="G2265" s="93" t="s">
        <v>37</v>
      </c>
      <c r="H2265" s="93" t="s">
        <v>37</v>
      </c>
      <c r="I2265" s="92" t="s">
        <v>45</v>
      </c>
      <c r="J2265" s="94">
        <v>56</v>
      </c>
      <c r="K2265" s="95">
        <v>64</v>
      </c>
      <c r="L2265" s="96">
        <v>1744.55</v>
      </c>
    </row>
    <row r="2266" spans="1:12" s="97" customFormat="1" ht="15" customHeight="1" x14ac:dyDescent="0.25">
      <c r="A2266" s="91" t="s">
        <v>52</v>
      </c>
      <c r="B2266" s="92" t="s">
        <v>43</v>
      </c>
      <c r="C2266" s="92" t="s">
        <v>34</v>
      </c>
      <c r="D2266" s="92" t="s">
        <v>124</v>
      </c>
      <c r="E2266" s="92" t="s">
        <v>37</v>
      </c>
      <c r="F2266" s="92" t="s">
        <v>37</v>
      </c>
      <c r="G2266" s="93" t="s">
        <v>37</v>
      </c>
      <c r="H2266" s="93" t="s">
        <v>64</v>
      </c>
      <c r="I2266" s="92" t="s">
        <v>117</v>
      </c>
      <c r="J2266" s="94">
        <v>8530</v>
      </c>
      <c r="K2266" s="95">
        <v>11961</v>
      </c>
      <c r="L2266" s="96">
        <v>1398537.31999995</v>
      </c>
    </row>
    <row r="2267" spans="1:12" s="97" customFormat="1" ht="15" customHeight="1" x14ac:dyDescent="0.25">
      <c r="A2267" s="91" t="s">
        <v>52</v>
      </c>
      <c r="B2267" s="92" t="s">
        <v>43</v>
      </c>
      <c r="C2267" s="92" t="s">
        <v>34</v>
      </c>
      <c r="D2267" s="92" t="s">
        <v>124</v>
      </c>
      <c r="E2267" s="92" t="s">
        <v>37</v>
      </c>
      <c r="F2267" s="92" t="s">
        <v>37</v>
      </c>
      <c r="G2267" s="93" t="s">
        <v>37</v>
      </c>
      <c r="H2267" s="93" t="s">
        <v>64</v>
      </c>
      <c r="I2267" s="92" t="s">
        <v>45</v>
      </c>
      <c r="J2267" s="94">
        <v>43</v>
      </c>
      <c r="K2267" s="95">
        <v>51</v>
      </c>
      <c r="L2267" s="96">
        <v>1356.85</v>
      </c>
    </row>
    <row r="2268" spans="1:12" s="97" customFormat="1" ht="15" customHeight="1" x14ac:dyDescent="0.25">
      <c r="A2268" s="91" t="s">
        <v>52</v>
      </c>
      <c r="B2268" s="92" t="s">
        <v>43</v>
      </c>
      <c r="C2268" s="92" t="s">
        <v>34</v>
      </c>
      <c r="D2268" s="92" t="s">
        <v>37</v>
      </c>
      <c r="E2268" s="92" t="s">
        <v>61</v>
      </c>
      <c r="F2268" s="92" t="s">
        <v>120</v>
      </c>
      <c r="G2268" s="93" t="s">
        <v>37</v>
      </c>
      <c r="H2268" s="93" t="s">
        <v>37</v>
      </c>
      <c r="I2268" s="92" t="s">
        <v>117</v>
      </c>
      <c r="J2268" s="94">
        <v>33131</v>
      </c>
      <c r="K2268" s="95">
        <v>78644</v>
      </c>
      <c r="L2268" s="96">
        <v>7819736.2600009199</v>
      </c>
    </row>
    <row r="2269" spans="1:12" s="97" customFormat="1" ht="15" customHeight="1" x14ac:dyDescent="0.25">
      <c r="A2269" s="91" t="s">
        <v>52</v>
      </c>
      <c r="B2269" s="92" t="s">
        <v>43</v>
      </c>
      <c r="C2269" s="92" t="s">
        <v>34</v>
      </c>
      <c r="D2269" s="92" t="s">
        <v>37</v>
      </c>
      <c r="E2269" s="92" t="s">
        <v>61</v>
      </c>
      <c r="F2269" s="92" t="s">
        <v>120</v>
      </c>
      <c r="G2269" s="93" t="s">
        <v>37</v>
      </c>
      <c r="H2269" s="93" t="s">
        <v>37</v>
      </c>
      <c r="I2269" s="92" t="s">
        <v>45</v>
      </c>
      <c r="J2269" s="94">
        <v>513</v>
      </c>
      <c r="K2269" s="95">
        <v>617</v>
      </c>
      <c r="L2269" s="96">
        <v>15743.39</v>
      </c>
    </row>
    <row r="2270" spans="1:12" s="97" customFormat="1" ht="15" customHeight="1" x14ac:dyDescent="0.25">
      <c r="A2270" s="91" t="s">
        <v>52</v>
      </c>
      <c r="B2270" s="92" t="s">
        <v>43</v>
      </c>
      <c r="C2270" s="92" t="s">
        <v>34</v>
      </c>
      <c r="D2270" s="92" t="s">
        <v>37</v>
      </c>
      <c r="E2270" s="92" t="s">
        <v>61</v>
      </c>
      <c r="F2270" s="92" t="s">
        <v>121</v>
      </c>
      <c r="G2270" s="93" t="s">
        <v>37</v>
      </c>
      <c r="H2270" s="93" t="s">
        <v>37</v>
      </c>
      <c r="I2270" s="92" t="s">
        <v>117</v>
      </c>
      <c r="J2270" s="94">
        <v>352051</v>
      </c>
      <c r="K2270" s="95">
        <v>740550</v>
      </c>
      <c r="L2270" s="96">
        <v>62236083.200245902</v>
      </c>
    </row>
    <row r="2271" spans="1:12" s="97" customFormat="1" ht="15" customHeight="1" x14ac:dyDescent="0.25">
      <c r="A2271" s="91" t="s">
        <v>52</v>
      </c>
      <c r="B2271" s="92" t="s">
        <v>43</v>
      </c>
      <c r="C2271" s="92" t="s">
        <v>34</v>
      </c>
      <c r="D2271" s="92" t="s">
        <v>37</v>
      </c>
      <c r="E2271" s="92" t="s">
        <v>61</v>
      </c>
      <c r="F2271" s="92" t="s">
        <v>121</v>
      </c>
      <c r="G2271" s="93" t="s">
        <v>37</v>
      </c>
      <c r="H2271" s="93" t="s">
        <v>37</v>
      </c>
      <c r="I2271" s="92" t="s">
        <v>45</v>
      </c>
      <c r="J2271" s="94">
        <v>6594</v>
      </c>
      <c r="K2271" s="95">
        <v>10889</v>
      </c>
      <c r="L2271" s="96">
        <v>242851.79000000301</v>
      </c>
    </row>
    <row r="2272" spans="1:12" s="97" customFormat="1" ht="15" customHeight="1" x14ac:dyDescent="0.25">
      <c r="A2272" s="91" t="s">
        <v>52</v>
      </c>
      <c r="B2272" s="92" t="s">
        <v>43</v>
      </c>
      <c r="C2272" s="92" t="s">
        <v>34</v>
      </c>
      <c r="D2272" s="92" t="s">
        <v>37</v>
      </c>
      <c r="E2272" s="92" t="s">
        <v>61</v>
      </c>
      <c r="F2272" s="92" t="s">
        <v>60</v>
      </c>
      <c r="G2272" s="93" t="s">
        <v>37</v>
      </c>
      <c r="H2272" s="93" t="s">
        <v>37</v>
      </c>
      <c r="I2272" s="92" t="s">
        <v>117</v>
      </c>
      <c r="J2272" s="94">
        <v>74548</v>
      </c>
      <c r="K2272" s="95">
        <v>152898</v>
      </c>
      <c r="L2272" s="96">
        <v>12955577.779990099</v>
      </c>
    </row>
    <row r="2273" spans="1:12" s="97" customFormat="1" ht="15" customHeight="1" x14ac:dyDescent="0.25">
      <c r="A2273" s="91" t="s">
        <v>52</v>
      </c>
      <c r="B2273" s="92" t="s">
        <v>43</v>
      </c>
      <c r="C2273" s="92" t="s">
        <v>34</v>
      </c>
      <c r="D2273" s="92" t="s">
        <v>37</v>
      </c>
      <c r="E2273" s="92" t="s">
        <v>61</v>
      </c>
      <c r="F2273" s="92" t="s">
        <v>60</v>
      </c>
      <c r="G2273" s="93" t="s">
        <v>37</v>
      </c>
      <c r="H2273" s="93" t="s">
        <v>37</v>
      </c>
      <c r="I2273" s="92" t="s">
        <v>45</v>
      </c>
      <c r="J2273" s="94">
        <v>680</v>
      </c>
      <c r="K2273" s="95">
        <v>961</v>
      </c>
      <c r="L2273" s="96">
        <v>20305.07</v>
      </c>
    </row>
    <row r="2274" spans="1:12" s="97" customFormat="1" ht="15" customHeight="1" x14ac:dyDescent="0.25">
      <c r="A2274" s="91" t="s">
        <v>52</v>
      </c>
      <c r="B2274" s="92" t="s">
        <v>43</v>
      </c>
      <c r="C2274" s="92" t="s">
        <v>34</v>
      </c>
      <c r="D2274" s="92" t="s">
        <v>37</v>
      </c>
      <c r="E2274" s="92" t="s">
        <v>61</v>
      </c>
      <c r="F2274" s="92" t="s">
        <v>37</v>
      </c>
      <c r="G2274" s="93" t="s">
        <v>41</v>
      </c>
      <c r="H2274" s="93" t="s">
        <v>37</v>
      </c>
      <c r="I2274" s="92" t="s">
        <v>117</v>
      </c>
      <c r="J2274" s="94">
        <v>97664</v>
      </c>
      <c r="K2274" s="95">
        <v>208128</v>
      </c>
      <c r="L2274" s="96">
        <v>17713883.8199871</v>
      </c>
    </row>
    <row r="2275" spans="1:12" s="97" customFormat="1" ht="15" customHeight="1" x14ac:dyDescent="0.25">
      <c r="A2275" s="91" t="s">
        <v>52</v>
      </c>
      <c r="B2275" s="92" t="s">
        <v>43</v>
      </c>
      <c r="C2275" s="92" t="s">
        <v>34</v>
      </c>
      <c r="D2275" s="92" t="s">
        <v>37</v>
      </c>
      <c r="E2275" s="92" t="s">
        <v>61</v>
      </c>
      <c r="F2275" s="92" t="s">
        <v>37</v>
      </c>
      <c r="G2275" s="93" t="s">
        <v>41</v>
      </c>
      <c r="H2275" s="93" t="s">
        <v>37</v>
      </c>
      <c r="I2275" s="92" t="s">
        <v>45</v>
      </c>
      <c r="J2275" s="94">
        <v>1798</v>
      </c>
      <c r="K2275" s="95">
        <v>2844</v>
      </c>
      <c r="L2275" s="96">
        <v>60743.479999999698</v>
      </c>
    </row>
    <row r="2276" spans="1:12" s="97" customFormat="1" ht="15" customHeight="1" x14ac:dyDescent="0.25">
      <c r="A2276" s="91" t="s">
        <v>52</v>
      </c>
      <c r="B2276" s="92" t="s">
        <v>43</v>
      </c>
      <c r="C2276" s="92" t="s">
        <v>34</v>
      </c>
      <c r="D2276" s="92" t="s">
        <v>37</v>
      </c>
      <c r="E2276" s="92" t="s">
        <v>61</v>
      </c>
      <c r="F2276" s="92" t="s">
        <v>37</v>
      </c>
      <c r="G2276" s="93" t="s">
        <v>42</v>
      </c>
      <c r="H2276" s="93" t="s">
        <v>37</v>
      </c>
      <c r="I2276" s="92" t="s">
        <v>117</v>
      </c>
      <c r="J2276" s="94">
        <v>95321</v>
      </c>
      <c r="K2276" s="95">
        <v>193882</v>
      </c>
      <c r="L2276" s="96">
        <v>16392836.5999854</v>
      </c>
    </row>
    <row r="2277" spans="1:12" s="97" customFormat="1" ht="15" customHeight="1" x14ac:dyDescent="0.25">
      <c r="A2277" s="91" t="s">
        <v>52</v>
      </c>
      <c r="B2277" s="92" t="s">
        <v>43</v>
      </c>
      <c r="C2277" s="92" t="s">
        <v>34</v>
      </c>
      <c r="D2277" s="92" t="s">
        <v>37</v>
      </c>
      <c r="E2277" s="92" t="s">
        <v>61</v>
      </c>
      <c r="F2277" s="92" t="s">
        <v>37</v>
      </c>
      <c r="G2277" s="93" t="s">
        <v>42</v>
      </c>
      <c r="H2277" s="93" t="s">
        <v>37</v>
      </c>
      <c r="I2277" s="92" t="s">
        <v>45</v>
      </c>
      <c r="J2277" s="94">
        <v>1609</v>
      </c>
      <c r="K2277" s="95">
        <v>2431</v>
      </c>
      <c r="L2277" s="96">
        <v>51459.459999999803</v>
      </c>
    </row>
    <row r="2278" spans="1:12" s="97" customFormat="1" ht="15" customHeight="1" x14ac:dyDescent="0.25">
      <c r="A2278" s="91" t="s">
        <v>52</v>
      </c>
      <c r="B2278" s="92" t="s">
        <v>43</v>
      </c>
      <c r="C2278" s="92" t="s">
        <v>34</v>
      </c>
      <c r="D2278" s="92" t="s">
        <v>37</v>
      </c>
      <c r="E2278" s="92" t="s">
        <v>61</v>
      </c>
      <c r="F2278" s="92" t="s">
        <v>37</v>
      </c>
      <c r="G2278" s="93" t="s">
        <v>43</v>
      </c>
      <c r="H2278" s="93" t="s">
        <v>37</v>
      </c>
      <c r="I2278" s="92" t="s">
        <v>117</v>
      </c>
      <c r="J2278" s="94">
        <v>95226</v>
      </c>
      <c r="K2278" s="95">
        <v>186184</v>
      </c>
      <c r="L2278" s="96">
        <v>15592003.3499863</v>
      </c>
    </row>
    <row r="2279" spans="1:12" s="97" customFormat="1" ht="15" customHeight="1" x14ac:dyDescent="0.25">
      <c r="A2279" s="91" t="s">
        <v>52</v>
      </c>
      <c r="B2279" s="92" t="s">
        <v>43</v>
      </c>
      <c r="C2279" s="92" t="s">
        <v>34</v>
      </c>
      <c r="D2279" s="92" t="s">
        <v>37</v>
      </c>
      <c r="E2279" s="92" t="s">
        <v>61</v>
      </c>
      <c r="F2279" s="92" t="s">
        <v>37</v>
      </c>
      <c r="G2279" s="93" t="s">
        <v>43</v>
      </c>
      <c r="H2279" s="93" t="s">
        <v>37</v>
      </c>
      <c r="I2279" s="92" t="s">
        <v>45</v>
      </c>
      <c r="J2279" s="94">
        <v>1531</v>
      </c>
      <c r="K2279" s="95">
        <v>2284</v>
      </c>
      <c r="L2279" s="96">
        <v>53409.269999999902</v>
      </c>
    </row>
    <row r="2280" spans="1:12" s="97" customFormat="1" ht="15" customHeight="1" x14ac:dyDescent="0.25">
      <c r="A2280" s="91" t="s">
        <v>52</v>
      </c>
      <c r="B2280" s="92" t="s">
        <v>43</v>
      </c>
      <c r="C2280" s="92" t="s">
        <v>34</v>
      </c>
      <c r="D2280" s="92" t="s">
        <v>37</v>
      </c>
      <c r="E2280" s="92" t="s">
        <v>61</v>
      </c>
      <c r="F2280" s="92" t="s">
        <v>37</v>
      </c>
      <c r="G2280" s="93" t="s">
        <v>44</v>
      </c>
      <c r="H2280" s="93" t="s">
        <v>37</v>
      </c>
      <c r="I2280" s="92" t="s">
        <v>117</v>
      </c>
      <c r="J2280" s="94">
        <v>94659</v>
      </c>
      <c r="K2280" s="95">
        <v>178652</v>
      </c>
      <c r="L2280" s="96">
        <v>14957592.569987301</v>
      </c>
    </row>
    <row r="2281" spans="1:12" s="97" customFormat="1" ht="15" customHeight="1" x14ac:dyDescent="0.25">
      <c r="A2281" s="91" t="s">
        <v>52</v>
      </c>
      <c r="B2281" s="92" t="s">
        <v>43</v>
      </c>
      <c r="C2281" s="92" t="s">
        <v>34</v>
      </c>
      <c r="D2281" s="92" t="s">
        <v>37</v>
      </c>
      <c r="E2281" s="92" t="s">
        <v>61</v>
      </c>
      <c r="F2281" s="92" t="s">
        <v>37</v>
      </c>
      <c r="G2281" s="93" t="s">
        <v>44</v>
      </c>
      <c r="H2281" s="93" t="s">
        <v>37</v>
      </c>
      <c r="I2281" s="92" t="s">
        <v>45</v>
      </c>
      <c r="J2281" s="94">
        <v>1501</v>
      </c>
      <c r="K2281" s="95">
        <v>2163</v>
      </c>
      <c r="L2281" s="96">
        <v>49442.339999999902</v>
      </c>
    </row>
    <row r="2282" spans="1:12" s="97" customFormat="1" ht="15" customHeight="1" x14ac:dyDescent="0.25">
      <c r="A2282" s="91" t="s">
        <v>52</v>
      </c>
      <c r="B2282" s="92" t="s">
        <v>43</v>
      </c>
      <c r="C2282" s="92" t="s">
        <v>34</v>
      </c>
      <c r="D2282" s="92" t="s">
        <v>37</v>
      </c>
      <c r="E2282" s="92" t="s">
        <v>61</v>
      </c>
      <c r="F2282" s="92" t="s">
        <v>37</v>
      </c>
      <c r="G2282" s="93" t="s">
        <v>98</v>
      </c>
      <c r="H2282" s="93" t="s">
        <v>37</v>
      </c>
      <c r="I2282" s="92" t="s">
        <v>117</v>
      </c>
      <c r="J2282" s="94">
        <v>94614</v>
      </c>
      <c r="K2282" s="95">
        <v>190722</v>
      </c>
      <c r="L2282" s="96">
        <v>17128501.929984301</v>
      </c>
    </row>
    <row r="2283" spans="1:12" s="97" customFormat="1" ht="15" customHeight="1" x14ac:dyDescent="0.25">
      <c r="A2283" s="91" t="s">
        <v>52</v>
      </c>
      <c r="B2283" s="92" t="s">
        <v>43</v>
      </c>
      <c r="C2283" s="92" t="s">
        <v>34</v>
      </c>
      <c r="D2283" s="92" t="s">
        <v>37</v>
      </c>
      <c r="E2283" s="92" t="s">
        <v>61</v>
      </c>
      <c r="F2283" s="92" t="s">
        <v>37</v>
      </c>
      <c r="G2283" s="93" t="s">
        <v>98</v>
      </c>
      <c r="H2283" s="93" t="s">
        <v>37</v>
      </c>
      <c r="I2283" s="92" t="s">
        <v>45</v>
      </c>
      <c r="J2283" s="94">
        <v>1525</v>
      </c>
      <c r="K2283" s="95">
        <v>2543</v>
      </c>
      <c r="L2283" s="96">
        <v>59875.249999999804</v>
      </c>
    </row>
    <row r="2284" spans="1:12" s="97" customFormat="1" ht="15" customHeight="1" x14ac:dyDescent="0.25">
      <c r="A2284" s="91" t="s">
        <v>52</v>
      </c>
      <c r="B2284" s="92" t="s">
        <v>43</v>
      </c>
      <c r="C2284" s="92" t="s">
        <v>34</v>
      </c>
      <c r="D2284" s="92" t="s">
        <v>37</v>
      </c>
      <c r="E2284" s="92" t="s">
        <v>61</v>
      </c>
      <c r="F2284" s="92" t="s">
        <v>37</v>
      </c>
      <c r="G2284" s="93" t="s">
        <v>37</v>
      </c>
      <c r="H2284" s="93" t="s">
        <v>122</v>
      </c>
      <c r="I2284" s="92" t="s">
        <v>117</v>
      </c>
      <c r="J2284" s="94">
        <v>38447</v>
      </c>
      <c r="K2284" s="95">
        <v>71045</v>
      </c>
      <c r="L2284" s="96">
        <v>5171575.5000009602</v>
      </c>
    </row>
    <row r="2285" spans="1:12" s="97" customFormat="1" ht="15" customHeight="1" x14ac:dyDescent="0.25">
      <c r="A2285" s="91" t="s">
        <v>52</v>
      </c>
      <c r="B2285" s="92" t="s">
        <v>43</v>
      </c>
      <c r="C2285" s="92" t="s">
        <v>34</v>
      </c>
      <c r="D2285" s="92" t="s">
        <v>37</v>
      </c>
      <c r="E2285" s="92" t="s">
        <v>61</v>
      </c>
      <c r="F2285" s="92" t="s">
        <v>37</v>
      </c>
      <c r="G2285" s="93" t="s">
        <v>37</v>
      </c>
      <c r="H2285" s="93" t="s">
        <v>122</v>
      </c>
      <c r="I2285" s="92" t="s">
        <v>45</v>
      </c>
      <c r="J2285" s="94">
        <v>1044</v>
      </c>
      <c r="K2285" s="95">
        <v>1428</v>
      </c>
      <c r="L2285" s="96">
        <v>31296.71</v>
      </c>
    </row>
    <row r="2286" spans="1:12" s="97" customFormat="1" ht="15" customHeight="1" x14ac:dyDescent="0.25">
      <c r="A2286" s="91" t="s">
        <v>52</v>
      </c>
      <c r="B2286" s="92" t="s">
        <v>43</v>
      </c>
      <c r="C2286" s="92" t="s">
        <v>34</v>
      </c>
      <c r="D2286" s="92" t="s">
        <v>37</v>
      </c>
      <c r="E2286" s="92" t="s">
        <v>61</v>
      </c>
      <c r="F2286" s="92" t="s">
        <v>37</v>
      </c>
      <c r="G2286" s="93" t="s">
        <v>37</v>
      </c>
      <c r="H2286" s="93" t="s">
        <v>37</v>
      </c>
      <c r="I2286" s="92" t="s">
        <v>117</v>
      </c>
      <c r="J2286" s="94">
        <v>459273</v>
      </c>
      <c r="K2286" s="95">
        <v>972092</v>
      </c>
      <c r="L2286" s="96">
        <v>83011397.240215406</v>
      </c>
    </row>
    <row r="2287" spans="1:12" s="97" customFormat="1" ht="15" customHeight="1" x14ac:dyDescent="0.25">
      <c r="A2287" s="91" t="s">
        <v>52</v>
      </c>
      <c r="B2287" s="92" t="s">
        <v>43</v>
      </c>
      <c r="C2287" s="92" t="s">
        <v>34</v>
      </c>
      <c r="D2287" s="92" t="s">
        <v>37</v>
      </c>
      <c r="E2287" s="92" t="s">
        <v>61</v>
      </c>
      <c r="F2287" s="92" t="s">
        <v>37</v>
      </c>
      <c r="G2287" s="93" t="s">
        <v>37</v>
      </c>
      <c r="H2287" s="93" t="s">
        <v>37</v>
      </c>
      <c r="I2287" s="92" t="s">
        <v>45</v>
      </c>
      <c r="J2287" s="94">
        <v>7783</v>
      </c>
      <c r="K2287" s="95">
        <v>12467</v>
      </c>
      <c r="L2287" s="96">
        <v>278900.25000000303</v>
      </c>
    </row>
    <row r="2288" spans="1:12" s="97" customFormat="1" ht="15" customHeight="1" x14ac:dyDescent="0.25">
      <c r="A2288" s="91" t="s">
        <v>52</v>
      </c>
      <c r="B2288" s="92" t="s">
        <v>43</v>
      </c>
      <c r="C2288" s="92" t="s">
        <v>34</v>
      </c>
      <c r="D2288" s="92" t="s">
        <v>37</v>
      </c>
      <c r="E2288" s="92" t="s">
        <v>61</v>
      </c>
      <c r="F2288" s="92" t="s">
        <v>37</v>
      </c>
      <c r="G2288" s="93" t="s">
        <v>37</v>
      </c>
      <c r="H2288" s="93" t="s">
        <v>64</v>
      </c>
      <c r="I2288" s="92" t="s">
        <v>117</v>
      </c>
      <c r="J2288" s="94">
        <v>416651</v>
      </c>
      <c r="K2288" s="95">
        <v>888411</v>
      </c>
      <c r="L2288" s="96">
        <v>76767082.130230099</v>
      </c>
    </row>
    <row r="2289" spans="1:12" s="97" customFormat="1" ht="15" customHeight="1" x14ac:dyDescent="0.25">
      <c r="A2289" s="91" t="s">
        <v>52</v>
      </c>
      <c r="B2289" s="92" t="s">
        <v>43</v>
      </c>
      <c r="C2289" s="92" t="s">
        <v>34</v>
      </c>
      <c r="D2289" s="92" t="s">
        <v>37</v>
      </c>
      <c r="E2289" s="92" t="s">
        <v>61</v>
      </c>
      <c r="F2289" s="92" t="s">
        <v>37</v>
      </c>
      <c r="G2289" s="93" t="s">
        <v>37</v>
      </c>
      <c r="H2289" s="93" t="s">
        <v>64</v>
      </c>
      <c r="I2289" s="92" t="s">
        <v>45</v>
      </c>
      <c r="J2289" s="94">
        <v>6654</v>
      </c>
      <c r="K2289" s="95">
        <v>10866</v>
      </c>
      <c r="L2289" s="96">
        <v>244254.54000000301</v>
      </c>
    </row>
    <row r="2290" spans="1:12" s="97" customFormat="1" ht="15" customHeight="1" x14ac:dyDescent="0.25">
      <c r="A2290" s="91" t="s">
        <v>52</v>
      </c>
      <c r="B2290" s="92" t="s">
        <v>43</v>
      </c>
      <c r="C2290" s="92" t="s">
        <v>34</v>
      </c>
      <c r="D2290" s="92" t="s">
        <v>37</v>
      </c>
      <c r="E2290" s="92" t="s">
        <v>62</v>
      </c>
      <c r="F2290" s="92" t="s">
        <v>120</v>
      </c>
      <c r="G2290" s="93" t="s">
        <v>37</v>
      </c>
      <c r="H2290" s="93" t="s">
        <v>37</v>
      </c>
      <c r="I2290" s="92" t="s">
        <v>117</v>
      </c>
      <c r="J2290" s="94">
        <v>22106</v>
      </c>
      <c r="K2290" s="95">
        <v>44815</v>
      </c>
      <c r="L2290" s="96">
        <v>4483823.0600004997</v>
      </c>
    </row>
    <row r="2291" spans="1:12" s="97" customFormat="1" ht="15" customHeight="1" x14ac:dyDescent="0.25">
      <c r="A2291" s="91" t="s">
        <v>52</v>
      </c>
      <c r="B2291" s="92" t="s">
        <v>43</v>
      </c>
      <c r="C2291" s="92" t="s">
        <v>34</v>
      </c>
      <c r="D2291" s="92" t="s">
        <v>37</v>
      </c>
      <c r="E2291" s="92" t="s">
        <v>62</v>
      </c>
      <c r="F2291" s="92" t="s">
        <v>120</v>
      </c>
      <c r="G2291" s="93" t="s">
        <v>37</v>
      </c>
      <c r="H2291" s="93" t="s">
        <v>37</v>
      </c>
      <c r="I2291" s="92" t="s">
        <v>45</v>
      </c>
      <c r="J2291" s="94">
        <v>368</v>
      </c>
      <c r="K2291" s="95">
        <v>437</v>
      </c>
      <c r="L2291" s="96">
        <v>10952.55</v>
      </c>
    </row>
    <row r="2292" spans="1:12" s="97" customFormat="1" ht="15" customHeight="1" x14ac:dyDescent="0.25">
      <c r="A2292" s="91" t="s">
        <v>52</v>
      </c>
      <c r="B2292" s="92" t="s">
        <v>43</v>
      </c>
      <c r="C2292" s="92" t="s">
        <v>34</v>
      </c>
      <c r="D2292" s="92" t="s">
        <v>37</v>
      </c>
      <c r="E2292" s="92" t="s">
        <v>62</v>
      </c>
      <c r="F2292" s="92" t="s">
        <v>121</v>
      </c>
      <c r="G2292" s="93" t="s">
        <v>37</v>
      </c>
      <c r="H2292" s="93" t="s">
        <v>37</v>
      </c>
      <c r="I2292" s="92" t="s">
        <v>117</v>
      </c>
      <c r="J2292" s="94">
        <v>212346</v>
      </c>
      <c r="K2292" s="95">
        <v>468433</v>
      </c>
      <c r="L2292" s="96">
        <v>39846474.620050199</v>
      </c>
    </row>
    <row r="2293" spans="1:12" s="97" customFormat="1" ht="15" customHeight="1" x14ac:dyDescent="0.25">
      <c r="A2293" s="91" t="s">
        <v>52</v>
      </c>
      <c r="B2293" s="92" t="s">
        <v>43</v>
      </c>
      <c r="C2293" s="92" t="s">
        <v>34</v>
      </c>
      <c r="D2293" s="92" t="s">
        <v>37</v>
      </c>
      <c r="E2293" s="92" t="s">
        <v>62</v>
      </c>
      <c r="F2293" s="92" t="s">
        <v>121</v>
      </c>
      <c r="G2293" s="93" t="s">
        <v>37</v>
      </c>
      <c r="H2293" s="93" t="s">
        <v>37</v>
      </c>
      <c r="I2293" s="92" t="s">
        <v>45</v>
      </c>
      <c r="J2293" s="94">
        <v>4506</v>
      </c>
      <c r="K2293" s="95">
        <v>6677</v>
      </c>
      <c r="L2293" s="96">
        <v>133733.76999999999</v>
      </c>
    </row>
    <row r="2294" spans="1:12" s="97" customFormat="1" ht="15" customHeight="1" x14ac:dyDescent="0.25">
      <c r="A2294" s="91" t="s">
        <v>52</v>
      </c>
      <c r="B2294" s="92" t="s">
        <v>43</v>
      </c>
      <c r="C2294" s="92" t="s">
        <v>34</v>
      </c>
      <c r="D2294" s="92" t="s">
        <v>37</v>
      </c>
      <c r="E2294" s="92" t="s">
        <v>62</v>
      </c>
      <c r="F2294" s="92" t="s">
        <v>60</v>
      </c>
      <c r="G2294" s="93" t="s">
        <v>37</v>
      </c>
      <c r="H2294" s="93" t="s">
        <v>37</v>
      </c>
      <c r="I2294" s="92" t="s">
        <v>117</v>
      </c>
      <c r="J2294" s="94">
        <v>41015</v>
      </c>
      <c r="K2294" s="95">
        <v>87772</v>
      </c>
      <c r="L2294" s="96">
        <v>7501994.2699961597</v>
      </c>
    </row>
    <row r="2295" spans="1:12" s="97" customFormat="1" ht="15" customHeight="1" x14ac:dyDescent="0.25">
      <c r="A2295" s="91" t="s">
        <v>52</v>
      </c>
      <c r="B2295" s="92" t="s">
        <v>43</v>
      </c>
      <c r="C2295" s="92" t="s">
        <v>34</v>
      </c>
      <c r="D2295" s="92" t="s">
        <v>37</v>
      </c>
      <c r="E2295" s="92" t="s">
        <v>62</v>
      </c>
      <c r="F2295" s="92" t="s">
        <v>60</v>
      </c>
      <c r="G2295" s="93" t="s">
        <v>37</v>
      </c>
      <c r="H2295" s="93" t="s">
        <v>37</v>
      </c>
      <c r="I2295" s="92" t="s">
        <v>45</v>
      </c>
      <c r="J2295" s="94">
        <v>397</v>
      </c>
      <c r="K2295" s="95">
        <v>544</v>
      </c>
      <c r="L2295" s="96">
        <v>11545.34</v>
      </c>
    </row>
    <row r="2296" spans="1:12" s="97" customFormat="1" ht="15" customHeight="1" x14ac:dyDescent="0.25">
      <c r="A2296" s="91" t="s">
        <v>52</v>
      </c>
      <c r="B2296" s="92" t="s">
        <v>43</v>
      </c>
      <c r="C2296" s="92" t="s">
        <v>34</v>
      </c>
      <c r="D2296" s="92" t="s">
        <v>37</v>
      </c>
      <c r="E2296" s="92" t="s">
        <v>62</v>
      </c>
      <c r="F2296" s="92" t="s">
        <v>37</v>
      </c>
      <c r="G2296" s="93" t="s">
        <v>41</v>
      </c>
      <c r="H2296" s="93" t="s">
        <v>37</v>
      </c>
      <c r="I2296" s="92" t="s">
        <v>117</v>
      </c>
      <c r="J2296" s="94">
        <v>59921</v>
      </c>
      <c r="K2296" s="95">
        <v>133192</v>
      </c>
      <c r="L2296" s="96">
        <v>11478973.6999951</v>
      </c>
    </row>
    <row r="2297" spans="1:12" s="97" customFormat="1" ht="15" customHeight="1" x14ac:dyDescent="0.25">
      <c r="A2297" s="91" t="s">
        <v>52</v>
      </c>
      <c r="B2297" s="92" t="s">
        <v>43</v>
      </c>
      <c r="C2297" s="92" t="s">
        <v>34</v>
      </c>
      <c r="D2297" s="92" t="s">
        <v>37</v>
      </c>
      <c r="E2297" s="92" t="s">
        <v>62</v>
      </c>
      <c r="F2297" s="92" t="s">
        <v>37</v>
      </c>
      <c r="G2297" s="93" t="s">
        <v>41</v>
      </c>
      <c r="H2297" s="93" t="s">
        <v>37</v>
      </c>
      <c r="I2297" s="92" t="s">
        <v>45</v>
      </c>
      <c r="J2297" s="94">
        <v>1271</v>
      </c>
      <c r="K2297" s="95">
        <v>1842</v>
      </c>
      <c r="L2297" s="96">
        <v>36091.31</v>
      </c>
    </row>
    <row r="2298" spans="1:12" s="97" customFormat="1" ht="15" customHeight="1" x14ac:dyDescent="0.25">
      <c r="A2298" s="91" t="s">
        <v>52</v>
      </c>
      <c r="B2298" s="92" t="s">
        <v>43</v>
      </c>
      <c r="C2298" s="92" t="s">
        <v>34</v>
      </c>
      <c r="D2298" s="92" t="s">
        <v>37</v>
      </c>
      <c r="E2298" s="92" t="s">
        <v>62</v>
      </c>
      <c r="F2298" s="92" t="s">
        <v>37</v>
      </c>
      <c r="G2298" s="93" t="s">
        <v>42</v>
      </c>
      <c r="H2298" s="93" t="s">
        <v>37</v>
      </c>
      <c r="I2298" s="92" t="s">
        <v>117</v>
      </c>
      <c r="J2298" s="94">
        <v>56387</v>
      </c>
      <c r="K2298" s="95">
        <v>117717</v>
      </c>
      <c r="L2298" s="96">
        <v>10032662.6099975</v>
      </c>
    </row>
    <row r="2299" spans="1:12" s="97" customFormat="1" ht="15" customHeight="1" x14ac:dyDescent="0.25">
      <c r="A2299" s="91" t="s">
        <v>52</v>
      </c>
      <c r="B2299" s="92" t="s">
        <v>43</v>
      </c>
      <c r="C2299" s="92" t="s">
        <v>34</v>
      </c>
      <c r="D2299" s="92" t="s">
        <v>37</v>
      </c>
      <c r="E2299" s="92" t="s">
        <v>62</v>
      </c>
      <c r="F2299" s="92" t="s">
        <v>37</v>
      </c>
      <c r="G2299" s="93" t="s">
        <v>42</v>
      </c>
      <c r="H2299" s="93" t="s">
        <v>37</v>
      </c>
      <c r="I2299" s="92" t="s">
        <v>45</v>
      </c>
      <c r="J2299" s="94">
        <v>1084</v>
      </c>
      <c r="K2299" s="95">
        <v>1438</v>
      </c>
      <c r="L2299" s="96">
        <v>29160.44</v>
      </c>
    </row>
    <row r="2300" spans="1:12" s="97" customFormat="1" ht="15" customHeight="1" x14ac:dyDescent="0.25">
      <c r="A2300" s="91" t="s">
        <v>52</v>
      </c>
      <c r="B2300" s="92" t="s">
        <v>43</v>
      </c>
      <c r="C2300" s="92" t="s">
        <v>34</v>
      </c>
      <c r="D2300" s="92" t="s">
        <v>37</v>
      </c>
      <c r="E2300" s="92" t="s">
        <v>62</v>
      </c>
      <c r="F2300" s="92" t="s">
        <v>37</v>
      </c>
      <c r="G2300" s="93" t="s">
        <v>43</v>
      </c>
      <c r="H2300" s="93" t="s">
        <v>37</v>
      </c>
      <c r="I2300" s="92" t="s">
        <v>117</v>
      </c>
      <c r="J2300" s="94">
        <v>56294</v>
      </c>
      <c r="K2300" s="95">
        <v>113233</v>
      </c>
      <c r="L2300" s="96">
        <v>9603440.9399984907</v>
      </c>
    </row>
    <row r="2301" spans="1:12" s="97" customFormat="1" ht="15" customHeight="1" x14ac:dyDescent="0.25">
      <c r="A2301" s="91" t="s">
        <v>52</v>
      </c>
      <c r="B2301" s="92" t="s">
        <v>43</v>
      </c>
      <c r="C2301" s="92" t="s">
        <v>34</v>
      </c>
      <c r="D2301" s="92" t="s">
        <v>37</v>
      </c>
      <c r="E2301" s="92" t="s">
        <v>62</v>
      </c>
      <c r="F2301" s="92" t="s">
        <v>37</v>
      </c>
      <c r="G2301" s="93" t="s">
        <v>43</v>
      </c>
      <c r="H2301" s="93" t="s">
        <v>37</v>
      </c>
      <c r="I2301" s="92" t="s">
        <v>45</v>
      </c>
      <c r="J2301" s="94">
        <v>1048</v>
      </c>
      <c r="K2301" s="95">
        <v>1468</v>
      </c>
      <c r="L2301" s="96">
        <v>30817.17</v>
      </c>
    </row>
    <row r="2302" spans="1:12" s="97" customFormat="1" ht="15" customHeight="1" x14ac:dyDescent="0.25">
      <c r="A2302" s="91" t="s">
        <v>52</v>
      </c>
      <c r="B2302" s="92" t="s">
        <v>43</v>
      </c>
      <c r="C2302" s="92" t="s">
        <v>34</v>
      </c>
      <c r="D2302" s="92" t="s">
        <v>37</v>
      </c>
      <c r="E2302" s="92" t="s">
        <v>62</v>
      </c>
      <c r="F2302" s="92" t="s">
        <v>37</v>
      </c>
      <c r="G2302" s="93" t="s">
        <v>44</v>
      </c>
      <c r="H2302" s="93" t="s">
        <v>37</v>
      </c>
      <c r="I2302" s="92" t="s">
        <v>117</v>
      </c>
      <c r="J2302" s="94">
        <v>55905</v>
      </c>
      <c r="K2302" s="95">
        <v>107352</v>
      </c>
      <c r="L2302" s="96">
        <v>9044155.4599996209</v>
      </c>
    </row>
    <row r="2303" spans="1:12" s="97" customFormat="1" ht="15" customHeight="1" x14ac:dyDescent="0.25">
      <c r="A2303" s="91" t="s">
        <v>52</v>
      </c>
      <c r="B2303" s="92" t="s">
        <v>43</v>
      </c>
      <c r="C2303" s="92" t="s">
        <v>34</v>
      </c>
      <c r="D2303" s="92" t="s">
        <v>37</v>
      </c>
      <c r="E2303" s="92" t="s">
        <v>62</v>
      </c>
      <c r="F2303" s="92" t="s">
        <v>37</v>
      </c>
      <c r="G2303" s="93" t="s">
        <v>44</v>
      </c>
      <c r="H2303" s="93" t="s">
        <v>37</v>
      </c>
      <c r="I2303" s="92" t="s">
        <v>45</v>
      </c>
      <c r="J2303" s="94">
        <v>943</v>
      </c>
      <c r="K2303" s="95">
        <v>1287</v>
      </c>
      <c r="L2303" s="96">
        <v>27112.44</v>
      </c>
    </row>
    <row r="2304" spans="1:12" s="97" customFormat="1" ht="15" customHeight="1" x14ac:dyDescent="0.25">
      <c r="A2304" s="91" t="s">
        <v>52</v>
      </c>
      <c r="B2304" s="92" t="s">
        <v>43</v>
      </c>
      <c r="C2304" s="92" t="s">
        <v>34</v>
      </c>
      <c r="D2304" s="92" t="s">
        <v>37</v>
      </c>
      <c r="E2304" s="92" t="s">
        <v>62</v>
      </c>
      <c r="F2304" s="92" t="s">
        <v>37</v>
      </c>
      <c r="G2304" s="93" t="s">
        <v>98</v>
      </c>
      <c r="H2304" s="93" t="s">
        <v>37</v>
      </c>
      <c r="I2304" s="92" t="s">
        <v>117</v>
      </c>
      <c r="J2304" s="94">
        <v>56993</v>
      </c>
      <c r="K2304" s="95">
        <v>117794</v>
      </c>
      <c r="L2304" s="96">
        <v>10634855.5399957</v>
      </c>
    </row>
    <row r="2305" spans="1:12" s="97" customFormat="1" ht="15" customHeight="1" x14ac:dyDescent="0.25">
      <c r="A2305" s="91" t="s">
        <v>52</v>
      </c>
      <c r="B2305" s="92" t="s">
        <v>43</v>
      </c>
      <c r="C2305" s="92" t="s">
        <v>34</v>
      </c>
      <c r="D2305" s="92" t="s">
        <v>37</v>
      </c>
      <c r="E2305" s="92" t="s">
        <v>62</v>
      </c>
      <c r="F2305" s="92" t="s">
        <v>37</v>
      </c>
      <c r="G2305" s="93" t="s">
        <v>98</v>
      </c>
      <c r="H2305" s="93" t="s">
        <v>37</v>
      </c>
      <c r="I2305" s="92" t="s">
        <v>45</v>
      </c>
      <c r="J2305" s="94">
        <v>959</v>
      </c>
      <c r="K2305" s="95">
        <v>1403</v>
      </c>
      <c r="L2305" s="96">
        <v>28738.2</v>
      </c>
    </row>
    <row r="2306" spans="1:12" s="97" customFormat="1" ht="15" customHeight="1" x14ac:dyDescent="0.25">
      <c r="A2306" s="91" t="s">
        <v>52</v>
      </c>
      <c r="B2306" s="92" t="s">
        <v>43</v>
      </c>
      <c r="C2306" s="92" t="s">
        <v>34</v>
      </c>
      <c r="D2306" s="92" t="s">
        <v>37</v>
      </c>
      <c r="E2306" s="92" t="s">
        <v>62</v>
      </c>
      <c r="F2306" s="92" t="s">
        <v>37</v>
      </c>
      <c r="G2306" s="93" t="s">
        <v>37</v>
      </c>
      <c r="H2306" s="93" t="s">
        <v>122</v>
      </c>
      <c r="I2306" s="92" t="s">
        <v>117</v>
      </c>
      <c r="J2306" s="94">
        <v>22345</v>
      </c>
      <c r="K2306" s="95">
        <v>43756</v>
      </c>
      <c r="L2306" s="96">
        <v>3284586.03000035</v>
      </c>
    </row>
    <row r="2307" spans="1:12" s="97" customFormat="1" ht="15" customHeight="1" x14ac:dyDescent="0.25">
      <c r="A2307" s="91" t="s">
        <v>52</v>
      </c>
      <c r="B2307" s="92" t="s">
        <v>43</v>
      </c>
      <c r="C2307" s="92" t="s">
        <v>34</v>
      </c>
      <c r="D2307" s="92" t="s">
        <v>37</v>
      </c>
      <c r="E2307" s="92" t="s">
        <v>62</v>
      </c>
      <c r="F2307" s="92" t="s">
        <v>37</v>
      </c>
      <c r="G2307" s="93" t="s">
        <v>37</v>
      </c>
      <c r="H2307" s="93" t="s">
        <v>122</v>
      </c>
      <c r="I2307" s="92" t="s">
        <v>45</v>
      </c>
      <c r="J2307" s="94">
        <v>787</v>
      </c>
      <c r="K2307" s="95">
        <v>1045</v>
      </c>
      <c r="L2307" s="96">
        <v>22049.919999999998</v>
      </c>
    </row>
    <row r="2308" spans="1:12" s="97" customFormat="1" ht="15" customHeight="1" x14ac:dyDescent="0.25">
      <c r="A2308" s="91" t="s">
        <v>52</v>
      </c>
      <c r="B2308" s="92" t="s">
        <v>43</v>
      </c>
      <c r="C2308" s="92" t="s">
        <v>34</v>
      </c>
      <c r="D2308" s="92" t="s">
        <v>37</v>
      </c>
      <c r="E2308" s="92" t="s">
        <v>62</v>
      </c>
      <c r="F2308" s="92" t="s">
        <v>37</v>
      </c>
      <c r="G2308" s="93" t="s">
        <v>37</v>
      </c>
      <c r="H2308" s="93" t="s">
        <v>37</v>
      </c>
      <c r="I2308" s="92" t="s">
        <v>117</v>
      </c>
      <c r="J2308" s="94">
        <v>275220</v>
      </c>
      <c r="K2308" s="95">
        <v>601020</v>
      </c>
      <c r="L2308" s="96">
        <v>51832291.9501478</v>
      </c>
    </row>
    <row r="2309" spans="1:12" s="97" customFormat="1" ht="15" customHeight="1" x14ac:dyDescent="0.25">
      <c r="A2309" s="91" t="s">
        <v>52</v>
      </c>
      <c r="B2309" s="92" t="s">
        <v>43</v>
      </c>
      <c r="C2309" s="92" t="s">
        <v>34</v>
      </c>
      <c r="D2309" s="92" t="s">
        <v>37</v>
      </c>
      <c r="E2309" s="92" t="s">
        <v>62</v>
      </c>
      <c r="F2309" s="92" t="s">
        <v>37</v>
      </c>
      <c r="G2309" s="93" t="s">
        <v>37</v>
      </c>
      <c r="H2309" s="93" t="s">
        <v>37</v>
      </c>
      <c r="I2309" s="92" t="s">
        <v>45</v>
      </c>
      <c r="J2309" s="94">
        <v>5266</v>
      </c>
      <c r="K2309" s="95">
        <v>7658</v>
      </c>
      <c r="L2309" s="96">
        <v>156231.66000000099</v>
      </c>
    </row>
    <row r="2310" spans="1:12" s="97" customFormat="1" ht="15" customHeight="1" x14ac:dyDescent="0.25">
      <c r="A2310" s="91" t="s">
        <v>52</v>
      </c>
      <c r="B2310" s="92" t="s">
        <v>43</v>
      </c>
      <c r="C2310" s="92" t="s">
        <v>34</v>
      </c>
      <c r="D2310" s="92" t="s">
        <v>37</v>
      </c>
      <c r="E2310" s="92" t="s">
        <v>62</v>
      </c>
      <c r="F2310" s="92" t="s">
        <v>37</v>
      </c>
      <c r="G2310" s="93" t="s">
        <v>37</v>
      </c>
      <c r="H2310" s="93" t="s">
        <v>64</v>
      </c>
      <c r="I2310" s="92" t="s">
        <v>117</v>
      </c>
      <c r="J2310" s="94">
        <v>249563</v>
      </c>
      <c r="K2310" s="95">
        <v>546576</v>
      </c>
      <c r="L2310" s="96">
        <v>47593347.360118702</v>
      </c>
    </row>
    <row r="2311" spans="1:12" s="97" customFormat="1" ht="15" customHeight="1" x14ac:dyDescent="0.25">
      <c r="A2311" s="91" t="s">
        <v>52</v>
      </c>
      <c r="B2311" s="92" t="s">
        <v>43</v>
      </c>
      <c r="C2311" s="92" t="s">
        <v>34</v>
      </c>
      <c r="D2311" s="92" t="s">
        <v>37</v>
      </c>
      <c r="E2311" s="92" t="s">
        <v>62</v>
      </c>
      <c r="F2311" s="92" t="s">
        <v>37</v>
      </c>
      <c r="G2311" s="93" t="s">
        <v>37</v>
      </c>
      <c r="H2311" s="93" t="s">
        <v>64</v>
      </c>
      <c r="I2311" s="92" t="s">
        <v>45</v>
      </c>
      <c r="J2311" s="94">
        <v>4366</v>
      </c>
      <c r="K2311" s="95">
        <v>6412</v>
      </c>
      <c r="L2311" s="96">
        <v>130234.64</v>
      </c>
    </row>
    <row r="2312" spans="1:12" s="97" customFormat="1" ht="15" customHeight="1" x14ac:dyDescent="0.25">
      <c r="A2312" s="91" t="s">
        <v>52</v>
      </c>
      <c r="B2312" s="92" t="s">
        <v>43</v>
      </c>
      <c r="C2312" s="92" t="s">
        <v>34</v>
      </c>
      <c r="D2312" s="92" t="s">
        <v>37</v>
      </c>
      <c r="E2312" s="92" t="s">
        <v>37</v>
      </c>
      <c r="F2312" s="92" t="s">
        <v>120</v>
      </c>
      <c r="G2312" s="93" t="s">
        <v>41</v>
      </c>
      <c r="H2312" s="93" t="s">
        <v>37</v>
      </c>
      <c r="I2312" s="92" t="s">
        <v>117</v>
      </c>
      <c r="J2312" s="94">
        <v>9562</v>
      </c>
      <c r="K2312" s="95">
        <v>21590</v>
      </c>
      <c r="L2312" s="96">
        <v>2164152.6999999601</v>
      </c>
    </row>
    <row r="2313" spans="1:12" s="97" customFormat="1" ht="15" customHeight="1" x14ac:dyDescent="0.25">
      <c r="A2313" s="91" t="s">
        <v>52</v>
      </c>
      <c r="B2313" s="92" t="s">
        <v>43</v>
      </c>
      <c r="C2313" s="92" t="s">
        <v>34</v>
      </c>
      <c r="D2313" s="92" t="s">
        <v>37</v>
      </c>
      <c r="E2313" s="92" t="s">
        <v>37</v>
      </c>
      <c r="F2313" s="92" t="s">
        <v>120</v>
      </c>
      <c r="G2313" s="93" t="s">
        <v>41</v>
      </c>
      <c r="H2313" s="93" t="s">
        <v>37</v>
      </c>
      <c r="I2313" s="92" t="s">
        <v>45</v>
      </c>
      <c r="J2313" s="94">
        <v>189</v>
      </c>
      <c r="K2313" s="95">
        <v>223</v>
      </c>
      <c r="L2313" s="96">
        <v>5563.42</v>
      </c>
    </row>
    <row r="2314" spans="1:12" s="97" customFormat="1" ht="15" customHeight="1" x14ac:dyDescent="0.25">
      <c r="A2314" s="91" t="s">
        <v>52</v>
      </c>
      <c r="B2314" s="92" t="s">
        <v>43</v>
      </c>
      <c r="C2314" s="92" t="s">
        <v>34</v>
      </c>
      <c r="D2314" s="92" t="s">
        <v>37</v>
      </c>
      <c r="E2314" s="92" t="s">
        <v>37</v>
      </c>
      <c r="F2314" s="92" t="s">
        <v>120</v>
      </c>
      <c r="G2314" s="93" t="s">
        <v>42</v>
      </c>
      <c r="H2314" s="93" t="s">
        <v>37</v>
      </c>
      <c r="I2314" s="92" t="s">
        <v>117</v>
      </c>
      <c r="J2314" s="94">
        <v>10356</v>
      </c>
      <c r="K2314" s="95">
        <v>21624</v>
      </c>
      <c r="L2314" s="96">
        <v>2158391.2299999702</v>
      </c>
    </row>
    <row r="2315" spans="1:12" s="97" customFormat="1" ht="15" customHeight="1" x14ac:dyDescent="0.25">
      <c r="A2315" s="91" t="s">
        <v>52</v>
      </c>
      <c r="B2315" s="92" t="s">
        <v>43</v>
      </c>
      <c r="C2315" s="92" t="s">
        <v>34</v>
      </c>
      <c r="D2315" s="92" t="s">
        <v>37</v>
      </c>
      <c r="E2315" s="92" t="s">
        <v>37</v>
      </c>
      <c r="F2315" s="92" t="s">
        <v>120</v>
      </c>
      <c r="G2315" s="93" t="s">
        <v>42</v>
      </c>
      <c r="H2315" s="93" t="s">
        <v>37</v>
      </c>
      <c r="I2315" s="92" t="s">
        <v>45</v>
      </c>
      <c r="J2315" s="94">
        <v>153</v>
      </c>
      <c r="K2315" s="95">
        <v>172</v>
      </c>
      <c r="L2315" s="96">
        <v>4345</v>
      </c>
    </row>
    <row r="2316" spans="1:12" s="97" customFormat="1" ht="15" customHeight="1" x14ac:dyDescent="0.25">
      <c r="A2316" s="91" t="s">
        <v>52</v>
      </c>
      <c r="B2316" s="92" t="s">
        <v>43</v>
      </c>
      <c r="C2316" s="92" t="s">
        <v>34</v>
      </c>
      <c r="D2316" s="92" t="s">
        <v>37</v>
      </c>
      <c r="E2316" s="92" t="s">
        <v>37</v>
      </c>
      <c r="F2316" s="92" t="s">
        <v>120</v>
      </c>
      <c r="G2316" s="93" t="s">
        <v>43</v>
      </c>
      <c r="H2316" s="93" t="s">
        <v>37</v>
      </c>
      <c r="I2316" s="92" t="s">
        <v>117</v>
      </c>
      <c r="J2316" s="94">
        <v>11793</v>
      </c>
      <c r="K2316" s="95">
        <v>23822</v>
      </c>
      <c r="L2316" s="96">
        <v>2358257.00000002</v>
      </c>
    </row>
    <row r="2317" spans="1:12" s="97" customFormat="1" ht="15" customHeight="1" x14ac:dyDescent="0.25">
      <c r="A2317" s="91" t="s">
        <v>52</v>
      </c>
      <c r="B2317" s="92" t="s">
        <v>43</v>
      </c>
      <c r="C2317" s="92" t="s">
        <v>34</v>
      </c>
      <c r="D2317" s="92" t="s">
        <v>37</v>
      </c>
      <c r="E2317" s="92" t="s">
        <v>37</v>
      </c>
      <c r="F2317" s="92" t="s">
        <v>120</v>
      </c>
      <c r="G2317" s="93" t="s">
        <v>43</v>
      </c>
      <c r="H2317" s="93" t="s">
        <v>37</v>
      </c>
      <c r="I2317" s="92" t="s">
        <v>45</v>
      </c>
      <c r="J2317" s="94">
        <v>182</v>
      </c>
      <c r="K2317" s="95">
        <v>211</v>
      </c>
      <c r="L2317" s="96">
        <v>5509.87</v>
      </c>
    </row>
    <row r="2318" spans="1:12" s="97" customFormat="1" ht="15" customHeight="1" x14ac:dyDescent="0.25">
      <c r="A2318" s="91" t="s">
        <v>52</v>
      </c>
      <c r="B2318" s="92" t="s">
        <v>43</v>
      </c>
      <c r="C2318" s="92" t="s">
        <v>34</v>
      </c>
      <c r="D2318" s="92" t="s">
        <v>37</v>
      </c>
      <c r="E2318" s="92" t="s">
        <v>37</v>
      </c>
      <c r="F2318" s="92" t="s">
        <v>120</v>
      </c>
      <c r="G2318" s="93" t="s">
        <v>44</v>
      </c>
      <c r="H2318" s="93" t="s">
        <v>37</v>
      </c>
      <c r="I2318" s="92" t="s">
        <v>117</v>
      </c>
      <c r="J2318" s="94">
        <v>12934</v>
      </c>
      <c r="K2318" s="95">
        <v>25421</v>
      </c>
      <c r="L2318" s="96">
        <v>2479803.0800000601</v>
      </c>
    </row>
    <row r="2319" spans="1:12" s="97" customFormat="1" ht="15" customHeight="1" x14ac:dyDescent="0.25">
      <c r="A2319" s="91" t="s">
        <v>52</v>
      </c>
      <c r="B2319" s="92" t="s">
        <v>43</v>
      </c>
      <c r="C2319" s="92" t="s">
        <v>34</v>
      </c>
      <c r="D2319" s="92" t="s">
        <v>37</v>
      </c>
      <c r="E2319" s="92" t="s">
        <v>37</v>
      </c>
      <c r="F2319" s="92" t="s">
        <v>120</v>
      </c>
      <c r="G2319" s="93" t="s">
        <v>44</v>
      </c>
      <c r="H2319" s="93" t="s">
        <v>37</v>
      </c>
      <c r="I2319" s="92" t="s">
        <v>45</v>
      </c>
      <c r="J2319" s="94">
        <v>202</v>
      </c>
      <c r="K2319" s="95">
        <v>232</v>
      </c>
      <c r="L2319" s="96">
        <v>5802.6</v>
      </c>
    </row>
    <row r="2320" spans="1:12" s="97" customFormat="1" ht="15" customHeight="1" x14ac:dyDescent="0.25">
      <c r="A2320" s="91" t="s">
        <v>52</v>
      </c>
      <c r="B2320" s="92" t="s">
        <v>43</v>
      </c>
      <c r="C2320" s="92" t="s">
        <v>34</v>
      </c>
      <c r="D2320" s="92" t="s">
        <v>37</v>
      </c>
      <c r="E2320" s="92" t="s">
        <v>37</v>
      </c>
      <c r="F2320" s="92" t="s">
        <v>120</v>
      </c>
      <c r="G2320" s="93" t="s">
        <v>98</v>
      </c>
      <c r="H2320" s="93" t="s">
        <v>37</v>
      </c>
      <c r="I2320" s="92" t="s">
        <v>117</v>
      </c>
      <c r="J2320" s="94">
        <v>13708</v>
      </c>
      <c r="K2320" s="95">
        <v>29711</v>
      </c>
      <c r="L2320" s="96">
        <v>3011040.1500001801</v>
      </c>
    </row>
    <row r="2321" spans="1:12" s="97" customFormat="1" ht="15" customHeight="1" x14ac:dyDescent="0.25">
      <c r="A2321" s="91" t="s">
        <v>52</v>
      </c>
      <c r="B2321" s="92" t="s">
        <v>43</v>
      </c>
      <c r="C2321" s="92" t="s">
        <v>34</v>
      </c>
      <c r="D2321" s="92" t="s">
        <v>37</v>
      </c>
      <c r="E2321" s="92" t="s">
        <v>37</v>
      </c>
      <c r="F2321" s="92" t="s">
        <v>120</v>
      </c>
      <c r="G2321" s="93" t="s">
        <v>98</v>
      </c>
      <c r="H2321" s="93" t="s">
        <v>37</v>
      </c>
      <c r="I2321" s="92" t="s">
        <v>45</v>
      </c>
      <c r="J2321" s="94">
        <v>176</v>
      </c>
      <c r="K2321" s="95">
        <v>204</v>
      </c>
      <c r="L2321" s="96">
        <v>5192.7</v>
      </c>
    </row>
    <row r="2322" spans="1:12" s="97" customFormat="1" ht="15" customHeight="1" x14ac:dyDescent="0.25">
      <c r="A2322" s="91" t="s">
        <v>52</v>
      </c>
      <c r="B2322" s="92" t="s">
        <v>43</v>
      </c>
      <c r="C2322" s="92" t="s">
        <v>34</v>
      </c>
      <c r="D2322" s="92" t="s">
        <v>37</v>
      </c>
      <c r="E2322" s="92" t="s">
        <v>37</v>
      </c>
      <c r="F2322" s="92" t="s">
        <v>120</v>
      </c>
      <c r="G2322" s="93" t="s">
        <v>37</v>
      </c>
      <c r="H2322" s="93" t="s">
        <v>122</v>
      </c>
      <c r="I2322" s="92" t="s">
        <v>117</v>
      </c>
      <c r="J2322" s="94">
        <v>5144</v>
      </c>
      <c r="K2322" s="95">
        <v>10693</v>
      </c>
      <c r="L2322" s="96">
        <v>921070.97999995796</v>
      </c>
    </row>
    <row r="2323" spans="1:12" s="97" customFormat="1" ht="15" customHeight="1" x14ac:dyDescent="0.25">
      <c r="A2323" s="91" t="s">
        <v>52</v>
      </c>
      <c r="B2323" s="92" t="s">
        <v>43</v>
      </c>
      <c r="C2323" s="92" t="s">
        <v>34</v>
      </c>
      <c r="D2323" s="92" t="s">
        <v>37</v>
      </c>
      <c r="E2323" s="92" t="s">
        <v>37</v>
      </c>
      <c r="F2323" s="92" t="s">
        <v>120</v>
      </c>
      <c r="G2323" s="93" t="s">
        <v>37</v>
      </c>
      <c r="H2323" s="93" t="s">
        <v>122</v>
      </c>
      <c r="I2323" s="92" t="s">
        <v>45</v>
      </c>
      <c r="J2323" s="94">
        <v>225</v>
      </c>
      <c r="K2323" s="95">
        <v>257</v>
      </c>
      <c r="L2323" s="96">
        <v>6871.42</v>
      </c>
    </row>
    <row r="2324" spans="1:12" s="97" customFormat="1" ht="15" customHeight="1" x14ac:dyDescent="0.25">
      <c r="A2324" s="91" t="s">
        <v>52</v>
      </c>
      <c r="B2324" s="92" t="s">
        <v>43</v>
      </c>
      <c r="C2324" s="92" t="s">
        <v>34</v>
      </c>
      <c r="D2324" s="92" t="s">
        <v>37</v>
      </c>
      <c r="E2324" s="92" t="s">
        <v>37</v>
      </c>
      <c r="F2324" s="92" t="s">
        <v>120</v>
      </c>
      <c r="G2324" s="93" t="s">
        <v>37</v>
      </c>
      <c r="H2324" s="93" t="s">
        <v>37</v>
      </c>
      <c r="I2324" s="92" t="s">
        <v>117</v>
      </c>
      <c r="J2324" s="94">
        <v>55236</v>
      </c>
      <c r="K2324" s="95">
        <v>123459</v>
      </c>
      <c r="L2324" s="96">
        <v>12303559.319994301</v>
      </c>
    </row>
    <row r="2325" spans="1:12" s="97" customFormat="1" ht="15" customHeight="1" x14ac:dyDescent="0.25">
      <c r="A2325" s="91" t="s">
        <v>52</v>
      </c>
      <c r="B2325" s="92" t="s">
        <v>43</v>
      </c>
      <c r="C2325" s="92" t="s">
        <v>34</v>
      </c>
      <c r="D2325" s="92" t="s">
        <v>37</v>
      </c>
      <c r="E2325" s="92" t="s">
        <v>37</v>
      </c>
      <c r="F2325" s="92" t="s">
        <v>120</v>
      </c>
      <c r="G2325" s="93" t="s">
        <v>37</v>
      </c>
      <c r="H2325" s="93" t="s">
        <v>37</v>
      </c>
      <c r="I2325" s="92" t="s">
        <v>45</v>
      </c>
      <c r="J2325" s="94">
        <v>881</v>
      </c>
      <c r="K2325" s="95">
        <v>1054</v>
      </c>
      <c r="L2325" s="96">
        <v>26695.94</v>
      </c>
    </row>
    <row r="2326" spans="1:12" s="97" customFormat="1" ht="15" customHeight="1" x14ac:dyDescent="0.25">
      <c r="A2326" s="91" t="s">
        <v>52</v>
      </c>
      <c r="B2326" s="92" t="s">
        <v>43</v>
      </c>
      <c r="C2326" s="92" t="s">
        <v>34</v>
      </c>
      <c r="D2326" s="92" t="s">
        <v>37</v>
      </c>
      <c r="E2326" s="92" t="s">
        <v>37</v>
      </c>
      <c r="F2326" s="92" t="s">
        <v>120</v>
      </c>
      <c r="G2326" s="93" t="s">
        <v>37</v>
      </c>
      <c r="H2326" s="93" t="s">
        <v>64</v>
      </c>
      <c r="I2326" s="92" t="s">
        <v>117</v>
      </c>
      <c r="J2326" s="94">
        <v>49881</v>
      </c>
      <c r="K2326" s="95">
        <v>111723</v>
      </c>
      <c r="L2326" s="96">
        <v>11276843.389995901</v>
      </c>
    </row>
    <row r="2327" spans="1:12" s="97" customFormat="1" ht="15" customHeight="1" x14ac:dyDescent="0.25">
      <c r="A2327" s="91" t="s">
        <v>52</v>
      </c>
      <c r="B2327" s="92" t="s">
        <v>43</v>
      </c>
      <c r="C2327" s="92" t="s">
        <v>34</v>
      </c>
      <c r="D2327" s="92" t="s">
        <v>37</v>
      </c>
      <c r="E2327" s="92" t="s">
        <v>37</v>
      </c>
      <c r="F2327" s="92" t="s">
        <v>120</v>
      </c>
      <c r="G2327" s="93" t="s">
        <v>37</v>
      </c>
      <c r="H2327" s="93" t="s">
        <v>64</v>
      </c>
      <c r="I2327" s="92" t="s">
        <v>45</v>
      </c>
      <c r="J2327" s="94">
        <v>648</v>
      </c>
      <c r="K2327" s="95">
        <v>786</v>
      </c>
      <c r="L2327" s="96">
        <v>19557.169999999998</v>
      </c>
    </row>
    <row r="2328" spans="1:12" s="97" customFormat="1" ht="15" customHeight="1" x14ac:dyDescent="0.25">
      <c r="A2328" s="91" t="s">
        <v>52</v>
      </c>
      <c r="B2328" s="92" t="s">
        <v>43</v>
      </c>
      <c r="C2328" s="92" t="s">
        <v>34</v>
      </c>
      <c r="D2328" s="92" t="s">
        <v>37</v>
      </c>
      <c r="E2328" s="92" t="s">
        <v>37</v>
      </c>
      <c r="F2328" s="92" t="s">
        <v>121</v>
      </c>
      <c r="G2328" s="93" t="s">
        <v>41</v>
      </c>
      <c r="H2328" s="93" t="s">
        <v>37</v>
      </c>
      <c r="I2328" s="92" t="s">
        <v>117</v>
      </c>
      <c r="J2328" s="94">
        <v>122745</v>
      </c>
      <c r="K2328" s="95">
        <v>266102</v>
      </c>
      <c r="L2328" s="96">
        <v>22564577.949989699</v>
      </c>
    </row>
    <row r="2329" spans="1:12" s="97" customFormat="1" ht="15" customHeight="1" x14ac:dyDescent="0.25">
      <c r="A2329" s="91" t="s">
        <v>52</v>
      </c>
      <c r="B2329" s="92" t="s">
        <v>43</v>
      </c>
      <c r="C2329" s="92" t="s">
        <v>34</v>
      </c>
      <c r="D2329" s="92" t="s">
        <v>37</v>
      </c>
      <c r="E2329" s="92" t="s">
        <v>37</v>
      </c>
      <c r="F2329" s="92" t="s">
        <v>121</v>
      </c>
      <c r="G2329" s="93" t="s">
        <v>41</v>
      </c>
      <c r="H2329" s="93" t="s">
        <v>37</v>
      </c>
      <c r="I2329" s="92" t="s">
        <v>45</v>
      </c>
      <c r="J2329" s="94">
        <v>2651</v>
      </c>
      <c r="K2329" s="95">
        <v>4135</v>
      </c>
      <c r="L2329" s="96">
        <v>84489.619999999893</v>
      </c>
    </row>
    <row r="2330" spans="1:12" s="97" customFormat="1" ht="15" customHeight="1" x14ac:dyDescent="0.25">
      <c r="A2330" s="91" t="s">
        <v>52</v>
      </c>
      <c r="B2330" s="92" t="s">
        <v>43</v>
      </c>
      <c r="C2330" s="92" t="s">
        <v>34</v>
      </c>
      <c r="D2330" s="92" t="s">
        <v>37</v>
      </c>
      <c r="E2330" s="92" t="s">
        <v>37</v>
      </c>
      <c r="F2330" s="92" t="s">
        <v>121</v>
      </c>
      <c r="G2330" s="93" t="s">
        <v>42</v>
      </c>
      <c r="H2330" s="93" t="s">
        <v>37</v>
      </c>
      <c r="I2330" s="92" t="s">
        <v>117</v>
      </c>
      <c r="J2330" s="94">
        <v>117055</v>
      </c>
      <c r="K2330" s="95">
        <v>240854</v>
      </c>
      <c r="L2330" s="96">
        <v>20175687.029986199</v>
      </c>
    </row>
    <row r="2331" spans="1:12" s="97" customFormat="1" ht="15" customHeight="1" x14ac:dyDescent="0.25">
      <c r="A2331" s="91" t="s">
        <v>52</v>
      </c>
      <c r="B2331" s="92" t="s">
        <v>43</v>
      </c>
      <c r="C2331" s="92" t="s">
        <v>34</v>
      </c>
      <c r="D2331" s="92" t="s">
        <v>37</v>
      </c>
      <c r="E2331" s="92" t="s">
        <v>37</v>
      </c>
      <c r="F2331" s="92" t="s">
        <v>121</v>
      </c>
      <c r="G2331" s="93" t="s">
        <v>42</v>
      </c>
      <c r="H2331" s="93" t="s">
        <v>37</v>
      </c>
      <c r="I2331" s="92" t="s">
        <v>45</v>
      </c>
      <c r="J2331" s="94">
        <v>2340</v>
      </c>
      <c r="K2331" s="95">
        <v>3450</v>
      </c>
      <c r="L2331" s="96">
        <v>71299.389999999796</v>
      </c>
    </row>
    <row r="2332" spans="1:12" s="97" customFormat="1" ht="15" customHeight="1" x14ac:dyDescent="0.25">
      <c r="A2332" s="91" t="s">
        <v>52</v>
      </c>
      <c r="B2332" s="92" t="s">
        <v>43</v>
      </c>
      <c r="C2332" s="92" t="s">
        <v>34</v>
      </c>
      <c r="D2332" s="92" t="s">
        <v>37</v>
      </c>
      <c r="E2332" s="92" t="s">
        <v>37</v>
      </c>
      <c r="F2332" s="92" t="s">
        <v>121</v>
      </c>
      <c r="G2332" s="93" t="s">
        <v>43</v>
      </c>
      <c r="H2332" s="93" t="s">
        <v>37</v>
      </c>
      <c r="I2332" s="92" t="s">
        <v>117</v>
      </c>
      <c r="J2332" s="94">
        <v>116757</v>
      </c>
      <c r="K2332" s="95">
        <v>230285</v>
      </c>
      <c r="L2332" s="96">
        <v>19059291.2599843</v>
      </c>
    </row>
    <row r="2333" spans="1:12" s="97" customFormat="1" ht="15" customHeight="1" x14ac:dyDescent="0.25">
      <c r="A2333" s="91" t="s">
        <v>52</v>
      </c>
      <c r="B2333" s="92" t="s">
        <v>43</v>
      </c>
      <c r="C2333" s="92" t="s">
        <v>34</v>
      </c>
      <c r="D2333" s="92" t="s">
        <v>37</v>
      </c>
      <c r="E2333" s="92" t="s">
        <v>37</v>
      </c>
      <c r="F2333" s="92" t="s">
        <v>121</v>
      </c>
      <c r="G2333" s="93" t="s">
        <v>43</v>
      </c>
      <c r="H2333" s="93" t="s">
        <v>37</v>
      </c>
      <c r="I2333" s="92" t="s">
        <v>45</v>
      </c>
      <c r="J2333" s="94">
        <v>2175</v>
      </c>
      <c r="K2333" s="95">
        <v>3233</v>
      </c>
      <c r="L2333" s="96">
        <v>72303.919999999896</v>
      </c>
    </row>
    <row r="2334" spans="1:12" s="97" customFormat="1" ht="15" customHeight="1" x14ac:dyDescent="0.25">
      <c r="A2334" s="91" t="s">
        <v>52</v>
      </c>
      <c r="B2334" s="92" t="s">
        <v>43</v>
      </c>
      <c r="C2334" s="92" t="s">
        <v>34</v>
      </c>
      <c r="D2334" s="92" t="s">
        <v>37</v>
      </c>
      <c r="E2334" s="92" t="s">
        <v>37</v>
      </c>
      <c r="F2334" s="92" t="s">
        <v>121</v>
      </c>
      <c r="G2334" s="93" t="s">
        <v>44</v>
      </c>
      <c r="H2334" s="93" t="s">
        <v>37</v>
      </c>
      <c r="I2334" s="92" t="s">
        <v>117</v>
      </c>
      <c r="J2334" s="94">
        <v>116135</v>
      </c>
      <c r="K2334" s="95">
        <v>220786</v>
      </c>
      <c r="L2334" s="96">
        <v>18213530.9399825</v>
      </c>
    </row>
    <row r="2335" spans="1:12" s="97" customFormat="1" ht="15" customHeight="1" x14ac:dyDescent="0.25">
      <c r="A2335" s="91" t="s">
        <v>52</v>
      </c>
      <c r="B2335" s="92" t="s">
        <v>43</v>
      </c>
      <c r="C2335" s="92" t="s">
        <v>34</v>
      </c>
      <c r="D2335" s="92" t="s">
        <v>37</v>
      </c>
      <c r="E2335" s="92" t="s">
        <v>37</v>
      </c>
      <c r="F2335" s="92" t="s">
        <v>121</v>
      </c>
      <c r="G2335" s="93" t="s">
        <v>44</v>
      </c>
      <c r="H2335" s="93" t="s">
        <v>37</v>
      </c>
      <c r="I2335" s="92" t="s">
        <v>45</v>
      </c>
      <c r="J2335" s="94">
        <v>2027</v>
      </c>
      <c r="K2335" s="95">
        <v>2926</v>
      </c>
      <c r="L2335" s="96">
        <v>64634.529999999802</v>
      </c>
    </row>
    <row r="2336" spans="1:12" s="97" customFormat="1" ht="15" customHeight="1" x14ac:dyDescent="0.25">
      <c r="A2336" s="91" t="s">
        <v>52</v>
      </c>
      <c r="B2336" s="92" t="s">
        <v>43</v>
      </c>
      <c r="C2336" s="92" t="s">
        <v>34</v>
      </c>
      <c r="D2336" s="92" t="s">
        <v>37</v>
      </c>
      <c r="E2336" s="92" t="s">
        <v>37</v>
      </c>
      <c r="F2336" s="92" t="s">
        <v>121</v>
      </c>
      <c r="G2336" s="93" t="s">
        <v>98</v>
      </c>
      <c r="H2336" s="93" t="s">
        <v>37</v>
      </c>
      <c r="I2336" s="92" t="s">
        <v>117</v>
      </c>
      <c r="J2336" s="94">
        <v>113903</v>
      </c>
      <c r="K2336" s="95">
        <v>229648</v>
      </c>
      <c r="L2336" s="96">
        <v>20239991.4999866</v>
      </c>
    </row>
    <row r="2337" spans="1:12" s="97" customFormat="1" ht="15" customHeight="1" x14ac:dyDescent="0.25">
      <c r="A2337" s="91" t="s">
        <v>52</v>
      </c>
      <c r="B2337" s="92" t="s">
        <v>43</v>
      </c>
      <c r="C2337" s="92" t="s">
        <v>34</v>
      </c>
      <c r="D2337" s="92" t="s">
        <v>37</v>
      </c>
      <c r="E2337" s="92" t="s">
        <v>37</v>
      </c>
      <c r="F2337" s="92" t="s">
        <v>121</v>
      </c>
      <c r="G2337" s="93" t="s">
        <v>98</v>
      </c>
      <c r="H2337" s="93" t="s">
        <v>37</v>
      </c>
      <c r="I2337" s="92" t="s">
        <v>45</v>
      </c>
      <c r="J2337" s="94">
        <v>2096</v>
      </c>
      <c r="K2337" s="95">
        <v>3432</v>
      </c>
      <c r="L2337" s="96">
        <v>76287.949999999895</v>
      </c>
    </row>
    <row r="2338" spans="1:12" s="97" customFormat="1" ht="15" customHeight="1" x14ac:dyDescent="0.25">
      <c r="A2338" s="91" t="s">
        <v>52</v>
      </c>
      <c r="B2338" s="92" t="s">
        <v>43</v>
      </c>
      <c r="C2338" s="92" t="s">
        <v>34</v>
      </c>
      <c r="D2338" s="92" t="s">
        <v>37</v>
      </c>
      <c r="E2338" s="92" t="s">
        <v>37</v>
      </c>
      <c r="F2338" s="92" t="s">
        <v>121</v>
      </c>
      <c r="G2338" s="93" t="s">
        <v>37</v>
      </c>
      <c r="H2338" s="93" t="s">
        <v>122</v>
      </c>
      <c r="I2338" s="92" t="s">
        <v>117</v>
      </c>
      <c r="J2338" s="94">
        <v>45752</v>
      </c>
      <c r="K2338" s="95">
        <v>85954</v>
      </c>
      <c r="L2338" s="96">
        <v>6260838.4700021101</v>
      </c>
    </row>
    <row r="2339" spans="1:12" s="97" customFormat="1" ht="15" customHeight="1" x14ac:dyDescent="0.25">
      <c r="A2339" s="91" t="s">
        <v>52</v>
      </c>
      <c r="B2339" s="92" t="s">
        <v>43</v>
      </c>
      <c r="C2339" s="92" t="s">
        <v>34</v>
      </c>
      <c r="D2339" s="92" t="s">
        <v>37</v>
      </c>
      <c r="E2339" s="92" t="s">
        <v>37</v>
      </c>
      <c r="F2339" s="92" t="s">
        <v>121</v>
      </c>
      <c r="G2339" s="93" t="s">
        <v>37</v>
      </c>
      <c r="H2339" s="93" t="s">
        <v>122</v>
      </c>
      <c r="I2339" s="92" t="s">
        <v>45</v>
      </c>
      <c r="J2339" s="94">
        <v>1455</v>
      </c>
      <c r="K2339" s="95">
        <v>2013</v>
      </c>
      <c r="L2339" s="96">
        <v>42075.5099999999</v>
      </c>
    </row>
    <row r="2340" spans="1:12" s="97" customFormat="1" ht="15" customHeight="1" x14ac:dyDescent="0.25">
      <c r="A2340" s="91" t="s">
        <v>52</v>
      </c>
      <c r="B2340" s="92" t="s">
        <v>43</v>
      </c>
      <c r="C2340" s="92" t="s">
        <v>34</v>
      </c>
      <c r="D2340" s="92" t="s">
        <v>37</v>
      </c>
      <c r="E2340" s="92" t="s">
        <v>37</v>
      </c>
      <c r="F2340" s="92" t="s">
        <v>121</v>
      </c>
      <c r="G2340" s="93" t="s">
        <v>37</v>
      </c>
      <c r="H2340" s="93" t="s">
        <v>37</v>
      </c>
      <c r="I2340" s="92" t="s">
        <v>117</v>
      </c>
      <c r="J2340" s="94">
        <v>564390</v>
      </c>
      <c r="K2340" s="95">
        <v>1208983</v>
      </c>
      <c r="L2340" s="96">
        <v>102082557.820141</v>
      </c>
    </row>
    <row r="2341" spans="1:12" s="97" customFormat="1" ht="15" customHeight="1" x14ac:dyDescent="0.25">
      <c r="A2341" s="91" t="s">
        <v>52</v>
      </c>
      <c r="B2341" s="92" t="s">
        <v>43</v>
      </c>
      <c r="C2341" s="92" t="s">
        <v>34</v>
      </c>
      <c r="D2341" s="92" t="s">
        <v>37</v>
      </c>
      <c r="E2341" s="92" t="s">
        <v>37</v>
      </c>
      <c r="F2341" s="92" t="s">
        <v>121</v>
      </c>
      <c r="G2341" s="93" t="s">
        <v>37</v>
      </c>
      <c r="H2341" s="93" t="s">
        <v>37</v>
      </c>
      <c r="I2341" s="92" t="s">
        <v>45</v>
      </c>
      <c r="J2341" s="94">
        <v>11100</v>
      </c>
      <c r="K2341" s="95">
        <v>17566</v>
      </c>
      <c r="L2341" s="96">
        <v>376585.56000000198</v>
      </c>
    </row>
    <row r="2342" spans="1:12" s="97" customFormat="1" ht="15" customHeight="1" x14ac:dyDescent="0.25">
      <c r="A2342" s="91" t="s">
        <v>52</v>
      </c>
      <c r="B2342" s="92" t="s">
        <v>43</v>
      </c>
      <c r="C2342" s="92" t="s">
        <v>34</v>
      </c>
      <c r="D2342" s="92" t="s">
        <v>37</v>
      </c>
      <c r="E2342" s="92" t="s">
        <v>37</v>
      </c>
      <c r="F2342" s="92" t="s">
        <v>121</v>
      </c>
      <c r="G2342" s="93" t="s">
        <v>37</v>
      </c>
      <c r="H2342" s="93" t="s">
        <v>64</v>
      </c>
      <c r="I2342" s="92" t="s">
        <v>117</v>
      </c>
      <c r="J2342" s="94">
        <v>512613</v>
      </c>
      <c r="K2342" s="95">
        <v>1104101</v>
      </c>
      <c r="L2342" s="96">
        <v>94178375.920152903</v>
      </c>
    </row>
    <row r="2343" spans="1:12" s="97" customFormat="1" ht="15" customHeight="1" x14ac:dyDescent="0.25">
      <c r="A2343" s="91" t="s">
        <v>52</v>
      </c>
      <c r="B2343" s="92" t="s">
        <v>43</v>
      </c>
      <c r="C2343" s="92" t="s">
        <v>34</v>
      </c>
      <c r="D2343" s="92" t="s">
        <v>37</v>
      </c>
      <c r="E2343" s="92" t="s">
        <v>37</v>
      </c>
      <c r="F2343" s="92" t="s">
        <v>121</v>
      </c>
      <c r="G2343" s="93" t="s">
        <v>37</v>
      </c>
      <c r="H2343" s="93" t="s">
        <v>64</v>
      </c>
      <c r="I2343" s="92" t="s">
        <v>45</v>
      </c>
      <c r="J2343" s="94">
        <v>9466</v>
      </c>
      <c r="K2343" s="95">
        <v>15207</v>
      </c>
      <c r="L2343" s="96">
        <v>327865.35000000201</v>
      </c>
    </row>
    <row r="2344" spans="1:12" s="97" customFormat="1" ht="15" customHeight="1" x14ac:dyDescent="0.25">
      <c r="A2344" s="91" t="s">
        <v>52</v>
      </c>
      <c r="B2344" s="92" t="s">
        <v>43</v>
      </c>
      <c r="C2344" s="92" t="s">
        <v>34</v>
      </c>
      <c r="D2344" s="92" t="s">
        <v>37</v>
      </c>
      <c r="E2344" s="92" t="s">
        <v>37</v>
      </c>
      <c r="F2344" s="92" t="s">
        <v>60</v>
      </c>
      <c r="G2344" s="93" t="s">
        <v>41</v>
      </c>
      <c r="H2344" s="93" t="s">
        <v>37</v>
      </c>
      <c r="I2344" s="92" t="s">
        <v>117</v>
      </c>
      <c r="J2344" s="94">
        <v>25411</v>
      </c>
      <c r="K2344" s="95">
        <v>53628</v>
      </c>
      <c r="L2344" s="96">
        <v>4464126.8699990902</v>
      </c>
    </row>
    <row r="2345" spans="1:12" s="97" customFormat="1" ht="15" customHeight="1" x14ac:dyDescent="0.25">
      <c r="A2345" s="91" t="s">
        <v>52</v>
      </c>
      <c r="B2345" s="92" t="s">
        <v>43</v>
      </c>
      <c r="C2345" s="92" t="s">
        <v>34</v>
      </c>
      <c r="D2345" s="92" t="s">
        <v>37</v>
      </c>
      <c r="E2345" s="92" t="s">
        <v>37</v>
      </c>
      <c r="F2345" s="92" t="s">
        <v>60</v>
      </c>
      <c r="G2345" s="93" t="s">
        <v>41</v>
      </c>
      <c r="H2345" s="93" t="s">
        <v>37</v>
      </c>
      <c r="I2345" s="92" t="s">
        <v>45</v>
      </c>
      <c r="J2345" s="94">
        <v>233</v>
      </c>
      <c r="K2345" s="95">
        <v>328</v>
      </c>
      <c r="L2345" s="96">
        <v>6781.75000000001</v>
      </c>
    </row>
    <row r="2346" spans="1:12" s="97" customFormat="1" ht="15" customHeight="1" x14ac:dyDescent="0.25">
      <c r="A2346" s="91" t="s">
        <v>52</v>
      </c>
      <c r="B2346" s="92" t="s">
        <v>43</v>
      </c>
      <c r="C2346" s="92" t="s">
        <v>34</v>
      </c>
      <c r="D2346" s="92" t="s">
        <v>37</v>
      </c>
      <c r="E2346" s="92" t="s">
        <v>37</v>
      </c>
      <c r="F2346" s="92" t="s">
        <v>60</v>
      </c>
      <c r="G2346" s="93" t="s">
        <v>42</v>
      </c>
      <c r="H2346" s="93" t="s">
        <v>37</v>
      </c>
      <c r="I2346" s="92" t="s">
        <v>117</v>
      </c>
      <c r="J2346" s="94">
        <v>24435</v>
      </c>
      <c r="K2346" s="95">
        <v>49121</v>
      </c>
      <c r="L2346" s="96">
        <v>4091420.9499993101</v>
      </c>
    </row>
    <row r="2347" spans="1:12" s="97" customFormat="1" ht="15" customHeight="1" x14ac:dyDescent="0.25">
      <c r="A2347" s="91" t="s">
        <v>52</v>
      </c>
      <c r="B2347" s="92" t="s">
        <v>43</v>
      </c>
      <c r="C2347" s="92" t="s">
        <v>34</v>
      </c>
      <c r="D2347" s="92" t="s">
        <v>37</v>
      </c>
      <c r="E2347" s="92" t="s">
        <v>37</v>
      </c>
      <c r="F2347" s="92" t="s">
        <v>60</v>
      </c>
      <c r="G2347" s="93" t="s">
        <v>42</v>
      </c>
      <c r="H2347" s="93" t="s">
        <v>37</v>
      </c>
      <c r="I2347" s="92" t="s">
        <v>45</v>
      </c>
      <c r="J2347" s="94">
        <v>200</v>
      </c>
      <c r="K2347" s="95">
        <v>247</v>
      </c>
      <c r="L2347" s="96">
        <v>4975.51</v>
      </c>
    </row>
    <row r="2348" spans="1:12" s="97" customFormat="1" ht="15" customHeight="1" x14ac:dyDescent="0.25">
      <c r="A2348" s="91" t="s">
        <v>52</v>
      </c>
      <c r="B2348" s="92" t="s">
        <v>43</v>
      </c>
      <c r="C2348" s="92" t="s">
        <v>34</v>
      </c>
      <c r="D2348" s="92" t="s">
        <v>37</v>
      </c>
      <c r="E2348" s="92" t="s">
        <v>37</v>
      </c>
      <c r="F2348" s="92" t="s">
        <v>60</v>
      </c>
      <c r="G2348" s="93" t="s">
        <v>43</v>
      </c>
      <c r="H2348" s="93" t="s">
        <v>37</v>
      </c>
      <c r="I2348" s="92" t="s">
        <v>117</v>
      </c>
      <c r="J2348" s="94">
        <v>23102</v>
      </c>
      <c r="K2348" s="95">
        <v>45310</v>
      </c>
      <c r="L2348" s="96">
        <v>3777896.0299993302</v>
      </c>
    </row>
    <row r="2349" spans="1:12" s="97" customFormat="1" ht="15" customHeight="1" x14ac:dyDescent="0.25">
      <c r="A2349" s="91" t="s">
        <v>52</v>
      </c>
      <c r="B2349" s="92" t="s">
        <v>43</v>
      </c>
      <c r="C2349" s="92" t="s">
        <v>34</v>
      </c>
      <c r="D2349" s="92" t="s">
        <v>37</v>
      </c>
      <c r="E2349" s="92" t="s">
        <v>37</v>
      </c>
      <c r="F2349" s="92" t="s">
        <v>60</v>
      </c>
      <c r="G2349" s="93" t="s">
        <v>43</v>
      </c>
      <c r="H2349" s="93" t="s">
        <v>37</v>
      </c>
      <c r="I2349" s="92" t="s">
        <v>45</v>
      </c>
      <c r="J2349" s="94">
        <v>223</v>
      </c>
      <c r="K2349" s="95">
        <v>308</v>
      </c>
      <c r="L2349" s="96">
        <v>6412.65</v>
      </c>
    </row>
    <row r="2350" spans="1:12" s="97" customFormat="1" ht="15" customHeight="1" x14ac:dyDescent="0.25">
      <c r="A2350" s="91" t="s">
        <v>52</v>
      </c>
      <c r="B2350" s="92" t="s">
        <v>43</v>
      </c>
      <c r="C2350" s="92" t="s">
        <v>34</v>
      </c>
      <c r="D2350" s="92" t="s">
        <v>37</v>
      </c>
      <c r="E2350" s="92" t="s">
        <v>37</v>
      </c>
      <c r="F2350" s="92" t="s">
        <v>60</v>
      </c>
      <c r="G2350" s="93" t="s">
        <v>44</v>
      </c>
      <c r="H2350" s="93" t="s">
        <v>37</v>
      </c>
      <c r="I2350" s="92" t="s">
        <v>117</v>
      </c>
      <c r="J2350" s="94">
        <v>21606</v>
      </c>
      <c r="K2350" s="95">
        <v>39797</v>
      </c>
      <c r="L2350" s="96">
        <v>3308414.0099995001</v>
      </c>
    </row>
    <row r="2351" spans="1:12" s="97" customFormat="1" ht="15" customHeight="1" x14ac:dyDescent="0.25">
      <c r="A2351" s="91" t="s">
        <v>52</v>
      </c>
      <c r="B2351" s="92" t="s">
        <v>43</v>
      </c>
      <c r="C2351" s="92" t="s">
        <v>34</v>
      </c>
      <c r="D2351" s="92" t="s">
        <v>37</v>
      </c>
      <c r="E2351" s="92" t="s">
        <v>37</v>
      </c>
      <c r="F2351" s="92" t="s">
        <v>60</v>
      </c>
      <c r="G2351" s="93" t="s">
        <v>44</v>
      </c>
      <c r="H2351" s="93" t="s">
        <v>37</v>
      </c>
      <c r="I2351" s="92" t="s">
        <v>45</v>
      </c>
      <c r="J2351" s="94">
        <v>216</v>
      </c>
      <c r="K2351" s="95">
        <v>292</v>
      </c>
      <c r="L2351" s="96">
        <v>6117.65</v>
      </c>
    </row>
    <row r="2352" spans="1:12" s="97" customFormat="1" ht="15" customHeight="1" x14ac:dyDescent="0.25">
      <c r="A2352" s="91" t="s">
        <v>52</v>
      </c>
      <c r="B2352" s="92" t="s">
        <v>43</v>
      </c>
      <c r="C2352" s="92" t="s">
        <v>34</v>
      </c>
      <c r="D2352" s="92" t="s">
        <v>37</v>
      </c>
      <c r="E2352" s="92" t="s">
        <v>37</v>
      </c>
      <c r="F2352" s="92" t="s">
        <v>60</v>
      </c>
      <c r="G2352" s="93" t="s">
        <v>98</v>
      </c>
      <c r="H2352" s="93" t="s">
        <v>37</v>
      </c>
      <c r="I2352" s="92" t="s">
        <v>117</v>
      </c>
      <c r="J2352" s="94">
        <v>24135</v>
      </c>
      <c r="K2352" s="95">
        <v>49157</v>
      </c>
      <c r="L2352" s="96">
        <v>4512325.8199991202</v>
      </c>
    </row>
    <row r="2353" spans="1:12" s="97" customFormat="1" ht="15" customHeight="1" x14ac:dyDescent="0.25">
      <c r="A2353" s="91" t="s">
        <v>52</v>
      </c>
      <c r="B2353" s="92" t="s">
        <v>43</v>
      </c>
      <c r="C2353" s="92" t="s">
        <v>34</v>
      </c>
      <c r="D2353" s="92" t="s">
        <v>37</v>
      </c>
      <c r="E2353" s="92" t="s">
        <v>37</v>
      </c>
      <c r="F2353" s="92" t="s">
        <v>60</v>
      </c>
      <c r="G2353" s="93" t="s">
        <v>98</v>
      </c>
      <c r="H2353" s="93" t="s">
        <v>37</v>
      </c>
      <c r="I2353" s="92" t="s">
        <v>45</v>
      </c>
      <c r="J2353" s="94">
        <v>214</v>
      </c>
      <c r="K2353" s="95">
        <v>310</v>
      </c>
      <c r="L2353" s="96">
        <v>7132.8</v>
      </c>
    </row>
    <row r="2354" spans="1:12" s="97" customFormat="1" ht="15" customHeight="1" x14ac:dyDescent="0.25">
      <c r="A2354" s="91" t="s">
        <v>52</v>
      </c>
      <c r="B2354" s="92" t="s">
        <v>43</v>
      </c>
      <c r="C2354" s="92" t="s">
        <v>34</v>
      </c>
      <c r="D2354" s="92" t="s">
        <v>37</v>
      </c>
      <c r="E2354" s="92" t="s">
        <v>37</v>
      </c>
      <c r="F2354" s="92" t="s">
        <v>60</v>
      </c>
      <c r="G2354" s="93" t="s">
        <v>37</v>
      </c>
      <c r="H2354" s="93" t="s">
        <v>122</v>
      </c>
      <c r="I2354" s="92" t="s">
        <v>117</v>
      </c>
      <c r="J2354" s="94">
        <v>9949</v>
      </c>
      <c r="K2354" s="95">
        <v>18154</v>
      </c>
      <c r="L2354" s="96">
        <v>1274252.0800000599</v>
      </c>
    </row>
    <row r="2355" spans="1:12" s="97" customFormat="1" ht="15" customHeight="1" x14ac:dyDescent="0.25">
      <c r="A2355" s="91" t="s">
        <v>52</v>
      </c>
      <c r="B2355" s="92" t="s">
        <v>43</v>
      </c>
      <c r="C2355" s="92" t="s">
        <v>34</v>
      </c>
      <c r="D2355" s="92" t="s">
        <v>37</v>
      </c>
      <c r="E2355" s="92" t="s">
        <v>37</v>
      </c>
      <c r="F2355" s="92" t="s">
        <v>60</v>
      </c>
      <c r="G2355" s="93" t="s">
        <v>37</v>
      </c>
      <c r="H2355" s="93" t="s">
        <v>122</v>
      </c>
      <c r="I2355" s="92" t="s">
        <v>45</v>
      </c>
      <c r="J2355" s="94">
        <v>154</v>
      </c>
      <c r="K2355" s="95">
        <v>203</v>
      </c>
      <c r="L2355" s="96">
        <v>4399.7</v>
      </c>
    </row>
    <row r="2356" spans="1:12" s="97" customFormat="1" ht="15" customHeight="1" x14ac:dyDescent="0.25">
      <c r="A2356" s="91" t="s">
        <v>52</v>
      </c>
      <c r="B2356" s="92" t="s">
        <v>43</v>
      </c>
      <c r="C2356" s="92" t="s">
        <v>34</v>
      </c>
      <c r="D2356" s="92" t="s">
        <v>37</v>
      </c>
      <c r="E2356" s="92" t="s">
        <v>37</v>
      </c>
      <c r="F2356" s="92" t="s">
        <v>60</v>
      </c>
      <c r="G2356" s="93" t="s">
        <v>37</v>
      </c>
      <c r="H2356" s="93" t="s">
        <v>37</v>
      </c>
      <c r="I2356" s="92" t="s">
        <v>117</v>
      </c>
      <c r="J2356" s="94">
        <v>115563</v>
      </c>
      <c r="K2356" s="95">
        <v>240670</v>
      </c>
      <c r="L2356" s="96">
        <v>20457572.0500056</v>
      </c>
    </row>
    <row r="2357" spans="1:12" s="97" customFormat="1" ht="15" customHeight="1" x14ac:dyDescent="0.25">
      <c r="A2357" s="91" t="s">
        <v>52</v>
      </c>
      <c r="B2357" s="92" t="s">
        <v>43</v>
      </c>
      <c r="C2357" s="92" t="s">
        <v>34</v>
      </c>
      <c r="D2357" s="92" t="s">
        <v>37</v>
      </c>
      <c r="E2357" s="92" t="s">
        <v>37</v>
      </c>
      <c r="F2357" s="92" t="s">
        <v>60</v>
      </c>
      <c r="G2357" s="93" t="s">
        <v>37</v>
      </c>
      <c r="H2357" s="93" t="s">
        <v>37</v>
      </c>
      <c r="I2357" s="92" t="s">
        <v>45</v>
      </c>
      <c r="J2357" s="94">
        <v>1077</v>
      </c>
      <c r="K2357" s="95">
        <v>1505</v>
      </c>
      <c r="L2357" s="96">
        <v>31850.41</v>
      </c>
    </row>
    <row r="2358" spans="1:12" s="97" customFormat="1" ht="15" customHeight="1" x14ac:dyDescent="0.25">
      <c r="A2358" s="91" t="s">
        <v>52</v>
      </c>
      <c r="B2358" s="92" t="s">
        <v>43</v>
      </c>
      <c r="C2358" s="92" t="s">
        <v>34</v>
      </c>
      <c r="D2358" s="92" t="s">
        <v>37</v>
      </c>
      <c r="E2358" s="92" t="s">
        <v>37</v>
      </c>
      <c r="F2358" s="92" t="s">
        <v>60</v>
      </c>
      <c r="G2358" s="93" t="s">
        <v>37</v>
      </c>
      <c r="H2358" s="93" t="s">
        <v>64</v>
      </c>
      <c r="I2358" s="92" t="s">
        <v>117</v>
      </c>
      <c r="J2358" s="94">
        <v>104352</v>
      </c>
      <c r="K2358" s="95">
        <v>219163</v>
      </c>
      <c r="L2358" s="96">
        <v>18905210.1799962</v>
      </c>
    </row>
    <row r="2359" spans="1:12" s="97" customFormat="1" ht="15" customHeight="1" x14ac:dyDescent="0.25">
      <c r="A2359" s="91" t="s">
        <v>52</v>
      </c>
      <c r="B2359" s="92" t="s">
        <v>43</v>
      </c>
      <c r="C2359" s="92" t="s">
        <v>34</v>
      </c>
      <c r="D2359" s="92" t="s">
        <v>37</v>
      </c>
      <c r="E2359" s="92" t="s">
        <v>37</v>
      </c>
      <c r="F2359" s="92" t="s">
        <v>60</v>
      </c>
      <c r="G2359" s="93" t="s">
        <v>37</v>
      </c>
      <c r="H2359" s="93" t="s">
        <v>64</v>
      </c>
      <c r="I2359" s="92" t="s">
        <v>45</v>
      </c>
      <c r="J2359" s="94">
        <v>912</v>
      </c>
      <c r="K2359" s="95">
        <v>1285</v>
      </c>
      <c r="L2359" s="96">
        <v>27066.66</v>
      </c>
    </row>
    <row r="2360" spans="1:12" s="97" customFormat="1" ht="15" customHeight="1" x14ac:dyDescent="0.25">
      <c r="A2360" s="91" t="s">
        <v>52</v>
      </c>
      <c r="B2360" s="92" t="s">
        <v>43</v>
      </c>
      <c r="C2360" s="92" t="s">
        <v>34</v>
      </c>
      <c r="D2360" s="92" t="s">
        <v>37</v>
      </c>
      <c r="E2360" s="92" t="s">
        <v>37</v>
      </c>
      <c r="F2360" s="92" t="s">
        <v>37</v>
      </c>
      <c r="G2360" s="93" t="s">
        <v>41</v>
      </c>
      <c r="H2360" s="93" t="s">
        <v>122</v>
      </c>
      <c r="I2360" s="92" t="s">
        <v>117</v>
      </c>
      <c r="J2360" s="94">
        <v>14250</v>
      </c>
      <c r="K2360" s="95">
        <v>24146</v>
      </c>
      <c r="L2360" s="96">
        <v>1745983.2499999001</v>
      </c>
    </row>
    <row r="2361" spans="1:12" s="97" customFormat="1" ht="15" customHeight="1" x14ac:dyDescent="0.25">
      <c r="A2361" s="91" t="s">
        <v>52</v>
      </c>
      <c r="B2361" s="92" t="s">
        <v>43</v>
      </c>
      <c r="C2361" s="92" t="s">
        <v>34</v>
      </c>
      <c r="D2361" s="92" t="s">
        <v>37</v>
      </c>
      <c r="E2361" s="92" t="s">
        <v>37</v>
      </c>
      <c r="F2361" s="92" t="s">
        <v>37</v>
      </c>
      <c r="G2361" s="93" t="s">
        <v>41</v>
      </c>
      <c r="H2361" s="93" t="s">
        <v>122</v>
      </c>
      <c r="I2361" s="92" t="s">
        <v>45</v>
      </c>
      <c r="J2361" s="94">
        <v>461</v>
      </c>
      <c r="K2361" s="95">
        <v>569</v>
      </c>
      <c r="L2361" s="96">
        <v>12100.57</v>
      </c>
    </row>
    <row r="2362" spans="1:12" s="97" customFormat="1" ht="15" customHeight="1" x14ac:dyDescent="0.25">
      <c r="A2362" s="91" t="s">
        <v>52</v>
      </c>
      <c r="B2362" s="92" t="s">
        <v>43</v>
      </c>
      <c r="C2362" s="92" t="s">
        <v>34</v>
      </c>
      <c r="D2362" s="92" t="s">
        <v>37</v>
      </c>
      <c r="E2362" s="92" t="s">
        <v>37</v>
      </c>
      <c r="F2362" s="92" t="s">
        <v>37</v>
      </c>
      <c r="G2362" s="93" t="s">
        <v>41</v>
      </c>
      <c r="H2362" s="93" t="s">
        <v>37</v>
      </c>
      <c r="I2362" s="92" t="s">
        <v>117</v>
      </c>
      <c r="J2362" s="94">
        <v>157831</v>
      </c>
      <c r="K2362" s="95">
        <v>341766</v>
      </c>
      <c r="L2362" s="96">
        <v>29228033.760004699</v>
      </c>
    </row>
    <row r="2363" spans="1:12" s="97" customFormat="1" ht="15" customHeight="1" x14ac:dyDescent="0.25">
      <c r="A2363" s="91" t="s">
        <v>52</v>
      </c>
      <c r="B2363" s="92" t="s">
        <v>43</v>
      </c>
      <c r="C2363" s="92" t="s">
        <v>34</v>
      </c>
      <c r="D2363" s="92" t="s">
        <v>37</v>
      </c>
      <c r="E2363" s="92" t="s">
        <v>37</v>
      </c>
      <c r="F2363" s="92" t="s">
        <v>37</v>
      </c>
      <c r="G2363" s="93" t="s">
        <v>41</v>
      </c>
      <c r="H2363" s="93" t="s">
        <v>37</v>
      </c>
      <c r="I2363" s="92" t="s">
        <v>45</v>
      </c>
      <c r="J2363" s="94">
        <v>3083</v>
      </c>
      <c r="K2363" s="95">
        <v>4700</v>
      </c>
      <c r="L2363" s="96">
        <v>97064.79</v>
      </c>
    </row>
    <row r="2364" spans="1:12" s="97" customFormat="1" ht="15" customHeight="1" x14ac:dyDescent="0.25">
      <c r="A2364" s="91" t="s">
        <v>52</v>
      </c>
      <c r="B2364" s="92" t="s">
        <v>43</v>
      </c>
      <c r="C2364" s="92" t="s">
        <v>34</v>
      </c>
      <c r="D2364" s="92" t="s">
        <v>37</v>
      </c>
      <c r="E2364" s="92" t="s">
        <v>37</v>
      </c>
      <c r="F2364" s="92" t="s">
        <v>37</v>
      </c>
      <c r="G2364" s="93" t="s">
        <v>41</v>
      </c>
      <c r="H2364" s="93" t="s">
        <v>64</v>
      </c>
      <c r="I2364" s="92" t="s">
        <v>117</v>
      </c>
      <c r="J2364" s="94">
        <v>143622</v>
      </c>
      <c r="K2364" s="95">
        <v>317620</v>
      </c>
      <c r="L2364" s="96">
        <v>27482050.510003399</v>
      </c>
    </row>
    <row r="2365" spans="1:12" s="97" customFormat="1" ht="15" customHeight="1" x14ac:dyDescent="0.25">
      <c r="A2365" s="91" t="s">
        <v>52</v>
      </c>
      <c r="B2365" s="92" t="s">
        <v>43</v>
      </c>
      <c r="C2365" s="92" t="s">
        <v>34</v>
      </c>
      <c r="D2365" s="92" t="s">
        <v>37</v>
      </c>
      <c r="E2365" s="92" t="s">
        <v>37</v>
      </c>
      <c r="F2365" s="92" t="s">
        <v>37</v>
      </c>
      <c r="G2365" s="93" t="s">
        <v>41</v>
      </c>
      <c r="H2365" s="93" t="s">
        <v>64</v>
      </c>
      <c r="I2365" s="92" t="s">
        <v>45</v>
      </c>
      <c r="J2365" s="94">
        <v>2623</v>
      </c>
      <c r="K2365" s="95">
        <v>4131</v>
      </c>
      <c r="L2365" s="96">
        <v>84964.219999999797</v>
      </c>
    </row>
    <row r="2366" spans="1:12" s="97" customFormat="1" ht="15" customHeight="1" x14ac:dyDescent="0.25">
      <c r="A2366" s="91" t="s">
        <v>52</v>
      </c>
      <c r="B2366" s="92" t="s">
        <v>43</v>
      </c>
      <c r="C2366" s="92" t="s">
        <v>34</v>
      </c>
      <c r="D2366" s="92" t="s">
        <v>37</v>
      </c>
      <c r="E2366" s="92" t="s">
        <v>37</v>
      </c>
      <c r="F2366" s="92" t="s">
        <v>37</v>
      </c>
      <c r="G2366" s="93" t="s">
        <v>42</v>
      </c>
      <c r="H2366" s="93" t="s">
        <v>122</v>
      </c>
      <c r="I2366" s="92" t="s">
        <v>117</v>
      </c>
      <c r="J2366" s="94">
        <v>14397</v>
      </c>
      <c r="K2366" s="95">
        <v>21946</v>
      </c>
      <c r="L2366" s="96">
        <v>1592568.59999993</v>
      </c>
    </row>
    <row r="2367" spans="1:12" s="97" customFormat="1" ht="15" customHeight="1" x14ac:dyDescent="0.25">
      <c r="A2367" s="91" t="s">
        <v>52</v>
      </c>
      <c r="B2367" s="92" t="s">
        <v>43</v>
      </c>
      <c r="C2367" s="92" t="s">
        <v>34</v>
      </c>
      <c r="D2367" s="92" t="s">
        <v>37</v>
      </c>
      <c r="E2367" s="92" t="s">
        <v>37</v>
      </c>
      <c r="F2367" s="92" t="s">
        <v>37</v>
      </c>
      <c r="G2367" s="93" t="s">
        <v>42</v>
      </c>
      <c r="H2367" s="93" t="s">
        <v>122</v>
      </c>
      <c r="I2367" s="92" t="s">
        <v>45</v>
      </c>
      <c r="J2367" s="94">
        <v>451</v>
      </c>
      <c r="K2367" s="95">
        <v>522</v>
      </c>
      <c r="L2367" s="96">
        <v>11176.02</v>
      </c>
    </row>
    <row r="2368" spans="1:12" s="97" customFormat="1" ht="15" customHeight="1" x14ac:dyDescent="0.25">
      <c r="A2368" s="91" t="s">
        <v>52</v>
      </c>
      <c r="B2368" s="92" t="s">
        <v>43</v>
      </c>
      <c r="C2368" s="92" t="s">
        <v>34</v>
      </c>
      <c r="D2368" s="92" t="s">
        <v>37</v>
      </c>
      <c r="E2368" s="92" t="s">
        <v>37</v>
      </c>
      <c r="F2368" s="92" t="s">
        <v>37</v>
      </c>
      <c r="G2368" s="93" t="s">
        <v>42</v>
      </c>
      <c r="H2368" s="93" t="s">
        <v>37</v>
      </c>
      <c r="I2368" s="92" t="s">
        <v>117</v>
      </c>
      <c r="J2368" s="94">
        <v>151944</v>
      </c>
      <c r="K2368" s="95">
        <v>312094</v>
      </c>
      <c r="L2368" s="96">
        <v>26467623.559998199</v>
      </c>
    </row>
    <row r="2369" spans="1:12" s="97" customFormat="1" ht="15" customHeight="1" x14ac:dyDescent="0.25">
      <c r="A2369" s="91" t="s">
        <v>52</v>
      </c>
      <c r="B2369" s="92" t="s">
        <v>43</v>
      </c>
      <c r="C2369" s="92" t="s">
        <v>34</v>
      </c>
      <c r="D2369" s="92" t="s">
        <v>37</v>
      </c>
      <c r="E2369" s="92" t="s">
        <v>37</v>
      </c>
      <c r="F2369" s="92" t="s">
        <v>37</v>
      </c>
      <c r="G2369" s="93" t="s">
        <v>42</v>
      </c>
      <c r="H2369" s="93" t="s">
        <v>37</v>
      </c>
      <c r="I2369" s="92" t="s">
        <v>45</v>
      </c>
      <c r="J2369" s="94">
        <v>2702</v>
      </c>
      <c r="K2369" s="95">
        <v>3879</v>
      </c>
      <c r="L2369" s="96">
        <v>80817.649999999805</v>
      </c>
    </row>
    <row r="2370" spans="1:12" s="97" customFormat="1" ht="15" customHeight="1" x14ac:dyDescent="0.25">
      <c r="A2370" s="91" t="s">
        <v>52</v>
      </c>
      <c r="B2370" s="92" t="s">
        <v>43</v>
      </c>
      <c r="C2370" s="92" t="s">
        <v>34</v>
      </c>
      <c r="D2370" s="92" t="s">
        <v>37</v>
      </c>
      <c r="E2370" s="92" t="s">
        <v>37</v>
      </c>
      <c r="F2370" s="92" t="s">
        <v>37</v>
      </c>
      <c r="G2370" s="93" t="s">
        <v>42</v>
      </c>
      <c r="H2370" s="93" t="s">
        <v>64</v>
      </c>
      <c r="I2370" s="92" t="s">
        <v>117</v>
      </c>
      <c r="J2370" s="94">
        <v>137658</v>
      </c>
      <c r="K2370" s="95">
        <v>290148</v>
      </c>
      <c r="L2370" s="96">
        <v>24875054.959996998</v>
      </c>
    </row>
    <row r="2371" spans="1:12" s="97" customFormat="1" ht="15" customHeight="1" x14ac:dyDescent="0.25">
      <c r="A2371" s="91" t="s">
        <v>52</v>
      </c>
      <c r="B2371" s="92" t="s">
        <v>43</v>
      </c>
      <c r="C2371" s="92" t="s">
        <v>34</v>
      </c>
      <c r="D2371" s="92" t="s">
        <v>37</v>
      </c>
      <c r="E2371" s="92" t="s">
        <v>37</v>
      </c>
      <c r="F2371" s="92" t="s">
        <v>37</v>
      </c>
      <c r="G2371" s="93" t="s">
        <v>42</v>
      </c>
      <c r="H2371" s="93" t="s">
        <v>64</v>
      </c>
      <c r="I2371" s="92" t="s">
        <v>45</v>
      </c>
      <c r="J2371" s="94">
        <v>2254</v>
      </c>
      <c r="K2371" s="95">
        <v>3357</v>
      </c>
      <c r="L2371" s="96">
        <v>69641.629999999801</v>
      </c>
    </row>
    <row r="2372" spans="1:12" s="97" customFormat="1" ht="15" customHeight="1" x14ac:dyDescent="0.25">
      <c r="A2372" s="91" t="s">
        <v>52</v>
      </c>
      <c r="B2372" s="92" t="s">
        <v>43</v>
      </c>
      <c r="C2372" s="92" t="s">
        <v>34</v>
      </c>
      <c r="D2372" s="92" t="s">
        <v>37</v>
      </c>
      <c r="E2372" s="92" t="s">
        <v>37</v>
      </c>
      <c r="F2372" s="92" t="s">
        <v>37</v>
      </c>
      <c r="G2372" s="93" t="s">
        <v>43</v>
      </c>
      <c r="H2372" s="93" t="s">
        <v>122</v>
      </c>
      <c r="I2372" s="92" t="s">
        <v>117</v>
      </c>
      <c r="J2372" s="94">
        <v>15008</v>
      </c>
      <c r="K2372" s="95">
        <v>22415</v>
      </c>
      <c r="L2372" s="96">
        <v>1653590.6799999301</v>
      </c>
    </row>
    <row r="2373" spans="1:12" s="97" customFormat="1" ht="15" customHeight="1" x14ac:dyDescent="0.25">
      <c r="A2373" s="91" t="s">
        <v>52</v>
      </c>
      <c r="B2373" s="92" t="s">
        <v>43</v>
      </c>
      <c r="C2373" s="92" t="s">
        <v>34</v>
      </c>
      <c r="D2373" s="92" t="s">
        <v>37</v>
      </c>
      <c r="E2373" s="92" t="s">
        <v>37</v>
      </c>
      <c r="F2373" s="92" t="s">
        <v>37</v>
      </c>
      <c r="G2373" s="93" t="s">
        <v>43</v>
      </c>
      <c r="H2373" s="93" t="s">
        <v>122</v>
      </c>
      <c r="I2373" s="92" t="s">
        <v>45</v>
      </c>
      <c r="J2373" s="94">
        <v>396</v>
      </c>
      <c r="K2373" s="95">
        <v>483</v>
      </c>
      <c r="L2373" s="96">
        <v>10748.48</v>
      </c>
    </row>
    <row r="2374" spans="1:12" s="97" customFormat="1" ht="15" customHeight="1" x14ac:dyDescent="0.25">
      <c r="A2374" s="91" t="s">
        <v>52</v>
      </c>
      <c r="B2374" s="92" t="s">
        <v>43</v>
      </c>
      <c r="C2374" s="92" t="s">
        <v>34</v>
      </c>
      <c r="D2374" s="92" t="s">
        <v>37</v>
      </c>
      <c r="E2374" s="92" t="s">
        <v>37</v>
      </c>
      <c r="F2374" s="92" t="s">
        <v>37</v>
      </c>
      <c r="G2374" s="93" t="s">
        <v>43</v>
      </c>
      <c r="H2374" s="93" t="s">
        <v>37</v>
      </c>
      <c r="I2374" s="92" t="s">
        <v>117</v>
      </c>
      <c r="J2374" s="94">
        <v>151708</v>
      </c>
      <c r="K2374" s="95">
        <v>299806</v>
      </c>
      <c r="L2374" s="96">
        <v>25231000.6399954</v>
      </c>
    </row>
    <row r="2375" spans="1:12" s="97" customFormat="1" ht="15" customHeight="1" x14ac:dyDescent="0.25">
      <c r="A2375" s="91" t="s">
        <v>52</v>
      </c>
      <c r="B2375" s="92" t="s">
        <v>43</v>
      </c>
      <c r="C2375" s="92" t="s">
        <v>34</v>
      </c>
      <c r="D2375" s="92" t="s">
        <v>37</v>
      </c>
      <c r="E2375" s="92" t="s">
        <v>37</v>
      </c>
      <c r="F2375" s="92" t="s">
        <v>37</v>
      </c>
      <c r="G2375" s="93" t="s">
        <v>43</v>
      </c>
      <c r="H2375" s="93" t="s">
        <v>37</v>
      </c>
      <c r="I2375" s="92" t="s">
        <v>45</v>
      </c>
      <c r="J2375" s="94">
        <v>2592</v>
      </c>
      <c r="K2375" s="95">
        <v>3768</v>
      </c>
      <c r="L2375" s="96">
        <v>84486.4399999999</v>
      </c>
    </row>
    <row r="2376" spans="1:12" s="97" customFormat="1" ht="15" customHeight="1" x14ac:dyDescent="0.25">
      <c r="A2376" s="91" t="s">
        <v>52</v>
      </c>
      <c r="B2376" s="92" t="s">
        <v>43</v>
      </c>
      <c r="C2376" s="92" t="s">
        <v>34</v>
      </c>
      <c r="D2376" s="92" t="s">
        <v>37</v>
      </c>
      <c r="E2376" s="92" t="s">
        <v>37</v>
      </c>
      <c r="F2376" s="92" t="s">
        <v>37</v>
      </c>
      <c r="G2376" s="93" t="s">
        <v>43</v>
      </c>
      <c r="H2376" s="93" t="s">
        <v>64</v>
      </c>
      <c r="I2376" s="92" t="s">
        <v>117</v>
      </c>
      <c r="J2376" s="94">
        <v>136951</v>
      </c>
      <c r="K2376" s="95">
        <v>277391</v>
      </c>
      <c r="L2376" s="96">
        <v>23577409.9599934</v>
      </c>
    </row>
    <row r="2377" spans="1:12" s="97" customFormat="1" ht="15" customHeight="1" x14ac:dyDescent="0.25">
      <c r="A2377" s="91" t="s">
        <v>52</v>
      </c>
      <c r="B2377" s="92" t="s">
        <v>43</v>
      </c>
      <c r="C2377" s="92" t="s">
        <v>34</v>
      </c>
      <c r="D2377" s="92" t="s">
        <v>37</v>
      </c>
      <c r="E2377" s="92" t="s">
        <v>37</v>
      </c>
      <c r="F2377" s="92" t="s">
        <v>37</v>
      </c>
      <c r="G2377" s="93" t="s">
        <v>43</v>
      </c>
      <c r="H2377" s="93" t="s">
        <v>64</v>
      </c>
      <c r="I2377" s="92" t="s">
        <v>45</v>
      </c>
      <c r="J2377" s="94">
        <v>2199</v>
      </c>
      <c r="K2377" s="95">
        <v>3285</v>
      </c>
      <c r="L2377" s="96">
        <v>73737.959999999803</v>
      </c>
    </row>
    <row r="2378" spans="1:12" s="97" customFormat="1" ht="15" customHeight="1" x14ac:dyDescent="0.25">
      <c r="A2378" s="91" t="s">
        <v>52</v>
      </c>
      <c r="B2378" s="92" t="s">
        <v>43</v>
      </c>
      <c r="C2378" s="92" t="s">
        <v>34</v>
      </c>
      <c r="D2378" s="92" t="s">
        <v>37</v>
      </c>
      <c r="E2378" s="92" t="s">
        <v>37</v>
      </c>
      <c r="F2378" s="92" t="s">
        <v>37</v>
      </c>
      <c r="G2378" s="93" t="s">
        <v>44</v>
      </c>
      <c r="H2378" s="93" t="s">
        <v>122</v>
      </c>
      <c r="I2378" s="92" t="s">
        <v>117</v>
      </c>
      <c r="J2378" s="94">
        <v>15260</v>
      </c>
      <c r="K2378" s="95">
        <v>23345</v>
      </c>
      <c r="L2378" s="96">
        <v>1763048.56999994</v>
      </c>
    </row>
    <row r="2379" spans="1:12" s="97" customFormat="1" ht="15" customHeight="1" x14ac:dyDescent="0.25">
      <c r="A2379" s="91" t="s">
        <v>52</v>
      </c>
      <c r="B2379" s="92" t="s">
        <v>43</v>
      </c>
      <c r="C2379" s="92" t="s">
        <v>34</v>
      </c>
      <c r="D2379" s="92" t="s">
        <v>37</v>
      </c>
      <c r="E2379" s="92" t="s">
        <v>37</v>
      </c>
      <c r="F2379" s="92" t="s">
        <v>37</v>
      </c>
      <c r="G2379" s="93" t="s">
        <v>44</v>
      </c>
      <c r="H2379" s="93" t="s">
        <v>122</v>
      </c>
      <c r="I2379" s="92" t="s">
        <v>45</v>
      </c>
      <c r="J2379" s="94">
        <v>396</v>
      </c>
      <c r="K2379" s="95">
        <v>452</v>
      </c>
      <c r="L2379" s="96">
        <v>9930.3400000000092</v>
      </c>
    </row>
    <row r="2380" spans="1:12" s="97" customFormat="1" ht="15" customHeight="1" x14ac:dyDescent="0.25">
      <c r="A2380" s="91" t="s">
        <v>52</v>
      </c>
      <c r="B2380" s="92" t="s">
        <v>43</v>
      </c>
      <c r="C2380" s="92" t="s">
        <v>34</v>
      </c>
      <c r="D2380" s="92" t="s">
        <v>37</v>
      </c>
      <c r="E2380" s="92" t="s">
        <v>37</v>
      </c>
      <c r="F2380" s="92" t="s">
        <v>37</v>
      </c>
      <c r="G2380" s="93" t="s">
        <v>44</v>
      </c>
      <c r="H2380" s="93" t="s">
        <v>37</v>
      </c>
      <c r="I2380" s="92" t="s">
        <v>117</v>
      </c>
      <c r="J2380" s="94">
        <v>150773</v>
      </c>
      <c r="K2380" s="95">
        <v>286378</v>
      </c>
      <c r="L2380" s="96">
        <v>24031582.519993201</v>
      </c>
    </row>
    <row r="2381" spans="1:12" s="97" customFormat="1" ht="15" customHeight="1" x14ac:dyDescent="0.25">
      <c r="A2381" s="91" t="s">
        <v>52</v>
      </c>
      <c r="B2381" s="92" t="s">
        <v>43</v>
      </c>
      <c r="C2381" s="92" t="s">
        <v>34</v>
      </c>
      <c r="D2381" s="92" t="s">
        <v>37</v>
      </c>
      <c r="E2381" s="92" t="s">
        <v>37</v>
      </c>
      <c r="F2381" s="92" t="s">
        <v>37</v>
      </c>
      <c r="G2381" s="93" t="s">
        <v>44</v>
      </c>
      <c r="H2381" s="93" t="s">
        <v>37</v>
      </c>
      <c r="I2381" s="92" t="s">
        <v>45</v>
      </c>
      <c r="J2381" s="94">
        <v>2450</v>
      </c>
      <c r="K2381" s="95">
        <v>3460</v>
      </c>
      <c r="L2381" s="96">
        <v>76744.779999999795</v>
      </c>
    </row>
    <row r="2382" spans="1:12" s="97" customFormat="1" ht="15" customHeight="1" x14ac:dyDescent="0.25">
      <c r="A2382" s="91" t="s">
        <v>52</v>
      </c>
      <c r="B2382" s="92" t="s">
        <v>43</v>
      </c>
      <c r="C2382" s="92" t="s">
        <v>34</v>
      </c>
      <c r="D2382" s="92" t="s">
        <v>37</v>
      </c>
      <c r="E2382" s="92" t="s">
        <v>37</v>
      </c>
      <c r="F2382" s="92" t="s">
        <v>37</v>
      </c>
      <c r="G2382" s="93" t="s">
        <v>44</v>
      </c>
      <c r="H2382" s="93" t="s">
        <v>64</v>
      </c>
      <c r="I2382" s="92" t="s">
        <v>117</v>
      </c>
      <c r="J2382" s="94">
        <v>135907</v>
      </c>
      <c r="K2382" s="95">
        <v>263033</v>
      </c>
      <c r="L2382" s="96">
        <v>22268533.9499905</v>
      </c>
    </row>
    <row r="2383" spans="1:12" s="97" customFormat="1" ht="15" customHeight="1" x14ac:dyDescent="0.25">
      <c r="A2383" s="91" t="s">
        <v>52</v>
      </c>
      <c r="B2383" s="92" t="s">
        <v>43</v>
      </c>
      <c r="C2383" s="92" t="s">
        <v>34</v>
      </c>
      <c r="D2383" s="92" t="s">
        <v>37</v>
      </c>
      <c r="E2383" s="92" t="s">
        <v>37</v>
      </c>
      <c r="F2383" s="92" t="s">
        <v>37</v>
      </c>
      <c r="G2383" s="93" t="s">
        <v>44</v>
      </c>
      <c r="H2383" s="93" t="s">
        <v>64</v>
      </c>
      <c r="I2383" s="92" t="s">
        <v>45</v>
      </c>
      <c r="J2383" s="94">
        <v>2056</v>
      </c>
      <c r="K2383" s="95">
        <v>3008</v>
      </c>
      <c r="L2383" s="96">
        <v>66814.439999999799</v>
      </c>
    </row>
    <row r="2384" spans="1:12" s="97" customFormat="1" ht="15" customHeight="1" x14ac:dyDescent="0.25">
      <c r="A2384" s="91" t="s">
        <v>52</v>
      </c>
      <c r="B2384" s="92" t="s">
        <v>43</v>
      </c>
      <c r="C2384" s="92" t="s">
        <v>34</v>
      </c>
      <c r="D2384" s="92" t="s">
        <v>37</v>
      </c>
      <c r="E2384" s="92" t="s">
        <v>37</v>
      </c>
      <c r="F2384" s="92" t="s">
        <v>37</v>
      </c>
      <c r="G2384" s="93" t="s">
        <v>98</v>
      </c>
      <c r="H2384" s="93" t="s">
        <v>122</v>
      </c>
      <c r="I2384" s="92" t="s">
        <v>117</v>
      </c>
      <c r="J2384" s="94">
        <v>14334</v>
      </c>
      <c r="K2384" s="95">
        <v>22802</v>
      </c>
      <c r="L2384" s="96">
        <v>1689112.1699999201</v>
      </c>
    </row>
    <row r="2385" spans="1:12" s="97" customFormat="1" ht="15" customHeight="1" x14ac:dyDescent="0.25">
      <c r="A2385" s="91" t="s">
        <v>52</v>
      </c>
      <c r="B2385" s="92" t="s">
        <v>43</v>
      </c>
      <c r="C2385" s="92" t="s">
        <v>34</v>
      </c>
      <c r="D2385" s="92" t="s">
        <v>37</v>
      </c>
      <c r="E2385" s="92" t="s">
        <v>37</v>
      </c>
      <c r="F2385" s="92" t="s">
        <v>37</v>
      </c>
      <c r="G2385" s="93" t="s">
        <v>98</v>
      </c>
      <c r="H2385" s="93" t="s">
        <v>122</v>
      </c>
      <c r="I2385" s="92" t="s">
        <v>45</v>
      </c>
      <c r="J2385" s="94">
        <v>346</v>
      </c>
      <c r="K2385" s="95">
        <v>448</v>
      </c>
      <c r="L2385" s="96">
        <v>9380.77</v>
      </c>
    </row>
    <row r="2386" spans="1:12" s="97" customFormat="1" ht="15" customHeight="1" x14ac:dyDescent="0.25">
      <c r="A2386" s="91" t="s">
        <v>52</v>
      </c>
      <c r="B2386" s="92" t="s">
        <v>43</v>
      </c>
      <c r="C2386" s="92" t="s">
        <v>34</v>
      </c>
      <c r="D2386" s="92" t="s">
        <v>37</v>
      </c>
      <c r="E2386" s="92" t="s">
        <v>37</v>
      </c>
      <c r="F2386" s="92" t="s">
        <v>37</v>
      </c>
      <c r="G2386" s="93" t="s">
        <v>98</v>
      </c>
      <c r="H2386" s="93" t="s">
        <v>37</v>
      </c>
      <c r="I2386" s="92" t="s">
        <v>117</v>
      </c>
      <c r="J2386" s="94">
        <v>151810</v>
      </c>
      <c r="K2386" s="95">
        <v>308899</v>
      </c>
      <c r="L2386" s="96">
        <v>27795368.390003599</v>
      </c>
    </row>
    <row r="2387" spans="1:12" s="97" customFormat="1" ht="15" customHeight="1" x14ac:dyDescent="0.25">
      <c r="A2387" s="91" t="s">
        <v>52</v>
      </c>
      <c r="B2387" s="92" t="s">
        <v>43</v>
      </c>
      <c r="C2387" s="92" t="s">
        <v>34</v>
      </c>
      <c r="D2387" s="92" t="s">
        <v>37</v>
      </c>
      <c r="E2387" s="92" t="s">
        <v>37</v>
      </c>
      <c r="F2387" s="92" t="s">
        <v>37</v>
      </c>
      <c r="G2387" s="93" t="s">
        <v>98</v>
      </c>
      <c r="H2387" s="93" t="s">
        <v>37</v>
      </c>
      <c r="I2387" s="92" t="s">
        <v>45</v>
      </c>
      <c r="J2387" s="94">
        <v>2488</v>
      </c>
      <c r="K2387" s="95">
        <v>3950</v>
      </c>
      <c r="L2387" s="96">
        <v>88728.479999999894</v>
      </c>
    </row>
    <row r="2388" spans="1:12" s="97" customFormat="1" ht="15" customHeight="1" x14ac:dyDescent="0.25">
      <c r="A2388" s="91" t="s">
        <v>52</v>
      </c>
      <c r="B2388" s="92" t="s">
        <v>43</v>
      </c>
      <c r="C2388" s="92" t="s">
        <v>34</v>
      </c>
      <c r="D2388" s="92" t="s">
        <v>37</v>
      </c>
      <c r="E2388" s="92" t="s">
        <v>37</v>
      </c>
      <c r="F2388" s="92" t="s">
        <v>37</v>
      </c>
      <c r="G2388" s="93" t="s">
        <v>98</v>
      </c>
      <c r="H2388" s="93" t="s">
        <v>64</v>
      </c>
      <c r="I2388" s="92" t="s">
        <v>117</v>
      </c>
      <c r="J2388" s="94">
        <v>137839</v>
      </c>
      <c r="K2388" s="95">
        <v>286097</v>
      </c>
      <c r="L2388" s="96">
        <v>26106256.220001701</v>
      </c>
    </row>
    <row r="2389" spans="1:12" s="97" customFormat="1" ht="15" customHeight="1" x14ac:dyDescent="0.25">
      <c r="A2389" s="91" t="s">
        <v>52</v>
      </c>
      <c r="B2389" s="92" t="s">
        <v>43</v>
      </c>
      <c r="C2389" s="92" t="s">
        <v>34</v>
      </c>
      <c r="D2389" s="92" t="s">
        <v>37</v>
      </c>
      <c r="E2389" s="92" t="s">
        <v>37</v>
      </c>
      <c r="F2389" s="92" t="s">
        <v>37</v>
      </c>
      <c r="G2389" s="93" t="s">
        <v>98</v>
      </c>
      <c r="H2389" s="93" t="s">
        <v>64</v>
      </c>
      <c r="I2389" s="92" t="s">
        <v>45</v>
      </c>
      <c r="J2389" s="94">
        <v>2143</v>
      </c>
      <c r="K2389" s="95">
        <v>3502</v>
      </c>
      <c r="L2389" s="96">
        <v>79347.709999999905</v>
      </c>
    </row>
    <row r="2390" spans="1:12" s="97" customFormat="1" ht="15" customHeight="1" x14ac:dyDescent="0.25">
      <c r="A2390" s="91" t="s">
        <v>52</v>
      </c>
      <c r="B2390" s="92" t="s">
        <v>43</v>
      </c>
      <c r="C2390" s="92" t="s">
        <v>34</v>
      </c>
      <c r="D2390" s="92" t="s">
        <v>37</v>
      </c>
      <c r="E2390" s="92" t="s">
        <v>37</v>
      </c>
      <c r="F2390" s="92" t="s">
        <v>37</v>
      </c>
      <c r="G2390" s="93" t="s">
        <v>37</v>
      </c>
      <c r="H2390" s="93" t="s">
        <v>122</v>
      </c>
      <c r="I2390" s="92" t="s">
        <v>117</v>
      </c>
      <c r="J2390" s="94">
        <v>60884</v>
      </c>
      <c r="K2390" s="95">
        <v>114974</v>
      </c>
      <c r="L2390" s="96">
        <v>8469790.4400014896</v>
      </c>
    </row>
    <row r="2391" spans="1:12" s="97" customFormat="1" ht="15" customHeight="1" x14ac:dyDescent="0.25">
      <c r="A2391" s="91" t="s">
        <v>52</v>
      </c>
      <c r="B2391" s="92" t="s">
        <v>43</v>
      </c>
      <c r="C2391" s="92" t="s">
        <v>34</v>
      </c>
      <c r="D2391" s="92" t="s">
        <v>37</v>
      </c>
      <c r="E2391" s="92" t="s">
        <v>37</v>
      </c>
      <c r="F2391" s="92" t="s">
        <v>37</v>
      </c>
      <c r="G2391" s="93" t="s">
        <v>37</v>
      </c>
      <c r="H2391" s="93" t="s">
        <v>122</v>
      </c>
      <c r="I2391" s="92" t="s">
        <v>45</v>
      </c>
      <c r="J2391" s="94">
        <v>1835</v>
      </c>
      <c r="K2391" s="95">
        <v>2477</v>
      </c>
      <c r="L2391" s="96">
        <v>53446.629999999903</v>
      </c>
    </row>
    <row r="2392" spans="1:12" s="97" customFormat="1" ht="15" customHeight="1" x14ac:dyDescent="0.25">
      <c r="A2392" s="91" t="s">
        <v>52</v>
      </c>
      <c r="B2392" s="92" t="s">
        <v>43</v>
      </c>
      <c r="C2392" s="92" t="s">
        <v>34</v>
      </c>
      <c r="D2392" s="92" t="s">
        <v>37</v>
      </c>
      <c r="E2392" s="92" t="s">
        <v>37</v>
      </c>
      <c r="F2392" s="92" t="s">
        <v>37</v>
      </c>
      <c r="G2392" s="93" t="s">
        <v>37</v>
      </c>
      <c r="H2392" s="93" t="s">
        <v>37</v>
      </c>
      <c r="I2392" s="92" t="s">
        <v>117</v>
      </c>
      <c r="J2392" s="94">
        <v>738749</v>
      </c>
      <c r="K2392" s="95">
        <v>1582976</v>
      </c>
      <c r="L2392" s="96">
        <v>135669502.27999899</v>
      </c>
    </row>
    <row r="2393" spans="1:12" s="97" customFormat="1" ht="15" customHeight="1" x14ac:dyDescent="0.25">
      <c r="A2393" s="91" t="s">
        <v>52</v>
      </c>
      <c r="B2393" s="92" t="s">
        <v>43</v>
      </c>
      <c r="C2393" s="92" t="s">
        <v>34</v>
      </c>
      <c r="D2393" s="92" t="s">
        <v>37</v>
      </c>
      <c r="E2393" s="92" t="s">
        <v>37</v>
      </c>
      <c r="F2393" s="92" t="s">
        <v>37</v>
      </c>
      <c r="G2393" s="93" t="s">
        <v>37</v>
      </c>
      <c r="H2393" s="93" t="s">
        <v>37</v>
      </c>
      <c r="I2393" s="92" t="s">
        <v>45</v>
      </c>
      <c r="J2393" s="94">
        <v>13191</v>
      </c>
      <c r="K2393" s="95">
        <v>20305</v>
      </c>
      <c r="L2393" s="96">
        <v>438748.09000000102</v>
      </c>
    </row>
    <row r="2394" spans="1:12" s="97" customFormat="1" ht="15" customHeight="1" x14ac:dyDescent="0.25">
      <c r="A2394" s="91" t="s">
        <v>52</v>
      </c>
      <c r="B2394" s="92" t="s">
        <v>43</v>
      </c>
      <c r="C2394" s="92" t="s">
        <v>34</v>
      </c>
      <c r="D2394" s="92" t="s">
        <v>37</v>
      </c>
      <c r="E2394" s="92" t="s">
        <v>37</v>
      </c>
      <c r="F2394" s="92" t="s">
        <v>37</v>
      </c>
      <c r="G2394" s="93" t="s">
        <v>37</v>
      </c>
      <c r="H2394" s="93" t="s">
        <v>64</v>
      </c>
      <c r="I2394" s="92" t="s">
        <v>117</v>
      </c>
      <c r="J2394" s="94">
        <v>667164</v>
      </c>
      <c r="K2394" s="95">
        <v>1436913</v>
      </c>
      <c r="L2394" s="96">
        <v>124522092.67003401</v>
      </c>
    </row>
    <row r="2395" spans="1:12" s="97" customFormat="1" ht="15" customHeight="1" x14ac:dyDescent="0.25">
      <c r="A2395" s="91" t="s">
        <v>52</v>
      </c>
      <c r="B2395" s="92" t="s">
        <v>43</v>
      </c>
      <c r="C2395" s="92" t="s">
        <v>34</v>
      </c>
      <c r="D2395" s="92" t="s">
        <v>37</v>
      </c>
      <c r="E2395" s="92" t="s">
        <v>37</v>
      </c>
      <c r="F2395" s="92" t="s">
        <v>37</v>
      </c>
      <c r="G2395" s="93" t="s">
        <v>37</v>
      </c>
      <c r="H2395" s="93" t="s">
        <v>64</v>
      </c>
      <c r="I2395" s="92" t="s">
        <v>45</v>
      </c>
      <c r="J2395" s="94">
        <v>11063</v>
      </c>
      <c r="K2395" s="95">
        <v>17329</v>
      </c>
      <c r="L2395" s="96">
        <v>375396.96000000101</v>
      </c>
    </row>
    <row r="2396" spans="1:12" s="97" customFormat="1" ht="15" customHeight="1" x14ac:dyDescent="0.25">
      <c r="A2396" s="91" t="s">
        <v>52</v>
      </c>
      <c r="B2396" s="92" t="s">
        <v>43</v>
      </c>
      <c r="C2396" s="92" t="s">
        <v>56</v>
      </c>
      <c r="D2396" s="92" t="s">
        <v>123</v>
      </c>
      <c r="E2396" s="92" t="s">
        <v>61</v>
      </c>
      <c r="F2396" s="92" t="s">
        <v>37</v>
      </c>
      <c r="G2396" s="93" t="s">
        <v>37</v>
      </c>
      <c r="H2396" s="93" t="s">
        <v>37</v>
      </c>
      <c r="I2396" s="92" t="s">
        <v>117</v>
      </c>
      <c r="J2396" s="94">
        <v>23165</v>
      </c>
      <c r="K2396" s="95">
        <v>40295</v>
      </c>
      <c r="L2396" s="96">
        <v>1713976.99</v>
      </c>
    </row>
    <row r="2397" spans="1:12" s="97" customFormat="1" ht="15" customHeight="1" x14ac:dyDescent="0.25">
      <c r="A2397" s="91" t="s">
        <v>52</v>
      </c>
      <c r="B2397" s="92" t="s">
        <v>43</v>
      </c>
      <c r="C2397" s="92" t="s">
        <v>56</v>
      </c>
      <c r="D2397" s="92" t="s">
        <v>123</v>
      </c>
      <c r="E2397" s="92" t="s">
        <v>62</v>
      </c>
      <c r="F2397" s="92" t="s">
        <v>37</v>
      </c>
      <c r="G2397" s="93" t="s">
        <v>37</v>
      </c>
      <c r="H2397" s="93" t="s">
        <v>37</v>
      </c>
      <c r="I2397" s="92" t="s">
        <v>117</v>
      </c>
      <c r="J2397" s="94">
        <v>12191</v>
      </c>
      <c r="K2397" s="95">
        <v>20349</v>
      </c>
      <c r="L2397" s="96">
        <v>846737.22000000102</v>
      </c>
    </row>
    <row r="2398" spans="1:12" s="97" customFormat="1" ht="15" customHeight="1" x14ac:dyDescent="0.25">
      <c r="A2398" s="91" t="s">
        <v>52</v>
      </c>
      <c r="B2398" s="92" t="s">
        <v>43</v>
      </c>
      <c r="C2398" s="92" t="s">
        <v>56</v>
      </c>
      <c r="D2398" s="92" t="s">
        <v>123</v>
      </c>
      <c r="E2398" s="92" t="s">
        <v>37</v>
      </c>
      <c r="F2398" s="92" t="s">
        <v>120</v>
      </c>
      <c r="G2398" s="93" t="s">
        <v>37</v>
      </c>
      <c r="H2398" s="93" t="s">
        <v>37</v>
      </c>
      <c r="I2398" s="92" t="s">
        <v>117</v>
      </c>
      <c r="J2398" s="94">
        <v>2585</v>
      </c>
      <c r="K2398" s="95">
        <v>4277</v>
      </c>
      <c r="L2398" s="96">
        <v>167116.77999999901</v>
      </c>
    </row>
    <row r="2399" spans="1:12" s="97" customFormat="1" ht="15" customHeight="1" x14ac:dyDescent="0.25">
      <c r="A2399" s="91" t="s">
        <v>52</v>
      </c>
      <c r="B2399" s="92" t="s">
        <v>43</v>
      </c>
      <c r="C2399" s="92" t="s">
        <v>56</v>
      </c>
      <c r="D2399" s="92" t="s">
        <v>123</v>
      </c>
      <c r="E2399" s="92" t="s">
        <v>37</v>
      </c>
      <c r="F2399" s="92" t="s">
        <v>121</v>
      </c>
      <c r="G2399" s="93" t="s">
        <v>37</v>
      </c>
      <c r="H2399" s="93" t="s">
        <v>37</v>
      </c>
      <c r="I2399" s="92" t="s">
        <v>117</v>
      </c>
      <c r="J2399" s="94">
        <v>28518</v>
      </c>
      <c r="K2399" s="95">
        <v>48101</v>
      </c>
      <c r="L2399" s="96">
        <v>2016689.96000001</v>
      </c>
    </row>
    <row r="2400" spans="1:12" s="97" customFormat="1" ht="15" customHeight="1" x14ac:dyDescent="0.25">
      <c r="A2400" s="91" t="s">
        <v>52</v>
      </c>
      <c r="B2400" s="92" t="s">
        <v>43</v>
      </c>
      <c r="C2400" s="92" t="s">
        <v>56</v>
      </c>
      <c r="D2400" s="92" t="s">
        <v>123</v>
      </c>
      <c r="E2400" s="92" t="s">
        <v>37</v>
      </c>
      <c r="F2400" s="92" t="s">
        <v>60</v>
      </c>
      <c r="G2400" s="93" t="s">
        <v>37</v>
      </c>
      <c r="H2400" s="93" t="s">
        <v>37</v>
      </c>
      <c r="I2400" s="92" t="s">
        <v>117</v>
      </c>
      <c r="J2400" s="94">
        <v>4277</v>
      </c>
      <c r="K2400" s="95">
        <v>8266</v>
      </c>
      <c r="L2400" s="96">
        <v>376907.47000000102</v>
      </c>
    </row>
    <row r="2401" spans="1:12" s="97" customFormat="1" ht="15" customHeight="1" x14ac:dyDescent="0.25">
      <c r="A2401" s="91" t="s">
        <v>52</v>
      </c>
      <c r="B2401" s="92" t="s">
        <v>43</v>
      </c>
      <c r="C2401" s="92" t="s">
        <v>56</v>
      </c>
      <c r="D2401" s="92" t="s">
        <v>123</v>
      </c>
      <c r="E2401" s="92" t="s">
        <v>37</v>
      </c>
      <c r="F2401" s="92" t="s">
        <v>37</v>
      </c>
      <c r="G2401" s="93" t="s">
        <v>37</v>
      </c>
      <c r="H2401" s="93" t="s">
        <v>37</v>
      </c>
      <c r="I2401" s="92" t="s">
        <v>117</v>
      </c>
      <c r="J2401" s="94">
        <v>35354</v>
      </c>
      <c r="K2401" s="95">
        <v>60644</v>
      </c>
      <c r="L2401" s="96">
        <v>2560714.2099999501</v>
      </c>
    </row>
    <row r="2402" spans="1:12" s="97" customFormat="1" ht="15" customHeight="1" x14ac:dyDescent="0.25">
      <c r="A2402" s="91" t="s">
        <v>52</v>
      </c>
      <c r="B2402" s="92" t="s">
        <v>43</v>
      </c>
      <c r="C2402" s="92" t="s">
        <v>56</v>
      </c>
      <c r="D2402" s="92" t="s">
        <v>125</v>
      </c>
      <c r="E2402" s="92" t="s">
        <v>61</v>
      </c>
      <c r="F2402" s="92" t="s">
        <v>37</v>
      </c>
      <c r="G2402" s="93" t="s">
        <v>37</v>
      </c>
      <c r="H2402" s="93" t="s">
        <v>37</v>
      </c>
      <c r="I2402" s="92" t="s">
        <v>117</v>
      </c>
      <c r="J2402" s="94">
        <v>6879</v>
      </c>
      <c r="K2402" s="95">
        <v>25796</v>
      </c>
      <c r="L2402" s="96">
        <v>2181065.9200002099</v>
      </c>
    </row>
    <row r="2403" spans="1:12" s="97" customFormat="1" ht="15" customHeight="1" x14ac:dyDescent="0.25">
      <c r="A2403" s="91" t="s">
        <v>52</v>
      </c>
      <c r="B2403" s="92" t="s">
        <v>43</v>
      </c>
      <c r="C2403" s="92" t="s">
        <v>56</v>
      </c>
      <c r="D2403" s="92" t="s">
        <v>125</v>
      </c>
      <c r="E2403" s="92" t="s">
        <v>62</v>
      </c>
      <c r="F2403" s="92" t="s">
        <v>37</v>
      </c>
      <c r="G2403" s="93" t="s">
        <v>37</v>
      </c>
      <c r="H2403" s="93" t="s">
        <v>37</v>
      </c>
      <c r="I2403" s="92" t="s">
        <v>117</v>
      </c>
      <c r="J2403" s="94">
        <v>4118</v>
      </c>
      <c r="K2403" s="95">
        <v>14621</v>
      </c>
      <c r="L2403" s="96">
        <v>1215728.35999991</v>
      </c>
    </row>
    <row r="2404" spans="1:12" s="97" customFormat="1" ht="15" customHeight="1" x14ac:dyDescent="0.25">
      <c r="A2404" s="91" t="s">
        <v>52</v>
      </c>
      <c r="B2404" s="92" t="s">
        <v>43</v>
      </c>
      <c r="C2404" s="92" t="s">
        <v>56</v>
      </c>
      <c r="D2404" s="92" t="s">
        <v>125</v>
      </c>
      <c r="E2404" s="92" t="s">
        <v>37</v>
      </c>
      <c r="F2404" s="92" t="s">
        <v>120</v>
      </c>
      <c r="G2404" s="93" t="s">
        <v>37</v>
      </c>
      <c r="H2404" s="93" t="s">
        <v>37</v>
      </c>
      <c r="I2404" s="92" t="s">
        <v>117</v>
      </c>
      <c r="J2404" s="94">
        <v>883</v>
      </c>
      <c r="K2404" s="95">
        <v>3195</v>
      </c>
      <c r="L2404" s="96">
        <v>317845.68000000698</v>
      </c>
    </row>
    <row r="2405" spans="1:12" s="97" customFormat="1" ht="15" customHeight="1" x14ac:dyDescent="0.25">
      <c r="A2405" s="91" t="s">
        <v>52</v>
      </c>
      <c r="B2405" s="92" t="s">
        <v>43</v>
      </c>
      <c r="C2405" s="92" t="s">
        <v>56</v>
      </c>
      <c r="D2405" s="92" t="s">
        <v>125</v>
      </c>
      <c r="E2405" s="92" t="s">
        <v>37</v>
      </c>
      <c r="F2405" s="92" t="s">
        <v>121</v>
      </c>
      <c r="G2405" s="93" t="s">
        <v>37</v>
      </c>
      <c r="H2405" s="93" t="s">
        <v>37</v>
      </c>
      <c r="I2405" s="92" t="s">
        <v>117</v>
      </c>
      <c r="J2405" s="94">
        <v>8926</v>
      </c>
      <c r="K2405" s="95">
        <v>32537</v>
      </c>
      <c r="L2405" s="96">
        <v>2702611.0500015598</v>
      </c>
    </row>
    <row r="2406" spans="1:12" s="97" customFormat="1" ht="15" customHeight="1" x14ac:dyDescent="0.25">
      <c r="A2406" s="91" t="s">
        <v>52</v>
      </c>
      <c r="B2406" s="92" t="s">
        <v>43</v>
      </c>
      <c r="C2406" s="92" t="s">
        <v>56</v>
      </c>
      <c r="D2406" s="92" t="s">
        <v>125</v>
      </c>
      <c r="E2406" s="92" t="s">
        <v>37</v>
      </c>
      <c r="F2406" s="92" t="s">
        <v>60</v>
      </c>
      <c r="G2406" s="93" t="s">
        <v>37</v>
      </c>
      <c r="H2406" s="93" t="s">
        <v>37</v>
      </c>
      <c r="I2406" s="92" t="s">
        <v>117</v>
      </c>
      <c r="J2406" s="94">
        <v>1193</v>
      </c>
      <c r="K2406" s="95">
        <v>4685</v>
      </c>
      <c r="L2406" s="96">
        <v>376337.55000001</v>
      </c>
    </row>
    <row r="2407" spans="1:12" s="97" customFormat="1" ht="15" customHeight="1" x14ac:dyDescent="0.25">
      <c r="A2407" s="91" t="s">
        <v>52</v>
      </c>
      <c r="B2407" s="92" t="s">
        <v>43</v>
      </c>
      <c r="C2407" s="92" t="s">
        <v>56</v>
      </c>
      <c r="D2407" s="92" t="s">
        <v>125</v>
      </c>
      <c r="E2407" s="92" t="s">
        <v>37</v>
      </c>
      <c r="F2407" s="92" t="s">
        <v>37</v>
      </c>
      <c r="G2407" s="93" t="s">
        <v>37</v>
      </c>
      <c r="H2407" s="93" t="s">
        <v>37</v>
      </c>
      <c r="I2407" s="92" t="s">
        <v>117</v>
      </c>
      <c r="J2407" s="94">
        <v>10992</v>
      </c>
      <c r="K2407" s="95">
        <v>40417</v>
      </c>
      <c r="L2407" s="96">
        <v>3396794.2800014499</v>
      </c>
    </row>
    <row r="2408" spans="1:12" s="97" customFormat="1" ht="15" customHeight="1" x14ac:dyDescent="0.25">
      <c r="A2408" s="91" t="s">
        <v>52</v>
      </c>
      <c r="B2408" s="92" t="s">
        <v>43</v>
      </c>
      <c r="C2408" s="92" t="s">
        <v>56</v>
      </c>
      <c r="D2408" s="92" t="s">
        <v>124</v>
      </c>
      <c r="E2408" s="92" t="s">
        <v>61</v>
      </c>
      <c r="F2408" s="92" t="s">
        <v>37</v>
      </c>
      <c r="G2408" s="93" t="s">
        <v>37</v>
      </c>
      <c r="H2408" s="93" t="s">
        <v>37</v>
      </c>
      <c r="I2408" s="92" t="s">
        <v>117</v>
      </c>
      <c r="J2408" s="94">
        <v>312</v>
      </c>
      <c r="K2408" s="95">
        <v>478</v>
      </c>
      <c r="L2408" s="96">
        <v>47277.309999999801</v>
      </c>
    </row>
    <row r="2409" spans="1:12" s="97" customFormat="1" ht="15" customHeight="1" x14ac:dyDescent="0.25">
      <c r="A2409" s="91" t="s">
        <v>52</v>
      </c>
      <c r="B2409" s="92" t="s">
        <v>43</v>
      </c>
      <c r="C2409" s="92" t="s">
        <v>56</v>
      </c>
      <c r="D2409" s="92" t="s">
        <v>124</v>
      </c>
      <c r="E2409" s="92" t="s">
        <v>62</v>
      </c>
      <c r="F2409" s="92" t="s">
        <v>37</v>
      </c>
      <c r="G2409" s="93" t="s">
        <v>37</v>
      </c>
      <c r="H2409" s="93" t="s">
        <v>37</v>
      </c>
      <c r="I2409" s="92" t="s">
        <v>117</v>
      </c>
      <c r="J2409" s="94">
        <v>220</v>
      </c>
      <c r="K2409" s="95">
        <v>298</v>
      </c>
      <c r="L2409" s="96">
        <v>29042.12</v>
      </c>
    </row>
    <row r="2410" spans="1:12" s="97" customFormat="1" ht="15" customHeight="1" x14ac:dyDescent="0.25">
      <c r="A2410" s="91" t="s">
        <v>52</v>
      </c>
      <c r="B2410" s="92" t="s">
        <v>43</v>
      </c>
      <c r="C2410" s="92" t="s">
        <v>56</v>
      </c>
      <c r="D2410" s="92" t="s">
        <v>124</v>
      </c>
      <c r="E2410" s="92" t="s">
        <v>37</v>
      </c>
      <c r="F2410" s="92" t="s">
        <v>120</v>
      </c>
      <c r="G2410" s="93" t="s">
        <v>37</v>
      </c>
      <c r="H2410" s="93" t="s">
        <v>37</v>
      </c>
      <c r="I2410" s="92" t="s">
        <v>117</v>
      </c>
      <c r="J2410" s="94">
        <v>518</v>
      </c>
      <c r="K2410" s="95">
        <v>755</v>
      </c>
      <c r="L2410" s="96">
        <v>74846.429999999498</v>
      </c>
    </row>
    <row r="2411" spans="1:12" s="97" customFormat="1" ht="15" customHeight="1" x14ac:dyDescent="0.25">
      <c r="A2411" s="91" t="s">
        <v>52</v>
      </c>
      <c r="B2411" s="92" t="s">
        <v>43</v>
      </c>
      <c r="C2411" s="92" t="s">
        <v>56</v>
      </c>
      <c r="D2411" s="92" t="s">
        <v>124</v>
      </c>
      <c r="E2411" s="92" t="s">
        <v>37</v>
      </c>
      <c r="F2411" s="92" t="s">
        <v>37</v>
      </c>
      <c r="G2411" s="93" t="s">
        <v>37</v>
      </c>
      <c r="H2411" s="93" t="s">
        <v>37</v>
      </c>
      <c r="I2411" s="92" t="s">
        <v>117</v>
      </c>
      <c r="J2411" s="94">
        <v>532</v>
      </c>
      <c r="K2411" s="95">
        <v>776</v>
      </c>
      <c r="L2411" s="96">
        <v>76319.4299999996</v>
      </c>
    </row>
    <row r="2412" spans="1:12" s="97" customFormat="1" ht="15" customHeight="1" x14ac:dyDescent="0.25">
      <c r="A2412" s="91" t="s">
        <v>52</v>
      </c>
      <c r="B2412" s="92" t="s">
        <v>43</v>
      </c>
      <c r="C2412" s="92" t="s">
        <v>56</v>
      </c>
      <c r="D2412" s="92" t="s">
        <v>37</v>
      </c>
      <c r="E2412" s="92" t="s">
        <v>61</v>
      </c>
      <c r="F2412" s="92" t="s">
        <v>120</v>
      </c>
      <c r="G2412" s="93" t="s">
        <v>37</v>
      </c>
      <c r="H2412" s="93" t="s">
        <v>37</v>
      </c>
      <c r="I2412" s="92" t="s">
        <v>117</v>
      </c>
      <c r="J2412" s="94">
        <v>2448</v>
      </c>
      <c r="K2412" s="95">
        <v>5766</v>
      </c>
      <c r="L2412" s="96">
        <v>392867.93999998202</v>
      </c>
    </row>
    <row r="2413" spans="1:12" s="97" customFormat="1" ht="15" customHeight="1" x14ac:dyDescent="0.25">
      <c r="A2413" s="91" t="s">
        <v>52</v>
      </c>
      <c r="B2413" s="92" t="s">
        <v>43</v>
      </c>
      <c r="C2413" s="92" t="s">
        <v>56</v>
      </c>
      <c r="D2413" s="92" t="s">
        <v>37</v>
      </c>
      <c r="E2413" s="92" t="s">
        <v>61</v>
      </c>
      <c r="F2413" s="92" t="s">
        <v>121</v>
      </c>
      <c r="G2413" s="93" t="s">
        <v>37</v>
      </c>
      <c r="H2413" s="93" t="s">
        <v>37</v>
      </c>
      <c r="I2413" s="92" t="s">
        <v>117</v>
      </c>
      <c r="J2413" s="94">
        <v>23086</v>
      </c>
      <c r="K2413" s="95">
        <v>52258</v>
      </c>
      <c r="L2413" s="96">
        <v>3060706.8300012299</v>
      </c>
    </row>
    <row r="2414" spans="1:12" s="97" customFormat="1" ht="15" customHeight="1" x14ac:dyDescent="0.25">
      <c r="A2414" s="91" t="s">
        <v>52</v>
      </c>
      <c r="B2414" s="92" t="s">
        <v>43</v>
      </c>
      <c r="C2414" s="92" t="s">
        <v>56</v>
      </c>
      <c r="D2414" s="92" t="s">
        <v>37</v>
      </c>
      <c r="E2414" s="92" t="s">
        <v>61</v>
      </c>
      <c r="F2414" s="92" t="s">
        <v>60</v>
      </c>
      <c r="G2414" s="93" t="s">
        <v>37</v>
      </c>
      <c r="H2414" s="93" t="s">
        <v>37</v>
      </c>
      <c r="I2414" s="92" t="s">
        <v>117</v>
      </c>
      <c r="J2414" s="94">
        <v>3536</v>
      </c>
      <c r="K2414" s="95">
        <v>8545</v>
      </c>
      <c r="L2414" s="96">
        <v>488745.44999996602</v>
      </c>
    </row>
    <row r="2415" spans="1:12" s="97" customFormat="1" ht="15" customHeight="1" x14ac:dyDescent="0.25">
      <c r="A2415" s="91" t="s">
        <v>52</v>
      </c>
      <c r="B2415" s="92" t="s">
        <v>43</v>
      </c>
      <c r="C2415" s="92" t="s">
        <v>56</v>
      </c>
      <c r="D2415" s="92" t="s">
        <v>37</v>
      </c>
      <c r="E2415" s="92" t="s">
        <v>61</v>
      </c>
      <c r="F2415" s="92" t="s">
        <v>37</v>
      </c>
      <c r="G2415" s="93" t="s">
        <v>37</v>
      </c>
      <c r="H2415" s="93" t="s">
        <v>37</v>
      </c>
      <c r="I2415" s="92" t="s">
        <v>117</v>
      </c>
      <c r="J2415" s="94">
        <v>29049</v>
      </c>
      <c r="K2415" s="95">
        <v>66569</v>
      </c>
      <c r="L2415" s="96">
        <v>3942320.2200013399</v>
      </c>
    </row>
    <row r="2416" spans="1:12" s="97" customFormat="1" ht="15" customHeight="1" x14ac:dyDescent="0.25">
      <c r="A2416" s="91" t="s">
        <v>52</v>
      </c>
      <c r="B2416" s="92" t="s">
        <v>43</v>
      </c>
      <c r="C2416" s="92" t="s">
        <v>56</v>
      </c>
      <c r="D2416" s="92" t="s">
        <v>37</v>
      </c>
      <c r="E2416" s="92" t="s">
        <v>62</v>
      </c>
      <c r="F2416" s="92" t="s">
        <v>120</v>
      </c>
      <c r="G2416" s="93" t="s">
        <v>37</v>
      </c>
      <c r="H2416" s="93" t="s">
        <v>37</v>
      </c>
      <c r="I2416" s="92" t="s">
        <v>117</v>
      </c>
      <c r="J2416" s="94">
        <v>1296</v>
      </c>
      <c r="K2416" s="95">
        <v>2461</v>
      </c>
      <c r="L2416" s="96">
        <v>166940.95000000001</v>
      </c>
    </row>
    <row r="2417" spans="1:12" s="97" customFormat="1" ht="15" customHeight="1" x14ac:dyDescent="0.25">
      <c r="A2417" s="91" t="s">
        <v>52</v>
      </c>
      <c r="B2417" s="92" t="s">
        <v>43</v>
      </c>
      <c r="C2417" s="92" t="s">
        <v>56</v>
      </c>
      <c r="D2417" s="92" t="s">
        <v>37</v>
      </c>
      <c r="E2417" s="92" t="s">
        <v>62</v>
      </c>
      <c r="F2417" s="92" t="s">
        <v>121</v>
      </c>
      <c r="G2417" s="93" t="s">
        <v>37</v>
      </c>
      <c r="H2417" s="93" t="s">
        <v>37</v>
      </c>
      <c r="I2417" s="92" t="s">
        <v>117</v>
      </c>
      <c r="J2417" s="94">
        <v>12768</v>
      </c>
      <c r="K2417" s="95">
        <v>28401</v>
      </c>
      <c r="L2417" s="96">
        <v>1660067.1799999501</v>
      </c>
    </row>
    <row r="2418" spans="1:12" s="97" customFormat="1" ht="15" customHeight="1" x14ac:dyDescent="0.25">
      <c r="A2418" s="91" t="s">
        <v>52</v>
      </c>
      <c r="B2418" s="92" t="s">
        <v>43</v>
      </c>
      <c r="C2418" s="92" t="s">
        <v>56</v>
      </c>
      <c r="D2418" s="92" t="s">
        <v>37</v>
      </c>
      <c r="E2418" s="92" t="s">
        <v>62</v>
      </c>
      <c r="F2418" s="92" t="s">
        <v>60</v>
      </c>
      <c r="G2418" s="93" t="s">
        <v>37</v>
      </c>
      <c r="H2418" s="93" t="s">
        <v>37</v>
      </c>
      <c r="I2418" s="92" t="s">
        <v>117</v>
      </c>
      <c r="J2418" s="94">
        <v>1784</v>
      </c>
      <c r="K2418" s="95">
        <v>4406</v>
      </c>
      <c r="L2418" s="96">
        <v>264499.56999999902</v>
      </c>
    </row>
    <row r="2419" spans="1:12" s="97" customFormat="1" ht="15" customHeight="1" x14ac:dyDescent="0.25">
      <c r="A2419" s="91" t="s">
        <v>52</v>
      </c>
      <c r="B2419" s="92" t="s">
        <v>43</v>
      </c>
      <c r="C2419" s="92" t="s">
        <v>56</v>
      </c>
      <c r="D2419" s="92" t="s">
        <v>37</v>
      </c>
      <c r="E2419" s="92" t="s">
        <v>62</v>
      </c>
      <c r="F2419" s="92" t="s">
        <v>37</v>
      </c>
      <c r="G2419" s="93" t="s">
        <v>37</v>
      </c>
      <c r="H2419" s="93" t="s">
        <v>37</v>
      </c>
      <c r="I2419" s="92" t="s">
        <v>117</v>
      </c>
      <c r="J2419" s="94">
        <v>15833</v>
      </c>
      <c r="K2419" s="95">
        <v>35268</v>
      </c>
      <c r="L2419" s="96">
        <v>2091507.7000003001</v>
      </c>
    </row>
    <row r="2420" spans="1:12" s="97" customFormat="1" ht="15" customHeight="1" x14ac:dyDescent="0.25">
      <c r="A2420" s="91" t="s">
        <v>52</v>
      </c>
      <c r="B2420" s="92" t="s">
        <v>43</v>
      </c>
      <c r="C2420" s="92" t="s">
        <v>56</v>
      </c>
      <c r="D2420" s="92" t="s">
        <v>37</v>
      </c>
      <c r="E2420" s="92" t="s">
        <v>37</v>
      </c>
      <c r="F2420" s="92" t="s">
        <v>120</v>
      </c>
      <c r="G2420" s="93" t="s">
        <v>37</v>
      </c>
      <c r="H2420" s="93" t="s">
        <v>37</v>
      </c>
      <c r="I2420" s="92" t="s">
        <v>117</v>
      </c>
      <c r="J2420" s="94">
        <v>3744</v>
      </c>
      <c r="K2420" s="95">
        <v>8227</v>
      </c>
      <c r="L2420" s="96">
        <v>559808.88999998104</v>
      </c>
    </row>
    <row r="2421" spans="1:12" s="97" customFormat="1" ht="15" customHeight="1" x14ac:dyDescent="0.25">
      <c r="A2421" s="91" t="s">
        <v>52</v>
      </c>
      <c r="B2421" s="92" t="s">
        <v>43</v>
      </c>
      <c r="C2421" s="92" t="s">
        <v>56</v>
      </c>
      <c r="D2421" s="92" t="s">
        <v>37</v>
      </c>
      <c r="E2421" s="92" t="s">
        <v>37</v>
      </c>
      <c r="F2421" s="92" t="s">
        <v>121</v>
      </c>
      <c r="G2421" s="93" t="s">
        <v>37</v>
      </c>
      <c r="H2421" s="93" t="s">
        <v>37</v>
      </c>
      <c r="I2421" s="92" t="s">
        <v>117</v>
      </c>
      <c r="J2421" s="94">
        <v>35846</v>
      </c>
      <c r="K2421" s="95">
        <v>80659</v>
      </c>
      <c r="L2421" s="96">
        <v>4720774.0100010801</v>
      </c>
    </row>
    <row r="2422" spans="1:12" s="97" customFormat="1" ht="15" customHeight="1" x14ac:dyDescent="0.25">
      <c r="A2422" s="91" t="s">
        <v>52</v>
      </c>
      <c r="B2422" s="92" t="s">
        <v>43</v>
      </c>
      <c r="C2422" s="92" t="s">
        <v>56</v>
      </c>
      <c r="D2422" s="92" t="s">
        <v>37</v>
      </c>
      <c r="E2422" s="92" t="s">
        <v>37</v>
      </c>
      <c r="F2422" s="92" t="s">
        <v>60</v>
      </c>
      <c r="G2422" s="93" t="s">
        <v>37</v>
      </c>
      <c r="H2422" s="93" t="s">
        <v>37</v>
      </c>
      <c r="I2422" s="92" t="s">
        <v>117</v>
      </c>
      <c r="J2422" s="94">
        <v>5320</v>
      </c>
      <c r="K2422" s="95">
        <v>12951</v>
      </c>
      <c r="L2422" s="96">
        <v>753245.019999924</v>
      </c>
    </row>
    <row r="2423" spans="1:12" s="97" customFormat="1" ht="15" customHeight="1" x14ac:dyDescent="0.25">
      <c r="A2423" s="91" t="s">
        <v>52</v>
      </c>
      <c r="B2423" s="92" t="s">
        <v>43</v>
      </c>
      <c r="C2423" s="92" t="s">
        <v>56</v>
      </c>
      <c r="D2423" s="92" t="s">
        <v>37</v>
      </c>
      <c r="E2423" s="92" t="s">
        <v>37</v>
      </c>
      <c r="F2423" s="92" t="s">
        <v>37</v>
      </c>
      <c r="G2423" s="93" t="s">
        <v>37</v>
      </c>
      <c r="H2423" s="93" t="s">
        <v>37</v>
      </c>
      <c r="I2423" s="92" t="s">
        <v>117</v>
      </c>
      <c r="J2423" s="94">
        <v>44873</v>
      </c>
      <c r="K2423" s="95">
        <v>101837</v>
      </c>
      <c r="L2423" s="96">
        <v>6033827.9199972097</v>
      </c>
    </row>
    <row r="2424" spans="1:12" s="97" customFormat="1" ht="15" customHeight="1" x14ac:dyDescent="0.25">
      <c r="A2424" s="91" t="s">
        <v>52</v>
      </c>
      <c r="B2424" s="92" t="s">
        <v>44</v>
      </c>
      <c r="C2424" s="92" t="s">
        <v>53</v>
      </c>
      <c r="D2424" s="92" t="s">
        <v>123</v>
      </c>
      <c r="E2424" s="92" t="s">
        <v>61</v>
      </c>
      <c r="F2424" s="92" t="s">
        <v>37</v>
      </c>
      <c r="G2424" s="93" t="s">
        <v>37</v>
      </c>
      <c r="H2424" s="93" t="s">
        <v>37</v>
      </c>
      <c r="I2424" s="92" t="s">
        <v>117</v>
      </c>
      <c r="J2424" s="94">
        <v>166233</v>
      </c>
      <c r="K2424" s="95">
        <v>282893</v>
      </c>
      <c r="L2424" s="96">
        <v>24476431.719912302</v>
      </c>
    </row>
    <row r="2425" spans="1:12" s="97" customFormat="1" ht="15" customHeight="1" x14ac:dyDescent="0.25">
      <c r="A2425" s="91" t="s">
        <v>52</v>
      </c>
      <c r="B2425" s="92" t="s">
        <v>44</v>
      </c>
      <c r="C2425" s="92" t="s">
        <v>53</v>
      </c>
      <c r="D2425" s="92" t="s">
        <v>123</v>
      </c>
      <c r="E2425" s="92" t="s">
        <v>61</v>
      </c>
      <c r="F2425" s="92" t="s">
        <v>37</v>
      </c>
      <c r="G2425" s="93" t="s">
        <v>37</v>
      </c>
      <c r="H2425" s="93" t="s">
        <v>37</v>
      </c>
      <c r="I2425" s="92" t="s">
        <v>45</v>
      </c>
      <c r="J2425" s="94">
        <v>25040</v>
      </c>
      <c r="K2425" s="95">
        <v>29387</v>
      </c>
      <c r="L2425" s="96">
        <v>1358327.6599995601</v>
      </c>
    </row>
    <row r="2426" spans="1:12" s="97" customFormat="1" ht="15" customHeight="1" x14ac:dyDescent="0.25">
      <c r="A2426" s="91" t="s">
        <v>52</v>
      </c>
      <c r="B2426" s="92" t="s">
        <v>44</v>
      </c>
      <c r="C2426" s="92" t="s">
        <v>53</v>
      </c>
      <c r="D2426" s="92" t="s">
        <v>123</v>
      </c>
      <c r="E2426" s="92" t="s">
        <v>62</v>
      </c>
      <c r="F2426" s="92" t="s">
        <v>37</v>
      </c>
      <c r="G2426" s="93" t="s">
        <v>37</v>
      </c>
      <c r="H2426" s="93" t="s">
        <v>37</v>
      </c>
      <c r="I2426" s="92" t="s">
        <v>117</v>
      </c>
      <c r="J2426" s="94">
        <v>93172</v>
      </c>
      <c r="K2426" s="95">
        <v>163912</v>
      </c>
      <c r="L2426" s="96">
        <v>13953790.659987699</v>
      </c>
    </row>
    <row r="2427" spans="1:12" s="97" customFormat="1" ht="15" customHeight="1" x14ac:dyDescent="0.25">
      <c r="A2427" s="91" t="s">
        <v>52</v>
      </c>
      <c r="B2427" s="92" t="s">
        <v>44</v>
      </c>
      <c r="C2427" s="92" t="s">
        <v>53</v>
      </c>
      <c r="D2427" s="92" t="s">
        <v>123</v>
      </c>
      <c r="E2427" s="92" t="s">
        <v>62</v>
      </c>
      <c r="F2427" s="92" t="s">
        <v>37</v>
      </c>
      <c r="G2427" s="93" t="s">
        <v>37</v>
      </c>
      <c r="H2427" s="93" t="s">
        <v>37</v>
      </c>
      <c r="I2427" s="92" t="s">
        <v>45</v>
      </c>
      <c r="J2427" s="94">
        <v>11948</v>
      </c>
      <c r="K2427" s="95">
        <v>14171</v>
      </c>
      <c r="L2427" s="96">
        <v>659753.62000024901</v>
      </c>
    </row>
    <row r="2428" spans="1:12" s="97" customFormat="1" ht="15" customHeight="1" x14ac:dyDescent="0.25">
      <c r="A2428" s="91" t="s">
        <v>52</v>
      </c>
      <c r="B2428" s="92" t="s">
        <v>44</v>
      </c>
      <c r="C2428" s="92" t="s">
        <v>53</v>
      </c>
      <c r="D2428" s="92" t="s">
        <v>123</v>
      </c>
      <c r="E2428" s="92" t="s">
        <v>37</v>
      </c>
      <c r="F2428" s="92" t="s">
        <v>120</v>
      </c>
      <c r="G2428" s="93" t="s">
        <v>37</v>
      </c>
      <c r="H2428" s="93" t="s">
        <v>37</v>
      </c>
      <c r="I2428" s="92" t="s">
        <v>117</v>
      </c>
      <c r="J2428" s="94">
        <v>14844</v>
      </c>
      <c r="K2428" s="95">
        <v>26129</v>
      </c>
      <c r="L2428" s="96">
        <v>2302606.1500006798</v>
      </c>
    </row>
    <row r="2429" spans="1:12" s="97" customFormat="1" ht="15" customHeight="1" x14ac:dyDescent="0.25">
      <c r="A2429" s="91" t="s">
        <v>52</v>
      </c>
      <c r="B2429" s="92" t="s">
        <v>44</v>
      </c>
      <c r="C2429" s="92" t="s">
        <v>53</v>
      </c>
      <c r="D2429" s="92" t="s">
        <v>123</v>
      </c>
      <c r="E2429" s="92" t="s">
        <v>37</v>
      </c>
      <c r="F2429" s="92" t="s">
        <v>120</v>
      </c>
      <c r="G2429" s="93" t="s">
        <v>37</v>
      </c>
      <c r="H2429" s="93" t="s">
        <v>37</v>
      </c>
      <c r="I2429" s="92" t="s">
        <v>45</v>
      </c>
      <c r="J2429" s="94">
        <v>1632</v>
      </c>
      <c r="K2429" s="95">
        <v>2019</v>
      </c>
      <c r="L2429" s="96">
        <v>94375.060000003097</v>
      </c>
    </row>
    <row r="2430" spans="1:12" s="97" customFormat="1" ht="15" customHeight="1" x14ac:dyDescent="0.25">
      <c r="A2430" s="91" t="s">
        <v>52</v>
      </c>
      <c r="B2430" s="92" t="s">
        <v>44</v>
      </c>
      <c r="C2430" s="92" t="s">
        <v>53</v>
      </c>
      <c r="D2430" s="92" t="s">
        <v>123</v>
      </c>
      <c r="E2430" s="92" t="s">
        <v>37</v>
      </c>
      <c r="F2430" s="92" t="s">
        <v>121</v>
      </c>
      <c r="G2430" s="93" t="s">
        <v>37</v>
      </c>
      <c r="H2430" s="93" t="s">
        <v>37</v>
      </c>
      <c r="I2430" s="92" t="s">
        <v>117</v>
      </c>
      <c r="J2430" s="94">
        <v>209728</v>
      </c>
      <c r="K2430" s="95">
        <v>351426</v>
      </c>
      <c r="L2430" s="96">
        <v>30522190.4998753</v>
      </c>
    </row>
    <row r="2431" spans="1:12" s="97" customFormat="1" ht="15" customHeight="1" x14ac:dyDescent="0.25">
      <c r="A2431" s="91" t="s">
        <v>52</v>
      </c>
      <c r="B2431" s="92" t="s">
        <v>44</v>
      </c>
      <c r="C2431" s="92" t="s">
        <v>53</v>
      </c>
      <c r="D2431" s="92" t="s">
        <v>123</v>
      </c>
      <c r="E2431" s="92" t="s">
        <v>37</v>
      </c>
      <c r="F2431" s="92" t="s">
        <v>121</v>
      </c>
      <c r="G2431" s="93" t="s">
        <v>37</v>
      </c>
      <c r="H2431" s="93" t="s">
        <v>37</v>
      </c>
      <c r="I2431" s="92" t="s">
        <v>45</v>
      </c>
      <c r="J2431" s="94">
        <v>29062</v>
      </c>
      <c r="K2431" s="95">
        <v>33959</v>
      </c>
      <c r="L2431" s="96">
        <v>1609701.6600006199</v>
      </c>
    </row>
    <row r="2432" spans="1:12" s="97" customFormat="1" ht="15" customHeight="1" x14ac:dyDescent="0.25">
      <c r="A2432" s="91" t="s">
        <v>52</v>
      </c>
      <c r="B2432" s="92" t="s">
        <v>44</v>
      </c>
      <c r="C2432" s="92" t="s">
        <v>53</v>
      </c>
      <c r="D2432" s="92" t="s">
        <v>123</v>
      </c>
      <c r="E2432" s="92" t="s">
        <v>37</v>
      </c>
      <c r="F2432" s="92" t="s">
        <v>60</v>
      </c>
      <c r="G2432" s="93" t="s">
        <v>37</v>
      </c>
      <c r="H2432" s="93" t="s">
        <v>37</v>
      </c>
      <c r="I2432" s="92" t="s">
        <v>117</v>
      </c>
      <c r="J2432" s="94">
        <v>35007</v>
      </c>
      <c r="K2432" s="95">
        <v>69252</v>
      </c>
      <c r="L2432" s="96">
        <v>5605724.0300018899</v>
      </c>
    </row>
    <row r="2433" spans="1:12" s="97" customFormat="1" ht="15" customHeight="1" x14ac:dyDescent="0.25">
      <c r="A2433" s="91" t="s">
        <v>52</v>
      </c>
      <c r="B2433" s="92" t="s">
        <v>44</v>
      </c>
      <c r="C2433" s="92" t="s">
        <v>53</v>
      </c>
      <c r="D2433" s="92" t="s">
        <v>123</v>
      </c>
      <c r="E2433" s="92" t="s">
        <v>37</v>
      </c>
      <c r="F2433" s="92" t="s">
        <v>60</v>
      </c>
      <c r="G2433" s="93" t="s">
        <v>37</v>
      </c>
      <c r="H2433" s="93" t="s">
        <v>37</v>
      </c>
      <c r="I2433" s="92" t="s">
        <v>45</v>
      </c>
      <c r="J2433" s="94">
        <v>6301</v>
      </c>
      <c r="K2433" s="95">
        <v>7580</v>
      </c>
      <c r="L2433" s="96">
        <v>314004.55999998702</v>
      </c>
    </row>
    <row r="2434" spans="1:12" s="97" customFormat="1" ht="15" customHeight="1" x14ac:dyDescent="0.25">
      <c r="A2434" s="91" t="s">
        <v>52</v>
      </c>
      <c r="B2434" s="92" t="s">
        <v>44</v>
      </c>
      <c r="C2434" s="92" t="s">
        <v>53</v>
      </c>
      <c r="D2434" s="92" t="s">
        <v>123</v>
      </c>
      <c r="E2434" s="92" t="s">
        <v>37</v>
      </c>
      <c r="F2434" s="92" t="s">
        <v>37</v>
      </c>
      <c r="G2434" s="93" t="s">
        <v>41</v>
      </c>
      <c r="H2434" s="93" t="s">
        <v>37</v>
      </c>
      <c r="I2434" s="92" t="s">
        <v>117</v>
      </c>
      <c r="J2434" s="94">
        <v>60350</v>
      </c>
      <c r="K2434" s="95">
        <v>110129</v>
      </c>
      <c r="L2434" s="96">
        <v>9410454.3099998403</v>
      </c>
    </row>
    <row r="2435" spans="1:12" s="97" customFormat="1" ht="15" customHeight="1" x14ac:dyDescent="0.25">
      <c r="A2435" s="91" t="s">
        <v>52</v>
      </c>
      <c r="B2435" s="92" t="s">
        <v>44</v>
      </c>
      <c r="C2435" s="92" t="s">
        <v>53</v>
      </c>
      <c r="D2435" s="92" t="s">
        <v>123</v>
      </c>
      <c r="E2435" s="92" t="s">
        <v>37</v>
      </c>
      <c r="F2435" s="92" t="s">
        <v>37</v>
      </c>
      <c r="G2435" s="93" t="s">
        <v>41</v>
      </c>
      <c r="H2435" s="93" t="s">
        <v>37</v>
      </c>
      <c r="I2435" s="92" t="s">
        <v>45</v>
      </c>
      <c r="J2435" s="94">
        <v>8162</v>
      </c>
      <c r="K2435" s="95">
        <v>9928</v>
      </c>
      <c r="L2435" s="96">
        <v>439869.49999996502</v>
      </c>
    </row>
    <row r="2436" spans="1:12" s="97" customFormat="1" ht="15" customHeight="1" x14ac:dyDescent="0.25">
      <c r="A2436" s="91" t="s">
        <v>52</v>
      </c>
      <c r="B2436" s="92" t="s">
        <v>44</v>
      </c>
      <c r="C2436" s="92" t="s">
        <v>53</v>
      </c>
      <c r="D2436" s="92" t="s">
        <v>123</v>
      </c>
      <c r="E2436" s="92" t="s">
        <v>37</v>
      </c>
      <c r="F2436" s="92" t="s">
        <v>37</v>
      </c>
      <c r="G2436" s="93" t="s">
        <v>42</v>
      </c>
      <c r="H2436" s="93" t="s">
        <v>37</v>
      </c>
      <c r="I2436" s="92" t="s">
        <v>117</v>
      </c>
      <c r="J2436" s="94">
        <v>55334</v>
      </c>
      <c r="K2436" s="95">
        <v>92428</v>
      </c>
      <c r="L2436" s="96">
        <v>7881737.9400029304</v>
      </c>
    </row>
    <row r="2437" spans="1:12" s="97" customFormat="1" ht="15" customHeight="1" x14ac:dyDescent="0.25">
      <c r="A2437" s="91" t="s">
        <v>52</v>
      </c>
      <c r="B2437" s="92" t="s">
        <v>44</v>
      </c>
      <c r="C2437" s="92" t="s">
        <v>53</v>
      </c>
      <c r="D2437" s="92" t="s">
        <v>123</v>
      </c>
      <c r="E2437" s="92" t="s">
        <v>37</v>
      </c>
      <c r="F2437" s="92" t="s">
        <v>37</v>
      </c>
      <c r="G2437" s="93" t="s">
        <v>42</v>
      </c>
      <c r="H2437" s="93" t="s">
        <v>37</v>
      </c>
      <c r="I2437" s="92" t="s">
        <v>45</v>
      </c>
      <c r="J2437" s="94">
        <v>7581</v>
      </c>
      <c r="K2437" s="95">
        <v>8782</v>
      </c>
      <c r="L2437" s="96">
        <v>403419.00999996503</v>
      </c>
    </row>
    <row r="2438" spans="1:12" s="97" customFormat="1" ht="15" customHeight="1" x14ac:dyDescent="0.25">
      <c r="A2438" s="91" t="s">
        <v>52</v>
      </c>
      <c r="B2438" s="92" t="s">
        <v>44</v>
      </c>
      <c r="C2438" s="92" t="s">
        <v>53</v>
      </c>
      <c r="D2438" s="92" t="s">
        <v>123</v>
      </c>
      <c r="E2438" s="92" t="s">
        <v>37</v>
      </c>
      <c r="F2438" s="92" t="s">
        <v>37</v>
      </c>
      <c r="G2438" s="93" t="s">
        <v>43</v>
      </c>
      <c r="H2438" s="93" t="s">
        <v>37</v>
      </c>
      <c r="I2438" s="92" t="s">
        <v>117</v>
      </c>
      <c r="J2438" s="94">
        <v>53072</v>
      </c>
      <c r="K2438" s="95">
        <v>84101</v>
      </c>
      <c r="L2438" s="96">
        <v>7232519.3900033096</v>
      </c>
    </row>
    <row r="2439" spans="1:12" s="97" customFormat="1" ht="15" customHeight="1" x14ac:dyDescent="0.25">
      <c r="A2439" s="91" t="s">
        <v>52</v>
      </c>
      <c r="B2439" s="92" t="s">
        <v>44</v>
      </c>
      <c r="C2439" s="92" t="s">
        <v>53</v>
      </c>
      <c r="D2439" s="92" t="s">
        <v>123</v>
      </c>
      <c r="E2439" s="92" t="s">
        <v>37</v>
      </c>
      <c r="F2439" s="92" t="s">
        <v>37</v>
      </c>
      <c r="G2439" s="93" t="s">
        <v>43</v>
      </c>
      <c r="H2439" s="93" t="s">
        <v>37</v>
      </c>
      <c r="I2439" s="92" t="s">
        <v>45</v>
      </c>
      <c r="J2439" s="94">
        <v>7237</v>
      </c>
      <c r="K2439" s="95">
        <v>8303</v>
      </c>
      <c r="L2439" s="96">
        <v>389135.87999996502</v>
      </c>
    </row>
    <row r="2440" spans="1:12" s="97" customFormat="1" ht="15" customHeight="1" x14ac:dyDescent="0.25">
      <c r="A2440" s="91" t="s">
        <v>52</v>
      </c>
      <c r="B2440" s="92" t="s">
        <v>44</v>
      </c>
      <c r="C2440" s="92" t="s">
        <v>53</v>
      </c>
      <c r="D2440" s="92" t="s">
        <v>123</v>
      </c>
      <c r="E2440" s="92" t="s">
        <v>37</v>
      </c>
      <c r="F2440" s="92" t="s">
        <v>37</v>
      </c>
      <c r="G2440" s="93" t="s">
        <v>44</v>
      </c>
      <c r="H2440" s="93" t="s">
        <v>37</v>
      </c>
      <c r="I2440" s="92" t="s">
        <v>117</v>
      </c>
      <c r="J2440" s="94">
        <v>52595</v>
      </c>
      <c r="K2440" s="95">
        <v>82725</v>
      </c>
      <c r="L2440" s="96">
        <v>7164853.8600034397</v>
      </c>
    </row>
    <row r="2441" spans="1:12" s="97" customFormat="1" ht="15" customHeight="1" x14ac:dyDescent="0.25">
      <c r="A2441" s="91" t="s">
        <v>52</v>
      </c>
      <c r="B2441" s="92" t="s">
        <v>44</v>
      </c>
      <c r="C2441" s="92" t="s">
        <v>53</v>
      </c>
      <c r="D2441" s="92" t="s">
        <v>123</v>
      </c>
      <c r="E2441" s="92" t="s">
        <v>37</v>
      </c>
      <c r="F2441" s="92" t="s">
        <v>37</v>
      </c>
      <c r="G2441" s="93" t="s">
        <v>44</v>
      </c>
      <c r="H2441" s="93" t="s">
        <v>37</v>
      </c>
      <c r="I2441" s="92" t="s">
        <v>45</v>
      </c>
      <c r="J2441" s="94">
        <v>7327</v>
      </c>
      <c r="K2441" s="95">
        <v>8369</v>
      </c>
      <c r="L2441" s="96">
        <v>391265.45999996399</v>
      </c>
    </row>
    <row r="2442" spans="1:12" s="97" customFormat="1" ht="15" customHeight="1" x14ac:dyDescent="0.25">
      <c r="A2442" s="91" t="s">
        <v>52</v>
      </c>
      <c r="B2442" s="92" t="s">
        <v>44</v>
      </c>
      <c r="C2442" s="92" t="s">
        <v>53</v>
      </c>
      <c r="D2442" s="92" t="s">
        <v>123</v>
      </c>
      <c r="E2442" s="92" t="s">
        <v>37</v>
      </c>
      <c r="F2442" s="92" t="s">
        <v>37</v>
      </c>
      <c r="G2442" s="93" t="s">
        <v>98</v>
      </c>
      <c r="H2442" s="93" t="s">
        <v>37</v>
      </c>
      <c r="I2442" s="92" t="s">
        <v>117</v>
      </c>
      <c r="J2442" s="94">
        <v>46833</v>
      </c>
      <c r="K2442" s="95">
        <v>72326</v>
      </c>
      <c r="L2442" s="96">
        <v>6301057.1600030595</v>
      </c>
    </row>
    <row r="2443" spans="1:12" s="97" customFormat="1" ht="15" customHeight="1" x14ac:dyDescent="0.25">
      <c r="A2443" s="91" t="s">
        <v>52</v>
      </c>
      <c r="B2443" s="92" t="s">
        <v>44</v>
      </c>
      <c r="C2443" s="92" t="s">
        <v>53</v>
      </c>
      <c r="D2443" s="92" t="s">
        <v>123</v>
      </c>
      <c r="E2443" s="92" t="s">
        <v>37</v>
      </c>
      <c r="F2443" s="92" t="s">
        <v>37</v>
      </c>
      <c r="G2443" s="93" t="s">
        <v>98</v>
      </c>
      <c r="H2443" s="93" t="s">
        <v>37</v>
      </c>
      <c r="I2443" s="92" t="s">
        <v>45</v>
      </c>
      <c r="J2443" s="94">
        <v>6746</v>
      </c>
      <c r="K2443" s="95">
        <v>7678</v>
      </c>
      <c r="L2443" s="96">
        <v>370751.879999973</v>
      </c>
    </row>
    <row r="2444" spans="1:12" s="97" customFormat="1" ht="15" customHeight="1" x14ac:dyDescent="0.25">
      <c r="A2444" s="91" t="s">
        <v>52</v>
      </c>
      <c r="B2444" s="92" t="s">
        <v>44</v>
      </c>
      <c r="C2444" s="92" t="s">
        <v>53</v>
      </c>
      <c r="D2444" s="92" t="s">
        <v>123</v>
      </c>
      <c r="E2444" s="92" t="s">
        <v>37</v>
      </c>
      <c r="F2444" s="92" t="s">
        <v>37</v>
      </c>
      <c r="G2444" s="93" t="s">
        <v>37</v>
      </c>
      <c r="H2444" s="93" t="s">
        <v>122</v>
      </c>
      <c r="I2444" s="92" t="s">
        <v>117</v>
      </c>
      <c r="J2444" s="94">
        <v>37002</v>
      </c>
      <c r="K2444" s="95">
        <v>65595</v>
      </c>
      <c r="L2444" s="96">
        <v>5098462.3700027401</v>
      </c>
    </row>
    <row r="2445" spans="1:12" s="97" customFormat="1" ht="15" customHeight="1" x14ac:dyDescent="0.25">
      <c r="A2445" s="91" t="s">
        <v>52</v>
      </c>
      <c r="B2445" s="92" t="s">
        <v>44</v>
      </c>
      <c r="C2445" s="92" t="s">
        <v>53</v>
      </c>
      <c r="D2445" s="92" t="s">
        <v>123</v>
      </c>
      <c r="E2445" s="92" t="s">
        <v>37</v>
      </c>
      <c r="F2445" s="92" t="s">
        <v>37</v>
      </c>
      <c r="G2445" s="93" t="s">
        <v>37</v>
      </c>
      <c r="H2445" s="93" t="s">
        <v>122</v>
      </c>
      <c r="I2445" s="92" t="s">
        <v>45</v>
      </c>
      <c r="J2445" s="94">
        <v>4567</v>
      </c>
      <c r="K2445" s="95">
        <v>5290</v>
      </c>
      <c r="L2445" s="96">
        <v>231845.649999994</v>
      </c>
    </row>
    <row r="2446" spans="1:12" s="97" customFormat="1" ht="15" customHeight="1" x14ac:dyDescent="0.25">
      <c r="A2446" s="91" t="s">
        <v>52</v>
      </c>
      <c r="B2446" s="92" t="s">
        <v>44</v>
      </c>
      <c r="C2446" s="92" t="s">
        <v>53</v>
      </c>
      <c r="D2446" s="92" t="s">
        <v>123</v>
      </c>
      <c r="E2446" s="92" t="s">
        <v>37</v>
      </c>
      <c r="F2446" s="92" t="s">
        <v>37</v>
      </c>
      <c r="G2446" s="93" t="s">
        <v>37</v>
      </c>
      <c r="H2446" s="93" t="s">
        <v>37</v>
      </c>
      <c r="I2446" s="92" t="s">
        <v>117</v>
      </c>
      <c r="J2446" s="94">
        <v>259400</v>
      </c>
      <c r="K2446" s="95">
        <v>446807</v>
      </c>
      <c r="L2446" s="96">
        <v>38430520.679980397</v>
      </c>
    </row>
    <row r="2447" spans="1:12" s="97" customFormat="1" ht="15" customHeight="1" x14ac:dyDescent="0.25">
      <c r="A2447" s="91" t="s">
        <v>52</v>
      </c>
      <c r="B2447" s="92" t="s">
        <v>44</v>
      </c>
      <c r="C2447" s="92" t="s">
        <v>53</v>
      </c>
      <c r="D2447" s="92" t="s">
        <v>123</v>
      </c>
      <c r="E2447" s="92" t="s">
        <v>37</v>
      </c>
      <c r="F2447" s="92" t="s">
        <v>37</v>
      </c>
      <c r="G2447" s="93" t="s">
        <v>37</v>
      </c>
      <c r="H2447" s="93" t="s">
        <v>37</v>
      </c>
      <c r="I2447" s="92" t="s">
        <v>45</v>
      </c>
      <c r="J2447" s="94">
        <v>36988</v>
      </c>
      <c r="K2447" s="95">
        <v>43558</v>
      </c>
      <c r="L2447" s="96">
        <v>2018081.2799988999</v>
      </c>
    </row>
    <row r="2448" spans="1:12" s="97" customFormat="1" ht="15" customHeight="1" x14ac:dyDescent="0.25">
      <c r="A2448" s="91" t="s">
        <v>52</v>
      </c>
      <c r="B2448" s="92" t="s">
        <v>44</v>
      </c>
      <c r="C2448" s="92" t="s">
        <v>53</v>
      </c>
      <c r="D2448" s="92" t="s">
        <v>123</v>
      </c>
      <c r="E2448" s="92" t="s">
        <v>37</v>
      </c>
      <c r="F2448" s="92" t="s">
        <v>37</v>
      </c>
      <c r="G2448" s="93" t="s">
        <v>37</v>
      </c>
      <c r="H2448" s="93" t="s">
        <v>64</v>
      </c>
      <c r="I2448" s="92" t="s">
        <v>117</v>
      </c>
      <c r="J2448" s="94">
        <v>220061</v>
      </c>
      <c r="K2448" s="95">
        <v>376772</v>
      </c>
      <c r="L2448" s="96">
        <v>32948961.6298416</v>
      </c>
    </row>
    <row r="2449" spans="1:12" s="97" customFormat="1" ht="15" customHeight="1" x14ac:dyDescent="0.25">
      <c r="A2449" s="91" t="s">
        <v>52</v>
      </c>
      <c r="B2449" s="92" t="s">
        <v>44</v>
      </c>
      <c r="C2449" s="92" t="s">
        <v>53</v>
      </c>
      <c r="D2449" s="92" t="s">
        <v>123</v>
      </c>
      <c r="E2449" s="92" t="s">
        <v>37</v>
      </c>
      <c r="F2449" s="92" t="s">
        <v>37</v>
      </c>
      <c r="G2449" s="93" t="s">
        <v>37</v>
      </c>
      <c r="H2449" s="93" t="s">
        <v>64</v>
      </c>
      <c r="I2449" s="92" t="s">
        <v>45</v>
      </c>
      <c r="J2449" s="94">
        <v>32064</v>
      </c>
      <c r="K2449" s="95">
        <v>37834</v>
      </c>
      <c r="L2449" s="96">
        <v>1765347.2400007599</v>
      </c>
    </row>
    <row r="2450" spans="1:12" s="97" customFormat="1" ht="15" customHeight="1" x14ac:dyDescent="0.25">
      <c r="A2450" s="91" t="s">
        <v>52</v>
      </c>
      <c r="B2450" s="92" t="s">
        <v>44</v>
      </c>
      <c r="C2450" s="92" t="s">
        <v>53</v>
      </c>
      <c r="D2450" s="92" t="s">
        <v>125</v>
      </c>
      <c r="E2450" s="92" t="s">
        <v>61</v>
      </c>
      <c r="F2450" s="92" t="s">
        <v>37</v>
      </c>
      <c r="G2450" s="93" t="s">
        <v>37</v>
      </c>
      <c r="H2450" s="93" t="s">
        <v>37</v>
      </c>
      <c r="I2450" s="92" t="s">
        <v>117</v>
      </c>
      <c r="J2450" s="94">
        <v>31762</v>
      </c>
      <c r="K2450" s="95">
        <v>152831</v>
      </c>
      <c r="L2450" s="96">
        <v>18763805.189995401</v>
      </c>
    </row>
    <row r="2451" spans="1:12" s="97" customFormat="1" ht="15" customHeight="1" x14ac:dyDescent="0.25">
      <c r="A2451" s="91" t="s">
        <v>52</v>
      </c>
      <c r="B2451" s="92" t="s">
        <v>44</v>
      </c>
      <c r="C2451" s="92" t="s">
        <v>53</v>
      </c>
      <c r="D2451" s="92" t="s">
        <v>125</v>
      </c>
      <c r="E2451" s="92" t="s">
        <v>61</v>
      </c>
      <c r="F2451" s="92" t="s">
        <v>37</v>
      </c>
      <c r="G2451" s="93" t="s">
        <v>37</v>
      </c>
      <c r="H2451" s="93" t="s">
        <v>37</v>
      </c>
      <c r="I2451" s="92" t="s">
        <v>45</v>
      </c>
      <c r="J2451" s="94">
        <v>6390</v>
      </c>
      <c r="K2451" s="95">
        <v>9257</v>
      </c>
      <c r="L2451" s="96">
        <v>980661.26000011002</v>
      </c>
    </row>
    <row r="2452" spans="1:12" s="97" customFormat="1" ht="15" customHeight="1" x14ac:dyDescent="0.25">
      <c r="A2452" s="91" t="s">
        <v>52</v>
      </c>
      <c r="B2452" s="92" t="s">
        <v>44</v>
      </c>
      <c r="C2452" s="92" t="s">
        <v>53</v>
      </c>
      <c r="D2452" s="92" t="s">
        <v>125</v>
      </c>
      <c r="E2452" s="92" t="s">
        <v>62</v>
      </c>
      <c r="F2452" s="92" t="s">
        <v>37</v>
      </c>
      <c r="G2452" s="93" t="s">
        <v>37</v>
      </c>
      <c r="H2452" s="93" t="s">
        <v>37</v>
      </c>
      <c r="I2452" s="92" t="s">
        <v>117</v>
      </c>
      <c r="J2452" s="94">
        <v>22514</v>
      </c>
      <c r="K2452" s="95">
        <v>127212</v>
      </c>
      <c r="L2452" s="96">
        <v>14440466.999981301</v>
      </c>
    </row>
    <row r="2453" spans="1:12" s="97" customFormat="1" ht="15" customHeight="1" x14ac:dyDescent="0.25">
      <c r="A2453" s="91" t="s">
        <v>52</v>
      </c>
      <c r="B2453" s="92" t="s">
        <v>44</v>
      </c>
      <c r="C2453" s="92" t="s">
        <v>53</v>
      </c>
      <c r="D2453" s="92" t="s">
        <v>125</v>
      </c>
      <c r="E2453" s="92" t="s">
        <v>62</v>
      </c>
      <c r="F2453" s="92" t="s">
        <v>37</v>
      </c>
      <c r="G2453" s="93" t="s">
        <v>37</v>
      </c>
      <c r="H2453" s="93" t="s">
        <v>37</v>
      </c>
      <c r="I2453" s="92" t="s">
        <v>45</v>
      </c>
      <c r="J2453" s="94">
        <v>4034</v>
      </c>
      <c r="K2453" s="95">
        <v>6226</v>
      </c>
      <c r="L2453" s="96">
        <v>625664.93000004999</v>
      </c>
    </row>
    <row r="2454" spans="1:12" s="97" customFormat="1" ht="15" customHeight="1" x14ac:dyDescent="0.25">
      <c r="A2454" s="91" t="s">
        <v>52</v>
      </c>
      <c r="B2454" s="92" t="s">
        <v>44</v>
      </c>
      <c r="C2454" s="92" t="s">
        <v>53</v>
      </c>
      <c r="D2454" s="92" t="s">
        <v>125</v>
      </c>
      <c r="E2454" s="92" t="s">
        <v>37</v>
      </c>
      <c r="F2454" s="92" t="s">
        <v>120</v>
      </c>
      <c r="G2454" s="93" t="s">
        <v>37</v>
      </c>
      <c r="H2454" s="93" t="s">
        <v>37</v>
      </c>
      <c r="I2454" s="92" t="s">
        <v>117</v>
      </c>
      <c r="J2454" s="94">
        <v>6606</v>
      </c>
      <c r="K2454" s="95">
        <v>42555</v>
      </c>
      <c r="L2454" s="96">
        <v>5064433.0199987702</v>
      </c>
    </row>
    <row r="2455" spans="1:12" s="97" customFormat="1" ht="15" customHeight="1" x14ac:dyDescent="0.25">
      <c r="A2455" s="91" t="s">
        <v>52</v>
      </c>
      <c r="B2455" s="92" t="s">
        <v>44</v>
      </c>
      <c r="C2455" s="92" t="s">
        <v>53</v>
      </c>
      <c r="D2455" s="92" t="s">
        <v>125</v>
      </c>
      <c r="E2455" s="92" t="s">
        <v>37</v>
      </c>
      <c r="F2455" s="92" t="s">
        <v>120</v>
      </c>
      <c r="G2455" s="93" t="s">
        <v>37</v>
      </c>
      <c r="H2455" s="93" t="s">
        <v>37</v>
      </c>
      <c r="I2455" s="92" t="s">
        <v>45</v>
      </c>
      <c r="J2455" s="94">
        <v>1523</v>
      </c>
      <c r="K2455" s="95">
        <v>2659</v>
      </c>
      <c r="L2455" s="96">
        <v>273367.61</v>
      </c>
    </row>
    <row r="2456" spans="1:12" s="97" customFormat="1" ht="15" customHeight="1" x14ac:dyDescent="0.25">
      <c r="A2456" s="91" t="s">
        <v>52</v>
      </c>
      <c r="B2456" s="92" t="s">
        <v>44</v>
      </c>
      <c r="C2456" s="92" t="s">
        <v>53</v>
      </c>
      <c r="D2456" s="92" t="s">
        <v>125</v>
      </c>
      <c r="E2456" s="92" t="s">
        <v>37</v>
      </c>
      <c r="F2456" s="92" t="s">
        <v>121</v>
      </c>
      <c r="G2456" s="93" t="s">
        <v>37</v>
      </c>
      <c r="H2456" s="93" t="s">
        <v>37</v>
      </c>
      <c r="I2456" s="92" t="s">
        <v>117</v>
      </c>
      <c r="J2456" s="94">
        <v>41618</v>
      </c>
      <c r="K2456" s="95">
        <v>202910</v>
      </c>
      <c r="L2456" s="96">
        <v>24826359.729997098</v>
      </c>
    </row>
    <row r="2457" spans="1:12" s="97" customFormat="1" ht="15" customHeight="1" x14ac:dyDescent="0.25">
      <c r="A2457" s="91" t="s">
        <v>52</v>
      </c>
      <c r="B2457" s="92" t="s">
        <v>44</v>
      </c>
      <c r="C2457" s="92" t="s">
        <v>53</v>
      </c>
      <c r="D2457" s="92" t="s">
        <v>125</v>
      </c>
      <c r="E2457" s="92" t="s">
        <v>37</v>
      </c>
      <c r="F2457" s="92" t="s">
        <v>121</v>
      </c>
      <c r="G2457" s="93" t="s">
        <v>37</v>
      </c>
      <c r="H2457" s="93" t="s">
        <v>37</v>
      </c>
      <c r="I2457" s="92" t="s">
        <v>45</v>
      </c>
      <c r="J2457" s="94">
        <v>7933</v>
      </c>
      <c r="K2457" s="95">
        <v>11411</v>
      </c>
      <c r="L2457" s="96">
        <v>1204376.6599999401</v>
      </c>
    </row>
    <row r="2458" spans="1:12" s="97" customFormat="1" ht="15" customHeight="1" x14ac:dyDescent="0.25">
      <c r="A2458" s="91" t="s">
        <v>52</v>
      </c>
      <c r="B2458" s="92" t="s">
        <v>44</v>
      </c>
      <c r="C2458" s="92" t="s">
        <v>53</v>
      </c>
      <c r="D2458" s="92" t="s">
        <v>125</v>
      </c>
      <c r="E2458" s="92" t="s">
        <v>37</v>
      </c>
      <c r="F2458" s="92" t="s">
        <v>60</v>
      </c>
      <c r="G2458" s="93" t="s">
        <v>37</v>
      </c>
      <c r="H2458" s="93" t="s">
        <v>37</v>
      </c>
      <c r="I2458" s="92" t="s">
        <v>117</v>
      </c>
      <c r="J2458" s="94">
        <v>6140</v>
      </c>
      <c r="K2458" s="95">
        <v>34578</v>
      </c>
      <c r="L2458" s="96">
        <v>3313479.4399995999</v>
      </c>
    </row>
    <row r="2459" spans="1:12" s="97" customFormat="1" ht="15" customHeight="1" x14ac:dyDescent="0.25">
      <c r="A2459" s="91" t="s">
        <v>52</v>
      </c>
      <c r="B2459" s="92" t="s">
        <v>44</v>
      </c>
      <c r="C2459" s="92" t="s">
        <v>53</v>
      </c>
      <c r="D2459" s="92" t="s">
        <v>125</v>
      </c>
      <c r="E2459" s="92" t="s">
        <v>37</v>
      </c>
      <c r="F2459" s="92" t="s">
        <v>60</v>
      </c>
      <c r="G2459" s="93" t="s">
        <v>37</v>
      </c>
      <c r="H2459" s="93" t="s">
        <v>37</v>
      </c>
      <c r="I2459" s="92" t="s">
        <v>45</v>
      </c>
      <c r="J2459" s="94">
        <v>975</v>
      </c>
      <c r="K2459" s="95">
        <v>1413</v>
      </c>
      <c r="L2459" s="96">
        <v>128581.92</v>
      </c>
    </row>
    <row r="2460" spans="1:12" s="97" customFormat="1" ht="15" customHeight="1" x14ac:dyDescent="0.25">
      <c r="A2460" s="91" t="s">
        <v>52</v>
      </c>
      <c r="B2460" s="92" t="s">
        <v>44</v>
      </c>
      <c r="C2460" s="92" t="s">
        <v>53</v>
      </c>
      <c r="D2460" s="92" t="s">
        <v>125</v>
      </c>
      <c r="E2460" s="92" t="s">
        <v>37</v>
      </c>
      <c r="F2460" s="92" t="s">
        <v>37</v>
      </c>
      <c r="G2460" s="93" t="s">
        <v>41</v>
      </c>
      <c r="H2460" s="93" t="s">
        <v>37</v>
      </c>
      <c r="I2460" s="92" t="s">
        <v>117</v>
      </c>
      <c r="J2460" s="94">
        <v>15621</v>
      </c>
      <c r="K2460" s="95">
        <v>84520</v>
      </c>
      <c r="L2460" s="96">
        <v>9395934.2999952901</v>
      </c>
    </row>
    <row r="2461" spans="1:12" s="97" customFormat="1" ht="15" customHeight="1" x14ac:dyDescent="0.25">
      <c r="A2461" s="91" t="s">
        <v>52</v>
      </c>
      <c r="B2461" s="92" t="s">
        <v>44</v>
      </c>
      <c r="C2461" s="92" t="s">
        <v>53</v>
      </c>
      <c r="D2461" s="92" t="s">
        <v>125</v>
      </c>
      <c r="E2461" s="92" t="s">
        <v>37</v>
      </c>
      <c r="F2461" s="92" t="s">
        <v>37</v>
      </c>
      <c r="G2461" s="93" t="s">
        <v>41</v>
      </c>
      <c r="H2461" s="93" t="s">
        <v>37</v>
      </c>
      <c r="I2461" s="92" t="s">
        <v>45</v>
      </c>
      <c r="J2461" s="94">
        <v>2797</v>
      </c>
      <c r="K2461" s="95">
        <v>4114</v>
      </c>
      <c r="L2461" s="96">
        <v>402743.30000000499</v>
      </c>
    </row>
    <row r="2462" spans="1:12" s="97" customFormat="1" ht="15" customHeight="1" x14ac:dyDescent="0.25">
      <c r="A2462" s="91" t="s">
        <v>52</v>
      </c>
      <c r="B2462" s="92" t="s">
        <v>44</v>
      </c>
      <c r="C2462" s="92" t="s">
        <v>53</v>
      </c>
      <c r="D2462" s="92" t="s">
        <v>125</v>
      </c>
      <c r="E2462" s="92" t="s">
        <v>37</v>
      </c>
      <c r="F2462" s="92" t="s">
        <v>37</v>
      </c>
      <c r="G2462" s="93" t="s">
        <v>42</v>
      </c>
      <c r="H2462" s="93" t="s">
        <v>37</v>
      </c>
      <c r="I2462" s="92" t="s">
        <v>117</v>
      </c>
      <c r="J2462" s="94">
        <v>12318</v>
      </c>
      <c r="K2462" s="95">
        <v>56968</v>
      </c>
      <c r="L2462" s="96">
        <v>6735790.7799969604</v>
      </c>
    </row>
    <row r="2463" spans="1:12" s="97" customFormat="1" ht="15" customHeight="1" x14ac:dyDescent="0.25">
      <c r="A2463" s="91" t="s">
        <v>52</v>
      </c>
      <c r="B2463" s="92" t="s">
        <v>44</v>
      </c>
      <c r="C2463" s="92" t="s">
        <v>53</v>
      </c>
      <c r="D2463" s="92" t="s">
        <v>125</v>
      </c>
      <c r="E2463" s="92" t="s">
        <v>37</v>
      </c>
      <c r="F2463" s="92" t="s">
        <v>37</v>
      </c>
      <c r="G2463" s="93" t="s">
        <v>42</v>
      </c>
      <c r="H2463" s="93" t="s">
        <v>37</v>
      </c>
      <c r="I2463" s="92" t="s">
        <v>45</v>
      </c>
      <c r="J2463" s="94">
        <v>2186</v>
      </c>
      <c r="K2463" s="95">
        <v>3106</v>
      </c>
      <c r="L2463" s="96">
        <v>314696.490000005</v>
      </c>
    </row>
    <row r="2464" spans="1:12" s="97" customFormat="1" ht="15" customHeight="1" x14ac:dyDescent="0.25">
      <c r="A2464" s="91" t="s">
        <v>52</v>
      </c>
      <c r="B2464" s="92" t="s">
        <v>44</v>
      </c>
      <c r="C2464" s="92" t="s">
        <v>53</v>
      </c>
      <c r="D2464" s="92" t="s">
        <v>125</v>
      </c>
      <c r="E2464" s="92" t="s">
        <v>37</v>
      </c>
      <c r="F2464" s="92" t="s">
        <v>37</v>
      </c>
      <c r="G2464" s="93" t="s">
        <v>43</v>
      </c>
      <c r="H2464" s="93" t="s">
        <v>37</v>
      </c>
      <c r="I2464" s="92" t="s">
        <v>117</v>
      </c>
      <c r="J2464" s="94">
        <v>11121</v>
      </c>
      <c r="K2464" s="95">
        <v>50576</v>
      </c>
      <c r="L2464" s="96">
        <v>6104362.2099975701</v>
      </c>
    </row>
    <row r="2465" spans="1:12" s="97" customFormat="1" ht="15" customHeight="1" x14ac:dyDescent="0.25">
      <c r="A2465" s="91" t="s">
        <v>52</v>
      </c>
      <c r="B2465" s="92" t="s">
        <v>44</v>
      </c>
      <c r="C2465" s="92" t="s">
        <v>53</v>
      </c>
      <c r="D2465" s="92" t="s">
        <v>125</v>
      </c>
      <c r="E2465" s="92" t="s">
        <v>37</v>
      </c>
      <c r="F2465" s="92" t="s">
        <v>37</v>
      </c>
      <c r="G2465" s="93" t="s">
        <v>43</v>
      </c>
      <c r="H2465" s="93" t="s">
        <v>37</v>
      </c>
      <c r="I2465" s="92" t="s">
        <v>45</v>
      </c>
      <c r="J2465" s="94">
        <v>2073</v>
      </c>
      <c r="K2465" s="95">
        <v>2947</v>
      </c>
      <c r="L2465" s="96">
        <v>307182.38000000699</v>
      </c>
    </row>
    <row r="2466" spans="1:12" s="97" customFormat="1" ht="15" customHeight="1" x14ac:dyDescent="0.25">
      <c r="A2466" s="91" t="s">
        <v>52</v>
      </c>
      <c r="B2466" s="92" t="s">
        <v>44</v>
      </c>
      <c r="C2466" s="92" t="s">
        <v>53</v>
      </c>
      <c r="D2466" s="92" t="s">
        <v>125</v>
      </c>
      <c r="E2466" s="92" t="s">
        <v>37</v>
      </c>
      <c r="F2466" s="92" t="s">
        <v>37</v>
      </c>
      <c r="G2466" s="93" t="s">
        <v>44</v>
      </c>
      <c r="H2466" s="93" t="s">
        <v>37</v>
      </c>
      <c r="I2466" s="92" t="s">
        <v>117</v>
      </c>
      <c r="J2466" s="94">
        <v>10351</v>
      </c>
      <c r="K2466" s="95">
        <v>46359</v>
      </c>
      <c r="L2466" s="96">
        <v>5644583.2299979804</v>
      </c>
    </row>
    <row r="2467" spans="1:12" s="97" customFormat="1" ht="15" customHeight="1" x14ac:dyDescent="0.25">
      <c r="A2467" s="91" t="s">
        <v>52</v>
      </c>
      <c r="B2467" s="92" t="s">
        <v>44</v>
      </c>
      <c r="C2467" s="92" t="s">
        <v>53</v>
      </c>
      <c r="D2467" s="92" t="s">
        <v>125</v>
      </c>
      <c r="E2467" s="92" t="s">
        <v>37</v>
      </c>
      <c r="F2467" s="92" t="s">
        <v>37</v>
      </c>
      <c r="G2467" s="93" t="s">
        <v>44</v>
      </c>
      <c r="H2467" s="93" t="s">
        <v>37</v>
      </c>
      <c r="I2467" s="92" t="s">
        <v>45</v>
      </c>
      <c r="J2467" s="94">
        <v>1961</v>
      </c>
      <c r="K2467" s="95">
        <v>2701</v>
      </c>
      <c r="L2467" s="96">
        <v>295170.78000000701</v>
      </c>
    </row>
    <row r="2468" spans="1:12" s="97" customFormat="1" ht="15" customHeight="1" x14ac:dyDescent="0.25">
      <c r="A2468" s="91" t="s">
        <v>52</v>
      </c>
      <c r="B2468" s="92" t="s">
        <v>44</v>
      </c>
      <c r="C2468" s="92" t="s">
        <v>53</v>
      </c>
      <c r="D2468" s="92" t="s">
        <v>125</v>
      </c>
      <c r="E2468" s="92" t="s">
        <v>37</v>
      </c>
      <c r="F2468" s="92" t="s">
        <v>37</v>
      </c>
      <c r="G2468" s="93" t="s">
        <v>98</v>
      </c>
      <c r="H2468" s="93" t="s">
        <v>37</v>
      </c>
      <c r="I2468" s="92" t="s">
        <v>117</v>
      </c>
      <c r="J2468" s="94">
        <v>9051</v>
      </c>
      <c r="K2468" s="95">
        <v>39122</v>
      </c>
      <c r="L2468" s="96">
        <v>4995184.9399985904</v>
      </c>
    </row>
    <row r="2469" spans="1:12" s="97" customFormat="1" ht="15" customHeight="1" x14ac:dyDescent="0.25">
      <c r="A2469" s="91" t="s">
        <v>52</v>
      </c>
      <c r="B2469" s="92" t="s">
        <v>44</v>
      </c>
      <c r="C2469" s="92" t="s">
        <v>53</v>
      </c>
      <c r="D2469" s="92" t="s">
        <v>125</v>
      </c>
      <c r="E2469" s="92" t="s">
        <v>37</v>
      </c>
      <c r="F2469" s="92" t="s">
        <v>37</v>
      </c>
      <c r="G2469" s="93" t="s">
        <v>98</v>
      </c>
      <c r="H2469" s="93" t="s">
        <v>37</v>
      </c>
      <c r="I2469" s="92" t="s">
        <v>45</v>
      </c>
      <c r="J2469" s="94">
        <v>1784</v>
      </c>
      <c r="K2469" s="95">
        <v>2475</v>
      </c>
      <c r="L2469" s="96">
        <v>273349.96000000398</v>
      </c>
    </row>
    <row r="2470" spans="1:12" s="97" customFormat="1" ht="15" customHeight="1" x14ac:dyDescent="0.25">
      <c r="A2470" s="91" t="s">
        <v>52</v>
      </c>
      <c r="B2470" s="92" t="s">
        <v>44</v>
      </c>
      <c r="C2470" s="92" t="s">
        <v>53</v>
      </c>
      <c r="D2470" s="92" t="s">
        <v>125</v>
      </c>
      <c r="E2470" s="92" t="s">
        <v>37</v>
      </c>
      <c r="F2470" s="92" t="s">
        <v>37</v>
      </c>
      <c r="G2470" s="93" t="s">
        <v>37</v>
      </c>
      <c r="H2470" s="93" t="s">
        <v>122</v>
      </c>
      <c r="I2470" s="92" t="s">
        <v>117</v>
      </c>
      <c r="J2470" s="94">
        <v>6866</v>
      </c>
      <c r="K2470" s="95">
        <v>34138</v>
      </c>
      <c r="L2470" s="96">
        <v>3962682.5899992199</v>
      </c>
    </row>
    <row r="2471" spans="1:12" s="97" customFormat="1" ht="15" customHeight="1" x14ac:dyDescent="0.25">
      <c r="A2471" s="91" t="s">
        <v>52</v>
      </c>
      <c r="B2471" s="92" t="s">
        <v>44</v>
      </c>
      <c r="C2471" s="92" t="s">
        <v>53</v>
      </c>
      <c r="D2471" s="92" t="s">
        <v>125</v>
      </c>
      <c r="E2471" s="92" t="s">
        <v>37</v>
      </c>
      <c r="F2471" s="92" t="s">
        <v>37</v>
      </c>
      <c r="G2471" s="93" t="s">
        <v>37</v>
      </c>
      <c r="H2471" s="93" t="s">
        <v>122</v>
      </c>
      <c r="I2471" s="92" t="s">
        <v>45</v>
      </c>
      <c r="J2471" s="94">
        <v>1834</v>
      </c>
      <c r="K2471" s="95">
        <v>2870</v>
      </c>
      <c r="L2471" s="96">
        <v>386765.04000000301</v>
      </c>
    </row>
    <row r="2472" spans="1:12" s="97" customFormat="1" ht="15" customHeight="1" x14ac:dyDescent="0.25">
      <c r="A2472" s="91" t="s">
        <v>52</v>
      </c>
      <c r="B2472" s="92" t="s">
        <v>44</v>
      </c>
      <c r="C2472" s="92" t="s">
        <v>53</v>
      </c>
      <c r="D2472" s="92" t="s">
        <v>125</v>
      </c>
      <c r="E2472" s="92" t="s">
        <v>37</v>
      </c>
      <c r="F2472" s="92" t="s">
        <v>37</v>
      </c>
      <c r="G2472" s="93" t="s">
        <v>37</v>
      </c>
      <c r="H2472" s="93" t="s">
        <v>37</v>
      </c>
      <c r="I2472" s="92" t="s">
        <v>117</v>
      </c>
      <c r="J2472" s="94">
        <v>54275</v>
      </c>
      <c r="K2472" s="95">
        <v>280043</v>
      </c>
      <c r="L2472" s="96">
        <v>33204272.190087501</v>
      </c>
    </row>
    <row r="2473" spans="1:12" s="97" customFormat="1" ht="15" customHeight="1" x14ac:dyDescent="0.25">
      <c r="A2473" s="91" t="s">
        <v>52</v>
      </c>
      <c r="B2473" s="92" t="s">
        <v>44</v>
      </c>
      <c r="C2473" s="92" t="s">
        <v>53</v>
      </c>
      <c r="D2473" s="92" t="s">
        <v>125</v>
      </c>
      <c r="E2473" s="92" t="s">
        <v>37</v>
      </c>
      <c r="F2473" s="92" t="s">
        <v>37</v>
      </c>
      <c r="G2473" s="93" t="s">
        <v>37</v>
      </c>
      <c r="H2473" s="93" t="s">
        <v>37</v>
      </c>
      <c r="I2473" s="92" t="s">
        <v>45</v>
      </c>
      <c r="J2473" s="94">
        <v>10424</v>
      </c>
      <c r="K2473" s="95">
        <v>15483</v>
      </c>
      <c r="L2473" s="96">
        <v>1606326.1899997499</v>
      </c>
    </row>
    <row r="2474" spans="1:12" s="97" customFormat="1" ht="15" customHeight="1" x14ac:dyDescent="0.25">
      <c r="A2474" s="91" t="s">
        <v>52</v>
      </c>
      <c r="B2474" s="92" t="s">
        <v>44</v>
      </c>
      <c r="C2474" s="92" t="s">
        <v>53</v>
      </c>
      <c r="D2474" s="92" t="s">
        <v>125</v>
      </c>
      <c r="E2474" s="92" t="s">
        <v>37</v>
      </c>
      <c r="F2474" s="92" t="s">
        <v>37</v>
      </c>
      <c r="G2474" s="93" t="s">
        <v>37</v>
      </c>
      <c r="H2474" s="93" t="s">
        <v>64</v>
      </c>
      <c r="I2474" s="92" t="s">
        <v>117</v>
      </c>
      <c r="J2474" s="94">
        <v>47119</v>
      </c>
      <c r="K2474" s="95">
        <v>243779</v>
      </c>
      <c r="L2474" s="96">
        <v>28962877.769997999</v>
      </c>
    </row>
    <row r="2475" spans="1:12" s="97" customFormat="1" ht="15" customHeight="1" x14ac:dyDescent="0.25">
      <c r="A2475" s="91" t="s">
        <v>52</v>
      </c>
      <c r="B2475" s="92" t="s">
        <v>44</v>
      </c>
      <c r="C2475" s="92" t="s">
        <v>53</v>
      </c>
      <c r="D2475" s="92" t="s">
        <v>125</v>
      </c>
      <c r="E2475" s="92" t="s">
        <v>37</v>
      </c>
      <c r="F2475" s="92" t="s">
        <v>37</v>
      </c>
      <c r="G2475" s="93" t="s">
        <v>37</v>
      </c>
      <c r="H2475" s="93" t="s">
        <v>64</v>
      </c>
      <c r="I2475" s="92" t="s">
        <v>45</v>
      </c>
      <c r="J2475" s="94">
        <v>8506</v>
      </c>
      <c r="K2475" s="95">
        <v>12499</v>
      </c>
      <c r="L2475" s="96">
        <v>1208620.7999999099</v>
      </c>
    </row>
    <row r="2476" spans="1:12" s="97" customFormat="1" ht="15" customHeight="1" x14ac:dyDescent="0.25">
      <c r="A2476" s="91" t="s">
        <v>52</v>
      </c>
      <c r="B2476" s="92" t="s">
        <v>44</v>
      </c>
      <c r="C2476" s="92" t="s">
        <v>53</v>
      </c>
      <c r="D2476" s="92" t="s">
        <v>124</v>
      </c>
      <c r="E2476" s="92" t="s">
        <v>61</v>
      </c>
      <c r="F2476" s="92" t="s">
        <v>37</v>
      </c>
      <c r="G2476" s="93" t="s">
        <v>37</v>
      </c>
      <c r="H2476" s="93" t="s">
        <v>37</v>
      </c>
      <c r="I2476" s="92" t="s">
        <v>117</v>
      </c>
      <c r="J2476" s="94">
        <v>2303</v>
      </c>
      <c r="K2476" s="95">
        <v>4339</v>
      </c>
      <c r="L2476" s="96">
        <v>606692.21999998402</v>
      </c>
    </row>
    <row r="2477" spans="1:12" s="97" customFormat="1" ht="15" customHeight="1" x14ac:dyDescent="0.25">
      <c r="A2477" s="91" t="s">
        <v>52</v>
      </c>
      <c r="B2477" s="92" t="s">
        <v>44</v>
      </c>
      <c r="C2477" s="92" t="s">
        <v>53</v>
      </c>
      <c r="D2477" s="92" t="s">
        <v>124</v>
      </c>
      <c r="E2477" s="92" t="s">
        <v>61</v>
      </c>
      <c r="F2477" s="92" t="s">
        <v>37</v>
      </c>
      <c r="G2477" s="93" t="s">
        <v>37</v>
      </c>
      <c r="H2477" s="93" t="s">
        <v>37</v>
      </c>
      <c r="I2477" s="92" t="s">
        <v>45</v>
      </c>
      <c r="J2477" s="94">
        <v>375</v>
      </c>
      <c r="K2477" s="95">
        <v>456</v>
      </c>
      <c r="L2477" s="96">
        <v>35507.320000000102</v>
      </c>
    </row>
    <row r="2478" spans="1:12" s="97" customFormat="1" ht="15" customHeight="1" x14ac:dyDescent="0.25">
      <c r="A2478" s="91" t="s">
        <v>52</v>
      </c>
      <c r="B2478" s="92" t="s">
        <v>44</v>
      </c>
      <c r="C2478" s="92" t="s">
        <v>53</v>
      </c>
      <c r="D2478" s="92" t="s">
        <v>124</v>
      </c>
      <c r="E2478" s="92" t="s">
        <v>62</v>
      </c>
      <c r="F2478" s="92" t="s">
        <v>37</v>
      </c>
      <c r="G2478" s="93" t="s">
        <v>37</v>
      </c>
      <c r="H2478" s="93" t="s">
        <v>37</v>
      </c>
      <c r="I2478" s="92" t="s">
        <v>117</v>
      </c>
      <c r="J2478" s="94">
        <v>1905</v>
      </c>
      <c r="K2478" s="95">
        <v>3338</v>
      </c>
      <c r="L2478" s="96">
        <v>480763.73000000499</v>
      </c>
    </row>
    <row r="2479" spans="1:12" s="97" customFormat="1" ht="15" customHeight="1" x14ac:dyDescent="0.25">
      <c r="A2479" s="91" t="s">
        <v>52</v>
      </c>
      <c r="B2479" s="92" t="s">
        <v>44</v>
      </c>
      <c r="C2479" s="92" t="s">
        <v>53</v>
      </c>
      <c r="D2479" s="92" t="s">
        <v>124</v>
      </c>
      <c r="E2479" s="92" t="s">
        <v>62</v>
      </c>
      <c r="F2479" s="92" t="s">
        <v>37</v>
      </c>
      <c r="G2479" s="93" t="s">
        <v>37</v>
      </c>
      <c r="H2479" s="93" t="s">
        <v>37</v>
      </c>
      <c r="I2479" s="92" t="s">
        <v>45</v>
      </c>
      <c r="J2479" s="94">
        <v>375</v>
      </c>
      <c r="K2479" s="95">
        <v>438</v>
      </c>
      <c r="L2479" s="96">
        <v>35536.690000000097</v>
      </c>
    </row>
    <row r="2480" spans="1:12" s="97" customFormat="1" ht="15" customHeight="1" x14ac:dyDescent="0.25">
      <c r="A2480" s="91" t="s">
        <v>52</v>
      </c>
      <c r="B2480" s="92" t="s">
        <v>44</v>
      </c>
      <c r="C2480" s="92" t="s">
        <v>53</v>
      </c>
      <c r="D2480" s="92" t="s">
        <v>124</v>
      </c>
      <c r="E2480" s="92" t="s">
        <v>37</v>
      </c>
      <c r="F2480" s="92" t="s">
        <v>120</v>
      </c>
      <c r="G2480" s="93" t="s">
        <v>37</v>
      </c>
      <c r="H2480" s="93" t="s">
        <v>37</v>
      </c>
      <c r="I2480" s="92" t="s">
        <v>117</v>
      </c>
      <c r="J2480" s="94">
        <v>4129</v>
      </c>
      <c r="K2480" s="95">
        <v>7573</v>
      </c>
      <c r="L2480" s="96">
        <v>1073427.47999999</v>
      </c>
    </row>
    <row r="2481" spans="1:12" s="97" customFormat="1" ht="15" customHeight="1" x14ac:dyDescent="0.25">
      <c r="A2481" s="91" t="s">
        <v>52</v>
      </c>
      <c r="B2481" s="92" t="s">
        <v>44</v>
      </c>
      <c r="C2481" s="92" t="s">
        <v>53</v>
      </c>
      <c r="D2481" s="92" t="s">
        <v>124</v>
      </c>
      <c r="E2481" s="92" t="s">
        <v>37</v>
      </c>
      <c r="F2481" s="92" t="s">
        <v>120</v>
      </c>
      <c r="G2481" s="93" t="s">
        <v>37</v>
      </c>
      <c r="H2481" s="93" t="s">
        <v>37</v>
      </c>
      <c r="I2481" s="92" t="s">
        <v>45</v>
      </c>
      <c r="J2481" s="94">
        <v>743</v>
      </c>
      <c r="K2481" s="95">
        <v>886</v>
      </c>
      <c r="L2481" s="96">
        <v>70595.600000000297</v>
      </c>
    </row>
    <row r="2482" spans="1:12" s="97" customFormat="1" ht="15" customHeight="1" x14ac:dyDescent="0.25">
      <c r="A2482" s="91" t="s">
        <v>52</v>
      </c>
      <c r="B2482" s="92" t="s">
        <v>44</v>
      </c>
      <c r="C2482" s="92" t="s">
        <v>53</v>
      </c>
      <c r="D2482" s="92" t="s">
        <v>124</v>
      </c>
      <c r="E2482" s="92" t="s">
        <v>37</v>
      </c>
      <c r="F2482" s="92" t="s">
        <v>37</v>
      </c>
      <c r="G2482" s="93" t="s">
        <v>41</v>
      </c>
      <c r="H2482" s="93" t="s">
        <v>37</v>
      </c>
      <c r="I2482" s="92" t="s">
        <v>117</v>
      </c>
      <c r="J2482" s="94">
        <v>805</v>
      </c>
      <c r="K2482" s="95">
        <v>1337</v>
      </c>
      <c r="L2482" s="96">
        <v>187128.05</v>
      </c>
    </row>
    <row r="2483" spans="1:12" s="97" customFormat="1" ht="15" customHeight="1" x14ac:dyDescent="0.25">
      <c r="A2483" s="91" t="s">
        <v>52</v>
      </c>
      <c r="B2483" s="92" t="s">
        <v>44</v>
      </c>
      <c r="C2483" s="92" t="s">
        <v>53</v>
      </c>
      <c r="D2483" s="92" t="s">
        <v>124</v>
      </c>
      <c r="E2483" s="92" t="s">
        <v>37</v>
      </c>
      <c r="F2483" s="92" t="s">
        <v>37</v>
      </c>
      <c r="G2483" s="93" t="s">
        <v>41</v>
      </c>
      <c r="H2483" s="93" t="s">
        <v>37</v>
      </c>
      <c r="I2483" s="92" t="s">
        <v>45</v>
      </c>
      <c r="J2483" s="94">
        <v>120</v>
      </c>
      <c r="K2483" s="95">
        <v>142</v>
      </c>
      <c r="L2483" s="96">
        <v>11028.15</v>
      </c>
    </row>
    <row r="2484" spans="1:12" s="97" customFormat="1" ht="15" customHeight="1" x14ac:dyDescent="0.25">
      <c r="A2484" s="91" t="s">
        <v>52</v>
      </c>
      <c r="B2484" s="92" t="s">
        <v>44</v>
      </c>
      <c r="C2484" s="92" t="s">
        <v>53</v>
      </c>
      <c r="D2484" s="92" t="s">
        <v>124</v>
      </c>
      <c r="E2484" s="92" t="s">
        <v>37</v>
      </c>
      <c r="F2484" s="92" t="s">
        <v>37</v>
      </c>
      <c r="G2484" s="93" t="s">
        <v>42</v>
      </c>
      <c r="H2484" s="93" t="s">
        <v>37</v>
      </c>
      <c r="I2484" s="92" t="s">
        <v>117</v>
      </c>
      <c r="J2484" s="94">
        <v>764</v>
      </c>
      <c r="K2484" s="95">
        <v>1345</v>
      </c>
      <c r="L2484" s="96">
        <v>194004.59</v>
      </c>
    </row>
    <row r="2485" spans="1:12" s="97" customFormat="1" ht="15" customHeight="1" x14ac:dyDescent="0.25">
      <c r="A2485" s="91" t="s">
        <v>52</v>
      </c>
      <c r="B2485" s="92" t="s">
        <v>44</v>
      </c>
      <c r="C2485" s="92" t="s">
        <v>53</v>
      </c>
      <c r="D2485" s="92" t="s">
        <v>124</v>
      </c>
      <c r="E2485" s="92" t="s">
        <v>37</v>
      </c>
      <c r="F2485" s="92" t="s">
        <v>37</v>
      </c>
      <c r="G2485" s="93" t="s">
        <v>42</v>
      </c>
      <c r="H2485" s="93" t="s">
        <v>37</v>
      </c>
      <c r="I2485" s="92" t="s">
        <v>45</v>
      </c>
      <c r="J2485" s="94">
        <v>116</v>
      </c>
      <c r="K2485" s="95">
        <v>131</v>
      </c>
      <c r="L2485" s="96">
        <v>9949.8299999999708</v>
      </c>
    </row>
    <row r="2486" spans="1:12" s="97" customFormat="1" ht="15" customHeight="1" x14ac:dyDescent="0.25">
      <c r="A2486" s="91" t="s">
        <v>52</v>
      </c>
      <c r="B2486" s="92" t="s">
        <v>44</v>
      </c>
      <c r="C2486" s="92" t="s">
        <v>53</v>
      </c>
      <c r="D2486" s="92" t="s">
        <v>124</v>
      </c>
      <c r="E2486" s="92" t="s">
        <v>37</v>
      </c>
      <c r="F2486" s="92" t="s">
        <v>37</v>
      </c>
      <c r="G2486" s="93" t="s">
        <v>43</v>
      </c>
      <c r="H2486" s="93" t="s">
        <v>37</v>
      </c>
      <c r="I2486" s="92" t="s">
        <v>117</v>
      </c>
      <c r="J2486" s="94">
        <v>949</v>
      </c>
      <c r="K2486" s="95">
        <v>1621</v>
      </c>
      <c r="L2486" s="96">
        <v>231867.51</v>
      </c>
    </row>
    <row r="2487" spans="1:12" s="97" customFormat="1" ht="15" customHeight="1" x14ac:dyDescent="0.25">
      <c r="A2487" s="91" t="s">
        <v>52</v>
      </c>
      <c r="B2487" s="92" t="s">
        <v>44</v>
      </c>
      <c r="C2487" s="92" t="s">
        <v>53</v>
      </c>
      <c r="D2487" s="92" t="s">
        <v>124</v>
      </c>
      <c r="E2487" s="92" t="s">
        <v>37</v>
      </c>
      <c r="F2487" s="92" t="s">
        <v>37</v>
      </c>
      <c r="G2487" s="93" t="s">
        <v>43</v>
      </c>
      <c r="H2487" s="93" t="s">
        <v>37</v>
      </c>
      <c r="I2487" s="92" t="s">
        <v>45</v>
      </c>
      <c r="J2487" s="94">
        <v>147</v>
      </c>
      <c r="K2487" s="95">
        <v>182</v>
      </c>
      <c r="L2487" s="96">
        <v>13597</v>
      </c>
    </row>
    <row r="2488" spans="1:12" s="97" customFormat="1" ht="15" customHeight="1" x14ac:dyDescent="0.25">
      <c r="A2488" s="91" t="s">
        <v>52</v>
      </c>
      <c r="B2488" s="92" t="s">
        <v>44</v>
      </c>
      <c r="C2488" s="92" t="s">
        <v>53</v>
      </c>
      <c r="D2488" s="92" t="s">
        <v>124</v>
      </c>
      <c r="E2488" s="92" t="s">
        <v>37</v>
      </c>
      <c r="F2488" s="92" t="s">
        <v>37</v>
      </c>
      <c r="G2488" s="93" t="s">
        <v>44</v>
      </c>
      <c r="H2488" s="93" t="s">
        <v>37</v>
      </c>
      <c r="I2488" s="92" t="s">
        <v>117</v>
      </c>
      <c r="J2488" s="94">
        <v>963</v>
      </c>
      <c r="K2488" s="95">
        <v>1646</v>
      </c>
      <c r="L2488" s="96">
        <v>231647.79</v>
      </c>
    </row>
    <row r="2489" spans="1:12" s="97" customFormat="1" ht="15" customHeight="1" x14ac:dyDescent="0.25">
      <c r="A2489" s="91" t="s">
        <v>52</v>
      </c>
      <c r="B2489" s="92" t="s">
        <v>44</v>
      </c>
      <c r="C2489" s="92" t="s">
        <v>53</v>
      </c>
      <c r="D2489" s="92" t="s">
        <v>124</v>
      </c>
      <c r="E2489" s="92" t="s">
        <v>37</v>
      </c>
      <c r="F2489" s="92" t="s">
        <v>37</v>
      </c>
      <c r="G2489" s="93" t="s">
        <v>44</v>
      </c>
      <c r="H2489" s="93" t="s">
        <v>37</v>
      </c>
      <c r="I2489" s="92" t="s">
        <v>45</v>
      </c>
      <c r="J2489" s="94">
        <v>184</v>
      </c>
      <c r="K2489" s="95">
        <v>207</v>
      </c>
      <c r="L2489" s="96">
        <v>17400.8</v>
      </c>
    </row>
    <row r="2490" spans="1:12" s="97" customFormat="1" ht="15" customHeight="1" x14ac:dyDescent="0.25">
      <c r="A2490" s="91" t="s">
        <v>52</v>
      </c>
      <c r="B2490" s="92" t="s">
        <v>44</v>
      </c>
      <c r="C2490" s="92" t="s">
        <v>53</v>
      </c>
      <c r="D2490" s="92" t="s">
        <v>124</v>
      </c>
      <c r="E2490" s="92" t="s">
        <v>37</v>
      </c>
      <c r="F2490" s="92" t="s">
        <v>37</v>
      </c>
      <c r="G2490" s="93" t="s">
        <v>98</v>
      </c>
      <c r="H2490" s="93" t="s">
        <v>37</v>
      </c>
      <c r="I2490" s="92" t="s">
        <v>117</v>
      </c>
      <c r="J2490" s="94">
        <v>909</v>
      </c>
      <c r="K2490" s="95">
        <v>1640</v>
      </c>
      <c r="L2490" s="96">
        <v>230706.950000001</v>
      </c>
    </row>
    <row r="2491" spans="1:12" s="97" customFormat="1" ht="15" customHeight="1" x14ac:dyDescent="0.25">
      <c r="A2491" s="91" t="s">
        <v>52</v>
      </c>
      <c r="B2491" s="92" t="s">
        <v>44</v>
      </c>
      <c r="C2491" s="92" t="s">
        <v>53</v>
      </c>
      <c r="D2491" s="92" t="s">
        <v>124</v>
      </c>
      <c r="E2491" s="92" t="s">
        <v>37</v>
      </c>
      <c r="F2491" s="92" t="s">
        <v>37</v>
      </c>
      <c r="G2491" s="93" t="s">
        <v>98</v>
      </c>
      <c r="H2491" s="93" t="s">
        <v>37</v>
      </c>
      <c r="I2491" s="92" t="s">
        <v>45</v>
      </c>
      <c r="J2491" s="94">
        <v>191</v>
      </c>
      <c r="K2491" s="95">
        <v>225</v>
      </c>
      <c r="L2491" s="96">
        <v>18432.14</v>
      </c>
    </row>
    <row r="2492" spans="1:12" s="97" customFormat="1" ht="15" customHeight="1" x14ac:dyDescent="0.25">
      <c r="A2492" s="91" t="s">
        <v>52</v>
      </c>
      <c r="B2492" s="92" t="s">
        <v>44</v>
      </c>
      <c r="C2492" s="92" t="s">
        <v>53</v>
      </c>
      <c r="D2492" s="92" t="s">
        <v>124</v>
      </c>
      <c r="E2492" s="92" t="s">
        <v>37</v>
      </c>
      <c r="F2492" s="92" t="s">
        <v>37</v>
      </c>
      <c r="G2492" s="93" t="s">
        <v>37</v>
      </c>
      <c r="H2492" s="93" t="s">
        <v>122</v>
      </c>
      <c r="I2492" s="92" t="s">
        <v>117</v>
      </c>
      <c r="J2492" s="94">
        <v>386</v>
      </c>
      <c r="K2492" s="95">
        <v>723</v>
      </c>
      <c r="L2492" s="96">
        <v>104216</v>
      </c>
    </row>
    <row r="2493" spans="1:12" s="97" customFormat="1" ht="15" customHeight="1" x14ac:dyDescent="0.25">
      <c r="A2493" s="91" t="s">
        <v>52</v>
      </c>
      <c r="B2493" s="92" t="s">
        <v>44</v>
      </c>
      <c r="C2493" s="92" t="s">
        <v>53</v>
      </c>
      <c r="D2493" s="92" t="s">
        <v>124</v>
      </c>
      <c r="E2493" s="92" t="s">
        <v>37</v>
      </c>
      <c r="F2493" s="92" t="s">
        <v>37</v>
      </c>
      <c r="G2493" s="93" t="s">
        <v>37</v>
      </c>
      <c r="H2493" s="93" t="s">
        <v>122</v>
      </c>
      <c r="I2493" s="92" t="s">
        <v>45</v>
      </c>
      <c r="J2493" s="94">
        <v>90</v>
      </c>
      <c r="K2493" s="95">
        <v>118</v>
      </c>
      <c r="L2493" s="96">
        <v>10200.950000000001</v>
      </c>
    </row>
    <row r="2494" spans="1:12" s="97" customFormat="1" ht="15" customHeight="1" x14ac:dyDescent="0.25">
      <c r="A2494" s="91" t="s">
        <v>52</v>
      </c>
      <c r="B2494" s="92" t="s">
        <v>44</v>
      </c>
      <c r="C2494" s="92" t="s">
        <v>53</v>
      </c>
      <c r="D2494" s="92" t="s">
        <v>124</v>
      </c>
      <c r="E2494" s="92" t="s">
        <v>37</v>
      </c>
      <c r="F2494" s="92" t="s">
        <v>37</v>
      </c>
      <c r="G2494" s="93" t="s">
        <v>37</v>
      </c>
      <c r="H2494" s="93" t="s">
        <v>37</v>
      </c>
      <c r="I2494" s="92" t="s">
        <v>117</v>
      </c>
      <c r="J2494" s="94">
        <v>4208</v>
      </c>
      <c r="K2494" s="95">
        <v>7677</v>
      </c>
      <c r="L2494" s="96">
        <v>1087455.9499999899</v>
      </c>
    </row>
    <row r="2495" spans="1:12" s="97" customFormat="1" ht="15" customHeight="1" x14ac:dyDescent="0.25">
      <c r="A2495" s="91" t="s">
        <v>52</v>
      </c>
      <c r="B2495" s="92" t="s">
        <v>44</v>
      </c>
      <c r="C2495" s="92" t="s">
        <v>53</v>
      </c>
      <c r="D2495" s="92" t="s">
        <v>124</v>
      </c>
      <c r="E2495" s="92" t="s">
        <v>37</v>
      </c>
      <c r="F2495" s="92" t="s">
        <v>37</v>
      </c>
      <c r="G2495" s="93" t="s">
        <v>37</v>
      </c>
      <c r="H2495" s="93" t="s">
        <v>37</v>
      </c>
      <c r="I2495" s="92" t="s">
        <v>45</v>
      </c>
      <c r="J2495" s="94">
        <v>750</v>
      </c>
      <c r="K2495" s="95">
        <v>894</v>
      </c>
      <c r="L2495" s="96">
        <v>71044.009999999107</v>
      </c>
    </row>
    <row r="2496" spans="1:12" s="97" customFormat="1" ht="15" customHeight="1" x14ac:dyDescent="0.25">
      <c r="A2496" s="91" t="s">
        <v>52</v>
      </c>
      <c r="B2496" s="92" t="s">
        <v>44</v>
      </c>
      <c r="C2496" s="92" t="s">
        <v>53</v>
      </c>
      <c r="D2496" s="92" t="s">
        <v>124</v>
      </c>
      <c r="E2496" s="92" t="s">
        <v>37</v>
      </c>
      <c r="F2496" s="92" t="s">
        <v>37</v>
      </c>
      <c r="G2496" s="93" t="s">
        <v>37</v>
      </c>
      <c r="H2496" s="93" t="s">
        <v>64</v>
      </c>
      <c r="I2496" s="92" t="s">
        <v>117</v>
      </c>
      <c r="J2496" s="94">
        <v>3783</v>
      </c>
      <c r="K2496" s="95">
        <v>6877</v>
      </c>
      <c r="L2496" s="96">
        <v>972906.28999996698</v>
      </c>
    </row>
    <row r="2497" spans="1:12" s="97" customFormat="1" ht="15" customHeight="1" x14ac:dyDescent="0.25">
      <c r="A2497" s="91" t="s">
        <v>52</v>
      </c>
      <c r="B2497" s="92" t="s">
        <v>44</v>
      </c>
      <c r="C2497" s="92" t="s">
        <v>53</v>
      </c>
      <c r="D2497" s="92" t="s">
        <v>124</v>
      </c>
      <c r="E2497" s="92" t="s">
        <v>37</v>
      </c>
      <c r="F2497" s="92" t="s">
        <v>37</v>
      </c>
      <c r="G2497" s="93" t="s">
        <v>37</v>
      </c>
      <c r="H2497" s="93" t="s">
        <v>64</v>
      </c>
      <c r="I2497" s="92" t="s">
        <v>45</v>
      </c>
      <c r="J2497" s="94">
        <v>656</v>
      </c>
      <c r="K2497" s="95">
        <v>770</v>
      </c>
      <c r="L2497" s="96">
        <v>60307.169999999896</v>
      </c>
    </row>
    <row r="2498" spans="1:12" s="97" customFormat="1" ht="15" customHeight="1" x14ac:dyDescent="0.25">
      <c r="A2498" s="91" t="s">
        <v>52</v>
      </c>
      <c r="B2498" s="92" t="s">
        <v>44</v>
      </c>
      <c r="C2498" s="92" t="s">
        <v>53</v>
      </c>
      <c r="D2498" s="92" t="s">
        <v>37</v>
      </c>
      <c r="E2498" s="92" t="s">
        <v>61</v>
      </c>
      <c r="F2498" s="92" t="s">
        <v>120</v>
      </c>
      <c r="G2498" s="93" t="s">
        <v>37</v>
      </c>
      <c r="H2498" s="93" t="s">
        <v>37</v>
      </c>
      <c r="I2498" s="92" t="s">
        <v>117</v>
      </c>
      <c r="J2498" s="94">
        <v>13803</v>
      </c>
      <c r="K2498" s="95">
        <v>47149</v>
      </c>
      <c r="L2498" s="96">
        <v>5223173.8899997398</v>
      </c>
    </row>
    <row r="2499" spans="1:12" s="97" customFormat="1" ht="15" customHeight="1" x14ac:dyDescent="0.25">
      <c r="A2499" s="91" t="s">
        <v>52</v>
      </c>
      <c r="B2499" s="92" t="s">
        <v>44</v>
      </c>
      <c r="C2499" s="92" t="s">
        <v>53</v>
      </c>
      <c r="D2499" s="92" t="s">
        <v>37</v>
      </c>
      <c r="E2499" s="92" t="s">
        <v>61</v>
      </c>
      <c r="F2499" s="92" t="s">
        <v>120</v>
      </c>
      <c r="G2499" s="93" t="s">
        <v>37</v>
      </c>
      <c r="H2499" s="93" t="s">
        <v>37</v>
      </c>
      <c r="I2499" s="92" t="s">
        <v>45</v>
      </c>
      <c r="J2499" s="94">
        <v>2213</v>
      </c>
      <c r="K2499" s="95">
        <v>3324</v>
      </c>
      <c r="L2499" s="96">
        <v>263784.15999999299</v>
      </c>
    </row>
    <row r="2500" spans="1:12" s="97" customFormat="1" ht="15" customHeight="1" x14ac:dyDescent="0.25">
      <c r="A2500" s="91" t="s">
        <v>52</v>
      </c>
      <c r="B2500" s="92" t="s">
        <v>44</v>
      </c>
      <c r="C2500" s="92" t="s">
        <v>53</v>
      </c>
      <c r="D2500" s="92" t="s">
        <v>37</v>
      </c>
      <c r="E2500" s="92" t="s">
        <v>61</v>
      </c>
      <c r="F2500" s="92" t="s">
        <v>121</v>
      </c>
      <c r="G2500" s="93" t="s">
        <v>37</v>
      </c>
      <c r="H2500" s="93" t="s">
        <v>37</v>
      </c>
      <c r="I2500" s="92" t="s">
        <v>117</v>
      </c>
      <c r="J2500" s="94">
        <v>148312</v>
      </c>
      <c r="K2500" s="95">
        <v>327807</v>
      </c>
      <c r="L2500" s="96">
        <v>32996894.109956302</v>
      </c>
    </row>
    <row r="2501" spans="1:12" s="97" customFormat="1" ht="15" customHeight="1" x14ac:dyDescent="0.25">
      <c r="A2501" s="91" t="s">
        <v>52</v>
      </c>
      <c r="B2501" s="92" t="s">
        <v>44</v>
      </c>
      <c r="C2501" s="92" t="s">
        <v>53</v>
      </c>
      <c r="D2501" s="92" t="s">
        <v>37</v>
      </c>
      <c r="E2501" s="92" t="s">
        <v>61</v>
      </c>
      <c r="F2501" s="92" t="s">
        <v>121</v>
      </c>
      <c r="G2501" s="93" t="s">
        <v>37</v>
      </c>
      <c r="H2501" s="93" t="s">
        <v>37</v>
      </c>
      <c r="I2501" s="92" t="s">
        <v>45</v>
      </c>
      <c r="J2501" s="94">
        <v>23916</v>
      </c>
      <c r="K2501" s="95">
        <v>29582</v>
      </c>
      <c r="L2501" s="96">
        <v>1810729.0700002599</v>
      </c>
    </row>
    <row r="2502" spans="1:12" s="97" customFormat="1" ht="15" customHeight="1" x14ac:dyDescent="0.25">
      <c r="A2502" s="91" t="s">
        <v>52</v>
      </c>
      <c r="B2502" s="92" t="s">
        <v>44</v>
      </c>
      <c r="C2502" s="92" t="s">
        <v>53</v>
      </c>
      <c r="D2502" s="92" t="s">
        <v>37</v>
      </c>
      <c r="E2502" s="92" t="s">
        <v>61</v>
      </c>
      <c r="F2502" s="92" t="s">
        <v>60</v>
      </c>
      <c r="G2502" s="93" t="s">
        <v>37</v>
      </c>
      <c r="H2502" s="93" t="s">
        <v>37</v>
      </c>
      <c r="I2502" s="92" t="s">
        <v>117</v>
      </c>
      <c r="J2502" s="94">
        <v>25527</v>
      </c>
      <c r="K2502" s="95">
        <v>65107</v>
      </c>
      <c r="L2502" s="96">
        <v>5626861.1299991403</v>
      </c>
    </row>
    <row r="2503" spans="1:12" s="97" customFormat="1" ht="15" customHeight="1" x14ac:dyDescent="0.25">
      <c r="A2503" s="91" t="s">
        <v>52</v>
      </c>
      <c r="B2503" s="92" t="s">
        <v>44</v>
      </c>
      <c r="C2503" s="92" t="s">
        <v>53</v>
      </c>
      <c r="D2503" s="92" t="s">
        <v>37</v>
      </c>
      <c r="E2503" s="92" t="s">
        <v>61</v>
      </c>
      <c r="F2503" s="92" t="s">
        <v>60</v>
      </c>
      <c r="G2503" s="93" t="s">
        <v>37</v>
      </c>
      <c r="H2503" s="93" t="s">
        <v>37</v>
      </c>
      <c r="I2503" s="92" t="s">
        <v>45</v>
      </c>
      <c r="J2503" s="94">
        <v>4950</v>
      </c>
      <c r="K2503" s="95">
        <v>6194</v>
      </c>
      <c r="L2503" s="96">
        <v>299983.00999999599</v>
      </c>
    </row>
    <row r="2504" spans="1:12" s="97" customFormat="1" ht="15" customHeight="1" x14ac:dyDescent="0.25">
      <c r="A2504" s="91" t="s">
        <v>52</v>
      </c>
      <c r="B2504" s="92" t="s">
        <v>44</v>
      </c>
      <c r="C2504" s="92" t="s">
        <v>53</v>
      </c>
      <c r="D2504" s="92" t="s">
        <v>37</v>
      </c>
      <c r="E2504" s="92" t="s">
        <v>61</v>
      </c>
      <c r="F2504" s="92" t="s">
        <v>37</v>
      </c>
      <c r="G2504" s="93" t="s">
        <v>41</v>
      </c>
      <c r="H2504" s="93" t="s">
        <v>37</v>
      </c>
      <c r="I2504" s="92" t="s">
        <v>117</v>
      </c>
      <c r="J2504" s="94">
        <v>43344</v>
      </c>
      <c r="K2504" s="95">
        <v>111583</v>
      </c>
      <c r="L2504" s="96">
        <v>10918979.119994201</v>
      </c>
    </row>
    <row r="2505" spans="1:12" s="97" customFormat="1" ht="15" customHeight="1" x14ac:dyDescent="0.25">
      <c r="A2505" s="91" t="s">
        <v>52</v>
      </c>
      <c r="B2505" s="92" t="s">
        <v>44</v>
      </c>
      <c r="C2505" s="92" t="s">
        <v>53</v>
      </c>
      <c r="D2505" s="92" t="s">
        <v>37</v>
      </c>
      <c r="E2505" s="92" t="s">
        <v>61</v>
      </c>
      <c r="F2505" s="92" t="s">
        <v>37</v>
      </c>
      <c r="G2505" s="93" t="s">
        <v>41</v>
      </c>
      <c r="H2505" s="93" t="s">
        <v>37</v>
      </c>
      <c r="I2505" s="92" t="s">
        <v>45</v>
      </c>
      <c r="J2505" s="94">
        <v>6954</v>
      </c>
      <c r="K2505" s="95">
        <v>9015</v>
      </c>
      <c r="L2505" s="96">
        <v>532618.86000004096</v>
      </c>
    </row>
    <row r="2506" spans="1:12" s="97" customFormat="1" ht="15" customHeight="1" x14ac:dyDescent="0.25">
      <c r="A2506" s="91" t="s">
        <v>52</v>
      </c>
      <c r="B2506" s="92" t="s">
        <v>44</v>
      </c>
      <c r="C2506" s="92" t="s">
        <v>53</v>
      </c>
      <c r="D2506" s="92" t="s">
        <v>37</v>
      </c>
      <c r="E2506" s="92" t="s">
        <v>61</v>
      </c>
      <c r="F2506" s="92" t="s">
        <v>37</v>
      </c>
      <c r="G2506" s="93" t="s">
        <v>42</v>
      </c>
      <c r="H2506" s="93" t="s">
        <v>37</v>
      </c>
      <c r="I2506" s="92" t="s">
        <v>117</v>
      </c>
      <c r="J2506" s="94">
        <v>40310</v>
      </c>
      <c r="K2506" s="95">
        <v>90292</v>
      </c>
      <c r="L2506" s="96">
        <v>8924350.5999975596</v>
      </c>
    </row>
    <row r="2507" spans="1:12" s="97" customFormat="1" ht="15" customHeight="1" x14ac:dyDescent="0.25">
      <c r="A2507" s="91" t="s">
        <v>52</v>
      </c>
      <c r="B2507" s="92" t="s">
        <v>44</v>
      </c>
      <c r="C2507" s="92" t="s">
        <v>53</v>
      </c>
      <c r="D2507" s="92" t="s">
        <v>37</v>
      </c>
      <c r="E2507" s="92" t="s">
        <v>61</v>
      </c>
      <c r="F2507" s="92" t="s">
        <v>37</v>
      </c>
      <c r="G2507" s="93" t="s">
        <v>42</v>
      </c>
      <c r="H2507" s="93" t="s">
        <v>37</v>
      </c>
      <c r="I2507" s="92" t="s">
        <v>45</v>
      </c>
      <c r="J2507" s="94">
        <v>6415</v>
      </c>
      <c r="K2507" s="95">
        <v>7855</v>
      </c>
      <c r="L2507" s="96">
        <v>474579.27000003099</v>
      </c>
    </row>
    <row r="2508" spans="1:12" s="97" customFormat="1" ht="15" customHeight="1" x14ac:dyDescent="0.25">
      <c r="A2508" s="91" t="s">
        <v>52</v>
      </c>
      <c r="B2508" s="92" t="s">
        <v>44</v>
      </c>
      <c r="C2508" s="92" t="s">
        <v>53</v>
      </c>
      <c r="D2508" s="92" t="s">
        <v>37</v>
      </c>
      <c r="E2508" s="92" t="s">
        <v>61</v>
      </c>
      <c r="F2508" s="92" t="s">
        <v>37</v>
      </c>
      <c r="G2508" s="93" t="s">
        <v>43</v>
      </c>
      <c r="H2508" s="93" t="s">
        <v>37</v>
      </c>
      <c r="I2508" s="92" t="s">
        <v>117</v>
      </c>
      <c r="J2508" s="94">
        <v>39087</v>
      </c>
      <c r="K2508" s="95">
        <v>82553</v>
      </c>
      <c r="L2508" s="96">
        <v>8317291.6599978004</v>
      </c>
    </row>
    <row r="2509" spans="1:12" s="97" customFormat="1" ht="15" customHeight="1" x14ac:dyDescent="0.25">
      <c r="A2509" s="91" t="s">
        <v>52</v>
      </c>
      <c r="B2509" s="92" t="s">
        <v>44</v>
      </c>
      <c r="C2509" s="92" t="s">
        <v>53</v>
      </c>
      <c r="D2509" s="92" t="s">
        <v>37</v>
      </c>
      <c r="E2509" s="92" t="s">
        <v>61</v>
      </c>
      <c r="F2509" s="92" t="s">
        <v>37</v>
      </c>
      <c r="G2509" s="93" t="s">
        <v>43</v>
      </c>
      <c r="H2509" s="93" t="s">
        <v>37</v>
      </c>
      <c r="I2509" s="92" t="s">
        <v>45</v>
      </c>
      <c r="J2509" s="94">
        <v>6190</v>
      </c>
      <c r="K2509" s="95">
        <v>7589</v>
      </c>
      <c r="L2509" s="96">
        <v>453991.66000002902</v>
      </c>
    </row>
    <row r="2510" spans="1:12" s="97" customFormat="1" ht="15" customHeight="1" x14ac:dyDescent="0.25">
      <c r="A2510" s="91" t="s">
        <v>52</v>
      </c>
      <c r="B2510" s="92" t="s">
        <v>44</v>
      </c>
      <c r="C2510" s="92" t="s">
        <v>53</v>
      </c>
      <c r="D2510" s="92" t="s">
        <v>37</v>
      </c>
      <c r="E2510" s="92" t="s">
        <v>61</v>
      </c>
      <c r="F2510" s="92" t="s">
        <v>37</v>
      </c>
      <c r="G2510" s="93" t="s">
        <v>44</v>
      </c>
      <c r="H2510" s="93" t="s">
        <v>37</v>
      </c>
      <c r="I2510" s="92" t="s">
        <v>117</v>
      </c>
      <c r="J2510" s="94">
        <v>38371</v>
      </c>
      <c r="K2510" s="95">
        <v>81039</v>
      </c>
      <c r="L2510" s="96">
        <v>8092308.3099978603</v>
      </c>
    </row>
    <row r="2511" spans="1:12" s="97" customFormat="1" ht="15" customHeight="1" x14ac:dyDescent="0.25">
      <c r="A2511" s="91" t="s">
        <v>52</v>
      </c>
      <c r="B2511" s="92" t="s">
        <v>44</v>
      </c>
      <c r="C2511" s="92" t="s">
        <v>53</v>
      </c>
      <c r="D2511" s="92" t="s">
        <v>37</v>
      </c>
      <c r="E2511" s="92" t="s">
        <v>61</v>
      </c>
      <c r="F2511" s="92" t="s">
        <v>37</v>
      </c>
      <c r="G2511" s="93" t="s">
        <v>44</v>
      </c>
      <c r="H2511" s="93" t="s">
        <v>37</v>
      </c>
      <c r="I2511" s="92" t="s">
        <v>45</v>
      </c>
      <c r="J2511" s="94">
        <v>6205</v>
      </c>
      <c r="K2511" s="95">
        <v>7475</v>
      </c>
      <c r="L2511" s="96">
        <v>457468.98000002699</v>
      </c>
    </row>
    <row r="2512" spans="1:12" s="97" customFormat="1" ht="15" customHeight="1" x14ac:dyDescent="0.25">
      <c r="A2512" s="91" t="s">
        <v>52</v>
      </c>
      <c r="B2512" s="92" t="s">
        <v>44</v>
      </c>
      <c r="C2512" s="92" t="s">
        <v>53</v>
      </c>
      <c r="D2512" s="92" t="s">
        <v>37</v>
      </c>
      <c r="E2512" s="92" t="s">
        <v>61</v>
      </c>
      <c r="F2512" s="92" t="s">
        <v>37</v>
      </c>
      <c r="G2512" s="93" t="s">
        <v>98</v>
      </c>
      <c r="H2512" s="93" t="s">
        <v>37</v>
      </c>
      <c r="I2512" s="92" t="s">
        <v>117</v>
      </c>
      <c r="J2512" s="94">
        <v>34332</v>
      </c>
      <c r="K2512" s="95">
        <v>69750</v>
      </c>
      <c r="L2512" s="96">
        <v>7114648.4199986104</v>
      </c>
    </row>
    <row r="2513" spans="1:12" s="97" customFormat="1" ht="15" customHeight="1" x14ac:dyDescent="0.25">
      <c r="A2513" s="91" t="s">
        <v>52</v>
      </c>
      <c r="B2513" s="92" t="s">
        <v>44</v>
      </c>
      <c r="C2513" s="92" t="s">
        <v>53</v>
      </c>
      <c r="D2513" s="92" t="s">
        <v>37</v>
      </c>
      <c r="E2513" s="92" t="s">
        <v>61</v>
      </c>
      <c r="F2513" s="92" t="s">
        <v>37</v>
      </c>
      <c r="G2513" s="93" t="s">
        <v>98</v>
      </c>
      <c r="H2513" s="93" t="s">
        <v>37</v>
      </c>
      <c r="I2513" s="92" t="s">
        <v>45</v>
      </c>
      <c r="J2513" s="94">
        <v>5623</v>
      </c>
      <c r="K2513" s="95">
        <v>6733</v>
      </c>
      <c r="L2513" s="96">
        <v>429536.320000028</v>
      </c>
    </row>
    <row r="2514" spans="1:12" s="97" customFormat="1" ht="15" customHeight="1" x14ac:dyDescent="0.25">
      <c r="A2514" s="91" t="s">
        <v>52</v>
      </c>
      <c r="B2514" s="92" t="s">
        <v>44</v>
      </c>
      <c r="C2514" s="92" t="s">
        <v>53</v>
      </c>
      <c r="D2514" s="92" t="s">
        <v>37</v>
      </c>
      <c r="E2514" s="92" t="s">
        <v>61</v>
      </c>
      <c r="F2514" s="92" t="s">
        <v>37</v>
      </c>
      <c r="G2514" s="93" t="s">
        <v>37</v>
      </c>
      <c r="H2514" s="93" t="s">
        <v>122</v>
      </c>
      <c r="I2514" s="92" t="s">
        <v>117</v>
      </c>
      <c r="J2514" s="94">
        <v>26681</v>
      </c>
      <c r="K2514" s="95">
        <v>58647</v>
      </c>
      <c r="L2514" s="96">
        <v>5363259.2700008899</v>
      </c>
    </row>
    <row r="2515" spans="1:12" s="97" customFormat="1" ht="15" customHeight="1" x14ac:dyDescent="0.25">
      <c r="A2515" s="91" t="s">
        <v>52</v>
      </c>
      <c r="B2515" s="92" t="s">
        <v>44</v>
      </c>
      <c r="C2515" s="92" t="s">
        <v>53</v>
      </c>
      <c r="D2515" s="92" t="s">
        <v>37</v>
      </c>
      <c r="E2515" s="92" t="s">
        <v>61</v>
      </c>
      <c r="F2515" s="92" t="s">
        <v>37</v>
      </c>
      <c r="G2515" s="93" t="s">
        <v>37</v>
      </c>
      <c r="H2515" s="93" t="s">
        <v>122</v>
      </c>
      <c r="I2515" s="92" t="s">
        <v>45</v>
      </c>
      <c r="J2515" s="94">
        <v>4069</v>
      </c>
      <c r="K2515" s="95">
        <v>5230</v>
      </c>
      <c r="L2515" s="96">
        <v>384165.03999998502</v>
      </c>
    </row>
    <row r="2516" spans="1:12" s="97" customFormat="1" ht="15" customHeight="1" x14ac:dyDescent="0.25">
      <c r="A2516" s="91" t="s">
        <v>52</v>
      </c>
      <c r="B2516" s="92" t="s">
        <v>44</v>
      </c>
      <c r="C2516" s="92" t="s">
        <v>53</v>
      </c>
      <c r="D2516" s="92" t="s">
        <v>37</v>
      </c>
      <c r="E2516" s="92" t="s">
        <v>61</v>
      </c>
      <c r="F2516" s="92" t="s">
        <v>37</v>
      </c>
      <c r="G2516" s="93" t="s">
        <v>37</v>
      </c>
      <c r="H2516" s="93" t="s">
        <v>37</v>
      </c>
      <c r="I2516" s="92" t="s">
        <v>117</v>
      </c>
      <c r="J2516" s="94">
        <v>187466</v>
      </c>
      <c r="K2516" s="95">
        <v>440063</v>
      </c>
      <c r="L2516" s="96">
        <v>43846929.130065203</v>
      </c>
    </row>
    <row r="2517" spans="1:12" s="97" customFormat="1" ht="15" customHeight="1" x14ac:dyDescent="0.25">
      <c r="A2517" s="91" t="s">
        <v>52</v>
      </c>
      <c r="B2517" s="92" t="s">
        <v>44</v>
      </c>
      <c r="C2517" s="92" t="s">
        <v>53</v>
      </c>
      <c r="D2517" s="92" t="s">
        <v>37</v>
      </c>
      <c r="E2517" s="92" t="s">
        <v>61</v>
      </c>
      <c r="F2517" s="92" t="s">
        <v>37</v>
      </c>
      <c r="G2517" s="93" t="s">
        <v>37</v>
      </c>
      <c r="H2517" s="93" t="s">
        <v>37</v>
      </c>
      <c r="I2517" s="92" t="s">
        <v>45</v>
      </c>
      <c r="J2517" s="94">
        <v>31072</v>
      </c>
      <c r="K2517" s="95">
        <v>39100</v>
      </c>
      <c r="L2517" s="96">
        <v>2374496.2400007299</v>
      </c>
    </row>
    <row r="2518" spans="1:12" s="97" customFormat="1" ht="15" customHeight="1" x14ac:dyDescent="0.25">
      <c r="A2518" s="91" t="s">
        <v>52</v>
      </c>
      <c r="B2518" s="92" t="s">
        <v>44</v>
      </c>
      <c r="C2518" s="92" t="s">
        <v>53</v>
      </c>
      <c r="D2518" s="92" t="s">
        <v>37</v>
      </c>
      <c r="E2518" s="92" t="s">
        <v>61</v>
      </c>
      <c r="F2518" s="92" t="s">
        <v>37</v>
      </c>
      <c r="G2518" s="93" t="s">
        <v>37</v>
      </c>
      <c r="H2518" s="93" t="s">
        <v>64</v>
      </c>
      <c r="I2518" s="92" t="s">
        <v>117</v>
      </c>
      <c r="J2518" s="94">
        <v>159197</v>
      </c>
      <c r="K2518" s="95">
        <v>377179</v>
      </c>
      <c r="L2518" s="96">
        <v>38064151.089889303</v>
      </c>
    </row>
    <row r="2519" spans="1:12" s="97" customFormat="1" ht="15" customHeight="1" x14ac:dyDescent="0.25">
      <c r="A2519" s="91" t="s">
        <v>52</v>
      </c>
      <c r="B2519" s="92" t="s">
        <v>44</v>
      </c>
      <c r="C2519" s="92" t="s">
        <v>53</v>
      </c>
      <c r="D2519" s="92" t="s">
        <v>37</v>
      </c>
      <c r="E2519" s="92" t="s">
        <v>61</v>
      </c>
      <c r="F2519" s="92" t="s">
        <v>37</v>
      </c>
      <c r="G2519" s="93" t="s">
        <v>37</v>
      </c>
      <c r="H2519" s="93" t="s">
        <v>64</v>
      </c>
      <c r="I2519" s="92" t="s">
        <v>45</v>
      </c>
      <c r="J2519" s="94">
        <v>26708</v>
      </c>
      <c r="K2519" s="95">
        <v>33497</v>
      </c>
      <c r="L2519" s="96">
        <v>1967555.7200004701</v>
      </c>
    </row>
    <row r="2520" spans="1:12" s="97" customFormat="1" ht="15" customHeight="1" x14ac:dyDescent="0.25">
      <c r="A2520" s="91" t="s">
        <v>52</v>
      </c>
      <c r="B2520" s="92" t="s">
        <v>44</v>
      </c>
      <c r="C2520" s="92" t="s">
        <v>53</v>
      </c>
      <c r="D2520" s="92" t="s">
        <v>37</v>
      </c>
      <c r="E2520" s="92" t="s">
        <v>62</v>
      </c>
      <c r="F2520" s="92" t="s">
        <v>120</v>
      </c>
      <c r="G2520" s="93" t="s">
        <v>37</v>
      </c>
      <c r="H2520" s="93" t="s">
        <v>37</v>
      </c>
      <c r="I2520" s="92" t="s">
        <v>117</v>
      </c>
      <c r="J2520" s="94">
        <v>9190</v>
      </c>
      <c r="K2520" s="95">
        <v>29108</v>
      </c>
      <c r="L2520" s="96">
        <v>3217292.7599998601</v>
      </c>
    </row>
    <row r="2521" spans="1:12" s="97" customFormat="1" ht="15" customHeight="1" x14ac:dyDescent="0.25">
      <c r="A2521" s="91" t="s">
        <v>52</v>
      </c>
      <c r="B2521" s="92" t="s">
        <v>44</v>
      </c>
      <c r="C2521" s="92" t="s">
        <v>53</v>
      </c>
      <c r="D2521" s="92" t="s">
        <v>37</v>
      </c>
      <c r="E2521" s="92" t="s">
        <v>62</v>
      </c>
      <c r="F2521" s="92" t="s">
        <v>120</v>
      </c>
      <c r="G2521" s="93" t="s">
        <v>37</v>
      </c>
      <c r="H2521" s="93" t="s">
        <v>37</v>
      </c>
      <c r="I2521" s="92" t="s">
        <v>45</v>
      </c>
      <c r="J2521" s="94">
        <v>1514</v>
      </c>
      <c r="K2521" s="95">
        <v>2240</v>
      </c>
      <c r="L2521" s="96">
        <v>174554.10999999801</v>
      </c>
    </row>
    <row r="2522" spans="1:12" s="97" customFormat="1" ht="15" customHeight="1" x14ac:dyDescent="0.25">
      <c r="A2522" s="91" t="s">
        <v>52</v>
      </c>
      <c r="B2522" s="92" t="s">
        <v>44</v>
      </c>
      <c r="C2522" s="92" t="s">
        <v>53</v>
      </c>
      <c r="D2522" s="92" t="s">
        <v>37</v>
      </c>
      <c r="E2522" s="92" t="s">
        <v>62</v>
      </c>
      <c r="F2522" s="92" t="s">
        <v>121</v>
      </c>
      <c r="G2522" s="93" t="s">
        <v>37</v>
      </c>
      <c r="H2522" s="93" t="s">
        <v>37</v>
      </c>
      <c r="I2522" s="92" t="s">
        <v>117</v>
      </c>
      <c r="J2522" s="94">
        <v>86736</v>
      </c>
      <c r="K2522" s="95">
        <v>226631</v>
      </c>
      <c r="L2522" s="96">
        <v>22365386.289960999</v>
      </c>
    </row>
    <row r="2523" spans="1:12" s="97" customFormat="1" ht="15" customHeight="1" x14ac:dyDescent="0.25">
      <c r="A2523" s="91" t="s">
        <v>52</v>
      </c>
      <c r="B2523" s="92" t="s">
        <v>44</v>
      </c>
      <c r="C2523" s="92" t="s">
        <v>53</v>
      </c>
      <c r="D2523" s="92" t="s">
        <v>37</v>
      </c>
      <c r="E2523" s="92" t="s">
        <v>62</v>
      </c>
      <c r="F2523" s="92" t="s">
        <v>121</v>
      </c>
      <c r="G2523" s="93" t="s">
        <v>37</v>
      </c>
      <c r="H2523" s="93" t="s">
        <v>37</v>
      </c>
      <c r="I2523" s="92" t="s">
        <v>45</v>
      </c>
      <c r="J2523" s="94">
        <v>12208</v>
      </c>
      <c r="K2523" s="95">
        <v>15796</v>
      </c>
      <c r="L2523" s="96">
        <v>1003797.65999995</v>
      </c>
    </row>
    <row r="2524" spans="1:12" s="97" customFormat="1" ht="15" customHeight="1" x14ac:dyDescent="0.25">
      <c r="A2524" s="91" t="s">
        <v>52</v>
      </c>
      <c r="B2524" s="92" t="s">
        <v>44</v>
      </c>
      <c r="C2524" s="92" t="s">
        <v>53</v>
      </c>
      <c r="D2524" s="92" t="s">
        <v>37</v>
      </c>
      <c r="E2524" s="92" t="s">
        <v>62</v>
      </c>
      <c r="F2524" s="92" t="s">
        <v>60</v>
      </c>
      <c r="G2524" s="93" t="s">
        <v>37</v>
      </c>
      <c r="H2524" s="93" t="s">
        <v>37</v>
      </c>
      <c r="I2524" s="92" t="s">
        <v>117</v>
      </c>
      <c r="J2524" s="94">
        <v>13500</v>
      </c>
      <c r="K2524" s="95">
        <v>38723</v>
      </c>
      <c r="L2524" s="96">
        <v>3292342.3400005698</v>
      </c>
    </row>
    <row r="2525" spans="1:12" s="97" customFormat="1" ht="15" customHeight="1" x14ac:dyDescent="0.25">
      <c r="A2525" s="91" t="s">
        <v>52</v>
      </c>
      <c r="B2525" s="92" t="s">
        <v>44</v>
      </c>
      <c r="C2525" s="92" t="s">
        <v>53</v>
      </c>
      <c r="D2525" s="92" t="s">
        <v>37</v>
      </c>
      <c r="E2525" s="92" t="s">
        <v>62</v>
      </c>
      <c r="F2525" s="92" t="s">
        <v>60</v>
      </c>
      <c r="G2525" s="93" t="s">
        <v>37</v>
      </c>
      <c r="H2525" s="93" t="s">
        <v>37</v>
      </c>
      <c r="I2525" s="92" t="s">
        <v>45</v>
      </c>
      <c r="J2525" s="94">
        <v>2207</v>
      </c>
      <c r="K2525" s="95">
        <v>2799</v>
      </c>
      <c r="L2525" s="96">
        <v>142603.46999999901</v>
      </c>
    </row>
    <row r="2526" spans="1:12" s="97" customFormat="1" ht="15" customHeight="1" x14ac:dyDescent="0.25">
      <c r="A2526" s="91" t="s">
        <v>52</v>
      </c>
      <c r="B2526" s="92" t="s">
        <v>44</v>
      </c>
      <c r="C2526" s="92" t="s">
        <v>53</v>
      </c>
      <c r="D2526" s="92" t="s">
        <v>37</v>
      </c>
      <c r="E2526" s="92" t="s">
        <v>62</v>
      </c>
      <c r="F2526" s="92" t="s">
        <v>37</v>
      </c>
      <c r="G2526" s="93" t="s">
        <v>41</v>
      </c>
      <c r="H2526" s="93" t="s">
        <v>37</v>
      </c>
      <c r="I2526" s="92" t="s">
        <v>117</v>
      </c>
      <c r="J2526" s="94">
        <v>27517</v>
      </c>
      <c r="K2526" s="95">
        <v>84403</v>
      </c>
      <c r="L2526" s="96">
        <v>8074537.5399940303</v>
      </c>
    </row>
    <row r="2527" spans="1:12" s="97" customFormat="1" ht="15" customHeight="1" x14ac:dyDescent="0.25">
      <c r="A2527" s="91" t="s">
        <v>52</v>
      </c>
      <c r="B2527" s="92" t="s">
        <v>44</v>
      </c>
      <c r="C2527" s="92" t="s">
        <v>53</v>
      </c>
      <c r="D2527" s="92" t="s">
        <v>37</v>
      </c>
      <c r="E2527" s="92" t="s">
        <v>62</v>
      </c>
      <c r="F2527" s="92" t="s">
        <v>37</v>
      </c>
      <c r="G2527" s="93" t="s">
        <v>41</v>
      </c>
      <c r="H2527" s="93" t="s">
        <v>37</v>
      </c>
      <c r="I2527" s="92" t="s">
        <v>45</v>
      </c>
      <c r="J2527" s="94">
        <v>3851</v>
      </c>
      <c r="K2527" s="95">
        <v>5169</v>
      </c>
      <c r="L2527" s="96">
        <v>321022.08999999601</v>
      </c>
    </row>
    <row r="2528" spans="1:12" s="97" customFormat="1" ht="15" customHeight="1" x14ac:dyDescent="0.25">
      <c r="A2528" s="91" t="s">
        <v>52</v>
      </c>
      <c r="B2528" s="92" t="s">
        <v>44</v>
      </c>
      <c r="C2528" s="92" t="s">
        <v>53</v>
      </c>
      <c r="D2528" s="92" t="s">
        <v>37</v>
      </c>
      <c r="E2528" s="92" t="s">
        <v>62</v>
      </c>
      <c r="F2528" s="92" t="s">
        <v>37</v>
      </c>
      <c r="G2528" s="93" t="s">
        <v>42</v>
      </c>
      <c r="H2528" s="93" t="s">
        <v>37</v>
      </c>
      <c r="I2528" s="92" t="s">
        <v>117</v>
      </c>
      <c r="J2528" s="94">
        <v>23647</v>
      </c>
      <c r="K2528" s="95">
        <v>60447</v>
      </c>
      <c r="L2528" s="96">
        <v>5886884.4099972202</v>
      </c>
    </row>
    <row r="2529" spans="1:12" s="97" customFormat="1" ht="15" customHeight="1" x14ac:dyDescent="0.25">
      <c r="A2529" s="91" t="s">
        <v>52</v>
      </c>
      <c r="B2529" s="92" t="s">
        <v>44</v>
      </c>
      <c r="C2529" s="92" t="s">
        <v>53</v>
      </c>
      <c r="D2529" s="92" t="s">
        <v>37</v>
      </c>
      <c r="E2529" s="92" t="s">
        <v>62</v>
      </c>
      <c r="F2529" s="92" t="s">
        <v>37</v>
      </c>
      <c r="G2529" s="93" t="s">
        <v>42</v>
      </c>
      <c r="H2529" s="93" t="s">
        <v>37</v>
      </c>
      <c r="I2529" s="92" t="s">
        <v>45</v>
      </c>
      <c r="J2529" s="94">
        <v>3247</v>
      </c>
      <c r="K2529" s="95">
        <v>4164</v>
      </c>
      <c r="L2529" s="96">
        <v>253486.05999998801</v>
      </c>
    </row>
    <row r="2530" spans="1:12" s="97" customFormat="1" ht="15" customHeight="1" x14ac:dyDescent="0.25">
      <c r="A2530" s="91" t="s">
        <v>52</v>
      </c>
      <c r="B2530" s="92" t="s">
        <v>44</v>
      </c>
      <c r="C2530" s="92" t="s">
        <v>53</v>
      </c>
      <c r="D2530" s="92" t="s">
        <v>37</v>
      </c>
      <c r="E2530" s="92" t="s">
        <v>62</v>
      </c>
      <c r="F2530" s="92" t="s">
        <v>37</v>
      </c>
      <c r="G2530" s="93" t="s">
        <v>43</v>
      </c>
      <c r="H2530" s="93" t="s">
        <v>37</v>
      </c>
      <c r="I2530" s="92" t="s">
        <v>117</v>
      </c>
      <c r="J2530" s="94">
        <v>22198</v>
      </c>
      <c r="K2530" s="95">
        <v>53745</v>
      </c>
      <c r="L2530" s="96">
        <v>5251457.4499976402</v>
      </c>
    </row>
    <row r="2531" spans="1:12" s="97" customFormat="1" ht="15" customHeight="1" x14ac:dyDescent="0.25">
      <c r="A2531" s="91" t="s">
        <v>52</v>
      </c>
      <c r="B2531" s="92" t="s">
        <v>44</v>
      </c>
      <c r="C2531" s="92" t="s">
        <v>53</v>
      </c>
      <c r="D2531" s="92" t="s">
        <v>37</v>
      </c>
      <c r="E2531" s="92" t="s">
        <v>62</v>
      </c>
      <c r="F2531" s="92" t="s">
        <v>37</v>
      </c>
      <c r="G2531" s="93" t="s">
        <v>43</v>
      </c>
      <c r="H2531" s="93" t="s">
        <v>37</v>
      </c>
      <c r="I2531" s="92" t="s">
        <v>45</v>
      </c>
      <c r="J2531" s="94">
        <v>3061</v>
      </c>
      <c r="K2531" s="95">
        <v>3843</v>
      </c>
      <c r="L2531" s="96">
        <v>255923.599999989</v>
      </c>
    </row>
    <row r="2532" spans="1:12" s="97" customFormat="1" ht="15" customHeight="1" x14ac:dyDescent="0.25">
      <c r="A2532" s="91" t="s">
        <v>52</v>
      </c>
      <c r="B2532" s="92" t="s">
        <v>44</v>
      </c>
      <c r="C2532" s="92" t="s">
        <v>53</v>
      </c>
      <c r="D2532" s="92" t="s">
        <v>37</v>
      </c>
      <c r="E2532" s="92" t="s">
        <v>62</v>
      </c>
      <c r="F2532" s="92" t="s">
        <v>37</v>
      </c>
      <c r="G2532" s="93" t="s">
        <v>44</v>
      </c>
      <c r="H2532" s="93" t="s">
        <v>37</v>
      </c>
      <c r="I2532" s="92" t="s">
        <v>117</v>
      </c>
      <c r="J2532" s="94">
        <v>21805</v>
      </c>
      <c r="K2532" s="95">
        <v>49691</v>
      </c>
      <c r="L2532" s="96">
        <v>4948776.5699981004</v>
      </c>
    </row>
    <row r="2533" spans="1:12" s="97" customFormat="1" ht="15" customHeight="1" x14ac:dyDescent="0.25">
      <c r="A2533" s="91" t="s">
        <v>52</v>
      </c>
      <c r="B2533" s="92" t="s">
        <v>44</v>
      </c>
      <c r="C2533" s="92" t="s">
        <v>53</v>
      </c>
      <c r="D2533" s="92" t="s">
        <v>37</v>
      </c>
      <c r="E2533" s="92" t="s">
        <v>62</v>
      </c>
      <c r="F2533" s="92" t="s">
        <v>37</v>
      </c>
      <c r="G2533" s="93" t="s">
        <v>44</v>
      </c>
      <c r="H2533" s="93" t="s">
        <v>37</v>
      </c>
      <c r="I2533" s="92" t="s">
        <v>45</v>
      </c>
      <c r="J2533" s="94">
        <v>3083</v>
      </c>
      <c r="K2533" s="95">
        <v>3802</v>
      </c>
      <c r="L2533" s="96">
        <v>246368.059999989</v>
      </c>
    </row>
    <row r="2534" spans="1:12" s="97" customFormat="1" ht="15" customHeight="1" x14ac:dyDescent="0.25">
      <c r="A2534" s="91" t="s">
        <v>52</v>
      </c>
      <c r="B2534" s="92" t="s">
        <v>44</v>
      </c>
      <c r="C2534" s="92" t="s">
        <v>53</v>
      </c>
      <c r="D2534" s="92" t="s">
        <v>37</v>
      </c>
      <c r="E2534" s="92" t="s">
        <v>62</v>
      </c>
      <c r="F2534" s="92" t="s">
        <v>37</v>
      </c>
      <c r="G2534" s="93" t="s">
        <v>98</v>
      </c>
      <c r="H2534" s="93" t="s">
        <v>37</v>
      </c>
      <c r="I2534" s="92" t="s">
        <v>117</v>
      </c>
      <c r="J2534" s="94">
        <v>19275</v>
      </c>
      <c r="K2534" s="95">
        <v>43338</v>
      </c>
      <c r="L2534" s="96">
        <v>4412300.6300003901</v>
      </c>
    </row>
    <row r="2535" spans="1:12" s="97" customFormat="1" ht="15" customHeight="1" x14ac:dyDescent="0.25">
      <c r="A2535" s="91" t="s">
        <v>52</v>
      </c>
      <c r="B2535" s="92" t="s">
        <v>44</v>
      </c>
      <c r="C2535" s="92" t="s">
        <v>53</v>
      </c>
      <c r="D2535" s="92" t="s">
        <v>37</v>
      </c>
      <c r="E2535" s="92" t="s">
        <v>62</v>
      </c>
      <c r="F2535" s="92" t="s">
        <v>37</v>
      </c>
      <c r="G2535" s="93" t="s">
        <v>98</v>
      </c>
      <c r="H2535" s="93" t="s">
        <v>37</v>
      </c>
      <c r="I2535" s="92" t="s">
        <v>45</v>
      </c>
      <c r="J2535" s="94">
        <v>2921</v>
      </c>
      <c r="K2535" s="95">
        <v>3645</v>
      </c>
      <c r="L2535" s="96">
        <v>232997.65999999101</v>
      </c>
    </row>
    <row r="2536" spans="1:12" s="97" customFormat="1" ht="15" customHeight="1" x14ac:dyDescent="0.25">
      <c r="A2536" s="91" t="s">
        <v>52</v>
      </c>
      <c r="B2536" s="92" t="s">
        <v>44</v>
      </c>
      <c r="C2536" s="92" t="s">
        <v>53</v>
      </c>
      <c r="D2536" s="92" t="s">
        <v>37</v>
      </c>
      <c r="E2536" s="92" t="s">
        <v>62</v>
      </c>
      <c r="F2536" s="92" t="s">
        <v>37</v>
      </c>
      <c r="G2536" s="93" t="s">
        <v>37</v>
      </c>
      <c r="H2536" s="93" t="s">
        <v>122</v>
      </c>
      <c r="I2536" s="92" t="s">
        <v>117</v>
      </c>
      <c r="J2536" s="94">
        <v>15066</v>
      </c>
      <c r="K2536" s="95">
        <v>41809</v>
      </c>
      <c r="L2536" s="96">
        <v>3802101.6899999599</v>
      </c>
    </row>
    <row r="2537" spans="1:12" s="97" customFormat="1" ht="15" customHeight="1" x14ac:dyDescent="0.25">
      <c r="A2537" s="91" t="s">
        <v>52</v>
      </c>
      <c r="B2537" s="92" t="s">
        <v>44</v>
      </c>
      <c r="C2537" s="92" t="s">
        <v>53</v>
      </c>
      <c r="D2537" s="92" t="s">
        <v>37</v>
      </c>
      <c r="E2537" s="92" t="s">
        <v>62</v>
      </c>
      <c r="F2537" s="92" t="s">
        <v>37</v>
      </c>
      <c r="G2537" s="93" t="s">
        <v>37</v>
      </c>
      <c r="H2537" s="93" t="s">
        <v>122</v>
      </c>
      <c r="I2537" s="92" t="s">
        <v>45</v>
      </c>
      <c r="J2537" s="94">
        <v>2211</v>
      </c>
      <c r="K2537" s="95">
        <v>3048</v>
      </c>
      <c r="L2537" s="96">
        <v>244646.6</v>
      </c>
    </row>
    <row r="2538" spans="1:12" s="97" customFormat="1" ht="15" customHeight="1" x14ac:dyDescent="0.25">
      <c r="A2538" s="91" t="s">
        <v>52</v>
      </c>
      <c r="B2538" s="92" t="s">
        <v>44</v>
      </c>
      <c r="C2538" s="92" t="s">
        <v>53</v>
      </c>
      <c r="D2538" s="92" t="s">
        <v>37</v>
      </c>
      <c r="E2538" s="92" t="s">
        <v>62</v>
      </c>
      <c r="F2538" s="92" t="s">
        <v>37</v>
      </c>
      <c r="G2538" s="93" t="s">
        <v>37</v>
      </c>
      <c r="H2538" s="93" t="s">
        <v>37</v>
      </c>
      <c r="I2538" s="92" t="s">
        <v>117</v>
      </c>
      <c r="J2538" s="94">
        <v>109325</v>
      </c>
      <c r="K2538" s="95">
        <v>294462</v>
      </c>
      <c r="L2538" s="96">
        <v>28875021.3899891</v>
      </c>
    </row>
    <row r="2539" spans="1:12" s="97" customFormat="1" ht="15" customHeight="1" x14ac:dyDescent="0.25">
      <c r="A2539" s="91" t="s">
        <v>52</v>
      </c>
      <c r="B2539" s="92" t="s">
        <v>44</v>
      </c>
      <c r="C2539" s="92" t="s">
        <v>53</v>
      </c>
      <c r="D2539" s="92" t="s">
        <v>37</v>
      </c>
      <c r="E2539" s="92" t="s">
        <v>62</v>
      </c>
      <c r="F2539" s="92" t="s">
        <v>37</v>
      </c>
      <c r="G2539" s="93" t="s">
        <v>37</v>
      </c>
      <c r="H2539" s="93" t="s">
        <v>37</v>
      </c>
      <c r="I2539" s="92" t="s">
        <v>45</v>
      </c>
      <c r="J2539" s="94">
        <v>15923</v>
      </c>
      <c r="K2539" s="95">
        <v>20835</v>
      </c>
      <c r="L2539" s="96">
        <v>1320955.2399997499</v>
      </c>
    </row>
    <row r="2540" spans="1:12" s="97" customFormat="1" ht="15" customHeight="1" x14ac:dyDescent="0.25">
      <c r="A2540" s="91" t="s">
        <v>52</v>
      </c>
      <c r="B2540" s="92" t="s">
        <v>44</v>
      </c>
      <c r="C2540" s="92" t="s">
        <v>53</v>
      </c>
      <c r="D2540" s="92" t="s">
        <v>37</v>
      </c>
      <c r="E2540" s="92" t="s">
        <v>62</v>
      </c>
      <c r="F2540" s="92" t="s">
        <v>37</v>
      </c>
      <c r="G2540" s="93" t="s">
        <v>37</v>
      </c>
      <c r="H2540" s="93" t="s">
        <v>64</v>
      </c>
      <c r="I2540" s="92" t="s">
        <v>117</v>
      </c>
      <c r="J2540" s="94">
        <v>93399</v>
      </c>
      <c r="K2540" s="95">
        <v>250247</v>
      </c>
      <c r="L2540" s="96">
        <v>24820296.2999564</v>
      </c>
    </row>
    <row r="2541" spans="1:12" s="97" customFormat="1" ht="15" customHeight="1" x14ac:dyDescent="0.25">
      <c r="A2541" s="91" t="s">
        <v>52</v>
      </c>
      <c r="B2541" s="92" t="s">
        <v>44</v>
      </c>
      <c r="C2541" s="92" t="s">
        <v>53</v>
      </c>
      <c r="D2541" s="92" t="s">
        <v>37</v>
      </c>
      <c r="E2541" s="92" t="s">
        <v>62</v>
      </c>
      <c r="F2541" s="92" t="s">
        <v>37</v>
      </c>
      <c r="G2541" s="93" t="s">
        <v>37</v>
      </c>
      <c r="H2541" s="93" t="s">
        <v>64</v>
      </c>
      <c r="I2541" s="92" t="s">
        <v>45</v>
      </c>
      <c r="J2541" s="94">
        <v>13573</v>
      </c>
      <c r="K2541" s="95">
        <v>17606</v>
      </c>
      <c r="L2541" s="96">
        <v>1066719.4899999399</v>
      </c>
    </row>
    <row r="2542" spans="1:12" s="97" customFormat="1" ht="15" customHeight="1" x14ac:dyDescent="0.25">
      <c r="A2542" s="91" t="s">
        <v>52</v>
      </c>
      <c r="B2542" s="92" t="s">
        <v>44</v>
      </c>
      <c r="C2542" s="92" t="s">
        <v>53</v>
      </c>
      <c r="D2542" s="92" t="s">
        <v>37</v>
      </c>
      <c r="E2542" s="92" t="s">
        <v>37</v>
      </c>
      <c r="F2542" s="92" t="s">
        <v>120</v>
      </c>
      <c r="G2542" s="93" t="s">
        <v>41</v>
      </c>
      <c r="H2542" s="93" t="s">
        <v>37</v>
      </c>
      <c r="I2542" s="92" t="s">
        <v>117</v>
      </c>
      <c r="J2542" s="94">
        <v>4569</v>
      </c>
      <c r="K2542" s="95">
        <v>15857</v>
      </c>
      <c r="L2542" s="96">
        <v>1698037.68000004</v>
      </c>
    </row>
    <row r="2543" spans="1:12" s="97" customFormat="1" ht="15" customHeight="1" x14ac:dyDescent="0.25">
      <c r="A2543" s="91" t="s">
        <v>52</v>
      </c>
      <c r="B2543" s="92" t="s">
        <v>44</v>
      </c>
      <c r="C2543" s="92" t="s">
        <v>53</v>
      </c>
      <c r="D2543" s="92" t="s">
        <v>37</v>
      </c>
      <c r="E2543" s="92" t="s">
        <v>37</v>
      </c>
      <c r="F2543" s="92" t="s">
        <v>120</v>
      </c>
      <c r="G2543" s="93" t="s">
        <v>41</v>
      </c>
      <c r="H2543" s="93" t="s">
        <v>37</v>
      </c>
      <c r="I2543" s="92" t="s">
        <v>45</v>
      </c>
      <c r="J2543" s="94">
        <v>688</v>
      </c>
      <c r="K2543" s="95">
        <v>1006</v>
      </c>
      <c r="L2543" s="96">
        <v>73934.870000000505</v>
      </c>
    </row>
    <row r="2544" spans="1:12" s="97" customFormat="1" ht="15" customHeight="1" x14ac:dyDescent="0.25">
      <c r="A2544" s="91" t="s">
        <v>52</v>
      </c>
      <c r="B2544" s="92" t="s">
        <v>44</v>
      </c>
      <c r="C2544" s="92" t="s">
        <v>53</v>
      </c>
      <c r="D2544" s="92" t="s">
        <v>37</v>
      </c>
      <c r="E2544" s="92" t="s">
        <v>37</v>
      </c>
      <c r="F2544" s="92" t="s">
        <v>120</v>
      </c>
      <c r="G2544" s="93" t="s">
        <v>42</v>
      </c>
      <c r="H2544" s="93" t="s">
        <v>37</v>
      </c>
      <c r="I2544" s="92" t="s">
        <v>117</v>
      </c>
      <c r="J2544" s="94">
        <v>4333</v>
      </c>
      <c r="K2544" s="95">
        <v>12307</v>
      </c>
      <c r="L2544" s="96">
        <v>1366563.4200001</v>
      </c>
    </row>
    <row r="2545" spans="1:12" s="97" customFormat="1" ht="15" customHeight="1" x14ac:dyDescent="0.25">
      <c r="A2545" s="91" t="s">
        <v>52</v>
      </c>
      <c r="B2545" s="92" t="s">
        <v>44</v>
      </c>
      <c r="C2545" s="92" t="s">
        <v>53</v>
      </c>
      <c r="D2545" s="92" t="s">
        <v>37</v>
      </c>
      <c r="E2545" s="92" t="s">
        <v>37</v>
      </c>
      <c r="F2545" s="92" t="s">
        <v>120</v>
      </c>
      <c r="G2545" s="93" t="s">
        <v>42</v>
      </c>
      <c r="H2545" s="93" t="s">
        <v>37</v>
      </c>
      <c r="I2545" s="92" t="s">
        <v>45</v>
      </c>
      <c r="J2545" s="94">
        <v>635</v>
      </c>
      <c r="K2545" s="95">
        <v>884</v>
      </c>
      <c r="L2545" s="96">
        <v>69312.760000000198</v>
      </c>
    </row>
    <row r="2546" spans="1:12" s="97" customFormat="1" ht="15" customHeight="1" x14ac:dyDescent="0.25">
      <c r="A2546" s="91" t="s">
        <v>52</v>
      </c>
      <c r="B2546" s="92" t="s">
        <v>44</v>
      </c>
      <c r="C2546" s="92" t="s">
        <v>53</v>
      </c>
      <c r="D2546" s="92" t="s">
        <v>37</v>
      </c>
      <c r="E2546" s="92" t="s">
        <v>37</v>
      </c>
      <c r="F2546" s="92" t="s">
        <v>120</v>
      </c>
      <c r="G2546" s="93" t="s">
        <v>43</v>
      </c>
      <c r="H2546" s="93" t="s">
        <v>37</v>
      </c>
      <c r="I2546" s="92" t="s">
        <v>117</v>
      </c>
      <c r="J2546" s="94">
        <v>5178</v>
      </c>
      <c r="K2546" s="95">
        <v>15872</v>
      </c>
      <c r="L2546" s="96">
        <v>1785903.50999998</v>
      </c>
    </row>
    <row r="2547" spans="1:12" s="97" customFormat="1" ht="15" customHeight="1" x14ac:dyDescent="0.25">
      <c r="A2547" s="91" t="s">
        <v>52</v>
      </c>
      <c r="B2547" s="92" t="s">
        <v>44</v>
      </c>
      <c r="C2547" s="92" t="s">
        <v>53</v>
      </c>
      <c r="D2547" s="92" t="s">
        <v>37</v>
      </c>
      <c r="E2547" s="92" t="s">
        <v>37</v>
      </c>
      <c r="F2547" s="92" t="s">
        <v>120</v>
      </c>
      <c r="G2547" s="93" t="s">
        <v>43</v>
      </c>
      <c r="H2547" s="93" t="s">
        <v>37</v>
      </c>
      <c r="I2547" s="92" t="s">
        <v>45</v>
      </c>
      <c r="J2547" s="94">
        <v>807</v>
      </c>
      <c r="K2547" s="95">
        <v>1160</v>
      </c>
      <c r="L2547" s="96">
        <v>93382.710000000399</v>
      </c>
    </row>
    <row r="2548" spans="1:12" s="97" customFormat="1" ht="15" customHeight="1" x14ac:dyDescent="0.25">
      <c r="A2548" s="91" t="s">
        <v>52</v>
      </c>
      <c r="B2548" s="92" t="s">
        <v>44</v>
      </c>
      <c r="C2548" s="92" t="s">
        <v>53</v>
      </c>
      <c r="D2548" s="92" t="s">
        <v>37</v>
      </c>
      <c r="E2548" s="92" t="s">
        <v>37</v>
      </c>
      <c r="F2548" s="92" t="s">
        <v>120</v>
      </c>
      <c r="G2548" s="93" t="s">
        <v>44</v>
      </c>
      <c r="H2548" s="93" t="s">
        <v>37</v>
      </c>
      <c r="I2548" s="92" t="s">
        <v>117</v>
      </c>
      <c r="J2548" s="94">
        <v>5473</v>
      </c>
      <c r="K2548" s="95">
        <v>16678</v>
      </c>
      <c r="L2548" s="96">
        <v>1866535.8500000699</v>
      </c>
    </row>
    <row r="2549" spans="1:12" s="97" customFormat="1" ht="15" customHeight="1" x14ac:dyDescent="0.25">
      <c r="A2549" s="91" t="s">
        <v>52</v>
      </c>
      <c r="B2549" s="92" t="s">
        <v>44</v>
      </c>
      <c r="C2549" s="92" t="s">
        <v>53</v>
      </c>
      <c r="D2549" s="92" t="s">
        <v>37</v>
      </c>
      <c r="E2549" s="92" t="s">
        <v>37</v>
      </c>
      <c r="F2549" s="92" t="s">
        <v>120</v>
      </c>
      <c r="G2549" s="93" t="s">
        <v>44</v>
      </c>
      <c r="H2549" s="93" t="s">
        <v>37</v>
      </c>
      <c r="I2549" s="92" t="s">
        <v>45</v>
      </c>
      <c r="J2549" s="94">
        <v>876</v>
      </c>
      <c r="K2549" s="95">
        <v>1233</v>
      </c>
      <c r="L2549" s="96">
        <v>102221.650000001</v>
      </c>
    </row>
    <row r="2550" spans="1:12" s="97" customFormat="1" ht="15" customHeight="1" x14ac:dyDescent="0.25">
      <c r="A2550" s="91" t="s">
        <v>52</v>
      </c>
      <c r="B2550" s="92" t="s">
        <v>44</v>
      </c>
      <c r="C2550" s="92" t="s">
        <v>53</v>
      </c>
      <c r="D2550" s="92" t="s">
        <v>37</v>
      </c>
      <c r="E2550" s="92" t="s">
        <v>37</v>
      </c>
      <c r="F2550" s="92" t="s">
        <v>120</v>
      </c>
      <c r="G2550" s="93" t="s">
        <v>98</v>
      </c>
      <c r="H2550" s="93" t="s">
        <v>37</v>
      </c>
      <c r="I2550" s="92" t="s">
        <v>117</v>
      </c>
      <c r="J2550" s="94">
        <v>4985</v>
      </c>
      <c r="K2550" s="95">
        <v>14868</v>
      </c>
      <c r="L2550" s="96">
        <v>1647690.68000008</v>
      </c>
    </row>
    <row r="2551" spans="1:12" s="97" customFormat="1" ht="15" customHeight="1" x14ac:dyDescent="0.25">
      <c r="A2551" s="91" t="s">
        <v>52</v>
      </c>
      <c r="B2551" s="92" t="s">
        <v>44</v>
      </c>
      <c r="C2551" s="92" t="s">
        <v>53</v>
      </c>
      <c r="D2551" s="92" t="s">
        <v>37</v>
      </c>
      <c r="E2551" s="92" t="s">
        <v>37</v>
      </c>
      <c r="F2551" s="92" t="s">
        <v>120</v>
      </c>
      <c r="G2551" s="93" t="s">
        <v>98</v>
      </c>
      <c r="H2551" s="93" t="s">
        <v>37</v>
      </c>
      <c r="I2551" s="92" t="s">
        <v>45</v>
      </c>
      <c r="J2551" s="94">
        <v>881</v>
      </c>
      <c r="K2551" s="95">
        <v>1239</v>
      </c>
      <c r="L2551" s="96">
        <v>96587.800000001007</v>
      </c>
    </row>
    <row r="2552" spans="1:12" s="97" customFormat="1" ht="15" customHeight="1" x14ac:dyDescent="0.25">
      <c r="A2552" s="91" t="s">
        <v>52</v>
      </c>
      <c r="B2552" s="92" t="s">
        <v>44</v>
      </c>
      <c r="C2552" s="92" t="s">
        <v>53</v>
      </c>
      <c r="D2552" s="92" t="s">
        <v>37</v>
      </c>
      <c r="E2552" s="92" t="s">
        <v>37</v>
      </c>
      <c r="F2552" s="92" t="s">
        <v>120</v>
      </c>
      <c r="G2552" s="93" t="s">
        <v>37</v>
      </c>
      <c r="H2552" s="93" t="s">
        <v>122</v>
      </c>
      <c r="I2552" s="92" t="s">
        <v>117</v>
      </c>
      <c r="J2552" s="94">
        <v>3562</v>
      </c>
      <c r="K2552" s="95">
        <v>10154</v>
      </c>
      <c r="L2552" s="96">
        <v>1140232.6999999899</v>
      </c>
    </row>
    <row r="2553" spans="1:12" s="97" customFormat="1" ht="15" customHeight="1" x14ac:dyDescent="0.25">
      <c r="A2553" s="91" t="s">
        <v>52</v>
      </c>
      <c r="B2553" s="92" t="s">
        <v>44</v>
      </c>
      <c r="C2553" s="92" t="s">
        <v>53</v>
      </c>
      <c r="D2553" s="92" t="s">
        <v>37</v>
      </c>
      <c r="E2553" s="92" t="s">
        <v>37</v>
      </c>
      <c r="F2553" s="92" t="s">
        <v>120</v>
      </c>
      <c r="G2553" s="93" t="s">
        <v>37</v>
      </c>
      <c r="H2553" s="93" t="s">
        <v>122</v>
      </c>
      <c r="I2553" s="92" t="s">
        <v>45</v>
      </c>
      <c r="J2553" s="94">
        <v>648</v>
      </c>
      <c r="K2553" s="95">
        <v>1077</v>
      </c>
      <c r="L2553" s="96">
        <v>103777.85</v>
      </c>
    </row>
    <row r="2554" spans="1:12" s="97" customFormat="1" ht="15" customHeight="1" x14ac:dyDescent="0.25">
      <c r="A2554" s="91" t="s">
        <v>52</v>
      </c>
      <c r="B2554" s="92" t="s">
        <v>44</v>
      </c>
      <c r="C2554" s="92" t="s">
        <v>53</v>
      </c>
      <c r="D2554" s="92" t="s">
        <v>37</v>
      </c>
      <c r="E2554" s="92" t="s">
        <v>37</v>
      </c>
      <c r="F2554" s="92" t="s">
        <v>120</v>
      </c>
      <c r="G2554" s="93" t="s">
        <v>37</v>
      </c>
      <c r="H2554" s="93" t="s">
        <v>37</v>
      </c>
      <c r="I2554" s="92" t="s">
        <v>117</v>
      </c>
      <c r="J2554" s="94">
        <v>22993</v>
      </c>
      <c r="K2554" s="95">
        <v>76257</v>
      </c>
      <c r="L2554" s="96">
        <v>8440466.6499952599</v>
      </c>
    </row>
    <row r="2555" spans="1:12" s="97" customFormat="1" ht="15" customHeight="1" x14ac:dyDescent="0.25">
      <c r="A2555" s="91" t="s">
        <v>52</v>
      </c>
      <c r="B2555" s="92" t="s">
        <v>44</v>
      </c>
      <c r="C2555" s="92" t="s">
        <v>53</v>
      </c>
      <c r="D2555" s="92" t="s">
        <v>37</v>
      </c>
      <c r="E2555" s="92" t="s">
        <v>37</v>
      </c>
      <c r="F2555" s="92" t="s">
        <v>120</v>
      </c>
      <c r="G2555" s="93" t="s">
        <v>37</v>
      </c>
      <c r="H2555" s="93" t="s">
        <v>37</v>
      </c>
      <c r="I2555" s="92" t="s">
        <v>45</v>
      </c>
      <c r="J2555" s="94">
        <v>3727</v>
      </c>
      <c r="K2555" s="95">
        <v>5564</v>
      </c>
      <c r="L2555" s="96">
        <v>438338.27000002301</v>
      </c>
    </row>
    <row r="2556" spans="1:12" s="97" customFormat="1" ht="15" customHeight="1" x14ac:dyDescent="0.25">
      <c r="A2556" s="91" t="s">
        <v>52</v>
      </c>
      <c r="B2556" s="92" t="s">
        <v>44</v>
      </c>
      <c r="C2556" s="92" t="s">
        <v>53</v>
      </c>
      <c r="D2556" s="92" t="s">
        <v>37</v>
      </c>
      <c r="E2556" s="92" t="s">
        <v>37</v>
      </c>
      <c r="F2556" s="92" t="s">
        <v>120</v>
      </c>
      <c r="G2556" s="93" t="s">
        <v>37</v>
      </c>
      <c r="H2556" s="93" t="s">
        <v>64</v>
      </c>
      <c r="I2556" s="92" t="s">
        <v>117</v>
      </c>
      <c r="J2556" s="94">
        <v>19250</v>
      </c>
      <c r="K2556" s="95">
        <v>65468</v>
      </c>
      <c r="L2556" s="96">
        <v>7230613.7899989896</v>
      </c>
    </row>
    <row r="2557" spans="1:12" s="97" customFormat="1" ht="15" customHeight="1" x14ac:dyDescent="0.25">
      <c r="A2557" s="91" t="s">
        <v>52</v>
      </c>
      <c r="B2557" s="92" t="s">
        <v>44</v>
      </c>
      <c r="C2557" s="92" t="s">
        <v>53</v>
      </c>
      <c r="D2557" s="92" t="s">
        <v>37</v>
      </c>
      <c r="E2557" s="92" t="s">
        <v>37</v>
      </c>
      <c r="F2557" s="92" t="s">
        <v>120</v>
      </c>
      <c r="G2557" s="93" t="s">
        <v>37</v>
      </c>
      <c r="H2557" s="93" t="s">
        <v>64</v>
      </c>
      <c r="I2557" s="92" t="s">
        <v>45</v>
      </c>
      <c r="J2557" s="94">
        <v>3051</v>
      </c>
      <c r="K2557" s="95">
        <v>4449</v>
      </c>
      <c r="L2557" s="96">
        <v>331938.95000001398</v>
      </c>
    </row>
    <row r="2558" spans="1:12" s="97" customFormat="1" ht="15" customHeight="1" x14ac:dyDescent="0.25">
      <c r="A2558" s="91" t="s">
        <v>52</v>
      </c>
      <c r="B2558" s="92" t="s">
        <v>44</v>
      </c>
      <c r="C2558" s="92" t="s">
        <v>53</v>
      </c>
      <c r="D2558" s="92" t="s">
        <v>37</v>
      </c>
      <c r="E2558" s="92" t="s">
        <v>37</v>
      </c>
      <c r="F2558" s="92" t="s">
        <v>121</v>
      </c>
      <c r="G2558" s="93" t="s">
        <v>41</v>
      </c>
      <c r="H2558" s="93" t="s">
        <v>37</v>
      </c>
      <c r="I2558" s="92" t="s">
        <v>117</v>
      </c>
      <c r="J2558" s="94">
        <v>56631</v>
      </c>
      <c r="K2558" s="95">
        <v>150750</v>
      </c>
      <c r="L2558" s="96">
        <v>14863755.6599844</v>
      </c>
    </row>
    <row r="2559" spans="1:12" s="97" customFormat="1" ht="15" customHeight="1" x14ac:dyDescent="0.25">
      <c r="A2559" s="91" t="s">
        <v>52</v>
      </c>
      <c r="B2559" s="92" t="s">
        <v>44</v>
      </c>
      <c r="C2559" s="92" t="s">
        <v>53</v>
      </c>
      <c r="D2559" s="92" t="s">
        <v>37</v>
      </c>
      <c r="E2559" s="92" t="s">
        <v>37</v>
      </c>
      <c r="F2559" s="92" t="s">
        <v>121</v>
      </c>
      <c r="G2559" s="93" t="s">
        <v>41</v>
      </c>
      <c r="H2559" s="93" t="s">
        <v>37</v>
      </c>
      <c r="I2559" s="92" t="s">
        <v>45</v>
      </c>
      <c r="J2559" s="94">
        <v>8365</v>
      </c>
      <c r="K2559" s="95">
        <v>10851</v>
      </c>
      <c r="L2559" s="96">
        <v>667736.40999996802</v>
      </c>
    </row>
    <row r="2560" spans="1:12" s="97" customFormat="1" ht="15" customHeight="1" x14ac:dyDescent="0.25">
      <c r="A2560" s="91" t="s">
        <v>52</v>
      </c>
      <c r="B2560" s="92" t="s">
        <v>44</v>
      </c>
      <c r="C2560" s="92" t="s">
        <v>53</v>
      </c>
      <c r="D2560" s="92" t="s">
        <v>37</v>
      </c>
      <c r="E2560" s="92" t="s">
        <v>37</v>
      </c>
      <c r="F2560" s="92" t="s">
        <v>121</v>
      </c>
      <c r="G2560" s="93" t="s">
        <v>42</v>
      </c>
      <c r="H2560" s="93" t="s">
        <v>37</v>
      </c>
      <c r="I2560" s="92" t="s">
        <v>117</v>
      </c>
      <c r="J2560" s="94">
        <v>50929</v>
      </c>
      <c r="K2560" s="95">
        <v>115302</v>
      </c>
      <c r="L2560" s="96">
        <v>11495779.439993</v>
      </c>
    </row>
    <row r="2561" spans="1:12" s="97" customFormat="1" ht="15" customHeight="1" x14ac:dyDescent="0.25">
      <c r="A2561" s="91" t="s">
        <v>52</v>
      </c>
      <c r="B2561" s="92" t="s">
        <v>44</v>
      </c>
      <c r="C2561" s="92" t="s">
        <v>53</v>
      </c>
      <c r="D2561" s="92" t="s">
        <v>37</v>
      </c>
      <c r="E2561" s="92" t="s">
        <v>37</v>
      </c>
      <c r="F2561" s="92" t="s">
        <v>121</v>
      </c>
      <c r="G2561" s="93" t="s">
        <v>42</v>
      </c>
      <c r="H2561" s="93" t="s">
        <v>37</v>
      </c>
      <c r="I2561" s="92" t="s">
        <v>45</v>
      </c>
      <c r="J2561" s="94">
        <v>7487</v>
      </c>
      <c r="K2561" s="95">
        <v>9260</v>
      </c>
      <c r="L2561" s="96">
        <v>569941.73999996402</v>
      </c>
    </row>
    <row r="2562" spans="1:12" s="97" customFormat="1" ht="15" customHeight="1" x14ac:dyDescent="0.25">
      <c r="A2562" s="91" t="s">
        <v>52</v>
      </c>
      <c r="B2562" s="92" t="s">
        <v>44</v>
      </c>
      <c r="C2562" s="92" t="s">
        <v>53</v>
      </c>
      <c r="D2562" s="92" t="s">
        <v>37</v>
      </c>
      <c r="E2562" s="92" t="s">
        <v>37</v>
      </c>
      <c r="F2562" s="92" t="s">
        <v>121</v>
      </c>
      <c r="G2562" s="93" t="s">
        <v>43</v>
      </c>
      <c r="H2562" s="93" t="s">
        <v>37</v>
      </c>
      <c r="I2562" s="92" t="s">
        <v>117</v>
      </c>
      <c r="J2562" s="94">
        <v>48150</v>
      </c>
      <c r="K2562" s="95">
        <v>101377</v>
      </c>
      <c r="L2562" s="96">
        <v>10111945.6299961</v>
      </c>
    </row>
    <row r="2563" spans="1:12" s="97" customFormat="1" ht="15" customHeight="1" x14ac:dyDescent="0.25">
      <c r="A2563" s="91" t="s">
        <v>52</v>
      </c>
      <c r="B2563" s="92" t="s">
        <v>44</v>
      </c>
      <c r="C2563" s="92" t="s">
        <v>53</v>
      </c>
      <c r="D2563" s="92" t="s">
        <v>37</v>
      </c>
      <c r="E2563" s="92" t="s">
        <v>37</v>
      </c>
      <c r="F2563" s="92" t="s">
        <v>121</v>
      </c>
      <c r="G2563" s="93" t="s">
        <v>43</v>
      </c>
      <c r="H2563" s="93" t="s">
        <v>37</v>
      </c>
      <c r="I2563" s="92" t="s">
        <v>45</v>
      </c>
      <c r="J2563" s="94">
        <v>7050</v>
      </c>
      <c r="K2563" s="95">
        <v>8559</v>
      </c>
      <c r="L2563" s="96">
        <v>532162.13999996998</v>
      </c>
    </row>
    <row r="2564" spans="1:12" s="97" customFormat="1" ht="15" customHeight="1" x14ac:dyDescent="0.25">
      <c r="A2564" s="91" t="s">
        <v>52</v>
      </c>
      <c r="B2564" s="92" t="s">
        <v>44</v>
      </c>
      <c r="C2564" s="92" t="s">
        <v>53</v>
      </c>
      <c r="D2564" s="92" t="s">
        <v>37</v>
      </c>
      <c r="E2564" s="92" t="s">
        <v>37</v>
      </c>
      <c r="F2564" s="92" t="s">
        <v>121</v>
      </c>
      <c r="G2564" s="93" t="s">
        <v>44</v>
      </c>
      <c r="H2564" s="93" t="s">
        <v>37</v>
      </c>
      <c r="I2564" s="92" t="s">
        <v>117</v>
      </c>
      <c r="J2564" s="94">
        <v>47437</v>
      </c>
      <c r="K2564" s="95">
        <v>97253</v>
      </c>
      <c r="L2564" s="96">
        <v>9714138.5099971499</v>
      </c>
    </row>
    <row r="2565" spans="1:12" s="97" customFormat="1" ht="15" customHeight="1" x14ac:dyDescent="0.25">
      <c r="A2565" s="91" t="s">
        <v>52</v>
      </c>
      <c r="B2565" s="92" t="s">
        <v>44</v>
      </c>
      <c r="C2565" s="92" t="s">
        <v>53</v>
      </c>
      <c r="D2565" s="92" t="s">
        <v>37</v>
      </c>
      <c r="E2565" s="92" t="s">
        <v>37</v>
      </c>
      <c r="F2565" s="92" t="s">
        <v>121</v>
      </c>
      <c r="G2565" s="93" t="s">
        <v>44</v>
      </c>
      <c r="H2565" s="93" t="s">
        <v>37</v>
      </c>
      <c r="I2565" s="92" t="s">
        <v>45</v>
      </c>
      <c r="J2565" s="94">
        <v>7140</v>
      </c>
      <c r="K2565" s="95">
        <v>8520</v>
      </c>
      <c r="L2565" s="96">
        <v>524557.02999996895</v>
      </c>
    </row>
    <row r="2566" spans="1:12" s="97" customFormat="1" ht="15" customHeight="1" x14ac:dyDescent="0.25">
      <c r="A2566" s="91" t="s">
        <v>52</v>
      </c>
      <c r="B2566" s="92" t="s">
        <v>44</v>
      </c>
      <c r="C2566" s="92" t="s">
        <v>53</v>
      </c>
      <c r="D2566" s="92" t="s">
        <v>37</v>
      </c>
      <c r="E2566" s="92" t="s">
        <v>37</v>
      </c>
      <c r="F2566" s="92" t="s">
        <v>121</v>
      </c>
      <c r="G2566" s="93" t="s">
        <v>98</v>
      </c>
      <c r="H2566" s="93" t="s">
        <v>37</v>
      </c>
      <c r="I2566" s="92" t="s">
        <v>117</v>
      </c>
      <c r="J2566" s="94">
        <v>41846</v>
      </c>
      <c r="K2566" s="95">
        <v>83597</v>
      </c>
      <c r="L2566" s="96">
        <v>8545396.2399994191</v>
      </c>
    </row>
    <row r="2567" spans="1:12" s="97" customFormat="1" ht="15" customHeight="1" x14ac:dyDescent="0.25">
      <c r="A2567" s="91" t="s">
        <v>52</v>
      </c>
      <c r="B2567" s="92" t="s">
        <v>44</v>
      </c>
      <c r="C2567" s="92" t="s">
        <v>53</v>
      </c>
      <c r="D2567" s="92" t="s">
        <v>37</v>
      </c>
      <c r="E2567" s="92" t="s">
        <v>37</v>
      </c>
      <c r="F2567" s="92" t="s">
        <v>121</v>
      </c>
      <c r="G2567" s="93" t="s">
        <v>98</v>
      </c>
      <c r="H2567" s="93" t="s">
        <v>37</v>
      </c>
      <c r="I2567" s="92" t="s">
        <v>45</v>
      </c>
      <c r="J2567" s="94">
        <v>6416</v>
      </c>
      <c r="K2567" s="95">
        <v>7668</v>
      </c>
      <c r="L2567" s="96">
        <v>488999.36999997898</v>
      </c>
    </row>
    <row r="2568" spans="1:12" s="97" customFormat="1" ht="15" customHeight="1" x14ac:dyDescent="0.25">
      <c r="A2568" s="91" t="s">
        <v>52</v>
      </c>
      <c r="B2568" s="92" t="s">
        <v>44</v>
      </c>
      <c r="C2568" s="92" t="s">
        <v>53</v>
      </c>
      <c r="D2568" s="92" t="s">
        <v>37</v>
      </c>
      <c r="E2568" s="92" t="s">
        <v>37</v>
      </c>
      <c r="F2568" s="92" t="s">
        <v>121</v>
      </c>
      <c r="G2568" s="93" t="s">
        <v>37</v>
      </c>
      <c r="H2568" s="93" t="s">
        <v>122</v>
      </c>
      <c r="I2568" s="92" t="s">
        <v>117</v>
      </c>
      <c r="J2568" s="94">
        <v>32508</v>
      </c>
      <c r="K2568" s="95">
        <v>74007</v>
      </c>
      <c r="L2568" s="96">
        <v>6787092.7900002096</v>
      </c>
    </row>
    <row r="2569" spans="1:12" s="97" customFormat="1" ht="15" customHeight="1" x14ac:dyDescent="0.25">
      <c r="A2569" s="91" t="s">
        <v>52</v>
      </c>
      <c r="B2569" s="92" t="s">
        <v>44</v>
      </c>
      <c r="C2569" s="92" t="s">
        <v>53</v>
      </c>
      <c r="D2569" s="92" t="s">
        <v>37</v>
      </c>
      <c r="E2569" s="92" t="s">
        <v>37</v>
      </c>
      <c r="F2569" s="92" t="s">
        <v>121</v>
      </c>
      <c r="G2569" s="93" t="s">
        <v>37</v>
      </c>
      <c r="H2569" s="93" t="s">
        <v>122</v>
      </c>
      <c r="I2569" s="92" t="s">
        <v>45</v>
      </c>
      <c r="J2569" s="94">
        <v>4652</v>
      </c>
      <c r="K2569" s="95">
        <v>5985</v>
      </c>
      <c r="L2569" s="96">
        <v>456164.37000002601</v>
      </c>
    </row>
    <row r="2570" spans="1:12" s="97" customFormat="1" ht="15" customHeight="1" x14ac:dyDescent="0.25">
      <c r="A2570" s="91" t="s">
        <v>52</v>
      </c>
      <c r="B2570" s="92" t="s">
        <v>44</v>
      </c>
      <c r="C2570" s="92" t="s">
        <v>53</v>
      </c>
      <c r="D2570" s="92" t="s">
        <v>37</v>
      </c>
      <c r="E2570" s="92" t="s">
        <v>37</v>
      </c>
      <c r="F2570" s="92" t="s">
        <v>121</v>
      </c>
      <c r="G2570" s="93" t="s">
        <v>37</v>
      </c>
      <c r="H2570" s="93" t="s">
        <v>37</v>
      </c>
      <c r="I2570" s="92" t="s">
        <v>117</v>
      </c>
      <c r="J2570" s="94">
        <v>235041</v>
      </c>
      <c r="K2570" s="95">
        <v>554440</v>
      </c>
      <c r="L2570" s="96">
        <v>55362578.699995503</v>
      </c>
    </row>
    <row r="2571" spans="1:12" s="97" customFormat="1" ht="15" customHeight="1" x14ac:dyDescent="0.25">
      <c r="A2571" s="91" t="s">
        <v>52</v>
      </c>
      <c r="B2571" s="92" t="s">
        <v>44</v>
      </c>
      <c r="C2571" s="92" t="s">
        <v>53</v>
      </c>
      <c r="D2571" s="92" t="s">
        <v>37</v>
      </c>
      <c r="E2571" s="92" t="s">
        <v>37</v>
      </c>
      <c r="F2571" s="92" t="s">
        <v>121</v>
      </c>
      <c r="G2571" s="93" t="s">
        <v>37</v>
      </c>
      <c r="H2571" s="93" t="s">
        <v>37</v>
      </c>
      <c r="I2571" s="92" t="s">
        <v>45</v>
      </c>
      <c r="J2571" s="94">
        <v>36124</v>
      </c>
      <c r="K2571" s="95">
        <v>45378</v>
      </c>
      <c r="L2571" s="96">
        <v>2814526.7300009602</v>
      </c>
    </row>
    <row r="2572" spans="1:12" s="97" customFormat="1" ht="15" customHeight="1" x14ac:dyDescent="0.25">
      <c r="A2572" s="91" t="s">
        <v>52</v>
      </c>
      <c r="B2572" s="92" t="s">
        <v>44</v>
      </c>
      <c r="C2572" s="92" t="s">
        <v>53</v>
      </c>
      <c r="D2572" s="92" t="s">
        <v>37</v>
      </c>
      <c r="E2572" s="92" t="s">
        <v>37</v>
      </c>
      <c r="F2572" s="92" t="s">
        <v>121</v>
      </c>
      <c r="G2572" s="93" t="s">
        <v>37</v>
      </c>
      <c r="H2572" s="93" t="s">
        <v>64</v>
      </c>
      <c r="I2572" s="92" t="s">
        <v>117</v>
      </c>
      <c r="J2572" s="94">
        <v>200543</v>
      </c>
      <c r="K2572" s="95">
        <v>475156</v>
      </c>
      <c r="L2572" s="96">
        <v>48037221.149826102</v>
      </c>
    </row>
    <row r="2573" spans="1:12" s="97" customFormat="1" ht="15" customHeight="1" x14ac:dyDescent="0.25">
      <c r="A2573" s="91" t="s">
        <v>52</v>
      </c>
      <c r="B2573" s="92" t="s">
        <v>44</v>
      </c>
      <c r="C2573" s="92" t="s">
        <v>53</v>
      </c>
      <c r="D2573" s="92" t="s">
        <v>37</v>
      </c>
      <c r="E2573" s="92" t="s">
        <v>37</v>
      </c>
      <c r="F2573" s="92" t="s">
        <v>121</v>
      </c>
      <c r="G2573" s="93" t="s">
        <v>37</v>
      </c>
      <c r="H2573" s="93" t="s">
        <v>64</v>
      </c>
      <c r="I2573" s="92" t="s">
        <v>45</v>
      </c>
      <c r="J2573" s="94">
        <v>31126</v>
      </c>
      <c r="K2573" s="95">
        <v>38950</v>
      </c>
      <c r="L2573" s="96">
        <v>2331686.20999981</v>
      </c>
    </row>
    <row r="2574" spans="1:12" s="97" customFormat="1" ht="15" customHeight="1" x14ac:dyDescent="0.25">
      <c r="A2574" s="91" t="s">
        <v>52</v>
      </c>
      <c r="B2574" s="92" t="s">
        <v>44</v>
      </c>
      <c r="C2574" s="92" t="s">
        <v>53</v>
      </c>
      <c r="D2574" s="92" t="s">
        <v>37</v>
      </c>
      <c r="E2574" s="92" t="s">
        <v>37</v>
      </c>
      <c r="F2574" s="92" t="s">
        <v>60</v>
      </c>
      <c r="G2574" s="93" t="s">
        <v>41</v>
      </c>
      <c r="H2574" s="93" t="s">
        <v>37</v>
      </c>
      <c r="I2574" s="92" t="s">
        <v>117</v>
      </c>
      <c r="J2574" s="94">
        <v>9718</v>
      </c>
      <c r="K2574" s="95">
        <v>29379</v>
      </c>
      <c r="L2574" s="96">
        <v>2431723.3200000701</v>
      </c>
    </row>
    <row r="2575" spans="1:12" s="97" customFormat="1" ht="15" customHeight="1" x14ac:dyDescent="0.25">
      <c r="A2575" s="91" t="s">
        <v>52</v>
      </c>
      <c r="B2575" s="92" t="s">
        <v>44</v>
      </c>
      <c r="C2575" s="92" t="s">
        <v>53</v>
      </c>
      <c r="D2575" s="92" t="s">
        <v>37</v>
      </c>
      <c r="E2575" s="92" t="s">
        <v>37</v>
      </c>
      <c r="F2575" s="92" t="s">
        <v>60</v>
      </c>
      <c r="G2575" s="93" t="s">
        <v>41</v>
      </c>
      <c r="H2575" s="93" t="s">
        <v>37</v>
      </c>
      <c r="I2575" s="92" t="s">
        <v>45</v>
      </c>
      <c r="J2575" s="94">
        <v>1756</v>
      </c>
      <c r="K2575" s="95">
        <v>2327</v>
      </c>
      <c r="L2575" s="96">
        <v>111969.669999998</v>
      </c>
    </row>
    <row r="2576" spans="1:12" s="97" customFormat="1" ht="15" customHeight="1" x14ac:dyDescent="0.25">
      <c r="A2576" s="91" t="s">
        <v>52</v>
      </c>
      <c r="B2576" s="92" t="s">
        <v>44</v>
      </c>
      <c r="C2576" s="92" t="s">
        <v>53</v>
      </c>
      <c r="D2576" s="92" t="s">
        <v>37</v>
      </c>
      <c r="E2576" s="92" t="s">
        <v>37</v>
      </c>
      <c r="F2576" s="92" t="s">
        <v>60</v>
      </c>
      <c r="G2576" s="93" t="s">
        <v>42</v>
      </c>
      <c r="H2576" s="93" t="s">
        <v>37</v>
      </c>
      <c r="I2576" s="92" t="s">
        <v>117</v>
      </c>
      <c r="J2576" s="94">
        <v>8738</v>
      </c>
      <c r="K2576" s="95">
        <v>23132</v>
      </c>
      <c r="L2576" s="96">
        <v>1949190.4500001899</v>
      </c>
    </row>
    <row r="2577" spans="1:12" s="97" customFormat="1" ht="15" customHeight="1" x14ac:dyDescent="0.25">
      <c r="A2577" s="91" t="s">
        <v>52</v>
      </c>
      <c r="B2577" s="92" t="s">
        <v>44</v>
      </c>
      <c r="C2577" s="92" t="s">
        <v>53</v>
      </c>
      <c r="D2577" s="92" t="s">
        <v>37</v>
      </c>
      <c r="E2577" s="92" t="s">
        <v>37</v>
      </c>
      <c r="F2577" s="92" t="s">
        <v>60</v>
      </c>
      <c r="G2577" s="93" t="s">
        <v>42</v>
      </c>
      <c r="H2577" s="93" t="s">
        <v>37</v>
      </c>
      <c r="I2577" s="92" t="s">
        <v>45</v>
      </c>
      <c r="J2577" s="94">
        <v>1542</v>
      </c>
      <c r="K2577" s="95">
        <v>1875</v>
      </c>
      <c r="L2577" s="96">
        <v>88810.829999999303</v>
      </c>
    </row>
    <row r="2578" spans="1:12" s="97" customFormat="1" ht="15" customHeight="1" x14ac:dyDescent="0.25">
      <c r="A2578" s="91" t="s">
        <v>52</v>
      </c>
      <c r="B2578" s="92" t="s">
        <v>44</v>
      </c>
      <c r="C2578" s="92" t="s">
        <v>53</v>
      </c>
      <c r="D2578" s="92" t="s">
        <v>37</v>
      </c>
      <c r="E2578" s="92" t="s">
        <v>37</v>
      </c>
      <c r="F2578" s="92" t="s">
        <v>60</v>
      </c>
      <c r="G2578" s="93" t="s">
        <v>43</v>
      </c>
      <c r="H2578" s="93" t="s">
        <v>37</v>
      </c>
      <c r="I2578" s="92" t="s">
        <v>117</v>
      </c>
      <c r="J2578" s="94">
        <v>8001</v>
      </c>
      <c r="K2578" s="95">
        <v>19049</v>
      </c>
      <c r="L2578" s="96">
        <v>1670899.9700000901</v>
      </c>
    </row>
    <row r="2579" spans="1:12" s="97" customFormat="1" ht="15" customHeight="1" x14ac:dyDescent="0.25">
      <c r="A2579" s="91" t="s">
        <v>52</v>
      </c>
      <c r="B2579" s="92" t="s">
        <v>44</v>
      </c>
      <c r="C2579" s="92" t="s">
        <v>53</v>
      </c>
      <c r="D2579" s="92" t="s">
        <v>37</v>
      </c>
      <c r="E2579" s="92" t="s">
        <v>37</v>
      </c>
      <c r="F2579" s="92" t="s">
        <v>60</v>
      </c>
      <c r="G2579" s="93" t="s">
        <v>43</v>
      </c>
      <c r="H2579" s="93" t="s">
        <v>37</v>
      </c>
      <c r="I2579" s="92" t="s">
        <v>45</v>
      </c>
      <c r="J2579" s="94">
        <v>1398</v>
      </c>
      <c r="K2579" s="95">
        <v>1713</v>
      </c>
      <c r="L2579" s="96">
        <v>84370.409999999407</v>
      </c>
    </row>
    <row r="2580" spans="1:12" s="97" customFormat="1" ht="15" customHeight="1" x14ac:dyDescent="0.25">
      <c r="A2580" s="91" t="s">
        <v>52</v>
      </c>
      <c r="B2580" s="92" t="s">
        <v>44</v>
      </c>
      <c r="C2580" s="92" t="s">
        <v>53</v>
      </c>
      <c r="D2580" s="92" t="s">
        <v>37</v>
      </c>
      <c r="E2580" s="92" t="s">
        <v>37</v>
      </c>
      <c r="F2580" s="92" t="s">
        <v>60</v>
      </c>
      <c r="G2580" s="93" t="s">
        <v>44</v>
      </c>
      <c r="H2580" s="93" t="s">
        <v>37</v>
      </c>
      <c r="I2580" s="92" t="s">
        <v>117</v>
      </c>
      <c r="J2580" s="94">
        <v>7316</v>
      </c>
      <c r="K2580" s="95">
        <v>16799</v>
      </c>
      <c r="L2580" s="96">
        <v>1460410.5200000601</v>
      </c>
    </row>
    <row r="2581" spans="1:12" s="97" customFormat="1" ht="15" customHeight="1" x14ac:dyDescent="0.25">
      <c r="A2581" s="91" t="s">
        <v>52</v>
      </c>
      <c r="B2581" s="92" t="s">
        <v>44</v>
      </c>
      <c r="C2581" s="92" t="s">
        <v>53</v>
      </c>
      <c r="D2581" s="92" t="s">
        <v>37</v>
      </c>
      <c r="E2581" s="92" t="s">
        <v>37</v>
      </c>
      <c r="F2581" s="92" t="s">
        <v>60</v>
      </c>
      <c r="G2581" s="93" t="s">
        <v>44</v>
      </c>
      <c r="H2581" s="93" t="s">
        <v>37</v>
      </c>
      <c r="I2581" s="92" t="s">
        <v>45</v>
      </c>
      <c r="J2581" s="94">
        <v>1273</v>
      </c>
      <c r="K2581" s="95">
        <v>1524</v>
      </c>
      <c r="L2581" s="96">
        <v>77058.359999999593</v>
      </c>
    </row>
    <row r="2582" spans="1:12" s="97" customFormat="1" ht="15" customHeight="1" x14ac:dyDescent="0.25">
      <c r="A2582" s="91" t="s">
        <v>52</v>
      </c>
      <c r="B2582" s="92" t="s">
        <v>44</v>
      </c>
      <c r="C2582" s="92" t="s">
        <v>53</v>
      </c>
      <c r="D2582" s="92" t="s">
        <v>37</v>
      </c>
      <c r="E2582" s="92" t="s">
        <v>37</v>
      </c>
      <c r="F2582" s="92" t="s">
        <v>60</v>
      </c>
      <c r="G2582" s="93" t="s">
        <v>98</v>
      </c>
      <c r="H2582" s="93" t="s">
        <v>37</v>
      </c>
      <c r="I2582" s="92" t="s">
        <v>117</v>
      </c>
      <c r="J2582" s="94">
        <v>6831</v>
      </c>
      <c r="K2582" s="95">
        <v>14623</v>
      </c>
      <c r="L2582" s="96">
        <v>1333862.1300000099</v>
      </c>
    </row>
    <row r="2583" spans="1:12" s="97" customFormat="1" ht="15" customHeight="1" x14ac:dyDescent="0.25">
      <c r="A2583" s="91" t="s">
        <v>52</v>
      </c>
      <c r="B2583" s="92" t="s">
        <v>44</v>
      </c>
      <c r="C2583" s="92" t="s">
        <v>53</v>
      </c>
      <c r="D2583" s="92" t="s">
        <v>37</v>
      </c>
      <c r="E2583" s="92" t="s">
        <v>37</v>
      </c>
      <c r="F2583" s="92" t="s">
        <v>60</v>
      </c>
      <c r="G2583" s="93" t="s">
        <v>98</v>
      </c>
      <c r="H2583" s="93" t="s">
        <v>37</v>
      </c>
      <c r="I2583" s="92" t="s">
        <v>45</v>
      </c>
      <c r="J2583" s="94">
        <v>1249</v>
      </c>
      <c r="K2583" s="95">
        <v>1471</v>
      </c>
      <c r="L2583" s="96">
        <v>76946.809999999794</v>
      </c>
    </row>
    <row r="2584" spans="1:12" s="97" customFormat="1" ht="15" customHeight="1" x14ac:dyDescent="0.25">
      <c r="A2584" s="91" t="s">
        <v>52</v>
      </c>
      <c r="B2584" s="92" t="s">
        <v>44</v>
      </c>
      <c r="C2584" s="92" t="s">
        <v>53</v>
      </c>
      <c r="D2584" s="92" t="s">
        <v>37</v>
      </c>
      <c r="E2584" s="92" t="s">
        <v>37</v>
      </c>
      <c r="F2584" s="92" t="s">
        <v>60</v>
      </c>
      <c r="G2584" s="93" t="s">
        <v>37</v>
      </c>
      <c r="H2584" s="93" t="s">
        <v>122</v>
      </c>
      <c r="I2584" s="92" t="s">
        <v>117</v>
      </c>
      <c r="J2584" s="94">
        <v>5717</v>
      </c>
      <c r="K2584" s="95">
        <v>16295</v>
      </c>
      <c r="L2584" s="96">
        <v>1238035.4700000801</v>
      </c>
    </row>
    <row r="2585" spans="1:12" s="97" customFormat="1" ht="15" customHeight="1" x14ac:dyDescent="0.25">
      <c r="A2585" s="91" t="s">
        <v>52</v>
      </c>
      <c r="B2585" s="92" t="s">
        <v>44</v>
      </c>
      <c r="C2585" s="92" t="s">
        <v>53</v>
      </c>
      <c r="D2585" s="92" t="s">
        <v>37</v>
      </c>
      <c r="E2585" s="92" t="s">
        <v>37</v>
      </c>
      <c r="F2585" s="92" t="s">
        <v>60</v>
      </c>
      <c r="G2585" s="93" t="s">
        <v>37</v>
      </c>
      <c r="H2585" s="93" t="s">
        <v>122</v>
      </c>
      <c r="I2585" s="92" t="s">
        <v>45</v>
      </c>
      <c r="J2585" s="94">
        <v>981</v>
      </c>
      <c r="K2585" s="95">
        <v>1216</v>
      </c>
      <c r="L2585" s="96">
        <v>68869.42</v>
      </c>
    </row>
    <row r="2586" spans="1:12" s="97" customFormat="1" ht="15" customHeight="1" x14ac:dyDescent="0.25">
      <c r="A2586" s="91" t="s">
        <v>52</v>
      </c>
      <c r="B2586" s="92" t="s">
        <v>44</v>
      </c>
      <c r="C2586" s="92" t="s">
        <v>53</v>
      </c>
      <c r="D2586" s="92" t="s">
        <v>37</v>
      </c>
      <c r="E2586" s="92" t="s">
        <v>37</v>
      </c>
      <c r="F2586" s="92" t="s">
        <v>60</v>
      </c>
      <c r="G2586" s="93" t="s">
        <v>37</v>
      </c>
      <c r="H2586" s="93" t="s">
        <v>37</v>
      </c>
      <c r="I2586" s="92" t="s">
        <v>117</v>
      </c>
      <c r="J2586" s="94">
        <v>39026</v>
      </c>
      <c r="K2586" s="95">
        <v>103830</v>
      </c>
      <c r="L2586" s="96">
        <v>8919203.4699981194</v>
      </c>
    </row>
    <row r="2587" spans="1:12" s="97" customFormat="1" ht="15" customHeight="1" x14ac:dyDescent="0.25">
      <c r="A2587" s="91" t="s">
        <v>52</v>
      </c>
      <c r="B2587" s="92" t="s">
        <v>44</v>
      </c>
      <c r="C2587" s="92" t="s">
        <v>53</v>
      </c>
      <c r="D2587" s="92" t="s">
        <v>37</v>
      </c>
      <c r="E2587" s="92" t="s">
        <v>37</v>
      </c>
      <c r="F2587" s="92" t="s">
        <v>60</v>
      </c>
      <c r="G2587" s="93" t="s">
        <v>37</v>
      </c>
      <c r="H2587" s="93" t="s">
        <v>37</v>
      </c>
      <c r="I2587" s="92" t="s">
        <v>45</v>
      </c>
      <c r="J2587" s="94">
        <v>7157</v>
      </c>
      <c r="K2587" s="95">
        <v>8993</v>
      </c>
      <c r="L2587" s="96">
        <v>442586.479999976</v>
      </c>
    </row>
    <row r="2588" spans="1:12" s="97" customFormat="1" ht="15" customHeight="1" x14ac:dyDescent="0.25">
      <c r="A2588" s="91" t="s">
        <v>52</v>
      </c>
      <c r="B2588" s="92" t="s">
        <v>44</v>
      </c>
      <c r="C2588" s="92" t="s">
        <v>53</v>
      </c>
      <c r="D2588" s="92" t="s">
        <v>37</v>
      </c>
      <c r="E2588" s="92" t="s">
        <v>37</v>
      </c>
      <c r="F2588" s="92" t="s">
        <v>60</v>
      </c>
      <c r="G2588" s="93" t="s">
        <v>37</v>
      </c>
      <c r="H2588" s="93" t="s">
        <v>64</v>
      </c>
      <c r="I2588" s="92" t="s">
        <v>117</v>
      </c>
      <c r="J2588" s="94">
        <v>33028</v>
      </c>
      <c r="K2588" s="95">
        <v>86804</v>
      </c>
      <c r="L2588" s="96">
        <v>7616910.7499993397</v>
      </c>
    </row>
    <row r="2589" spans="1:12" s="97" customFormat="1" ht="15" customHeight="1" x14ac:dyDescent="0.25">
      <c r="A2589" s="91" t="s">
        <v>52</v>
      </c>
      <c r="B2589" s="92" t="s">
        <v>44</v>
      </c>
      <c r="C2589" s="92" t="s">
        <v>53</v>
      </c>
      <c r="D2589" s="92" t="s">
        <v>37</v>
      </c>
      <c r="E2589" s="92" t="s">
        <v>37</v>
      </c>
      <c r="F2589" s="92" t="s">
        <v>60</v>
      </c>
      <c r="G2589" s="93" t="s">
        <v>37</v>
      </c>
      <c r="H2589" s="93" t="s">
        <v>64</v>
      </c>
      <c r="I2589" s="92" t="s">
        <v>45</v>
      </c>
      <c r="J2589" s="94">
        <v>6116</v>
      </c>
      <c r="K2589" s="95">
        <v>7704</v>
      </c>
      <c r="L2589" s="96">
        <v>370650.04999999702</v>
      </c>
    </row>
    <row r="2590" spans="1:12" s="97" customFormat="1" ht="15" customHeight="1" x14ac:dyDescent="0.25">
      <c r="A2590" s="91" t="s">
        <v>52</v>
      </c>
      <c r="B2590" s="92" t="s">
        <v>44</v>
      </c>
      <c r="C2590" s="92" t="s">
        <v>53</v>
      </c>
      <c r="D2590" s="92" t="s">
        <v>37</v>
      </c>
      <c r="E2590" s="92" t="s">
        <v>37</v>
      </c>
      <c r="F2590" s="92" t="s">
        <v>37</v>
      </c>
      <c r="G2590" s="93" t="s">
        <v>41</v>
      </c>
      <c r="H2590" s="93" t="s">
        <v>122</v>
      </c>
      <c r="I2590" s="92" t="s">
        <v>117</v>
      </c>
      <c r="J2590" s="94">
        <v>9759</v>
      </c>
      <c r="K2590" s="95">
        <v>22038</v>
      </c>
      <c r="L2590" s="96">
        <v>1982534.8200000301</v>
      </c>
    </row>
    <row r="2591" spans="1:12" s="97" customFormat="1" ht="15" customHeight="1" x14ac:dyDescent="0.25">
      <c r="A2591" s="91" t="s">
        <v>52</v>
      </c>
      <c r="B2591" s="92" t="s">
        <v>44</v>
      </c>
      <c r="C2591" s="92" t="s">
        <v>53</v>
      </c>
      <c r="D2591" s="92" t="s">
        <v>37</v>
      </c>
      <c r="E2591" s="92" t="s">
        <v>37</v>
      </c>
      <c r="F2591" s="92" t="s">
        <v>37</v>
      </c>
      <c r="G2591" s="93" t="s">
        <v>41</v>
      </c>
      <c r="H2591" s="93" t="s">
        <v>122</v>
      </c>
      <c r="I2591" s="92" t="s">
        <v>45</v>
      </c>
      <c r="J2591" s="94">
        <v>1300</v>
      </c>
      <c r="K2591" s="95">
        <v>1662</v>
      </c>
      <c r="L2591" s="96">
        <v>129389.47000000101</v>
      </c>
    </row>
    <row r="2592" spans="1:12" s="97" customFormat="1" ht="15" customHeight="1" x14ac:dyDescent="0.25">
      <c r="A2592" s="91" t="s">
        <v>52</v>
      </c>
      <c r="B2592" s="92" t="s">
        <v>44</v>
      </c>
      <c r="C2592" s="92" t="s">
        <v>53</v>
      </c>
      <c r="D2592" s="92" t="s">
        <v>37</v>
      </c>
      <c r="E2592" s="92" t="s">
        <v>37</v>
      </c>
      <c r="F2592" s="92" t="s">
        <v>37</v>
      </c>
      <c r="G2592" s="93" t="s">
        <v>41</v>
      </c>
      <c r="H2592" s="93" t="s">
        <v>37</v>
      </c>
      <c r="I2592" s="92" t="s">
        <v>117</v>
      </c>
      <c r="J2592" s="94">
        <v>70859</v>
      </c>
      <c r="K2592" s="95">
        <v>195986</v>
      </c>
      <c r="L2592" s="96">
        <v>18993516.660008799</v>
      </c>
    </row>
    <row r="2593" spans="1:12" s="97" customFormat="1" ht="15" customHeight="1" x14ac:dyDescent="0.25">
      <c r="A2593" s="91" t="s">
        <v>52</v>
      </c>
      <c r="B2593" s="92" t="s">
        <v>44</v>
      </c>
      <c r="C2593" s="92" t="s">
        <v>53</v>
      </c>
      <c r="D2593" s="92" t="s">
        <v>37</v>
      </c>
      <c r="E2593" s="92" t="s">
        <v>37</v>
      </c>
      <c r="F2593" s="92" t="s">
        <v>37</v>
      </c>
      <c r="G2593" s="93" t="s">
        <v>41</v>
      </c>
      <c r="H2593" s="93" t="s">
        <v>37</v>
      </c>
      <c r="I2593" s="92" t="s">
        <v>45</v>
      </c>
      <c r="J2593" s="94">
        <v>10805</v>
      </c>
      <c r="K2593" s="95">
        <v>14184</v>
      </c>
      <c r="L2593" s="96">
        <v>853640.95000030298</v>
      </c>
    </row>
    <row r="2594" spans="1:12" s="97" customFormat="1" ht="15" customHeight="1" x14ac:dyDescent="0.25">
      <c r="A2594" s="91" t="s">
        <v>52</v>
      </c>
      <c r="B2594" s="92" t="s">
        <v>44</v>
      </c>
      <c r="C2594" s="92" t="s">
        <v>53</v>
      </c>
      <c r="D2594" s="92" t="s">
        <v>37</v>
      </c>
      <c r="E2594" s="92" t="s">
        <v>37</v>
      </c>
      <c r="F2594" s="92" t="s">
        <v>37</v>
      </c>
      <c r="G2594" s="93" t="s">
        <v>41</v>
      </c>
      <c r="H2594" s="93" t="s">
        <v>64</v>
      </c>
      <c r="I2594" s="92" t="s">
        <v>117</v>
      </c>
      <c r="J2594" s="94">
        <v>61145</v>
      </c>
      <c r="K2594" s="95">
        <v>173948</v>
      </c>
      <c r="L2594" s="96">
        <v>17010981.8399815</v>
      </c>
    </row>
    <row r="2595" spans="1:12" s="97" customFormat="1" ht="15" customHeight="1" x14ac:dyDescent="0.25">
      <c r="A2595" s="91" t="s">
        <v>52</v>
      </c>
      <c r="B2595" s="92" t="s">
        <v>44</v>
      </c>
      <c r="C2595" s="92" t="s">
        <v>53</v>
      </c>
      <c r="D2595" s="92" t="s">
        <v>37</v>
      </c>
      <c r="E2595" s="92" t="s">
        <v>37</v>
      </c>
      <c r="F2595" s="92" t="s">
        <v>37</v>
      </c>
      <c r="G2595" s="93" t="s">
        <v>41</v>
      </c>
      <c r="H2595" s="93" t="s">
        <v>64</v>
      </c>
      <c r="I2595" s="92" t="s">
        <v>45</v>
      </c>
      <c r="J2595" s="94">
        <v>9509</v>
      </c>
      <c r="K2595" s="95">
        <v>12522</v>
      </c>
      <c r="L2595" s="96">
        <v>724251.47999993199</v>
      </c>
    </row>
    <row r="2596" spans="1:12" s="97" customFormat="1" ht="15" customHeight="1" x14ac:dyDescent="0.25">
      <c r="A2596" s="91" t="s">
        <v>52</v>
      </c>
      <c r="B2596" s="92" t="s">
        <v>44</v>
      </c>
      <c r="C2596" s="92" t="s">
        <v>53</v>
      </c>
      <c r="D2596" s="92" t="s">
        <v>37</v>
      </c>
      <c r="E2596" s="92" t="s">
        <v>37</v>
      </c>
      <c r="F2596" s="92" t="s">
        <v>37</v>
      </c>
      <c r="G2596" s="93" t="s">
        <v>42</v>
      </c>
      <c r="H2596" s="93" t="s">
        <v>122</v>
      </c>
      <c r="I2596" s="92" t="s">
        <v>117</v>
      </c>
      <c r="J2596" s="94">
        <v>10341</v>
      </c>
      <c r="K2596" s="95">
        <v>20747</v>
      </c>
      <c r="L2596" s="96">
        <v>1822975.8200000201</v>
      </c>
    </row>
    <row r="2597" spans="1:12" s="97" customFormat="1" ht="15" customHeight="1" x14ac:dyDescent="0.25">
      <c r="A2597" s="91" t="s">
        <v>52</v>
      </c>
      <c r="B2597" s="92" t="s">
        <v>44</v>
      </c>
      <c r="C2597" s="92" t="s">
        <v>53</v>
      </c>
      <c r="D2597" s="92" t="s">
        <v>37</v>
      </c>
      <c r="E2597" s="92" t="s">
        <v>37</v>
      </c>
      <c r="F2597" s="92" t="s">
        <v>37</v>
      </c>
      <c r="G2597" s="93" t="s">
        <v>42</v>
      </c>
      <c r="H2597" s="93" t="s">
        <v>122</v>
      </c>
      <c r="I2597" s="92" t="s">
        <v>45</v>
      </c>
      <c r="J2597" s="94">
        <v>1429</v>
      </c>
      <c r="K2597" s="95">
        <v>1639</v>
      </c>
      <c r="L2597" s="96">
        <v>118906.15</v>
      </c>
    </row>
    <row r="2598" spans="1:12" s="97" customFormat="1" ht="15" customHeight="1" x14ac:dyDescent="0.25">
      <c r="A2598" s="91" t="s">
        <v>52</v>
      </c>
      <c r="B2598" s="92" t="s">
        <v>44</v>
      </c>
      <c r="C2598" s="92" t="s">
        <v>53</v>
      </c>
      <c r="D2598" s="92" t="s">
        <v>37</v>
      </c>
      <c r="E2598" s="92" t="s">
        <v>37</v>
      </c>
      <c r="F2598" s="92" t="s">
        <v>37</v>
      </c>
      <c r="G2598" s="93" t="s">
        <v>42</v>
      </c>
      <c r="H2598" s="93" t="s">
        <v>37</v>
      </c>
      <c r="I2598" s="92" t="s">
        <v>117</v>
      </c>
      <c r="J2598" s="94">
        <v>63957</v>
      </c>
      <c r="K2598" s="95">
        <v>150741</v>
      </c>
      <c r="L2598" s="96">
        <v>14811533.309986901</v>
      </c>
    </row>
    <row r="2599" spans="1:12" s="97" customFormat="1" ht="15" customHeight="1" x14ac:dyDescent="0.25">
      <c r="A2599" s="91" t="s">
        <v>52</v>
      </c>
      <c r="B2599" s="92" t="s">
        <v>44</v>
      </c>
      <c r="C2599" s="92" t="s">
        <v>53</v>
      </c>
      <c r="D2599" s="92" t="s">
        <v>37</v>
      </c>
      <c r="E2599" s="92" t="s">
        <v>37</v>
      </c>
      <c r="F2599" s="92" t="s">
        <v>37</v>
      </c>
      <c r="G2599" s="93" t="s">
        <v>42</v>
      </c>
      <c r="H2599" s="93" t="s">
        <v>37</v>
      </c>
      <c r="I2599" s="92" t="s">
        <v>45</v>
      </c>
      <c r="J2599" s="94">
        <v>9662</v>
      </c>
      <c r="K2599" s="95">
        <v>12019</v>
      </c>
      <c r="L2599" s="96">
        <v>728065.33000024897</v>
      </c>
    </row>
    <row r="2600" spans="1:12" s="97" customFormat="1" ht="15" customHeight="1" x14ac:dyDescent="0.25">
      <c r="A2600" s="91" t="s">
        <v>52</v>
      </c>
      <c r="B2600" s="92" t="s">
        <v>44</v>
      </c>
      <c r="C2600" s="92" t="s">
        <v>53</v>
      </c>
      <c r="D2600" s="92" t="s">
        <v>37</v>
      </c>
      <c r="E2600" s="92" t="s">
        <v>37</v>
      </c>
      <c r="F2600" s="92" t="s">
        <v>37</v>
      </c>
      <c r="G2600" s="93" t="s">
        <v>42</v>
      </c>
      <c r="H2600" s="93" t="s">
        <v>64</v>
      </c>
      <c r="I2600" s="92" t="s">
        <v>117</v>
      </c>
      <c r="J2600" s="94">
        <v>53644</v>
      </c>
      <c r="K2600" s="95">
        <v>129994</v>
      </c>
      <c r="L2600" s="96">
        <v>12988557.489991199</v>
      </c>
    </row>
    <row r="2601" spans="1:12" s="97" customFormat="1" ht="15" customHeight="1" x14ac:dyDescent="0.25">
      <c r="A2601" s="91" t="s">
        <v>52</v>
      </c>
      <c r="B2601" s="92" t="s">
        <v>44</v>
      </c>
      <c r="C2601" s="92" t="s">
        <v>53</v>
      </c>
      <c r="D2601" s="92" t="s">
        <v>37</v>
      </c>
      <c r="E2601" s="92" t="s">
        <v>37</v>
      </c>
      <c r="F2601" s="92" t="s">
        <v>37</v>
      </c>
      <c r="G2601" s="93" t="s">
        <v>42</v>
      </c>
      <c r="H2601" s="93" t="s">
        <v>64</v>
      </c>
      <c r="I2601" s="92" t="s">
        <v>45</v>
      </c>
      <c r="J2601" s="94">
        <v>8234</v>
      </c>
      <c r="K2601" s="95">
        <v>10380</v>
      </c>
      <c r="L2601" s="96">
        <v>609159.17999994499</v>
      </c>
    </row>
    <row r="2602" spans="1:12" s="97" customFormat="1" ht="15" customHeight="1" x14ac:dyDescent="0.25">
      <c r="A2602" s="91" t="s">
        <v>52</v>
      </c>
      <c r="B2602" s="92" t="s">
        <v>44</v>
      </c>
      <c r="C2602" s="92" t="s">
        <v>53</v>
      </c>
      <c r="D2602" s="92" t="s">
        <v>37</v>
      </c>
      <c r="E2602" s="92" t="s">
        <v>37</v>
      </c>
      <c r="F2602" s="92" t="s">
        <v>37</v>
      </c>
      <c r="G2602" s="93" t="s">
        <v>43</v>
      </c>
      <c r="H2602" s="93" t="s">
        <v>122</v>
      </c>
      <c r="I2602" s="92" t="s">
        <v>117</v>
      </c>
      <c r="J2602" s="94">
        <v>10840</v>
      </c>
      <c r="K2602" s="95">
        <v>19746</v>
      </c>
      <c r="L2602" s="96">
        <v>1798205.96000004</v>
      </c>
    </row>
    <row r="2603" spans="1:12" s="97" customFormat="1" ht="15" customHeight="1" x14ac:dyDescent="0.25">
      <c r="A2603" s="91" t="s">
        <v>52</v>
      </c>
      <c r="B2603" s="92" t="s">
        <v>44</v>
      </c>
      <c r="C2603" s="92" t="s">
        <v>53</v>
      </c>
      <c r="D2603" s="92" t="s">
        <v>37</v>
      </c>
      <c r="E2603" s="92" t="s">
        <v>37</v>
      </c>
      <c r="F2603" s="92" t="s">
        <v>37</v>
      </c>
      <c r="G2603" s="93" t="s">
        <v>43</v>
      </c>
      <c r="H2603" s="93" t="s">
        <v>122</v>
      </c>
      <c r="I2603" s="92" t="s">
        <v>45</v>
      </c>
      <c r="J2603" s="94">
        <v>1424</v>
      </c>
      <c r="K2603" s="95">
        <v>1658</v>
      </c>
      <c r="L2603" s="96">
        <v>119704.13</v>
      </c>
    </row>
    <row r="2604" spans="1:12" s="97" customFormat="1" ht="15" customHeight="1" x14ac:dyDescent="0.25">
      <c r="A2604" s="91" t="s">
        <v>52</v>
      </c>
      <c r="B2604" s="92" t="s">
        <v>44</v>
      </c>
      <c r="C2604" s="92" t="s">
        <v>53</v>
      </c>
      <c r="D2604" s="92" t="s">
        <v>37</v>
      </c>
      <c r="E2604" s="92" t="s">
        <v>37</v>
      </c>
      <c r="F2604" s="92" t="s">
        <v>37</v>
      </c>
      <c r="G2604" s="93" t="s">
        <v>43</v>
      </c>
      <c r="H2604" s="93" t="s">
        <v>37</v>
      </c>
      <c r="I2604" s="92" t="s">
        <v>117</v>
      </c>
      <c r="J2604" s="94">
        <v>61282</v>
      </c>
      <c r="K2604" s="95">
        <v>136298</v>
      </c>
      <c r="L2604" s="96">
        <v>13568749.109988799</v>
      </c>
    </row>
    <row r="2605" spans="1:12" s="97" customFormat="1" ht="15" customHeight="1" x14ac:dyDescent="0.25">
      <c r="A2605" s="91" t="s">
        <v>52</v>
      </c>
      <c r="B2605" s="92" t="s">
        <v>44</v>
      </c>
      <c r="C2605" s="92" t="s">
        <v>53</v>
      </c>
      <c r="D2605" s="92" t="s">
        <v>37</v>
      </c>
      <c r="E2605" s="92" t="s">
        <v>37</v>
      </c>
      <c r="F2605" s="92" t="s">
        <v>37</v>
      </c>
      <c r="G2605" s="93" t="s">
        <v>43</v>
      </c>
      <c r="H2605" s="93" t="s">
        <v>37</v>
      </c>
      <c r="I2605" s="92" t="s">
        <v>45</v>
      </c>
      <c r="J2605" s="94">
        <v>9251</v>
      </c>
      <c r="K2605" s="95">
        <v>11432</v>
      </c>
      <c r="L2605" s="96">
        <v>709915.26000022597</v>
      </c>
    </row>
    <row r="2606" spans="1:12" s="97" customFormat="1" ht="15" customHeight="1" x14ac:dyDescent="0.25">
      <c r="A2606" s="91" t="s">
        <v>52</v>
      </c>
      <c r="B2606" s="92" t="s">
        <v>44</v>
      </c>
      <c r="C2606" s="92" t="s">
        <v>53</v>
      </c>
      <c r="D2606" s="92" t="s">
        <v>37</v>
      </c>
      <c r="E2606" s="92" t="s">
        <v>37</v>
      </c>
      <c r="F2606" s="92" t="s">
        <v>37</v>
      </c>
      <c r="G2606" s="93" t="s">
        <v>43</v>
      </c>
      <c r="H2606" s="93" t="s">
        <v>64</v>
      </c>
      <c r="I2606" s="92" t="s">
        <v>117</v>
      </c>
      <c r="J2606" s="94">
        <v>50503</v>
      </c>
      <c r="K2606" s="95">
        <v>116552</v>
      </c>
      <c r="L2606" s="96">
        <v>11770543.149994001</v>
      </c>
    </row>
    <row r="2607" spans="1:12" s="97" customFormat="1" ht="15" customHeight="1" x14ac:dyDescent="0.25">
      <c r="A2607" s="91" t="s">
        <v>52</v>
      </c>
      <c r="B2607" s="92" t="s">
        <v>44</v>
      </c>
      <c r="C2607" s="92" t="s">
        <v>53</v>
      </c>
      <c r="D2607" s="92" t="s">
        <v>37</v>
      </c>
      <c r="E2607" s="92" t="s">
        <v>37</v>
      </c>
      <c r="F2607" s="92" t="s">
        <v>37</v>
      </c>
      <c r="G2607" s="93" t="s">
        <v>43</v>
      </c>
      <c r="H2607" s="93" t="s">
        <v>64</v>
      </c>
      <c r="I2607" s="92" t="s">
        <v>45</v>
      </c>
      <c r="J2607" s="94">
        <v>7827</v>
      </c>
      <c r="K2607" s="95">
        <v>9774</v>
      </c>
      <c r="L2607" s="96">
        <v>590211.12999996694</v>
      </c>
    </row>
    <row r="2608" spans="1:12" s="97" customFormat="1" ht="15" customHeight="1" x14ac:dyDescent="0.25">
      <c r="A2608" s="91" t="s">
        <v>52</v>
      </c>
      <c r="B2608" s="92" t="s">
        <v>44</v>
      </c>
      <c r="C2608" s="92" t="s">
        <v>53</v>
      </c>
      <c r="D2608" s="92" t="s">
        <v>37</v>
      </c>
      <c r="E2608" s="92" t="s">
        <v>37</v>
      </c>
      <c r="F2608" s="92" t="s">
        <v>37</v>
      </c>
      <c r="G2608" s="93" t="s">
        <v>44</v>
      </c>
      <c r="H2608" s="93" t="s">
        <v>122</v>
      </c>
      <c r="I2608" s="92" t="s">
        <v>117</v>
      </c>
      <c r="J2608" s="94">
        <v>10487</v>
      </c>
      <c r="K2608" s="95">
        <v>20140</v>
      </c>
      <c r="L2608" s="96">
        <v>1845542.2800000601</v>
      </c>
    </row>
    <row r="2609" spans="1:12" s="97" customFormat="1" ht="15" customHeight="1" x14ac:dyDescent="0.25">
      <c r="A2609" s="91" t="s">
        <v>52</v>
      </c>
      <c r="B2609" s="92" t="s">
        <v>44</v>
      </c>
      <c r="C2609" s="92" t="s">
        <v>53</v>
      </c>
      <c r="D2609" s="92" t="s">
        <v>37</v>
      </c>
      <c r="E2609" s="92" t="s">
        <v>37</v>
      </c>
      <c r="F2609" s="92" t="s">
        <v>37</v>
      </c>
      <c r="G2609" s="93" t="s">
        <v>44</v>
      </c>
      <c r="H2609" s="93" t="s">
        <v>122</v>
      </c>
      <c r="I2609" s="92" t="s">
        <v>45</v>
      </c>
      <c r="J2609" s="94">
        <v>1432</v>
      </c>
      <c r="K2609" s="95">
        <v>1660</v>
      </c>
      <c r="L2609" s="96">
        <v>129067.57</v>
      </c>
    </row>
    <row r="2610" spans="1:12" s="97" customFormat="1" ht="15" customHeight="1" x14ac:dyDescent="0.25">
      <c r="A2610" s="91" t="s">
        <v>52</v>
      </c>
      <c r="B2610" s="92" t="s">
        <v>44</v>
      </c>
      <c r="C2610" s="92" t="s">
        <v>53</v>
      </c>
      <c r="D2610" s="92" t="s">
        <v>37</v>
      </c>
      <c r="E2610" s="92" t="s">
        <v>37</v>
      </c>
      <c r="F2610" s="92" t="s">
        <v>37</v>
      </c>
      <c r="G2610" s="93" t="s">
        <v>44</v>
      </c>
      <c r="H2610" s="93" t="s">
        <v>37</v>
      </c>
      <c r="I2610" s="92" t="s">
        <v>117</v>
      </c>
      <c r="J2610" s="94">
        <v>60175</v>
      </c>
      <c r="K2610" s="95">
        <v>130730</v>
      </c>
      <c r="L2610" s="96">
        <v>13041084.8799902</v>
      </c>
    </row>
    <row r="2611" spans="1:12" s="97" customFormat="1" ht="15" customHeight="1" x14ac:dyDescent="0.25">
      <c r="A2611" s="91" t="s">
        <v>52</v>
      </c>
      <c r="B2611" s="92" t="s">
        <v>44</v>
      </c>
      <c r="C2611" s="92" t="s">
        <v>53</v>
      </c>
      <c r="D2611" s="92" t="s">
        <v>37</v>
      </c>
      <c r="E2611" s="92" t="s">
        <v>37</v>
      </c>
      <c r="F2611" s="92" t="s">
        <v>37</v>
      </c>
      <c r="G2611" s="93" t="s">
        <v>44</v>
      </c>
      <c r="H2611" s="93" t="s">
        <v>37</v>
      </c>
      <c r="I2611" s="92" t="s">
        <v>45</v>
      </c>
      <c r="J2611" s="94">
        <v>9288</v>
      </c>
      <c r="K2611" s="95">
        <v>11277</v>
      </c>
      <c r="L2611" s="96">
        <v>703837.04000021797</v>
      </c>
    </row>
    <row r="2612" spans="1:12" s="97" customFormat="1" ht="15" customHeight="1" x14ac:dyDescent="0.25">
      <c r="A2612" s="91" t="s">
        <v>52</v>
      </c>
      <c r="B2612" s="92" t="s">
        <v>44</v>
      </c>
      <c r="C2612" s="92" t="s">
        <v>53</v>
      </c>
      <c r="D2612" s="92" t="s">
        <v>37</v>
      </c>
      <c r="E2612" s="92" t="s">
        <v>37</v>
      </c>
      <c r="F2612" s="92" t="s">
        <v>37</v>
      </c>
      <c r="G2612" s="93" t="s">
        <v>44</v>
      </c>
      <c r="H2612" s="93" t="s">
        <v>64</v>
      </c>
      <c r="I2612" s="92" t="s">
        <v>117</v>
      </c>
      <c r="J2612" s="94">
        <v>49729</v>
      </c>
      <c r="K2612" s="95">
        <v>110590</v>
      </c>
      <c r="L2612" s="96">
        <v>11195542.599995401</v>
      </c>
    </row>
    <row r="2613" spans="1:12" s="97" customFormat="1" ht="15" customHeight="1" x14ac:dyDescent="0.25">
      <c r="A2613" s="91" t="s">
        <v>52</v>
      </c>
      <c r="B2613" s="92" t="s">
        <v>44</v>
      </c>
      <c r="C2613" s="92" t="s">
        <v>53</v>
      </c>
      <c r="D2613" s="92" t="s">
        <v>37</v>
      </c>
      <c r="E2613" s="92" t="s">
        <v>37</v>
      </c>
      <c r="F2613" s="92" t="s">
        <v>37</v>
      </c>
      <c r="G2613" s="93" t="s">
        <v>44</v>
      </c>
      <c r="H2613" s="93" t="s">
        <v>64</v>
      </c>
      <c r="I2613" s="92" t="s">
        <v>45</v>
      </c>
      <c r="J2613" s="94">
        <v>7856</v>
      </c>
      <c r="K2613" s="95">
        <v>9617</v>
      </c>
      <c r="L2613" s="96">
        <v>574769.46999997902</v>
      </c>
    </row>
    <row r="2614" spans="1:12" s="97" customFormat="1" ht="15" customHeight="1" x14ac:dyDescent="0.25">
      <c r="A2614" s="91" t="s">
        <v>52</v>
      </c>
      <c r="B2614" s="92" t="s">
        <v>44</v>
      </c>
      <c r="C2614" s="92" t="s">
        <v>53</v>
      </c>
      <c r="D2614" s="92" t="s">
        <v>37</v>
      </c>
      <c r="E2614" s="92" t="s">
        <v>37</v>
      </c>
      <c r="F2614" s="92" t="s">
        <v>37</v>
      </c>
      <c r="G2614" s="93" t="s">
        <v>98</v>
      </c>
      <c r="H2614" s="93" t="s">
        <v>122</v>
      </c>
      <c r="I2614" s="92" t="s">
        <v>117</v>
      </c>
      <c r="J2614" s="94">
        <v>9390</v>
      </c>
      <c r="K2614" s="95">
        <v>17664</v>
      </c>
      <c r="L2614" s="96">
        <v>1705653.72000006</v>
      </c>
    </row>
    <row r="2615" spans="1:12" s="97" customFormat="1" ht="15" customHeight="1" x14ac:dyDescent="0.25">
      <c r="A2615" s="91" t="s">
        <v>52</v>
      </c>
      <c r="B2615" s="92" t="s">
        <v>44</v>
      </c>
      <c r="C2615" s="92" t="s">
        <v>53</v>
      </c>
      <c r="D2615" s="92" t="s">
        <v>37</v>
      </c>
      <c r="E2615" s="92" t="s">
        <v>37</v>
      </c>
      <c r="F2615" s="92" t="s">
        <v>37</v>
      </c>
      <c r="G2615" s="93" t="s">
        <v>98</v>
      </c>
      <c r="H2615" s="93" t="s">
        <v>122</v>
      </c>
      <c r="I2615" s="92" t="s">
        <v>45</v>
      </c>
      <c r="J2615" s="94">
        <v>1362</v>
      </c>
      <c r="K2615" s="95">
        <v>1643</v>
      </c>
      <c r="L2615" s="96">
        <v>130919.21</v>
      </c>
    </row>
    <row r="2616" spans="1:12" s="97" customFormat="1" ht="15" customHeight="1" x14ac:dyDescent="0.25">
      <c r="A2616" s="91" t="s">
        <v>52</v>
      </c>
      <c r="B2616" s="92" t="s">
        <v>44</v>
      </c>
      <c r="C2616" s="92" t="s">
        <v>53</v>
      </c>
      <c r="D2616" s="92" t="s">
        <v>37</v>
      </c>
      <c r="E2616" s="92" t="s">
        <v>37</v>
      </c>
      <c r="F2616" s="92" t="s">
        <v>37</v>
      </c>
      <c r="G2616" s="93" t="s">
        <v>98</v>
      </c>
      <c r="H2616" s="93" t="s">
        <v>37</v>
      </c>
      <c r="I2616" s="92" t="s">
        <v>117</v>
      </c>
      <c r="J2616" s="94">
        <v>53607</v>
      </c>
      <c r="K2616" s="95">
        <v>113088</v>
      </c>
      <c r="L2616" s="96">
        <v>11526949.0499938</v>
      </c>
    </row>
    <row r="2617" spans="1:12" s="97" customFormat="1" ht="15" customHeight="1" x14ac:dyDescent="0.25">
      <c r="A2617" s="91" t="s">
        <v>52</v>
      </c>
      <c r="B2617" s="92" t="s">
        <v>44</v>
      </c>
      <c r="C2617" s="92" t="s">
        <v>53</v>
      </c>
      <c r="D2617" s="92" t="s">
        <v>37</v>
      </c>
      <c r="E2617" s="92" t="s">
        <v>37</v>
      </c>
      <c r="F2617" s="92" t="s">
        <v>37</v>
      </c>
      <c r="G2617" s="93" t="s">
        <v>98</v>
      </c>
      <c r="H2617" s="93" t="s">
        <v>37</v>
      </c>
      <c r="I2617" s="92" t="s">
        <v>45</v>
      </c>
      <c r="J2617" s="94">
        <v>8544</v>
      </c>
      <c r="K2617" s="95">
        <v>10378</v>
      </c>
      <c r="L2617" s="96">
        <v>662533.98000019696</v>
      </c>
    </row>
    <row r="2618" spans="1:12" s="97" customFormat="1" ht="15" customHeight="1" x14ac:dyDescent="0.25">
      <c r="A2618" s="91" t="s">
        <v>52</v>
      </c>
      <c r="B2618" s="92" t="s">
        <v>44</v>
      </c>
      <c r="C2618" s="92" t="s">
        <v>53</v>
      </c>
      <c r="D2618" s="92" t="s">
        <v>37</v>
      </c>
      <c r="E2618" s="92" t="s">
        <v>37</v>
      </c>
      <c r="F2618" s="92" t="s">
        <v>37</v>
      </c>
      <c r="G2618" s="93" t="s">
        <v>98</v>
      </c>
      <c r="H2618" s="93" t="s">
        <v>64</v>
      </c>
      <c r="I2618" s="92" t="s">
        <v>117</v>
      </c>
      <c r="J2618" s="94">
        <v>44244</v>
      </c>
      <c r="K2618" s="95">
        <v>95424</v>
      </c>
      <c r="L2618" s="96">
        <v>9821295.3299983293</v>
      </c>
    </row>
    <row r="2619" spans="1:12" s="97" customFormat="1" ht="15" customHeight="1" x14ac:dyDescent="0.25">
      <c r="A2619" s="91" t="s">
        <v>52</v>
      </c>
      <c r="B2619" s="92" t="s">
        <v>44</v>
      </c>
      <c r="C2619" s="92" t="s">
        <v>53</v>
      </c>
      <c r="D2619" s="92" t="s">
        <v>37</v>
      </c>
      <c r="E2619" s="92" t="s">
        <v>37</v>
      </c>
      <c r="F2619" s="92" t="s">
        <v>37</v>
      </c>
      <c r="G2619" s="93" t="s">
        <v>98</v>
      </c>
      <c r="H2619" s="93" t="s">
        <v>64</v>
      </c>
      <c r="I2619" s="92" t="s">
        <v>45</v>
      </c>
      <c r="J2619" s="94">
        <v>7184</v>
      </c>
      <c r="K2619" s="95">
        <v>8735</v>
      </c>
      <c r="L2619" s="96">
        <v>531614.769999985</v>
      </c>
    </row>
    <row r="2620" spans="1:12" s="97" customFormat="1" ht="15" customHeight="1" x14ac:dyDescent="0.25">
      <c r="A2620" s="91" t="s">
        <v>52</v>
      </c>
      <c r="B2620" s="92" t="s">
        <v>44</v>
      </c>
      <c r="C2620" s="92" t="s">
        <v>53</v>
      </c>
      <c r="D2620" s="92" t="s">
        <v>37</v>
      </c>
      <c r="E2620" s="92" t="s">
        <v>37</v>
      </c>
      <c r="F2620" s="92" t="s">
        <v>37</v>
      </c>
      <c r="G2620" s="93" t="s">
        <v>37</v>
      </c>
      <c r="H2620" s="93" t="s">
        <v>122</v>
      </c>
      <c r="I2620" s="92" t="s">
        <v>117</v>
      </c>
      <c r="J2620" s="94">
        <v>41747</v>
      </c>
      <c r="K2620" s="95">
        <v>100456</v>
      </c>
      <c r="L2620" s="96">
        <v>9165360.95999486</v>
      </c>
    </row>
    <row r="2621" spans="1:12" s="97" customFormat="1" ht="15" customHeight="1" x14ac:dyDescent="0.25">
      <c r="A2621" s="91" t="s">
        <v>52</v>
      </c>
      <c r="B2621" s="92" t="s">
        <v>44</v>
      </c>
      <c r="C2621" s="92" t="s">
        <v>53</v>
      </c>
      <c r="D2621" s="92" t="s">
        <v>37</v>
      </c>
      <c r="E2621" s="92" t="s">
        <v>37</v>
      </c>
      <c r="F2621" s="92" t="s">
        <v>37</v>
      </c>
      <c r="G2621" s="93" t="s">
        <v>37</v>
      </c>
      <c r="H2621" s="93" t="s">
        <v>122</v>
      </c>
      <c r="I2621" s="92" t="s">
        <v>45</v>
      </c>
      <c r="J2621" s="94">
        <v>6280</v>
      </c>
      <c r="K2621" s="95">
        <v>8278</v>
      </c>
      <c r="L2621" s="96">
        <v>628811.63999997301</v>
      </c>
    </row>
    <row r="2622" spans="1:12" s="97" customFormat="1" ht="15" customHeight="1" x14ac:dyDescent="0.25">
      <c r="A2622" s="91" t="s">
        <v>52</v>
      </c>
      <c r="B2622" s="92" t="s">
        <v>44</v>
      </c>
      <c r="C2622" s="92" t="s">
        <v>53</v>
      </c>
      <c r="D2622" s="92" t="s">
        <v>37</v>
      </c>
      <c r="E2622" s="92" t="s">
        <v>37</v>
      </c>
      <c r="F2622" s="92" t="s">
        <v>37</v>
      </c>
      <c r="G2622" s="93" t="s">
        <v>37</v>
      </c>
      <c r="H2622" s="93" t="s">
        <v>37</v>
      </c>
      <c r="I2622" s="92" t="s">
        <v>117</v>
      </c>
      <c r="J2622" s="94">
        <v>296783</v>
      </c>
      <c r="K2622" s="95">
        <v>734527</v>
      </c>
      <c r="L2622" s="96">
        <v>72722248.819887593</v>
      </c>
    </row>
    <row r="2623" spans="1:12" s="97" customFormat="1" ht="15" customHeight="1" x14ac:dyDescent="0.25">
      <c r="A2623" s="91" t="s">
        <v>52</v>
      </c>
      <c r="B2623" s="92" t="s">
        <v>44</v>
      </c>
      <c r="C2623" s="92" t="s">
        <v>53</v>
      </c>
      <c r="D2623" s="92" t="s">
        <v>37</v>
      </c>
      <c r="E2623" s="92" t="s">
        <v>37</v>
      </c>
      <c r="F2623" s="92" t="s">
        <v>37</v>
      </c>
      <c r="G2623" s="93" t="s">
        <v>37</v>
      </c>
      <c r="H2623" s="93" t="s">
        <v>37</v>
      </c>
      <c r="I2623" s="92" t="s">
        <v>45</v>
      </c>
      <c r="J2623" s="94">
        <v>46995</v>
      </c>
      <c r="K2623" s="95">
        <v>59935</v>
      </c>
      <c r="L2623" s="96">
        <v>3695451.48000177</v>
      </c>
    </row>
    <row r="2624" spans="1:12" s="97" customFormat="1" ht="15" customHeight="1" x14ac:dyDescent="0.25">
      <c r="A2624" s="91" t="s">
        <v>52</v>
      </c>
      <c r="B2624" s="92" t="s">
        <v>44</v>
      </c>
      <c r="C2624" s="92" t="s">
        <v>53</v>
      </c>
      <c r="D2624" s="92" t="s">
        <v>37</v>
      </c>
      <c r="E2624" s="92" t="s">
        <v>37</v>
      </c>
      <c r="F2624" s="92" t="s">
        <v>37</v>
      </c>
      <c r="G2624" s="93" t="s">
        <v>37</v>
      </c>
      <c r="H2624" s="93" t="s">
        <v>64</v>
      </c>
      <c r="I2624" s="92" t="s">
        <v>117</v>
      </c>
      <c r="J2624" s="94">
        <v>252588</v>
      </c>
      <c r="K2624" s="95">
        <v>627428</v>
      </c>
      <c r="L2624" s="96">
        <v>62884745.690058902</v>
      </c>
    </row>
    <row r="2625" spans="1:12" s="97" customFormat="1" ht="15" customHeight="1" x14ac:dyDescent="0.25">
      <c r="A2625" s="91" t="s">
        <v>52</v>
      </c>
      <c r="B2625" s="92" t="s">
        <v>44</v>
      </c>
      <c r="C2625" s="92" t="s">
        <v>53</v>
      </c>
      <c r="D2625" s="92" t="s">
        <v>37</v>
      </c>
      <c r="E2625" s="92" t="s">
        <v>37</v>
      </c>
      <c r="F2625" s="92" t="s">
        <v>37</v>
      </c>
      <c r="G2625" s="93" t="s">
        <v>37</v>
      </c>
      <c r="H2625" s="93" t="s">
        <v>64</v>
      </c>
      <c r="I2625" s="92" t="s">
        <v>45</v>
      </c>
      <c r="J2625" s="94">
        <v>40281</v>
      </c>
      <c r="K2625" s="95">
        <v>51103</v>
      </c>
      <c r="L2625" s="96">
        <v>3034275.2100010398</v>
      </c>
    </row>
    <row r="2626" spans="1:12" s="97" customFormat="1" ht="15" customHeight="1" x14ac:dyDescent="0.25">
      <c r="A2626" s="91" t="s">
        <v>52</v>
      </c>
      <c r="B2626" s="92" t="s">
        <v>44</v>
      </c>
      <c r="C2626" s="92" t="s">
        <v>54</v>
      </c>
      <c r="D2626" s="92" t="s">
        <v>123</v>
      </c>
      <c r="E2626" s="92" t="s">
        <v>61</v>
      </c>
      <c r="F2626" s="92" t="s">
        <v>37</v>
      </c>
      <c r="G2626" s="93" t="s">
        <v>37</v>
      </c>
      <c r="H2626" s="93" t="s">
        <v>37</v>
      </c>
      <c r="I2626" s="92" t="s">
        <v>117</v>
      </c>
      <c r="J2626" s="94">
        <v>147901</v>
      </c>
      <c r="K2626" s="95">
        <v>220205</v>
      </c>
      <c r="L2626" s="96">
        <v>10055485.7700115</v>
      </c>
    </row>
    <row r="2627" spans="1:12" s="97" customFormat="1" ht="15" customHeight="1" x14ac:dyDescent="0.25">
      <c r="A2627" s="91" t="s">
        <v>52</v>
      </c>
      <c r="B2627" s="92" t="s">
        <v>44</v>
      </c>
      <c r="C2627" s="92" t="s">
        <v>54</v>
      </c>
      <c r="D2627" s="92" t="s">
        <v>123</v>
      </c>
      <c r="E2627" s="92" t="s">
        <v>61</v>
      </c>
      <c r="F2627" s="92" t="s">
        <v>37</v>
      </c>
      <c r="G2627" s="93" t="s">
        <v>37</v>
      </c>
      <c r="H2627" s="93" t="s">
        <v>37</v>
      </c>
      <c r="I2627" s="92" t="s">
        <v>45</v>
      </c>
      <c r="J2627" s="94">
        <v>36324</v>
      </c>
      <c r="K2627" s="95">
        <v>39462</v>
      </c>
      <c r="L2627" s="96">
        <v>1508829.4699984901</v>
      </c>
    </row>
    <row r="2628" spans="1:12" s="97" customFormat="1" ht="15" customHeight="1" x14ac:dyDescent="0.25">
      <c r="A2628" s="91" t="s">
        <v>52</v>
      </c>
      <c r="B2628" s="92" t="s">
        <v>44</v>
      </c>
      <c r="C2628" s="92" t="s">
        <v>54</v>
      </c>
      <c r="D2628" s="92" t="s">
        <v>123</v>
      </c>
      <c r="E2628" s="92" t="s">
        <v>62</v>
      </c>
      <c r="F2628" s="92" t="s">
        <v>37</v>
      </c>
      <c r="G2628" s="93" t="s">
        <v>37</v>
      </c>
      <c r="H2628" s="93" t="s">
        <v>37</v>
      </c>
      <c r="I2628" s="92" t="s">
        <v>117</v>
      </c>
      <c r="J2628" s="94">
        <v>81078</v>
      </c>
      <c r="K2628" s="95">
        <v>120715</v>
      </c>
      <c r="L2628" s="96">
        <v>5534544.2100058701</v>
      </c>
    </row>
    <row r="2629" spans="1:12" s="97" customFormat="1" ht="15" customHeight="1" x14ac:dyDescent="0.25">
      <c r="A2629" s="91" t="s">
        <v>52</v>
      </c>
      <c r="B2629" s="92" t="s">
        <v>44</v>
      </c>
      <c r="C2629" s="92" t="s">
        <v>54</v>
      </c>
      <c r="D2629" s="92" t="s">
        <v>123</v>
      </c>
      <c r="E2629" s="92" t="s">
        <v>62</v>
      </c>
      <c r="F2629" s="92" t="s">
        <v>37</v>
      </c>
      <c r="G2629" s="93" t="s">
        <v>37</v>
      </c>
      <c r="H2629" s="93" t="s">
        <v>37</v>
      </c>
      <c r="I2629" s="92" t="s">
        <v>45</v>
      </c>
      <c r="J2629" s="94">
        <v>16396</v>
      </c>
      <c r="K2629" s="95">
        <v>17724</v>
      </c>
      <c r="L2629" s="96">
        <v>676191.24999976798</v>
      </c>
    </row>
    <row r="2630" spans="1:12" s="97" customFormat="1" ht="15" customHeight="1" x14ac:dyDescent="0.25">
      <c r="A2630" s="91" t="s">
        <v>52</v>
      </c>
      <c r="B2630" s="92" t="s">
        <v>44</v>
      </c>
      <c r="C2630" s="92" t="s">
        <v>54</v>
      </c>
      <c r="D2630" s="92" t="s">
        <v>123</v>
      </c>
      <c r="E2630" s="92" t="s">
        <v>37</v>
      </c>
      <c r="F2630" s="92" t="s">
        <v>120</v>
      </c>
      <c r="G2630" s="93" t="s">
        <v>37</v>
      </c>
      <c r="H2630" s="93" t="s">
        <v>37</v>
      </c>
      <c r="I2630" s="92" t="s">
        <v>117</v>
      </c>
      <c r="J2630" s="94">
        <v>12403</v>
      </c>
      <c r="K2630" s="95">
        <v>19087</v>
      </c>
      <c r="L2630" s="96">
        <v>906591.00000006601</v>
      </c>
    </row>
    <row r="2631" spans="1:12" s="97" customFormat="1" ht="15" customHeight="1" x14ac:dyDescent="0.25">
      <c r="A2631" s="91" t="s">
        <v>52</v>
      </c>
      <c r="B2631" s="92" t="s">
        <v>44</v>
      </c>
      <c r="C2631" s="92" t="s">
        <v>54</v>
      </c>
      <c r="D2631" s="92" t="s">
        <v>123</v>
      </c>
      <c r="E2631" s="92" t="s">
        <v>37</v>
      </c>
      <c r="F2631" s="92" t="s">
        <v>120</v>
      </c>
      <c r="G2631" s="93" t="s">
        <v>37</v>
      </c>
      <c r="H2631" s="93" t="s">
        <v>37</v>
      </c>
      <c r="I2631" s="92" t="s">
        <v>45</v>
      </c>
      <c r="J2631" s="94">
        <v>2042</v>
      </c>
      <c r="K2631" s="95">
        <v>2171</v>
      </c>
      <c r="L2631" s="96">
        <v>84365.119999999399</v>
      </c>
    </row>
    <row r="2632" spans="1:12" s="97" customFormat="1" ht="15" customHeight="1" x14ac:dyDescent="0.25">
      <c r="A2632" s="91" t="s">
        <v>52</v>
      </c>
      <c r="B2632" s="92" t="s">
        <v>44</v>
      </c>
      <c r="C2632" s="92" t="s">
        <v>54</v>
      </c>
      <c r="D2632" s="92" t="s">
        <v>123</v>
      </c>
      <c r="E2632" s="92" t="s">
        <v>37</v>
      </c>
      <c r="F2632" s="92" t="s">
        <v>121</v>
      </c>
      <c r="G2632" s="93" t="s">
        <v>37</v>
      </c>
      <c r="H2632" s="93" t="s">
        <v>37</v>
      </c>
      <c r="I2632" s="92" t="s">
        <v>117</v>
      </c>
      <c r="J2632" s="94">
        <v>178443</v>
      </c>
      <c r="K2632" s="95">
        <v>266690</v>
      </c>
      <c r="L2632" s="96">
        <v>11734301.1000144</v>
      </c>
    </row>
    <row r="2633" spans="1:12" s="97" customFormat="1" ht="15" customHeight="1" x14ac:dyDescent="0.25">
      <c r="A2633" s="91" t="s">
        <v>52</v>
      </c>
      <c r="B2633" s="92" t="s">
        <v>44</v>
      </c>
      <c r="C2633" s="92" t="s">
        <v>54</v>
      </c>
      <c r="D2633" s="92" t="s">
        <v>123</v>
      </c>
      <c r="E2633" s="92" t="s">
        <v>37</v>
      </c>
      <c r="F2633" s="92" t="s">
        <v>121</v>
      </c>
      <c r="G2633" s="93" t="s">
        <v>37</v>
      </c>
      <c r="H2633" s="93" t="s">
        <v>37</v>
      </c>
      <c r="I2633" s="92" t="s">
        <v>45</v>
      </c>
      <c r="J2633" s="94">
        <v>42312</v>
      </c>
      <c r="K2633" s="95">
        <v>46092</v>
      </c>
      <c r="L2633" s="96">
        <v>1759456.23999818</v>
      </c>
    </row>
    <row r="2634" spans="1:12" s="97" customFormat="1" ht="15" customHeight="1" x14ac:dyDescent="0.25">
      <c r="A2634" s="91" t="s">
        <v>52</v>
      </c>
      <c r="B2634" s="92" t="s">
        <v>44</v>
      </c>
      <c r="C2634" s="92" t="s">
        <v>54</v>
      </c>
      <c r="D2634" s="92" t="s">
        <v>123</v>
      </c>
      <c r="E2634" s="92" t="s">
        <v>37</v>
      </c>
      <c r="F2634" s="92" t="s">
        <v>60</v>
      </c>
      <c r="G2634" s="93" t="s">
        <v>37</v>
      </c>
      <c r="H2634" s="93" t="s">
        <v>37</v>
      </c>
      <c r="I2634" s="92" t="s">
        <v>117</v>
      </c>
      <c r="J2634" s="94">
        <v>38296</v>
      </c>
      <c r="K2634" s="95">
        <v>55300</v>
      </c>
      <c r="L2634" s="96">
        <v>2954103.7499998901</v>
      </c>
    </row>
    <row r="2635" spans="1:12" s="97" customFormat="1" ht="15" customHeight="1" x14ac:dyDescent="0.25">
      <c r="A2635" s="91" t="s">
        <v>52</v>
      </c>
      <c r="B2635" s="92" t="s">
        <v>44</v>
      </c>
      <c r="C2635" s="92" t="s">
        <v>54</v>
      </c>
      <c r="D2635" s="92" t="s">
        <v>123</v>
      </c>
      <c r="E2635" s="92" t="s">
        <v>37</v>
      </c>
      <c r="F2635" s="92" t="s">
        <v>60</v>
      </c>
      <c r="G2635" s="93" t="s">
        <v>37</v>
      </c>
      <c r="H2635" s="93" t="s">
        <v>37</v>
      </c>
      <c r="I2635" s="92" t="s">
        <v>45</v>
      </c>
      <c r="J2635" s="94">
        <v>8376</v>
      </c>
      <c r="K2635" s="95">
        <v>8932</v>
      </c>
      <c r="L2635" s="96">
        <v>341648.34000004397</v>
      </c>
    </row>
    <row r="2636" spans="1:12" s="97" customFormat="1" ht="15" customHeight="1" x14ac:dyDescent="0.25">
      <c r="A2636" s="91" t="s">
        <v>52</v>
      </c>
      <c r="B2636" s="92" t="s">
        <v>44</v>
      </c>
      <c r="C2636" s="92" t="s">
        <v>54</v>
      </c>
      <c r="D2636" s="92" t="s">
        <v>123</v>
      </c>
      <c r="E2636" s="92" t="s">
        <v>37</v>
      </c>
      <c r="F2636" s="92" t="s">
        <v>37</v>
      </c>
      <c r="G2636" s="93" t="s">
        <v>41</v>
      </c>
      <c r="H2636" s="93" t="s">
        <v>37</v>
      </c>
      <c r="I2636" s="92" t="s">
        <v>117</v>
      </c>
      <c r="J2636" s="94">
        <v>51179</v>
      </c>
      <c r="K2636" s="95">
        <v>73238</v>
      </c>
      <c r="L2636" s="96">
        <v>3358332.10000169</v>
      </c>
    </row>
    <row r="2637" spans="1:12" s="97" customFormat="1" ht="15" customHeight="1" x14ac:dyDescent="0.25">
      <c r="A2637" s="91" t="s">
        <v>52</v>
      </c>
      <c r="B2637" s="92" t="s">
        <v>44</v>
      </c>
      <c r="C2637" s="92" t="s">
        <v>54</v>
      </c>
      <c r="D2637" s="92" t="s">
        <v>123</v>
      </c>
      <c r="E2637" s="92" t="s">
        <v>37</v>
      </c>
      <c r="F2637" s="92" t="s">
        <v>37</v>
      </c>
      <c r="G2637" s="93" t="s">
        <v>41</v>
      </c>
      <c r="H2637" s="93" t="s">
        <v>37</v>
      </c>
      <c r="I2637" s="92" t="s">
        <v>45</v>
      </c>
      <c r="J2637" s="94">
        <v>10939</v>
      </c>
      <c r="K2637" s="95">
        <v>11415</v>
      </c>
      <c r="L2637" s="96">
        <v>430933.57000001502</v>
      </c>
    </row>
    <row r="2638" spans="1:12" s="97" customFormat="1" ht="15" customHeight="1" x14ac:dyDescent="0.25">
      <c r="A2638" s="91" t="s">
        <v>52</v>
      </c>
      <c r="B2638" s="92" t="s">
        <v>44</v>
      </c>
      <c r="C2638" s="92" t="s">
        <v>54</v>
      </c>
      <c r="D2638" s="92" t="s">
        <v>123</v>
      </c>
      <c r="E2638" s="92" t="s">
        <v>37</v>
      </c>
      <c r="F2638" s="92" t="s">
        <v>37</v>
      </c>
      <c r="G2638" s="93" t="s">
        <v>42</v>
      </c>
      <c r="H2638" s="93" t="s">
        <v>37</v>
      </c>
      <c r="I2638" s="92" t="s">
        <v>117</v>
      </c>
      <c r="J2638" s="94">
        <v>47874</v>
      </c>
      <c r="K2638" s="95">
        <v>66063</v>
      </c>
      <c r="L2638" s="96">
        <v>3040434.0300010899</v>
      </c>
    </row>
    <row r="2639" spans="1:12" s="97" customFormat="1" ht="15" customHeight="1" x14ac:dyDescent="0.25">
      <c r="A2639" s="91" t="s">
        <v>52</v>
      </c>
      <c r="B2639" s="92" t="s">
        <v>44</v>
      </c>
      <c r="C2639" s="92" t="s">
        <v>54</v>
      </c>
      <c r="D2639" s="92" t="s">
        <v>123</v>
      </c>
      <c r="E2639" s="92" t="s">
        <v>37</v>
      </c>
      <c r="F2639" s="92" t="s">
        <v>37</v>
      </c>
      <c r="G2639" s="93" t="s">
        <v>42</v>
      </c>
      <c r="H2639" s="93" t="s">
        <v>37</v>
      </c>
      <c r="I2639" s="92" t="s">
        <v>45</v>
      </c>
      <c r="J2639" s="94">
        <v>10713</v>
      </c>
      <c r="K2639" s="95">
        <v>10962</v>
      </c>
      <c r="L2639" s="96">
        <v>418577.72000001703</v>
      </c>
    </row>
    <row r="2640" spans="1:12" s="97" customFormat="1" ht="15" customHeight="1" x14ac:dyDescent="0.25">
      <c r="A2640" s="91" t="s">
        <v>52</v>
      </c>
      <c r="B2640" s="92" t="s">
        <v>44</v>
      </c>
      <c r="C2640" s="92" t="s">
        <v>54</v>
      </c>
      <c r="D2640" s="92" t="s">
        <v>123</v>
      </c>
      <c r="E2640" s="92" t="s">
        <v>37</v>
      </c>
      <c r="F2640" s="92" t="s">
        <v>37</v>
      </c>
      <c r="G2640" s="93" t="s">
        <v>43</v>
      </c>
      <c r="H2640" s="93" t="s">
        <v>37</v>
      </c>
      <c r="I2640" s="92" t="s">
        <v>117</v>
      </c>
      <c r="J2640" s="94">
        <v>49031</v>
      </c>
      <c r="K2640" s="95">
        <v>66934</v>
      </c>
      <c r="L2640" s="96">
        <v>3060672.3000011598</v>
      </c>
    </row>
    <row r="2641" spans="1:12" s="97" customFormat="1" ht="15" customHeight="1" x14ac:dyDescent="0.25">
      <c r="A2641" s="91" t="s">
        <v>52</v>
      </c>
      <c r="B2641" s="92" t="s">
        <v>44</v>
      </c>
      <c r="C2641" s="92" t="s">
        <v>54</v>
      </c>
      <c r="D2641" s="92" t="s">
        <v>123</v>
      </c>
      <c r="E2641" s="92" t="s">
        <v>37</v>
      </c>
      <c r="F2641" s="92" t="s">
        <v>37</v>
      </c>
      <c r="G2641" s="93" t="s">
        <v>43</v>
      </c>
      <c r="H2641" s="93" t="s">
        <v>37</v>
      </c>
      <c r="I2641" s="92" t="s">
        <v>45</v>
      </c>
      <c r="J2641" s="94">
        <v>11123</v>
      </c>
      <c r="K2641" s="95">
        <v>11438</v>
      </c>
      <c r="L2641" s="96">
        <v>437554.43000001798</v>
      </c>
    </row>
    <row r="2642" spans="1:12" s="97" customFormat="1" ht="15" customHeight="1" x14ac:dyDescent="0.25">
      <c r="A2642" s="91" t="s">
        <v>52</v>
      </c>
      <c r="B2642" s="92" t="s">
        <v>44</v>
      </c>
      <c r="C2642" s="92" t="s">
        <v>54</v>
      </c>
      <c r="D2642" s="92" t="s">
        <v>123</v>
      </c>
      <c r="E2642" s="92" t="s">
        <v>37</v>
      </c>
      <c r="F2642" s="92" t="s">
        <v>37</v>
      </c>
      <c r="G2642" s="93" t="s">
        <v>44</v>
      </c>
      <c r="H2642" s="93" t="s">
        <v>37</v>
      </c>
      <c r="I2642" s="92" t="s">
        <v>117</v>
      </c>
      <c r="J2642" s="94">
        <v>49299</v>
      </c>
      <c r="K2642" s="95">
        <v>67468</v>
      </c>
      <c r="L2642" s="96">
        <v>3056619.2300012801</v>
      </c>
    </row>
    <row r="2643" spans="1:12" s="97" customFormat="1" ht="15" customHeight="1" x14ac:dyDescent="0.25">
      <c r="A2643" s="91" t="s">
        <v>52</v>
      </c>
      <c r="B2643" s="92" t="s">
        <v>44</v>
      </c>
      <c r="C2643" s="92" t="s">
        <v>54</v>
      </c>
      <c r="D2643" s="92" t="s">
        <v>123</v>
      </c>
      <c r="E2643" s="92" t="s">
        <v>37</v>
      </c>
      <c r="F2643" s="92" t="s">
        <v>37</v>
      </c>
      <c r="G2643" s="93" t="s">
        <v>44</v>
      </c>
      <c r="H2643" s="93" t="s">
        <v>37</v>
      </c>
      <c r="I2643" s="92" t="s">
        <v>45</v>
      </c>
      <c r="J2643" s="94">
        <v>11381</v>
      </c>
      <c r="K2643" s="95">
        <v>11688</v>
      </c>
      <c r="L2643" s="96">
        <v>447245.60000001697</v>
      </c>
    </row>
    <row r="2644" spans="1:12" s="97" customFormat="1" ht="15" customHeight="1" x14ac:dyDescent="0.25">
      <c r="A2644" s="91" t="s">
        <v>52</v>
      </c>
      <c r="B2644" s="92" t="s">
        <v>44</v>
      </c>
      <c r="C2644" s="92" t="s">
        <v>54</v>
      </c>
      <c r="D2644" s="92" t="s">
        <v>123</v>
      </c>
      <c r="E2644" s="92" t="s">
        <v>37</v>
      </c>
      <c r="F2644" s="92" t="s">
        <v>37</v>
      </c>
      <c r="G2644" s="93" t="s">
        <v>98</v>
      </c>
      <c r="H2644" s="93" t="s">
        <v>37</v>
      </c>
      <c r="I2644" s="92" t="s">
        <v>117</v>
      </c>
      <c r="J2644" s="94">
        <v>45814</v>
      </c>
      <c r="K2644" s="95">
        <v>63021</v>
      </c>
      <c r="L2644" s="96">
        <v>2890952.4500012901</v>
      </c>
    </row>
    <row r="2645" spans="1:12" s="97" customFormat="1" ht="15" customHeight="1" x14ac:dyDescent="0.25">
      <c r="A2645" s="91" t="s">
        <v>52</v>
      </c>
      <c r="B2645" s="92" t="s">
        <v>44</v>
      </c>
      <c r="C2645" s="92" t="s">
        <v>54</v>
      </c>
      <c r="D2645" s="92" t="s">
        <v>123</v>
      </c>
      <c r="E2645" s="92" t="s">
        <v>37</v>
      </c>
      <c r="F2645" s="92" t="s">
        <v>37</v>
      </c>
      <c r="G2645" s="93" t="s">
        <v>98</v>
      </c>
      <c r="H2645" s="93" t="s">
        <v>37</v>
      </c>
      <c r="I2645" s="92" t="s">
        <v>45</v>
      </c>
      <c r="J2645" s="94">
        <v>10543</v>
      </c>
      <c r="K2645" s="95">
        <v>10978</v>
      </c>
      <c r="L2645" s="96">
        <v>423354.42000001599</v>
      </c>
    </row>
    <row r="2646" spans="1:12" s="97" customFormat="1" ht="15" customHeight="1" x14ac:dyDescent="0.25">
      <c r="A2646" s="91" t="s">
        <v>52</v>
      </c>
      <c r="B2646" s="92" t="s">
        <v>44</v>
      </c>
      <c r="C2646" s="92" t="s">
        <v>54</v>
      </c>
      <c r="D2646" s="92" t="s">
        <v>123</v>
      </c>
      <c r="E2646" s="92" t="s">
        <v>37</v>
      </c>
      <c r="F2646" s="92" t="s">
        <v>37</v>
      </c>
      <c r="G2646" s="93" t="s">
        <v>37</v>
      </c>
      <c r="H2646" s="93" t="s">
        <v>122</v>
      </c>
      <c r="I2646" s="92" t="s">
        <v>117</v>
      </c>
      <c r="J2646" s="94">
        <v>25999</v>
      </c>
      <c r="K2646" s="95">
        <v>39285</v>
      </c>
      <c r="L2646" s="96">
        <v>1967341.5000000801</v>
      </c>
    </row>
    <row r="2647" spans="1:12" s="97" customFormat="1" ht="15" customHeight="1" x14ac:dyDescent="0.25">
      <c r="A2647" s="91" t="s">
        <v>52</v>
      </c>
      <c r="B2647" s="92" t="s">
        <v>44</v>
      </c>
      <c r="C2647" s="92" t="s">
        <v>54</v>
      </c>
      <c r="D2647" s="92" t="s">
        <v>123</v>
      </c>
      <c r="E2647" s="92" t="s">
        <v>37</v>
      </c>
      <c r="F2647" s="92" t="s">
        <v>37</v>
      </c>
      <c r="G2647" s="93" t="s">
        <v>37</v>
      </c>
      <c r="H2647" s="93" t="s">
        <v>122</v>
      </c>
      <c r="I2647" s="92" t="s">
        <v>45</v>
      </c>
      <c r="J2647" s="94">
        <v>6136</v>
      </c>
      <c r="K2647" s="95">
        <v>6534</v>
      </c>
      <c r="L2647" s="96">
        <v>263141.300000021</v>
      </c>
    </row>
    <row r="2648" spans="1:12" s="97" customFormat="1" ht="15" customHeight="1" x14ac:dyDescent="0.25">
      <c r="A2648" s="91" t="s">
        <v>52</v>
      </c>
      <c r="B2648" s="92" t="s">
        <v>44</v>
      </c>
      <c r="C2648" s="92" t="s">
        <v>54</v>
      </c>
      <c r="D2648" s="92" t="s">
        <v>123</v>
      </c>
      <c r="E2648" s="92" t="s">
        <v>37</v>
      </c>
      <c r="F2648" s="92" t="s">
        <v>37</v>
      </c>
      <c r="G2648" s="93" t="s">
        <v>37</v>
      </c>
      <c r="H2648" s="93" t="s">
        <v>37</v>
      </c>
      <c r="I2648" s="92" t="s">
        <v>117</v>
      </c>
      <c r="J2648" s="94">
        <v>229001</v>
      </c>
      <c r="K2648" s="95">
        <v>341077</v>
      </c>
      <c r="L2648" s="96">
        <v>15594995.849967901</v>
      </c>
    </row>
    <row r="2649" spans="1:12" s="97" customFormat="1" ht="15" customHeight="1" x14ac:dyDescent="0.25">
      <c r="A2649" s="91" t="s">
        <v>52</v>
      </c>
      <c r="B2649" s="92" t="s">
        <v>44</v>
      </c>
      <c r="C2649" s="92" t="s">
        <v>54</v>
      </c>
      <c r="D2649" s="92" t="s">
        <v>123</v>
      </c>
      <c r="E2649" s="92" t="s">
        <v>37</v>
      </c>
      <c r="F2649" s="92" t="s">
        <v>37</v>
      </c>
      <c r="G2649" s="93" t="s">
        <v>37</v>
      </c>
      <c r="H2649" s="93" t="s">
        <v>37</v>
      </c>
      <c r="I2649" s="92" t="s">
        <v>45</v>
      </c>
      <c r="J2649" s="94">
        <v>52729</v>
      </c>
      <c r="K2649" s="95">
        <v>57195</v>
      </c>
      <c r="L2649" s="96">
        <v>2185469.6999974102</v>
      </c>
    </row>
    <row r="2650" spans="1:12" s="97" customFormat="1" ht="15" customHeight="1" x14ac:dyDescent="0.25">
      <c r="A2650" s="91" t="s">
        <v>52</v>
      </c>
      <c r="B2650" s="92" t="s">
        <v>44</v>
      </c>
      <c r="C2650" s="92" t="s">
        <v>54</v>
      </c>
      <c r="D2650" s="92" t="s">
        <v>123</v>
      </c>
      <c r="E2650" s="92" t="s">
        <v>37</v>
      </c>
      <c r="F2650" s="92" t="s">
        <v>37</v>
      </c>
      <c r="G2650" s="93" t="s">
        <v>37</v>
      </c>
      <c r="H2650" s="93" t="s">
        <v>64</v>
      </c>
      <c r="I2650" s="92" t="s">
        <v>117</v>
      </c>
      <c r="J2650" s="94">
        <v>201383</v>
      </c>
      <c r="K2650" s="95">
        <v>298228</v>
      </c>
      <c r="L2650" s="96">
        <v>13474323.1300207</v>
      </c>
    </row>
    <row r="2651" spans="1:12" s="97" customFormat="1" ht="15" customHeight="1" x14ac:dyDescent="0.25">
      <c r="A2651" s="91" t="s">
        <v>52</v>
      </c>
      <c r="B2651" s="92" t="s">
        <v>44</v>
      </c>
      <c r="C2651" s="92" t="s">
        <v>54</v>
      </c>
      <c r="D2651" s="92" t="s">
        <v>123</v>
      </c>
      <c r="E2651" s="92" t="s">
        <v>37</v>
      </c>
      <c r="F2651" s="92" t="s">
        <v>37</v>
      </c>
      <c r="G2651" s="93" t="s">
        <v>37</v>
      </c>
      <c r="H2651" s="93" t="s">
        <v>64</v>
      </c>
      <c r="I2651" s="92" t="s">
        <v>45</v>
      </c>
      <c r="J2651" s="94">
        <v>46201</v>
      </c>
      <c r="K2651" s="95">
        <v>50128</v>
      </c>
      <c r="L2651" s="96">
        <v>1901355.41999804</v>
      </c>
    </row>
    <row r="2652" spans="1:12" s="97" customFormat="1" ht="15" customHeight="1" x14ac:dyDescent="0.25">
      <c r="A2652" s="91" t="s">
        <v>52</v>
      </c>
      <c r="B2652" s="92" t="s">
        <v>44</v>
      </c>
      <c r="C2652" s="92" t="s">
        <v>54</v>
      </c>
      <c r="D2652" s="92" t="s">
        <v>125</v>
      </c>
      <c r="E2652" s="92" t="s">
        <v>61</v>
      </c>
      <c r="F2652" s="92" t="s">
        <v>37</v>
      </c>
      <c r="G2652" s="93" t="s">
        <v>37</v>
      </c>
      <c r="H2652" s="93" t="s">
        <v>37</v>
      </c>
      <c r="I2652" s="92" t="s">
        <v>117</v>
      </c>
      <c r="J2652" s="94">
        <v>32078</v>
      </c>
      <c r="K2652" s="95">
        <v>88268</v>
      </c>
      <c r="L2652" s="96">
        <v>13274159.9299959</v>
      </c>
    </row>
    <row r="2653" spans="1:12" s="97" customFormat="1" ht="15" customHeight="1" x14ac:dyDescent="0.25">
      <c r="A2653" s="91" t="s">
        <v>52</v>
      </c>
      <c r="B2653" s="92" t="s">
        <v>44</v>
      </c>
      <c r="C2653" s="92" t="s">
        <v>54</v>
      </c>
      <c r="D2653" s="92" t="s">
        <v>125</v>
      </c>
      <c r="E2653" s="92" t="s">
        <v>61</v>
      </c>
      <c r="F2653" s="92" t="s">
        <v>37</v>
      </c>
      <c r="G2653" s="93" t="s">
        <v>37</v>
      </c>
      <c r="H2653" s="93" t="s">
        <v>37</v>
      </c>
      <c r="I2653" s="92" t="s">
        <v>45</v>
      </c>
      <c r="J2653" s="94">
        <v>7097</v>
      </c>
      <c r="K2653" s="95">
        <v>9467</v>
      </c>
      <c r="L2653" s="96">
        <v>1365932.20999985</v>
      </c>
    </row>
    <row r="2654" spans="1:12" s="97" customFormat="1" ht="15" customHeight="1" x14ac:dyDescent="0.25">
      <c r="A2654" s="91" t="s">
        <v>52</v>
      </c>
      <c r="B2654" s="92" t="s">
        <v>44</v>
      </c>
      <c r="C2654" s="92" t="s">
        <v>54</v>
      </c>
      <c r="D2654" s="92" t="s">
        <v>125</v>
      </c>
      <c r="E2654" s="92" t="s">
        <v>62</v>
      </c>
      <c r="F2654" s="92" t="s">
        <v>37</v>
      </c>
      <c r="G2654" s="93" t="s">
        <v>37</v>
      </c>
      <c r="H2654" s="93" t="s">
        <v>37</v>
      </c>
      <c r="I2654" s="92" t="s">
        <v>117</v>
      </c>
      <c r="J2654" s="94">
        <v>21416</v>
      </c>
      <c r="K2654" s="95">
        <v>61861</v>
      </c>
      <c r="L2654" s="96">
        <v>9001709.0400004704</v>
      </c>
    </row>
    <row r="2655" spans="1:12" s="97" customFormat="1" ht="15" customHeight="1" x14ac:dyDescent="0.25">
      <c r="A2655" s="91" t="s">
        <v>52</v>
      </c>
      <c r="B2655" s="92" t="s">
        <v>44</v>
      </c>
      <c r="C2655" s="92" t="s">
        <v>54</v>
      </c>
      <c r="D2655" s="92" t="s">
        <v>125</v>
      </c>
      <c r="E2655" s="92" t="s">
        <v>62</v>
      </c>
      <c r="F2655" s="92" t="s">
        <v>37</v>
      </c>
      <c r="G2655" s="93" t="s">
        <v>37</v>
      </c>
      <c r="H2655" s="93" t="s">
        <v>37</v>
      </c>
      <c r="I2655" s="92" t="s">
        <v>45</v>
      </c>
      <c r="J2655" s="94">
        <v>3913</v>
      </c>
      <c r="K2655" s="95">
        <v>5095</v>
      </c>
      <c r="L2655" s="96">
        <v>714248.42</v>
      </c>
    </row>
    <row r="2656" spans="1:12" s="97" customFormat="1" ht="15" customHeight="1" x14ac:dyDescent="0.25">
      <c r="A2656" s="91" t="s">
        <v>52</v>
      </c>
      <c r="B2656" s="92" t="s">
        <v>44</v>
      </c>
      <c r="C2656" s="92" t="s">
        <v>54</v>
      </c>
      <c r="D2656" s="92" t="s">
        <v>125</v>
      </c>
      <c r="E2656" s="92" t="s">
        <v>37</v>
      </c>
      <c r="F2656" s="92" t="s">
        <v>120</v>
      </c>
      <c r="G2656" s="93" t="s">
        <v>37</v>
      </c>
      <c r="H2656" s="93" t="s">
        <v>37</v>
      </c>
      <c r="I2656" s="92" t="s">
        <v>117</v>
      </c>
      <c r="J2656" s="94">
        <v>4534</v>
      </c>
      <c r="K2656" s="95">
        <v>13649</v>
      </c>
      <c r="L2656" s="96">
        <v>2530717.6300000399</v>
      </c>
    </row>
    <row r="2657" spans="1:12" s="97" customFormat="1" ht="15" customHeight="1" x14ac:dyDescent="0.25">
      <c r="A2657" s="91" t="s">
        <v>52</v>
      </c>
      <c r="B2657" s="92" t="s">
        <v>44</v>
      </c>
      <c r="C2657" s="92" t="s">
        <v>54</v>
      </c>
      <c r="D2657" s="92" t="s">
        <v>125</v>
      </c>
      <c r="E2657" s="92" t="s">
        <v>37</v>
      </c>
      <c r="F2657" s="92" t="s">
        <v>120</v>
      </c>
      <c r="G2657" s="93" t="s">
        <v>37</v>
      </c>
      <c r="H2657" s="93" t="s">
        <v>37</v>
      </c>
      <c r="I2657" s="92" t="s">
        <v>45</v>
      </c>
      <c r="J2657" s="94">
        <v>790</v>
      </c>
      <c r="K2657" s="95">
        <v>1075</v>
      </c>
      <c r="L2657" s="96">
        <v>196426.74999999901</v>
      </c>
    </row>
    <row r="2658" spans="1:12" s="97" customFormat="1" ht="15" customHeight="1" x14ac:dyDescent="0.25">
      <c r="A2658" s="91" t="s">
        <v>52</v>
      </c>
      <c r="B2658" s="92" t="s">
        <v>44</v>
      </c>
      <c r="C2658" s="92" t="s">
        <v>54</v>
      </c>
      <c r="D2658" s="92" t="s">
        <v>125</v>
      </c>
      <c r="E2658" s="92" t="s">
        <v>37</v>
      </c>
      <c r="F2658" s="92" t="s">
        <v>121</v>
      </c>
      <c r="G2658" s="93" t="s">
        <v>37</v>
      </c>
      <c r="H2658" s="93" t="s">
        <v>37</v>
      </c>
      <c r="I2658" s="92" t="s">
        <v>117</v>
      </c>
      <c r="J2658" s="94">
        <v>40178</v>
      </c>
      <c r="K2658" s="95">
        <v>109001</v>
      </c>
      <c r="L2658" s="96">
        <v>15963372.339994101</v>
      </c>
    </row>
    <row r="2659" spans="1:12" s="97" customFormat="1" ht="15" customHeight="1" x14ac:dyDescent="0.25">
      <c r="A2659" s="91" t="s">
        <v>52</v>
      </c>
      <c r="B2659" s="92" t="s">
        <v>44</v>
      </c>
      <c r="C2659" s="92" t="s">
        <v>54</v>
      </c>
      <c r="D2659" s="92" t="s">
        <v>125</v>
      </c>
      <c r="E2659" s="92" t="s">
        <v>37</v>
      </c>
      <c r="F2659" s="92" t="s">
        <v>121</v>
      </c>
      <c r="G2659" s="93" t="s">
        <v>37</v>
      </c>
      <c r="H2659" s="93" t="s">
        <v>37</v>
      </c>
      <c r="I2659" s="92" t="s">
        <v>45</v>
      </c>
      <c r="J2659" s="94">
        <v>8416</v>
      </c>
      <c r="K2659" s="95">
        <v>11237</v>
      </c>
      <c r="L2659" s="96">
        <v>1594913.0099998501</v>
      </c>
    </row>
    <row r="2660" spans="1:12" s="97" customFormat="1" ht="15" customHeight="1" x14ac:dyDescent="0.25">
      <c r="A2660" s="91" t="s">
        <v>52</v>
      </c>
      <c r="B2660" s="92" t="s">
        <v>44</v>
      </c>
      <c r="C2660" s="92" t="s">
        <v>54</v>
      </c>
      <c r="D2660" s="92" t="s">
        <v>125</v>
      </c>
      <c r="E2660" s="92" t="s">
        <v>37</v>
      </c>
      <c r="F2660" s="92" t="s">
        <v>60</v>
      </c>
      <c r="G2660" s="93" t="s">
        <v>37</v>
      </c>
      <c r="H2660" s="93" t="s">
        <v>37</v>
      </c>
      <c r="I2660" s="92" t="s">
        <v>117</v>
      </c>
      <c r="J2660" s="94">
        <v>8856</v>
      </c>
      <c r="K2660" s="95">
        <v>27501</v>
      </c>
      <c r="L2660" s="96">
        <v>3784969.63999931</v>
      </c>
    </row>
    <row r="2661" spans="1:12" s="97" customFormat="1" ht="15" customHeight="1" x14ac:dyDescent="0.25">
      <c r="A2661" s="91" t="s">
        <v>52</v>
      </c>
      <c r="B2661" s="92" t="s">
        <v>44</v>
      </c>
      <c r="C2661" s="92" t="s">
        <v>54</v>
      </c>
      <c r="D2661" s="92" t="s">
        <v>125</v>
      </c>
      <c r="E2661" s="92" t="s">
        <v>37</v>
      </c>
      <c r="F2661" s="92" t="s">
        <v>60</v>
      </c>
      <c r="G2661" s="93" t="s">
        <v>37</v>
      </c>
      <c r="H2661" s="93" t="s">
        <v>37</v>
      </c>
      <c r="I2661" s="92" t="s">
        <v>45</v>
      </c>
      <c r="J2661" s="94">
        <v>1808</v>
      </c>
      <c r="K2661" s="95">
        <v>2252</v>
      </c>
      <c r="L2661" s="96">
        <v>289149.790000004</v>
      </c>
    </row>
    <row r="2662" spans="1:12" s="97" customFormat="1" ht="15" customHeight="1" x14ac:dyDescent="0.25">
      <c r="A2662" s="91" t="s">
        <v>52</v>
      </c>
      <c r="B2662" s="92" t="s">
        <v>44</v>
      </c>
      <c r="C2662" s="92" t="s">
        <v>54</v>
      </c>
      <c r="D2662" s="92" t="s">
        <v>125</v>
      </c>
      <c r="E2662" s="92" t="s">
        <v>37</v>
      </c>
      <c r="F2662" s="92" t="s">
        <v>37</v>
      </c>
      <c r="G2662" s="93" t="s">
        <v>41</v>
      </c>
      <c r="H2662" s="93" t="s">
        <v>37</v>
      </c>
      <c r="I2662" s="92" t="s">
        <v>117</v>
      </c>
      <c r="J2662" s="94">
        <v>13778</v>
      </c>
      <c r="K2662" s="95">
        <v>38671</v>
      </c>
      <c r="L2662" s="96">
        <v>5569303.4799999502</v>
      </c>
    </row>
    <row r="2663" spans="1:12" s="97" customFormat="1" ht="15" customHeight="1" x14ac:dyDescent="0.25">
      <c r="A2663" s="91" t="s">
        <v>52</v>
      </c>
      <c r="B2663" s="92" t="s">
        <v>44</v>
      </c>
      <c r="C2663" s="92" t="s">
        <v>54</v>
      </c>
      <c r="D2663" s="92" t="s">
        <v>125</v>
      </c>
      <c r="E2663" s="92" t="s">
        <v>37</v>
      </c>
      <c r="F2663" s="92" t="s">
        <v>37</v>
      </c>
      <c r="G2663" s="93" t="s">
        <v>41</v>
      </c>
      <c r="H2663" s="93" t="s">
        <v>37</v>
      </c>
      <c r="I2663" s="92" t="s">
        <v>45</v>
      </c>
      <c r="J2663" s="94">
        <v>2634</v>
      </c>
      <c r="K2663" s="95">
        <v>3270</v>
      </c>
      <c r="L2663" s="96">
        <v>453452.85000001098</v>
      </c>
    </row>
    <row r="2664" spans="1:12" s="97" customFormat="1" ht="15" customHeight="1" x14ac:dyDescent="0.25">
      <c r="A2664" s="91" t="s">
        <v>52</v>
      </c>
      <c r="B2664" s="92" t="s">
        <v>44</v>
      </c>
      <c r="C2664" s="92" t="s">
        <v>54</v>
      </c>
      <c r="D2664" s="92" t="s">
        <v>125</v>
      </c>
      <c r="E2664" s="92" t="s">
        <v>37</v>
      </c>
      <c r="F2664" s="92" t="s">
        <v>37</v>
      </c>
      <c r="G2664" s="93" t="s">
        <v>42</v>
      </c>
      <c r="H2664" s="93" t="s">
        <v>37</v>
      </c>
      <c r="I2664" s="92" t="s">
        <v>117</v>
      </c>
      <c r="J2664" s="94">
        <v>11580</v>
      </c>
      <c r="K2664" s="95">
        <v>30091</v>
      </c>
      <c r="L2664" s="96">
        <v>4400752.73999961</v>
      </c>
    </row>
    <row r="2665" spans="1:12" s="97" customFormat="1" ht="15" customHeight="1" x14ac:dyDescent="0.25">
      <c r="A2665" s="91" t="s">
        <v>52</v>
      </c>
      <c r="B2665" s="92" t="s">
        <v>44</v>
      </c>
      <c r="C2665" s="92" t="s">
        <v>54</v>
      </c>
      <c r="D2665" s="92" t="s">
        <v>125</v>
      </c>
      <c r="E2665" s="92" t="s">
        <v>37</v>
      </c>
      <c r="F2665" s="92" t="s">
        <v>37</v>
      </c>
      <c r="G2665" s="93" t="s">
        <v>42</v>
      </c>
      <c r="H2665" s="93" t="s">
        <v>37</v>
      </c>
      <c r="I2665" s="92" t="s">
        <v>45</v>
      </c>
      <c r="J2665" s="94">
        <v>2272</v>
      </c>
      <c r="K2665" s="95">
        <v>2843</v>
      </c>
      <c r="L2665" s="96">
        <v>401514.150000013</v>
      </c>
    </row>
    <row r="2666" spans="1:12" s="97" customFormat="1" ht="15" customHeight="1" x14ac:dyDescent="0.25">
      <c r="A2666" s="91" t="s">
        <v>52</v>
      </c>
      <c r="B2666" s="92" t="s">
        <v>44</v>
      </c>
      <c r="C2666" s="92" t="s">
        <v>54</v>
      </c>
      <c r="D2666" s="92" t="s">
        <v>125</v>
      </c>
      <c r="E2666" s="92" t="s">
        <v>37</v>
      </c>
      <c r="F2666" s="92" t="s">
        <v>37</v>
      </c>
      <c r="G2666" s="93" t="s">
        <v>43</v>
      </c>
      <c r="H2666" s="93" t="s">
        <v>37</v>
      </c>
      <c r="I2666" s="92" t="s">
        <v>117</v>
      </c>
      <c r="J2666" s="94">
        <v>11357</v>
      </c>
      <c r="K2666" s="95">
        <v>28802</v>
      </c>
      <c r="L2666" s="96">
        <v>4305129.7899996201</v>
      </c>
    </row>
    <row r="2667" spans="1:12" s="97" customFormat="1" ht="15" customHeight="1" x14ac:dyDescent="0.25">
      <c r="A2667" s="91" t="s">
        <v>52</v>
      </c>
      <c r="B2667" s="92" t="s">
        <v>44</v>
      </c>
      <c r="C2667" s="92" t="s">
        <v>54</v>
      </c>
      <c r="D2667" s="92" t="s">
        <v>125</v>
      </c>
      <c r="E2667" s="92" t="s">
        <v>37</v>
      </c>
      <c r="F2667" s="92" t="s">
        <v>37</v>
      </c>
      <c r="G2667" s="93" t="s">
        <v>43</v>
      </c>
      <c r="H2667" s="93" t="s">
        <v>37</v>
      </c>
      <c r="I2667" s="92" t="s">
        <v>45</v>
      </c>
      <c r="J2667" s="94">
        <v>2271</v>
      </c>
      <c r="K2667" s="95">
        <v>2884</v>
      </c>
      <c r="L2667" s="96">
        <v>414159.77000001201</v>
      </c>
    </row>
    <row r="2668" spans="1:12" s="97" customFormat="1" ht="15" customHeight="1" x14ac:dyDescent="0.25">
      <c r="A2668" s="91" t="s">
        <v>52</v>
      </c>
      <c r="B2668" s="92" t="s">
        <v>44</v>
      </c>
      <c r="C2668" s="92" t="s">
        <v>54</v>
      </c>
      <c r="D2668" s="92" t="s">
        <v>125</v>
      </c>
      <c r="E2668" s="92" t="s">
        <v>37</v>
      </c>
      <c r="F2668" s="92" t="s">
        <v>37</v>
      </c>
      <c r="G2668" s="93" t="s">
        <v>44</v>
      </c>
      <c r="H2668" s="93" t="s">
        <v>37</v>
      </c>
      <c r="I2668" s="92" t="s">
        <v>117</v>
      </c>
      <c r="J2668" s="94">
        <v>10737</v>
      </c>
      <c r="K2668" s="95">
        <v>26096</v>
      </c>
      <c r="L2668" s="96">
        <v>3971599.0199996699</v>
      </c>
    </row>
    <row r="2669" spans="1:12" s="97" customFormat="1" ht="15" customHeight="1" x14ac:dyDescent="0.25">
      <c r="A2669" s="91" t="s">
        <v>52</v>
      </c>
      <c r="B2669" s="92" t="s">
        <v>44</v>
      </c>
      <c r="C2669" s="92" t="s">
        <v>54</v>
      </c>
      <c r="D2669" s="92" t="s">
        <v>125</v>
      </c>
      <c r="E2669" s="92" t="s">
        <v>37</v>
      </c>
      <c r="F2669" s="92" t="s">
        <v>37</v>
      </c>
      <c r="G2669" s="93" t="s">
        <v>44</v>
      </c>
      <c r="H2669" s="93" t="s">
        <v>37</v>
      </c>
      <c r="I2669" s="92" t="s">
        <v>45</v>
      </c>
      <c r="J2669" s="94">
        <v>2116</v>
      </c>
      <c r="K2669" s="95">
        <v>2741</v>
      </c>
      <c r="L2669" s="96">
        <v>401432.01000001299</v>
      </c>
    </row>
    <row r="2670" spans="1:12" s="97" customFormat="1" ht="15" customHeight="1" x14ac:dyDescent="0.25">
      <c r="A2670" s="91" t="s">
        <v>52</v>
      </c>
      <c r="B2670" s="92" t="s">
        <v>44</v>
      </c>
      <c r="C2670" s="92" t="s">
        <v>54</v>
      </c>
      <c r="D2670" s="92" t="s">
        <v>125</v>
      </c>
      <c r="E2670" s="92" t="s">
        <v>37</v>
      </c>
      <c r="F2670" s="92" t="s">
        <v>37</v>
      </c>
      <c r="G2670" s="93" t="s">
        <v>98</v>
      </c>
      <c r="H2670" s="93" t="s">
        <v>37</v>
      </c>
      <c r="I2670" s="92" t="s">
        <v>117</v>
      </c>
      <c r="J2670" s="94">
        <v>9691</v>
      </c>
      <c r="K2670" s="95">
        <v>24879</v>
      </c>
      <c r="L2670" s="96">
        <v>3804640.64999972</v>
      </c>
    </row>
    <row r="2671" spans="1:12" s="97" customFormat="1" ht="15" customHeight="1" x14ac:dyDescent="0.25">
      <c r="A2671" s="91" t="s">
        <v>52</v>
      </c>
      <c r="B2671" s="92" t="s">
        <v>44</v>
      </c>
      <c r="C2671" s="92" t="s">
        <v>54</v>
      </c>
      <c r="D2671" s="92" t="s">
        <v>125</v>
      </c>
      <c r="E2671" s="92" t="s">
        <v>37</v>
      </c>
      <c r="F2671" s="92" t="s">
        <v>37</v>
      </c>
      <c r="G2671" s="93" t="s">
        <v>98</v>
      </c>
      <c r="H2671" s="93" t="s">
        <v>37</v>
      </c>
      <c r="I2671" s="92" t="s">
        <v>45</v>
      </c>
      <c r="J2671" s="94">
        <v>1972</v>
      </c>
      <c r="K2671" s="95">
        <v>2611</v>
      </c>
      <c r="L2671" s="96">
        <v>379421.89000001497</v>
      </c>
    </row>
    <row r="2672" spans="1:12" s="97" customFormat="1" ht="15" customHeight="1" x14ac:dyDescent="0.25">
      <c r="A2672" s="91" t="s">
        <v>52</v>
      </c>
      <c r="B2672" s="92" t="s">
        <v>44</v>
      </c>
      <c r="C2672" s="92" t="s">
        <v>54</v>
      </c>
      <c r="D2672" s="92" t="s">
        <v>125</v>
      </c>
      <c r="E2672" s="92" t="s">
        <v>37</v>
      </c>
      <c r="F2672" s="92" t="s">
        <v>37</v>
      </c>
      <c r="G2672" s="93" t="s">
        <v>37</v>
      </c>
      <c r="H2672" s="93" t="s">
        <v>122</v>
      </c>
      <c r="I2672" s="92" t="s">
        <v>117</v>
      </c>
      <c r="J2672" s="94">
        <v>4568</v>
      </c>
      <c r="K2672" s="95">
        <v>11885</v>
      </c>
      <c r="L2672" s="96">
        <v>1855803.42999985</v>
      </c>
    </row>
    <row r="2673" spans="1:12" s="97" customFormat="1" ht="15" customHeight="1" x14ac:dyDescent="0.25">
      <c r="A2673" s="91" t="s">
        <v>52</v>
      </c>
      <c r="B2673" s="92" t="s">
        <v>44</v>
      </c>
      <c r="C2673" s="92" t="s">
        <v>54</v>
      </c>
      <c r="D2673" s="92" t="s">
        <v>125</v>
      </c>
      <c r="E2673" s="92" t="s">
        <v>37</v>
      </c>
      <c r="F2673" s="92" t="s">
        <v>37</v>
      </c>
      <c r="G2673" s="93" t="s">
        <v>37</v>
      </c>
      <c r="H2673" s="93" t="s">
        <v>122</v>
      </c>
      <c r="I2673" s="92" t="s">
        <v>45</v>
      </c>
      <c r="J2673" s="94">
        <v>980</v>
      </c>
      <c r="K2673" s="95">
        <v>1262</v>
      </c>
      <c r="L2673" s="96">
        <v>193763.479999998</v>
      </c>
    </row>
    <row r="2674" spans="1:12" s="97" customFormat="1" ht="15" customHeight="1" x14ac:dyDescent="0.25">
      <c r="A2674" s="91" t="s">
        <v>52</v>
      </c>
      <c r="B2674" s="92" t="s">
        <v>44</v>
      </c>
      <c r="C2674" s="92" t="s">
        <v>54</v>
      </c>
      <c r="D2674" s="92" t="s">
        <v>125</v>
      </c>
      <c r="E2674" s="92" t="s">
        <v>37</v>
      </c>
      <c r="F2674" s="92" t="s">
        <v>37</v>
      </c>
      <c r="G2674" s="93" t="s">
        <v>37</v>
      </c>
      <c r="H2674" s="93" t="s">
        <v>37</v>
      </c>
      <c r="I2674" s="92" t="s">
        <v>117</v>
      </c>
      <c r="J2674" s="94">
        <v>53499</v>
      </c>
      <c r="K2674" s="95">
        <v>150151</v>
      </c>
      <c r="L2674" s="96">
        <v>22279059.610014901</v>
      </c>
    </row>
    <row r="2675" spans="1:12" s="97" customFormat="1" ht="15" customHeight="1" x14ac:dyDescent="0.25">
      <c r="A2675" s="91" t="s">
        <v>52</v>
      </c>
      <c r="B2675" s="92" t="s">
        <v>44</v>
      </c>
      <c r="C2675" s="92" t="s">
        <v>54</v>
      </c>
      <c r="D2675" s="92" t="s">
        <v>125</v>
      </c>
      <c r="E2675" s="92" t="s">
        <v>37</v>
      </c>
      <c r="F2675" s="92" t="s">
        <v>37</v>
      </c>
      <c r="G2675" s="93" t="s">
        <v>37</v>
      </c>
      <c r="H2675" s="93" t="s">
        <v>37</v>
      </c>
      <c r="I2675" s="92" t="s">
        <v>45</v>
      </c>
      <c r="J2675" s="94">
        <v>11012</v>
      </c>
      <c r="K2675" s="95">
        <v>14564</v>
      </c>
      <c r="L2675" s="96">
        <v>2080489.5499996601</v>
      </c>
    </row>
    <row r="2676" spans="1:12" s="97" customFormat="1" ht="15" customHeight="1" x14ac:dyDescent="0.25">
      <c r="A2676" s="91" t="s">
        <v>52</v>
      </c>
      <c r="B2676" s="92" t="s">
        <v>44</v>
      </c>
      <c r="C2676" s="92" t="s">
        <v>54</v>
      </c>
      <c r="D2676" s="92" t="s">
        <v>125</v>
      </c>
      <c r="E2676" s="92" t="s">
        <v>37</v>
      </c>
      <c r="F2676" s="92" t="s">
        <v>37</v>
      </c>
      <c r="G2676" s="93" t="s">
        <v>37</v>
      </c>
      <c r="H2676" s="93" t="s">
        <v>64</v>
      </c>
      <c r="I2676" s="92" t="s">
        <v>117</v>
      </c>
      <c r="J2676" s="94">
        <v>48670</v>
      </c>
      <c r="K2676" s="95">
        <v>136947</v>
      </c>
      <c r="L2676" s="96">
        <v>20241105.160008699</v>
      </c>
    </row>
    <row r="2677" spans="1:12" s="97" customFormat="1" ht="15" customHeight="1" x14ac:dyDescent="0.25">
      <c r="A2677" s="91" t="s">
        <v>52</v>
      </c>
      <c r="B2677" s="92" t="s">
        <v>44</v>
      </c>
      <c r="C2677" s="92" t="s">
        <v>54</v>
      </c>
      <c r="D2677" s="92" t="s">
        <v>125</v>
      </c>
      <c r="E2677" s="92" t="s">
        <v>37</v>
      </c>
      <c r="F2677" s="92" t="s">
        <v>37</v>
      </c>
      <c r="G2677" s="93" t="s">
        <v>37</v>
      </c>
      <c r="H2677" s="93" t="s">
        <v>64</v>
      </c>
      <c r="I2677" s="92" t="s">
        <v>45</v>
      </c>
      <c r="J2677" s="94">
        <v>9906</v>
      </c>
      <c r="K2677" s="95">
        <v>13117</v>
      </c>
      <c r="L2677" s="96">
        <v>1860098.3899997401</v>
      </c>
    </row>
    <row r="2678" spans="1:12" s="97" customFormat="1" ht="15" customHeight="1" x14ac:dyDescent="0.25">
      <c r="A2678" s="91" t="s">
        <v>52</v>
      </c>
      <c r="B2678" s="92" t="s">
        <v>44</v>
      </c>
      <c r="C2678" s="92" t="s">
        <v>54</v>
      </c>
      <c r="D2678" s="92" t="s">
        <v>124</v>
      </c>
      <c r="E2678" s="92" t="s">
        <v>61</v>
      </c>
      <c r="F2678" s="92" t="s">
        <v>37</v>
      </c>
      <c r="G2678" s="93" t="s">
        <v>37</v>
      </c>
      <c r="H2678" s="93" t="s">
        <v>37</v>
      </c>
      <c r="I2678" s="92" t="s">
        <v>117</v>
      </c>
      <c r="J2678" s="94">
        <v>1536</v>
      </c>
      <c r="K2678" s="95">
        <v>2219</v>
      </c>
      <c r="L2678" s="96">
        <v>442625.74999999499</v>
      </c>
    </row>
    <row r="2679" spans="1:12" s="97" customFormat="1" ht="15" customHeight="1" x14ac:dyDescent="0.25">
      <c r="A2679" s="91" t="s">
        <v>52</v>
      </c>
      <c r="B2679" s="92" t="s">
        <v>44</v>
      </c>
      <c r="C2679" s="92" t="s">
        <v>54</v>
      </c>
      <c r="D2679" s="92" t="s">
        <v>124</v>
      </c>
      <c r="E2679" s="92" t="s">
        <v>61</v>
      </c>
      <c r="F2679" s="92" t="s">
        <v>37</v>
      </c>
      <c r="G2679" s="93" t="s">
        <v>37</v>
      </c>
      <c r="H2679" s="93" t="s">
        <v>37</v>
      </c>
      <c r="I2679" s="92" t="s">
        <v>45</v>
      </c>
      <c r="J2679" s="94">
        <v>194</v>
      </c>
      <c r="K2679" s="95">
        <v>199</v>
      </c>
      <c r="L2679" s="96">
        <v>36439.01</v>
      </c>
    </row>
    <row r="2680" spans="1:12" s="97" customFormat="1" ht="15" customHeight="1" x14ac:dyDescent="0.25">
      <c r="A2680" s="91" t="s">
        <v>52</v>
      </c>
      <c r="B2680" s="92" t="s">
        <v>44</v>
      </c>
      <c r="C2680" s="92" t="s">
        <v>54</v>
      </c>
      <c r="D2680" s="92" t="s">
        <v>124</v>
      </c>
      <c r="E2680" s="92" t="s">
        <v>62</v>
      </c>
      <c r="F2680" s="92" t="s">
        <v>37</v>
      </c>
      <c r="G2680" s="93" t="s">
        <v>37</v>
      </c>
      <c r="H2680" s="93" t="s">
        <v>37</v>
      </c>
      <c r="I2680" s="92" t="s">
        <v>117</v>
      </c>
      <c r="J2680" s="94">
        <v>1266</v>
      </c>
      <c r="K2680" s="95">
        <v>1601</v>
      </c>
      <c r="L2680" s="96">
        <v>344265.13000000402</v>
      </c>
    </row>
    <row r="2681" spans="1:12" s="97" customFormat="1" ht="15" customHeight="1" x14ac:dyDescent="0.25">
      <c r="A2681" s="91" t="s">
        <v>52</v>
      </c>
      <c r="B2681" s="92" t="s">
        <v>44</v>
      </c>
      <c r="C2681" s="92" t="s">
        <v>54</v>
      </c>
      <c r="D2681" s="92" t="s">
        <v>124</v>
      </c>
      <c r="E2681" s="92" t="s">
        <v>62</v>
      </c>
      <c r="F2681" s="92" t="s">
        <v>37</v>
      </c>
      <c r="G2681" s="93" t="s">
        <v>37</v>
      </c>
      <c r="H2681" s="93" t="s">
        <v>37</v>
      </c>
      <c r="I2681" s="92" t="s">
        <v>45</v>
      </c>
      <c r="J2681" s="94">
        <v>169</v>
      </c>
      <c r="K2681" s="95">
        <v>170</v>
      </c>
      <c r="L2681" s="96">
        <v>31728.45</v>
      </c>
    </row>
    <row r="2682" spans="1:12" s="97" customFormat="1" ht="15" customHeight="1" x14ac:dyDescent="0.25">
      <c r="A2682" s="91" t="s">
        <v>52</v>
      </c>
      <c r="B2682" s="92" t="s">
        <v>44</v>
      </c>
      <c r="C2682" s="92" t="s">
        <v>54</v>
      </c>
      <c r="D2682" s="92" t="s">
        <v>124</v>
      </c>
      <c r="E2682" s="92" t="s">
        <v>37</v>
      </c>
      <c r="F2682" s="92" t="s">
        <v>120</v>
      </c>
      <c r="G2682" s="93" t="s">
        <v>37</v>
      </c>
      <c r="H2682" s="93" t="s">
        <v>37</v>
      </c>
      <c r="I2682" s="92" t="s">
        <v>117</v>
      </c>
      <c r="J2682" s="94">
        <v>2671</v>
      </c>
      <c r="K2682" s="95">
        <v>3641</v>
      </c>
      <c r="L2682" s="96">
        <v>765505.17000000202</v>
      </c>
    </row>
    <row r="2683" spans="1:12" s="97" customFormat="1" ht="15" customHeight="1" x14ac:dyDescent="0.25">
      <c r="A2683" s="91" t="s">
        <v>52</v>
      </c>
      <c r="B2683" s="92" t="s">
        <v>44</v>
      </c>
      <c r="C2683" s="92" t="s">
        <v>54</v>
      </c>
      <c r="D2683" s="92" t="s">
        <v>124</v>
      </c>
      <c r="E2683" s="92" t="s">
        <v>37</v>
      </c>
      <c r="F2683" s="92" t="s">
        <v>120</v>
      </c>
      <c r="G2683" s="93" t="s">
        <v>37</v>
      </c>
      <c r="H2683" s="93" t="s">
        <v>37</v>
      </c>
      <c r="I2683" s="92" t="s">
        <v>45</v>
      </c>
      <c r="J2683" s="94">
        <v>345</v>
      </c>
      <c r="K2683" s="95">
        <v>351</v>
      </c>
      <c r="L2683" s="96">
        <v>66701.259999999893</v>
      </c>
    </row>
    <row r="2684" spans="1:12" s="97" customFormat="1" ht="15" customHeight="1" x14ac:dyDescent="0.25">
      <c r="A2684" s="91" t="s">
        <v>52</v>
      </c>
      <c r="B2684" s="92" t="s">
        <v>44</v>
      </c>
      <c r="C2684" s="92" t="s">
        <v>54</v>
      </c>
      <c r="D2684" s="92" t="s">
        <v>124</v>
      </c>
      <c r="E2684" s="92" t="s">
        <v>37</v>
      </c>
      <c r="F2684" s="92" t="s">
        <v>37</v>
      </c>
      <c r="G2684" s="93" t="s">
        <v>41</v>
      </c>
      <c r="H2684" s="93" t="s">
        <v>37</v>
      </c>
      <c r="I2684" s="92" t="s">
        <v>117</v>
      </c>
      <c r="J2684" s="94">
        <v>468</v>
      </c>
      <c r="K2684" s="95">
        <v>617</v>
      </c>
      <c r="L2684" s="96">
        <v>125495.489999999</v>
      </c>
    </row>
    <row r="2685" spans="1:12" s="97" customFormat="1" ht="15" customHeight="1" x14ac:dyDescent="0.25">
      <c r="A2685" s="91" t="s">
        <v>52</v>
      </c>
      <c r="B2685" s="92" t="s">
        <v>44</v>
      </c>
      <c r="C2685" s="92" t="s">
        <v>54</v>
      </c>
      <c r="D2685" s="92" t="s">
        <v>124</v>
      </c>
      <c r="E2685" s="92" t="s">
        <v>37</v>
      </c>
      <c r="F2685" s="92" t="s">
        <v>37</v>
      </c>
      <c r="G2685" s="93" t="s">
        <v>41</v>
      </c>
      <c r="H2685" s="93" t="s">
        <v>37</v>
      </c>
      <c r="I2685" s="92" t="s">
        <v>45</v>
      </c>
      <c r="J2685" s="94">
        <v>49</v>
      </c>
      <c r="K2685" s="95">
        <v>51</v>
      </c>
      <c r="L2685" s="96">
        <v>9003.0100000000093</v>
      </c>
    </row>
    <row r="2686" spans="1:12" s="97" customFormat="1" ht="15" customHeight="1" x14ac:dyDescent="0.25">
      <c r="A2686" s="91" t="s">
        <v>52</v>
      </c>
      <c r="B2686" s="92" t="s">
        <v>44</v>
      </c>
      <c r="C2686" s="92" t="s">
        <v>54</v>
      </c>
      <c r="D2686" s="92" t="s">
        <v>124</v>
      </c>
      <c r="E2686" s="92" t="s">
        <v>37</v>
      </c>
      <c r="F2686" s="92" t="s">
        <v>37</v>
      </c>
      <c r="G2686" s="93" t="s">
        <v>42</v>
      </c>
      <c r="H2686" s="93" t="s">
        <v>37</v>
      </c>
      <c r="I2686" s="92" t="s">
        <v>117</v>
      </c>
      <c r="J2686" s="94">
        <v>506</v>
      </c>
      <c r="K2686" s="95">
        <v>682</v>
      </c>
      <c r="L2686" s="96">
        <v>139220.109999999</v>
      </c>
    </row>
    <row r="2687" spans="1:12" s="97" customFormat="1" ht="15" customHeight="1" x14ac:dyDescent="0.25">
      <c r="A2687" s="91" t="s">
        <v>52</v>
      </c>
      <c r="B2687" s="92" t="s">
        <v>44</v>
      </c>
      <c r="C2687" s="92" t="s">
        <v>54</v>
      </c>
      <c r="D2687" s="92" t="s">
        <v>124</v>
      </c>
      <c r="E2687" s="92" t="s">
        <v>37</v>
      </c>
      <c r="F2687" s="92" t="s">
        <v>37</v>
      </c>
      <c r="G2687" s="93" t="s">
        <v>42</v>
      </c>
      <c r="H2687" s="93" t="s">
        <v>37</v>
      </c>
      <c r="I2687" s="92" t="s">
        <v>45</v>
      </c>
      <c r="J2687" s="94">
        <v>78</v>
      </c>
      <c r="K2687" s="95">
        <v>75</v>
      </c>
      <c r="L2687" s="96">
        <v>13334.38</v>
      </c>
    </row>
    <row r="2688" spans="1:12" s="97" customFormat="1" ht="15" customHeight="1" x14ac:dyDescent="0.25">
      <c r="A2688" s="91" t="s">
        <v>52</v>
      </c>
      <c r="B2688" s="92" t="s">
        <v>44</v>
      </c>
      <c r="C2688" s="92" t="s">
        <v>54</v>
      </c>
      <c r="D2688" s="92" t="s">
        <v>124</v>
      </c>
      <c r="E2688" s="92" t="s">
        <v>37</v>
      </c>
      <c r="F2688" s="92" t="s">
        <v>37</v>
      </c>
      <c r="G2688" s="93" t="s">
        <v>43</v>
      </c>
      <c r="H2688" s="93" t="s">
        <v>37</v>
      </c>
      <c r="I2688" s="92" t="s">
        <v>117</v>
      </c>
      <c r="J2688" s="94">
        <v>600</v>
      </c>
      <c r="K2688" s="95">
        <v>835</v>
      </c>
      <c r="L2688" s="96">
        <v>163914.579999999</v>
      </c>
    </row>
    <row r="2689" spans="1:12" s="97" customFormat="1" ht="15" customHeight="1" x14ac:dyDescent="0.25">
      <c r="A2689" s="91" t="s">
        <v>52</v>
      </c>
      <c r="B2689" s="92" t="s">
        <v>44</v>
      </c>
      <c r="C2689" s="92" t="s">
        <v>54</v>
      </c>
      <c r="D2689" s="92" t="s">
        <v>124</v>
      </c>
      <c r="E2689" s="92" t="s">
        <v>37</v>
      </c>
      <c r="F2689" s="92" t="s">
        <v>37</v>
      </c>
      <c r="G2689" s="93" t="s">
        <v>43</v>
      </c>
      <c r="H2689" s="93" t="s">
        <v>37</v>
      </c>
      <c r="I2689" s="92" t="s">
        <v>45</v>
      </c>
      <c r="J2689" s="94">
        <v>73</v>
      </c>
      <c r="K2689" s="95">
        <v>72</v>
      </c>
      <c r="L2689" s="96">
        <v>14821.51</v>
      </c>
    </row>
    <row r="2690" spans="1:12" s="97" customFormat="1" ht="15" customHeight="1" x14ac:dyDescent="0.25">
      <c r="A2690" s="91" t="s">
        <v>52</v>
      </c>
      <c r="B2690" s="92" t="s">
        <v>44</v>
      </c>
      <c r="C2690" s="92" t="s">
        <v>54</v>
      </c>
      <c r="D2690" s="92" t="s">
        <v>124</v>
      </c>
      <c r="E2690" s="92" t="s">
        <v>37</v>
      </c>
      <c r="F2690" s="92" t="s">
        <v>37</v>
      </c>
      <c r="G2690" s="93" t="s">
        <v>44</v>
      </c>
      <c r="H2690" s="93" t="s">
        <v>37</v>
      </c>
      <c r="I2690" s="92" t="s">
        <v>117</v>
      </c>
      <c r="J2690" s="94">
        <v>673</v>
      </c>
      <c r="K2690" s="95">
        <v>855</v>
      </c>
      <c r="L2690" s="96">
        <v>175716.46999999901</v>
      </c>
    </row>
    <row r="2691" spans="1:12" s="97" customFormat="1" ht="15" customHeight="1" x14ac:dyDescent="0.25">
      <c r="A2691" s="91" t="s">
        <v>52</v>
      </c>
      <c r="B2691" s="92" t="s">
        <v>44</v>
      </c>
      <c r="C2691" s="92" t="s">
        <v>54</v>
      </c>
      <c r="D2691" s="92" t="s">
        <v>124</v>
      </c>
      <c r="E2691" s="92" t="s">
        <v>37</v>
      </c>
      <c r="F2691" s="92" t="s">
        <v>37</v>
      </c>
      <c r="G2691" s="93" t="s">
        <v>44</v>
      </c>
      <c r="H2691" s="93" t="s">
        <v>37</v>
      </c>
      <c r="I2691" s="92" t="s">
        <v>45</v>
      </c>
      <c r="J2691" s="94">
        <v>78</v>
      </c>
      <c r="K2691" s="95">
        <v>76</v>
      </c>
      <c r="L2691" s="96">
        <v>14106.8</v>
      </c>
    </row>
    <row r="2692" spans="1:12" s="97" customFormat="1" ht="15" customHeight="1" x14ac:dyDescent="0.25">
      <c r="A2692" s="91" t="s">
        <v>52</v>
      </c>
      <c r="B2692" s="92" t="s">
        <v>44</v>
      </c>
      <c r="C2692" s="92" t="s">
        <v>54</v>
      </c>
      <c r="D2692" s="92" t="s">
        <v>124</v>
      </c>
      <c r="E2692" s="92" t="s">
        <v>37</v>
      </c>
      <c r="F2692" s="92" t="s">
        <v>37</v>
      </c>
      <c r="G2692" s="93" t="s">
        <v>98</v>
      </c>
      <c r="H2692" s="93" t="s">
        <v>37</v>
      </c>
      <c r="I2692" s="92" t="s">
        <v>117</v>
      </c>
      <c r="J2692" s="94">
        <v>653</v>
      </c>
      <c r="K2692" s="95">
        <v>790</v>
      </c>
      <c r="L2692" s="96">
        <v>174551.80999999901</v>
      </c>
    </row>
    <row r="2693" spans="1:12" s="97" customFormat="1" ht="15" customHeight="1" x14ac:dyDescent="0.25">
      <c r="A2693" s="91" t="s">
        <v>52</v>
      </c>
      <c r="B2693" s="92" t="s">
        <v>44</v>
      </c>
      <c r="C2693" s="92" t="s">
        <v>54</v>
      </c>
      <c r="D2693" s="92" t="s">
        <v>124</v>
      </c>
      <c r="E2693" s="92" t="s">
        <v>37</v>
      </c>
      <c r="F2693" s="92" t="s">
        <v>37</v>
      </c>
      <c r="G2693" s="93" t="s">
        <v>98</v>
      </c>
      <c r="H2693" s="93" t="s">
        <v>37</v>
      </c>
      <c r="I2693" s="92" t="s">
        <v>45</v>
      </c>
      <c r="J2693" s="94">
        <v>93</v>
      </c>
      <c r="K2693" s="95">
        <v>93</v>
      </c>
      <c r="L2693" s="96">
        <v>16348.72</v>
      </c>
    </row>
    <row r="2694" spans="1:12" s="97" customFormat="1" ht="15" customHeight="1" x14ac:dyDescent="0.25">
      <c r="A2694" s="91" t="s">
        <v>52</v>
      </c>
      <c r="B2694" s="92" t="s">
        <v>44</v>
      </c>
      <c r="C2694" s="92" t="s">
        <v>54</v>
      </c>
      <c r="D2694" s="92" t="s">
        <v>124</v>
      </c>
      <c r="E2694" s="92" t="s">
        <v>37</v>
      </c>
      <c r="F2694" s="92" t="s">
        <v>37</v>
      </c>
      <c r="G2694" s="93" t="s">
        <v>37</v>
      </c>
      <c r="H2694" s="93" t="s">
        <v>122</v>
      </c>
      <c r="I2694" s="92" t="s">
        <v>117</v>
      </c>
      <c r="J2694" s="94">
        <v>244</v>
      </c>
      <c r="K2694" s="95">
        <v>344</v>
      </c>
      <c r="L2694" s="96">
        <v>72440.27</v>
      </c>
    </row>
    <row r="2695" spans="1:12" s="97" customFormat="1" ht="15" customHeight="1" x14ac:dyDescent="0.25">
      <c r="A2695" s="91" t="s">
        <v>52</v>
      </c>
      <c r="B2695" s="92" t="s">
        <v>44</v>
      </c>
      <c r="C2695" s="92" t="s">
        <v>54</v>
      </c>
      <c r="D2695" s="92" t="s">
        <v>124</v>
      </c>
      <c r="E2695" s="92" t="s">
        <v>37</v>
      </c>
      <c r="F2695" s="92" t="s">
        <v>37</v>
      </c>
      <c r="G2695" s="93" t="s">
        <v>37</v>
      </c>
      <c r="H2695" s="93" t="s">
        <v>122</v>
      </c>
      <c r="I2695" s="92" t="s">
        <v>45</v>
      </c>
      <c r="J2695" s="94">
        <v>29</v>
      </c>
      <c r="K2695" s="95">
        <v>29</v>
      </c>
      <c r="L2695" s="96">
        <v>5095.9799999999996</v>
      </c>
    </row>
    <row r="2696" spans="1:12" s="97" customFormat="1" ht="15" customHeight="1" x14ac:dyDescent="0.25">
      <c r="A2696" s="91" t="s">
        <v>52</v>
      </c>
      <c r="B2696" s="92" t="s">
        <v>44</v>
      </c>
      <c r="C2696" s="92" t="s">
        <v>54</v>
      </c>
      <c r="D2696" s="92" t="s">
        <v>124</v>
      </c>
      <c r="E2696" s="92" t="s">
        <v>37</v>
      </c>
      <c r="F2696" s="92" t="s">
        <v>37</v>
      </c>
      <c r="G2696" s="93" t="s">
        <v>37</v>
      </c>
      <c r="H2696" s="93" t="s">
        <v>37</v>
      </c>
      <c r="I2696" s="92" t="s">
        <v>117</v>
      </c>
      <c r="J2696" s="94">
        <v>2802</v>
      </c>
      <c r="K2696" s="95">
        <v>3820</v>
      </c>
      <c r="L2696" s="96">
        <v>786890.88000000594</v>
      </c>
    </row>
    <row r="2697" spans="1:12" s="97" customFormat="1" ht="15" customHeight="1" x14ac:dyDescent="0.25">
      <c r="A2697" s="91" t="s">
        <v>52</v>
      </c>
      <c r="B2697" s="92" t="s">
        <v>44</v>
      </c>
      <c r="C2697" s="92" t="s">
        <v>54</v>
      </c>
      <c r="D2697" s="92" t="s">
        <v>124</v>
      </c>
      <c r="E2697" s="92" t="s">
        <v>37</v>
      </c>
      <c r="F2697" s="92" t="s">
        <v>37</v>
      </c>
      <c r="G2697" s="93" t="s">
        <v>37</v>
      </c>
      <c r="H2697" s="93" t="s">
        <v>37</v>
      </c>
      <c r="I2697" s="92" t="s">
        <v>45</v>
      </c>
      <c r="J2697" s="94">
        <v>363</v>
      </c>
      <c r="K2697" s="95">
        <v>369</v>
      </c>
      <c r="L2697" s="96">
        <v>68167.459999999905</v>
      </c>
    </row>
    <row r="2698" spans="1:12" s="97" customFormat="1" ht="15" customHeight="1" x14ac:dyDescent="0.25">
      <c r="A2698" s="91" t="s">
        <v>52</v>
      </c>
      <c r="B2698" s="92" t="s">
        <v>44</v>
      </c>
      <c r="C2698" s="92" t="s">
        <v>54</v>
      </c>
      <c r="D2698" s="92" t="s">
        <v>124</v>
      </c>
      <c r="E2698" s="92" t="s">
        <v>37</v>
      </c>
      <c r="F2698" s="92" t="s">
        <v>37</v>
      </c>
      <c r="G2698" s="93" t="s">
        <v>37</v>
      </c>
      <c r="H2698" s="93" t="s">
        <v>64</v>
      </c>
      <c r="I2698" s="92" t="s">
        <v>117</v>
      </c>
      <c r="J2698" s="94">
        <v>2548</v>
      </c>
      <c r="K2698" s="95">
        <v>3445</v>
      </c>
      <c r="L2698" s="96">
        <v>709111.28000000201</v>
      </c>
    </row>
    <row r="2699" spans="1:12" s="97" customFormat="1" ht="15" customHeight="1" x14ac:dyDescent="0.25">
      <c r="A2699" s="91" t="s">
        <v>52</v>
      </c>
      <c r="B2699" s="92" t="s">
        <v>44</v>
      </c>
      <c r="C2699" s="92" t="s">
        <v>54</v>
      </c>
      <c r="D2699" s="92" t="s">
        <v>124</v>
      </c>
      <c r="E2699" s="92" t="s">
        <v>37</v>
      </c>
      <c r="F2699" s="92" t="s">
        <v>37</v>
      </c>
      <c r="G2699" s="93" t="s">
        <v>37</v>
      </c>
      <c r="H2699" s="93" t="s">
        <v>64</v>
      </c>
      <c r="I2699" s="92" t="s">
        <v>45</v>
      </c>
      <c r="J2699" s="94">
        <v>334</v>
      </c>
      <c r="K2699" s="95">
        <v>340</v>
      </c>
      <c r="L2699" s="96">
        <v>63071.48</v>
      </c>
    </row>
    <row r="2700" spans="1:12" s="97" customFormat="1" ht="15" customHeight="1" x14ac:dyDescent="0.25">
      <c r="A2700" s="91" t="s">
        <v>52</v>
      </c>
      <c r="B2700" s="92" t="s">
        <v>44</v>
      </c>
      <c r="C2700" s="92" t="s">
        <v>54</v>
      </c>
      <c r="D2700" s="92" t="s">
        <v>37</v>
      </c>
      <c r="E2700" s="92" t="s">
        <v>61</v>
      </c>
      <c r="F2700" s="92" t="s">
        <v>120</v>
      </c>
      <c r="G2700" s="93" t="s">
        <v>37</v>
      </c>
      <c r="H2700" s="93" t="s">
        <v>37</v>
      </c>
      <c r="I2700" s="92" t="s">
        <v>117</v>
      </c>
      <c r="J2700" s="94">
        <v>10815</v>
      </c>
      <c r="K2700" s="95">
        <v>23417</v>
      </c>
      <c r="L2700" s="96">
        <v>2625986.8200010201</v>
      </c>
    </row>
    <row r="2701" spans="1:12" s="97" customFormat="1" ht="15" customHeight="1" x14ac:dyDescent="0.25">
      <c r="A2701" s="91" t="s">
        <v>52</v>
      </c>
      <c r="B2701" s="92" t="s">
        <v>44</v>
      </c>
      <c r="C2701" s="92" t="s">
        <v>54</v>
      </c>
      <c r="D2701" s="92" t="s">
        <v>37</v>
      </c>
      <c r="E2701" s="92" t="s">
        <v>61</v>
      </c>
      <c r="F2701" s="92" t="s">
        <v>120</v>
      </c>
      <c r="G2701" s="93" t="s">
        <v>37</v>
      </c>
      <c r="H2701" s="93" t="s">
        <v>37</v>
      </c>
      <c r="I2701" s="92" t="s">
        <v>45</v>
      </c>
      <c r="J2701" s="94">
        <v>1956</v>
      </c>
      <c r="K2701" s="95">
        <v>2264</v>
      </c>
      <c r="L2701" s="96">
        <v>203451.270000002</v>
      </c>
    </row>
    <row r="2702" spans="1:12" s="97" customFormat="1" ht="15" customHeight="1" x14ac:dyDescent="0.25">
      <c r="A2702" s="91" t="s">
        <v>52</v>
      </c>
      <c r="B2702" s="92" t="s">
        <v>44</v>
      </c>
      <c r="C2702" s="92" t="s">
        <v>54</v>
      </c>
      <c r="D2702" s="92" t="s">
        <v>37</v>
      </c>
      <c r="E2702" s="92" t="s">
        <v>61</v>
      </c>
      <c r="F2702" s="92" t="s">
        <v>121</v>
      </c>
      <c r="G2702" s="93" t="s">
        <v>37</v>
      </c>
      <c r="H2702" s="93" t="s">
        <v>37</v>
      </c>
      <c r="I2702" s="92" t="s">
        <v>117</v>
      </c>
      <c r="J2702" s="94">
        <v>130935</v>
      </c>
      <c r="K2702" s="95">
        <v>233935</v>
      </c>
      <c r="L2702" s="96">
        <v>16900538.900001999</v>
      </c>
    </row>
    <row r="2703" spans="1:12" s="97" customFormat="1" ht="15" customHeight="1" x14ac:dyDescent="0.25">
      <c r="A2703" s="91" t="s">
        <v>52</v>
      </c>
      <c r="B2703" s="92" t="s">
        <v>44</v>
      </c>
      <c r="C2703" s="92" t="s">
        <v>54</v>
      </c>
      <c r="D2703" s="92" t="s">
        <v>37</v>
      </c>
      <c r="E2703" s="92" t="s">
        <v>61</v>
      </c>
      <c r="F2703" s="92" t="s">
        <v>121</v>
      </c>
      <c r="G2703" s="93" t="s">
        <v>37</v>
      </c>
      <c r="H2703" s="93" t="s">
        <v>37</v>
      </c>
      <c r="I2703" s="92" t="s">
        <v>45</v>
      </c>
      <c r="J2703" s="94">
        <v>34228</v>
      </c>
      <c r="K2703" s="95">
        <v>39206</v>
      </c>
      <c r="L2703" s="96">
        <v>2283593.33999812</v>
      </c>
    </row>
    <row r="2704" spans="1:12" s="97" customFormat="1" ht="15" customHeight="1" x14ac:dyDescent="0.25">
      <c r="A2704" s="91" t="s">
        <v>52</v>
      </c>
      <c r="B2704" s="92" t="s">
        <v>44</v>
      </c>
      <c r="C2704" s="92" t="s">
        <v>54</v>
      </c>
      <c r="D2704" s="92" t="s">
        <v>37</v>
      </c>
      <c r="E2704" s="92" t="s">
        <v>61</v>
      </c>
      <c r="F2704" s="92" t="s">
        <v>60</v>
      </c>
      <c r="G2704" s="93" t="s">
        <v>37</v>
      </c>
      <c r="H2704" s="93" t="s">
        <v>37</v>
      </c>
      <c r="I2704" s="92" t="s">
        <v>117</v>
      </c>
      <c r="J2704" s="94">
        <v>29292</v>
      </c>
      <c r="K2704" s="95">
        <v>53340</v>
      </c>
      <c r="L2704" s="96">
        <v>4245745.7299990598</v>
      </c>
    </row>
    <row r="2705" spans="1:12" s="97" customFormat="1" ht="15" customHeight="1" x14ac:dyDescent="0.25">
      <c r="A2705" s="91" t="s">
        <v>52</v>
      </c>
      <c r="B2705" s="92" t="s">
        <v>44</v>
      </c>
      <c r="C2705" s="92" t="s">
        <v>54</v>
      </c>
      <c r="D2705" s="92" t="s">
        <v>37</v>
      </c>
      <c r="E2705" s="92" t="s">
        <v>61</v>
      </c>
      <c r="F2705" s="92" t="s">
        <v>60</v>
      </c>
      <c r="G2705" s="93" t="s">
        <v>37</v>
      </c>
      <c r="H2705" s="93" t="s">
        <v>37</v>
      </c>
      <c r="I2705" s="92" t="s">
        <v>45</v>
      </c>
      <c r="J2705" s="94">
        <v>6917</v>
      </c>
      <c r="K2705" s="95">
        <v>7658</v>
      </c>
      <c r="L2705" s="96">
        <v>424156.080000035</v>
      </c>
    </row>
    <row r="2706" spans="1:12" s="97" customFormat="1" ht="15" customHeight="1" x14ac:dyDescent="0.25">
      <c r="A2706" s="91" t="s">
        <v>52</v>
      </c>
      <c r="B2706" s="92" t="s">
        <v>44</v>
      </c>
      <c r="C2706" s="92" t="s">
        <v>54</v>
      </c>
      <c r="D2706" s="92" t="s">
        <v>37</v>
      </c>
      <c r="E2706" s="92" t="s">
        <v>61</v>
      </c>
      <c r="F2706" s="92" t="s">
        <v>37</v>
      </c>
      <c r="G2706" s="93" t="s">
        <v>41</v>
      </c>
      <c r="H2706" s="93" t="s">
        <v>37</v>
      </c>
      <c r="I2706" s="92" t="s">
        <v>117</v>
      </c>
      <c r="J2706" s="94">
        <v>38431</v>
      </c>
      <c r="K2706" s="95">
        <v>69398</v>
      </c>
      <c r="L2706" s="96">
        <v>5513302.9900003504</v>
      </c>
    </row>
    <row r="2707" spans="1:12" s="97" customFormat="1" ht="15" customHeight="1" x14ac:dyDescent="0.25">
      <c r="A2707" s="91" t="s">
        <v>52</v>
      </c>
      <c r="B2707" s="92" t="s">
        <v>44</v>
      </c>
      <c r="C2707" s="92" t="s">
        <v>54</v>
      </c>
      <c r="D2707" s="92" t="s">
        <v>37</v>
      </c>
      <c r="E2707" s="92" t="s">
        <v>61</v>
      </c>
      <c r="F2707" s="92" t="s">
        <v>37</v>
      </c>
      <c r="G2707" s="93" t="s">
        <v>41</v>
      </c>
      <c r="H2707" s="93" t="s">
        <v>37</v>
      </c>
      <c r="I2707" s="92" t="s">
        <v>45</v>
      </c>
      <c r="J2707" s="94">
        <v>9019</v>
      </c>
      <c r="K2707" s="95">
        <v>9866</v>
      </c>
      <c r="L2707" s="96">
        <v>588671.17000003695</v>
      </c>
    </row>
    <row r="2708" spans="1:12" s="97" customFormat="1" ht="15" customHeight="1" x14ac:dyDescent="0.25">
      <c r="A2708" s="91" t="s">
        <v>52</v>
      </c>
      <c r="B2708" s="92" t="s">
        <v>44</v>
      </c>
      <c r="C2708" s="92" t="s">
        <v>54</v>
      </c>
      <c r="D2708" s="92" t="s">
        <v>37</v>
      </c>
      <c r="E2708" s="92" t="s">
        <v>61</v>
      </c>
      <c r="F2708" s="92" t="s">
        <v>37</v>
      </c>
      <c r="G2708" s="93" t="s">
        <v>42</v>
      </c>
      <c r="H2708" s="93" t="s">
        <v>37</v>
      </c>
      <c r="I2708" s="92" t="s">
        <v>117</v>
      </c>
      <c r="J2708" s="94">
        <v>36083</v>
      </c>
      <c r="K2708" s="95">
        <v>60529</v>
      </c>
      <c r="L2708" s="96">
        <v>4639267.5099999001</v>
      </c>
    </row>
    <row r="2709" spans="1:12" s="97" customFormat="1" ht="15" customHeight="1" x14ac:dyDescent="0.25">
      <c r="A2709" s="91" t="s">
        <v>52</v>
      </c>
      <c r="B2709" s="92" t="s">
        <v>44</v>
      </c>
      <c r="C2709" s="92" t="s">
        <v>54</v>
      </c>
      <c r="D2709" s="92" t="s">
        <v>37</v>
      </c>
      <c r="E2709" s="92" t="s">
        <v>61</v>
      </c>
      <c r="F2709" s="92" t="s">
        <v>37</v>
      </c>
      <c r="G2709" s="93" t="s">
        <v>42</v>
      </c>
      <c r="H2709" s="93" t="s">
        <v>37</v>
      </c>
      <c r="I2709" s="92" t="s">
        <v>45</v>
      </c>
      <c r="J2709" s="94">
        <v>8810</v>
      </c>
      <c r="K2709" s="95">
        <v>9456</v>
      </c>
      <c r="L2709" s="96">
        <v>557564.25000003702</v>
      </c>
    </row>
    <row r="2710" spans="1:12" s="97" customFormat="1" ht="15" customHeight="1" x14ac:dyDescent="0.25">
      <c r="A2710" s="91" t="s">
        <v>52</v>
      </c>
      <c r="B2710" s="92" t="s">
        <v>44</v>
      </c>
      <c r="C2710" s="92" t="s">
        <v>54</v>
      </c>
      <c r="D2710" s="92" t="s">
        <v>37</v>
      </c>
      <c r="E2710" s="92" t="s">
        <v>61</v>
      </c>
      <c r="F2710" s="92" t="s">
        <v>37</v>
      </c>
      <c r="G2710" s="93" t="s">
        <v>43</v>
      </c>
      <c r="H2710" s="93" t="s">
        <v>37</v>
      </c>
      <c r="I2710" s="92" t="s">
        <v>117</v>
      </c>
      <c r="J2710" s="94">
        <v>37020</v>
      </c>
      <c r="K2710" s="95">
        <v>61137</v>
      </c>
      <c r="L2710" s="96">
        <v>4661035.1599999098</v>
      </c>
    </row>
    <row r="2711" spans="1:12" s="97" customFormat="1" ht="15" customHeight="1" x14ac:dyDescent="0.25">
      <c r="A2711" s="91" t="s">
        <v>52</v>
      </c>
      <c r="B2711" s="92" t="s">
        <v>44</v>
      </c>
      <c r="C2711" s="92" t="s">
        <v>54</v>
      </c>
      <c r="D2711" s="92" t="s">
        <v>37</v>
      </c>
      <c r="E2711" s="92" t="s">
        <v>61</v>
      </c>
      <c r="F2711" s="92" t="s">
        <v>37</v>
      </c>
      <c r="G2711" s="93" t="s">
        <v>43</v>
      </c>
      <c r="H2711" s="93" t="s">
        <v>37</v>
      </c>
      <c r="I2711" s="92" t="s">
        <v>45</v>
      </c>
      <c r="J2711" s="94">
        <v>9151</v>
      </c>
      <c r="K2711" s="95">
        <v>9953</v>
      </c>
      <c r="L2711" s="96">
        <v>593968.83000004198</v>
      </c>
    </row>
    <row r="2712" spans="1:12" s="97" customFormat="1" ht="15" customHeight="1" x14ac:dyDescent="0.25">
      <c r="A2712" s="91" t="s">
        <v>52</v>
      </c>
      <c r="B2712" s="92" t="s">
        <v>44</v>
      </c>
      <c r="C2712" s="92" t="s">
        <v>54</v>
      </c>
      <c r="D2712" s="92" t="s">
        <v>37</v>
      </c>
      <c r="E2712" s="92" t="s">
        <v>61</v>
      </c>
      <c r="F2712" s="92" t="s">
        <v>37</v>
      </c>
      <c r="G2712" s="93" t="s">
        <v>44</v>
      </c>
      <c r="H2712" s="93" t="s">
        <v>37</v>
      </c>
      <c r="I2712" s="92" t="s">
        <v>117</v>
      </c>
      <c r="J2712" s="94">
        <v>37006</v>
      </c>
      <c r="K2712" s="95">
        <v>60415</v>
      </c>
      <c r="L2712" s="96">
        <v>4506205.16999985</v>
      </c>
    </row>
    <row r="2713" spans="1:12" s="97" customFormat="1" ht="15" customHeight="1" x14ac:dyDescent="0.25">
      <c r="A2713" s="91" t="s">
        <v>52</v>
      </c>
      <c r="B2713" s="92" t="s">
        <v>44</v>
      </c>
      <c r="C2713" s="92" t="s">
        <v>54</v>
      </c>
      <c r="D2713" s="92" t="s">
        <v>37</v>
      </c>
      <c r="E2713" s="92" t="s">
        <v>61</v>
      </c>
      <c r="F2713" s="92" t="s">
        <v>37</v>
      </c>
      <c r="G2713" s="93" t="s">
        <v>44</v>
      </c>
      <c r="H2713" s="93" t="s">
        <v>37</v>
      </c>
      <c r="I2713" s="92" t="s">
        <v>45</v>
      </c>
      <c r="J2713" s="94">
        <v>9217</v>
      </c>
      <c r="K2713" s="95">
        <v>9984</v>
      </c>
      <c r="L2713" s="96">
        <v>582870.66000004299</v>
      </c>
    </row>
    <row r="2714" spans="1:12" s="97" customFormat="1" ht="15" customHeight="1" x14ac:dyDescent="0.25">
      <c r="A2714" s="91" t="s">
        <v>52</v>
      </c>
      <c r="B2714" s="92" t="s">
        <v>44</v>
      </c>
      <c r="C2714" s="92" t="s">
        <v>54</v>
      </c>
      <c r="D2714" s="92" t="s">
        <v>37</v>
      </c>
      <c r="E2714" s="92" t="s">
        <v>61</v>
      </c>
      <c r="F2714" s="92" t="s">
        <v>37</v>
      </c>
      <c r="G2714" s="93" t="s">
        <v>98</v>
      </c>
      <c r="H2714" s="93" t="s">
        <v>37</v>
      </c>
      <c r="I2714" s="92" t="s">
        <v>117</v>
      </c>
      <c r="J2714" s="94">
        <v>34161</v>
      </c>
      <c r="K2714" s="95">
        <v>56156</v>
      </c>
      <c r="L2714" s="96">
        <v>4225812.8399995696</v>
      </c>
    </row>
    <row r="2715" spans="1:12" s="97" customFormat="1" ht="15" customHeight="1" x14ac:dyDescent="0.25">
      <c r="A2715" s="91" t="s">
        <v>52</v>
      </c>
      <c r="B2715" s="92" t="s">
        <v>44</v>
      </c>
      <c r="C2715" s="92" t="s">
        <v>54</v>
      </c>
      <c r="D2715" s="92" t="s">
        <v>37</v>
      </c>
      <c r="E2715" s="92" t="s">
        <v>61</v>
      </c>
      <c r="F2715" s="92" t="s">
        <v>37</v>
      </c>
      <c r="G2715" s="93" t="s">
        <v>98</v>
      </c>
      <c r="H2715" s="93" t="s">
        <v>37</v>
      </c>
      <c r="I2715" s="92" t="s">
        <v>45</v>
      </c>
      <c r="J2715" s="94">
        <v>8508</v>
      </c>
      <c r="K2715" s="95">
        <v>9357</v>
      </c>
      <c r="L2715" s="96">
        <v>556952.78000004205</v>
      </c>
    </row>
    <row r="2716" spans="1:12" s="97" customFormat="1" ht="15" customHeight="1" x14ac:dyDescent="0.25">
      <c r="A2716" s="91" t="s">
        <v>52</v>
      </c>
      <c r="B2716" s="92" t="s">
        <v>44</v>
      </c>
      <c r="C2716" s="92" t="s">
        <v>54</v>
      </c>
      <c r="D2716" s="92" t="s">
        <v>37</v>
      </c>
      <c r="E2716" s="92" t="s">
        <v>61</v>
      </c>
      <c r="F2716" s="92" t="s">
        <v>37</v>
      </c>
      <c r="G2716" s="93" t="s">
        <v>37</v>
      </c>
      <c r="H2716" s="93" t="s">
        <v>122</v>
      </c>
      <c r="I2716" s="92" t="s">
        <v>117</v>
      </c>
      <c r="J2716" s="94">
        <v>18757</v>
      </c>
      <c r="K2716" s="95">
        <v>32402</v>
      </c>
      <c r="L2716" s="96">
        <v>2369536.9799999101</v>
      </c>
    </row>
    <row r="2717" spans="1:12" s="97" customFormat="1" ht="15" customHeight="1" x14ac:dyDescent="0.25">
      <c r="A2717" s="91" t="s">
        <v>52</v>
      </c>
      <c r="B2717" s="92" t="s">
        <v>44</v>
      </c>
      <c r="C2717" s="92" t="s">
        <v>54</v>
      </c>
      <c r="D2717" s="92" t="s">
        <v>37</v>
      </c>
      <c r="E2717" s="92" t="s">
        <v>61</v>
      </c>
      <c r="F2717" s="92" t="s">
        <v>37</v>
      </c>
      <c r="G2717" s="93" t="s">
        <v>37</v>
      </c>
      <c r="H2717" s="93" t="s">
        <v>122</v>
      </c>
      <c r="I2717" s="92" t="s">
        <v>45</v>
      </c>
      <c r="J2717" s="94">
        <v>4753</v>
      </c>
      <c r="K2717" s="95">
        <v>5283</v>
      </c>
      <c r="L2717" s="96">
        <v>298983.80000001501</v>
      </c>
    </row>
    <row r="2718" spans="1:12" s="97" customFormat="1" ht="15" customHeight="1" x14ac:dyDescent="0.25">
      <c r="A2718" s="91" t="s">
        <v>52</v>
      </c>
      <c r="B2718" s="92" t="s">
        <v>44</v>
      </c>
      <c r="C2718" s="92" t="s">
        <v>54</v>
      </c>
      <c r="D2718" s="92" t="s">
        <v>37</v>
      </c>
      <c r="E2718" s="92" t="s">
        <v>61</v>
      </c>
      <c r="F2718" s="92" t="s">
        <v>37</v>
      </c>
      <c r="G2718" s="93" t="s">
        <v>37</v>
      </c>
      <c r="H2718" s="93" t="s">
        <v>37</v>
      </c>
      <c r="I2718" s="92" t="s">
        <v>117</v>
      </c>
      <c r="J2718" s="94">
        <v>170890</v>
      </c>
      <c r="K2718" s="95">
        <v>310692</v>
      </c>
      <c r="L2718" s="96">
        <v>23772271.450021502</v>
      </c>
    </row>
    <row r="2719" spans="1:12" s="97" customFormat="1" ht="15" customHeight="1" x14ac:dyDescent="0.25">
      <c r="A2719" s="91" t="s">
        <v>52</v>
      </c>
      <c r="B2719" s="92" t="s">
        <v>44</v>
      </c>
      <c r="C2719" s="92" t="s">
        <v>54</v>
      </c>
      <c r="D2719" s="92" t="s">
        <v>37</v>
      </c>
      <c r="E2719" s="92" t="s">
        <v>61</v>
      </c>
      <c r="F2719" s="92" t="s">
        <v>37</v>
      </c>
      <c r="G2719" s="93" t="s">
        <v>37</v>
      </c>
      <c r="H2719" s="93" t="s">
        <v>37</v>
      </c>
      <c r="I2719" s="92" t="s">
        <v>45</v>
      </c>
      <c r="J2719" s="94">
        <v>43099</v>
      </c>
      <c r="K2719" s="95">
        <v>49128</v>
      </c>
      <c r="L2719" s="96">
        <v>2911200.6899981699</v>
      </c>
    </row>
    <row r="2720" spans="1:12" s="97" customFormat="1" ht="15" customHeight="1" x14ac:dyDescent="0.25">
      <c r="A2720" s="91" t="s">
        <v>52</v>
      </c>
      <c r="B2720" s="92" t="s">
        <v>44</v>
      </c>
      <c r="C2720" s="92" t="s">
        <v>54</v>
      </c>
      <c r="D2720" s="92" t="s">
        <v>37</v>
      </c>
      <c r="E2720" s="92" t="s">
        <v>61</v>
      </c>
      <c r="F2720" s="92" t="s">
        <v>37</v>
      </c>
      <c r="G2720" s="93" t="s">
        <v>37</v>
      </c>
      <c r="H2720" s="93" t="s">
        <v>64</v>
      </c>
      <c r="I2720" s="92" t="s">
        <v>117</v>
      </c>
      <c r="J2720" s="94">
        <v>151475</v>
      </c>
      <c r="K2720" s="95">
        <v>275980</v>
      </c>
      <c r="L2720" s="96">
        <v>21231907.800009899</v>
      </c>
    </row>
    <row r="2721" spans="1:12" s="97" customFormat="1" ht="15" customHeight="1" x14ac:dyDescent="0.25">
      <c r="A2721" s="91" t="s">
        <v>52</v>
      </c>
      <c r="B2721" s="92" t="s">
        <v>44</v>
      </c>
      <c r="C2721" s="92" t="s">
        <v>54</v>
      </c>
      <c r="D2721" s="92" t="s">
        <v>37</v>
      </c>
      <c r="E2721" s="92" t="s">
        <v>61</v>
      </c>
      <c r="F2721" s="92" t="s">
        <v>37</v>
      </c>
      <c r="G2721" s="93" t="s">
        <v>37</v>
      </c>
      <c r="H2721" s="93" t="s">
        <v>64</v>
      </c>
      <c r="I2721" s="92" t="s">
        <v>45</v>
      </c>
      <c r="J2721" s="94">
        <v>38098</v>
      </c>
      <c r="K2721" s="95">
        <v>43484</v>
      </c>
      <c r="L2721" s="96">
        <v>2589446.3699984401</v>
      </c>
    </row>
    <row r="2722" spans="1:12" s="97" customFormat="1" ht="15" customHeight="1" x14ac:dyDescent="0.25">
      <c r="A2722" s="91" t="s">
        <v>52</v>
      </c>
      <c r="B2722" s="92" t="s">
        <v>44</v>
      </c>
      <c r="C2722" s="92" t="s">
        <v>54</v>
      </c>
      <c r="D2722" s="92" t="s">
        <v>37</v>
      </c>
      <c r="E2722" s="92" t="s">
        <v>62</v>
      </c>
      <c r="F2722" s="92" t="s">
        <v>120</v>
      </c>
      <c r="G2722" s="93" t="s">
        <v>37</v>
      </c>
      <c r="H2722" s="93" t="s">
        <v>37</v>
      </c>
      <c r="I2722" s="92" t="s">
        <v>117</v>
      </c>
      <c r="J2722" s="94">
        <v>6782</v>
      </c>
      <c r="K2722" s="95">
        <v>12955</v>
      </c>
      <c r="L2722" s="96">
        <v>1576349.6800003599</v>
      </c>
    </row>
    <row r="2723" spans="1:12" s="97" customFormat="1" ht="15" customHeight="1" x14ac:dyDescent="0.25">
      <c r="A2723" s="91" t="s">
        <v>52</v>
      </c>
      <c r="B2723" s="92" t="s">
        <v>44</v>
      </c>
      <c r="C2723" s="92" t="s">
        <v>54</v>
      </c>
      <c r="D2723" s="92" t="s">
        <v>37</v>
      </c>
      <c r="E2723" s="92" t="s">
        <v>62</v>
      </c>
      <c r="F2723" s="92" t="s">
        <v>120</v>
      </c>
      <c r="G2723" s="93" t="s">
        <v>37</v>
      </c>
      <c r="H2723" s="93" t="s">
        <v>37</v>
      </c>
      <c r="I2723" s="92" t="s">
        <v>45</v>
      </c>
      <c r="J2723" s="94">
        <v>1153</v>
      </c>
      <c r="K2723" s="95">
        <v>1333</v>
      </c>
      <c r="L2723" s="96">
        <v>144041.85999999801</v>
      </c>
    </row>
    <row r="2724" spans="1:12" s="97" customFormat="1" ht="15" customHeight="1" x14ac:dyDescent="0.25">
      <c r="A2724" s="91" t="s">
        <v>52</v>
      </c>
      <c r="B2724" s="92" t="s">
        <v>44</v>
      </c>
      <c r="C2724" s="92" t="s">
        <v>54</v>
      </c>
      <c r="D2724" s="92" t="s">
        <v>37</v>
      </c>
      <c r="E2724" s="92" t="s">
        <v>62</v>
      </c>
      <c r="F2724" s="92" t="s">
        <v>121</v>
      </c>
      <c r="G2724" s="93" t="s">
        <v>37</v>
      </c>
      <c r="H2724" s="93" t="s">
        <v>37</v>
      </c>
      <c r="I2724" s="92" t="s">
        <v>117</v>
      </c>
      <c r="J2724" s="94">
        <v>75088</v>
      </c>
      <c r="K2724" s="95">
        <v>141746</v>
      </c>
      <c r="L2724" s="96">
        <v>10810209.890004</v>
      </c>
    </row>
    <row r="2725" spans="1:12" s="97" customFormat="1" ht="15" customHeight="1" x14ac:dyDescent="0.25">
      <c r="A2725" s="91" t="s">
        <v>52</v>
      </c>
      <c r="B2725" s="92" t="s">
        <v>44</v>
      </c>
      <c r="C2725" s="92" t="s">
        <v>54</v>
      </c>
      <c r="D2725" s="92" t="s">
        <v>37</v>
      </c>
      <c r="E2725" s="92" t="s">
        <v>62</v>
      </c>
      <c r="F2725" s="92" t="s">
        <v>121</v>
      </c>
      <c r="G2725" s="93" t="s">
        <v>37</v>
      </c>
      <c r="H2725" s="93" t="s">
        <v>37</v>
      </c>
      <c r="I2725" s="92" t="s">
        <v>45</v>
      </c>
      <c r="J2725" s="94">
        <v>15912</v>
      </c>
      <c r="K2725" s="95">
        <v>18131</v>
      </c>
      <c r="L2725" s="96">
        <v>1071562.87999933</v>
      </c>
    </row>
    <row r="2726" spans="1:12" s="97" customFormat="1" ht="15" customHeight="1" x14ac:dyDescent="0.25">
      <c r="A2726" s="91" t="s">
        <v>52</v>
      </c>
      <c r="B2726" s="92" t="s">
        <v>44</v>
      </c>
      <c r="C2726" s="92" t="s">
        <v>54</v>
      </c>
      <c r="D2726" s="92" t="s">
        <v>37</v>
      </c>
      <c r="E2726" s="92" t="s">
        <v>62</v>
      </c>
      <c r="F2726" s="92" t="s">
        <v>60</v>
      </c>
      <c r="G2726" s="93" t="s">
        <v>37</v>
      </c>
      <c r="H2726" s="93" t="s">
        <v>37</v>
      </c>
      <c r="I2726" s="92" t="s">
        <v>117</v>
      </c>
      <c r="J2726" s="94">
        <v>15662</v>
      </c>
      <c r="K2726" s="95">
        <v>29476</v>
      </c>
      <c r="L2726" s="96">
        <v>2493958.8099996201</v>
      </c>
    </row>
    <row r="2727" spans="1:12" s="97" customFormat="1" ht="15" customHeight="1" x14ac:dyDescent="0.25">
      <c r="A2727" s="91" t="s">
        <v>52</v>
      </c>
      <c r="B2727" s="92" t="s">
        <v>44</v>
      </c>
      <c r="C2727" s="92" t="s">
        <v>54</v>
      </c>
      <c r="D2727" s="92" t="s">
        <v>37</v>
      </c>
      <c r="E2727" s="92" t="s">
        <v>62</v>
      </c>
      <c r="F2727" s="92" t="s">
        <v>60</v>
      </c>
      <c r="G2727" s="93" t="s">
        <v>37</v>
      </c>
      <c r="H2727" s="93" t="s">
        <v>37</v>
      </c>
      <c r="I2727" s="92" t="s">
        <v>45</v>
      </c>
      <c r="J2727" s="94">
        <v>3168</v>
      </c>
      <c r="K2727" s="95">
        <v>3525</v>
      </c>
      <c r="L2727" s="96">
        <v>206563.380000003</v>
      </c>
    </row>
    <row r="2728" spans="1:12" s="97" customFormat="1" ht="15" customHeight="1" x14ac:dyDescent="0.25">
      <c r="A2728" s="91" t="s">
        <v>52</v>
      </c>
      <c r="B2728" s="92" t="s">
        <v>44</v>
      </c>
      <c r="C2728" s="92" t="s">
        <v>54</v>
      </c>
      <c r="D2728" s="92" t="s">
        <v>37</v>
      </c>
      <c r="E2728" s="92" t="s">
        <v>62</v>
      </c>
      <c r="F2728" s="92" t="s">
        <v>37</v>
      </c>
      <c r="G2728" s="93" t="s">
        <v>41</v>
      </c>
      <c r="H2728" s="93" t="s">
        <v>37</v>
      </c>
      <c r="I2728" s="92" t="s">
        <v>117</v>
      </c>
      <c r="J2728" s="94">
        <v>23035</v>
      </c>
      <c r="K2728" s="95">
        <v>43104</v>
      </c>
      <c r="L2728" s="96">
        <v>3538218.11999929</v>
      </c>
    </row>
    <row r="2729" spans="1:12" s="97" customFormat="1" ht="15" customHeight="1" x14ac:dyDescent="0.25">
      <c r="A2729" s="91" t="s">
        <v>52</v>
      </c>
      <c r="B2729" s="92" t="s">
        <v>44</v>
      </c>
      <c r="C2729" s="92" t="s">
        <v>54</v>
      </c>
      <c r="D2729" s="92" t="s">
        <v>37</v>
      </c>
      <c r="E2729" s="92" t="s">
        <v>62</v>
      </c>
      <c r="F2729" s="92" t="s">
        <v>37</v>
      </c>
      <c r="G2729" s="93" t="s">
        <v>41</v>
      </c>
      <c r="H2729" s="93" t="s">
        <v>37</v>
      </c>
      <c r="I2729" s="92" t="s">
        <v>45</v>
      </c>
      <c r="J2729" s="94">
        <v>4421</v>
      </c>
      <c r="K2729" s="95">
        <v>4864</v>
      </c>
      <c r="L2729" s="96">
        <v>304304.19000002497</v>
      </c>
    </row>
    <row r="2730" spans="1:12" s="97" customFormat="1" ht="15" customHeight="1" x14ac:dyDescent="0.25">
      <c r="A2730" s="91" t="s">
        <v>52</v>
      </c>
      <c r="B2730" s="92" t="s">
        <v>44</v>
      </c>
      <c r="C2730" s="92" t="s">
        <v>54</v>
      </c>
      <c r="D2730" s="92" t="s">
        <v>37</v>
      </c>
      <c r="E2730" s="92" t="s">
        <v>62</v>
      </c>
      <c r="F2730" s="92" t="s">
        <v>37</v>
      </c>
      <c r="G2730" s="93" t="s">
        <v>42</v>
      </c>
      <c r="H2730" s="93" t="s">
        <v>37</v>
      </c>
      <c r="I2730" s="92" t="s">
        <v>117</v>
      </c>
      <c r="J2730" s="94">
        <v>20489</v>
      </c>
      <c r="K2730" s="95">
        <v>36298</v>
      </c>
      <c r="L2730" s="96">
        <v>2940277.82999956</v>
      </c>
    </row>
    <row r="2731" spans="1:12" s="97" customFormat="1" ht="15" customHeight="1" x14ac:dyDescent="0.25">
      <c r="A2731" s="91" t="s">
        <v>52</v>
      </c>
      <c r="B2731" s="92" t="s">
        <v>44</v>
      </c>
      <c r="C2731" s="92" t="s">
        <v>54</v>
      </c>
      <c r="D2731" s="92" t="s">
        <v>37</v>
      </c>
      <c r="E2731" s="92" t="s">
        <v>62</v>
      </c>
      <c r="F2731" s="92" t="s">
        <v>37</v>
      </c>
      <c r="G2731" s="93" t="s">
        <v>42</v>
      </c>
      <c r="H2731" s="93" t="s">
        <v>37</v>
      </c>
      <c r="I2731" s="92" t="s">
        <v>45</v>
      </c>
      <c r="J2731" s="94">
        <v>4118</v>
      </c>
      <c r="K2731" s="95">
        <v>4423</v>
      </c>
      <c r="L2731" s="96">
        <v>275823.94000001601</v>
      </c>
    </row>
    <row r="2732" spans="1:12" s="97" customFormat="1" ht="15" customHeight="1" x14ac:dyDescent="0.25">
      <c r="A2732" s="91" t="s">
        <v>52</v>
      </c>
      <c r="B2732" s="92" t="s">
        <v>44</v>
      </c>
      <c r="C2732" s="92" t="s">
        <v>54</v>
      </c>
      <c r="D2732" s="92" t="s">
        <v>37</v>
      </c>
      <c r="E2732" s="92" t="s">
        <v>62</v>
      </c>
      <c r="F2732" s="92" t="s">
        <v>37</v>
      </c>
      <c r="G2732" s="93" t="s">
        <v>43</v>
      </c>
      <c r="H2732" s="93" t="s">
        <v>37</v>
      </c>
      <c r="I2732" s="92" t="s">
        <v>117</v>
      </c>
      <c r="J2732" s="94">
        <v>20576</v>
      </c>
      <c r="K2732" s="95">
        <v>35420</v>
      </c>
      <c r="L2732" s="96">
        <v>2867443.2199995699</v>
      </c>
    </row>
    <row r="2733" spans="1:12" s="97" customFormat="1" ht="15" customHeight="1" x14ac:dyDescent="0.25">
      <c r="A2733" s="91" t="s">
        <v>52</v>
      </c>
      <c r="B2733" s="92" t="s">
        <v>44</v>
      </c>
      <c r="C2733" s="92" t="s">
        <v>54</v>
      </c>
      <c r="D2733" s="92" t="s">
        <v>37</v>
      </c>
      <c r="E2733" s="92" t="s">
        <v>62</v>
      </c>
      <c r="F2733" s="92" t="s">
        <v>37</v>
      </c>
      <c r="G2733" s="93" t="s">
        <v>43</v>
      </c>
      <c r="H2733" s="93" t="s">
        <v>37</v>
      </c>
      <c r="I2733" s="92" t="s">
        <v>45</v>
      </c>
      <c r="J2733" s="94">
        <v>4154</v>
      </c>
      <c r="K2733" s="95">
        <v>4440</v>
      </c>
      <c r="L2733" s="96">
        <v>272325.70000001497</v>
      </c>
    </row>
    <row r="2734" spans="1:12" s="97" customFormat="1" ht="15" customHeight="1" x14ac:dyDescent="0.25">
      <c r="A2734" s="91" t="s">
        <v>52</v>
      </c>
      <c r="B2734" s="92" t="s">
        <v>44</v>
      </c>
      <c r="C2734" s="92" t="s">
        <v>54</v>
      </c>
      <c r="D2734" s="92" t="s">
        <v>37</v>
      </c>
      <c r="E2734" s="92" t="s">
        <v>62</v>
      </c>
      <c r="F2734" s="92" t="s">
        <v>37</v>
      </c>
      <c r="G2734" s="93" t="s">
        <v>44</v>
      </c>
      <c r="H2734" s="93" t="s">
        <v>37</v>
      </c>
      <c r="I2734" s="92" t="s">
        <v>117</v>
      </c>
      <c r="J2734" s="94">
        <v>20400</v>
      </c>
      <c r="K2734" s="95">
        <v>33991</v>
      </c>
      <c r="L2734" s="96">
        <v>2697049.90999965</v>
      </c>
    </row>
    <row r="2735" spans="1:12" s="97" customFormat="1" ht="15" customHeight="1" x14ac:dyDescent="0.25">
      <c r="A2735" s="91" t="s">
        <v>52</v>
      </c>
      <c r="B2735" s="92" t="s">
        <v>44</v>
      </c>
      <c r="C2735" s="92" t="s">
        <v>54</v>
      </c>
      <c r="D2735" s="92" t="s">
        <v>37</v>
      </c>
      <c r="E2735" s="92" t="s">
        <v>62</v>
      </c>
      <c r="F2735" s="92" t="s">
        <v>37</v>
      </c>
      <c r="G2735" s="93" t="s">
        <v>44</v>
      </c>
      <c r="H2735" s="93" t="s">
        <v>37</v>
      </c>
      <c r="I2735" s="92" t="s">
        <v>45</v>
      </c>
      <c r="J2735" s="94">
        <v>4235</v>
      </c>
      <c r="K2735" s="95">
        <v>4516</v>
      </c>
      <c r="L2735" s="96">
        <v>279707.30000001902</v>
      </c>
    </row>
    <row r="2736" spans="1:12" s="97" customFormat="1" ht="15" customHeight="1" x14ac:dyDescent="0.25">
      <c r="A2736" s="91" t="s">
        <v>52</v>
      </c>
      <c r="B2736" s="92" t="s">
        <v>44</v>
      </c>
      <c r="C2736" s="92" t="s">
        <v>54</v>
      </c>
      <c r="D2736" s="92" t="s">
        <v>37</v>
      </c>
      <c r="E2736" s="92" t="s">
        <v>62</v>
      </c>
      <c r="F2736" s="92" t="s">
        <v>37</v>
      </c>
      <c r="G2736" s="93" t="s">
        <v>98</v>
      </c>
      <c r="H2736" s="93" t="s">
        <v>37</v>
      </c>
      <c r="I2736" s="92" t="s">
        <v>117</v>
      </c>
      <c r="J2736" s="94">
        <v>19062</v>
      </c>
      <c r="K2736" s="95">
        <v>32529</v>
      </c>
      <c r="L2736" s="96">
        <v>2643762.60999974</v>
      </c>
    </row>
    <row r="2737" spans="1:12" s="97" customFormat="1" ht="15" customHeight="1" x14ac:dyDescent="0.25">
      <c r="A2737" s="91" t="s">
        <v>52</v>
      </c>
      <c r="B2737" s="92" t="s">
        <v>44</v>
      </c>
      <c r="C2737" s="92" t="s">
        <v>54</v>
      </c>
      <c r="D2737" s="92" t="s">
        <v>37</v>
      </c>
      <c r="E2737" s="92" t="s">
        <v>62</v>
      </c>
      <c r="F2737" s="92" t="s">
        <v>37</v>
      </c>
      <c r="G2737" s="93" t="s">
        <v>98</v>
      </c>
      <c r="H2737" s="93" t="s">
        <v>37</v>
      </c>
      <c r="I2737" s="92" t="s">
        <v>45</v>
      </c>
      <c r="J2737" s="94">
        <v>3970</v>
      </c>
      <c r="K2737" s="95">
        <v>4325</v>
      </c>
      <c r="L2737" s="96">
        <v>262172.250000011</v>
      </c>
    </row>
    <row r="2738" spans="1:12" s="97" customFormat="1" ht="15" customHeight="1" x14ac:dyDescent="0.25">
      <c r="A2738" s="91" t="s">
        <v>52</v>
      </c>
      <c r="B2738" s="92" t="s">
        <v>44</v>
      </c>
      <c r="C2738" s="92" t="s">
        <v>54</v>
      </c>
      <c r="D2738" s="92" t="s">
        <v>37</v>
      </c>
      <c r="E2738" s="92" t="s">
        <v>62</v>
      </c>
      <c r="F2738" s="92" t="s">
        <v>37</v>
      </c>
      <c r="G2738" s="93" t="s">
        <v>37</v>
      </c>
      <c r="H2738" s="93" t="s">
        <v>122</v>
      </c>
      <c r="I2738" s="92" t="s">
        <v>117</v>
      </c>
      <c r="J2738" s="94">
        <v>10334</v>
      </c>
      <c r="K2738" s="95">
        <v>19107</v>
      </c>
      <c r="L2738" s="96">
        <v>1525607.87999992</v>
      </c>
    </row>
    <row r="2739" spans="1:12" s="97" customFormat="1" ht="15" customHeight="1" x14ac:dyDescent="0.25">
      <c r="A2739" s="91" t="s">
        <v>52</v>
      </c>
      <c r="B2739" s="92" t="s">
        <v>44</v>
      </c>
      <c r="C2739" s="92" t="s">
        <v>54</v>
      </c>
      <c r="D2739" s="92" t="s">
        <v>37</v>
      </c>
      <c r="E2739" s="92" t="s">
        <v>62</v>
      </c>
      <c r="F2739" s="92" t="s">
        <v>37</v>
      </c>
      <c r="G2739" s="93" t="s">
        <v>37</v>
      </c>
      <c r="H2739" s="93" t="s">
        <v>122</v>
      </c>
      <c r="I2739" s="92" t="s">
        <v>45</v>
      </c>
      <c r="J2739" s="94">
        <v>2309</v>
      </c>
      <c r="K2739" s="95">
        <v>2542</v>
      </c>
      <c r="L2739" s="96">
        <v>163016.96000000401</v>
      </c>
    </row>
    <row r="2740" spans="1:12" s="97" customFormat="1" ht="15" customHeight="1" x14ac:dyDescent="0.25">
      <c r="A2740" s="91" t="s">
        <v>52</v>
      </c>
      <c r="B2740" s="92" t="s">
        <v>44</v>
      </c>
      <c r="C2740" s="92" t="s">
        <v>54</v>
      </c>
      <c r="D2740" s="92" t="s">
        <v>37</v>
      </c>
      <c r="E2740" s="92" t="s">
        <v>62</v>
      </c>
      <c r="F2740" s="92" t="s">
        <v>37</v>
      </c>
      <c r="G2740" s="93" t="s">
        <v>37</v>
      </c>
      <c r="H2740" s="93" t="s">
        <v>37</v>
      </c>
      <c r="I2740" s="92" t="s">
        <v>117</v>
      </c>
      <c r="J2740" s="94">
        <v>97461</v>
      </c>
      <c r="K2740" s="95">
        <v>184177</v>
      </c>
      <c r="L2740" s="96">
        <v>14880518.3800005</v>
      </c>
    </row>
    <row r="2741" spans="1:12" s="97" customFormat="1" ht="15" customHeight="1" x14ac:dyDescent="0.25">
      <c r="A2741" s="91" t="s">
        <v>52</v>
      </c>
      <c r="B2741" s="92" t="s">
        <v>44</v>
      </c>
      <c r="C2741" s="92" t="s">
        <v>54</v>
      </c>
      <c r="D2741" s="92" t="s">
        <v>37</v>
      </c>
      <c r="E2741" s="92" t="s">
        <v>62</v>
      </c>
      <c r="F2741" s="92" t="s">
        <v>37</v>
      </c>
      <c r="G2741" s="93" t="s">
        <v>37</v>
      </c>
      <c r="H2741" s="93" t="s">
        <v>37</v>
      </c>
      <c r="I2741" s="92" t="s">
        <v>45</v>
      </c>
      <c r="J2741" s="94">
        <v>20232</v>
      </c>
      <c r="K2741" s="95">
        <v>22989</v>
      </c>
      <c r="L2741" s="96">
        <v>1422168.1199996499</v>
      </c>
    </row>
    <row r="2742" spans="1:12" s="97" customFormat="1" ht="15" customHeight="1" x14ac:dyDescent="0.25">
      <c r="A2742" s="91" t="s">
        <v>52</v>
      </c>
      <c r="B2742" s="92" t="s">
        <v>44</v>
      </c>
      <c r="C2742" s="92" t="s">
        <v>54</v>
      </c>
      <c r="D2742" s="92" t="s">
        <v>37</v>
      </c>
      <c r="E2742" s="92" t="s">
        <v>62</v>
      </c>
      <c r="F2742" s="92" t="s">
        <v>37</v>
      </c>
      <c r="G2742" s="93" t="s">
        <v>37</v>
      </c>
      <c r="H2742" s="93" t="s">
        <v>64</v>
      </c>
      <c r="I2742" s="92" t="s">
        <v>117</v>
      </c>
      <c r="J2742" s="94">
        <v>86062</v>
      </c>
      <c r="K2742" s="95">
        <v>162580</v>
      </c>
      <c r="L2742" s="96">
        <v>13188113.220003</v>
      </c>
    </row>
    <row r="2743" spans="1:12" s="97" customFormat="1" ht="15" customHeight="1" x14ac:dyDescent="0.25">
      <c r="A2743" s="91" t="s">
        <v>52</v>
      </c>
      <c r="B2743" s="92" t="s">
        <v>44</v>
      </c>
      <c r="C2743" s="92" t="s">
        <v>54</v>
      </c>
      <c r="D2743" s="92" t="s">
        <v>37</v>
      </c>
      <c r="E2743" s="92" t="s">
        <v>62</v>
      </c>
      <c r="F2743" s="92" t="s">
        <v>37</v>
      </c>
      <c r="G2743" s="93" t="s">
        <v>37</v>
      </c>
      <c r="H2743" s="93" t="s">
        <v>64</v>
      </c>
      <c r="I2743" s="92" t="s">
        <v>45</v>
      </c>
      <c r="J2743" s="94">
        <v>17663</v>
      </c>
      <c r="K2743" s="95">
        <v>20088</v>
      </c>
      <c r="L2743" s="96">
        <v>1234179.1599992199</v>
      </c>
    </row>
    <row r="2744" spans="1:12" s="97" customFormat="1" ht="15" customHeight="1" x14ac:dyDescent="0.25">
      <c r="A2744" s="91" t="s">
        <v>52</v>
      </c>
      <c r="B2744" s="92" t="s">
        <v>44</v>
      </c>
      <c r="C2744" s="92" t="s">
        <v>54</v>
      </c>
      <c r="D2744" s="92" t="s">
        <v>37</v>
      </c>
      <c r="E2744" s="92" t="s">
        <v>37</v>
      </c>
      <c r="F2744" s="92" t="s">
        <v>120</v>
      </c>
      <c r="G2744" s="93" t="s">
        <v>41</v>
      </c>
      <c r="H2744" s="93" t="s">
        <v>37</v>
      </c>
      <c r="I2744" s="92" t="s">
        <v>117</v>
      </c>
      <c r="J2744" s="94">
        <v>3145</v>
      </c>
      <c r="K2744" s="95">
        <v>6338</v>
      </c>
      <c r="L2744" s="96">
        <v>763616.13000001397</v>
      </c>
    </row>
    <row r="2745" spans="1:12" s="97" customFormat="1" ht="15" customHeight="1" x14ac:dyDescent="0.25">
      <c r="A2745" s="91" t="s">
        <v>52</v>
      </c>
      <c r="B2745" s="92" t="s">
        <v>44</v>
      </c>
      <c r="C2745" s="92" t="s">
        <v>54</v>
      </c>
      <c r="D2745" s="92" t="s">
        <v>37</v>
      </c>
      <c r="E2745" s="92" t="s">
        <v>37</v>
      </c>
      <c r="F2745" s="92" t="s">
        <v>120</v>
      </c>
      <c r="G2745" s="93" t="s">
        <v>41</v>
      </c>
      <c r="H2745" s="93" t="s">
        <v>37</v>
      </c>
      <c r="I2745" s="92" t="s">
        <v>45</v>
      </c>
      <c r="J2745" s="94">
        <v>506</v>
      </c>
      <c r="K2745" s="95">
        <v>557</v>
      </c>
      <c r="L2745" s="96">
        <v>51835.1700000005</v>
      </c>
    </row>
    <row r="2746" spans="1:12" s="97" customFormat="1" ht="15" customHeight="1" x14ac:dyDescent="0.25">
      <c r="A2746" s="91" t="s">
        <v>52</v>
      </c>
      <c r="B2746" s="92" t="s">
        <v>44</v>
      </c>
      <c r="C2746" s="92" t="s">
        <v>54</v>
      </c>
      <c r="D2746" s="92" t="s">
        <v>37</v>
      </c>
      <c r="E2746" s="92" t="s">
        <v>37</v>
      </c>
      <c r="F2746" s="92" t="s">
        <v>120</v>
      </c>
      <c r="G2746" s="93" t="s">
        <v>42</v>
      </c>
      <c r="H2746" s="93" t="s">
        <v>37</v>
      </c>
      <c r="I2746" s="92" t="s">
        <v>117</v>
      </c>
      <c r="J2746" s="94">
        <v>3427</v>
      </c>
      <c r="K2746" s="95">
        <v>6530</v>
      </c>
      <c r="L2746" s="96">
        <v>752136.66000000702</v>
      </c>
    </row>
    <row r="2747" spans="1:12" s="97" customFormat="1" ht="15" customHeight="1" x14ac:dyDescent="0.25">
      <c r="A2747" s="91" t="s">
        <v>52</v>
      </c>
      <c r="B2747" s="92" t="s">
        <v>44</v>
      </c>
      <c r="C2747" s="92" t="s">
        <v>54</v>
      </c>
      <c r="D2747" s="92" t="s">
        <v>37</v>
      </c>
      <c r="E2747" s="92" t="s">
        <v>37</v>
      </c>
      <c r="F2747" s="92" t="s">
        <v>120</v>
      </c>
      <c r="G2747" s="93" t="s">
        <v>42</v>
      </c>
      <c r="H2747" s="93" t="s">
        <v>37</v>
      </c>
      <c r="I2747" s="92" t="s">
        <v>45</v>
      </c>
      <c r="J2747" s="94">
        <v>576</v>
      </c>
      <c r="K2747" s="95">
        <v>625</v>
      </c>
      <c r="L2747" s="96">
        <v>65736.460000000399</v>
      </c>
    </row>
    <row r="2748" spans="1:12" s="97" customFormat="1" ht="15" customHeight="1" x14ac:dyDescent="0.25">
      <c r="A2748" s="91" t="s">
        <v>52</v>
      </c>
      <c r="B2748" s="92" t="s">
        <v>44</v>
      </c>
      <c r="C2748" s="92" t="s">
        <v>54</v>
      </c>
      <c r="D2748" s="92" t="s">
        <v>37</v>
      </c>
      <c r="E2748" s="92" t="s">
        <v>37</v>
      </c>
      <c r="F2748" s="92" t="s">
        <v>120</v>
      </c>
      <c r="G2748" s="93" t="s">
        <v>43</v>
      </c>
      <c r="H2748" s="93" t="s">
        <v>37</v>
      </c>
      <c r="I2748" s="92" t="s">
        <v>117</v>
      </c>
      <c r="J2748" s="94">
        <v>3832</v>
      </c>
      <c r="K2748" s="95">
        <v>6922</v>
      </c>
      <c r="L2748" s="96">
        <v>799865.59000001301</v>
      </c>
    </row>
    <row r="2749" spans="1:12" s="97" customFormat="1" ht="15" customHeight="1" x14ac:dyDescent="0.25">
      <c r="A2749" s="91" t="s">
        <v>52</v>
      </c>
      <c r="B2749" s="92" t="s">
        <v>44</v>
      </c>
      <c r="C2749" s="92" t="s">
        <v>54</v>
      </c>
      <c r="D2749" s="92" t="s">
        <v>37</v>
      </c>
      <c r="E2749" s="92" t="s">
        <v>37</v>
      </c>
      <c r="F2749" s="92" t="s">
        <v>120</v>
      </c>
      <c r="G2749" s="93" t="s">
        <v>43</v>
      </c>
      <c r="H2749" s="93" t="s">
        <v>37</v>
      </c>
      <c r="I2749" s="92" t="s">
        <v>45</v>
      </c>
      <c r="J2749" s="94">
        <v>671</v>
      </c>
      <c r="K2749" s="95">
        <v>735</v>
      </c>
      <c r="L2749" s="96">
        <v>76560.020000000601</v>
      </c>
    </row>
    <row r="2750" spans="1:12" s="97" customFormat="1" ht="15" customHeight="1" x14ac:dyDescent="0.25">
      <c r="A2750" s="91" t="s">
        <v>52</v>
      </c>
      <c r="B2750" s="92" t="s">
        <v>44</v>
      </c>
      <c r="C2750" s="92" t="s">
        <v>54</v>
      </c>
      <c r="D2750" s="92" t="s">
        <v>37</v>
      </c>
      <c r="E2750" s="92" t="s">
        <v>37</v>
      </c>
      <c r="F2750" s="92" t="s">
        <v>120</v>
      </c>
      <c r="G2750" s="93" t="s">
        <v>44</v>
      </c>
      <c r="H2750" s="93" t="s">
        <v>37</v>
      </c>
      <c r="I2750" s="92" t="s">
        <v>117</v>
      </c>
      <c r="J2750" s="94">
        <v>4285</v>
      </c>
      <c r="K2750" s="95">
        <v>7995</v>
      </c>
      <c r="L2750" s="96">
        <v>904990.23000001302</v>
      </c>
    </row>
    <row r="2751" spans="1:12" s="97" customFormat="1" ht="15" customHeight="1" x14ac:dyDescent="0.25">
      <c r="A2751" s="91" t="s">
        <v>52</v>
      </c>
      <c r="B2751" s="92" t="s">
        <v>44</v>
      </c>
      <c r="C2751" s="92" t="s">
        <v>54</v>
      </c>
      <c r="D2751" s="92" t="s">
        <v>37</v>
      </c>
      <c r="E2751" s="92" t="s">
        <v>37</v>
      </c>
      <c r="F2751" s="92" t="s">
        <v>120</v>
      </c>
      <c r="G2751" s="93" t="s">
        <v>44</v>
      </c>
      <c r="H2751" s="93" t="s">
        <v>37</v>
      </c>
      <c r="I2751" s="92" t="s">
        <v>45</v>
      </c>
      <c r="J2751" s="94">
        <v>718</v>
      </c>
      <c r="K2751" s="95">
        <v>774</v>
      </c>
      <c r="L2751" s="96">
        <v>73935.590000000593</v>
      </c>
    </row>
    <row r="2752" spans="1:12" s="97" customFormat="1" ht="15" customHeight="1" x14ac:dyDescent="0.25">
      <c r="A2752" s="91" t="s">
        <v>52</v>
      </c>
      <c r="B2752" s="92" t="s">
        <v>44</v>
      </c>
      <c r="C2752" s="92" t="s">
        <v>54</v>
      </c>
      <c r="D2752" s="92" t="s">
        <v>37</v>
      </c>
      <c r="E2752" s="92" t="s">
        <v>37</v>
      </c>
      <c r="F2752" s="92" t="s">
        <v>120</v>
      </c>
      <c r="G2752" s="93" t="s">
        <v>98</v>
      </c>
      <c r="H2752" s="93" t="s">
        <v>37</v>
      </c>
      <c r="I2752" s="92" t="s">
        <v>117</v>
      </c>
      <c r="J2752" s="94">
        <v>4409</v>
      </c>
      <c r="K2752" s="95">
        <v>8275</v>
      </c>
      <c r="L2752" s="96">
        <v>941845.74000002304</v>
      </c>
    </row>
    <row r="2753" spans="1:12" s="97" customFormat="1" ht="15" customHeight="1" x14ac:dyDescent="0.25">
      <c r="A2753" s="91" t="s">
        <v>52</v>
      </c>
      <c r="B2753" s="92" t="s">
        <v>44</v>
      </c>
      <c r="C2753" s="92" t="s">
        <v>54</v>
      </c>
      <c r="D2753" s="92" t="s">
        <v>37</v>
      </c>
      <c r="E2753" s="92" t="s">
        <v>37</v>
      </c>
      <c r="F2753" s="92" t="s">
        <v>120</v>
      </c>
      <c r="G2753" s="93" t="s">
        <v>98</v>
      </c>
      <c r="H2753" s="93" t="s">
        <v>37</v>
      </c>
      <c r="I2753" s="92" t="s">
        <v>45</v>
      </c>
      <c r="J2753" s="94">
        <v>790</v>
      </c>
      <c r="K2753" s="95">
        <v>882</v>
      </c>
      <c r="L2753" s="96">
        <v>77668.690000000803</v>
      </c>
    </row>
    <row r="2754" spans="1:12" s="97" customFormat="1" ht="15" customHeight="1" x14ac:dyDescent="0.25">
      <c r="A2754" s="91" t="s">
        <v>52</v>
      </c>
      <c r="B2754" s="92" t="s">
        <v>44</v>
      </c>
      <c r="C2754" s="92" t="s">
        <v>54</v>
      </c>
      <c r="D2754" s="92" t="s">
        <v>37</v>
      </c>
      <c r="E2754" s="92" t="s">
        <v>37</v>
      </c>
      <c r="F2754" s="92" t="s">
        <v>120</v>
      </c>
      <c r="G2754" s="93" t="s">
        <v>37</v>
      </c>
      <c r="H2754" s="93" t="s">
        <v>122</v>
      </c>
      <c r="I2754" s="92" t="s">
        <v>117</v>
      </c>
      <c r="J2754" s="94">
        <v>2102</v>
      </c>
      <c r="K2754" s="95">
        <v>4630</v>
      </c>
      <c r="L2754" s="96">
        <v>478240.37999999599</v>
      </c>
    </row>
    <row r="2755" spans="1:12" s="97" customFormat="1" ht="15" customHeight="1" x14ac:dyDescent="0.25">
      <c r="A2755" s="91" t="s">
        <v>52</v>
      </c>
      <c r="B2755" s="92" t="s">
        <v>44</v>
      </c>
      <c r="C2755" s="92" t="s">
        <v>54</v>
      </c>
      <c r="D2755" s="92" t="s">
        <v>37</v>
      </c>
      <c r="E2755" s="92" t="s">
        <v>37</v>
      </c>
      <c r="F2755" s="92" t="s">
        <v>120</v>
      </c>
      <c r="G2755" s="93" t="s">
        <v>37</v>
      </c>
      <c r="H2755" s="93" t="s">
        <v>122</v>
      </c>
      <c r="I2755" s="92" t="s">
        <v>45</v>
      </c>
      <c r="J2755" s="94">
        <v>387</v>
      </c>
      <c r="K2755" s="95">
        <v>461</v>
      </c>
      <c r="L2755" s="96">
        <v>45975.459999999897</v>
      </c>
    </row>
    <row r="2756" spans="1:12" s="97" customFormat="1" ht="15" customHeight="1" x14ac:dyDescent="0.25">
      <c r="A2756" s="91" t="s">
        <v>52</v>
      </c>
      <c r="B2756" s="92" t="s">
        <v>44</v>
      </c>
      <c r="C2756" s="92" t="s">
        <v>54</v>
      </c>
      <c r="D2756" s="92" t="s">
        <v>37</v>
      </c>
      <c r="E2756" s="92" t="s">
        <v>37</v>
      </c>
      <c r="F2756" s="92" t="s">
        <v>120</v>
      </c>
      <c r="G2756" s="93" t="s">
        <v>37</v>
      </c>
      <c r="H2756" s="93" t="s">
        <v>37</v>
      </c>
      <c r="I2756" s="92" t="s">
        <v>117</v>
      </c>
      <c r="J2756" s="94">
        <v>17597</v>
      </c>
      <c r="K2756" s="95">
        <v>36377</v>
      </c>
      <c r="L2756" s="96">
        <v>4202813.8000018001</v>
      </c>
    </row>
    <row r="2757" spans="1:12" s="97" customFormat="1" ht="15" customHeight="1" x14ac:dyDescent="0.25">
      <c r="A2757" s="91" t="s">
        <v>52</v>
      </c>
      <c r="B2757" s="92" t="s">
        <v>44</v>
      </c>
      <c r="C2757" s="92" t="s">
        <v>54</v>
      </c>
      <c r="D2757" s="92" t="s">
        <v>37</v>
      </c>
      <c r="E2757" s="92" t="s">
        <v>37</v>
      </c>
      <c r="F2757" s="92" t="s">
        <v>120</v>
      </c>
      <c r="G2757" s="93" t="s">
        <v>37</v>
      </c>
      <c r="H2757" s="93" t="s">
        <v>37</v>
      </c>
      <c r="I2757" s="92" t="s">
        <v>45</v>
      </c>
      <c r="J2757" s="94">
        <v>3109</v>
      </c>
      <c r="K2757" s="95">
        <v>3597</v>
      </c>
      <c r="L2757" s="96">
        <v>347493.13000000501</v>
      </c>
    </row>
    <row r="2758" spans="1:12" s="97" customFormat="1" ht="15" customHeight="1" x14ac:dyDescent="0.25">
      <c r="A2758" s="91" t="s">
        <v>52</v>
      </c>
      <c r="B2758" s="92" t="s">
        <v>44</v>
      </c>
      <c r="C2758" s="92" t="s">
        <v>54</v>
      </c>
      <c r="D2758" s="92" t="s">
        <v>37</v>
      </c>
      <c r="E2758" s="92" t="s">
        <v>37</v>
      </c>
      <c r="F2758" s="92" t="s">
        <v>120</v>
      </c>
      <c r="G2758" s="93" t="s">
        <v>37</v>
      </c>
      <c r="H2758" s="93" t="s">
        <v>64</v>
      </c>
      <c r="I2758" s="92" t="s">
        <v>117</v>
      </c>
      <c r="J2758" s="94">
        <v>15456</v>
      </c>
      <c r="K2758" s="95">
        <v>31475</v>
      </c>
      <c r="L2758" s="96">
        <v>3690947.0300004198</v>
      </c>
    </row>
    <row r="2759" spans="1:12" s="97" customFormat="1" ht="15" customHeight="1" x14ac:dyDescent="0.25">
      <c r="A2759" s="91" t="s">
        <v>52</v>
      </c>
      <c r="B2759" s="92" t="s">
        <v>44</v>
      </c>
      <c r="C2759" s="92" t="s">
        <v>54</v>
      </c>
      <c r="D2759" s="92" t="s">
        <v>37</v>
      </c>
      <c r="E2759" s="92" t="s">
        <v>37</v>
      </c>
      <c r="F2759" s="92" t="s">
        <v>120</v>
      </c>
      <c r="G2759" s="93" t="s">
        <v>37</v>
      </c>
      <c r="H2759" s="93" t="s">
        <v>64</v>
      </c>
      <c r="I2759" s="92" t="s">
        <v>45</v>
      </c>
      <c r="J2759" s="94">
        <v>2713</v>
      </c>
      <c r="K2759" s="95">
        <v>3121</v>
      </c>
      <c r="L2759" s="96">
        <v>300520.15000000299</v>
      </c>
    </row>
    <row r="2760" spans="1:12" s="97" customFormat="1" ht="15" customHeight="1" x14ac:dyDescent="0.25">
      <c r="A2760" s="91" t="s">
        <v>52</v>
      </c>
      <c r="B2760" s="92" t="s">
        <v>44</v>
      </c>
      <c r="C2760" s="92" t="s">
        <v>54</v>
      </c>
      <c r="D2760" s="92" t="s">
        <v>37</v>
      </c>
      <c r="E2760" s="92" t="s">
        <v>37</v>
      </c>
      <c r="F2760" s="92" t="s">
        <v>121</v>
      </c>
      <c r="G2760" s="93" t="s">
        <v>41</v>
      </c>
      <c r="H2760" s="93" t="s">
        <v>37</v>
      </c>
      <c r="I2760" s="92" t="s">
        <v>117</v>
      </c>
      <c r="J2760" s="94">
        <v>46754</v>
      </c>
      <c r="K2760" s="95">
        <v>84471</v>
      </c>
      <c r="L2760" s="96">
        <v>6474233.0800014101</v>
      </c>
    </row>
    <row r="2761" spans="1:12" s="97" customFormat="1" ht="15" customHeight="1" x14ac:dyDescent="0.25">
      <c r="A2761" s="91" t="s">
        <v>52</v>
      </c>
      <c r="B2761" s="92" t="s">
        <v>44</v>
      </c>
      <c r="C2761" s="92" t="s">
        <v>54</v>
      </c>
      <c r="D2761" s="92" t="s">
        <v>37</v>
      </c>
      <c r="E2761" s="92" t="s">
        <v>37</v>
      </c>
      <c r="F2761" s="92" t="s">
        <v>121</v>
      </c>
      <c r="G2761" s="93" t="s">
        <v>41</v>
      </c>
      <c r="H2761" s="93" t="s">
        <v>37</v>
      </c>
      <c r="I2761" s="92" t="s">
        <v>45</v>
      </c>
      <c r="J2761" s="94">
        <v>10491</v>
      </c>
      <c r="K2761" s="95">
        <v>11555</v>
      </c>
      <c r="L2761" s="96">
        <v>694508.85999983503</v>
      </c>
    </row>
    <row r="2762" spans="1:12" s="97" customFormat="1" ht="15" customHeight="1" x14ac:dyDescent="0.25">
      <c r="A2762" s="91" t="s">
        <v>52</v>
      </c>
      <c r="B2762" s="92" t="s">
        <v>44</v>
      </c>
      <c r="C2762" s="92" t="s">
        <v>54</v>
      </c>
      <c r="D2762" s="92" t="s">
        <v>37</v>
      </c>
      <c r="E2762" s="92" t="s">
        <v>37</v>
      </c>
      <c r="F2762" s="92" t="s">
        <v>121</v>
      </c>
      <c r="G2762" s="93" t="s">
        <v>42</v>
      </c>
      <c r="H2762" s="93" t="s">
        <v>37</v>
      </c>
      <c r="I2762" s="92" t="s">
        <v>117</v>
      </c>
      <c r="J2762" s="94">
        <v>43350</v>
      </c>
      <c r="K2762" s="95">
        <v>73763</v>
      </c>
      <c r="L2762" s="96">
        <v>5501328.5200004801</v>
      </c>
    </row>
    <row r="2763" spans="1:12" s="97" customFormat="1" ht="15" customHeight="1" x14ac:dyDescent="0.25">
      <c r="A2763" s="91" t="s">
        <v>52</v>
      </c>
      <c r="B2763" s="92" t="s">
        <v>44</v>
      </c>
      <c r="C2763" s="92" t="s">
        <v>54</v>
      </c>
      <c r="D2763" s="92" t="s">
        <v>37</v>
      </c>
      <c r="E2763" s="92" t="s">
        <v>37</v>
      </c>
      <c r="F2763" s="92" t="s">
        <v>121</v>
      </c>
      <c r="G2763" s="93" t="s">
        <v>42</v>
      </c>
      <c r="H2763" s="93" t="s">
        <v>37</v>
      </c>
      <c r="I2763" s="92" t="s">
        <v>45</v>
      </c>
      <c r="J2763" s="94">
        <v>10231</v>
      </c>
      <c r="K2763" s="95">
        <v>11049</v>
      </c>
      <c r="L2763" s="96">
        <v>644701.46999991697</v>
      </c>
    </row>
    <row r="2764" spans="1:12" s="97" customFormat="1" ht="15" customHeight="1" x14ac:dyDescent="0.25">
      <c r="A2764" s="91" t="s">
        <v>52</v>
      </c>
      <c r="B2764" s="92" t="s">
        <v>44</v>
      </c>
      <c r="C2764" s="92" t="s">
        <v>54</v>
      </c>
      <c r="D2764" s="92" t="s">
        <v>37</v>
      </c>
      <c r="E2764" s="92" t="s">
        <v>37</v>
      </c>
      <c r="F2764" s="92" t="s">
        <v>121</v>
      </c>
      <c r="G2764" s="93" t="s">
        <v>43</v>
      </c>
      <c r="H2764" s="93" t="s">
        <v>37</v>
      </c>
      <c r="I2764" s="92" t="s">
        <v>117</v>
      </c>
      <c r="J2764" s="94">
        <v>44329</v>
      </c>
      <c r="K2764" s="95">
        <v>74184</v>
      </c>
      <c r="L2764" s="96">
        <v>5480157.6400006302</v>
      </c>
    </row>
    <row r="2765" spans="1:12" s="97" customFormat="1" ht="15" customHeight="1" x14ac:dyDescent="0.25">
      <c r="A2765" s="91" t="s">
        <v>52</v>
      </c>
      <c r="B2765" s="92" t="s">
        <v>44</v>
      </c>
      <c r="C2765" s="92" t="s">
        <v>54</v>
      </c>
      <c r="D2765" s="92" t="s">
        <v>37</v>
      </c>
      <c r="E2765" s="92" t="s">
        <v>37</v>
      </c>
      <c r="F2765" s="92" t="s">
        <v>121</v>
      </c>
      <c r="G2765" s="93" t="s">
        <v>43</v>
      </c>
      <c r="H2765" s="93" t="s">
        <v>37</v>
      </c>
      <c r="I2765" s="92" t="s">
        <v>45</v>
      </c>
      <c r="J2765" s="94">
        <v>10527</v>
      </c>
      <c r="K2765" s="95">
        <v>11409</v>
      </c>
      <c r="L2765" s="96">
        <v>665338.67999989504</v>
      </c>
    </row>
    <row r="2766" spans="1:12" s="97" customFormat="1" ht="15" customHeight="1" x14ac:dyDescent="0.25">
      <c r="A2766" s="91" t="s">
        <v>52</v>
      </c>
      <c r="B2766" s="92" t="s">
        <v>44</v>
      </c>
      <c r="C2766" s="92" t="s">
        <v>54</v>
      </c>
      <c r="D2766" s="92" t="s">
        <v>37</v>
      </c>
      <c r="E2766" s="92" t="s">
        <v>37</v>
      </c>
      <c r="F2766" s="92" t="s">
        <v>121</v>
      </c>
      <c r="G2766" s="93" t="s">
        <v>44</v>
      </c>
      <c r="H2766" s="93" t="s">
        <v>37</v>
      </c>
      <c r="I2766" s="92" t="s">
        <v>117</v>
      </c>
      <c r="J2766" s="94">
        <v>44688</v>
      </c>
      <c r="K2766" s="95">
        <v>72534</v>
      </c>
      <c r="L2766" s="96">
        <v>5201664.5500005204</v>
      </c>
    </row>
    <row r="2767" spans="1:12" s="97" customFormat="1" ht="15" customHeight="1" x14ac:dyDescent="0.25">
      <c r="A2767" s="91" t="s">
        <v>52</v>
      </c>
      <c r="B2767" s="92" t="s">
        <v>44</v>
      </c>
      <c r="C2767" s="92" t="s">
        <v>54</v>
      </c>
      <c r="D2767" s="92" t="s">
        <v>37</v>
      </c>
      <c r="E2767" s="92" t="s">
        <v>37</v>
      </c>
      <c r="F2767" s="92" t="s">
        <v>121</v>
      </c>
      <c r="G2767" s="93" t="s">
        <v>44</v>
      </c>
      <c r="H2767" s="93" t="s">
        <v>37</v>
      </c>
      <c r="I2767" s="92" t="s">
        <v>45</v>
      </c>
      <c r="J2767" s="94">
        <v>10859</v>
      </c>
      <c r="K2767" s="95">
        <v>11804</v>
      </c>
      <c r="L2767" s="96">
        <v>681502.489999871</v>
      </c>
    </row>
    <row r="2768" spans="1:12" s="97" customFormat="1" ht="15" customHeight="1" x14ac:dyDescent="0.25">
      <c r="A2768" s="91" t="s">
        <v>52</v>
      </c>
      <c r="B2768" s="92" t="s">
        <v>44</v>
      </c>
      <c r="C2768" s="92" t="s">
        <v>54</v>
      </c>
      <c r="D2768" s="92" t="s">
        <v>37</v>
      </c>
      <c r="E2768" s="92" t="s">
        <v>37</v>
      </c>
      <c r="F2768" s="92" t="s">
        <v>121</v>
      </c>
      <c r="G2768" s="93" t="s">
        <v>98</v>
      </c>
      <c r="H2768" s="93" t="s">
        <v>37</v>
      </c>
      <c r="I2768" s="92" t="s">
        <v>117</v>
      </c>
      <c r="J2768" s="94">
        <v>40397</v>
      </c>
      <c r="K2768" s="95">
        <v>65805</v>
      </c>
      <c r="L2768" s="96">
        <v>4723938.2400000803</v>
      </c>
    </row>
    <row r="2769" spans="1:12" s="97" customFormat="1" ht="15" customHeight="1" x14ac:dyDescent="0.25">
      <c r="A2769" s="91" t="s">
        <v>52</v>
      </c>
      <c r="B2769" s="92" t="s">
        <v>44</v>
      </c>
      <c r="C2769" s="92" t="s">
        <v>54</v>
      </c>
      <c r="D2769" s="92" t="s">
        <v>37</v>
      </c>
      <c r="E2769" s="92" t="s">
        <v>37</v>
      </c>
      <c r="F2769" s="92" t="s">
        <v>121</v>
      </c>
      <c r="G2769" s="93" t="s">
        <v>98</v>
      </c>
      <c r="H2769" s="93" t="s">
        <v>37</v>
      </c>
      <c r="I2769" s="92" t="s">
        <v>45</v>
      </c>
      <c r="J2769" s="94">
        <v>9756</v>
      </c>
      <c r="K2769" s="95">
        <v>10714</v>
      </c>
      <c r="L2769" s="96">
        <v>618481.37999996694</v>
      </c>
    </row>
    <row r="2770" spans="1:12" s="97" customFormat="1" ht="15" customHeight="1" x14ac:dyDescent="0.25">
      <c r="A2770" s="91" t="s">
        <v>52</v>
      </c>
      <c r="B2770" s="92" t="s">
        <v>44</v>
      </c>
      <c r="C2770" s="92" t="s">
        <v>54</v>
      </c>
      <c r="D2770" s="92" t="s">
        <v>37</v>
      </c>
      <c r="E2770" s="92" t="s">
        <v>37</v>
      </c>
      <c r="F2770" s="92" t="s">
        <v>121</v>
      </c>
      <c r="G2770" s="93" t="s">
        <v>37</v>
      </c>
      <c r="H2770" s="93" t="s">
        <v>122</v>
      </c>
      <c r="I2770" s="92" t="s">
        <v>117</v>
      </c>
      <c r="J2770" s="94">
        <v>21494</v>
      </c>
      <c r="K2770" s="95">
        <v>37373</v>
      </c>
      <c r="L2770" s="96">
        <v>2692710.5400014198</v>
      </c>
    </row>
    <row r="2771" spans="1:12" s="97" customFormat="1" ht="15" customHeight="1" x14ac:dyDescent="0.25">
      <c r="A2771" s="91" t="s">
        <v>52</v>
      </c>
      <c r="B2771" s="92" t="s">
        <v>44</v>
      </c>
      <c r="C2771" s="92" t="s">
        <v>54</v>
      </c>
      <c r="D2771" s="92" t="s">
        <v>37</v>
      </c>
      <c r="E2771" s="92" t="s">
        <v>37</v>
      </c>
      <c r="F2771" s="92" t="s">
        <v>121</v>
      </c>
      <c r="G2771" s="93" t="s">
        <v>37</v>
      </c>
      <c r="H2771" s="93" t="s">
        <v>122</v>
      </c>
      <c r="I2771" s="92" t="s">
        <v>45</v>
      </c>
      <c r="J2771" s="94">
        <v>5408</v>
      </c>
      <c r="K2771" s="95">
        <v>6016</v>
      </c>
      <c r="L2771" s="96">
        <v>346738.580000002</v>
      </c>
    </row>
    <row r="2772" spans="1:12" s="97" customFormat="1" ht="15" customHeight="1" x14ac:dyDescent="0.25">
      <c r="A2772" s="91" t="s">
        <v>52</v>
      </c>
      <c r="B2772" s="92" t="s">
        <v>44</v>
      </c>
      <c r="C2772" s="92" t="s">
        <v>54</v>
      </c>
      <c r="D2772" s="92" t="s">
        <v>37</v>
      </c>
      <c r="E2772" s="92" t="s">
        <v>37</v>
      </c>
      <c r="F2772" s="92" t="s">
        <v>121</v>
      </c>
      <c r="G2772" s="93" t="s">
        <v>37</v>
      </c>
      <c r="H2772" s="93" t="s">
        <v>37</v>
      </c>
      <c r="I2772" s="92" t="s">
        <v>117</v>
      </c>
      <c r="J2772" s="94">
        <v>206043</v>
      </c>
      <c r="K2772" s="95">
        <v>375851</v>
      </c>
      <c r="L2772" s="96">
        <v>27718198.3900242</v>
      </c>
    </row>
    <row r="2773" spans="1:12" s="97" customFormat="1" ht="15" customHeight="1" x14ac:dyDescent="0.25">
      <c r="A2773" s="91" t="s">
        <v>52</v>
      </c>
      <c r="B2773" s="92" t="s">
        <v>44</v>
      </c>
      <c r="C2773" s="92" t="s">
        <v>54</v>
      </c>
      <c r="D2773" s="92" t="s">
        <v>37</v>
      </c>
      <c r="E2773" s="92" t="s">
        <v>37</v>
      </c>
      <c r="F2773" s="92" t="s">
        <v>121</v>
      </c>
      <c r="G2773" s="93" t="s">
        <v>37</v>
      </c>
      <c r="H2773" s="93" t="s">
        <v>37</v>
      </c>
      <c r="I2773" s="92" t="s">
        <v>45</v>
      </c>
      <c r="J2773" s="94">
        <v>50149</v>
      </c>
      <c r="K2773" s="95">
        <v>57345</v>
      </c>
      <c r="L2773" s="96">
        <v>3355766.56999795</v>
      </c>
    </row>
    <row r="2774" spans="1:12" s="97" customFormat="1" ht="15" customHeight="1" x14ac:dyDescent="0.25">
      <c r="A2774" s="91" t="s">
        <v>52</v>
      </c>
      <c r="B2774" s="92" t="s">
        <v>44</v>
      </c>
      <c r="C2774" s="92" t="s">
        <v>54</v>
      </c>
      <c r="D2774" s="92" t="s">
        <v>37</v>
      </c>
      <c r="E2774" s="92" t="s">
        <v>37</v>
      </c>
      <c r="F2774" s="92" t="s">
        <v>121</v>
      </c>
      <c r="G2774" s="93" t="s">
        <v>37</v>
      </c>
      <c r="H2774" s="93" t="s">
        <v>64</v>
      </c>
      <c r="I2774" s="92" t="s">
        <v>117</v>
      </c>
      <c r="J2774" s="94">
        <v>182996</v>
      </c>
      <c r="K2774" s="95">
        <v>334318</v>
      </c>
      <c r="L2774" s="96">
        <v>24755177.66006</v>
      </c>
    </row>
    <row r="2775" spans="1:12" s="97" customFormat="1" ht="15" customHeight="1" x14ac:dyDescent="0.25">
      <c r="A2775" s="91" t="s">
        <v>52</v>
      </c>
      <c r="B2775" s="92" t="s">
        <v>44</v>
      </c>
      <c r="C2775" s="92" t="s">
        <v>54</v>
      </c>
      <c r="D2775" s="92" t="s">
        <v>37</v>
      </c>
      <c r="E2775" s="92" t="s">
        <v>37</v>
      </c>
      <c r="F2775" s="92" t="s">
        <v>121</v>
      </c>
      <c r="G2775" s="93" t="s">
        <v>37</v>
      </c>
      <c r="H2775" s="93" t="s">
        <v>64</v>
      </c>
      <c r="I2775" s="92" t="s">
        <v>45</v>
      </c>
      <c r="J2775" s="94">
        <v>44293</v>
      </c>
      <c r="K2775" s="95">
        <v>50699</v>
      </c>
      <c r="L2775" s="96">
        <v>2966943.25999856</v>
      </c>
    </row>
    <row r="2776" spans="1:12" s="97" customFormat="1" ht="15" customHeight="1" x14ac:dyDescent="0.25">
      <c r="A2776" s="91" t="s">
        <v>52</v>
      </c>
      <c r="B2776" s="92" t="s">
        <v>44</v>
      </c>
      <c r="C2776" s="92" t="s">
        <v>54</v>
      </c>
      <c r="D2776" s="92" t="s">
        <v>37</v>
      </c>
      <c r="E2776" s="92" t="s">
        <v>37</v>
      </c>
      <c r="F2776" s="92" t="s">
        <v>60</v>
      </c>
      <c r="G2776" s="93" t="s">
        <v>41</v>
      </c>
      <c r="H2776" s="93" t="s">
        <v>37</v>
      </c>
      <c r="I2776" s="92" t="s">
        <v>117</v>
      </c>
      <c r="J2776" s="94">
        <v>11612</v>
      </c>
      <c r="K2776" s="95">
        <v>21717</v>
      </c>
      <c r="L2776" s="96">
        <v>1815281.86000015</v>
      </c>
    </row>
    <row r="2777" spans="1:12" s="97" customFormat="1" ht="15" customHeight="1" x14ac:dyDescent="0.25">
      <c r="A2777" s="91" t="s">
        <v>52</v>
      </c>
      <c r="B2777" s="92" t="s">
        <v>44</v>
      </c>
      <c r="C2777" s="92" t="s">
        <v>54</v>
      </c>
      <c r="D2777" s="92" t="s">
        <v>37</v>
      </c>
      <c r="E2777" s="92" t="s">
        <v>37</v>
      </c>
      <c r="F2777" s="92" t="s">
        <v>60</v>
      </c>
      <c r="G2777" s="93" t="s">
        <v>41</v>
      </c>
      <c r="H2777" s="93" t="s">
        <v>37</v>
      </c>
      <c r="I2777" s="92" t="s">
        <v>45</v>
      </c>
      <c r="J2777" s="94">
        <v>2448</v>
      </c>
      <c r="K2777" s="95">
        <v>2624</v>
      </c>
      <c r="L2777" s="96">
        <v>147045.40000000299</v>
      </c>
    </row>
    <row r="2778" spans="1:12" s="97" customFormat="1" ht="15" customHeight="1" x14ac:dyDescent="0.25">
      <c r="A2778" s="91" t="s">
        <v>52</v>
      </c>
      <c r="B2778" s="92" t="s">
        <v>44</v>
      </c>
      <c r="C2778" s="92" t="s">
        <v>54</v>
      </c>
      <c r="D2778" s="92" t="s">
        <v>37</v>
      </c>
      <c r="E2778" s="92" t="s">
        <v>37</v>
      </c>
      <c r="F2778" s="92" t="s">
        <v>60</v>
      </c>
      <c r="G2778" s="93" t="s">
        <v>42</v>
      </c>
      <c r="H2778" s="93" t="s">
        <v>37</v>
      </c>
      <c r="I2778" s="92" t="s">
        <v>117</v>
      </c>
      <c r="J2778" s="94">
        <v>9840</v>
      </c>
      <c r="K2778" s="95">
        <v>16543</v>
      </c>
      <c r="L2778" s="96">
        <v>1326941.7000001499</v>
      </c>
    </row>
    <row r="2779" spans="1:12" s="97" customFormat="1" ht="15" customHeight="1" x14ac:dyDescent="0.25">
      <c r="A2779" s="91" t="s">
        <v>52</v>
      </c>
      <c r="B2779" s="92" t="s">
        <v>44</v>
      </c>
      <c r="C2779" s="92" t="s">
        <v>54</v>
      </c>
      <c r="D2779" s="92" t="s">
        <v>37</v>
      </c>
      <c r="E2779" s="92" t="s">
        <v>37</v>
      </c>
      <c r="F2779" s="92" t="s">
        <v>60</v>
      </c>
      <c r="G2779" s="93" t="s">
        <v>42</v>
      </c>
      <c r="H2779" s="93" t="s">
        <v>37</v>
      </c>
      <c r="I2779" s="92" t="s">
        <v>45</v>
      </c>
      <c r="J2779" s="94">
        <v>2124</v>
      </c>
      <c r="K2779" s="95">
        <v>2206</v>
      </c>
      <c r="L2779" s="96">
        <v>122988.320000003</v>
      </c>
    </row>
    <row r="2780" spans="1:12" s="97" customFormat="1" ht="15" customHeight="1" x14ac:dyDescent="0.25">
      <c r="A2780" s="91" t="s">
        <v>52</v>
      </c>
      <c r="B2780" s="92" t="s">
        <v>44</v>
      </c>
      <c r="C2780" s="92" t="s">
        <v>54</v>
      </c>
      <c r="D2780" s="92" t="s">
        <v>37</v>
      </c>
      <c r="E2780" s="92" t="s">
        <v>37</v>
      </c>
      <c r="F2780" s="92" t="s">
        <v>60</v>
      </c>
      <c r="G2780" s="93" t="s">
        <v>43</v>
      </c>
      <c r="H2780" s="93" t="s">
        <v>37</v>
      </c>
      <c r="I2780" s="92" t="s">
        <v>117</v>
      </c>
      <c r="J2780" s="94">
        <v>9492</v>
      </c>
      <c r="K2780" s="95">
        <v>15465</v>
      </c>
      <c r="L2780" s="96">
        <v>1249693.4400001201</v>
      </c>
    </row>
    <row r="2781" spans="1:12" s="97" customFormat="1" ht="15" customHeight="1" x14ac:dyDescent="0.25">
      <c r="A2781" s="91" t="s">
        <v>52</v>
      </c>
      <c r="B2781" s="92" t="s">
        <v>44</v>
      </c>
      <c r="C2781" s="92" t="s">
        <v>54</v>
      </c>
      <c r="D2781" s="92" t="s">
        <v>37</v>
      </c>
      <c r="E2781" s="92" t="s">
        <v>37</v>
      </c>
      <c r="F2781" s="92" t="s">
        <v>60</v>
      </c>
      <c r="G2781" s="93" t="s">
        <v>43</v>
      </c>
      <c r="H2781" s="93" t="s">
        <v>37</v>
      </c>
      <c r="I2781" s="92" t="s">
        <v>45</v>
      </c>
      <c r="J2781" s="94">
        <v>2108</v>
      </c>
      <c r="K2781" s="95">
        <v>2250</v>
      </c>
      <c r="L2781" s="96">
        <v>124637.010000002</v>
      </c>
    </row>
    <row r="2782" spans="1:12" s="97" customFormat="1" ht="15" customHeight="1" x14ac:dyDescent="0.25">
      <c r="A2782" s="91" t="s">
        <v>52</v>
      </c>
      <c r="B2782" s="92" t="s">
        <v>44</v>
      </c>
      <c r="C2782" s="92" t="s">
        <v>54</v>
      </c>
      <c r="D2782" s="92" t="s">
        <v>37</v>
      </c>
      <c r="E2782" s="92" t="s">
        <v>37</v>
      </c>
      <c r="F2782" s="92" t="s">
        <v>60</v>
      </c>
      <c r="G2782" s="93" t="s">
        <v>44</v>
      </c>
      <c r="H2782" s="93" t="s">
        <v>37</v>
      </c>
      <c r="I2782" s="92" t="s">
        <v>117</v>
      </c>
      <c r="J2782" s="94">
        <v>8484</v>
      </c>
      <c r="K2782" s="95">
        <v>13890</v>
      </c>
      <c r="L2782" s="96">
        <v>1097279.9399999899</v>
      </c>
    </row>
    <row r="2783" spans="1:12" s="97" customFormat="1" ht="15" customHeight="1" x14ac:dyDescent="0.25">
      <c r="A2783" s="91" t="s">
        <v>52</v>
      </c>
      <c r="B2783" s="92" t="s">
        <v>44</v>
      </c>
      <c r="C2783" s="92" t="s">
        <v>54</v>
      </c>
      <c r="D2783" s="92" t="s">
        <v>37</v>
      </c>
      <c r="E2783" s="92" t="s">
        <v>37</v>
      </c>
      <c r="F2783" s="92" t="s">
        <v>60</v>
      </c>
      <c r="G2783" s="93" t="s">
        <v>44</v>
      </c>
      <c r="H2783" s="93" t="s">
        <v>37</v>
      </c>
      <c r="I2783" s="92" t="s">
        <v>45</v>
      </c>
      <c r="J2783" s="94">
        <v>1880</v>
      </c>
      <c r="K2783" s="95">
        <v>1927</v>
      </c>
      <c r="L2783" s="96">
        <v>107346.330000002</v>
      </c>
    </row>
    <row r="2784" spans="1:12" s="97" customFormat="1" ht="15" customHeight="1" x14ac:dyDescent="0.25">
      <c r="A2784" s="91" t="s">
        <v>52</v>
      </c>
      <c r="B2784" s="92" t="s">
        <v>44</v>
      </c>
      <c r="C2784" s="92" t="s">
        <v>54</v>
      </c>
      <c r="D2784" s="92" t="s">
        <v>37</v>
      </c>
      <c r="E2784" s="92" t="s">
        <v>37</v>
      </c>
      <c r="F2784" s="92" t="s">
        <v>60</v>
      </c>
      <c r="G2784" s="93" t="s">
        <v>98</v>
      </c>
      <c r="H2784" s="93" t="s">
        <v>37</v>
      </c>
      <c r="I2784" s="92" t="s">
        <v>117</v>
      </c>
      <c r="J2784" s="94">
        <v>8461</v>
      </c>
      <c r="K2784" s="95">
        <v>14610</v>
      </c>
      <c r="L2784" s="96">
        <v>1204360.93000009</v>
      </c>
    </row>
    <row r="2785" spans="1:12" s="97" customFormat="1" ht="15" customHeight="1" x14ac:dyDescent="0.25">
      <c r="A2785" s="91" t="s">
        <v>52</v>
      </c>
      <c r="B2785" s="92" t="s">
        <v>44</v>
      </c>
      <c r="C2785" s="92" t="s">
        <v>54</v>
      </c>
      <c r="D2785" s="92" t="s">
        <v>37</v>
      </c>
      <c r="E2785" s="92" t="s">
        <v>37</v>
      </c>
      <c r="F2785" s="92" t="s">
        <v>60</v>
      </c>
      <c r="G2785" s="93" t="s">
        <v>98</v>
      </c>
      <c r="H2785" s="93" t="s">
        <v>37</v>
      </c>
      <c r="I2785" s="92" t="s">
        <v>45</v>
      </c>
      <c r="J2785" s="94">
        <v>1932</v>
      </c>
      <c r="K2785" s="95">
        <v>2086</v>
      </c>
      <c r="L2785" s="96">
        <v>122974.960000002</v>
      </c>
    </row>
    <row r="2786" spans="1:12" s="97" customFormat="1" ht="15" customHeight="1" x14ac:dyDescent="0.25">
      <c r="A2786" s="91" t="s">
        <v>52</v>
      </c>
      <c r="B2786" s="92" t="s">
        <v>44</v>
      </c>
      <c r="C2786" s="92" t="s">
        <v>54</v>
      </c>
      <c r="D2786" s="92" t="s">
        <v>37</v>
      </c>
      <c r="E2786" s="92" t="s">
        <v>37</v>
      </c>
      <c r="F2786" s="92" t="s">
        <v>60</v>
      </c>
      <c r="G2786" s="93" t="s">
        <v>37</v>
      </c>
      <c r="H2786" s="93" t="s">
        <v>122</v>
      </c>
      <c r="I2786" s="92" t="s">
        <v>117</v>
      </c>
      <c r="J2786" s="94">
        <v>5525</v>
      </c>
      <c r="K2786" s="95">
        <v>9511</v>
      </c>
      <c r="L2786" s="96">
        <v>724634.27999990701</v>
      </c>
    </row>
    <row r="2787" spans="1:12" s="97" customFormat="1" ht="15" customHeight="1" x14ac:dyDescent="0.25">
      <c r="A2787" s="91" t="s">
        <v>52</v>
      </c>
      <c r="B2787" s="92" t="s">
        <v>44</v>
      </c>
      <c r="C2787" s="92" t="s">
        <v>54</v>
      </c>
      <c r="D2787" s="92" t="s">
        <v>37</v>
      </c>
      <c r="E2787" s="92" t="s">
        <v>37</v>
      </c>
      <c r="F2787" s="92" t="s">
        <v>60</v>
      </c>
      <c r="G2787" s="93" t="s">
        <v>37</v>
      </c>
      <c r="H2787" s="93" t="s">
        <v>122</v>
      </c>
      <c r="I2787" s="92" t="s">
        <v>45</v>
      </c>
      <c r="J2787" s="94">
        <v>1267</v>
      </c>
      <c r="K2787" s="95">
        <v>1348</v>
      </c>
      <c r="L2787" s="96">
        <v>69286.719999999594</v>
      </c>
    </row>
    <row r="2788" spans="1:12" s="97" customFormat="1" ht="15" customHeight="1" x14ac:dyDescent="0.25">
      <c r="A2788" s="91" t="s">
        <v>52</v>
      </c>
      <c r="B2788" s="92" t="s">
        <v>44</v>
      </c>
      <c r="C2788" s="92" t="s">
        <v>54</v>
      </c>
      <c r="D2788" s="92" t="s">
        <v>37</v>
      </c>
      <c r="E2788" s="92" t="s">
        <v>37</v>
      </c>
      <c r="F2788" s="92" t="s">
        <v>60</v>
      </c>
      <c r="G2788" s="93" t="s">
        <v>37</v>
      </c>
      <c r="H2788" s="93" t="s">
        <v>37</v>
      </c>
      <c r="I2788" s="92" t="s">
        <v>117</v>
      </c>
      <c r="J2788" s="94">
        <v>44958</v>
      </c>
      <c r="K2788" s="95">
        <v>82820</v>
      </c>
      <c r="L2788" s="96">
        <v>6739934.1500011301</v>
      </c>
    </row>
    <row r="2789" spans="1:12" s="97" customFormat="1" ht="15" customHeight="1" x14ac:dyDescent="0.25">
      <c r="A2789" s="91" t="s">
        <v>52</v>
      </c>
      <c r="B2789" s="92" t="s">
        <v>44</v>
      </c>
      <c r="C2789" s="92" t="s">
        <v>54</v>
      </c>
      <c r="D2789" s="92" t="s">
        <v>37</v>
      </c>
      <c r="E2789" s="92" t="s">
        <v>37</v>
      </c>
      <c r="F2789" s="92" t="s">
        <v>60</v>
      </c>
      <c r="G2789" s="93" t="s">
        <v>37</v>
      </c>
      <c r="H2789" s="93" t="s">
        <v>37</v>
      </c>
      <c r="I2789" s="92" t="s">
        <v>45</v>
      </c>
      <c r="J2789" s="94">
        <v>10087</v>
      </c>
      <c r="K2789" s="95">
        <v>11186</v>
      </c>
      <c r="L2789" s="96">
        <v>630867.00999991503</v>
      </c>
    </row>
    <row r="2790" spans="1:12" s="97" customFormat="1" ht="15" customHeight="1" x14ac:dyDescent="0.25">
      <c r="A2790" s="91" t="s">
        <v>52</v>
      </c>
      <c r="B2790" s="92" t="s">
        <v>44</v>
      </c>
      <c r="C2790" s="92" t="s">
        <v>54</v>
      </c>
      <c r="D2790" s="92" t="s">
        <v>37</v>
      </c>
      <c r="E2790" s="92" t="s">
        <v>37</v>
      </c>
      <c r="F2790" s="92" t="s">
        <v>60</v>
      </c>
      <c r="G2790" s="93" t="s">
        <v>37</v>
      </c>
      <c r="H2790" s="93" t="s">
        <v>64</v>
      </c>
      <c r="I2790" s="92" t="s">
        <v>117</v>
      </c>
      <c r="J2790" s="94">
        <v>39301</v>
      </c>
      <c r="K2790" s="95">
        <v>72827</v>
      </c>
      <c r="L2790" s="96">
        <v>5978414.8799988599</v>
      </c>
    </row>
    <row r="2791" spans="1:12" s="97" customFormat="1" ht="15" customHeight="1" x14ac:dyDescent="0.25">
      <c r="A2791" s="91" t="s">
        <v>52</v>
      </c>
      <c r="B2791" s="92" t="s">
        <v>44</v>
      </c>
      <c r="C2791" s="92" t="s">
        <v>54</v>
      </c>
      <c r="D2791" s="92" t="s">
        <v>37</v>
      </c>
      <c r="E2791" s="92" t="s">
        <v>37</v>
      </c>
      <c r="F2791" s="92" t="s">
        <v>60</v>
      </c>
      <c r="G2791" s="93" t="s">
        <v>37</v>
      </c>
      <c r="H2791" s="93" t="s">
        <v>64</v>
      </c>
      <c r="I2791" s="92" t="s">
        <v>45</v>
      </c>
      <c r="J2791" s="94">
        <v>8769</v>
      </c>
      <c r="K2791" s="95">
        <v>9765</v>
      </c>
      <c r="L2791" s="96">
        <v>557061.88000002597</v>
      </c>
    </row>
    <row r="2792" spans="1:12" s="97" customFormat="1" ht="15" customHeight="1" x14ac:dyDescent="0.25">
      <c r="A2792" s="91" t="s">
        <v>52</v>
      </c>
      <c r="B2792" s="92" t="s">
        <v>44</v>
      </c>
      <c r="C2792" s="92" t="s">
        <v>54</v>
      </c>
      <c r="D2792" s="92" t="s">
        <v>37</v>
      </c>
      <c r="E2792" s="92" t="s">
        <v>37</v>
      </c>
      <c r="F2792" s="92" t="s">
        <v>37</v>
      </c>
      <c r="G2792" s="93" t="s">
        <v>41</v>
      </c>
      <c r="H2792" s="93" t="s">
        <v>122</v>
      </c>
      <c r="I2792" s="92" t="s">
        <v>117</v>
      </c>
      <c r="J2792" s="94">
        <v>7808</v>
      </c>
      <c r="K2792" s="95">
        <v>10080</v>
      </c>
      <c r="L2792" s="96">
        <v>757665.71999997599</v>
      </c>
    </row>
    <row r="2793" spans="1:12" s="97" customFormat="1" ht="15" customHeight="1" x14ac:dyDescent="0.25">
      <c r="A2793" s="91" t="s">
        <v>52</v>
      </c>
      <c r="B2793" s="92" t="s">
        <v>44</v>
      </c>
      <c r="C2793" s="92" t="s">
        <v>54</v>
      </c>
      <c r="D2793" s="92" t="s">
        <v>37</v>
      </c>
      <c r="E2793" s="92" t="s">
        <v>37</v>
      </c>
      <c r="F2793" s="92" t="s">
        <v>37</v>
      </c>
      <c r="G2793" s="93" t="s">
        <v>41</v>
      </c>
      <c r="H2793" s="93" t="s">
        <v>122</v>
      </c>
      <c r="I2793" s="92" t="s">
        <v>45</v>
      </c>
      <c r="J2793" s="94">
        <v>1677</v>
      </c>
      <c r="K2793" s="95">
        <v>1480</v>
      </c>
      <c r="L2793" s="96">
        <v>87837.400000002206</v>
      </c>
    </row>
    <row r="2794" spans="1:12" s="97" customFormat="1" ht="15" customHeight="1" x14ac:dyDescent="0.25">
      <c r="A2794" s="91" t="s">
        <v>52</v>
      </c>
      <c r="B2794" s="92" t="s">
        <v>44</v>
      </c>
      <c r="C2794" s="92" t="s">
        <v>54</v>
      </c>
      <c r="D2794" s="92" t="s">
        <v>37</v>
      </c>
      <c r="E2794" s="92" t="s">
        <v>37</v>
      </c>
      <c r="F2794" s="92" t="s">
        <v>37</v>
      </c>
      <c r="G2794" s="93" t="s">
        <v>41</v>
      </c>
      <c r="H2794" s="93" t="s">
        <v>37</v>
      </c>
      <c r="I2794" s="92" t="s">
        <v>117</v>
      </c>
      <c r="J2794" s="94">
        <v>61476</v>
      </c>
      <c r="K2794" s="95">
        <v>112526</v>
      </c>
      <c r="L2794" s="96">
        <v>9053131.0700036492</v>
      </c>
    </row>
    <row r="2795" spans="1:12" s="97" customFormat="1" ht="15" customHeight="1" x14ac:dyDescent="0.25">
      <c r="A2795" s="91" t="s">
        <v>52</v>
      </c>
      <c r="B2795" s="92" t="s">
        <v>44</v>
      </c>
      <c r="C2795" s="92" t="s">
        <v>54</v>
      </c>
      <c r="D2795" s="92" t="s">
        <v>37</v>
      </c>
      <c r="E2795" s="92" t="s">
        <v>37</v>
      </c>
      <c r="F2795" s="92" t="s">
        <v>37</v>
      </c>
      <c r="G2795" s="93" t="s">
        <v>41</v>
      </c>
      <c r="H2795" s="93" t="s">
        <v>37</v>
      </c>
      <c r="I2795" s="92" t="s">
        <v>45</v>
      </c>
      <c r="J2795" s="94">
        <v>13445</v>
      </c>
      <c r="K2795" s="95">
        <v>14736</v>
      </c>
      <c r="L2795" s="96">
        <v>893389.43000004895</v>
      </c>
    </row>
    <row r="2796" spans="1:12" s="97" customFormat="1" ht="15" customHeight="1" x14ac:dyDescent="0.25">
      <c r="A2796" s="91" t="s">
        <v>52</v>
      </c>
      <c r="B2796" s="92" t="s">
        <v>44</v>
      </c>
      <c r="C2796" s="92" t="s">
        <v>54</v>
      </c>
      <c r="D2796" s="92" t="s">
        <v>37</v>
      </c>
      <c r="E2796" s="92" t="s">
        <v>37</v>
      </c>
      <c r="F2796" s="92" t="s">
        <v>37</v>
      </c>
      <c r="G2796" s="93" t="s">
        <v>41</v>
      </c>
      <c r="H2796" s="93" t="s">
        <v>64</v>
      </c>
      <c r="I2796" s="92" t="s">
        <v>117</v>
      </c>
      <c r="J2796" s="94">
        <v>53718</v>
      </c>
      <c r="K2796" s="95">
        <v>102446</v>
      </c>
      <c r="L2796" s="96">
        <v>8295465.3500045696</v>
      </c>
    </row>
    <row r="2797" spans="1:12" s="97" customFormat="1" ht="15" customHeight="1" x14ac:dyDescent="0.25">
      <c r="A2797" s="91" t="s">
        <v>52</v>
      </c>
      <c r="B2797" s="92" t="s">
        <v>44</v>
      </c>
      <c r="C2797" s="92" t="s">
        <v>54</v>
      </c>
      <c r="D2797" s="92" t="s">
        <v>37</v>
      </c>
      <c r="E2797" s="92" t="s">
        <v>37</v>
      </c>
      <c r="F2797" s="92" t="s">
        <v>37</v>
      </c>
      <c r="G2797" s="93" t="s">
        <v>41</v>
      </c>
      <c r="H2797" s="93" t="s">
        <v>64</v>
      </c>
      <c r="I2797" s="92" t="s">
        <v>45</v>
      </c>
      <c r="J2797" s="94">
        <v>11768</v>
      </c>
      <c r="K2797" s="95">
        <v>13256</v>
      </c>
      <c r="L2797" s="96">
        <v>805552.029999714</v>
      </c>
    </row>
    <row r="2798" spans="1:12" s="97" customFormat="1" ht="15" customHeight="1" x14ac:dyDescent="0.25">
      <c r="A2798" s="91" t="s">
        <v>52</v>
      </c>
      <c r="B2798" s="92" t="s">
        <v>44</v>
      </c>
      <c r="C2798" s="92" t="s">
        <v>54</v>
      </c>
      <c r="D2798" s="92" t="s">
        <v>37</v>
      </c>
      <c r="E2798" s="92" t="s">
        <v>37</v>
      </c>
      <c r="F2798" s="92" t="s">
        <v>37</v>
      </c>
      <c r="G2798" s="93" t="s">
        <v>42</v>
      </c>
      <c r="H2798" s="93" t="s">
        <v>122</v>
      </c>
      <c r="I2798" s="92" t="s">
        <v>117</v>
      </c>
      <c r="J2798" s="94">
        <v>8920</v>
      </c>
      <c r="K2798" s="95">
        <v>11091</v>
      </c>
      <c r="L2798" s="96">
        <v>844705.629999973</v>
      </c>
    </row>
    <row r="2799" spans="1:12" s="97" customFormat="1" ht="15" customHeight="1" x14ac:dyDescent="0.25">
      <c r="A2799" s="91" t="s">
        <v>52</v>
      </c>
      <c r="B2799" s="92" t="s">
        <v>44</v>
      </c>
      <c r="C2799" s="92" t="s">
        <v>54</v>
      </c>
      <c r="D2799" s="92" t="s">
        <v>37</v>
      </c>
      <c r="E2799" s="92" t="s">
        <v>37</v>
      </c>
      <c r="F2799" s="92" t="s">
        <v>37</v>
      </c>
      <c r="G2799" s="93" t="s">
        <v>42</v>
      </c>
      <c r="H2799" s="93" t="s">
        <v>122</v>
      </c>
      <c r="I2799" s="92" t="s">
        <v>45</v>
      </c>
      <c r="J2799" s="94">
        <v>1930</v>
      </c>
      <c r="K2799" s="95">
        <v>1620</v>
      </c>
      <c r="L2799" s="96">
        <v>98603.390000001906</v>
      </c>
    </row>
    <row r="2800" spans="1:12" s="97" customFormat="1" ht="15" customHeight="1" x14ac:dyDescent="0.25">
      <c r="A2800" s="91" t="s">
        <v>52</v>
      </c>
      <c r="B2800" s="92" t="s">
        <v>44</v>
      </c>
      <c r="C2800" s="92" t="s">
        <v>54</v>
      </c>
      <c r="D2800" s="92" t="s">
        <v>37</v>
      </c>
      <c r="E2800" s="92" t="s">
        <v>37</v>
      </c>
      <c r="F2800" s="92" t="s">
        <v>37</v>
      </c>
      <c r="G2800" s="93" t="s">
        <v>42</v>
      </c>
      <c r="H2800" s="93" t="s">
        <v>37</v>
      </c>
      <c r="I2800" s="92" t="s">
        <v>117</v>
      </c>
      <c r="J2800" s="94">
        <v>56575</v>
      </c>
      <c r="K2800" s="95">
        <v>96836</v>
      </c>
      <c r="L2800" s="96">
        <v>7580406.8800045</v>
      </c>
    </row>
    <row r="2801" spans="1:12" s="97" customFormat="1" ht="15" customHeight="1" x14ac:dyDescent="0.25">
      <c r="A2801" s="91" t="s">
        <v>52</v>
      </c>
      <c r="B2801" s="92" t="s">
        <v>44</v>
      </c>
      <c r="C2801" s="92" t="s">
        <v>54</v>
      </c>
      <c r="D2801" s="92" t="s">
        <v>37</v>
      </c>
      <c r="E2801" s="92" t="s">
        <v>37</v>
      </c>
      <c r="F2801" s="92" t="s">
        <v>37</v>
      </c>
      <c r="G2801" s="93" t="s">
        <v>42</v>
      </c>
      <c r="H2801" s="93" t="s">
        <v>37</v>
      </c>
      <c r="I2801" s="92" t="s">
        <v>45</v>
      </c>
      <c r="J2801" s="94">
        <v>12929</v>
      </c>
      <c r="K2801" s="95">
        <v>13880</v>
      </c>
      <c r="L2801" s="96">
        <v>833426.25000004098</v>
      </c>
    </row>
    <row r="2802" spans="1:12" s="97" customFormat="1" ht="15" customHeight="1" x14ac:dyDescent="0.25">
      <c r="A2802" s="91" t="s">
        <v>52</v>
      </c>
      <c r="B2802" s="92" t="s">
        <v>44</v>
      </c>
      <c r="C2802" s="92" t="s">
        <v>54</v>
      </c>
      <c r="D2802" s="92" t="s">
        <v>37</v>
      </c>
      <c r="E2802" s="92" t="s">
        <v>37</v>
      </c>
      <c r="F2802" s="92" t="s">
        <v>37</v>
      </c>
      <c r="G2802" s="93" t="s">
        <v>42</v>
      </c>
      <c r="H2802" s="93" t="s">
        <v>64</v>
      </c>
      <c r="I2802" s="92" t="s">
        <v>117</v>
      </c>
      <c r="J2802" s="94">
        <v>47695</v>
      </c>
      <c r="K2802" s="95">
        <v>85745</v>
      </c>
      <c r="L2802" s="96">
        <v>6735701.2500042804</v>
      </c>
    </row>
    <row r="2803" spans="1:12" s="97" customFormat="1" ht="15" customHeight="1" x14ac:dyDescent="0.25">
      <c r="A2803" s="91" t="s">
        <v>52</v>
      </c>
      <c r="B2803" s="92" t="s">
        <v>44</v>
      </c>
      <c r="C2803" s="92" t="s">
        <v>54</v>
      </c>
      <c r="D2803" s="92" t="s">
        <v>37</v>
      </c>
      <c r="E2803" s="92" t="s">
        <v>37</v>
      </c>
      <c r="F2803" s="92" t="s">
        <v>37</v>
      </c>
      <c r="G2803" s="93" t="s">
        <v>42</v>
      </c>
      <c r="H2803" s="93" t="s">
        <v>64</v>
      </c>
      <c r="I2803" s="92" t="s">
        <v>45</v>
      </c>
      <c r="J2803" s="94">
        <v>11001</v>
      </c>
      <c r="K2803" s="95">
        <v>12260</v>
      </c>
      <c r="L2803" s="96">
        <v>734822.85999983305</v>
      </c>
    </row>
    <row r="2804" spans="1:12" s="97" customFormat="1" ht="15" customHeight="1" x14ac:dyDescent="0.25">
      <c r="A2804" s="91" t="s">
        <v>52</v>
      </c>
      <c r="B2804" s="92" t="s">
        <v>44</v>
      </c>
      <c r="C2804" s="92" t="s">
        <v>54</v>
      </c>
      <c r="D2804" s="92" t="s">
        <v>37</v>
      </c>
      <c r="E2804" s="92" t="s">
        <v>37</v>
      </c>
      <c r="F2804" s="92" t="s">
        <v>37</v>
      </c>
      <c r="G2804" s="93" t="s">
        <v>43</v>
      </c>
      <c r="H2804" s="93" t="s">
        <v>122</v>
      </c>
      <c r="I2804" s="92" t="s">
        <v>117</v>
      </c>
      <c r="J2804" s="94">
        <v>8918</v>
      </c>
      <c r="K2804" s="95">
        <v>10830</v>
      </c>
      <c r="L2804" s="96">
        <v>811988.83999998099</v>
      </c>
    </row>
    <row r="2805" spans="1:12" s="97" customFormat="1" ht="15" customHeight="1" x14ac:dyDescent="0.25">
      <c r="A2805" s="91" t="s">
        <v>52</v>
      </c>
      <c r="B2805" s="92" t="s">
        <v>44</v>
      </c>
      <c r="C2805" s="92" t="s">
        <v>54</v>
      </c>
      <c r="D2805" s="92" t="s">
        <v>37</v>
      </c>
      <c r="E2805" s="92" t="s">
        <v>37</v>
      </c>
      <c r="F2805" s="92" t="s">
        <v>37</v>
      </c>
      <c r="G2805" s="93" t="s">
        <v>43</v>
      </c>
      <c r="H2805" s="93" t="s">
        <v>122</v>
      </c>
      <c r="I2805" s="92" t="s">
        <v>45</v>
      </c>
      <c r="J2805" s="94">
        <v>1988</v>
      </c>
      <c r="K2805" s="95">
        <v>1681</v>
      </c>
      <c r="L2805" s="96">
        <v>94315.990000002697</v>
      </c>
    </row>
    <row r="2806" spans="1:12" s="97" customFormat="1" ht="15" customHeight="1" x14ac:dyDescent="0.25">
      <c r="A2806" s="91" t="s">
        <v>52</v>
      </c>
      <c r="B2806" s="92" t="s">
        <v>44</v>
      </c>
      <c r="C2806" s="92" t="s">
        <v>54</v>
      </c>
      <c r="D2806" s="92" t="s">
        <v>37</v>
      </c>
      <c r="E2806" s="92" t="s">
        <v>37</v>
      </c>
      <c r="F2806" s="92" t="s">
        <v>37</v>
      </c>
      <c r="G2806" s="93" t="s">
        <v>43</v>
      </c>
      <c r="H2806" s="93" t="s">
        <v>37</v>
      </c>
      <c r="I2806" s="92" t="s">
        <v>117</v>
      </c>
      <c r="J2806" s="94">
        <v>57601</v>
      </c>
      <c r="K2806" s="95">
        <v>96571</v>
      </c>
      <c r="L2806" s="96">
        <v>7529716.67000461</v>
      </c>
    </row>
    <row r="2807" spans="1:12" s="97" customFormat="1" ht="15" customHeight="1" x14ac:dyDescent="0.25">
      <c r="A2807" s="91" t="s">
        <v>52</v>
      </c>
      <c r="B2807" s="92" t="s">
        <v>44</v>
      </c>
      <c r="C2807" s="92" t="s">
        <v>54</v>
      </c>
      <c r="D2807" s="92" t="s">
        <v>37</v>
      </c>
      <c r="E2807" s="92" t="s">
        <v>37</v>
      </c>
      <c r="F2807" s="92" t="s">
        <v>37</v>
      </c>
      <c r="G2807" s="93" t="s">
        <v>43</v>
      </c>
      <c r="H2807" s="93" t="s">
        <v>37</v>
      </c>
      <c r="I2807" s="92" t="s">
        <v>45</v>
      </c>
      <c r="J2807" s="94">
        <v>13306</v>
      </c>
      <c r="K2807" s="95">
        <v>14394</v>
      </c>
      <c r="L2807" s="96">
        <v>866535.71000004199</v>
      </c>
    </row>
    <row r="2808" spans="1:12" s="97" customFormat="1" ht="15" customHeight="1" x14ac:dyDescent="0.25">
      <c r="A2808" s="91" t="s">
        <v>52</v>
      </c>
      <c r="B2808" s="92" t="s">
        <v>44</v>
      </c>
      <c r="C2808" s="92" t="s">
        <v>54</v>
      </c>
      <c r="D2808" s="92" t="s">
        <v>37</v>
      </c>
      <c r="E2808" s="92" t="s">
        <v>37</v>
      </c>
      <c r="F2808" s="92" t="s">
        <v>37</v>
      </c>
      <c r="G2808" s="93" t="s">
        <v>43</v>
      </c>
      <c r="H2808" s="93" t="s">
        <v>64</v>
      </c>
      <c r="I2808" s="92" t="s">
        <v>117</v>
      </c>
      <c r="J2808" s="94">
        <v>48791</v>
      </c>
      <c r="K2808" s="95">
        <v>85741</v>
      </c>
      <c r="L2808" s="96">
        <v>6717727.8300044704</v>
      </c>
    </row>
    <row r="2809" spans="1:12" s="97" customFormat="1" ht="15" customHeight="1" x14ac:dyDescent="0.25">
      <c r="A2809" s="91" t="s">
        <v>52</v>
      </c>
      <c r="B2809" s="92" t="s">
        <v>44</v>
      </c>
      <c r="C2809" s="92" t="s">
        <v>54</v>
      </c>
      <c r="D2809" s="92" t="s">
        <v>37</v>
      </c>
      <c r="E2809" s="92" t="s">
        <v>37</v>
      </c>
      <c r="F2809" s="92" t="s">
        <v>37</v>
      </c>
      <c r="G2809" s="93" t="s">
        <v>43</v>
      </c>
      <c r="H2809" s="93" t="s">
        <v>64</v>
      </c>
      <c r="I2809" s="92" t="s">
        <v>45</v>
      </c>
      <c r="J2809" s="94">
        <v>11331</v>
      </c>
      <c r="K2809" s="95">
        <v>12713</v>
      </c>
      <c r="L2809" s="96">
        <v>772219.71999977704</v>
      </c>
    </row>
    <row r="2810" spans="1:12" s="97" customFormat="1" ht="15" customHeight="1" x14ac:dyDescent="0.25">
      <c r="A2810" s="91" t="s">
        <v>52</v>
      </c>
      <c r="B2810" s="92" t="s">
        <v>44</v>
      </c>
      <c r="C2810" s="92" t="s">
        <v>54</v>
      </c>
      <c r="D2810" s="92" t="s">
        <v>37</v>
      </c>
      <c r="E2810" s="92" t="s">
        <v>37</v>
      </c>
      <c r="F2810" s="92" t="s">
        <v>37</v>
      </c>
      <c r="G2810" s="93" t="s">
        <v>44</v>
      </c>
      <c r="H2810" s="93" t="s">
        <v>122</v>
      </c>
      <c r="I2810" s="92" t="s">
        <v>117</v>
      </c>
      <c r="J2810" s="94">
        <v>8218</v>
      </c>
      <c r="K2810" s="95">
        <v>10039</v>
      </c>
      <c r="L2810" s="96">
        <v>762695.939999967</v>
      </c>
    </row>
    <row r="2811" spans="1:12" s="97" customFormat="1" ht="15" customHeight="1" x14ac:dyDescent="0.25">
      <c r="A2811" s="91" t="s">
        <v>52</v>
      </c>
      <c r="B2811" s="92" t="s">
        <v>44</v>
      </c>
      <c r="C2811" s="92" t="s">
        <v>54</v>
      </c>
      <c r="D2811" s="92" t="s">
        <v>37</v>
      </c>
      <c r="E2811" s="92" t="s">
        <v>37</v>
      </c>
      <c r="F2811" s="92" t="s">
        <v>37</v>
      </c>
      <c r="G2811" s="93" t="s">
        <v>44</v>
      </c>
      <c r="H2811" s="93" t="s">
        <v>122</v>
      </c>
      <c r="I2811" s="92" t="s">
        <v>45</v>
      </c>
      <c r="J2811" s="94">
        <v>1812</v>
      </c>
      <c r="K2811" s="95">
        <v>1534</v>
      </c>
      <c r="L2811" s="96">
        <v>91220.460000002495</v>
      </c>
    </row>
    <row r="2812" spans="1:12" s="97" customFormat="1" ht="15" customHeight="1" x14ac:dyDescent="0.25">
      <c r="A2812" s="91" t="s">
        <v>52</v>
      </c>
      <c r="B2812" s="92" t="s">
        <v>44</v>
      </c>
      <c r="C2812" s="92" t="s">
        <v>54</v>
      </c>
      <c r="D2812" s="92" t="s">
        <v>37</v>
      </c>
      <c r="E2812" s="92" t="s">
        <v>37</v>
      </c>
      <c r="F2812" s="92" t="s">
        <v>37</v>
      </c>
      <c r="G2812" s="93" t="s">
        <v>44</v>
      </c>
      <c r="H2812" s="93" t="s">
        <v>37</v>
      </c>
      <c r="I2812" s="92" t="s">
        <v>117</v>
      </c>
      <c r="J2812" s="94">
        <v>57411</v>
      </c>
      <c r="K2812" s="95">
        <v>94419</v>
      </c>
      <c r="L2812" s="96">
        <v>7203934.7200051304</v>
      </c>
    </row>
    <row r="2813" spans="1:12" s="97" customFormat="1" ht="15" customHeight="1" x14ac:dyDescent="0.25">
      <c r="A2813" s="91" t="s">
        <v>52</v>
      </c>
      <c r="B2813" s="92" t="s">
        <v>44</v>
      </c>
      <c r="C2813" s="92" t="s">
        <v>54</v>
      </c>
      <c r="D2813" s="92" t="s">
        <v>37</v>
      </c>
      <c r="E2813" s="92" t="s">
        <v>37</v>
      </c>
      <c r="F2813" s="92" t="s">
        <v>37</v>
      </c>
      <c r="G2813" s="93" t="s">
        <v>44</v>
      </c>
      <c r="H2813" s="93" t="s">
        <v>37</v>
      </c>
      <c r="I2813" s="92" t="s">
        <v>45</v>
      </c>
      <c r="J2813" s="94">
        <v>13456</v>
      </c>
      <c r="K2813" s="95">
        <v>14505</v>
      </c>
      <c r="L2813" s="96">
        <v>862784.41000003403</v>
      </c>
    </row>
    <row r="2814" spans="1:12" s="97" customFormat="1" ht="15" customHeight="1" x14ac:dyDescent="0.25">
      <c r="A2814" s="91" t="s">
        <v>52</v>
      </c>
      <c r="B2814" s="92" t="s">
        <v>44</v>
      </c>
      <c r="C2814" s="92" t="s">
        <v>54</v>
      </c>
      <c r="D2814" s="92" t="s">
        <v>37</v>
      </c>
      <c r="E2814" s="92" t="s">
        <v>37</v>
      </c>
      <c r="F2814" s="92" t="s">
        <v>37</v>
      </c>
      <c r="G2814" s="93" t="s">
        <v>44</v>
      </c>
      <c r="H2814" s="93" t="s">
        <v>64</v>
      </c>
      <c r="I2814" s="92" t="s">
        <v>117</v>
      </c>
      <c r="J2814" s="94">
        <v>49247</v>
      </c>
      <c r="K2814" s="95">
        <v>84380</v>
      </c>
      <c r="L2814" s="96">
        <v>6441238.7800048599</v>
      </c>
    </row>
    <row r="2815" spans="1:12" s="97" customFormat="1" ht="15" customHeight="1" x14ac:dyDescent="0.25">
      <c r="A2815" s="91" t="s">
        <v>52</v>
      </c>
      <c r="B2815" s="92" t="s">
        <v>44</v>
      </c>
      <c r="C2815" s="92" t="s">
        <v>54</v>
      </c>
      <c r="D2815" s="92" t="s">
        <v>37</v>
      </c>
      <c r="E2815" s="92" t="s">
        <v>37</v>
      </c>
      <c r="F2815" s="92" t="s">
        <v>37</v>
      </c>
      <c r="G2815" s="93" t="s">
        <v>44</v>
      </c>
      <c r="H2815" s="93" t="s">
        <v>64</v>
      </c>
      <c r="I2815" s="92" t="s">
        <v>45</v>
      </c>
      <c r="J2815" s="94">
        <v>11656</v>
      </c>
      <c r="K2815" s="95">
        <v>12971</v>
      </c>
      <c r="L2815" s="96">
        <v>771563.94999976095</v>
      </c>
    </row>
    <row r="2816" spans="1:12" s="97" customFormat="1" ht="15" customHeight="1" x14ac:dyDescent="0.25">
      <c r="A2816" s="91" t="s">
        <v>52</v>
      </c>
      <c r="B2816" s="92" t="s">
        <v>44</v>
      </c>
      <c r="C2816" s="92" t="s">
        <v>54</v>
      </c>
      <c r="D2816" s="92" t="s">
        <v>37</v>
      </c>
      <c r="E2816" s="92" t="s">
        <v>37</v>
      </c>
      <c r="F2816" s="92" t="s">
        <v>37</v>
      </c>
      <c r="G2816" s="93" t="s">
        <v>98</v>
      </c>
      <c r="H2816" s="93" t="s">
        <v>122</v>
      </c>
      <c r="I2816" s="92" t="s">
        <v>117</v>
      </c>
      <c r="J2816" s="94">
        <v>7222</v>
      </c>
      <c r="K2816" s="95">
        <v>9337</v>
      </c>
      <c r="L2816" s="96">
        <v>706453.809999972</v>
      </c>
    </row>
    <row r="2817" spans="1:12" s="97" customFormat="1" ht="15" customHeight="1" x14ac:dyDescent="0.25">
      <c r="A2817" s="91" t="s">
        <v>52</v>
      </c>
      <c r="B2817" s="92" t="s">
        <v>44</v>
      </c>
      <c r="C2817" s="92" t="s">
        <v>54</v>
      </c>
      <c r="D2817" s="92" t="s">
        <v>37</v>
      </c>
      <c r="E2817" s="92" t="s">
        <v>37</v>
      </c>
      <c r="F2817" s="92" t="s">
        <v>37</v>
      </c>
      <c r="G2817" s="93" t="s">
        <v>98</v>
      </c>
      <c r="H2817" s="93" t="s">
        <v>122</v>
      </c>
      <c r="I2817" s="92" t="s">
        <v>45</v>
      </c>
      <c r="J2817" s="94">
        <v>1662</v>
      </c>
      <c r="K2817" s="95">
        <v>1494</v>
      </c>
      <c r="L2817" s="96">
        <v>89042.970000002795</v>
      </c>
    </row>
    <row r="2818" spans="1:12" s="97" customFormat="1" ht="15" customHeight="1" x14ac:dyDescent="0.25">
      <c r="A2818" s="91" t="s">
        <v>52</v>
      </c>
      <c r="B2818" s="92" t="s">
        <v>44</v>
      </c>
      <c r="C2818" s="92" t="s">
        <v>54</v>
      </c>
      <c r="D2818" s="92" t="s">
        <v>37</v>
      </c>
      <c r="E2818" s="92" t="s">
        <v>37</v>
      </c>
      <c r="F2818" s="92" t="s">
        <v>37</v>
      </c>
      <c r="G2818" s="93" t="s">
        <v>98</v>
      </c>
      <c r="H2818" s="93" t="s">
        <v>37</v>
      </c>
      <c r="I2818" s="92" t="s">
        <v>117</v>
      </c>
      <c r="J2818" s="94">
        <v>53224</v>
      </c>
      <c r="K2818" s="95">
        <v>88690</v>
      </c>
      <c r="L2818" s="96">
        <v>6870144.9100048002</v>
      </c>
    </row>
    <row r="2819" spans="1:12" s="97" customFormat="1" ht="15" customHeight="1" x14ac:dyDescent="0.25">
      <c r="A2819" s="91" t="s">
        <v>52</v>
      </c>
      <c r="B2819" s="92" t="s">
        <v>44</v>
      </c>
      <c r="C2819" s="92" t="s">
        <v>54</v>
      </c>
      <c r="D2819" s="92" t="s">
        <v>37</v>
      </c>
      <c r="E2819" s="92" t="s">
        <v>37</v>
      </c>
      <c r="F2819" s="92" t="s">
        <v>37</v>
      </c>
      <c r="G2819" s="93" t="s">
        <v>98</v>
      </c>
      <c r="H2819" s="93" t="s">
        <v>37</v>
      </c>
      <c r="I2819" s="92" t="s">
        <v>45</v>
      </c>
      <c r="J2819" s="94">
        <v>12478</v>
      </c>
      <c r="K2819" s="95">
        <v>13682</v>
      </c>
      <c r="L2819" s="96">
        <v>819125.03000003204</v>
      </c>
    </row>
    <row r="2820" spans="1:12" s="97" customFormat="1" ht="15" customHeight="1" x14ac:dyDescent="0.25">
      <c r="A2820" s="91" t="s">
        <v>52</v>
      </c>
      <c r="B2820" s="92" t="s">
        <v>44</v>
      </c>
      <c r="C2820" s="92" t="s">
        <v>54</v>
      </c>
      <c r="D2820" s="92" t="s">
        <v>37</v>
      </c>
      <c r="E2820" s="92" t="s">
        <v>37</v>
      </c>
      <c r="F2820" s="92" t="s">
        <v>37</v>
      </c>
      <c r="G2820" s="93" t="s">
        <v>98</v>
      </c>
      <c r="H2820" s="93" t="s">
        <v>64</v>
      </c>
      <c r="I2820" s="92" t="s">
        <v>117</v>
      </c>
      <c r="J2820" s="94">
        <v>46063</v>
      </c>
      <c r="K2820" s="95">
        <v>79353</v>
      </c>
      <c r="L2820" s="96">
        <v>6163691.1000041803</v>
      </c>
    </row>
    <row r="2821" spans="1:12" s="97" customFormat="1" ht="15" customHeight="1" x14ac:dyDescent="0.25">
      <c r="A2821" s="91" t="s">
        <v>52</v>
      </c>
      <c r="B2821" s="92" t="s">
        <v>44</v>
      </c>
      <c r="C2821" s="92" t="s">
        <v>54</v>
      </c>
      <c r="D2821" s="92" t="s">
        <v>37</v>
      </c>
      <c r="E2821" s="92" t="s">
        <v>37</v>
      </c>
      <c r="F2821" s="92" t="s">
        <v>37</v>
      </c>
      <c r="G2821" s="93" t="s">
        <v>98</v>
      </c>
      <c r="H2821" s="93" t="s">
        <v>64</v>
      </c>
      <c r="I2821" s="92" t="s">
        <v>45</v>
      </c>
      <c r="J2821" s="94">
        <v>10825</v>
      </c>
      <c r="K2821" s="95">
        <v>12188</v>
      </c>
      <c r="L2821" s="96">
        <v>730082.05999982101</v>
      </c>
    </row>
    <row r="2822" spans="1:12" s="97" customFormat="1" ht="15" customHeight="1" x14ac:dyDescent="0.25">
      <c r="A2822" s="91" t="s">
        <v>52</v>
      </c>
      <c r="B2822" s="92" t="s">
        <v>44</v>
      </c>
      <c r="C2822" s="92" t="s">
        <v>54</v>
      </c>
      <c r="D2822" s="92" t="s">
        <v>37</v>
      </c>
      <c r="E2822" s="92" t="s">
        <v>37</v>
      </c>
      <c r="F2822" s="92" t="s">
        <v>37</v>
      </c>
      <c r="G2822" s="93" t="s">
        <v>37</v>
      </c>
      <c r="H2822" s="93" t="s">
        <v>122</v>
      </c>
      <c r="I2822" s="92" t="s">
        <v>117</v>
      </c>
      <c r="J2822" s="94">
        <v>29091</v>
      </c>
      <c r="K2822" s="95">
        <v>51514</v>
      </c>
      <c r="L2822" s="96">
        <v>3895585.2000014</v>
      </c>
    </row>
    <row r="2823" spans="1:12" s="97" customFormat="1" ht="15" customHeight="1" x14ac:dyDescent="0.25">
      <c r="A2823" s="91" t="s">
        <v>52</v>
      </c>
      <c r="B2823" s="92" t="s">
        <v>44</v>
      </c>
      <c r="C2823" s="92" t="s">
        <v>54</v>
      </c>
      <c r="D2823" s="92" t="s">
        <v>37</v>
      </c>
      <c r="E2823" s="92" t="s">
        <v>37</v>
      </c>
      <c r="F2823" s="92" t="s">
        <v>37</v>
      </c>
      <c r="G2823" s="93" t="s">
        <v>37</v>
      </c>
      <c r="H2823" s="93" t="s">
        <v>122</v>
      </c>
      <c r="I2823" s="92" t="s">
        <v>45</v>
      </c>
      <c r="J2823" s="94">
        <v>7062</v>
      </c>
      <c r="K2823" s="95">
        <v>7825</v>
      </c>
      <c r="L2823" s="96">
        <v>462000.76000002603</v>
      </c>
    </row>
    <row r="2824" spans="1:12" s="97" customFormat="1" ht="15" customHeight="1" x14ac:dyDescent="0.25">
      <c r="A2824" s="91" t="s">
        <v>52</v>
      </c>
      <c r="B2824" s="92" t="s">
        <v>44</v>
      </c>
      <c r="C2824" s="92" t="s">
        <v>54</v>
      </c>
      <c r="D2824" s="92" t="s">
        <v>37</v>
      </c>
      <c r="E2824" s="92" t="s">
        <v>37</v>
      </c>
      <c r="F2824" s="92" t="s">
        <v>37</v>
      </c>
      <c r="G2824" s="93" t="s">
        <v>37</v>
      </c>
      <c r="H2824" s="93" t="s">
        <v>37</v>
      </c>
      <c r="I2824" s="92" t="s">
        <v>117</v>
      </c>
      <c r="J2824" s="94">
        <v>268375</v>
      </c>
      <c r="K2824" s="95">
        <v>495048</v>
      </c>
      <c r="L2824" s="96">
        <v>38660946.339898303</v>
      </c>
    </row>
    <row r="2825" spans="1:12" s="97" customFormat="1" ht="15" customHeight="1" x14ac:dyDescent="0.25">
      <c r="A2825" s="91" t="s">
        <v>52</v>
      </c>
      <c r="B2825" s="92" t="s">
        <v>44</v>
      </c>
      <c r="C2825" s="92" t="s">
        <v>54</v>
      </c>
      <c r="D2825" s="92" t="s">
        <v>37</v>
      </c>
      <c r="E2825" s="92" t="s">
        <v>37</v>
      </c>
      <c r="F2825" s="92" t="s">
        <v>37</v>
      </c>
      <c r="G2825" s="93" t="s">
        <v>37</v>
      </c>
      <c r="H2825" s="93" t="s">
        <v>37</v>
      </c>
      <c r="I2825" s="92" t="s">
        <v>45</v>
      </c>
      <c r="J2825" s="94">
        <v>63342</v>
      </c>
      <c r="K2825" s="95">
        <v>72128</v>
      </c>
      <c r="L2825" s="96">
        <v>4334126.7099977396</v>
      </c>
    </row>
    <row r="2826" spans="1:12" s="97" customFormat="1" ht="15" customHeight="1" x14ac:dyDescent="0.25">
      <c r="A2826" s="91" t="s">
        <v>52</v>
      </c>
      <c r="B2826" s="92" t="s">
        <v>44</v>
      </c>
      <c r="C2826" s="92" t="s">
        <v>54</v>
      </c>
      <c r="D2826" s="92" t="s">
        <v>37</v>
      </c>
      <c r="E2826" s="92" t="s">
        <v>37</v>
      </c>
      <c r="F2826" s="92" t="s">
        <v>37</v>
      </c>
      <c r="G2826" s="93" t="s">
        <v>37</v>
      </c>
      <c r="H2826" s="93" t="s">
        <v>64</v>
      </c>
      <c r="I2826" s="92" t="s">
        <v>117</v>
      </c>
      <c r="J2826" s="94">
        <v>237561</v>
      </c>
      <c r="K2826" s="95">
        <v>438620</v>
      </c>
      <c r="L2826" s="96">
        <v>34424539.570111804</v>
      </c>
    </row>
    <row r="2827" spans="1:12" s="97" customFormat="1" ht="15" customHeight="1" x14ac:dyDescent="0.25">
      <c r="A2827" s="91" t="s">
        <v>52</v>
      </c>
      <c r="B2827" s="92" t="s">
        <v>44</v>
      </c>
      <c r="C2827" s="92" t="s">
        <v>54</v>
      </c>
      <c r="D2827" s="92" t="s">
        <v>37</v>
      </c>
      <c r="E2827" s="92" t="s">
        <v>37</v>
      </c>
      <c r="F2827" s="92" t="s">
        <v>37</v>
      </c>
      <c r="G2827" s="93" t="s">
        <v>37</v>
      </c>
      <c r="H2827" s="93" t="s">
        <v>64</v>
      </c>
      <c r="I2827" s="92" t="s">
        <v>45</v>
      </c>
      <c r="J2827" s="94">
        <v>55772</v>
      </c>
      <c r="K2827" s="95">
        <v>63585</v>
      </c>
      <c r="L2827" s="96">
        <v>3824525.2899979898</v>
      </c>
    </row>
    <row r="2828" spans="1:12" s="97" customFormat="1" ht="15" customHeight="1" x14ac:dyDescent="0.25">
      <c r="A2828" s="91" t="s">
        <v>52</v>
      </c>
      <c r="B2828" s="92" t="s">
        <v>44</v>
      </c>
      <c r="C2828" s="92" t="s">
        <v>55</v>
      </c>
      <c r="D2828" s="92" t="s">
        <v>123</v>
      </c>
      <c r="E2828" s="92" t="s">
        <v>61</v>
      </c>
      <c r="F2828" s="92" t="s">
        <v>37</v>
      </c>
      <c r="G2828" s="93" t="s">
        <v>37</v>
      </c>
      <c r="H2828" s="93" t="s">
        <v>37</v>
      </c>
      <c r="I2828" s="92" t="s">
        <v>117</v>
      </c>
      <c r="J2828" s="94">
        <v>32784</v>
      </c>
      <c r="K2828" s="95">
        <v>60638</v>
      </c>
      <c r="L2828" s="96">
        <v>2503526.0799994799</v>
      </c>
    </row>
    <row r="2829" spans="1:12" s="97" customFormat="1" ht="15" customHeight="1" x14ac:dyDescent="0.25">
      <c r="A2829" s="91" t="s">
        <v>52</v>
      </c>
      <c r="B2829" s="92" t="s">
        <v>44</v>
      </c>
      <c r="C2829" s="92" t="s">
        <v>55</v>
      </c>
      <c r="D2829" s="92" t="s">
        <v>123</v>
      </c>
      <c r="E2829" s="92" t="s">
        <v>61</v>
      </c>
      <c r="F2829" s="92" t="s">
        <v>37</v>
      </c>
      <c r="G2829" s="93" t="s">
        <v>37</v>
      </c>
      <c r="H2829" s="93" t="s">
        <v>37</v>
      </c>
      <c r="I2829" s="92" t="s">
        <v>45</v>
      </c>
      <c r="J2829" s="94">
        <v>5595</v>
      </c>
      <c r="K2829" s="95">
        <v>5949</v>
      </c>
      <c r="L2829" s="96">
        <v>226079.34999997701</v>
      </c>
    </row>
    <row r="2830" spans="1:12" s="97" customFormat="1" ht="15" customHeight="1" x14ac:dyDescent="0.25">
      <c r="A2830" s="91" t="s">
        <v>52</v>
      </c>
      <c r="B2830" s="92" t="s">
        <v>44</v>
      </c>
      <c r="C2830" s="92" t="s">
        <v>55</v>
      </c>
      <c r="D2830" s="92" t="s">
        <v>123</v>
      </c>
      <c r="E2830" s="92" t="s">
        <v>62</v>
      </c>
      <c r="F2830" s="92" t="s">
        <v>37</v>
      </c>
      <c r="G2830" s="93" t="s">
        <v>37</v>
      </c>
      <c r="H2830" s="93" t="s">
        <v>37</v>
      </c>
      <c r="I2830" s="92" t="s">
        <v>117</v>
      </c>
      <c r="J2830" s="94">
        <v>18221</v>
      </c>
      <c r="K2830" s="95">
        <v>33588</v>
      </c>
      <c r="L2830" s="96">
        <v>1376010.76000015</v>
      </c>
    </row>
    <row r="2831" spans="1:12" s="97" customFormat="1" ht="15" customHeight="1" x14ac:dyDescent="0.25">
      <c r="A2831" s="91" t="s">
        <v>52</v>
      </c>
      <c r="B2831" s="92" t="s">
        <v>44</v>
      </c>
      <c r="C2831" s="92" t="s">
        <v>55</v>
      </c>
      <c r="D2831" s="92" t="s">
        <v>123</v>
      </c>
      <c r="E2831" s="92" t="s">
        <v>62</v>
      </c>
      <c r="F2831" s="92" t="s">
        <v>37</v>
      </c>
      <c r="G2831" s="93" t="s">
        <v>37</v>
      </c>
      <c r="H2831" s="93" t="s">
        <v>37</v>
      </c>
      <c r="I2831" s="92" t="s">
        <v>45</v>
      </c>
      <c r="J2831" s="94">
        <v>2680</v>
      </c>
      <c r="K2831" s="95">
        <v>2838</v>
      </c>
      <c r="L2831" s="96">
        <v>107943.93999999799</v>
      </c>
    </row>
    <row r="2832" spans="1:12" s="97" customFormat="1" ht="15" customHeight="1" x14ac:dyDescent="0.25">
      <c r="A2832" s="91" t="s">
        <v>52</v>
      </c>
      <c r="B2832" s="92" t="s">
        <v>44</v>
      </c>
      <c r="C2832" s="92" t="s">
        <v>55</v>
      </c>
      <c r="D2832" s="92" t="s">
        <v>123</v>
      </c>
      <c r="E2832" s="92" t="s">
        <v>37</v>
      </c>
      <c r="F2832" s="92" t="s">
        <v>120</v>
      </c>
      <c r="G2832" s="93" t="s">
        <v>37</v>
      </c>
      <c r="H2832" s="93" t="s">
        <v>37</v>
      </c>
      <c r="I2832" s="92" t="s">
        <v>117</v>
      </c>
      <c r="J2832" s="94">
        <v>2778</v>
      </c>
      <c r="K2832" s="95">
        <v>4783</v>
      </c>
      <c r="L2832" s="96">
        <v>201634.77999998801</v>
      </c>
    </row>
    <row r="2833" spans="1:12" s="97" customFormat="1" ht="15" customHeight="1" x14ac:dyDescent="0.25">
      <c r="A2833" s="91" t="s">
        <v>52</v>
      </c>
      <c r="B2833" s="92" t="s">
        <v>44</v>
      </c>
      <c r="C2833" s="92" t="s">
        <v>55</v>
      </c>
      <c r="D2833" s="92" t="s">
        <v>123</v>
      </c>
      <c r="E2833" s="92" t="s">
        <v>37</v>
      </c>
      <c r="F2833" s="92" t="s">
        <v>120</v>
      </c>
      <c r="G2833" s="93" t="s">
        <v>37</v>
      </c>
      <c r="H2833" s="93" t="s">
        <v>37</v>
      </c>
      <c r="I2833" s="92" t="s">
        <v>45</v>
      </c>
      <c r="J2833" s="94">
        <v>383</v>
      </c>
      <c r="K2833" s="95">
        <v>409</v>
      </c>
      <c r="L2833" s="96">
        <v>15638.84</v>
      </c>
    </row>
    <row r="2834" spans="1:12" s="97" customFormat="1" ht="15" customHeight="1" x14ac:dyDescent="0.25">
      <c r="A2834" s="91" t="s">
        <v>52</v>
      </c>
      <c r="B2834" s="92" t="s">
        <v>44</v>
      </c>
      <c r="C2834" s="92" t="s">
        <v>55</v>
      </c>
      <c r="D2834" s="92" t="s">
        <v>123</v>
      </c>
      <c r="E2834" s="92" t="s">
        <v>37</v>
      </c>
      <c r="F2834" s="92" t="s">
        <v>121</v>
      </c>
      <c r="G2834" s="93" t="s">
        <v>37</v>
      </c>
      <c r="H2834" s="93" t="s">
        <v>37</v>
      </c>
      <c r="I2834" s="92" t="s">
        <v>117</v>
      </c>
      <c r="J2834" s="94">
        <v>40795</v>
      </c>
      <c r="K2834" s="95">
        <v>76429</v>
      </c>
      <c r="L2834" s="96">
        <v>3115632.0199998198</v>
      </c>
    </row>
    <row r="2835" spans="1:12" s="97" customFormat="1" ht="15" customHeight="1" x14ac:dyDescent="0.25">
      <c r="A2835" s="91" t="s">
        <v>52</v>
      </c>
      <c r="B2835" s="92" t="s">
        <v>44</v>
      </c>
      <c r="C2835" s="92" t="s">
        <v>55</v>
      </c>
      <c r="D2835" s="92" t="s">
        <v>123</v>
      </c>
      <c r="E2835" s="92" t="s">
        <v>37</v>
      </c>
      <c r="F2835" s="92" t="s">
        <v>121</v>
      </c>
      <c r="G2835" s="93" t="s">
        <v>37</v>
      </c>
      <c r="H2835" s="93" t="s">
        <v>37</v>
      </c>
      <c r="I2835" s="92" t="s">
        <v>45</v>
      </c>
      <c r="J2835" s="94">
        <v>6631</v>
      </c>
      <c r="K2835" s="95">
        <v>7030</v>
      </c>
      <c r="L2835" s="96">
        <v>267202.519999974</v>
      </c>
    </row>
    <row r="2836" spans="1:12" s="97" customFormat="1" ht="15" customHeight="1" x14ac:dyDescent="0.25">
      <c r="A2836" s="91" t="s">
        <v>52</v>
      </c>
      <c r="B2836" s="92" t="s">
        <v>44</v>
      </c>
      <c r="C2836" s="92" t="s">
        <v>55</v>
      </c>
      <c r="D2836" s="92" t="s">
        <v>123</v>
      </c>
      <c r="E2836" s="92" t="s">
        <v>37</v>
      </c>
      <c r="F2836" s="92" t="s">
        <v>60</v>
      </c>
      <c r="G2836" s="93" t="s">
        <v>37</v>
      </c>
      <c r="H2836" s="93" t="s">
        <v>37</v>
      </c>
      <c r="I2836" s="92" t="s">
        <v>117</v>
      </c>
      <c r="J2836" s="94">
        <v>7452</v>
      </c>
      <c r="K2836" s="95">
        <v>13014</v>
      </c>
      <c r="L2836" s="96">
        <v>562270.03999998805</v>
      </c>
    </row>
    <row r="2837" spans="1:12" s="97" customFormat="1" ht="15" customHeight="1" x14ac:dyDescent="0.25">
      <c r="A2837" s="91" t="s">
        <v>52</v>
      </c>
      <c r="B2837" s="92" t="s">
        <v>44</v>
      </c>
      <c r="C2837" s="92" t="s">
        <v>55</v>
      </c>
      <c r="D2837" s="92" t="s">
        <v>123</v>
      </c>
      <c r="E2837" s="92" t="s">
        <v>37</v>
      </c>
      <c r="F2837" s="92" t="s">
        <v>60</v>
      </c>
      <c r="G2837" s="93" t="s">
        <v>37</v>
      </c>
      <c r="H2837" s="93" t="s">
        <v>37</v>
      </c>
      <c r="I2837" s="92" t="s">
        <v>45</v>
      </c>
      <c r="J2837" s="94">
        <v>1261</v>
      </c>
      <c r="K2837" s="95">
        <v>1348</v>
      </c>
      <c r="L2837" s="96">
        <v>51181.930000000502</v>
      </c>
    </row>
    <row r="2838" spans="1:12" s="97" customFormat="1" ht="15" customHeight="1" x14ac:dyDescent="0.25">
      <c r="A2838" s="91" t="s">
        <v>52</v>
      </c>
      <c r="B2838" s="92" t="s">
        <v>44</v>
      </c>
      <c r="C2838" s="92" t="s">
        <v>55</v>
      </c>
      <c r="D2838" s="92" t="s">
        <v>123</v>
      </c>
      <c r="E2838" s="92" t="s">
        <v>37</v>
      </c>
      <c r="F2838" s="92" t="s">
        <v>37</v>
      </c>
      <c r="G2838" s="93" t="s">
        <v>41</v>
      </c>
      <c r="H2838" s="93" t="s">
        <v>37</v>
      </c>
      <c r="I2838" s="92" t="s">
        <v>117</v>
      </c>
      <c r="J2838" s="94">
        <v>10352</v>
      </c>
      <c r="K2838" s="95">
        <v>19252</v>
      </c>
      <c r="L2838" s="96">
        <v>796707.33000001102</v>
      </c>
    </row>
    <row r="2839" spans="1:12" s="97" customFormat="1" ht="15" customHeight="1" x14ac:dyDescent="0.25">
      <c r="A2839" s="91" t="s">
        <v>52</v>
      </c>
      <c r="B2839" s="92" t="s">
        <v>44</v>
      </c>
      <c r="C2839" s="92" t="s">
        <v>55</v>
      </c>
      <c r="D2839" s="92" t="s">
        <v>123</v>
      </c>
      <c r="E2839" s="92" t="s">
        <v>37</v>
      </c>
      <c r="F2839" s="92" t="s">
        <v>37</v>
      </c>
      <c r="G2839" s="93" t="s">
        <v>41</v>
      </c>
      <c r="H2839" s="93" t="s">
        <v>37</v>
      </c>
      <c r="I2839" s="92" t="s">
        <v>45</v>
      </c>
      <c r="J2839" s="94">
        <v>1225</v>
      </c>
      <c r="K2839" s="95">
        <v>1288</v>
      </c>
      <c r="L2839" s="96">
        <v>48887.470000000503</v>
      </c>
    </row>
    <row r="2840" spans="1:12" s="97" customFormat="1" ht="15" customHeight="1" x14ac:dyDescent="0.25">
      <c r="A2840" s="91" t="s">
        <v>52</v>
      </c>
      <c r="B2840" s="92" t="s">
        <v>44</v>
      </c>
      <c r="C2840" s="92" t="s">
        <v>55</v>
      </c>
      <c r="D2840" s="92" t="s">
        <v>123</v>
      </c>
      <c r="E2840" s="92" t="s">
        <v>37</v>
      </c>
      <c r="F2840" s="92" t="s">
        <v>37</v>
      </c>
      <c r="G2840" s="93" t="s">
        <v>42</v>
      </c>
      <c r="H2840" s="93" t="s">
        <v>37</v>
      </c>
      <c r="I2840" s="92" t="s">
        <v>117</v>
      </c>
      <c r="J2840" s="94">
        <v>10608</v>
      </c>
      <c r="K2840" s="95">
        <v>19263</v>
      </c>
      <c r="L2840" s="96">
        <v>793345.10000001697</v>
      </c>
    </row>
    <row r="2841" spans="1:12" s="97" customFormat="1" ht="15" customHeight="1" x14ac:dyDescent="0.25">
      <c r="A2841" s="91" t="s">
        <v>52</v>
      </c>
      <c r="B2841" s="92" t="s">
        <v>44</v>
      </c>
      <c r="C2841" s="92" t="s">
        <v>55</v>
      </c>
      <c r="D2841" s="92" t="s">
        <v>123</v>
      </c>
      <c r="E2841" s="92" t="s">
        <v>37</v>
      </c>
      <c r="F2841" s="92" t="s">
        <v>37</v>
      </c>
      <c r="G2841" s="93" t="s">
        <v>42</v>
      </c>
      <c r="H2841" s="93" t="s">
        <v>37</v>
      </c>
      <c r="I2841" s="92" t="s">
        <v>45</v>
      </c>
      <c r="J2841" s="94">
        <v>1706</v>
      </c>
      <c r="K2841" s="95">
        <v>1791</v>
      </c>
      <c r="L2841" s="96">
        <v>68029.080000000395</v>
      </c>
    </row>
    <row r="2842" spans="1:12" s="97" customFormat="1" ht="15" customHeight="1" x14ac:dyDescent="0.25">
      <c r="A2842" s="91" t="s">
        <v>52</v>
      </c>
      <c r="B2842" s="92" t="s">
        <v>44</v>
      </c>
      <c r="C2842" s="92" t="s">
        <v>55</v>
      </c>
      <c r="D2842" s="92" t="s">
        <v>123</v>
      </c>
      <c r="E2842" s="92" t="s">
        <v>37</v>
      </c>
      <c r="F2842" s="92" t="s">
        <v>37</v>
      </c>
      <c r="G2842" s="93" t="s">
        <v>43</v>
      </c>
      <c r="H2842" s="93" t="s">
        <v>37</v>
      </c>
      <c r="I2842" s="92" t="s">
        <v>117</v>
      </c>
      <c r="J2842" s="94">
        <v>10559</v>
      </c>
      <c r="K2842" s="95">
        <v>18266</v>
      </c>
      <c r="L2842" s="96">
        <v>751423.50000000896</v>
      </c>
    </row>
    <row r="2843" spans="1:12" s="97" customFormat="1" ht="15" customHeight="1" x14ac:dyDescent="0.25">
      <c r="A2843" s="91" t="s">
        <v>52</v>
      </c>
      <c r="B2843" s="92" t="s">
        <v>44</v>
      </c>
      <c r="C2843" s="92" t="s">
        <v>55</v>
      </c>
      <c r="D2843" s="92" t="s">
        <v>123</v>
      </c>
      <c r="E2843" s="92" t="s">
        <v>37</v>
      </c>
      <c r="F2843" s="92" t="s">
        <v>37</v>
      </c>
      <c r="G2843" s="93" t="s">
        <v>43</v>
      </c>
      <c r="H2843" s="93" t="s">
        <v>37</v>
      </c>
      <c r="I2843" s="92" t="s">
        <v>45</v>
      </c>
      <c r="J2843" s="94">
        <v>1794</v>
      </c>
      <c r="K2843" s="95">
        <v>1914</v>
      </c>
      <c r="L2843" s="96">
        <v>72748.67</v>
      </c>
    </row>
    <row r="2844" spans="1:12" s="97" customFormat="1" ht="15" customHeight="1" x14ac:dyDescent="0.25">
      <c r="A2844" s="91" t="s">
        <v>52</v>
      </c>
      <c r="B2844" s="92" t="s">
        <v>44</v>
      </c>
      <c r="C2844" s="92" t="s">
        <v>55</v>
      </c>
      <c r="D2844" s="92" t="s">
        <v>123</v>
      </c>
      <c r="E2844" s="92" t="s">
        <v>37</v>
      </c>
      <c r="F2844" s="92" t="s">
        <v>37</v>
      </c>
      <c r="G2844" s="93" t="s">
        <v>44</v>
      </c>
      <c r="H2844" s="93" t="s">
        <v>37</v>
      </c>
      <c r="I2844" s="92" t="s">
        <v>117</v>
      </c>
      <c r="J2844" s="94">
        <v>10420</v>
      </c>
      <c r="K2844" s="95">
        <v>18198</v>
      </c>
      <c r="L2844" s="96">
        <v>747300.66000000504</v>
      </c>
    </row>
    <row r="2845" spans="1:12" s="97" customFormat="1" ht="15" customHeight="1" x14ac:dyDescent="0.25">
      <c r="A2845" s="91" t="s">
        <v>52</v>
      </c>
      <c r="B2845" s="92" t="s">
        <v>44</v>
      </c>
      <c r="C2845" s="92" t="s">
        <v>55</v>
      </c>
      <c r="D2845" s="92" t="s">
        <v>123</v>
      </c>
      <c r="E2845" s="92" t="s">
        <v>37</v>
      </c>
      <c r="F2845" s="92" t="s">
        <v>37</v>
      </c>
      <c r="G2845" s="93" t="s">
        <v>44</v>
      </c>
      <c r="H2845" s="93" t="s">
        <v>37</v>
      </c>
      <c r="I2845" s="92" t="s">
        <v>45</v>
      </c>
      <c r="J2845" s="94">
        <v>1682</v>
      </c>
      <c r="K2845" s="95">
        <v>1758</v>
      </c>
      <c r="L2845" s="96">
        <v>66927.680000000299</v>
      </c>
    </row>
    <row r="2846" spans="1:12" s="97" customFormat="1" ht="15" customHeight="1" x14ac:dyDescent="0.25">
      <c r="A2846" s="91" t="s">
        <v>52</v>
      </c>
      <c r="B2846" s="92" t="s">
        <v>44</v>
      </c>
      <c r="C2846" s="92" t="s">
        <v>55</v>
      </c>
      <c r="D2846" s="92" t="s">
        <v>123</v>
      </c>
      <c r="E2846" s="92" t="s">
        <v>37</v>
      </c>
      <c r="F2846" s="92" t="s">
        <v>37</v>
      </c>
      <c r="G2846" s="93" t="s">
        <v>98</v>
      </c>
      <c r="H2846" s="93" t="s">
        <v>37</v>
      </c>
      <c r="I2846" s="92" t="s">
        <v>117</v>
      </c>
      <c r="J2846" s="94">
        <v>9995</v>
      </c>
      <c r="K2846" s="95">
        <v>17233</v>
      </c>
      <c r="L2846" s="96">
        <v>707566.00000000396</v>
      </c>
    </row>
    <row r="2847" spans="1:12" s="97" customFormat="1" ht="15" customHeight="1" x14ac:dyDescent="0.25">
      <c r="A2847" s="91" t="s">
        <v>52</v>
      </c>
      <c r="B2847" s="92" t="s">
        <v>44</v>
      </c>
      <c r="C2847" s="92" t="s">
        <v>55</v>
      </c>
      <c r="D2847" s="92" t="s">
        <v>123</v>
      </c>
      <c r="E2847" s="92" t="s">
        <v>37</v>
      </c>
      <c r="F2847" s="92" t="s">
        <v>37</v>
      </c>
      <c r="G2847" s="93" t="s">
        <v>98</v>
      </c>
      <c r="H2847" s="93" t="s">
        <v>37</v>
      </c>
      <c r="I2847" s="92" t="s">
        <v>45</v>
      </c>
      <c r="J2847" s="94">
        <v>1721</v>
      </c>
      <c r="K2847" s="95">
        <v>1817</v>
      </c>
      <c r="L2847" s="96">
        <v>69039.700000000303</v>
      </c>
    </row>
    <row r="2848" spans="1:12" s="97" customFormat="1" ht="15" customHeight="1" x14ac:dyDescent="0.25">
      <c r="A2848" s="91" t="s">
        <v>52</v>
      </c>
      <c r="B2848" s="92" t="s">
        <v>44</v>
      </c>
      <c r="C2848" s="92" t="s">
        <v>55</v>
      </c>
      <c r="D2848" s="92" t="s">
        <v>123</v>
      </c>
      <c r="E2848" s="92" t="s">
        <v>37</v>
      </c>
      <c r="F2848" s="92" t="s">
        <v>37</v>
      </c>
      <c r="G2848" s="93" t="s">
        <v>37</v>
      </c>
      <c r="H2848" s="93" t="s">
        <v>122</v>
      </c>
      <c r="I2848" s="92" t="s">
        <v>117</v>
      </c>
      <c r="J2848" s="94">
        <v>11253</v>
      </c>
      <c r="K2848" s="95">
        <v>20640</v>
      </c>
      <c r="L2848" s="96">
        <v>902843.06000003696</v>
      </c>
    </row>
    <row r="2849" spans="1:12" s="97" customFormat="1" ht="15" customHeight="1" x14ac:dyDescent="0.25">
      <c r="A2849" s="91" t="s">
        <v>52</v>
      </c>
      <c r="B2849" s="92" t="s">
        <v>44</v>
      </c>
      <c r="C2849" s="92" t="s">
        <v>55</v>
      </c>
      <c r="D2849" s="92" t="s">
        <v>123</v>
      </c>
      <c r="E2849" s="92" t="s">
        <v>37</v>
      </c>
      <c r="F2849" s="92" t="s">
        <v>37</v>
      </c>
      <c r="G2849" s="93" t="s">
        <v>37</v>
      </c>
      <c r="H2849" s="93" t="s">
        <v>122</v>
      </c>
      <c r="I2849" s="92" t="s">
        <v>45</v>
      </c>
      <c r="J2849" s="94">
        <v>1813</v>
      </c>
      <c r="K2849" s="95">
        <v>1916</v>
      </c>
      <c r="L2849" s="96">
        <v>74651.979999998905</v>
      </c>
    </row>
    <row r="2850" spans="1:12" s="97" customFormat="1" ht="15" customHeight="1" x14ac:dyDescent="0.25">
      <c r="A2850" s="91" t="s">
        <v>52</v>
      </c>
      <c r="B2850" s="92" t="s">
        <v>44</v>
      </c>
      <c r="C2850" s="92" t="s">
        <v>55</v>
      </c>
      <c r="D2850" s="92" t="s">
        <v>123</v>
      </c>
      <c r="E2850" s="92" t="s">
        <v>37</v>
      </c>
      <c r="F2850" s="92" t="s">
        <v>37</v>
      </c>
      <c r="G2850" s="93" t="s">
        <v>37</v>
      </c>
      <c r="H2850" s="93" t="s">
        <v>37</v>
      </c>
      <c r="I2850" s="92" t="s">
        <v>117</v>
      </c>
      <c r="J2850" s="94">
        <v>51004</v>
      </c>
      <c r="K2850" s="95">
        <v>94226</v>
      </c>
      <c r="L2850" s="96">
        <v>3879536.8399979202</v>
      </c>
    </row>
    <row r="2851" spans="1:12" s="97" customFormat="1" ht="15" customHeight="1" x14ac:dyDescent="0.25">
      <c r="A2851" s="91" t="s">
        <v>52</v>
      </c>
      <c r="B2851" s="92" t="s">
        <v>44</v>
      </c>
      <c r="C2851" s="92" t="s">
        <v>55</v>
      </c>
      <c r="D2851" s="92" t="s">
        <v>123</v>
      </c>
      <c r="E2851" s="92" t="s">
        <v>37</v>
      </c>
      <c r="F2851" s="92" t="s">
        <v>37</v>
      </c>
      <c r="G2851" s="93" t="s">
        <v>37</v>
      </c>
      <c r="H2851" s="93" t="s">
        <v>37</v>
      </c>
      <c r="I2851" s="92" t="s">
        <v>45</v>
      </c>
      <c r="J2851" s="94">
        <v>8275</v>
      </c>
      <c r="K2851" s="95">
        <v>8787</v>
      </c>
      <c r="L2851" s="96">
        <v>334023.29000001203</v>
      </c>
    </row>
    <row r="2852" spans="1:12" s="97" customFormat="1" ht="15" customHeight="1" x14ac:dyDescent="0.25">
      <c r="A2852" s="91" t="s">
        <v>52</v>
      </c>
      <c r="B2852" s="92" t="s">
        <v>44</v>
      </c>
      <c r="C2852" s="92" t="s">
        <v>55</v>
      </c>
      <c r="D2852" s="92" t="s">
        <v>123</v>
      </c>
      <c r="E2852" s="92" t="s">
        <v>37</v>
      </c>
      <c r="F2852" s="92" t="s">
        <v>37</v>
      </c>
      <c r="G2852" s="93" t="s">
        <v>37</v>
      </c>
      <c r="H2852" s="93" t="s">
        <v>64</v>
      </c>
      <c r="I2852" s="92" t="s">
        <v>117</v>
      </c>
      <c r="J2852" s="94">
        <v>39155</v>
      </c>
      <c r="K2852" s="95">
        <v>72161</v>
      </c>
      <c r="L2852" s="96">
        <v>2917566.34999996</v>
      </c>
    </row>
    <row r="2853" spans="1:12" s="97" customFormat="1" ht="15" customHeight="1" x14ac:dyDescent="0.25">
      <c r="A2853" s="91" t="s">
        <v>52</v>
      </c>
      <c r="B2853" s="92" t="s">
        <v>44</v>
      </c>
      <c r="C2853" s="92" t="s">
        <v>55</v>
      </c>
      <c r="D2853" s="92" t="s">
        <v>123</v>
      </c>
      <c r="E2853" s="92" t="s">
        <v>37</v>
      </c>
      <c r="F2853" s="92" t="s">
        <v>37</v>
      </c>
      <c r="G2853" s="93" t="s">
        <v>37</v>
      </c>
      <c r="H2853" s="93" t="s">
        <v>64</v>
      </c>
      <c r="I2853" s="92" t="s">
        <v>45</v>
      </c>
      <c r="J2853" s="94">
        <v>6341</v>
      </c>
      <c r="K2853" s="95">
        <v>6732</v>
      </c>
      <c r="L2853" s="96">
        <v>254019.369999972</v>
      </c>
    </row>
    <row r="2854" spans="1:12" s="97" customFormat="1" ht="15" customHeight="1" x14ac:dyDescent="0.25">
      <c r="A2854" s="91" t="s">
        <v>52</v>
      </c>
      <c r="B2854" s="92" t="s">
        <v>44</v>
      </c>
      <c r="C2854" s="92" t="s">
        <v>55</v>
      </c>
      <c r="D2854" s="92" t="s">
        <v>125</v>
      </c>
      <c r="E2854" s="92" t="s">
        <v>61</v>
      </c>
      <c r="F2854" s="92" t="s">
        <v>37</v>
      </c>
      <c r="G2854" s="93" t="s">
        <v>37</v>
      </c>
      <c r="H2854" s="93" t="s">
        <v>37</v>
      </c>
      <c r="I2854" s="92" t="s">
        <v>117</v>
      </c>
      <c r="J2854" s="94">
        <v>6152</v>
      </c>
      <c r="K2854" s="95">
        <v>53331</v>
      </c>
      <c r="L2854" s="96">
        <v>3114959.60999993</v>
      </c>
    </row>
    <row r="2855" spans="1:12" s="97" customFormat="1" ht="15" customHeight="1" x14ac:dyDescent="0.25">
      <c r="A2855" s="91" t="s">
        <v>52</v>
      </c>
      <c r="B2855" s="92" t="s">
        <v>44</v>
      </c>
      <c r="C2855" s="92" t="s">
        <v>55</v>
      </c>
      <c r="D2855" s="92" t="s">
        <v>125</v>
      </c>
      <c r="E2855" s="92" t="s">
        <v>61</v>
      </c>
      <c r="F2855" s="92" t="s">
        <v>37</v>
      </c>
      <c r="G2855" s="93" t="s">
        <v>37</v>
      </c>
      <c r="H2855" s="93" t="s">
        <v>37</v>
      </c>
      <c r="I2855" s="92" t="s">
        <v>45</v>
      </c>
      <c r="J2855" s="94">
        <v>1766</v>
      </c>
      <c r="K2855" s="95">
        <v>6270</v>
      </c>
      <c r="L2855" s="96">
        <v>310177.62999999098</v>
      </c>
    </row>
    <row r="2856" spans="1:12" s="97" customFormat="1" ht="15" customHeight="1" x14ac:dyDescent="0.25">
      <c r="A2856" s="91" t="s">
        <v>52</v>
      </c>
      <c r="B2856" s="92" t="s">
        <v>44</v>
      </c>
      <c r="C2856" s="92" t="s">
        <v>55</v>
      </c>
      <c r="D2856" s="92" t="s">
        <v>125</v>
      </c>
      <c r="E2856" s="92" t="s">
        <v>62</v>
      </c>
      <c r="F2856" s="92" t="s">
        <v>37</v>
      </c>
      <c r="G2856" s="93" t="s">
        <v>37</v>
      </c>
      <c r="H2856" s="93" t="s">
        <v>37</v>
      </c>
      <c r="I2856" s="92" t="s">
        <v>117</v>
      </c>
      <c r="J2856" s="94">
        <v>4047</v>
      </c>
      <c r="K2856" s="95">
        <v>34745</v>
      </c>
      <c r="L2856" s="96">
        <v>2042037.45000021</v>
      </c>
    </row>
    <row r="2857" spans="1:12" s="97" customFormat="1" ht="15" customHeight="1" x14ac:dyDescent="0.25">
      <c r="A2857" s="91" t="s">
        <v>52</v>
      </c>
      <c r="B2857" s="92" t="s">
        <v>44</v>
      </c>
      <c r="C2857" s="92" t="s">
        <v>55</v>
      </c>
      <c r="D2857" s="92" t="s">
        <v>125</v>
      </c>
      <c r="E2857" s="92" t="s">
        <v>62</v>
      </c>
      <c r="F2857" s="92" t="s">
        <v>37</v>
      </c>
      <c r="G2857" s="93" t="s">
        <v>37</v>
      </c>
      <c r="H2857" s="93" t="s">
        <v>37</v>
      </c>
      <c r="I2857" s="92" t="s">
        <v>45</v>
      </c>
      <c r="J2857" s="94">
        <v>1038</v>
      </c>
      <c r="K2857" s="95">
        <v>3394</v>
      </c>
      <c r="L2857" s="96">
        <v>167685.17000000199</v>
      </c>
    </row>
    <row r="2858" spans="1:12" s="97" customFormat="1" ht="15" customHeight="1" x14ac:dyDescent="0.25">
      <c r="A2858" s="91" t="s">
        <v>52</v>
      </c>
      <c r="B2858" s="92" t="s">
        <v>44</v>
      </c>
      <c r="C2858" s="92" t="s">
        <v>55</v>
      </c>
      <c r="D2858" s="92" t="s">
        <v>125</v>
      </c>
      <c r="E2858" s="92" t="s">
        <v>37</v>
      </c>
      <c r="F2858" s="92" t="s">
        <v>120</v>
      </c>
      <c r="G2858" s="93" t="s">
        <v>37</v>
      </c>
      <c r="H2858" s="93" t="s">
        <v>37</v>
      </c>
      <c r="I2858" s="92" t="s">
        <v>117</v>
      </c>
      <c r="J2858" s="94">
        <v>750</v>
      </c>
      <c r="K2858" s="95">
        <v>6671</v>
      </c>
      <c r="L2858" s="96">
        <v>442858.82000000798</v>
      </c>
    </row>
    <row r="2859" spans="1:12" s="97" customFormat="1" ht="15" customHeight="1" x14ac:dyDescent="0.25">
      <c r="A2859" s="91" t="s">
        <v>52</v>
      </c>
      <c r="B2859" s="92" t="s">
        <v>44</v>
      </c>
      <c r="C2859" s="92" t="s">
        <v>55</v>
      </c>
      <c r="D2859" s="92" t="s">
        <v>125</v>
      </c>
      <c r="E2859" s="92" t="s">
        <v>37</v>
      </c>
      <c r="F2859" s="92" t="s">
        <v>120</v>
      </c>
      <c r="G2859" s="93" t="s">
        <v>37</v>
      </c>
      <c r="H2859" s="93" t="s">
        <v>37</v>
      </c>
      <c r="I2859" s="92" t="s">
        <v>45</v>
      </c>
      <c r="J2859" s="94">
        <v>193</v>
      </c>
      <c r="K2859" s="95">
        <v>768</v>
      </c>
      <c r="L2859" s="96">
        <v>37953.749999999898</v>
      </c>
    </row>
    <row r="2860" spans="1:12" s="97" customFormat="1" ht="15" customHeight="1" x14ac:dyDescent="0.25">
      <c r="A2860" s="91" t="s">
        <v>52</v>
      </c>
      <c r="B2860" s="92" t="s">
        <v>44</v>
      </c>
      <c r="C2860" s="92" t="s">
        <v>55</v>
      </c>
      <c r="D2860" s="92" t="s">
        <v>125</v>
      </c>
      <c r="E2860" s="92" t="s">
        <v>37</v>
      </c>
      <c r="F2860" s="92" t="s">
        <v>121</v>
      </c>
      <c r="G2860" s="93" t="s">
        <v>37</v>
      </c>
      <c r="H2860" s="93" t="s">
        <v>37</v>
      </c>
      <c r="I2860" s="92" t="s">
        <v>117</v>
      </c>
      <c r="J2860" s="94">
        <v>7980</v>
      </c>
      <c r="K2860" s="95">
        <v>68528</v>
      </c>
      <c r="L2860" s="96">
        <v>3982984.2599996398</v>
      </c>
    </row>
    <row r="2861" spans="1:12" s="97" customFormat="1" ht="15" customHeight="1" x14ac:dyDescent="0.25">
      <c r="A2861" s="91" t="s">
        <v>52</v>
      </c>
      <c r="B2861" s="92" t="s">
        <v>44</v>
      </c>
      <c r="C2861" s="92" t="s">
        <v>55</v>
      </c>
      <c r="D2861" s="92" t="s">
        <v>125</v>
      </c>
      <c r="E2861" s="92" t="s">
        <v>37</v>
      </c>
      <c r="F2861" s="92" t="s">
        <v>121</v>
      </c>
      <c r="G2861" s="93" t="s">
        <v>37</v>
      </c>
      <c r="H2861" s="93" t="s">
        <v>37</v>
      </c>
      <c r="I2861" s="92" t="s">
        <v>45</v>
      </c>
      <c r="J2861" s="94">
        <v>2230</v>
      </c>
      <c r="K2861" s="95">
        <v>7661</v>
      </c>
      <c r="L2861" s="96">
        <v>378890.79999998503</v>
      </c>
    </row>
    <row r="2862" spans="1:12" s="97" customFormat="1" ht="15" customHeight="1" x14ac:dyDescent="0.25">
      <c r="A2862" s="91" t="s">
        <v>52</v>
      </c>
      <c r="B2862" s="92" t="s">
        <v>44</v>
      </c>
      <c r="C2862" s="92" t="s">
        <v>55</v>
      </c>
      <c r="D2862" s="92" t="s">
        <v>125</v>
      </c>
      <c r="E2862" s="92" t="s">
        <v>37</v>
      </c>
      <c r="F2862" s="92" t="s">
        <v>60</v>
      </c>
      <c r="G2862" s="93" t="s">
        <v>37</v>
      </c>
      <c r="H2862" s="93" t="s">
        <v>37</v>
      </c>
      <c r="I2862" s="92" t="s">
        <v>117</v>
      </c>
      <c r="J2862" s="94">
        <v>1481</v>
      </c>
      <c r="K2862" s="95">
        <v>12877</v>
      </c>
      <c r="L2862" s="96">
        <v>731153.97999998799</v>
      </c>
    </row>
    <row r="2863" spans="1:12" s="97" customFormat="1" ht="15" customHeight="1" x14ac:dyDescent="0.25">
      <c r="A2863" s="91" t="s">
        <v>52</v>
      </c>
      <c r="B2863" s="92" t="s">
        <v>44</v>
      </c>
      <c r="C2863" s="92" t="s">
        <v>55</v>
      </c>
      <c r="D2863" s="92" t="s">
        <v>125</v>
      </c>
      <c r="E2863" s="92" t="s">
        <v>37</v>
      </c>
      <c r="F2863" s="92" t="s">
        <v>60</v>
      </c>
      <c r="G2863" s="93" t="s">
        <v>37</v>
      </c>
      <c r="H2863" s="93" t="s">
        <v>37</v>
      </c>
      <c r="I2863" s="92" t="s">
        <v>45</v>
      </c>
      <c r="J2863" s="94">
        <v>382</v>
      </c>
      <c r="K2863" s="95">
        <v>1235</v>
      </c>
      <c r="L2863" s="96">
        <v>61018.249999999898</v>
      </c>
    </row>
    <row r="2864" spans="1:12" s="97" customFormat="1" ht="15" customHeight="1" x14ac:dyDescent="0.25">
      <c r="A2864" s="91" t="s">
        <v>52</v>
      </c>
      <c r="B2864" s="92" t="s">
        <v>44</v>
      </c>
      <c r="C2864" s="92" t="s">
        <v>55</v>
      </c>
      <c r="D2864" s="92" t="s">
        <v>125</v>
      </c>
      <c r="E2864" s="92" t="s">
        <v>37</v>
      </c>
      <c r="F2864" s="92" t="s">
        <v>37</v>
      </c>
      <c r="G2864" s="93" t="s">
        <v>41</v>
      </c>
      <c r="H2864" s="93" t="s">
        <v>37</v>
      </c>
      <c r="I2864" s="92" t="s">
        <v>117</v>
      </c>
      <c r="J2864" s="94">
        <v>2229</v>
      </c>
      <c r="K2864" s="95">
        <v>16874</v>
      </c>
      <c r="L2864" s="96">
        <v>1054700.2100000801</v>
      </c>
    </row>
    <row r="2865" spans="1:12" s="97" customFormat="1" ht="15" customHeight="1" x14ac:dyDescent="0.25">
      <c r="A2865" s="91" t="s">
        <v>52</v>
      </c>
      <c r="B2865" s="92" t="s">
        <v>44</v>
      </c>
      <c r="C2865" s="92" t="s">
        <v>55</v>
      </c>
      <c r="D2865" s="92" t="s">
        <v>125</v>
      </c>
      <c r="E2865" s="92" t="s">
        <v>37</v>
      </c>
      <c r="F2865" s="92" t="s">
        <v>37</v>
      </c>
      <c r="G2865" s="93" t="s">
        <v>41</v>
      </c>
      <c r="H2865" s="93" t="s">
        <v>37</v>
      </c>
      <c r="I2865" s="92" t="s">
        <v>45</v>
      </c>
      <c r="J2865" s="94">
        <v>498</v>
      </c>
      <c r="K2865" s="95">
        <v>1544</v>
      </c>
      <c r="L2865" s="96">
        <v>76163.960000000807</v>
      </c>
    </row>
    <row r="2866" spans="1:12" s="97" customFormat="1" ht="15" customHeight="1" x14ac:dyDescent="0.25">
      <c r="A2866" s="91" t="s">
        <v>52</v>
      </c>
      <c r="B2866" s="92" t="s">
        <v>44</v>
      </c>
      <c r="C2866" s="92" t="s">
        <v>55</v>
      </c>
      <c r="D2866" s="92" t="s">
        <v>125</v>
      </c>
      <c r="E2866" s="92" t="s">
        <v>37</v>
      </c>
      <c r="F2866" s="92" t="s">
        <v>37</v>
      </c>
      <c r="G2866" s="93" t="s">
        <v>42</v>
      </c>
      <c r="H2866" s="93" t="s">
        <v>37</v>
      </c>
      <c r="I2866" s="92" t="s">
        <v>117</v>
      </c>
      <c r="J2866" s="94">
        <v>2142</v>
      </c>
      <c r="K2866" s="95">
        <v>16852</v>
      </c>
      <c r="L2866" s="96">
        <v>978644.24000001804</v>
      </c>
    </row>
    <row r="2867" spans="1:12" s="97" customFormat="1" ht="15" customHeight="1" x14ac:dyDescent="0.25">
      <c r="A2867" s="91" t="s">
        <v>52</v>
      </c>
      <c r="B2867" s="92" t="s">
        <v>44</v>
      </c>
      <c r="C2867" s="92" t="s">
        <v>55</v>
      </c>
      <c r="D2867" s="92" t="s">
        <v>125</v>
      </c>
      <c r="E2867" s="92" t="s">
        <v>37</v>
      </c>
      <c r="F2867" s="92" t="s">
        <v>37</v>
      </c>
      <c r="G2867" s="93" t="s">
        <v>42</v>
      </c>
      <c r="H2867" s="93" t="s">
        <v>37</v>
      </c>
      <c r="I2867" s="92" t="s">
        <v>45</v>
      </c>
      <c r="J2867" s="94">
        <v>548</v>
      </c>
      <c r="K2867" s="95">
        <v>1723</v>
      </c>
      <c r="L2867" s="96">
        <v>85389.270000000906</v>
      </c>
    </row>
    <row r="2868" spans="1:12" s="97" customFormat="1" ht="15" customHeight="1" x14ac:dyDescent="0.25">
      <c r="A2868" s="91" t="s">
        <v>52</v>
      </c>
      <c r="B2868" s="92" t="s">
        <v>44</v>
      </c>
      <c r="C2868" s="92" t="s">
        <v>55</v>
      </c>
      <c r="D2868" s="92" t="s">
        <v>125</v>
      </c>
      <c r="E2868" s="92" t="s">
        <v>37</v>
      </c>
      <c r="F2868" s="92" t="s">
        <v>37</v>
      </c>
      <c r="G2868" s="93" t="s">
        <v>43</v>
      </c>
      <c r="H2868" s="93" t="s">
        <v>37</v>
      </c>
      <c r="I2868" s="92" t="s">
        <v>117</v>
      </c>
      <c r="J2868" s="94">
        <v>2191</v>
      </c>
      <c r="K2868" s="95">
        <v>16974</v>
      </c>
      <c r="L2868" s="96">
        <v>978326.84000001801</v>
      </c>
    </row>
    <row r="2869" spans="1:12" s="97" customFormat="1" ht="15" customHeight="1" x14ac:dyDescent="0.25">
      <c r="A2869" s="91" t="s">
        <v>52</v>
      </c>
      <c r="B2869" s="92" t="s">
        <v>44</v>
      </c>
      <c r="C2869" s="92" t="s">
        <v>55</v>
      </c>
      <c r="D2869" s="92" t="s">
        <v>125</v>
      </c>
      <c r="E2869" s="92" t="s">
        <v>37</v>
      </c>
      <c r="F2869" s="92" t="s">
        <v>37</v>
      </c>
      <c r="G2869" s="93" t="s">
        <v>43</v>
      </c>
      <c r="H2869" s="93" t="s">
        <v>37</v>
      </c>
      <c r="I2869" s="92" t="s">
        <v>45</v>
      </c>
      <c r="J2869" s="94">
        <v>559</v>
      </c>
      <c r="K2869" s="95">
        <v>1930</v>
      </c>
      <c r="L2869" s="96">
        <v>95374.590000000899</v>
      </c>
    </row>
    <row r="2870" spans="1:12" s="97" customFormat="1" ht="15" customHeight="1" x14ac:dyDescent="0.25">
      <c r="A2870" s="91" t="s">
        <v>52</v>
      </c>
      <c r="B2870" s="92" t="s">
        <v>44</v>
      </c>
      <c r="C2870" s="92" t="s">
        <v>55</v>
      </c>
      <c r="D2870" s="92" t="s">
        <v>125</v>
      </c>
      <c r="E2870" s="92" t="s">
        <v>37</v>
      </c>
      <c r="F2870" s="92" t="s">
        <v>37</v>
      </c>
      <c r="G2870" s="93" t="s">
        <v>44</v>
      </c>
      <c r="H2870" s="93" t="s">
        <v>37</v>
      </c>
      <c r="I2870" s="92" t="s">
        <v>117</v>
      </c>
      <c r="J2870" s="94">
        <v>1956</v>
      </c>
      <c r="K2870" s="95">
        <v>15929</v>
      </c>
      <c r="L2870" s="96">
        <v>925575.29000001296</v>
      </c>
    </row>
    <row r="2871" spans="1:12" s="97" customFormat="1" ht="15" customHeight="1" x14ac:dyDescent="0.25">
      <c r="A2871" s="91" t="s">
        <v>52</v>
      </c>
      <c r="B2871" s="92" t="s">
        <v>44</v>
      </c>
      <c r="C2871" s="92" t="s">
        <v>55</v>
      </c>
      <c r="D2871" s="92" t="s">
        <v>125</v>
      </c>
      <c r="E2871" s="92" t="s">
        <v>37</v>
      </c>
      <c r="F2871" s="92" t="s">
        <v>37</v>
      </c>
      <c r="G2871" s="93" t="s">
        <v>44</v>
      </c>
      <c r="H2871" s="93" t="s">
        <v>37</v>
      </c>
      <c r="I2871" s="92" t="s">
        <v>45</v>
      </c>
      <c r="J2871" s="94">
        <v>536</v>
      </c>
      <c r="K2871" s="95">
        <v>1801</v>
      </c>
      <c r="L2871" s="96">
        <v>89153.190000000905</v>
      </c>
    </row>
    <row r="2872" spans="1:12" s="97" customFormat="1" ht="15" customHeight="1" x14ac:dyDescent="0.25">
      <c r="A2872" s="91" t="s">
        <v>52</v>
      </c>
      <c r="B2872" s="92" t="s">
        <v>44</v>
      </c>
      <c r="C2872" s="92" t="s">
        <v>55</v>
      </c>
      <c r="D2872" s="92" t="s">
        <v>125</v>
      </c>
      <c r="E2872" s="92" t="s">
        <v>37</v>
      </c>
      <c r="F2872" s="92" t="s">
        <v>37</v>
      </c>
      <c r="G2872" s="93" t="s">
        <v>98</v>
      </c>
      <c r="H2872" s="93" t="s">
        <v>37</v>
      </c>
      <c r="I2872" s="92" t="s">
        <v>117</v>
      </c>
      <c r="J2872" s="94">
        <v>2190</v>
      </c>
      <c r="K2872" s="95">
        <v>19130</v>
      </c>
      <c r="L2872" s="96">
        <v>1082944.97000002</v>
      </c>
    </row>
    <row r="2873" spans="1:12" s="97" customFormat="1" ht="15" customHeight="1" x14ac:dyDescent="0.25">
      <c r="A2873" s="91" t="s">
        <v>52</v>
      </c>
      <c r="B2873" s="92" t="s">
        <v>44</v>
      </c>
      <c r="C2873" s="92" t="s">
        <v>55</v>
      </c>
      <c r="D2873" s="92" t="s">
        <v>125</v>
      </c>
      <c r="E2873" s="92" t="s">
        <v>37</v>
      </c>
      <c r="F2873" s="92" t="s">
        <v>37</v>
      </c>
      <c r="G2873" s="93" t="s">
        <v>98</v>
      </c>
      <c r="H2873" s="93" t="s">
        <v>37</v>
      </c>
      <c r="I2873" s="92" t="s">
        <v>45</v>
      </c>
      <c r="J2873" s="94">
        <v>625</v>
      </c>
      <c r="K2873" s="95">
        <v>2425</v>
      </c>
      <c r="L2873" s="96">
        <v>119824.010000001</v>
      </c>
    </row>
    <row r="2874" spans="1:12" s="97" customFormat="1" ht="15" customHeight="1" x14ac:dyDescent="0.25">
      <c r="A2874" s="91" t="s">
        <v>52</v>
      </c>
      <c r="B2874" s="92" t="s">
        <v>44</v>
      </c>
      <c r="C2874" s="92" t="s">
        <v>55</v>
      </c>
      <c r="D2874" s="92" t="s">
        <v>125</v>
      </c>
      <c r="E2874" s="92" t="s">
        <v>37</v>
      </c>
      <c r="F2874" s="92" t="s">
        <v>37</v>
      </c>
      <c r="G2874" s="93" t="s">
        <v>37</v>
      </c>
      <c r="H2874" s="93" t="s">
        <v>122</v>
      </c>
      <c r="I2874" s="92" t="s">
        <v>117</v>
      </c>
      <c r="J2874" s="94">
        <v>1328</v>
      </c>
      <c r="K2874" s="95">
        <v>10060</v>
      </c>
      <c r="L2874" s="96">
        <v>674493.77000001306</v>
      </c>
    </row>
    <row r="2875" spans="1:12" s="97" customFormat="1" ht="15" customHeight="1" x14ac:dyDescent="0.25">
      <c r="A2875" s="91" t="s">
        <v>52</v>
      </c>
      <c r="B2875" s="92" t="s">
        <v>44</v>
      </c>
      <c r="C2875" s="92" t="s">
        <v>55</v>
      </c>
      <c r="D2875" s="92" t="s">
        <v>125</v>
      </c>
      <c r="E2875" s="92" t="s">
        <v>37</v>
      </c>
      <c r="F2875" s="92" t="s">
        <v>37</v>
      </c>
      <c r="G2875" s="93" t="s">
        <v>37</v>
      </c>
      <c r="H2875" s="93" t="s">
        <v>122</v>
      </c>
      <c r="I2875" s="92" t="s">
        <v>45</v>
      </c>
      <c r="J2875" s="94">
        <v>279</v>
      </c>
      <c r="K2875" s="95">
        <v>795</v>
      </c>
      <c r="L2875" s="96">
        <v>40383.199999999903</v>
      </c>
    </row>
    <row r="2876" spans="1:12" s="97" customFormat="1" ht="15" customHeight="1" x14ac:dyDescent="0.25">
      <c r="A2876" s="91" t="s">
        <v>52</v>
      </c>
      <c r="B2876" s="92" t="s">
        <v>44</v>
      </c>
      <c r="C2876" s="92" t="s">
        <v>55</v>
      </c>
      <c r="D2876" s="92" t="s">
        <v>125</v>
      </c>
      <c r="E2876" s="92" t="s">
        <v>37</v>
      </c>
      <c r="F2876" s="92" t="s">
        <v>37</v>
      </c>
      <c r="G2876" s="93" t="s">
        <v>37</v>
      </c>
      <c r="H2876" s="93" t="s">
        <v>37</v>
      </c>
      <c r="I2876" s="92" t="s">
        <v>117</v>
      </c>
      <c r="J2876" s="94">
        <v>10199</v>
      </c>
      <c r="K2876" s="95">
        <v>88076</v>
      </c>
      <c r="L2876" s="96">
        <v>5156997.0599996503</v>
      </c>
    </row>
    <row r="2877" spans="1:12" s="97" customFormat="1" ht="15" customHeight="1" x14ac:dyDescent="0.25">
      <c r="A2877" s="91" t="s">
        <v>52</v>
      </c>
      <c r="B2877" s="92" t="s">
        <v>44</v>
      </c>
      <c r="C2877" s="92" t="s">
        <v>55</v>
      </c>
      <c r="D2877" s="92" t="s">
        <v>125</v>
      </c>
      <c r="E2877" s="92" t="s">
        <v>37</v>
      </c>
      <c r="F2877" s="92" t="s">
        <v>37</v>
      </c>
      <c r="G2877" s="93" t="s">
        <v>37</v>
      </c>
      <c r="H2877" s="93" t="s">
        <v>37</v>
      </c>
      <c r="I2877" s="92" t="s">
        <v>45</v>
      </c>
      <c r="J2877" s="94">
        <v>2804</v>
      </c>
      <c r="K2877" s="95">
        <v>9664</v>
      </c>
      <c r="L2877" s="96">
        <v>477862.79999997601</v>
      </c>
    </row>
    <row r="2878" spans="1:12" s="97" customFormat="1" ht="15" customHeight="1" x14ac:dyDescent="0.25">
      <c r="A2878" s="91" t="s">
        <v>52</v>
      </c>
      <c r="B2878" s="92" t="s">
        <v>44</v>
      </c>
      <c r="C2878" s="92" t="s">
        <v>55</v>
      </c>
      <c r="D2878" s="92" t="s">
        <v>125</v>
      </c>
      <c r="E2878" s="92" t="s">
        <v>37</v>
      </c>
      <c r="F2878" s="92" t="s">
        <v>37</v>
      </c>
      <c r="G2878" s="93" t="s">
        <v>37</v>
      </c>
      <c r="H2878" s="93" t="s">
        <v>64</v>
      </c>
      <c r="I2878" s="92" t="s">
        <v>117</v>
      </c>
      <c r="J2878" s="94">
        <v>8731</v>
      </c>
      <c r="K2878" s="95">
        <v>76172</v>
      </c>
      <c r="L2878" s="96">
        <v>4373192.2699999698</v>
      </c>
    </row>
    <row r="2879" spans="1:12" s="97" customFormat="1" ht="15" customHeight="1" x14ac:dyDescent="0.25">
      <c r="A2879" s="91" t="s">
        <v>52</v>
      </c>
      <c r="B2879" s="92" t="s">
        <v>44</v>
      </c>
      <c r="C2879" s="92" t="s">
        <v>55</v>
      </c>
      <c r="D2879" s="92" t="s">
        <v>125</v>
      </c>
      <c r="E2879" s="92" t="s">
        <v>37</v>
      </c>
      <c r="F2879" s="92" t="s">
        <v>37</v>
      </c>
      <c r="G2879" s="93" t="s">
        <v>37</v>
      </c>
      <c r="H2879" s="93" t="s">
        <v>64</v>
      </c>
      <c r="I2879" s="92" t="s">
        <v>45</v>
      </c>
      <c r="J2879" s="94">
        <v>2478</v>
      </c>
      <c r="K2879" s="95">
        <v>8683</v>
      </c>
      <c r="L2879" s="96">
        <v>428234.26999997901</v>
      </c>
    </row>
    <row r="2880" spans="1:12" s="97" customFormat="1" ht="15" customHeight="1" x14ac:dyDescent="0.25">
      <c r="A2880" s="91" t="s">
        <v>52</v>
      </c>
      <c r="B2880" s="92" t="s">
        <v>44</v>
      </c>
      <c r="C2880" s="92" t="s">
        <v>55</v>
      </c>
      <c r="D2880" s="92" t="s">
        <v>124</v>
      </c>
      <c r="E2880" s="92" t="s">
        <v>61</v>
      </c>
      <c r="F2880" s="92" t="s">
        <v>37</v>
      </c>
      <c r="G2880" s="93" t="s">
        <v>37</v>
      </c>
      <c r="H2880" s="93" t="s">
        <v>37</v>
      </c>
      <c r="I2880" s="92" t="s">
        <v>117</v>
      </c>
      <c r="J2880" s="94">
        <v>620</v>
      </c>
      <c r="K2880" s="95">
        <v>1021</v>
      </c>
      <c r="L2880" s="96">
        <v>60916.520000000099</v>
      </c>
    </row>
    <row r="2881" spans="1:12" s="97" customFormat="1" ht="15" customHeight="1" x14ac:dyDescent="0.25">
      <c r="A2881" s="91" t="s">
        <v>52</v>
      </c>
      <c r="B2881" s="92" t="s">
        <v>44</v>
      </c>
      <c r="C2881" s="92" t="s">
        <v>55</v>
      </c>
      <c r="D2881" s="92" t="s">
        <v>124</v>
      </c>
      <c r="E2881" s="92" t="s">
        <v>61</v>
      </c>
      <c r="F2881" s="92" t="s">
        <v>37</v>
      </c>
      <c r="G2881" s="93" t="s">
        <v>37</v>
      </c>
      <c r="H2881" s="93" t="s">
        <v>37</v>
      </c>
      <c r="I2881" s="92" t="s">
        <v>45</v>
      </c>
      <c r="J2881" s="94">
        <v>129</v>
      </c>
      <c r="K2881" s="95">
        <v>140</v>
      </c>
      <c r="L2881" s="96">
        <v>7820.2999999999802</v>
      </c>
    </row>
    <row r="2882" spans="1:12" s="97" customFormat="1" ht="15" customHeight="1" x14ac:dyDescent="0.25">
      <c r="A2882" s="91" t="s">
        <v>52</v>
      </c>
      <c r="B2882" s="92" t="s">
        <v>44</v>
      </c>
      <c r="C2882" s="92" t="s">
        <v>55</v>
      </c>
      <c r="D2882" s="92" t="s">
        <v>124</v>
      </c>
      <c r="E2882" s="92" t="s">
        <v>62</v>
      </c>
      <c r="F2882" s="92" t="s">
        <v>37</v>
      </c>
      <c r="G2882" s="93" t="s">
        <v>37</v>
      </c>
      <c r="H2882" s="93" t="s">
        <v>37</v>
      </c>
      <c r="I2882" s="92" t="s">
        <v>117</v>
      </c>
      <c r="J2882" s="94">
        <v>410</v>
      </c>
      <c r="K2882" s="95">
        <v>638</v>
      </c>
      <c r="L2882" s="96">
        <v>37732.710000000101</v>
      </c>
    </row>
    <row r="2883" spans="1:12" s="97" customFormat="1" ht="15" customHeight="1" x14ac:dyDescent="0.25">
      <c r="A2883" s="91" t="s">
        <v>52</v>
      </c>
      <c r="B2883" s="92" t="s">
        <v>44</v>
      </c>
      <c r="C2883" s="92" t="s">
        <v>55</v>
      </c>
      <c r="D2883" s="92" t="s">
        <v>124</v>
      </c>
      <c r="E2883" s="92" t="s">
        <v>62</v>
      </c>
      <c r="F2883" s="92" t="s">
        <v>37</v>
      </c>
      <c r="G2883" s="93" t="s">
        <v>37</v>
      </c>
      <c r="H2883" s="93" t="s">
        <v>37</v>
      </c>
      <c r="I2883" s="92" t="s">
        <v>45</v>
      </c>
      <c r="J2883" s="94">
        <v>78</v>
      </c>
      <c r="K2883" s="95">
        <v>81</v>
      </c>
      <c r="L2883" s="96">
        <v>4514.4899999999898</v>
      </c>
    </row>
    <row r="2884" spans="1:12" s="97" customFormat="1" ht="15" customHeight="1" x14ac:dyDescent="0.25">
      <c r="A2884" s="91" t="s">
        <v>52</v>
      </c>
      <c r="B2884" s="92" t="s">
        <v>44</v>
      </c>
      <c r="C2884" s="92" t="s">
        <v>55</v>
      </c>
      <c r="D2884" s="92" t="s">
        <v>124</v>
      </c>
      <c r="E2884" s="92" t="s">
        <v>37</v>
      </c>
      <c r="F2884" s="92" t="s">
        <v>120</v>
      </c>
      <c r="G2884" s="93" t="s">
        <v>37</v>
      </c>
      <c r="H2884" s="93" t="s">
        <v>37</v>
      </c>
      <c r="I2884" s="92" t="s">
        <v>117</v>
      </c>
      <c r="J2884" s="94">
        <v>896</v>
      </c>
      <c r="K2884" s="95">
        <v>1469</v>
      </c>
      <c r="L2884" s="96">
        <v>87859.780000000101</v>
      </c>
    </row>
    <row r="2885" spans="1:12" s="97" customFormat="1" ht="15" customHeight="1" x14ac:dyDescent="0.25">
      <c r="A2885" s="91" t="s">
        <v>52</v>
      </c>
      <c r="B2885" s="92" t="s">
        <v>44</v>
      </c>
      <c r="C2885" s="92" t="s">
        <v>55</v>
      </c>
      <c r="D2885" s="92" t="s">
        <v>124</v>
      </c>
      <c r="E2885" s="92" t="s">
        <v>37</v>
      </c>
      <c r="F2885" s="92" t="s">
        <v>120</v>
      </c>
      <c r="G2885" s="93" t="s">
        <v>37</v>
      </c>
      <c r="H2885" s="93" t="s">
        <v>37</v>
      </c>
      <c r="I2885" s="92" t="s">
        <v>45</v>
      </c>
      <c r="J2885" s="94">
        <v>191</v>
      </c>
      <c r="K2885" s="95">
        <v>204</v>
      </c>
      <c r="L2885" s="96">
        <v>11387.89</v>
      </c>
    </row>
    <row r="2886" spans="1:12" s="97" customFormat="1" ht="15" customHeight="1" x14ac:dyDescent="0.25">
      <c r="A2886" s="91" t="s">
        <v>52</v>
      </c>
      <c r="B2886" s="92" t="s">
        <v>44</v>
      </c>
      <c r="C2886" s="92" t="s">
        <v>55</v>
      </c>
      <c r="D2886" s="92" t="s">
        <v>124</v>
      </c>
      <c r="E2886" s="92" t="s">
        <v>37</v>
      </c>
      <c r="F2886" s="92" t="s">
        <v>37</v>
      </c>
      <c r="G2886" s="93" t="s">
        <v>41</v>
      </c>
      <c r="H2886" s="93" t="s">
        <v>37</v>
      </c>
      <c r="I2886" s="92" t="s">
        <v>117</v>
      </c>
      <c r="J2886" s="94">
        <v>254</v>
      </c>
      <c r="K2886" s="95">
        <v>386</v>
      </c>
      <c r="L2886" s="96">
        <v>23430.42</v>
      </c>
    </row>
    <row r="2887" spans="1:12" s="97" customFormat="1" ht="15" customHeight="1" x14ac:dyDescent="0.25">
      <c r="A2887" s="91" t="s">
        <v>52</v>
      </c>
      <c r="B2887" s="92" t="s">
        <v>44</v>
      </c>
      <c r="C2887" s="92" t="s">
        <v>55</v>
      </c>
      <c r="D2887" s="92" t="s">
        <v>124</v>
      </c>
      <c r="E2887" s="92" t="s">
        <v>37</v>
      </c>
      <c r="F2887" s="92" t="s">
        <v>37</v>
      </c>
      <c r="G2887" s="93" t="s">
        <v>41</v>
      </c>
      <c r="H2887" s="93" t="s">
        <v>37</v>
      </c>
      <c r="I2887" s="92" t="s">
        <v>45</v>
      </c>
      <c r="J2887" s="94">
        <v>49</v>
      </c>
      <c r="K2887" s="95">
        <v>52</v>
      </c>
      <c r="L2887" s="96">
        <v>2896.4</v>
      </c>
    </row>
    <row r="2888" spans="1:12" s="97" customFormat="1" ht="15" customHeight="1" x14ac:dyDescent="0.25">
      <c r="A2888" s="91" t="s">
        <v>52</v>
      </c>
      <c r="B2888" s="92" t="s">
        <v>44</v>
      </c>
      <c r="C2888" s="92" t="s">
        <v>55</v>
      </c>
      <c r="D2888" s="92" t="s">
        <v>124</v>
      </c>
      <c r="E2888" s="92" t="s">
        <v>37</v>
      </c>
      <c r="F2888" s="92" t="s">
        <v>37</v>
      </c>
      <c r="G2888" s="93" t="s">
        <v>42</v>
      </c>
      <c r="H2888" s="93" t="s">
        <v>37</v>
      </c>
      <c r="I2888" s="92" t="s">
        <v>117</v>
      </c>
      <c r="J2888" s="94">
        <v>167</v>
      </c>
      <c r="K2888" s="95">
        <v>269</v>
      </c>
      <c r="L2888" s="96">
        <v>15198.69</v>
      </c>
    </row>
    <row r="2889" spans="1:12" s="97" customFormat="1" ht="15" customHeight="1" x14ac:dyDescent="0.25">
      <c r="A2889" s="91" t="s">
        <v>52</v>
      </c>
      <c r="B2889" s="92" t="s">
        <v>44</v>
      </c>
      <c r="C2889" s="92" t="s">
        <v>55</v>
      </c>
      <c r="D2889" s="92" t="s">
        <v>124</v>
      </c>
      <c r="E2889" s="92" t="s">
        <v>37</v>
      </c>
      <c r="F2889" s="92" t="s">
        <v>37</v>
      </c>
      <c r="G2889" s="93" t="s">
        <v>42</v>
      </c>
      <c r="H2889" s="93" t="s">
        <v>37</v>
      </c>
      <c r="I2889" s="92" t="s">
        <v>45</v>
      </c>
      <c r="J2889" s="94">
        <v>34</v>
      </c>
      <c r="K2889" s="95">
        <v>34</v>
      </c>
      <c r="L2889" s="96">
        <v>1896.59</v>
      </c>
    </row>
    <row r="2890" spans="1:12" s="97" customFormat="1" ht="15" customHeight="1" x14ac:dyDescent="0.25">
      <c r="A2890" s="91" t="s">
        <v>52</v>
      </c>
      <c r="B2890" s="92" t="s">
        <v>44</v>
      </c>
      <c r="C2890" s="92" t="s">
        <v>55</v>
      </c>
      <c r="D2890" s="92" t="s">
        <v>124</v>
      </c>
      <c r="E2890" s="92" t="s">
        <v>37</v>
      </c>
      <c r="F2890" s="92" t="s">
        <v>37</v>
      </c>
      <c r="G2890" s="93" t="s">
        <v>43</v>
      </c>
      <c r="H2890" s="93" t="s">
        <v>37</v>
      </c>
      <c r="I2890" s="92" t="s">
        <v>117</v>
      </c>
      <c r="J2890" s="94">
        <v>179</v>
      </c>
      <c r="K2890" s="95">
        <v>282</v>
      </c>
      <c r="L2890" s="96">
        <v>17185.13</v>
      </c>
    </row>
    <row r="2891" spans="1:12" s="97" customFormat="1" ht="15" customHeight="1" x14ac:dyDescent="0.25">
      <c r="A2891" s="91" t="s">
        <v>52</v>
      </c>
      <c r="B2891" s="92" t="s">
        <v>44</v>
      </c>
      <c r="C2891" s="92" t="s">
        <v>55</v>
      </c>
      <c r="D2891" s="92" t="s">
        <v>124</v>
      </c>
      <c r="E2891" s="92" t="s">
        <v>37</v>
      </c>
      <c r="F2891" s="92" t="s">
        <v>37</v>
      </c>
      <c r="G2891" s="93" t="s">
        <v>43</v>
      </c>
      <c r="H2891" s="93" t="s">
        <v>37</v>
      </c>
      <c r="I2891" s="92" t="s">
        <v>45</v>
      </c>
      <c r="J2891" s="94">
        <v>32</v>
      </c>
      <c r="K2891" s="95">
        <v>32</v>
      </c>
      <c r="L2891" s="96">
        <v>1785.19</v>
      </c>
    </row>
    <row r="2892" spans="1:12" s="97" customFormat="1" ht="15" customHeight="1" x14ac:dyDescent="0.25">
      <c r="A2892" s="91" t="s">
        <v>52</v>
      </c>
      <c r="B2892" s="92" t="s">
        <v>44</v>
      </c>
      <c r="C2892" s="92" t="s">
        <v>55</v>
      </c>
      <c r="D2892" s="92" t="s">
        <v>124</v>
      </c>
      <c r="E2892" s="92" t="s">
        <v>37</v>
      </c>
      <c r="F2892" s="92" t="s">
        <v>37</v>
      </c>
      <c r="G2892" s="93" t="s">
        <v>44</v>
      </c>
      <c r="H2892" s="93" t="s">
        <v>37</v>
      </c>
      <c r="I2892" s="92" t="s">
        <v>117</v>
      </c>
      <c r="J2892" s="94">
        <v>192</v>
      </c>
      <c r="K2892" s="95">
        <v>308</v>
      </c>
      <c r="L2892" s="96">
        <v>18382.16</v>
      </c>
    </row>
    <row r="2893" spans="1:12" s="97" customFormat="1" ht="15" customHeight="1" x14ac:dyDescent="0.25">
      <c r="A2893" s="91" t="s">
        <v>52</v>
      </c>
      <c r="B2893" s="92" t="s">
        <v>44</v>
      </c>
      <c r="C2893" s="92" t="s">
        <v>55</v>
      </c>
      <c r="D2893" s="92" t="s">
        <v>124</v>
      </c>
      <c r="E2893" s="92" t="s">
        <v>37</v>
      </c>
      <c r="F2893" s="92" t="s">
        <v>37</v>
      </c>
      <c r="G2893" s="93" t="s">
        <v>44</v>
      </c>
      <c r="H2893" s="93" t="s">
        <v>37</v>
      </c>
      <c r="I2893" s="92" t="s">
        <v>45</v>
      </c>
      <c r="J2893" s="94">
        <v>48</v>
      </c>
      <c r="K2893" s="95">
        <v>52</v>
      </c>
      <c r="L2893" s="96">
        <v>2899.19</v>
      </c>
    </row>
    <row r="2894" spans="1:12" s="97" customFormat="1" ht="15" customHeight="1" x14ac:dyDescent="0.25">
      <c r="A2894" s="91" t="s">
        <v>52</v>
      </c>
      <c r="B2894" s="92" t="s">
        <v>44</v>
      </c>
      <c r="C2894" s="92" t="s">
        <v>55</v>
      </c>
      <c r="D2894" s="92" t="s">
        <v>124</v>
      </c>
      <c r="E2894" s="92" t="s">
        <v>37</v>
      </c>
      <c r="F2894" s="92" t="s">
        <v>37</v>
      </c>
      <c r="G2894" s="93" t="s">
        <v>98</v>
      </c>
      <c r="H2894" s="93" t="s">
        <v>37</v>
      </c>
      <c r="I2894" s="92" t="s">
        <v>117</v>
      </c>
      <c r="J2894" s="94">
        <v>229</v>
      </c>
      <c r="K2894" s="95">
        <v>373</v>
      </c>
      <c r="L2894" s="96">
        <v>21917.599999999999</v>
      </c>
    </row>
    <row r="2895" spans="1:12" s="97" customFormat="1" ht="15" customHeight="1" x14ac:dyDescent="0.25">
      <c r="A2895" s="91" t="s">
        <v>52</v>
      </c>
      <c r="B2895" s="92" t="s">
        <v>44</v>
      </c>
      <c r="C2895" s="92" t="s">
        <v>55</v>
      </c>
      <c r="D2895" s="92" t="s">
        <v>124</v>
      </c>
      <c r="E2895" s="92" t="s">
        <v>37</v>
      </c>
      <c r="F2895" s="92" t="s">
        <v>37</v>
      </c>
      <c r="G2895" s="93" t="s">
        <v>98</v>
      </c>
      <c r="H2895" s="93" t="s">
        <v>37</v>
      </c>
      <c r="I2895" s="92" t="s">
        <v>45</v>
      </c>
      <c r="J2895" s="94">
        <v>44</v>
      </c>
      <c r="K2895" s="95">
        <v>49</v>
      </c>
      <c r="L2895" s="96">
        <v>2746.02</v>
      </c>
    </row>
    <row r="2896" spans="1:12" s="97" customFormat="1" ht="15" customHeight="1" x14ac:dyDescent="0.25">
      <c r="A2896" s="91" t="s">
        <v>52</v>
      </c>
      <c r="B2896" s="92" t="s">
        <v>44</v>
      </c>
      <c r="C2896" s="92" t="s">
        <v>55</v>
      </c>
      <c r="D2896" s="92" t="s">
        <v>124</v>
      </c>
      <c r="E2896" s="92" t="s">
        <v>37</v>
      </c>
      <c r="F2896" s="92" t="s">
        <v>37</v>
      </c>
      <c r="G2896" s="93" t="s">
        <v>37</v>
      </c>
      <c r="H2896" s="93" t="s">
        <v>122</v>
      </c>
      <c r="I2896" s="92" t="s">
        <v>117</v>
      </c>
      <c r="J2896" s="94">
        <v>127</v>
      </c>
      <c r="K2896" s="95">
        <v>186</v>
      </c>
      <c r="L2896" s="96">
        <v>12502.52</v>
      </c>
    </row>
    <row r="2897" spans="1:12" s="97" customFormat="1" ht="15" customHeight="1" x14ac:dyDescent="0.25">
      <c r="A2897" s="91" t="s">
        <v>52</v>
      </c>
      <c r="B2897" s="92" t="s">
        <v>44</v>
      </c>
      <c r="C2897" s="92" t="s">
        <v>55</v>
      </c>
      <c r="D2897" s="92" t="s">
        <v>124</v>
      </c>
      <c r="E2897" s="92" t="s">
        <v>37</v>
      </c>
      <c r="F2897" s="92" t="s">
        <v>37</v>
      </c>
      <c r="G2897" s="93" t="s">
        <v>37</v>
      </c>
      <c r="H2897" s="93" t="s">
        <v>122</v>
      </c>
      <c r="I2897" s="92" t="s">
        <v>45</v>
      </c>
      <c r="J2897" s="94">
        <v>21</v>
      </c>
      <c r="K2897" s="95">
        <v>22</v>
      </c>
      <c r="L2897" s="96">
        <v>1225.4000000000001</v>
      </c>
    </row>
    <row r="2898" spans="1:12" s="97" customFormat="1" ht="15" customHeight="1" x14ac:dyDescent="0.25">
      <c r="A2898" s="91" t="s">
        <v>52</v>
      </c>
      <c r="B2898" s="92" t="s">
        <v>44</v>
      </c>
      <c r="C2898" s="92" t="s">
        <v>55</v>
      </c>
      <c r="D2898" s="92" t="s">
        <v>124</v>
      </c>
      <c r="E2898" s="92" t="s">
        <v>37</v>
      </c>
      <c r="F2898" s="92" t="s">
        <v>37</v>
      </c>
      <c r="G2898" s="93" t="s">
        <v>37</v>
      </c>
      <c r="H2898" s="93" t="s">
        <v>37</v>
      </c>
      <c r="I2898" s="92" t="s">
        <v>117</v>
      </c>
      <c r="J2898" s="94">
        <v>1030</v>
      </c>
      <c r="K2898" s="95">
        <v>1659</v>
      </c>
      <c r="L2898" s="96">
        <v>98649.23</v>
      </c>
    </row>
    <row r="2899" spans="1:12" s="97" customFormat="1" ht="15" customHeight="1" x14ac:dyDescent="0.25">
      <c r="A2899" s="91" t="s">
        <v>52</v>
      </c>
      <c r="B2899" s="92" t="s">
        <v>44</v>
      </c>
      <c r="C2899" s="92" t="s">
        <v>55</v>
      </c>
      <c r="D2899" s="92" t="s">
        <v>124</v>
      </c>
      <c r="E2899" s="92" t="s">
        <v>37</v>
      </c>
      <c r="F2899" s="92" t="s">
        <v>37</v>
      </c>
      <c r="G2899" s="93" t="s">
        <v>37</v>
      </c>
      <c r="H2899" s="93" t="s">
        <v>37</v>
      </c>
      <c r="I2899" s="92" t="s">
        <v>45</v>
      </c>
      <c r="J2899" s="94">
        <v>207</v>
      </c>
      <c r="K2899" s="95">
        <v>221</v>
      </c>
      <c r="L2899" s="96">
        <v>12334.79</v>
      </c>
    </row>
    <row r="2900" spans="1:12" s="97" customFormat="1" ht="15" customHeight="1" x14ac:dyDescent="0.25">
      <c r="A2900" s="91" t="s">
        <v>52</v>
      </c>
      <c r="B2900" s="92" t="s">
        <v>44</v>
      </c>
      <c r="C2900" s="92" t="s">
        <v>55</v>
      </c>
      <c r="D2900" s="92" t="s">
        <v>124</v>
      </c>
      <c r="E2900" s="92" t="s">
        <v>37</v>
      </c>
      <c r="F2900" s="92" t="s">
        <v>37</v>
      </c>
      <c r="G2900" s="93" t="s">
        <v>37</v>
      </c>
      <c r="H2900" s="93" t="s">
        <v>64</v>
      </c>
      <c r="I2900" s="92" t="s">
        <v>117</v>
      </c>
      <c r="J2900" s="94">
        <v>889</v>
      </c>
      <c r="K2900" s="95">
        <v>1443</v>
      </c>
      <c r="L2900" s="96">
        <v>84185.93</v>
      </c>
    </row>
    <row r="2901" spans="1:12" s="97" customFormat="1" ht="15" customHeight="1" x14ac:dyDescent="0.25">
      <c r="A2901" s="91" t="s">
        <v>52</v>
      </c>
      <c r="B2901" s="92" t="s">
        <v>44</v>
      </c>
      <c r="C2901" s="92" t="s">
        <v>55</v>
      </c>
      <c r="D2901" s="92" t="s">
        <v>124</v>
      </c>
      <c r="E2901" s="92" t="s">
        <v>37</v>
      </c>
      <c r="F2901" s="92" t="s">
        <v>37</v>
      </c>
      <c r="G2901" s="93" t="s">
        <v>37</v>
      </c>
      <c r="H2901" s="93" t="s">
        <v>64</v>
      </c>
      <c r="I2901" s="92" t="s">
        <v>45</v>
      </c>
      <c r="J2901" s="94">
        <v>184</v>
      </c>
      <c r="K2901" s="95">
        <v>197</v>
      </c>
      <c r="L2901" s="96">
        <v>10997.99</v>
      </c>
    </row>
    <row r="2902" spans="1:12" s="97" customFormat="1" ht="15" customHeight="1" x14ac:dyDescent="0.25">
      <c r="A2902" s="91" t="s">
        <v>52</v>
      </c>
      <c r="B2902" s="92" t="s">
        <v>44</v>
      </c>
      <c r="C2902" s="92" t="s">
        <v>55</v>
      </c>
      <c r="D2902" s="92" t="s">
        <v>37</v>
      </c>
      <c r="E2902" s="92" t="s">
        <v>61</v>
      </c>
      <c r="F2902" s="92" t="s">
        <v>120</v>
      </c>
      <c r="G2902" s="93" t="s">
        <v>37</v>
      </c>
      <c r="H2902" s="93" t="s">
        <v>37</v>
      </c>
      <c r="I2902" s="92" t="s">
        <v>117</v>
      </c>
      <c r="J2902" s="94">
        <v>2742</v>
      </c>
      <c r="K2902" s="95">
        <v>9068</v>
      </c>
      <c r="L2902" s="96">
        <v>510914.67000003799</v>
      </c>
    </row>
    <row r="2903" spans="1:12" s="97" customFormat="1" ht="15" customHeight="1" x14ac:dyDescent="0.25">
      <c r="A2903" s="91" t="s">
        <v>52</v>
      </c>
      <c r="B2903" s="92" t="s">
        <v>44</v>
      </c>
      <c r="C2903" s="92" t="s">
        <v>55</v>
      </c>
      <c r="D2903" s="92" t="s">
        <v>37</v>
      </c>
      <c r="E2903" s="92" t="s">
        <v>61</v>
      </c>
      <c r="F2903" s="92" t="s">
        <v>120</v>
      </c>
      <c r="G2903" s="93" t="s">
        <v>37</v>
      </c>
      <c r="H2903" s="93" t="s">
        <v>37</v>
      </c>
      <c r="I2903" s="92" t="s">
        <v>45</v>
      </c>
      <c r="J2903" s="94">
        <v>513</v>
      </c>
      <c r="K2903" s="95">
        <v>1022</v>
      </c>
      <c r="L2903" s="96">
        <v>48316.59</v>
      </c>
    </row>
    <row r="2904" spans="1:12" s="97" customFormat="1" ht="15" customHeight="1" x14ac:dyDescent="0.25">
      <c r="A2904" s="91" t="s">
        <v>52</v>
      </c>
      <c r="B2904" s="92" t="s">
        <v>44</v>
      </c>
      <c r="C2904" s="92" t="s">
        <v>55</v>
      </c>
      <c r="D2904" s="92" t="s">
        <v>37</v>
      </c>
      <c r="E2904" s="92" t="s">
        <v>61</v>
      </c>
      <c r="F2904" s="92" t="s">
        <v>121</v>
      </c>
      <c r="G2904" s="93" t="s">
        <v>37</v>
      </c>
      <c r="H2904" s="93" t="s">
        <v>37</v>
      </c>
      <c r="I2904" s="92" t="s">
        <v>117</v>
      </c>
      <c r="J2904" s="94">
        <v>29571</v>
      </c>
      <c r="K2904" s="95">
        <v>89128</v>
      </c>
      <c r="L2904" s="96">
        <v>4331427.4799990896</v>
      </c>
    </row>
    <row r="2905" spans="1:12" s="97" customFormat="1" ht="15" customHeight="1" x14ac:dyDescent="0.25">
      <c r="A2905" s="91" t="s">
        <v>52</v>
      </c>
      <c r="B2905" s="92" t="s">
        <v>44</v>
      </c>
      <c r="C2905" s="92" t="s">
        <v>55</v>
      </c>
      <c r="D2905" s="92" t="s">
        <v>37</v>
      </c>
      <c r="E2905" s="92" t="s">
        <v>61</v>
      </c>
      <c r="F2905" s="92" t="s">
        <v>121</v>
      </c>
      <c r="G2905" s="93" t="s">
        <v>37</v>
      </c>
      <c r="H2905" s="93" t="s">
        <v>37</v>
      </c>
      <c r="I2905" s="92" t="s">
        <v>45</v>
      </c>
      <c r="J2905" s="94">
        <v>5780</v>
      </c>
      <c r="K2905" s="95">
        <v>9598</v>
      </c>
      <c r="L2905" s="96">
        <v>420643.98999997502</v>
      </c>
    </row>
    <row r="2906" spans="1:12" s="97" customFormat="1" ht="15" customHeight="1" x14ac:dyDescent="0.25">
      <c r="A2906" s="91" t="s">
        <v>52</v>
      </c>
      <c r="B2906" s="92" t="s">
        <v>44</v>
      </c>
      <c r="C2906" s="92" t="s">
        <v>55</v>
      </c>
      <c r="D2906" s="92" t="s">
        <v>37</v>
      </c>
      <c r="E2906" s="92" t="s">
        <v>61</v>
      </c>
      <c r="F2906" s="92" t="s">
        <v>60</v>
      </c>
      <c r="G2906" s="93" t="s">
        <v>37</v>
      </c>
      <c r="H2906" s="93" t="s">
        <v>37</v>
      </c>
      <c r="I2906" s="92" t="s">
        <v>117</v>
      </c>
      <c r="J2906" s="94">
        <v>5731</v>
      </c>
      <c r="K2906" s="95">
        <v>16794</v>
      </c>
      <c r="L2906" s="96">
        <v>837060.06000004895</v>
      </c>
    </row>
    <row r="2907" spans="1:12" s="97" customFormat="1" ht="15" customHeight="1" x14ac:dyDescent="0.25">
      <c r="A2907" s="91" t="s">
        <v>52</v>
      </c>
      <c r="B2907" s="92" t="s">
        <v>44</v>
      </c>
      <c r="C2907" s="92" t="s">
        <v>55</v>
      </c>
      <c r="D2907" s="92" t="s">
        <v>37</v>
      </c>
      <c r="E2907" s="92" t="s">
        <v>61</v>
      </c>
      <c r="F2907" s="92" t="s">
        <v>60</v>
      </c>
      <c r="G2907" s="93" t="s">
        <v>37</v>
      </c>
      <c r="H2907" s="93" t="s">
        <v>37</v>
      </c>
      <c r="I2907" s="92" t="s">
        <v>45</v>
      </c>
      <c r="J2907" s="94">
        <v>1107</v>
      </c>
      <c r="K2907" s="95">
        <v>1739</v>
      </c>
      <c r="L2907" s="96">
        <v>75116.700000000696</v>
      </c>
    </row>
    <row r="2908" spans="1:12" s="97" customFormat="1" ht="15" customHeight="1" x14ac:dyDescent="0.25">
      <c r="A2908" s="91" t="s">
        <v>52</v>
      </c>
      <c r="B2908" s="92" t="s">
        <v>44</v>
      </c>
      <c r="C2908" s="92" t="s">
        <v>55</v>
      </c>
      <c r="D2908" s="92" t="s">
        <v>37</v>
      </c>
      <c r="E2908" s="92" t="s">
        <v>61</v>
      </c>
      <c r="F2908" s="92" t="s">
        <v>37</v>
      </c>
      <c r="G2908" s="93" t="s">
        <v>41</v>
      </c>
      <c r="H2908" s="93" t="s">
        <v>37</v>
      </c>
      <c r="I2908" s="92" t="s">
        <v>117</v>
      </c>
      <c r="J2908" s="94">
        <v>7693</v>
      </c>
      <c r="K2908" s="95">
        <v>21693</v>
      </c>
      <c r="L2908" s="96">
        <v>1111805.29000001</v>
      </c>
    </row>
    <row r="2909" spans="1:12" s="97" customFormat="1" ht="15" customHeight="1" x14ac:dyDescent="0.25">
      <c r="A2909" s="91" t="s">
        <v>52</v>
      </c>
      <c r="B2909" s="92" t="s">
        <v>44</v>
      </c>
      <c r="C2909" s="92" t="s">
        <v>55</v>
      </c>
      <c r="D2909" s="92" t="s">
        <v>37</v>
      </c>
      <c r="E2909" s="92" t="s">
        <v>61</v>
      </c>
      <c r="F2909" s="92" t="s">
        <v>37</v>
      </c>
      <c r="G2909" s="93" t="s">
        <v>41</v>
      </c>
      <c r="H2909" s="93" t="s">
        <v>37</v>
      </c>
      <c r="I2909" s="92" t="s">
        <v>45</v>
      </c>
      <c r="J2909" s="94">
        <v>1150</v>
      </c>
      <c r="K2909" s="95">
        <v>1854</v>
      </c>
      <c r="L2909" s="96">
        <v>81850.910000000906</v>
      </c>
    </row>
    <row r="2910" spans="1:12" s="97" customFormat="1" ht="15" customHeight="1" x14ac:dyDescent="0.25">
      <c r="A2910" s="91" t="s">
        <v>52</v>
      </c>
      <c r="B2910" s="92" t="s">
        <v>44</v>
      </c>
      <c r="C2910" s="92" t="s">
        <v>55</v>
      </c>
      <c r="D2910" s="92" t="s">
        <v>37</v>
      </c>
      <c r="E2910" s="92" t="s">
        <v>61</v>
      </c>
      <c r="F2910" s="92" t="s">
        <v>37</v>
      </c>
      <c r="G2910" s="93" t="s">
        <v>42</v>
      </c>
      <c r="H2910" s="93" t="s">
        <v>37</v>
      </c>
      <c r="I2910" s="92" t="s">
        <v>117</v>
      </c>
      <c r="J2910" s="94">
        <v>7980</v>
      </c>
      <c r="K2910" s="95">
        <v>23442</v>
      </c>
      <c r="L2910" s="96">
        <v>1139804.7900001099</v>
      </c>
    </row>
    <row r="2911" spans="1:12" s="97" customFormat="1" ht="15" customHeight="1" x14ac:dyDescent="0.25">
      <c r="A2911" s="91" t="s">
        <v>52</v>
      </c>
      <c r="B2911" s="92" t="s">
        <v>44</v>
      </c>
      <c r="C2911" s="92" t="s">
        <v>55</v>
      </c>
      <c r="D2911" s="92" t="s">
        <v>37</v>
      </c>
      <c r="E2911" s="92" t="s">
        <v>61</v>
      </c>
      <c r="F2911" s="92" t="s">
        <v>37</v>
      </c>
      <c r="G2911" s="93" t="s">
        <v>42</v>
      </c>
      <c r="H2911" s="93" t="s">
        <v>37</v>
      </c>
      <c r="I2911" s="92" t="s">
        <v>45</v>
      </c>
      <c r="J2911" s="94">
        <v>1554</v>
      </c>
      <c r="K2911" s="95">
        <v>2481</v>
      </c>
      <c r="L2911" s="96">
        <v>108552.66000000099</v>
      </c>
    </row>
    <row r="2912" spans="1:12" s="97" customFormat="1" ht="15" customHeight="1" x14ac:dyDescent="0.25">
      <c r="A2912" s="91" t="s">
        <v>52</v>
      </c>
      <c r="B2912" s="92" t="s">
        <v>44</v>
      </c>
      <c r="C2912" s="92" t="s">
        <v>55</v>
      </c>
      <c r="D2912" s="92" t="s">
        <v>37</v>
      </c>
      <c r="E2912" s="92" t="s">
        <v>61</v>
      </c>
      <c r="F2912" s="92" t="s">
        <v>37</v>
      </c>
      <c r="G2912" s="93" t="s">
        <v>43</v>
      </c>
      <c r="H2912" s="93" t="s">
        <v>37</v>
      </c>
      <c r="I2912" s="92" t="s">
        <v>117</v>
      </c>
      <c r="J2912" s="94">
        <v>7865</v>
      </c>
      <c r="K2912" s="95">
        <v>22364</v>
      </c>
      <c r="L2912" s="96">
        <v>1091156.4300001201</v>
      </c>
    </row>
    <row r="2913" spans="1:12" s="97" customFormat="1" ht="15" customHeight="1" x14ac:dyDescent="0.25">
      <c r="A2913" s="91" t="s">
        <v>52</v>
      </c>
      <c r="B2913" s="92" t="s">
        <v>44</v>
      </c>
      <c r="C2913" s="92" t="s">
        <v>55</v>
      </c>
      <c r="D2913" s="92" t="s">
        <v>37</v>
      </c>
      <c r="E2913" s="92" t="s">
        <v>61</v>
      </c>
      <c r="F2913" s="92" t="s">
        <v>37</v>
      </c>
      <c r="G2913" s="93" t="s">
        <v>43</v>
      </c>
      <c r="H2913" s="93" t="s">
        <v>37</v>
      </c>
      <c r="I2913" s="92" t="s">
        <v>45</v>
      </c>
      <c r="J2913" s="94">
        <v>1571</v>
      </c>
      <c r="K2913" s="95">
        <v>2538</v>
      </c>
      <c r="L2913" s="96">
        <v>110753.510000001</v>
      </c>
    </row>
    <row r="2914" spans="1:12" s="97" customFormat="1" ht="15" customHeight="1" x14ac:dyDescent="0.25">
      <c r="A2914" s="91" t="s">
        <v>52</v>
      </c>
      <c r="B2914" s="92" t="s">
        <v>44</v>
      </c>
      <c r="C2914" s="92" t="s">
        <v>55</v>
      </c>
      <c r="D2914" s="92" t="s">
        <v>37</v>
      </c>
      <c r="E2914" s="92" t="s">
        <v>61</v>
      </c>
      <c r="F2914" s="92" t="s">
        <v>37</v>
      </c>
      <c r="G2914" s="93" t="s">
        <v>44</v>
      </c>
      <c r="H2914" s="93" t="s">
        <v>37</v>
      </c>
      <c r="I2914" s="92" t="s">
        <v>117</v>
      </c>
      <c r="J2914" s="94">
        <v>7843</v>
      </c>
      <c r="K2914" s="95">
        <v>22011</v>
      </c>
      <c r="L2914" s="96">
        <v>1080185.2300001101</v>
      </c>
    </row>
    <row r="2915" spans="1:12" s="97" customFormat="1" ht="15" customHeight="1" x14ac:dyDescent="0.25">
      <c r="A2915" s="91" t="s">
        <v>52</v>
      </c>
      <c r="B2915" s="92" t="s">
        <v>44</v>
      </c>
      <c r="C2915" s="92" t="s">
        <v>55</v>
      </c>
      <c r="D2915" s="92" t="s">
        <v>37</v>
      </c>
      <c r="E2915" s="92" t="s">
        <v>61</v>
      </c>
      <c r="F2915" s="92" t="s">
        <v>37</v>
      </c>
      <c r="G2915" s="93" t="s">
        <v>44</v>
      </c>
      <c r="H2915" s="93" t="s">
        <v>37</v>
      </c>
      <c r="I2915" s="92" t="s">
        <v>45</v>
      </c>
      <c r="J2915" s="94">
        <v>1476</v>
      </c>
      <c r="K2915" s="95">
        <v>2401</v>
      </c>
      <c r="L2915" s="96">
        <v>105620.02000000099</v>
      </c>
    </row>
    <row r="2916" spans="1:12" s="97" customFormat="1" ht="15" customHeight="1" x14ac:dyDescent="0.25">
      <c r="A2916" s="91" t="s">
        <v>52</v>
      </c>
      <c r="B2916" s="92" t="s">
        <v>44</v>
      </c>
      <c r="C2916" s="92" t="s">
        <v>55</v>
      </c>
      <c r="D2916" s="92" t="s">
        <v>37</v>
      </c>
      <c r="E2916" s="92" t="s">
        <v>61</v>
      </c>
      <c r="F2916" s="92" t="s">
        <v>37</v>
      </c>
      <c r="G2916" s="93" t="s">
        <v>98</v>
      </c>
      <c r="H2916" s="93" t="s">
        <v>37</v>
      </c>
      <c r="I2916" s="92" t="s">
        <v>117</v>
      </c>
      <c r="J2916" s="94">
        <v>7597</v>
      </c>
      <c r="K2916" s="95">
        <v>22536</v>
      </c>
      <c r="L2916" s="96">
        <v>1107382.2900000999</v>
      </c>
    </row>
    <row r="2917" spans="1:12" s="97" customFormat="1" ht="15" customHeight="1" x14ac:dyDescent="0.25">
      <c r="A2917" s="91" t="s">
        <v>52</v>
      </c>
      <c r="B2917" s="92" t="s">
        <v>44</v>
      </c>
      <c r="C2917" s="92" t="s">
        <v>55</v>
      </c>
      <c r="D2917" s="92" t="s">
        <v>37</v>
      </c>
      <c r="E2917" s="92" t="s">
        <v>61</v>
      </c>
      <c r="F2917" s="92" t="s">
        <v>37</v>
      </c>
      <c r="G2917" s="93" t="s">
        <v>98</v>
      </c>
      <c r="H2917" s="93" t="s">
        <v>37</v>
      </c>
      <c r="I2917" s="92" t="s">
        <v>45</v>
      </c>
      <c r="J2917" s="94">
        <v>1531</v>
      </c>
      <c r="K2917" s="95">
        <v>2791</v>
      </c>
      <c r="L2917" s="96">
        <v>124422.640000001</v>
      </c>
    </row>
    <row r="2918" spans="1:12" s="97" customFormat="1" ht="15" customHeight="1" x14ac:dyDescent="0.25">
      <c r="A2918" s="91" t="s">
        <v>52</v>
      </c>
      <c r="B2918" s="92" t="s">
        <v>44</v>
      </c>
      <c r="C2918" s="92" t="s">
        <v>55</v>
      </c>
      <c r="D2918" s="92" t="s">
        <v>37</v>
      </c>
      <c r="E2918" s="92" t="s">
        <v>61</v>
      </c>
      <c r="F2918" s="92" t="s">
        <v>37</v>
      </c>
      <c r="G2918" s="93" t="s">
        <v>37</v>
      </c>
      <c r="H2918" s="93" t="s">
        <v>122</v>
      </c>
      <c r="I2918" s="92" t="s">
        <v>117</v>
      </c>
      <c r="J2918" s="94">
        <v>8068</v>
      </c>
      <c r="K2918" s="95">
        <v>19727</v>
      </c>
      <c r="L2918" s="96">
        <v>1017060.96000013</v>
      </c>
    </row>
    <row r="2919" spans="1:12" s="97" customFormat="1" ht="15" customHeight="1" x14ac:dyDescent="0.25">
      <c r="A2919" s="91" t="s">
        <v>52</v>
      </c>
      <c r="B2919" s="92" t="s">
        <v>44</v>
      </c>
      <c r="C2919" s="92" t="s">
        <v>55</v>
      </c>
      <c r="D2919" s="92" t="s">
        <v>37</v>
      </c>
      <c r="E2919" s="92" t="s">
        <v>61</v>
      </c>
      <c r="F2919" s="92" t="s">
        <v>37</v>
      </c>
      <c r="G2919" s="93" t="s">
        <v>37</v>
      </c>
      <c r="H2919" s="93" t="s">
        <v>122</v>
      </c>
      <c r="I2919" s="92" t="s">
        <v>45</v>
      </c>
      <c r="J2919" s="94">
        <v>1393</v>
      </c>
      <c r="K2919" s="95">
        <v>1802</v>
      </c>
      <c r="L2919" s="96">
        <v>76394.619999999399</v>
      </c>
    </row>
    <row r="2920" spans="1:12" s="97" customFormat="1" ht="15" customHeight="1" x14ac:dyDescent="0.25">
      <c r="A2920" s="91" t="s">
        <v>52</v>
      </c>
      <c r="B2920" s="92" t="s">
        <v>44</v>
      </c>
      <c r="C2920" s="92" t="s">
        <v>55</v>
      </c>
      <c r="D2920" s="92" t="s">
        <v>37</v>
      </c>
      <c r="E2920" s="92" t="s">
        <v>61</v>
      </c>
      <c r="F2920" s="92" t="s">
        <v>37</v>
      </c>
      <c r="G2920" s="93" t="s">
        <v>37</v>
      </c>
      <c r="H2920" s="93" t="s">
        <v>37</v>
      </c>
      <c r="I2920" s="92" t="s">
        <v>117</v>
      </c>
      <c r="J2920" s="94">
        <v>38021</v>
      </c>
      <c r="K2920" s="95">
        <v>114990</v>
      </c>
      <c r="L2920" s="96">
        <v>5679402.2099999404</v>
      </c>
    </row>
    <row r="2921" spans="1:12" s="97" customFormat="1" ht="15" customHeight="1" x14ac:dyDescent="0.25">
      <c r="A2921" s="91" t="s">
        <v>52</v>
      </c>
      <c r="B2921" s="92" t="s">
        <v>44</v>
      </c>
      <c r="C2921" s="92" t="s">
        <v>55</v>
      </c>
      <c r="D2921" s="92" t="s">
        <v>37</v>
      </c>
      <c r="E2921" s="92" t="s">
        <v>61</v>
      </c>
      <c r="F2921" s="92" t="s">
        <v>37</v>
      </c>
      <c r="G2921" s="93" t="s">
        <v>37</v>
      </c>
      <c r="H2921" s="93" t="s">
        <v>37</v>
      </c>
      <c r="I2921" s="92" t="s">
        <v>45</v>
      </c>
      <c r="J2921" s="94">
        <v>7399</v>
      </c>
      <c r="K2921" s="95">
        <v>12359</v>
      </c>
      <c r="L2921" s="96">
        <v>544077.27999996103</v>
      </c>
    </row>
    <row r="2922" spans="1:12" s="97" customFormat="1" ht="15" customHeight="1" x14ac:dyDescent="0.25">
      <c r="A2922" s="91" t="s">
        <v>52</v>
      </c>
      <c r="B2922" s="92" t="s">
        <v>44</v>
      </c>
      <c r="C2922" s="92" t="s">
        <v>55</v>
      </c>
      <c r="D2922" s="92" t="s">
        <v>37</v>
      </c>
      <c r="E2922" s="92" t="s">
        <v>61</v>
      </c>
      <c r="F2922" s="92" t="s">
        <v>37</v>
      </c>
      <c r="G2922" s="93" t="s">
        <v>37</v>
      </c>
      <c r="H2922" s="93" t="s">
        <v>64</v>
      </c>
      <c r="I2922" s="92" t="s">
        <v>117</v>
      </c>
      <c r="J2922" s="94">
        <v>29483</v>
      </c>
      <c r="K2922" s="95">
        <v>93064</v>
      </c>
      <c r="L2922" s="96">
        <v>4548567.3699989701</v>
      </c>
    </row>
    <row r="2923" spans="1:12" s="97" customFormat="1" ht="15" customHeight="1" x14ac:dyDescent="0.25">
      <c r="A2923" s="91" t="s">
        <v>52</v>
      </c>
      <c r="B2923" s="92" t="s">
        <v>44</v>
      </c>
      <c r="C2923" s="92" t="s">
        <v>55</v>
      </c>
      <c r="D2923" s="92" t="s">
        <v>37</v>
      </c>
      <c r="E2923" s="92" t="s">
        <v>61</v>
      </c>
      <c r="F2923" s="92" t="s">
        <v>37</v>
      </c>
      <c r="G2923" s="93" t="s">
        <v>37</v>
      </c>
      <c r="H2923" s="93" t="s">
        <v>64</v>
      </c>
      <c r="I2923" s="92" t="s">
        <v>45</v>
      </c>
      <c r="J2923" s="94">
        <v>5901</v>
      </c>
      <c r="K2923" s="95">
        <v>10366</v>
      </c>
      <c r="L2923" s="96">
        <v>459172.84999997303</v>
      </c>
    </row>
    <row r="2924" spans="1:12" s="97" customFormat="1" ht="15" customHeight="1" x14ac:dyDescent="0.25">
      <c r="A2924" s="91" t="s">
        <v>52</v>
      </c>
      <c r="B2924" s="92" t="s">
        <v>44</v>
      </c>
      <c r="C2924" s="92" t="s">
        <v>55</v>
      </c>
      <c r="D2924" s="92" t="s">
        <v>37</v>
      </c>
      <c r="E2924" s="92" t="s">
        <v>62</v>
      </c>
      <c r="F2924" s="92" t="s">
        <v>120</v>
      </c>
      <c r="G2924" s="93" t="s">
        <v>37</v>
      </c>
      <c r="H2924" s="93" t="s">
        <v>37</v>
      </c>
      <c r="I2924" s="92" t="s">
        <v>117</v>
      </c>
      <c r="J2924" s="94">
        <v>1459</v>
      </c>
      <c r="K2924" s="95">
        <v>3855</v>
      </c>
      <c r="L2924" s="96">
        <v>221438.709999994</v>
      </c>
    </row>
    <row r="2925" spans="1:12" s="97" customFormat="1" ht="15" customHeight="1" x14ac:dyDescent="0.25">
      <c r="A2925" s="91" t="s">
        <v>52</v>
      </c>
      <c r="B2925" s="92" t="s">
        <v>44</v>
      </c>
      <c r="C2925" s="92" t="s">
        <v>55</v>
      </c>
      <c r="D2925" s="92" t="s">
        <v>37</v>
      </c>
      <c r="E2925" s="92" t="s">
        <v>62</v>
      </c>
      <c r="F2925" s="92" t="s">
        <v>120</v>
      </c>
      <c r="G2925" s="93" t="s">
        <v>37</v>
      </c>
      <c r="H2925" s="93" t="s">
        <v>37</v>
      </c>
      <c r="I2925" s="92" t="s">
        <v>45</v>
      </c>
      <c r="J2925" s="94">
        <v>244</v>
      </c>
      <c r="K2925" s="95">
        <v>359</v>
      </c>
      <c r="L2925" s="96">
        <v>16663.89</v>
      </c>
    </row>
    <row r="2926" spans="1:12" s="97" customFormat="1" ht="15" customHeight="1" x14ac:dyDescent="0.25">
      <c r="A2926" s="91" t="s">
        <v>52</v>
      </c>
      <c r="B2926" s="92" t="s">
        <v>44</v>
      </c>
      <c r="C2926" s="92" t="s">
        <v>55</v>
      </c>
      <c r="D2926" s="92" t="s">
        <v>37</v>
      </c>
      <c r="E2926" s="92" t="s">
        <v>62</v>
      </c>
      <c r="F2926" s="92" t="s">
        <v>121</v>
      </c>
      <c r="G2926" s="93" t="s">
        <v>37</v>
      </c>
      <c r="H2926" s="93" t="s">
        <v>37</v>
      </c>
      <c r="I2926" s="92" t="s">
        <v>117</v>
      </c>
      <c r="J2926" s="94">
        <v>17386</v>
      </c>
      <c r="K2926" s="95">
        <v>56015</v>
      </c>
      <c r="L2926" s="96">
        <v>2777755.4499994102</v>
      </c>
    </row>
    <row r="2927" spans="1:12" s="97" customFormat="1" ht="15" customHeight="1" x14ac:dyDescent="0.25">
      <c r="A2927" s="91" t="s">
        <v>52</v>
      </c>
      <c r="B2927" s="92" t="s">
        <v>44</v>
      </c>
      <c r="C2927" s="92" t="s">
        <v>55</v>
      </c>
      <c r="D2927" s="92" t="s">
        <v>37</v>
      </c>
      <c r="E2927" s="92" t="s">
        <v>62</v>
      </c>
      <c r="F2927" s="92" t="s">
        <v>121</v>
      </c>
      <c r="G2927" s="93" t="s">
        <v>37</v>
      </c>
      <c r="H2927" s="93" t="s">
        <v>37</v>
      </c>
      <c r="I2927" s="92" t="s">
        <v>45</v>
      </c>
      <c r="J2927" s="94">
        <v>2996</v>
      </c>
      <c r="K2927" s="95">
        <v>5110</v>
      </c>
      <c r="L2927" s="96">
        <v>226396.22999999899</v>
      </c>
    </row>
    <row r="2928" spans="1:12" s="97" customFormat="1" ht="15" customHeight="1" x14ac:dyDescent="0.25">
      <c r="A2928" s="91" t="s">
        <v>52</v>
      </c>
      <c r="B2928" s="92" t="s">
        <v>44</v>
      </c>
      <c r="C2928" s="92" t="s">
        <v>55</v>
      </c>
      <c r="D2928" s="92" t="s">
        <v>37</v>
      </c>
      <c r="E2928" s="92" t="s">
        <v>62</v>
      </c>
      <c r="F2928" s="92" t="s">
        <v>60</v>
      </c>
      <c r="G2928" s="93" t="s">
        <v>37</v>
      </c>
      <c r="H2928" s="93" t="s">
        <v>37</v>
      </c>
      <c r="I2928" s="92" t="s">
        <v>117</v>
      </c>
      <c r="J2928" s="94">
        <v>2941</v>
      </c>
      <c r="K2928" s="95">
        <v>9101</v>
      </c>
      <c r="L2928" s="96">
        <v>456586.76</v>
      </c>
    </row>
    <row r="2929" spans="1:12" s="97" customFormat="1" ht="15" customHeight="1" x14ac:dyDescent="0.25">
      <c r="A2929" s="91" t="s">
        <v>52</v>
      </c>
      <c r="B2929" s="92" t="s">
        <v>44</v>
      </c>
      <c r="C2929" s="92" t="s">
        <v>55</v>
      </c>
      <c r="D2929" s="92" t="s">
        <v>37</v>
      </c>
      <c r="E2929" s="92" t="s">
        <v>62</v>
      </c>
      <c r="F2929" s="92" t="s">
        <v>60</v>
      </c>
      <c r="G2929" s="93" t="s">
        <v>37</v>
      </c>
      <c r="H2929" s="93" t="s">
        <v>37</v>
      </c>
      <c r="I2929" s="92" t="s">
        <v>45</v>
      </c>
      <c r="J2929" s="94">
        <v>521</v>
      </c>
      <c r="K2929" s="95">
        <v>844</v>
      </c>
      <c r="L2929" s="96">
        <v>37083.479999999901</v>
      </c>
    </row>
    <row r="2930" spans="1:12" s="97" customFormat="1" ht="15" customHeight="1" x14ac:dyDescent="0.25">
      <c r="A2930" s="91" t="s">
        <v>52</v>
      </c>
      <c r="B2930" s="92" t="s">
        <v>44</v>
      </c>
      <c r="C2930" s="92" t="s">
        <v>55</v>
      </c>
      <c r="D2930" s="92" t="s">
        <v>37</v>
      </c>
      <c r="E2930" s="92" t="s">
        <v>62</v>
      </c>
      <c r="F2930" s="92" t="s">
        <v>37</v>
      </c>
      <c r="G2930" s="93" t="s">
        <v>41</v>
      </c>
      <c r="H2930" s="93" t="s">
        <v>37</v>
      </c>
      <c r="I2930" s="92" t="s">
        <v>117</v>
      </c>
      <c r="J2930" s="94">
        <v>4601</v>
      </c>
      <c r="K2930" s="95">
        <v>14819</v>
      </c>
      <c r="L2930" s="96">
        <v>763032.67000005103</v>
      </c>
    </row>
    <row r="2931" spans="1:12" s="97" customFormat="1" ht="15" customHeight="1" x14ac:dyDescent="0.25">
      <c r="A2931" s="91" t="s">
        <v>52</v>
      </c>
      <c r="B2931" s="92" t="s">
        <v>44</v>
      </c>
      <c r="C2931" s="92" t="s">
        <v>55</v>
      </c>
      <c r="D2931" s="92" t="s">
        <v>37</v>
      </c>
      <c r="E2931" s="92" t="s">
        <v>62</v>
      </c>
      <c r="F2931" s="92" t="s">
        <v>37</v>
      </c>
      <c r="G2931" s="93" t="s">
        <v>41</v>
      </c>
      <c r="H2931" s="93" t="s">
        <v>37</v>
      </c>
      <c r="I2931" s="92" t="s">
        <v>45</v>
      </c>
      <c r="J2931" s="94">
        <v>599</v>
      </c>
      <c r="K2931" s="95">
        <v>1030</v>
      </c>
      <c r="L2931" s="96">
        <v>46096.9200000001</v>
      </c>
    </row>
    <row r="2932" spans="1:12" s="97" customFormat="1" ht="15" customHeight="1" x14ac:dyDescent="0.25">
      <c r="A2932" s="91" t="s">
        <v>52</v>
      </c>
      <c r="B2932" s="92" t="s">
        <v>44</v>
      </c>
      <c r="C2932" s="92" t="s">
        <v>55</v>
      </c>
      <c r="D2932" s="92" t="s">
        <v>37</v>
      </c>
      <c r="E2932" s="92" t="s">
        <v>62</v>
      </c>
      <c r="F2932" s="92" t="s">
        <v>37</v>
      </c>
      <c r="G2932" s="93" t="s">
        <v>42</v>
      </c>
      <c r="H2932" s="93" t="s">
        <v>37</v>
      </c>
      <c r="I2932" s="92" t="s">
        <v>117</v>
      </c>
      <c r="J2932" s="94">
        <v>4453</v>
      </c>
      <c r="K2932" s="95">
        <v>12942</v>
      </c>
      <c r="L2932" s="96">
        <v>647383.24000006204</v>
      </c>
    </row>
    <row r="2933" spans="1:12" s="97" customFormat="1" ht="15" customHeight="1" x14ac:dyDescent="0.25">
      <c r="A2933" s="91" t="s">
        <v>52</v>
      </c>
      <c r="B2933" s="92" t="s">
        <v>44</v>
      </c>
      <c r="C2933" s="92" t="s">
        <v>55</v>
      </c>
      <c r="D2933" s="92" t="s">
        <v>37</v>
      </c>
      <c r="E2933" s="92" t="s">
        <v>62</v>
      </c>
      <c r="F2933" s="92" t="s">
        <v>37</v>
      </c>
      <c r="G2933" s="93" t="s">
        <v>42</v>
      </c>
      <c r="H2933" s="93" t="s">
        <v>37</v>
      </c>
      <c r="I2933" s="92" t="s">
        <v>45</v>
      </c>
      <c r="J2933" s="94">
        <v>707</v>
      </c>
      <c r="K2933" s="95">
        <v>1067</v>
      </c>
      <c r="L2933" s="96">
        <v>46762.280000000203</v>
      </c>
    </row>
    <row r="2934" spans="1:12" s="97" customFormat="1" ht="15" customHeight="1" x14ac:dyDescent="0.25">
      <c r="A2934" s="91" t="s">
        <v>52</v>
      </c>
      <c r="B2934" s="92" t="s">
        <v>44</v>
      </c>
      <c r="C2934" s="92" t="s">
        <v>55</v>
      </c>
      <c r="D2934" s="92" t="s">
        <v>37</v>
      </c>
      <c r="E2934" s="92" t="s">
        <v>62</v>
      </c>
      <c r="F2934" s="92" t="s">
        <v>37</v>
      </c>
      <c r="G2934" s="93" t="s">
        <v>43</v>
      </c>
      <c r="H2934" s="93" t="s">
        <v>37</v>
      </c>
      <c r="I2934" s="92" t="s">
        <v>117</v>
      </c>
      <c r="J2934" s="94">
        <v>4584</v>
      </c>
      <c r="K2934" s="95">
        <v>13158</v>
      </c>
      <c r="L2934" s="96">
        <v>655779.04000005696</v>
      </c>
    </row>
    <row r="2935" spans="1:12" s="97" customFormat="1" ht="15" customHeight="1" x14ac:dyDescent="0.25">
      <c r="A2935" s="91" t="s">
        <v>52</v>
      </c>
      <c r="B2935" s="92" t="s">
        <v>44</v>
      </c>
      <c r="C2935" s="92" t="s">
        <v>55</v>
      </c>
      <c r="D2935" s="92" t="s">
        <v>37</v>
      </c>
      <c r="E2935" s="92" t="s">
        <v>62</v>
      </c>
      <c r="F2935" s="92" t="s">
        <v>37</v>
      </c>
      <c r="G2935" s="93" t="s">
        <v>43</v>
      </c>
      <c r="H2935" s="93" t="s">
        <v>37</v>
      </c>
      <c r="I2935" s="92" t="s">
        <v>45</v>
      </c>
      <c r="J2935" s="94">
        <v>789</v>
      </c>
      <c r="K2935" s="95">
        <v>1338</v>
      </c>
      <c r="L2935" s="96">
        <v>59154.940000000301</v>
      </c>
    </row>
    <row r="2936" spans="1:12" s="97" customFormat="1" ht="15" customHeight="1" x14ac:dyDescent="0.25">
      <c r="A2936" s="91" t="s">
        <v>52</v>
      </c>
      <c r="B2936" s="92" t="s">
        <v>44</v>
      </c>
      <c r="C2936" s="92" t="s">
        <v>55</v>
      </c>
      <c r="D2936" s="92" t="s">
        <v>37</v>
      </c>
      <c r="E2936" s="92" t="s">
        <v>62</v>
      </c>
      <c r="F2936" s="92" t="s">
        <v>37</v>
      </c>
      <c r="G2936" s="93" t="s">
        <v>44</v>
      </c>
      <c r="H2936" s="93" t="s">
        <v>37</v>
      </c>
      <c r="I2936" s="92" t="s">
        <v>117</v>
      </c>
      <c r="J2936" s="94">
        <v>4300</v>
      </c>
      <c r="K2936" s="95">
        <v>12424</v>
      </c>
      <c r="L2936" s="96">
        <v>611072.88000005204</v>
      </c>
    </row>
    <row r="2937" spans="1:12" s="97" customFormat="1" ht="15" customHeight="1" x14ac:dyDescent="0.25">
      <c r="A2937" s="91" t="s">
        <v>52</v>
      </c>
      <c r="B2937" s="92" t="s">
        <v>44</v>
      </c>
      <c r="C2937" s="92" t="s">
        <v>55</v>
      </c>
      <c r="D2937" s="92" t="s">
        <v>37</v>
      </c>
      <c r="E2937" s="92" t="s">
        <v>62</v>
      </c>
      <c r="F2937" s="92" t="s">
        <v>37</v>
      </c>
      <c r="G2937" s="93" t="s">
        <v>44</v>
      </c>
      <c r="H2937" s="93" t="s">
        <v>37</v>
      </c>
      <c r="I2937" s="92" t="s">
        <v>45</v>
      </c>
      <c r="J2937" s="94">
        <v>767</v>
      </c>
      <c r="K2937" s="95">
        <v>1210</v>
      </c>
      <c r="L2937" s="96">
        <v>53360.040000000197</v>
      </c>
    </row>
    <row r="2938" spans="1:12" s="97" customFormat="1" ht="15" customHeight="1" x14ac:dyDescent="0.25">
      <c r="A2938" s="91" t="s">
        <v>52</v>
      </c>
      <c r="B2938" s="92" t="s">
        <v>44</v>
      </c>
      <c r="C2938" s="92" t="s">
        <v>55</v>
      </c>
      <c r="D2938" s="92" t="s">
        <v>37</v>
      </c>
      <c r="E2938" s="92" t="s">
        <v>62</v>
      </c>
      <c r="F2938" s="92" t="s">
        <v>37</v>
      </c>
      <c r="G2938" s="93" t="s">
        <v>98</v>
      </c>
      <c r="H2938" s="93" t="s">
        <v>37</v>
      </c>
      <c r="I2938" s="92" t="s">
        <v>117</v>
      </c>
      <c r="J2938" s="94">
        <v>4390</v>
      </c>
      <c r="K2938" s="95">
        <v>14200</v>
      </c>
      <c r="L2938" s="96">
        <v>705046.28000004299</v>
      </c>
    </row>
    <row r="2939" spans="1:12" s="97" customFormat="1" ht="15" customHeight="1" x14ac:dyDescent="0.25">
      <c r="A2939" s="91" t="s">
        <v>52</v>
      </c>
      <c r="B2939" s="92" t="s">
        <v>44</v>
      </c>
      <c r="C2939" s="92" t="s">
        <v>55</v>
      </c>
      <c r="D2939" s="92" t="s">
        <v>37</v>
      </c>
      <c r="E2939" s="92" t="s">
        <v>62</v>
      </c>
      <c r="F2939" s="92" t="s">
        <v>37</v>
      </c>
      <c r="G2939" s="93" t="s">
        <v>98</v>
      </c>
      <c r="H2939" s="93" t="s">
        <v>37</v>
      </c>
      <c r="I2939" s="92" t="s">
        <v>45</v>
      </c>
      <c r="J2939" s="94">
        <v>838</v>
      </c>
      <c r="K2939" s="95">
        <v>1500</v>
      </c>
      <c r="L2939" s="96">
        <v>67187.090000000302</v>
      </c>
    </row>
    <row r="2940" spans="1:12" s="97" customFormat="1" ht="15" customHeight="1" x14ac:dyDescent="0.25">
      <c r="A2940" s="91" t="s">
        <v>52</v>
      </c>
      <c r="B2940" s="92" t="s">
        <v>44</v>
      </c>
      <c r="C2940" s="92" t="s">
        <v>55</v>
      </c>
      <c r="D2940" s="92" t="s">
        <v>37</v>
      </c>
      <c r="E2940" s="92" t="s">
        <v>62</v>
      </c>
      <c r="F2940" s="92" t="s">
        <v>37</v>
      </c>
      <c r="G2940" s="93" t="s">
        <v>37</v>
      </c>
      <c r="H2940" s="93" t="s">
        <v>122</v>
      </c>
      <c r="I2940" s="92" t="s">
        <v>117</v>
      </c>
      <c r="J2940" s="94">
        <v>4303</v>
      </c>
      <c r="K2940" s="95">
        <v>11159</v>
      </c>
      <c r="L2940" s="96">
        <v>572778.39000005298</v>
      </c>
    </row>
    <row r="2941" spans="1:12" s="97" customFormat="1" ht="15" customHeight="1" x14ac:dyDescent="0.25">
      <c r="A2941" s="91" t="s">
        <v>52</v>
      </c>
      <c r="B2941" s="92" t="s">
        <v>44</v>
      </c>
      <c r="C2941" s="92" t="s">
        <v>55</v>
      </c>
      <c r="D2941" s="92" t="s">
        <v>37</v>
      </c>
      <c r="E2941" s="92" t="s">
        <v>62</v>
      </c>
      <c r="F2941" s="92" t="s">
        <v>37</v>
      </c>
      <c r="G2941" s="93" t="s">
        <v>37</v>
      </c>
      <c r="H2941" s="93" t="s">
        <v>122</v>
      </c>
      <c r="I2941" s="92" t="s">
        <v>45</v>
      </c>
      <c r="J2941" s="94">
        <v>701</v>
      </c>
      <c r="K2941" s="95">
        <v>931</v>
      </c>
      <c r="L2941" s="96">
        <v>39865.960000000203</v>
      </c>
    </row>
    <row r="2942" spans="1:12" s="97" customFormat="1" ht="15" customHeight="1" x14ac:dyDescent="0.25">
      <c r="A2942" s="91" t="s">
        <v>52</v>
      </c>
      <c r="B2942" s="92" t="s">
        <v>44</v>
      </c>
      <c r="C2942" s="92" t="s">
        <v>55</v>
      </c>
      <c r="D2942" s="92" t="s">
        <v>37</v>
      </c>
      <c r="E2942" s="92" t="s">
        <v>62</v>
      </c>
      <c r="F2942" s="92" t="s">
        <v>37</v>
      </c>
      <c r="G2942" s="93" t="s">
        <v>37</v>
      </c>
      <c r="H2942" s="93" t="s">
        <v>37</v>
      </c>
      <c r="I2942" s="92" t="s">
        <v>117</v>
      </c>
      <c r="J2942" s="94">
        <v>21773</v>
      </c>
      <c r="K2942" s="95">
        <v>68971</v>
      </c>
      <c r="L2942" s="96">
        <v>3455780.91999928</v>
      </c>
    </row>
    <row r="2943" spans="1:12" s="97" customFormat="1" ht="15" customHeight="1" x14ac:dyDescent="0.25">
      <c r="A2943" s="91" t="s">
        <v>52</v>
      </c>
      <c r="B2943" s="92" t="s">
        <v>44</v>
      </c>
      <c r="C2943" s="92" t="s">
        <v>55</v>
      </c>
      <c r="D2943" s="92" t="s">
        <v>37</v>
      </c>
      <c r="E2943" s="92" t="s">
        <v>62</v>
      </c>
      <c r="F2943" s="92" t="s">
        <v>37</v>
      </c>
      <c r="G2943" s="93" t="s">
        <v>37</v>
      </c>
      <c r="H2943" s="93" t="s">
        <v>37</v>
      </c>
      <c r="I2943" s="92" t="s">
        <v>45</v>
      </c>
      <c r="J2943" s="94">
        <v>3760</v>
      </c>
      <c r="K2943" s="95">
        <v>6313</v>
      </c>
      <c r="L2943" s="96">
        <v>280143.59999999503</v>
      </c>
    </row>
    <row r="2944" spans="1:12" s="97" customFormat="1" ht="15" customHeight="1" x14ac:dyDescent="0.25">
      <c r="A2944" s="91" t="s">
        <v>52</v>
      </c>
      <c r="B2944" s="92" t="s">
        <v>44</v>
      </c>
      <c r="C2944" s="92" t="s">
        <v>55</v>
      </c>
      <c r="D2944" s="92" t="s">
        <v>37</v>
      </c>
      <c r="E2944" s="92" t="s">
        <v>62</v>
      </c>
      <c r="F2944" s="92" t="s">
        <v>37</v>
      </c>
      <c r="G2944" s="93" t="s">
        <v>37</v>
      </c>
      <c r="H2944" s="93" t="s">
        <v>64</v>
      </c>
      <c r="I2944" s="92" t="s">
        <v>117</v>
      </c>
      <c r="J2944" s="94">
        <v>17231</v>
      </c>
      <c r="K2944" s="95">
        <v>56712</v>
      </c>
      <c r="L2944" s="96">
        <v>2826377.1799993701</v>
      </c>
    </row>
    <row r="2945" spans="1:12" s="97" customFormat="1" ht="15" customHeight="1" x14ac:dyDescent="0.25">
      <c r="A2945" s="91" t="s">
        <v>52</v>
      </c>
      <c r="B2945" s="92" t="s">
        <v>44</v>
      </c>
      <c r="C2945" s="92" t="s">
        <v>55</v>
      </c>
      <c r="D2945" s="92" t="s">
        <v>37</v>
      </c>
      <c r="E2945" s="92" t="s">
        <v>62</v>
      </c>
      <c r="F2945" s="92" t="s">
        <v>37</v>
      </c>
      <c r="G2945" s="93" t="s">
        <v>37</v>
      </c>
      <c r="H2945" s="93" t="s">
        <v>64</v>
      </c>
      <c r="I2945" s="92" t="s">
        <v>45</v>
      </c>
      <c r="J2945" s="94">
        <v>2996</v>
      </c>
      <c r="K2945" s="95">
        <v>5246</v>
      </c>
      <c r="L2945" s="96">
        <v>234078.77999999799</v>
      </c>
    </row>
    <row r="2946" spans="1:12" s="97" customFormat="1" ht="15" customHeight="1" x14ac:dyDescent="0.25">
      <c r="A2946" s="91" t="s">
        <v>52</v>
      </c>
      <c r="B2946" s="92" t="s">
        <v>44</v>
      </c>
      <c r="C2946" s="92" t="s">
        <v>55</v>
      </c>
      <c r="D2946" s="92" t="s">
        <v>37</v>
      </c>
      <c r="E2946" s="92" t="s">
        <v>37</v>
      </c>
      <c r="F2946" s="92" t="s">
        <v>120</v>
      </c>
      <c r="G2946" s="93" t="s">
        <v>41</v>
      </c>
      <c r="H2946" s="93" t="s">
        <v>37</v>
      </c>
      <c r="I2946" s="92" t="s">
        <v>117</v>
      </c>
      <c r="J2946" s="94">
        <v>867</v>
      </c>
      <c r="K2946" s="95">
        <v>2694</v>
      </c>
      <c r="L2946" s="96">
        <v>182194.649999997</v>
      </c>
    </row>
    <row r="2947" spans="1:12" s="97" customFormat="1" ht="15" customHeight="1" x14ac:dyDescent="0.25">
      <c r="A2947" s="91" t="s">
        <v>52</v>
      </c>
      <c r="B2947" s="92" t="s">
        <v>44</v>
      </c>
      <c r="C2947" s="92" t="s">
        <v>55</v>
      </c>
      <c r="D2947" s="92" t="s">
        <v>37</v>
      </c>
      <c r="E2947" s="92" t="s">
        <v>37</v>
      </c>
      <c r="F2947" s="92" t="s">
        <v>120</v>
      </c>
      <c r="G2947" s="93" t="s">
        <v>41</v>
      </c>
      <c r="H2947" s="93" t="s">
        <v>37</v>
      </c>
      <c r="I2947" s="92" t="s">
        <v>45</v>
      </c>
      <c r="J2947" s="94">
        <v>102</v>
      </c>
      <c r="K2947" s="95">
        <v>176</v>
      </c>
      <c r="L2947" s="96">
        <v>8501.6300000000101</v>
      </c>
    </row>
    <row r="2948" spans="1:12" s="97" customFormat="1" ht="15" customHeight="1" x14ac:dyDescent="0.25">
      <c r="A2948" s="91" t="s">
        <v>52</v>
      </c>
      <c r="B2948" s="92" t="s">
        <v>44</v>
      </c>
      <c r="C2948" s="92" t="s">
        <v>55</v>
      </c>
      <c r="D2948" s="92" t="s">
        <v>37</v>
      </c>
      <c r="E2948" s="92" t="s">
        <v>37</v>
      </c>
      <c r="F2948" s="92" t="s">
        <v>120</v>
      </c>
      <c r="G2948" s="93" t="s">
        <v>42</v>
      </c>
      <c r="H2948" s="93" t="s">
        <v>37</v>
      </c>
      <c r="I2948" s="92" t="s">
        <v>117</v>
      </c>
      <c r="J2948" s="94">
        <v>800</v>
      </c>
      <c r="K2948" s="95">
        <v>2166</v>
      </c>
      <c r="L2948" s="96">
        <v>114258.209999999</v>
      </c>
    </row>
    <row r="2949" spans="1:12" s="97" customFormat="1" ht="15" customHeight="1" x14ac:dyDescent="0.25">
      <c r="A2949" s="91" t="s">
        <v>52</v>
      </c>
      <c r="B2949" s="92" t="s">
        <v>44</v>
      </c>
      <c r="C2949" s="92" t="s">
        <v>55</v>
      </c>
      <c r="D2949" s="92" t="s">
        <v>37</v>
      </c>
      <c r="E2949" s="92" t="s">
        <v>37</v>
      </c>
      <c r="F2949" s="92" t="s">
        <v>120</v>
      </c>
      <c r="G2949" s="93" t="s">
        <v>42</v>
      </c>
      <c r="H2949" s="93" t="s">
        <v>37</v>
      </c>
      <c r="I2949" s="92" t="s">
        <v>45</v>
      </c>
      <c r="J2949" s="94">
        <v>153</v>
      </c>
      <c r="K2949" s="95">
        <v>260</v>
      </c>
      <c r="L2949" s="96">
        <v>12006.86</v>
      </c>
    </row>
    <row r="2950" spans="1:12" s="97" customFormat="1" ht="15" customHeight="1" x14ac:dyDescent="0.25">
      <c r="A2950" s="91" t="s">
        <v>52</v>
      </c>
      <c r="B2950" s="92" t="s">
        <v>44</v>
      </c>
      <c r="C2950" s="92" t="s">
        <v>55</v>
      </c>
      <c r="D2950" s="92" t="s">
        <v>37</v>
      </c>
      <c r="E2950" s="92" t="s">
        <v>37</v>
      </c>
      <c r="F2950" s="92" t="s">
        <v>120</v>
      </c>
      <c r="G2950" s="93" t="s">
        <v>43</v>
      </c>
      <c r="H2950" s="93" t="s">
        <v>37</v>
      </c>
      <c r="I2950" s="92" t="s">
        <v>117</v>
      </c>
      <c r="J2950" s="94">
        <v>861</v>
      </c>
      <c r="K2950" s="95">
        <v>2372</v>
      </c>
      <c r="L2950" s="96">
        <v>126997.889999999</v>
      </c>
    </row>
    <row r="2951" spans="1:12" s="97" customFormat="1" ht="15" customHeight="1" x14ac:dyDescent="0.25">
      <c r="A2951" s="91" t="s">
        <v>52</v>
      </c>
      <c r="B2951" s="92" t="s">
        <v>44</v>
      </c>
      <c r="C2951" s="92" t="s">
        <v>55</v>
      </c>
      <c r="D2951" s="92" t="s">
        <v>37</v>
      </c>
      <c r="E2951" s="92" t="s">
        <v>37</v>
      </c>
      <c r="F2951" s="92" t="s">
        <v>120</v>
      </c>
      <c r="G2951" s="93" t="s">
        <v>43</v>
      </c>
      <c r="H2951" s="93" t="s">
        <v>37</v>
      </c>
      <c r="I2951" s="92" t="s">
        <v>45</v>
      </c>
      <c r="J2951" s="94">
        <v>147</v>
      </c>
      <c r="K2951" s="95">
        <v>266</v>
      </c>
      <c r="L2951" s="96">
        <v>12388.06</v>
      </c>
    </row>
    <row r="2952" spans="1:12" s="97" customFormat="1" ht="15" customHeight="1" x14ac:dyDescent="0.25">
      <c r="A2952" s="91" t="s">
        <v>52</v>
      </c>
      <c r="B2952" s="92" t="s">
        <v>44</v>
      </c>
      <c r="C2952" s="92" t="s">
        <v>55</v>
      </c>
      <c r="D2952" s="92" t="s">
        <v>37</v>
      </c>
      <c r="E2952" s="92" t="s">
        <v>37</v>
      </c>
      <c r="F2952" s="92" t="s">
        <v>120</v>
      </c>
      <c r="G2952" s="93" t="s">
        <v>44</v>
      </c>
      <c r="H2952" s="93" t="s">
        <v>37</v>
      </c>
      <c r="I2952" s="92" t="s">
        <v>117</v>
      </c>
      <c r="J2952" s="94">
        <v>849</v>
      </c>
      <c r="K2952" s="95">
        <v>2303</v>
      </c>
      <c r="L2952" s="96">
        <v>125422.659999999</v>
      </c>
    </row>
    <row r="2953" spans="1:12" s="97" customFormat="1" ht="15" customHeight="1" x14ac:dyDescent="0.25">
      <c r="A2953" s="91" t="s">
        <v>52</v>
      </c>
      <c r="B2953" s="92" t="s">
        <v>44</v>
      </c>
      <c r="C2953" s="92" t="s">
        <v>55</v>
      </c>
      <c r="D2953" s="92" t="s">
        <v>37</v>
      </c>
      <c r="E2953" s="92" t="s">
        <v>37</v>
      </c>
      <c r="F2953" s="92" t="s">
        <v>120</v>
      </c>
      <c r="G2953" s="93" t="s">
        <v>44</v>
      </c>
      <c r="H2953" s="93" t="s">
        <v>37</v>
      </c>
      <c r="I2953" s="92" t="s">
        <v>45</v>
      </c>
      <c r="J2953" s="94">
        <v>166</v>
      </c>
      <c r="K2953" s="95">
        <v>264</v>
      </c>
      <c r="L2953" s="96">
        <v>12401.86</v>
      </c>
    </row>
    <row r="2954" spans="1:12" s="97" customFormat="1" ht="15" customHeight="1" x14ac:dyDescent="0.25">
      <c r="A2954" s="91" t="s">
        <v>52</v>
      </c>
      <c r="B2954" s="92" t="s">
        <v>44</v>
      </c>
      <c r="C2954" s="92" t="s">
        <v>55</v>
      </c>
      <c r="D2954" s="92" t="s">
        <v>37</v>
      </c>
      <c r="E2954" s="92" t="s">
        <v>37</v>
      </c>
      <c r="F2954" s="92" t="s">
        <v>120</v>
      </c>
      <c r="G2954" s="93" t="s">
        <v>98</v>
      </c>
      <c r="H2954" s="93" t="s">
        <v>37</v>
      </c>
      <c r="I2954" s="92" t="s">
        <v>117</v>
      </c>
      <c r="J2954" s="94">
        <v>919</v>
      </c>
      <c r="K2954" s="95">
        <v>2952</v>
      </c>
      <c r="L2954" s="96">
        <v>159313.17999999801</v>
      </c>
    </row>
    <row r="2955" spans="1:12" s="97" customFormat="1" ht="15" customHeight="1" x14ac:dyDescent="0.25">
      <c r="A2955" s="91" t="s">
        <v>52</v>
      </c>
      <c r="B2955" s="92" t="s">
        <v>44</v>
      </c>
      <c r="C2955" s="92" t="s">
        <v>55</v>
      </c>
      <c r="D2955" s="92" t="s">
        <v>37</v>
      </c>
      <c r="E2955" s="92" t="s">
        <v>37</v>
      </c>
      <c r="F2955" s="92" t="s">
        <v>120</v>
      </c>
      <c r="G2955" s="93" t="s">
        <v>98</v>
      </c>
      <c r="H2955" s="93" t="s">
        <v>37</v>
      </c>
      <c r="I2955" s="92" t="s">
        <v>45</v>
      </c>
      <c r="J2955" s="94">
        <v>178</v>
      </c>
      <c r="K2955" s="95">
        <v>364</v>
      </c>
      <c r="L2955" s="96">
        <v>17284.72</v>
      </c>
    </row>
    <row r="2956" spans="1:12" s="97" customFormat="1" ht="15" customHeight="1" x14ac:dyDescent="0.25">
      <c r="A2956" s="91" t="s">
        <v>52</v>
      </c>
      <c r="B2956" s="92" t="s">
        <v>44</v>
      </c>
      <c r="C2956" s="92" t="s">
        <v>55</v>
      </c>
      <c r="D2956" s="92" t="s">
        <v>37</v>
      </c>
      <c r="E2956" s="92" t="s">
        <v>37</v>
      </c>
      <c r="F2956" s="92" t="s">
        <v>120</v>
      </c>
      <c r="G2956" s="93" t="s">
        <v>37</v>
      </c>
      <c r="H2956" s="93" t="s">
        <v>122</v>
      </c>
      <c r="I2956" s="92" t="s">
        <v>117</v>
      </c>
      <c r="J2956" s="94">
        <v>969</v>
      </c>
      <c r="K2956" s="95">
        <v>2376</v>
      </c>
      <c r="L2956" s="96">
        <v>142995.94999999899</v>
      </c>
    </row>
    <row r="2957" spans="1:12" s="97" customFormat="1" ht="15" customHeight="1" x14ac:dyDescent="0.25">
      <c r="A2957" s="91" t="s">
        <v>52</v>
      </c>
      <c r="B2957" s="92" t="s">
        <v>44</v>
      </c>
      <c r="C2957" s="92" t="s">
        <v>55</v>
      </c>
      <c r="D2957" s="92" t="s">
        <v>37</v>
      </c>
      <c r="E2957" s="92" t="s">
        <v>37</v>
      </c>
      <c r="F2957" s="92" t="s">
        <v>120</v>
      </c>
      <c r="G2957" s="93" t="s">
        <v>37</v>
      </c>
      <c r="H2957" s="93" t="s">
        <v>122</v>
      </c>
      <c r="I2957" s="92" t="s">
        <v>45</v>
      </c>
      <c r="J2957" s="94">
        <v>129</v>
      </c>
      <c r="K2957" s="95">
        <v>163</v>
      </c>
      <c r="L2957" s="96">
        <v>7182.4200000000101</v>
      </c>
    </row>
    <row r="2958" spans="1:12" s="97" customFormat="1" ht="15" customHeight="1" x14ac:dyDescent="0.25">
      <c r="A2958" s="91" t="s">
        <v>52</v>
      </c>
      <c r="B2958" s="92" t="s">
        <v>44</v>
      </c>
      <c r="C2958" s="92" t="s">
        <v>55</v>
      </c>
      <c r="D2958" s="92" t="s">
        <v>37</v>
      </c>
      <c r="E2958" s="92" t="s">
        <v>37</v>
      </c>
      <c r="F2958" s="92" t="s">
        <v>120</v>
      </c>
      <c r="G2958" s="93" t="s">
        <v>37</v>
      </c>
      <c r="H2958" s="93" t="s">
        <v>37</v>
      </c>
      <c r="I2958" s="92" t="s">
        <v>117</v>
      </c>
      <c r="J2958" s="94">
        <v>4200</v>
      </c>
      <c r="K2958" s="95">
        <v>12923</v>
      </c>
      <c r="L2958" s="96">
        <v>732353.38000003702</v>
      </c>
    </row>
    <row r="2959" spans="1:12" s="97" customFormat="1" ht="15" customHeight="1" x14ac:dyDescent="0.25">
      <c r="A2959" s="91" t="s">
        <v>52</v>
      </c>
      <c r="B2959" s="92" t="s">
        <v>44</v>
      </c>
      <c r="C2959" s="92" t="s">
        <v>55</v>
      </c>
      <c r="D2959" s="92" t="s">
        <v>37</v>
      </c>
      <c r="E2959" s="92" t="s">
        <v>37</v>
      </c>
      <c r="F2959" s="92" t="s">
        <v>120</v>
      </c>
      <c r="G2959" s="93" t="s">
        <v>37</v>
      </c>
      <c r="H2959" s="93" t="s">
        <v>37</v>
      </c>
      <c r="I2959" s="92" t="s">
        <v>45</v>
      </c>
      <c r="J2959" s="94">
        <v>757</v>
      </c>
      <c r="K2959" s="95">
        <v>1381</v>
      </c>
      <c r="L2959" s="96">
        <v>64980.4800000002</v>
      </c>
    </row>
    <row r="2960" spans="1:12" s="97" customFormat="1" ht="15" customHeight="1" x14ac:dyDescent="0.25">
      <c r="A2960" s="91" t="s">
        <v>52</v>
      </c>
      <c r="B2960" s="92" t="s">
        <v>44</v>
      </c>
      <c r="C2960" s="92" t="s">
        <v>55</v>
      </c>
      <c r="D2960" s="92" t="s">
        <v>37</v>
      </c>
      <c r="E2960" s="92" t="s">
        <v>37</v>
      </c>
      <c r="F2960" s="92" t="s">
        <v>120</v>
      </c>
      <c r="G2960" s="93" t="s">
        <v>37</v>
      </c>
      <c r="H2960" s="93" t="s">
        <v>64</v>
      </c>
      <c r="I2960" s="92" t="s">
        <v>117</v>
      </c>
      <c r="J2960" s="94">
        <v>3153</v>
      </c>
      <c r="K2960" s="95">
        <v>10171</v>
      </c>
      <c r="L2960" s="96">
        <v>569205.57000001404</v>
      </c>
    </row>
    <row r="2961" spans="1:12" s="97" customFormat="1" ht="15" customHeight="1" x14ac:dyDescent="0.25">
      <c r="A2961" s="91" t="s">
        <v>52</v>
      </c>
      <c r="B2961" s="92" t="s">
        <v>44</v>
      </c>
      <c r="C2961" s="92" t="s">
        <v>55</v>
      </c>
      <c r="D2961" s="92" t="s">
        <v>37</v>
      </c>
      <c r="E2961" s="92" t="s">
        <v>37</v>
      </c>
      <c r="F2961" s="92" t="s">
        <v>120</v>
      </c>
      <c r="G2961" s="93" t="s">
        <v>37</v>
      </c>
      <c r="H2961" s="93" t="s">
        <v>64</v>
      </c>
      <c r="I2961" s="92" t="s">
        <v>45</v>
      </c>
      <c r="J2961" s="94">
        <v>611</v>
      </c>
      <c r="K2961" s="95">
        <v>1169</v>
      </c>
      <c r="L2961" s="96">
        <v>55475.51</v>
      </c>
    </row>
    <row r="2962" spans="1:12" s="97" customFormat="1" ht="15" customHeight="1" x14ac:dyDescent="0.25">
      <c r="A2962" s="91" t="s">
        <v>52</v>
      </c>
      <c r="B2962" s="92" t="s">
        <v>44</v>
      </c>
      <c r="C2962" s="92" t="s">
        <v>55</v>
      </c>
      <c r="D2962" s="92" t="s">
        <v>37</v>
      </c>
      <c r="E2962" s="92" t="s">
        <v>37</v>
      </c>
      <c r="F2962" s="92" t="s">
        <v>121</v>
      </c>
      <c r="G2962" s="93" t="s">
        <v>41</v>
      </c>
      <c r="H2962" s="93" t="s">
        <v>37</v>
      </c>
      <c r="I2962" s="92" t="s">
        <v>117</v>
      </c>
      <c r="J2962" s="94">
        <v>9841</v>
      </c>
      <c r="K2962" s="95">
        <v>29037</v>
      </c>
      <c r="L2962" s="96">
        <v>1451444.55999975</v>
      </c>
    </row>
    <row r="2963" spans="1:12" s="97" customFormat="1" ht="15" customHeight="1" x14ac:dyDescent="0.25">
      <c r="A2963" s="91" t="s">
        <v>52</v>
      </c>
      <c r="B2963" s="92" t="s">
        <v>44</v>
      </c>
      <c r="C2963" s="92" t="s">
        <v>55</v>
      </c>
      <c r="D2963" s="92" t="s">
        <v>37</v>
      </c>
      <c r="E2963" s="92" t="s">
        <v>37</v>
      </c>
      <c r="F2963" s="92" t="s">
        <v>121</v>
      </c>
      <c r="G2963" s="93" t="s">
        <v>41</v>
      </c>
      <c r="H2963" s="93" t="s">
        <v>37</v>
      </c>
      <c r="I2963" s="92" t="s">
        <v>45</v>
      </c>
      <c r="J2963" s="94">
        <v>1403</v>
      </c>
      <c r="K2963" s="95">
        <v>2307</v>
      </c>
      <c r="L2963" s="96">
        <v>101870.960000001</v>
      </c>
    </row>
    <row r="2964" spans="1:12" s="97" customFormat="1" ht="15" customHeight="1" x14ac:dyDescent="0.25">
      <c r="A2964" s="91" t="s">
        <v>52</v>
      </c>
      <c r="B2964" s="92" t="s">
        <v>44</v>
      </c>
      <c r="C2964" s="92" t="s">
        <v>55</v>
      </c>
      <c r="D2964" s="92" t="s">
        <v>37</v>
      </c>
      <c r="E2964" s="92" t="s">
        <v>37</v>
      </c>
      <c r="F2964" s="92" t="s">
        <v>121</v>
      </c>
      <c r="G2964" s="93" t="s">
        <v>42</v>
      </c>
      <c r="H2964" s="93" t="s">
        <v>37</v>
      </c>
      <c r="I2964" s="92" t="s">
        <v>117</v>
      </c>
      <c r="J2964" s="94">
        <v>9753</v>
      </c>
      <c r="K2964" s="95">
        <v>28834</v>
      </c>
      <c r="L2964" s="96">
        <v>1400624.38999987</v>
      </c>
    </row>
    <row r="2965" spans="1:12" s="97" customFormat="1" ht="15" customHeight="1" x14ac:dyDescent="0.25">
      <c r="A2965" s="91" t="s">
        <v>52</v>
      </c>
      <c r="B2965" s="92" t="s">
        <v>44</v>
      </c>
      <c r="C2965" s="92" t="s">
        <v>55</v>
      </c>
      <c r="D2965" s="92" t="s">
        <v>37</v>
      </c>
      <c r="E2965" s="92" t="s">
        <v>37</v>
      </c>
      <c r="F2965" s="92" t="s">
        <v>121</v>
      </c>
      <c r="G2965" s="93" t="s">
        <v>42</v>
      </c>
      <c r="H2965" s="93" t="s">
        <v>37</v>
      </c>
      <c r="I2965" s="92" t="s">
        <v>45</v>
      </c>
      <c r="J2965" s="94">
        <v>1762</v>
      </c>
      <c r="K2965" s="95">
        <v>2766</v>
      </c>
      <c r="L2965" s="96">
        <v>120756.42000000201</v>
      </c>
    </row>
    <row r="2966" spans="1:12" s="97" customFormat="1" ht="15" customHeight="1" x14ac:dyDescent="0.25">
      <c r="A2966" s="91" t="s">
        <v>52</v>
      </c>
      <c r="B2966" s="92" t="s">
        <v>44</v>
      </c>
      <c r="C2966" s="92" t="s">
        <v>55</v>
      </c>
      <c r="D2966" s="92" t="s">
        <v>37</v>
      </c>
      <c r="E2966" s="92" t="s">
        <v>37</v>
      </c>
      <c r="F2966" s="92" t="s">
        <v>121</v>
      </c>
      <c r="G2966" s="93" t="s">
        <v>43</v>
      </c>
      <c r="H2966" s="93" t="s">
        <v>37</v>
      </c>
      <c r="I2966" s="92" t="s">
        <v>117</v>
      </c>
      <c r="J2966" s="94">
        <v>9689</v>
      </c>
      <c r="K2966" s="95">
        <v>27898</v>
      </c>
      <c r="L2966" s="96">
        <v>1357089.5099999099</v>
      </c>
    </row>
    <row r="2967" spans="1:12" s="97" customFormat="1" ht="15" customHeight="1" x14ac:dyDescent="0.25">
      <c r="A2967" s="91" t="s">
        <v>52</v>
      </c>
      <c r="B2967" s="92" t="s">
        <v>44</v>
      </c>
      <c r="C2967" s="92" t="s">
        <v>55</v>
      </c>
      <c r="D2967" s="92" t="s">
        <v>37</v>
      </c>
      <c r="E2967" s="92" t="s">
        <v>37</v>
      </c>
      <c r="F2967" s="92" t="s">
        <v>121</v>
      </c>
      <c r="G2967" s="93" t="s">
        <v>43</v>
      </c>
      <c r="H2967" s="93" t="s">
        <v>37</v>
      </c>
      <c r="I2967" s="92" t="s">
        <v>45</v>
      </c>
      <c r="J2967" s="94">
        <v>1865</v>
      </c>
      <c r="K2967" s="95">
        <v>3065</v>
      </c>
      <c r="L2967" s="96">
        <v>133962.510000001</v>
      </c>
    </row>
    <row r="2968" spans="1:12" s="97" customFormat="1" ht="15" customHeight="1" x14ac:dyDescent="0.25">
      <c r="A2968" s="91" t="s">
        <v>52</v>
      </c>
      <c r="B2968" s="92" t="s">
        <v>44</v>
      </c>
      <c r="C2968" s="92" t="s">
        <v>55</v>
      </c>
      <c r="D2968" s="92" t="s">
        <v>37</v>
      </c>
      <c r="E2968" s="92" t="s">
        <v>37</v>
      </c>
      <c r="F2968" s="92" t="s">
        <v>121</v>
      </c>
      <c r="G2968" s="93" t="s">
        <v>44</v>
      </c>
      <c r="H2968" s="93" t="s">
        <v>37</v>
      </c>
      <c r="I2968" s="92" t="s">
        <v>117</v>
      </c>
      <c r="J2968" s="94">
        <v>9576</v>
      </c>
      <c r="K2968" s="95">
        <v>27678</v>
      </c>
      <c r="L2968" s="96">
        <v>1344018.2499999001</v>
      </c>
    </row>
    <row r="2969" spans="1:12" s="97" customFormat="1" ht="15" customHeight="1" x14ac:dyDescent="0.25">
      <c r="A2969" s="91" t="s">
        <v>52</v>
      </c>
      <c r="B2969" s="92" t="s">
        <v>44</v>
      </c>
      <c r="C2969" s="92" t="s">
        <v>55</v>
      </c>
      <c r="D2969" s="92" t="s">
        <v>37</v>
      </c>
      <c r="E2969" s="92" t="s">
        <v>37</v>
      </c>
      <c r="F2969" s="92" t="s">
        <v>121</v>
      </c>
      <c r="G2969" s="93" t="s">
        <v>44</v>
      </c>
      <c r="H2969" s="93" t="s">
        <v>37</v>
      </c>
      <c r="I2969" s="92" t="s">
        <v>45</v>
      </c>
      <c r="J2969" s="94">
        <v>1756</v>
      </c>
      <c r="K2969" s="95">
        <v>2868</v>
      </c>
      <c r="L2969" s="96">
        <v>125922.44000000101</v>
      </c>
    </row>
    <row r="2970" spans="1:12" s="97" customFormat="1" ht="15" customHeight="1" x14ac:dyDescent="0.25">
      <c r="A2970" s="91" t="s">
        <v>52</v>
      </c>
      <c r="B2970" s="92" t="s">
        <v>44</v>
      </c>
      <c r="C2970" s="92" t="s">
        <v>55</v>
      </c>
      <c r="D2970" s="92" t="s">
        <v>37</v>
      </c>
      <c r="E2970" s="92" t="s">
        <v>37</v>
      </c>
      <c r="F2970" s="92" t="s">
        <v>121</v>
      </c>
      <c r="G2970" s="93" t="s">
        <v>98</v>
      </c>
      <c r="H2970" s="93" t="s">
        <v>37</v>
      </c>
      <c r="I2970" s="92" t="s">
        <v>117</v>
      </c>
      <c r="J2970" s="94">
        <v>9307</v>
      </c>
      <c r="K2970" s="95">
        <v>28401</v>
      </c>
      <c r="L2970" s="96">
        <v>1390739.21999982</v>
      </c>
    </row>
    <row r="2971" spans="1:12" s="97" customFormat="1" ht="15" customHeight="1" x14ac:dyDescent="0.25">
      <c r="A2971" s="91" t="s">
        <v>52</v>
      </c>
      <c r="B2971" s="92" t="s">
        <v>44</v>
      </c>
      <c r="C2971" s="92" t="s">
        <v>55</v>
      </c>
      <c r="D2971" s="92" t="s">
        <v>37</v>
      </c>
      <c r="E2971" s="92" t="s">
        <v>37</v>
      </c>
      <c r="F2971" s="92" t="s">
        <v>121</v>
      </c>
      <c r="G2971" s="93" t="s">
        <v>98</v>
      </c>
      <c r="H2971" s="93" t="s">
        <v>37</v>
      </c>
      <c r="I2971" s="92" t="s">
        <v>45</v>
      </c>
      <c r="J2971" s="94">
        <v>1842</v>
      </c>
      <c r="K2971" s="95">
        <v>3334</v>
      </c>
      <c r="L2971" s="96">
        <v>148337.83000000101</v>
      </c>
    </row>
    <row r="2972" spans="1:12" s="97" customFormat="1" ht="15" customHeight="1" x14ac:dyDescent="0.25">
      <c r="A2972" s="91" t="s">
        <v>52</v>
      </c>
      <c r="B2972" s="92" t="s">
        <v>44</v>
      </c>
      <c r="C2972" s="92" t="s">
        <v>55</v>
      </c>
      <c r="D2972" s="92" t="s">
        <v>37</v>
      </c>
      <c r="E2972" s="92" t="s">
        <v>37</v>
      </c>
      <c r="F2972" s="92" t="s">
        <v>121</v>
      </c>
      <c r="G2972" s="93" t="s">
        <v>37</v>
      </c>
      <c r="H2972" s="93" t="s">
        <v>122</v>
      </c>
      <c r="I2972" s="92" t="s">
        <v>117</v>
      </c>
      <c r="J2972" s="94">
        <v>9602</v>
      </c>
      <c r="K2972" s="95">
        <v>24512</v>
      </c>
      <c r="L2972" s="96">
        <v>1246357.65000005</v>
      </c>
    </row>
    <row r="2973" spans="1:12" s="97" customFormat="1" ht="15" customHeight="1" x14ac:dyDescent="0.25">
      <c r="A2973" s="91" t="s">
        <v>52</v>
      </c>
      <c r="B2973" s="92" t="s">
        <v>44</v>
      </c>
      <c r="C2973" s="92" t="s">
        <v>55</v>
      </c>
      <c r="D2973" s="92" t="s">
        <v>37</v>
      </c>
      <c r="E2973" s="92" t="s">
        <v>37</v>
      </c>
      <c r="F2973" s="92" t="s">
        <v>121</v>
      </c>
      <c r="G2973" s="93" t="s">
        <v>37</v>
      </c>
      <c r="H2973" s="93" t="s">
        <v>122</v>
      </c>
      <c r="I2973" s="92" t="s">
        <v>45</v>
      </c>
      <c r="J2973" s="94">
        <v>1653</v>
      </c>
      <c r="K2973" s="95">
        <v>2180</v>
      </c>
      <c r="L2973" s="96">
        <v>92650.689999999595</v>
      </c>
    </row>
    <row r="2974" spans="1:12" s="97" customFormat="1" ht="15" customHeight="1" x14ac:dyDescent="0.25">
      <c r="A2974" s="91" t="s">
        <v>52</v>
      </c>
      <c r="B2974" s="92" t="s">
        <v>44</v>
      </c>
      <c r="C2974" s="92" t="s">
        <v>55</v>
      </c>
      <c r="D2974" s="92" t="s">
        <v>37</v>
      </c>
      <c r="E2974" s="92" t="s">
        <v>37</v>
      </c>
      <c r="F2974" s="92" t="s">
        <v>121</v>
      </c>
      <c r="G2974" s="93" t="s">
        <v>37</v>
      </c>
      <c r="H2974" s="93" t="s">
        <v>37</v>
      </c>
      <c r="I2974" s="92" t="s">
        <v>117</v>
      </c>
      <c r="J2974" s="94">
        <v>46957</v>
      </c>
      <c r="K2974" s="95">
        <v>145143</v>
      </c>
      <c r="L2974" s="96">
        <v>7109182.9300039103</v>
      </c>
    </row>
    <row r="2975" spans="1:12" s="97" customFormat="1" ht="15" customHeight="1" x14ac:dyDescent="0.25">
      <c r="A2975" s="91" t="s">
        <v>52</v>
      </c>
      <c r="B2975" s="92" t="s">
        <v>44</v>
      </c>
      <c r="C2975" s="92" t="s">
        <v>55</v>
      </c>
      <c r="D2975" s="92" t="s">
        <v>37</v>
      </c>
      <c r="E2975" s="92" t="s">
        <v>37</v>
      </c>
      <c r="F2975" s="92" t="s">
        <v>121</v>
      </c>
      <c r="G2975" s="93" t="s">
        <v>37</v>
      </c>
      <c r="H2975" s="93" t="s">
        <v>37</v>
      </c>
      <c r="I2975" s="92" t="s">
        <v>45</v>
      </c>
      <c r="J2975" s="94">
        <v>8776</v>
      </c>
      <c r="K2975" s="95">
        <v>14708</v>
      </c>
      <c r="L2975" s="96">
        <v>647040.21999997902</v>
      </c>
    </row>
    <row r="2976" spans="1:12" s="97" customFormat="1" ht="15" customHeight="1" x14ac:dyDescent="0.25">
      <c r="A2976" s="91" t="s">
        <v>52</v>
      </c>
      <c r="B2976" s="92" t="s">
        <v>44</v>
      </c>
      <c r="C2976" s="92" t="s">
        <v>55</v>
      </c>
      <c r="D2976" s="92" t="s">
        <v>37</v>
      </c>
      <c r="E2976" s="92" t="s">
        <v>37</v>
      </c>
      <c r="F2976" s="92" t="s">
        <v>121</v>
      </c>
      <c r="G2976" s="93" t="s">
        <v>37</v>
      </c>
      <c r="H2976" s="93" t="s">
        <v>64</v>
      </c>
      <c r="I2976" s="92" t="s">
        <v>117</v>
      </c>
      <c r="J2976" s="94">
        <v>36831</v>
      </c>
      <c r="K2976" s="95">
        <v>118266</v>
      </c>
      <c r="L2976" s="96">
        <v>5741668.2999988496</v>
      </c>
    </row>
    <row r="2977" spans="1:12" s="97" customFormat="1" ht="15" customHeight="1" x14ac:dyDescent="0.25">
      <c r="A2977" s="91" t="s">
        <v>52</v>
      </c>
      <c r="B2977" s="92" t="s">
        <v>44</v>
      </c>
      <c r="C2977" s="92" t="s">
        <v>55</v>
      </c>
      <c r="D2977" s="92" t="s">
        <v>37</v>
      </c>
      <c r="E2977" s="92" t="s">
        <v>37</v>
      </c>
      <c r="F2977" s="92" t="s">
        <v>121</v>
      </c>
      <c r="G2977" s="93" t="s">
        <v>37</v>
      </c>
      <c r="H2977" s="93" t="s">
        <v>64</v>
      </c>
      <c r="I2977" s="92" t="s">
        <v>45</v>
      </c>
      <c r="J2977" s="94">
        <v>6992</v>
      </c>
      <c r="K2977" s="95">
        <v>12287</v>
      </c>
      <c r="L2977" s="96">
        <v>543647.72999997705</v>
      </c>
    </row>
    <row r="2978" spans="1:12" s="97" customFormat="1" ht="15" customHeight="1" x14ac:dyDescent="0.25">
      <c r="A2978" s="91" t="s">
        <v>52</v>
      </c>
      <c r="B2978" s="92" t="s">
        <v>44</v>
      </c>
      <c r="C2978" s="92" t="s">
        <v>55</v>
      </c>
      <c r="D2978" s="92" t="s">
        <v>37</v>
      </c>
      <c r="E2978" s="92" t="s">
        <v>37</v>
      </c>
      <c r="F2978" s="92" t="s">
        <v>60</v>
      </c>
      <c r="G2978" s="93" t="s">
        <v>41</v>
      </c>
      <c r="H2978" s="93" t="s">
        <v>37</v>
      </c>
      <c r="I2978" s="92" t="s">
        <v>117</v>
      </c>
      <c r="J2978" s="94">
        <v>1594</v>
      </c>
      <c r="K2978" s="95">
        <v>4781</v>
      </c>
      <c r="L2978" s="96">
        <v>241198.749999994</v>
      </c>
    </row>
    <row r="2979" spans="1:12" s="97" customFormat="1" ht="15" customHeight="1" x14ac:dyDescent="0.25">
      <c r="A2979" s="91" t="s">
        <v>52</v>
      </c>
      <c r="B2979" s="92" t="s">
        <v>44</v>
      </c>
      <c r="C2979" s="92" t="s">
        <v>55</v>
      </c>
      <c r="D2979" s="92" t="s">
        <v>37</v>
      </c>
      <c r="E2979" s="92" t="s">
        <v>37</v>
      </c>
      <c r="F2979" s="92" t="s">
        <v>60</v>
      </c>
      <c r="G2979" s="93" t="s">
        <v>41</v>
      </c>
      <c r="H2979" s="93" t="s">
        <v>37</v>
      </c>
      <c r="I2979" s="92" t="s">
        <v>45</v>
      </c>
      <c r="J2979" s="94">
        <v>245</v>
      </c>
      <c r="K2979" s="95">
        <v>401</v>
      </c>
      <c r="L2979" s="96">
        <v>17575.240000000002</v>
      </c>
    </row>
    <row r="2980" spans="1:12" s="97" customFormat="1" ht="15" customHeight="1" x14ac:dyDescent="0.25">
      <c r="A2980" s="91" t="s">
        <v>52</v>
      </c>
      <c r="B2980" s="92" t="s">
        <v>44</v>
      </c>
      <c r="C2980" s="92" t="s">
        <v>55</v>
      </c>
      <c r="D2980" s="92" t="s">
        <v>37</v>
      </c>
      <c r="E2980" s="92" t="s">
        <v>37</v>
      </c>
      <c r="F2980" s="92" t="s">
        <v>60</v>
      </c>
      <c r="G2980" s="93" t="s">
        <v>42</v>
      </c>
      <c r="H2980" s="93" t="s">
        <v>37</v>
      </c>
      <c r="I2980" s="92" t="s">
        <v>117</v>
      </c>
      <c r="J2980" s="94">
        <v>1882</v>
      </c>
      <c r="K2980" s="95">
        <v>5384</v>
      </c>
      <c r="L2980" s="96">
        <v>272305.42999998998</v>
      </c>
    </row>
    <row r="2981" spans="1:12" s="97" customFormat="1" ht="15" customHeight="1" x14ac:dyDescent="0.25">
      <c r="A2981" s="91" t="s">
        <v>52</v>
      </c>
      <c r="B2981" s="92" t="s">
        <v>44</v>
      </c>
      <c r="C2981" s="92" t="s">
        <v>55</v>
      </c>
      <c r="D2981" s="92" t="s">
        <v>37</v>
      </c>
      <c r="E2981" s="92" t="s">
        <v>37</v>
      </c>
      <c r="F2981" s="92" t="s">
        <v>60</v>
      </c>
      <c r="G2981" s="93" t="s">
        <v>42</v>
      </c>
      <c r="H2981" s="93" t="s">
        <v>37</v>
      </c>
      <c r="I2981" s="92" t="s">
        <v>45</v>
      </c>
      <c r="J2981" s="94">
        <v>346</v>
      </c>
      <c r="K2981" s="95">
        <v>522</v>
      </c>
      <c r="L2981" s="96">
        <v>22551.66</v>
      </c>
    </row>
    <row r="2982" spans="1:12" s="97" customFormat="1" ht="15" customHeight="1" x14ac:dyDescent="0.25">
      <c r="A2982" s="91" t="s">
        <v>52</v>
      </c>
      <c r="B2982" s="92" t="s">
        <v>44</v>
      </c>
      <c r="C2982" s="92" t="s">
        <v>55</v>
      </c>
      <c r="D2982" s="92" t="s">
        <v>37</v>
      </c>
      <c r="E2982" s="92" t="s">
        <v>37</v>
      </c>
      <c r="F2982" s="92" t="s">
        <v>60</v>
      </c>
      <c r="G2982" s="93" t="s">
        <v>43</v>
      </c>
      <c r="H2982" s="93" t="s">
        <v>37</v>
      </c>
      <c r="I2982" s="92" t="s">
        <v>117</v>
      </c>
      <c r="J2982" s="94">
        <v>1905</v>
      </c>
      <c r="K2982" s="95">
        <v>5252</v>
      </c>
      <c r="L2982" s="96">
        <v>262848.06999998901</v>
      </c>
    </row>
    <row r="2983" spans="1:12" s="97" customFormat="1" ht="15" customHeight="1" x14ac:dyDescent="0.25">
      <c r="A2983" s="91" t="s">
        <v>52</v>
      </c>
      <c r="B2983" s="92" t="s">
        <v>44</v>
      </c>
      <c r="C2983" s="92" t="s">
        <v>55</v>
      </c>
      <c r="D2983" s="92" t="s">
        <v>37</v>
      </c>
      <c r="E2983" s="92" t="s">
        <v>37</v>
      </c>
      <c r="F2983" s="92" t="s">
        <v>60</v>
      </c>
      <c r="G2983" s="93" t="s">
        <v>43</v>
      </c>
      <c r="H2983" s="93" t="s">
        <v>37</v>
      </c>
      <c r="I2983" s="92" t="s">
        <v>45</v>
      </c>
      <c r="J2983" s="94">
        <v>349</v>
      </c>
      <c r="K2983" s="95">
        <v>545</v>
      </c>
      <c r="L2983" s="96">
        <v>23557.88</v>
      </c>
    </row>
    <row r="2984" spans="1:12" s="97" customFormat="1" ht="15" customHeight="1" x14ac:dyDescent="0.25">
      <c r="A2984" s="91" t="s">
        <v>52</v>
      </c>
      <c r="B2984" s="92" t="s">
        <v>44</v>
      </c>
      <c r="C2984" s="92" t="s">
        <v>55</v>
      </c>
      <c r="D2984" s="92" t="s">
        <v>37</v>
      </c>
      <c r="E2984" s="92" t="s">
        <v>37</v>
      </c>
      <c r="F2984" s="92" t="s">
        <v>60</v>
      </c>
      <c r="G2984" s="93" t="s">
        <v>44</v>
      </c>
      <c r="H2984" s="93" t="s">
        <v>37</v>
      </c>
      <c r="I2984" s="92" t="s">
        <v>117</v>
      </c>
      <c r="J2984" s="94">
        <v>1726</v>
      </c>
      <c r="K2984" s="95">
        <v>4454</v>
      </c>
      <c r="L2984" s="96">
        <v>221817.19999999099</v>
      </c>
    </row>
    <row r="2985" spans="1:12" s="97" customFormat="1" ht="15" customHeight="1" x14ac:dyDescent="0.25">
      <c r="A2985" s="91" t="s">
        <v>52</v>
      </c>
      <c r="B2985" s="92" t="s">
        <v>44</v>
      </c>
      <c r="C2985" s="92" t="s">
        <v>55</v>
      </c>
      <c r="D2985" s="92" t="s">
        <v>37</v>
      </c>
      <c r="E2985" s="92" t="s">
        <v>37</v>
      </c>
      <c r="F2985" s="92" t="s">
        <v>60</v>
      </c>
      <c r="G2985" s="93" t="s">
        <v>44</v>
      </c>
      <c r="H2985" s="93" t="s">
        <v>37</v>
      </c>
      <c r="I2985" s="92" t="s">
        <v>45</v>
      </c>
      <c r="J2985" s="94">
        <v>321</v>
      </c>
      <c r="K2985" s="95">
        <v>479</v>
      </c>
      <c r="L2985" s="96">
        <v>20655.759999999998</v>
      </c>
    </row>
    <row r="2986" spans="1:12" s="97" customFormat="1" ht="15" customHeight="1" x14ac:dyDescent="0.25">
      <c r="A2986" s="91" t="s">
        <v>52</v>
      </c>
      <c r="B2986" s="92" t="s">
        <v>44</v>
      </c>
      <c r="C2986" s="92" t="s">
        <v>55</v>
      </c>
      <c r="D2986" s="92" t="s">
        <v>37</v>
      </c>
      <c r="E2986" s="92" t="s">
        <v>37</v>
      </c>
      <c r="F2986" s="92" t="s">
        <v>60</v>
      </c>
      <c r="G2986" s="93" t="s">
        <v>98</v>
      </c>
      <c r="H2986" s="93" t="s">
        <v>37</v>
      </c>
      <c r="I2986" s="92" t="s">
        <v>117</v>
      </c>
      <c r="J2986" s="94">
        <v>1771</v>
      </c>
      <c r="K2986" s="95">
        <v>5383</v>
      </c>
      <c r="L2986" s="96">
        <v>262376.16999999399</v>
      </c>
    </row>
    <row r="2987" spans="1:12" s="97" customFormat="1" ht="15" customHeight="1" x14ac:dyDescent="0.25">
      <c r="A2987" s="91" t="s">
        <v>52</v>
      </c>
      <c r="B2987" s="92" t="s">
        <v>44</v>
      </c>
      <c r="C2987" s="92" t="s">
        <v>55</v>
      </c>
      <c r="D2987" s="92" t="s">
        <v>37</v>
      </c>
      <c r="E2987" s="92" t="s">
        <v>37</v>
      </c>
      <c r="F2987" s="92" t="s">
        <v>60</v>
      </c>
      <c r="G2987" s="93" t="s">
        <v>98</v>
      </c>
      <c r="H2987" s="93" t="s">
        <v>37</v>
      </c>
      <c r="I2987" s="92" t="s">
        <v>45</v>
      </c>
      <c r="J2987" s="94">
        <v>349</v>
      </c>
      <c r="K2987" s="95">
        <v>593</v>
      </c>
      <c r="L2987" s="96">
        <v>25987.179999999898</v>
      </c>
    </row>
    <row r="2988" spans="1:12" s="97" customFormat="1" ht="15" customHeight="1" x14ac:dyDescent="0.25">
      <c r="A2988" s="91" t="s">
        <v>52</v>
      </c>
      <c r="B2988" s="92" t="s">
        <v>44</v>
      </c>
      <c r="C2988" s="92" t="s">
        <v>55</v>
      </c>
      <c r="D2988" s="92" t="s">
        <v>37</v>
      </c>
      <c r="E2988" s="92" t="s">
        <v>37</v>
      </c>
      <c r="F2988" s="92" t="s">
        <v>60</v>
      </c>
      <c r="G2988" s="93" t="s">
        <v>37</v>
      </c>
      <c r="H2988" s="93" t="s">
        <v>122</v>
      </c>
      <c r="I2988" s="92" t="s">
        <v>117</v>
      </c>
      <c r="J2988" s="94">
        <v>1809</v>
      </c>
      <c r="K2988" s="95">
        <v>3998</v>
      </c>
      <c r="L2988" s="96">
        <v>200485.75000000099</v>
      </c>
    </row>
    <row r="2989" spans="1:12" s="97" customFormat="1" ht="15" customHeight="1" x14ac:dyDescent="0.25">
      <c r="A2989" s="91" t="s">
        <v>52</v>
      </c>
      <c r="B2989" s="92" t="s">
        <v>44</v>
      </c>
      <c r="C2989" s="92" t="s">
        <v>55</v>
      </c>
      <c r="D2989" s="92" t="s">
        <v>37</v>
      </c>
      <c r="E2989" s="92" t="s">
        <v>37</v>
      </c>
      <c r="F2989" s="92" t="s">
        <v>60</v>
      </c>
      <c r="G2989" s="93" t="s">
        <v>37</v>
      </c>
      <c r="H2989" s="93" t="s">
        <v>122</v>
      </c>
      <c r="I2989" s="92" t="s">
        <v>45</v>
      </c>
      <c r="J2989" s="94">
        <v>314</v>
      </c>
      <c r="K2989" s="95">
        <v>390</v>
      </c>
      <c r="L2989" s="96">
        <v>16427.470000000099</v>
      </c>
    </row>
    <row r="2990" spans="1:12" s="97" customFormat="1" ht="15" customHeight="1" x14ac:dyDescent="0.25">
      <c r="A2990" s="91" t="s">
        <v>52</v>
      </c>
      <c r="B2990" s="92" t="s">
        <v>44</v>
      </c>
      <c r="C2990" s="92" t="s">
        <v>55</v>
      </c>
      <c r="D2990" s="92" t="s">
        <v>37</v>
      </c>
      <c r="E2990" s="92" t="s">
        <v>37</v>
      </c>
      <c r="F2990" s="92" t="s">
        <v>60</v>
      </c>
      <c r="G2990" s="93" t="s">
        <v>37</v>
      </c>
      <c r="H2990" s="93" t="s">
        <v>37</v>
      </c>
      <c r="I2990" s="92" t="s">
        <v>117</v>
      </c>
      <c r="J2990" s="94">
        <v>8672</v>
      </c>
      <c r="K2990" s="95">
        <v>25895</v>
      </c>
      <c r="L2990" s="96">
        <v>1293646.82000011</v>
      </c>
    </row>
    <row r="2991" spans="1:12" s="97" customFormat="1" ht="15" customHeight="1" x14ac:dyDescent="0.25">
      <c r="A2991" s="91" t="s">
        <v>52</v>
      </c>
      <c r="B2991" s="92" t="s">
        <v>44</v>
      </c>
      <c r="C2991" s="92" t="s">
        <v>55</v>
      </c>
      <c r="D2991" s="92" t="s">
        <v>37</v>
      </c>
      <c r="E2991" s="92" t="s">
        <v>37</v>
      </c>
      <c r="F2991" s="92" t="s">
        <v>60</v>
      </c>
      <c r="G2991" s="93" t="s">
        <v>37</v>
      </c>
      <c r="H2991" s="93" t="s">
        <v>37</v>
      </c>
      <c r="I2991" s="92" t="s">
        <v>45</v>
      </c>
      <c r="J2991" s="94">
        <v>1628</v>
      </c>
      <c r="K2991" s="95">
        <v>2583</v>
      </c>
      <c r="L2991" s="96">
        <v>112200.180000001</v>
      </c>
    </row>
    <row r="2992" spans="1:12" s="97" customFormat="1" ht="15" customHeight="1" x14ac:dyDescent="0.25">
      <c r="A2992" s="91" t="s">
        <v>52</v>
      </c>
      <c r="B2992" s="92" t="s">
        <v>44</v>
      </c>
      <c r="C2992" s="92" t="s">
        <v>55</v>
      </c>
      <c r="D2992" s="92" t="s">
        <v>37</v>
      </c>
      <c r="E2992" s="92" t="s">
        <v>37</v>
      </c>
      <c r="F2992" s="92" t="s">
        <v>60</v>
      </c>
      <c r="G2992" s="93" t="s">
        <v>37</v>
      </c>
      <c r="H2992" s="93" t="s">
        <v>64</v>
      </c>
      <c r="I2992" s="92" t="s">
        <v>117</v>
      </c>
      <c r="J2992" s="94">
        <v>6756</v>
      </c>
      <c r="K2992" s="95">
        <v>21339</v>
      </c>
      <c r="L2992" s="96">
        <v>1064070.68000002</v>
      </c>
    </row>
    <row r="2993" spans="1:12" s="97" customFormat="1" ht="15" customHeight="1" x14ac:dyDescent="0.25">
      <c r="A2993" s="91" t="s">
        <v>52</v>
      </c>
      <c r="B2993" s="92" t="s">
        <v>44</v>
      </c>
      <c r="C2993" s="92" t="s">
        <v>55</v>
      </c>
      <c r="D2993" s="92" t="s">
        <v>37</v>
      </c>
      <c r="E2993" s="92" t="s">
        <v>37</v>
      </c>
      <c r="F2993" s="92" t="s">
        <v>60</v>
      </c>
      <c r="G2993" s="93" t="s">
        <v>37</v>
      </c>
      <c r="H2993" s="93" t="s">
        <v>64</v>
      </c>
      <c r="I2993" s="92" t="s">
        <v>45</v>
      </c>
      <c r="J2993" s="94">
        <v>1294</v>
      </c>
      <c r="K2993" s="95">
        <v>2156</v>
      </c>
      <c r="L2993" s="96">
        <v>94128.390000000596</v>
      </c>
    </row>
    <row r="2994" spans="1:12" s="97" customFormat="1" ht="15" customHeight="1" x14ac:dyDescent="0.25">
      <c r="A2994" s="91" t="s">
        <v>52</v>
      </c>
      <c r="B2994" s="92" t="s">
        <v>44</v>
      </c>
      <c r="C2994" s="92" t="s">
        <v>55</v>
      </c>
      <c r="D2994" s="92" t="s">
        <v>37</v>
      </c>
      <c r="E2994" s="92" t="s">
        <v>37</v>
      </c>
      <c r="F2994" s="92" t="s">
        <v>37</v>
      </c>
      <c r="G2994" s="93" t="s">
        <v>41</v>
      </c>
      <c r="H2994" s="93" t="s">
        <v>122</v>
      </c>
      <c r="I2994" s="92" t="s">
        <v>117</v>
      </c>
      <c r="J2994" s="94">
        <v>1913</v>
      </c>
      <c r="K2994" s="95">
        <v>4421</v>
      </c>
      <c r="L2994" s="96">
        <v>259545.079999993</v>
      </c>
    </row>
    <row r="2995" spans="1:12" s="97" customFormat="1" ht="15" customHeight="1" x14ac:dyDescent="0.25">
      <c r="A2995" s="91" t="s">
        <v>52</v>
      </c>
      <c r="B2995" s="92" t="s">
        <v>44</v>
      </c>
      <c r="C2995" s="92" t="s">
        <v>55</v>
      </c>
      <c r="D2995" s="92" t="s">
        <v>37</v>
      </c>
      <c r="E2995" s="92" t="s">
        <v>37</v>
      </c>
      <c r="F2995" s="92" t="s">
        <v>37</v>
      </c>
      <c r="G2995" s="93" t="s">
        <v>41</v>
      </c>
      <c r="H2995" s="93" t="s">
        <v>122</v>
      </c>
      <c r="I2995" s="92" t="s">
        <v>45</v>
      </c>
      <c r="J2995" s="94">
        <v>179</v>
      </c>
      <c r="K2995" s="95">
        <v>201</v>
      </c>
      <c r="L2995" s="96">
        <v>8216.50000000002</v>
      </c>
    </row>
    <row r="2996" spans="1:12" s="97" customFormat="1" ht="15" customHeight="1" x14ac:dyDescent="0.25">
      <c r="A2996" s="91" t="s">
        <v>52</v>
      </c>
      <c r="B2996" s="92" t="s">
        <v>44</v>
      </c>
      <c r="C2996" s="92" t="s">
        <v>55</v>
      </c>
      <c r="D2996" s="92" t="s">
        <v>37</v>
      </c>
      <c r="E2996" s="92" t="s">
        <v>37</v>
      </c>
      <c r="F2996" s="92" t="s">
        <v>37</v>
      </c>
      <c r="G2996" s="93" t="s">
        <v>41</v>
      </c>
      <c r="H2996" s="93" t="s">
        <v>37</v>
      </c>
      <c r="I2996" s="92" t="s">
        <v>117</v>
      </c>
      <c r="J2996" s="94">
        <v>12294</v>
      </c>
      <c r="K2996" s="95">
        <v>36512</v>
      </c>
      <c r="L2996" s="96">
        <v>1874837.9599995301</v>
      </c>
    </row>
    <row r="2997" spans="1:12" s="97" customFormat="1" ht="15" customHeight="1" x14ac:dyDescent="0.25">
      <c r="A2997" s="91" t="s">
        <v>52</v>
      </c>
      <c r="B2997" s="92" t="s">
        <v>44</v>
      </c>
      <c r="C2997" s="92" t="s">
        <v>55</v>
      </c>
      <c r="D2997" s="92" t="s">
        <v>37</v>
      </c>
      <c r="E2997" s="92" t="s">
        <v>37</v>
      </c>
      <c r="F2997" s="92" t="s">
        <v>37</v>
      </c>
      <c r="G2997" s="93" t="s">
        <v>41</v>
      </c>
      <c r="H2997" s="93" t="s">
        <v>37</v>
      </c>
      <c r="I2997" s="92" t="s">
        <v>45</v>
      </c>
      <c r="J2997" s="94">
        <v>1749</v>
      </c>
      <c r="K2997" s="95">
        <v>2884</v>
      </c>
      <c r="L2997" s="96">
        <v>127947.830000002</v>
      </c>
    </row>
    <row r="2998" spans="1:12" s="97" customFormat="1" ht="15" customHeight="1" x14ac:dyDescent="0.25">
      <c r="A2998" s="91" t="s">
        <v>52</v>
      </c>
      <c r="B2998" s="92" t="s">
        <v>44</v>
      </c>
      <c r="C2998" s="92" t="s">
        <v>55</v>
      </c>
      <c r="D2998" s="92" t="s">
        <v>37</v>
      </c>
      <c r="E2998" s="92" t="s">
        <v>37</v>
      </c>
      <c r="F2998" s="92" t="s">
        <v>37</v>
      </c>
      <c r="G2998" s="93" t="s">
        <v>41</v>
      </c>
      <c r="H2998" s="93" t="s">
        <v>64</v>
      </c>
      <c r="I2998" s="92" t="s">
        <v>117</v>
      </c>
      <c r="J2998" s="94">
        <v>10389</v>
      </c>
      <c r="K2998" s="95">
        <v>32091</v>
      </c>
      <c r="L2998" s="96">
        <v>1615292.8799996499</v>
      </c>
    </row>
    <row r="2999" spans="1:12" s="97" customFormat="1" ht="15" customHeight="1" x14ac:dyDescent="0.25">
      <c r="A2999" s="91" t="s">
        <v>52</v>
      </c>
      <c r="B2999" s="92" t="s">
        <v>44</v>
      </c>
      <c r="C2999" s="92" t="s">
        <v>55</v>
      </c>
      <c r="D2999" s="92" t="s">
        <v>37</v>
      </c>
      <c r="E2999" s="92" t="s">
        <v>37</v>
      </c>
      <c r="F2999" s="92" t="s">
        <v>37</v>
      </c>
      <c r="G2999" s="93" t="s">
        <v>41</v>
      </c>
      <c r="H2999" s="93" t="s">
        <v>64</v>
      </c>
      <c r="I2999" s="92" t="s">
        <v>45</v>
      </c>
      <c r="J2999" s="94">
        <v>1570</v>
      </c>
      <c r="K2999" s="95">
        <v>2683</v>
      </c>
      <c r="L2999" s="96">
        <v>119731.33000000101</v>
      </c>
    </row>
    <row r="3000" spans="1:12" s="97" customFormat="1" ht="15" customHeight="1" x14ac:dyDescent="0.25">
      <c r="A3000" s="91" t="s">
        <v>52</v>
      </c>
      <c r="B3000" s="92" t="s">
        <v>44</v>
      </c>
      <c r="C3000" s="92" t="s">
        <v>55</v>
      </c>
      <c r="D3000" s="92" t="s">
        <v>37</v>
      </c>
      <c r="E3000" s="92" t="s">
        <v>37</v>
      </c>
      <c r="F3000" s="92" t="s">
        <v>37</v>
      </c>
      <c r="G3000" s="93" t="s">
        <v>42</v>
      </c>
      <c r="H3000" s="93" t="s">
        <v>122</v>
      </c>
      <c r="I3000" s="92" t="s">
        <v>117</v>
      </c>
      <c r="J3000" s="94">
        <v>2853</v>
      </c>
      <c r="K3000" s="95">
        <v>5799</v>
      </c>
      <c r="L3000" s="96">
        <v>290983.54999998503</v>
      </c>
    </row>
    <row r="3001" spans="1:12" s="97" customFormat="1" ht="15" customHeight="1" x14ac:dyDescent="0.25">
      <c r="A3001" s="91" t="s">
        <v>52</v>
      </c>
      <c r="B3001" s="92" t="s">
        <v>44</v>
      </c>
      <c r="C3001" s="92" t="s">
        <v>55</v>
      </c>
      <c r="D3001" s="92" t="s">
        <v>37</v>
      </c>
      <c r="E3001" s="92" t="s">
        <v>37</v>
      </c>
      <c r="F3001" s="92" t="s">
        <v>37</v>
      </c>
      <c r="G3001" s="93" t="s">
        <v>42</v>
      </c>
      <c r="H3001" s="93" t="s">
        <v>122</v>
      </c>
      <c r="I3001" s="92" t="s">
        <v>45</v>
      </c>
      <c r="J3001" s="94">
        <v>410</v>
      </c>
      <c r="K3001" s="95">
        <v>527</v>
      </c>
      <c r="L3001" s="96">
        <v>22676.630000000099</v>
      </c>
    </row>
    <row r="3002" spans="1:12" s="97" customFormat="1" ht="15" customHeight="1" x14ac:dyDescent="0.25">
      <c r="A3002" s="91" t="s">
        <v>52</v>
      </c>
      <c r="B3002" s="92" t="s">
        <v>44</v>
      </c>
      <c r="C3002" s="92" t="s">
        <v>55</v>
      </c>
      <c r="D3002" s="92" t="s">
        <v>37</v>
      </c>
      <c r="E3002" s="92" t="s">
        <v>37</v>
      </c>
      <c r="F3002" s="92" t="s">
        <v>37</v>
      </c>
      <c r="G3002" s="93" t="s">
        <v>42</v>
      </c>
      <c r="H3002" s="93" t="s">
        <v>37</v>
      </c>
      <c r="I3002" s="92" t="s">
        <v>117</v>
      </c>
      <c r="J3002" s="94">
        <v>12433</v>
      </c>
      <c r="K3002" s="95">
        <v>36384</v>
      </c>
      <c r="L3002" s="96">
        <v>1787188.02999955</v>
      </c>
    </row>
    <row r="3003" spans="1:12" s="97" customFormat="1" ht="15" customHeight="1" x14ac:dyDescent="0.25">
      <c r="A3003" s="91" t="s">
        <v>52</v>
      </c>
      <c r="B3003" s="92" t="s">
        <v>44</v>
      </c>
      <c r="C3003" s="92" t="s">
        <v>55</v>
      </c>
      <c r="D3003" s="92" t="s">
        <v>37</v>
      </c>
      <c r="E3003" s="92" t="s">
        <v>37</v>
      </c>
      <c r="F3003" s="92" t="s">
        <v>37</v>
      </c>
      <c r="G3003" s="93" t="s">
        <v>42</v>
      </c>
      <c r="H3003" s="93" t="s">
        <v>37</v>
      </c>
      <c r="I3003" s="92" t="s">
        <v>45</v>
      </c>
      <c r="J3003" s="94">
        <v>2261</v>
      </c>
      <c r="K3003" s="95">
        <v>3548</v>
      </c>
      <c r="L3003" s="96">
        <v>155314.94000000099</v>
      </c>
    </row>
    <row r="3004" spans="1:12" s="97" customFormat="1" ht="15" customHeight="1" x14ac:dyDescent="0.25">
      <c r="A3004" s="91" t="s">
        <v>52</v>
      </c>
      <c r="B3004" s="92" t="s">
        <v>44</v>
      </c>
      <c r="C3004" s="92" t="s">
        <v>55</v>
      </c>
      <c r="D3004" s="92" t="s">
        <v>37</v>
      </c>
      <c r="E3004" s="92" t="s">
        <v>37</v>
      </c>
      <c r="F3004" s="92" t="s">
        <v>37</v>
      </c>
      <c r="G3004" s="93" t="s">
        <v>42</v>
      </c>
      <c r="H3004" s="93" t="s">
        <v>64</v>
      </c>
      <c r="I3004" s="92" t="s">
        <v>117</v>
      </c>
      <c r="J3004" s="94">
        <v>9592</v>
      </c>
      <c r="K3004" s="95">
        <v>30585</v>
      </c>
      <c r="L3004" s="96">
        <v>1496204.4799997499</v>
      </c>
    </row>
    <row r="3005" spans="1:12" s="97" customFormat="1" ht="15" customHeight="1" x14ac:dyDescent="0.25">
      <c r="A3005" s="91" t="s">
        <v>52</v>
      </c>
      <c r="B3005" s="92" t="s">
        <v>44</v>
      </c>
      <c r="C3005" s="92" t="s">
        <v>55</v>
      </c>
      <c r="D3005" s="92" t="s">
        <v>37</v>
      </c>
      <c r="E3005" s="92" t="s">
        <v>37</v>
      </c>
      <c r="F3005" s="92" t="s">
        <v>37</v>
      </c>
      <c r="G3005" s="93" t="s">
        <v>42</v>
      </c>
      <c r="H3005" s="93" t="s">
        <v>64</v>
      </c>
      <c r="I3005" s="92" t="s">
        <v>45</v>
      </c>
      <c r="J3005" s="94">
        <v>1852</v>
      </c>
      <c r="K3005" s="95">
        <v>3021</v>
      </c>
      <c r="L3005" s="96">
        <v>132638.31000000201</v>
      </c>
    </row>
    <row r="3006" spans="1:12" s="97" customFormat="1" ht="15" customHeight="1" x14ac:dyDescent="0.25">
      <c r="A3006" s="91" t="s">
        <v>52</v>
      </c>
      <c r="B3006" s="92" t="s">
        <v>44</v>
      </c>
      <c r="C3006" s="92" t="s">
        <v>55</v>
      </c>
      <c r="D3006" s="92" t="s">
        <v>37</v>
      </c>
      <c r="E3006" s="92" t="s">
        <v>37</v>
      </c>
      <c r="F3006" s="92" t="s">
        <v>37</v>
      </c>
      <c r="G3006" s="93" t="s">
        <v>43</v>
      </c>
      <c r="H3006" s="93" t="s">
        <v>122</v>
      </c>
      <c r="I3006" s="92" t="s">
        <v>117</v>
      </c>
      <c r="J3006" s="94">
        <v>3097</v>
      </c>
      <c r="K3006" s="95">
        <v>6422</v>
      </c>
      <c r="L3006" s="96">
        <v>321243.11999998603</v>
      </c>
    </row>
    <row r="3007" spans="1:12" s="97" customFormat="1" ht="15" customHeight="1" x14ac:dyDescent="0.25">
      <c r="A3007" s="91" t="s">
        <v>52</v>
      </c>
      <c r="B3007" s="92" t="s">
        <v>44</v>
      </c>
      <c r="C3007" s="92" t="s">
        <v>55</v>
      </c>
      <c r="D3007" s="92" t="s">
        <v>37</v>
      </c>
      <c r="E3007" s="92" t="s">
        <v>37</v>
      </c>
      <c r="F3007" s="92" t="s">
        <v>37</v>
      </c>
      <c r="G3007" s="93" t="s">
        <v>43</v>
      </c>
      <c r="H3007" s="93" t="s">
        <v>122</v>
      </c>
      <c r="I3007" s="92" t="s">
        <v>45</v>
      </c>
      <c r="J3007" s="94">
        <v>480</v>
      </c>
      <c r="K3007" s="95">
        <v>597</v>
      </c>
      <c r="L3007" s="96">
        <v>25134.460000000101</v>
      </c>
    </row>
    <row r="3008" spans="1:12" s="97" customFormat="1" ht="15" customHeight="1" x14ac:dyDescent="0.25">
      <c r="A3008" s="91" t="s">
        <v>52</v>
      </c>
      <c r="B3008" s="92" t="s">
        <v>44</v>
      </c>
      <c r="C3008" s="92" t="s">
        <v>55</v>
      </c>
      <c r="D3008" s="92" t="s">
        <v>37</v>
      </c>
      <c r="E3008" s="92" t="s">
        <v>37</v>
      </c>
      <c r="F3008" s="92" t="s">
        <v>37</v>
      </c>
      <c r="G3008" s="93" t="s">
        <v>43</v>
      </c>
      <c r="H3008" s="93" t="s">
        <v>37</v>
      </c>
      <c r="I3008" s="92" t="s">
        <v>117</v>
      </c>
      <c r="J3008" s="94">
        <v>12448</v>
      </c>
      <c r="K3008" s="95">
        <v>35522</v>
      </c>
      <c r="L3008" s="96">
        <v>1746935.46999961</v>
      </c>
    </row>
    <row r="3009" spans="1:12" s="97" customFormat="1" ht="15" customHeight="1" x14ac:dyDescent="0.25">
      <c r="A3009" s="91" t="s">
        <v>52</v>
      </c>
      <c r="B3009" s="92" t="s">
        <v>44</v>
      </c>
      <c r="C3009" s="92" t="s">
        <v>55</v>
      </c>
      <c r="D3009" s="92" t="s">
        <v>37</v>
      </c>
      <c r="E3009" s="92" t="s">
        <v>37</v>
      </c>
      <c r="F3009" s="92" t="s">
        <v>37</v>
      </c>
      <c r="G3009" s="93" t="s">
        <v>43</v>
      </c>
      <c r="H3009" s="93" t="s">
        <v>37</v>
      </c>
      <c r="I3009" s="92" t="s">
        <v>45</v>
      </c>
      <c r="J3009" s="94">
        <v>2360</v>
      </c>
      <c r="K3009" s="95">
        <v>3876</v>
      </c>
      <c r="L3009" s="96">
        <v>169908.45</v>
      </c>
    </row>
    <row r="3010" spans="1:12" s="97" customFormat="1" ht="15" customHeight="1" x14ac:dyDescent="0.25">
      <c r="A3010" s="91" t="s">
        <v>52</v>
      </c>
      <c r="B3010" s="92" t="s">
        <v>44</v>
      </c>
      <c r="C3010" s="92" t="s">
        <v>55</v>
      </c>
      <c r="D3010" s="92" t="s">
        <v>37</v>
      </c>
      <c r="E3010" s="92" t="s">
        <v>37</v>
      </c>
      <c r="F3010" s="92" t="s">
        <v>37</v>
      </c>
      <c r="G3010" s="93" t="s">
        <v>43</v>
      </c>
      <c r="H3010" s="93" t="s">
        <v>64</v>
      </c>
      <c r="I3010" s="92" t="s">
        <v>117</v>
      </c>
      <c r="J3010" s="94">
        <v>9358</v>
      </c>
      <c r="K3010" s="95">
        <v>29100</v>
      </c>
      <c r="L3010" s="96">
        <v>1425692.3499998499</v>
      </c>
    </row>
    <row r="3011" spans="1:12" s="97" customFormat="1" ht="15" customHeight="1" x14ac:dyDescent="0.25">
      <c r="A3011" s="91" t="s">
        <v>52</v>
      </c>
      <c r="B3011" s="92" t="s">
        <v>44</v>
      </c>
      <c r="C3011" s="92" t="s">
        <v>55</v>
      </c>
      <c r="D3011" s="92" t="s">
        <v>37</v>
      </c>
      <c r="E3011" s="92" t="s">
        <v>37</v>
      </c>
      <c r="F3011" s="92" t="s">
        <v>37</v>
      </c>
      <c r="G3011" s="93" t="s">
        <v>43</v>
      </c>
      <c r="H3011" s="93" t="s">
        <v>64</v>
      </c>
      <c r="I3011" s="92" t="s">
        <v>45</v>
      </c>
      <c r="J3011" s="94">
        <v>1880</v>
      </c>
      <c r="K3011" s="95">
        <v>3279</v>
      </c>
      <c r="L3011" s="96">
        <v>144773.990000002</v>
      </c>
    </row>
    <row r="3012" spans="1:12" s="97" customFormat="1" ht="15" customHeight="1" x14ac:dyDescent="0.25">
      <c r="A3012" s="91" t="s">
        <v>52</v>
      </c>
      <c r="B3012" s="92" t="s">
        <v>44</v>
      </c>
      <c r="C3012" s="92" t="s">
        <v>55</v>
      </c>
      <c r="D3012" s="92" t="s">
        <v>37</v>
      </c>
      <c r="E3012" s="92" t="s">
        <v>37</v>
      </c>
      <c r="F3012" s="92" t="s">
        <v>37</v>
      </c>
      <c r="G3012" s="93" t="s">
        <v>44</v>
      </c>
      <c r="H3012" s="93" t="s">
        <v>122</v>
      </c>
      <c r="I3012" s="92" t="s">
        <v>117</v>
      </c>
      <c r="J3012" s="94">
        <v>3204</v>
      </c>
      <c r="K3012" s="95">
        <v>6763</v>
      </c>
      <c r="L3012" s="96">
        <v>332983.58999999298</v>
      </c>
    </row>
    <row r="3013" spans="1:12" s="97" customFormat="1" ht="15" customHeight="1" x14ac:dyDescent="0.25">
      <c r="A3013" s="91" t="s">
        <v>52</v>
      </c>
      <c r="B3013" s="92" t="s">
        <v>44</v>
      </c>
      <c r="C3013" s="92" t="s">
        <v>55</v>
      </c>
      <c r="D3013" s="92" t="s">
        <v>37</v>
      </c>
      <c r="E3013" s="92" t="s">
        <v>37</v>
      </c>
      <c r="F3013" s="92" t="s">
        <v>37</v>
      </c>
      <c r="G3013" s="93" t="s">
        <v>44</v>
      </c>
      <c r="H3013" s="93" t="s">
        <v>122</v>
      </c>
      <c r="I3013" s="92" t="s">
        <v>45</v>
      </c>
      <c r="J3013" s="94">
        <v>532</v>
      </c>
      <c r="K3013" s="95">
        <v>668</v>
      </c>
      <c r="L3013" s="96">
        <v>28583.160000000102</v>
      </c>
    </row>
    <row r="3014" spans="1:12" s="97" customFormat="1" ht="15" customHeight="1" x14ac:dyDescent="0.25">
      <c r="A3014" s="91" t="s">
        <v>52</v>
      </c>
      <c r="B3014" s="92" t="s">
        <v>44</v>
      </c>
      <c r="C3014" s="92" t="s">
        <v>55</v>
      </c>
      <c r="D3014" s="92" t="s">
        <v>37</v>
      </c>
      <c r="E3014" s="92" t="s">
        <v>37</v>
      </c>
      <c r="F3014" s="92" t="s">
        <v>37</v>
      </c>
      <c r="G3014" s="93" t="s">
        <v>44</v>
      </c>
      <c r="H3014" s="93" t="s">
        <v>37</v>
      </c>
      <c r="I3014" s="92" t="s">
        <v>117</v>
      </c>
      <c r="J3014" s="94">
        <v>12143</v>
      </c>
      <c r="K3014" s="95">
        <v>34435</v>
      </c>
      <c r="L3014" s="96">
        <v>1691258.1099996101</v>
      </c>
    </row>
    <row r="3015" spans="1:12" s="97" customFormat="1" ht="15" customHeight="1" x14ac:dyDescent="0.25">
      <c r="A3015" s="91" t="s">
        <v>52</v>
      </c>
      <c r="B3015" s="92" t="s">
        <v>44</v>
      </c>
      <c r="C3015" s="92" t="s">
        <v>55</v>
      </c>
      <c r="D3015" s="92" t="s">
        <v>37</v>
      </c>
      <c r="E3015" s="92" t="s">
        <v>37</v>
      </c>
      <c r="F3015" s="92" t="s">
        <v>37</v>
      </c>
      <c r="G3015" s="93" t="s">
        <v>44</v>
      </c>
      <c r="H3015" s="93" t="s">
        <v>37</v>
      </c>
      <c r="I3015" s="92" t="s">
        <v>45</v>
      </c>
      <c r="J3015" s="94">
        <v>2243</v>
      </c>
      <c r="K3015" s="95">
        <v>3611</v>
      </c>
      <c r="L3015" s="96">
        <v>158980.06</v>
      </c>
    </row>
    <row r="3016" spans="1:12" s="97" customFormat="1" ht="15" customHeight="1" x14ac:dyDescent="0.25">
      <c r="A3016" s="91" t="s">
        <v>52</v>
      </c>
      <c r="B3016" s="92" t="s">
        <v>44</v>
      </c>
      <c r="C3016" s="92" t="s">
        <v>55</v>
      </c>
      <c r="D3016" s="92" t="s">
        <v>37</v>
      </c>
      <c r="E3016" s="92" t="s">
        <v>37</v>
      </c>
      <c r="F3016" s="92" t="s">
        <v>37</v>
      </c>
      <c r="G3016" s="93" t="s">
        <v>44</v>
      </c>
      <c r="H3016" s="93" t="s">
        <v>64</v>
      </c>
      <c r="I3016" s="92" t="s">
        <v>117</v>
      </c>
      <c r="J3016" s="94">
        <v>8977</v>
      </c>
      <c r="K3016" s="95">
        <v>27672</v>
      </c>
      <c r="L3016" s="96">
        <v>1358274.5199999099</v>
      </c>
    </row>
    <row r="3017" spans="1:12" s="97" customFormat="1" ht="15" customHeight="1" x14ac:dyDescent="0.25">
      <c r="A3017" s="91" t="s">
        <v>52</v>
      </c>
      <c r="B3017" s="92" t="s">
        <v>44</v>
      </c>
      <c r="C3017" s="92" t="s">
        <v>55</v>
      </c>
      <c r="D3017" s="92" t="s">
        <v>37</v>
      </c>
      <c r="E3017" s="92" t="s">
        <v>37</v>
      </c>
      <c r="F3017" s="92" t="s">
        <v>37</v>
      </c>
      <c r="G3017" s="93" t="s">
        <v>44</v>
      </c>
      <c r="H3017" s="93" t="s">
        <v>64</v>
      </c>
      <c r="I3017" s="92" t="s">
        <v>45</v>
      </c>
      <c r="J3017" s="94">
        <v>1711</v>
      </c>
      <c r="K3017" s="95">
        <v>2943</v>
      </c>
      <c r="L3017" s="96">
        <v>130396.900000002</v>
      </c>
    </row>
    <row r="3018" spans="1:12" s="97" customFormat="1" ht="15" customHeight="1" x14ac:dyDescent="0.25">
      <c r="A3018" s="91" t="s">
        <v>52</v>
      </c>
      <c r="B3018" s="92" t="s">
        <v>44</v>
      </c>
      <c r="C3018" s="92" t="s">
        <v>55</v>
      </c>
      <c r="D3018" s="92" t="s">
        <v>37</v>
      </c>
      <c r="E3018" s="92" t="s">
        <v>37</v>
      </c>
      <c r="F3018" s="92" t="s">
        <v>37</v>
      </c>
      <c r="G3018" s="93" t="s">
        <v>98</v>
      </c>
      <c r="H3018" s="93" t="s">
        <v>122</v>
      </c>
      <c r="I3018" s="92" t="s">
        <v>117</v>
      </c>
      <c r="J3018" s="94">
        <v>3212</v>
      </c>
      <c r="K3018" s="95">
        <v>7426</v>
      </c>
      <c r="L3018" s="96">
        <v>382540.76000001602</v>
      </c>
    </row>
    <row r="3019" spans="1:12" s="97" customFormat="1" ht="15" customHeight="1" x14ac:dyDescent="0.25">
      <c r="A3019" s="91" t="s">
        <v>52</v>
      </c>
      <c r="B3019" s="92" t="s">
        <v>44</v>
      </c>
      <c r="C3019" s="92" t="s">
        <v>55</v>
      </c>
      <c r="D3019" s="92" t="s">
        <v>37</v>
      </c>
      <c r="E3019" s="92" t="s">
        <v>37</v>
      </c>
      <c r="F3019" s="92" t="s">
        <v>37</v>
      </c>
      <c r="G3019" s="93" t="s">
        <v>98</v>
      </c>
      <c r="H3019" s="93" t="s">
        <v>122</v>
      </c>
      <c r="I3019" s="92" t="s">
        <v>45</v>
      </c>
      <c r="J3019" s="94">
        <v>543</v>
      </c>
      <c r="K3019" s="95">
        <v>734</v>
      </c>
      <c r="L3019" s="96">
        <v>31414.210000000101</v>
      </c>
    </row>
    <row r="3020" spans="1:12" s="97" customFormat="1" ht="15" customHeight="1" x14ac:dyDescent="0.25">
      <c r="A3020" s="91" t="s">
        <v>52</v>
      </c>
      <c r="B3020" s="92" t="s">
        <v>44</v>
      </c>
      <c r="C3020" s="92" t="s">
        <v>55</v>
      </c>
      <c r="D3020" s="92" t="s">
        <v>37</v>
      </c>
      <c r="E3020" s="92" t="s">
        <v>37</v>
      </c>
      <c r="F3020" s="92" t="s">
        <v>37</v>
      </c>
      <c r="G3020" s="93" t="s">
        <v>98</v>
      </c>
      <c r="H3020" s="93" t="s">
        <v>37</v>
      </c>
      <c r="I3020" s="92" t="s">
        <v>117</v>
      </c>
      <c r="J3020" s="94">
        <v>11987</v>
      </c>
      <c r="K3020" s="95">
        <v>36736</v>
      </c>
      <c r="L3020" s="96">
        <v>1812428.5699996201</v>
      </c>
    </row>
    <row r="3021" spans="1:12" s="97" customFormat="1" ht="15" customHeight="1" x14ac:dyDescent="0.25">
      <c r="A3021" s="91" t="s">
        <v>52</v>
      </c>
      <c r="B3021" s="92" t="s">
        <v>44</v>
      </c>
      <c r="C3021" s="92" t="s">
        <v>55</v>
      </c>
      <c r="D3021" s="92" t="s">
        <v>37</v>
      </c>
      <c r="E3021" s="92" t="s">
        <v>37</v>
      </c>
      <c r="F3021" s="92" t="s">
        <v>37</v>
      </c>
      <c r="G3021" s="93" t="s">
        <v>98</v>
      </c>
      <c r="H3021" s="93" t="s">
        <v>37</v>
      </c>
      <c r="I3021" s="92" t="s">
        <v>45</v>
      </c>
      <c r="J3021" s="94">
        <v>2369</v>
      </c>
      <c r="K3021" s="95">
        <v>4291</v>
      </c>
      <c r="L3021" s="96">
        <v>191609.73</v>
      </c>
    </row>
    <row r="3022" spans="1:12" s="97" customFormat="1" ht="15" customHeight="1" x14ac:dyDescent="0.25">
      <c r="A3022" s="91" t="s">
        <v>52</v>
      </c>
      <c r="B3022" s="92" t="s">
        <v>44</v>
      </c>
      <c r="C3022" s="92" t="s">
        <v>55</v>
      </c>
      <c r="D3022" s="92" t="s">
        <v>37</v>
      </c>
      <c r="E3022" s="92" t="s">
        <v>37</v>
      </c>
      <c r="F3022" s="92" t="s">
        <v>37</v>
      </c>
      <c r="G3022" s="93" t="s">
        <v>98</v>
      </c>
      <c r="H3022" s="93" t="s">
        <v>64</v>
      </c>
      <c r="I3022" s="92" t="s">
        <v>117</v>
      </c>
      <c r="J3022" s="94">
        <v>8797</v>
      </c>
      <c r="K3022" s="95">
        <v>29310</v>
      </c>
      <c r="L3022" s="96">
        <v>1429887.80999977</v>
      </c>
    </row>
    <row r="3023" spans="1:12" s="97" customFormat="1" ht="15" customHeight="1" x14ac:dyDescent="0.25">
      <c r="A3023" s="91" t="s">
        <v>52</v>
      </c>
      <c r="B3023" s="92" t="s">
        <v>44</v>
      </c>
      <c r="C3023" s="92" t="s">
        <v>55</v>
      </c>
      <c r="D3023" s="92" t="s">
        <v>37</v>
      </c>
      <c r="E3023" s="92" t="s">
        <v>37</v>
      </c>
      <c r="F3023" s="92" t="s">
        <v>37</v>
      </c>
      <c r="G3023" s="93" t="s">
        <v>98</v>
      </c>
      <c r="H3023" s="93" t="s">
        <v>64</v>
      </c>
      <c r="I3023" s="92" t="s">
        <v>45</v>
      </c>
      <c r="J3023" s="94">
        <v>1828</v>
      </c>
      <c r="K3023" s="95">
        <v>3557</v>
      </c>
      <c r="L3023" s="96">
        <v>160195.52000000101</v>
      </c>
    </row>
    <row r="3024" spans="1:12" s="97" customFormat="1" ht="15" customHeight="1" x14ac:dyDescent="0.25">
      <c r="A3024" s="91" t="s">
        <v>52</v>
      </c>
      <c r="B3024" s="92" t="s">
        <v>44</v>
      </c>
      <c r="C3024" s="92" t="s">
        <v>55</v>
      </c>
      <c r="D3024" s="92" t="s">
        <v>37</v>
      </c>
      <c r="E3024" s="92" t="s">
        <v>37</v>
      </c>
      <c r="F3024" s="92" t="s">
        <v>37</v>
      </c>
      <c r="G3024" s="93" t="s">
        <v>37</v>
      </c>
      <c r="H3024" s="93" t="s">
        <v>122</v>
      </c>
      <c r="I3024" s="92" t="s">
        <v>117</v>
      </c>
      <c r="J3024" s="94">
        <v>12371</v>
      </c>
      <c r="K3024" s="95">
        <v>30886</v>
      </c>
      <c r="L3024" s="96">
        <v>1589839.35000009</v>
      </c>
    </row>
    <row r="3025" spans="1:12" s="97" customFormat="1" ht="15" customHeight="1" x14ac:dyDescent="0.25">
      <c r="A3025" s="91" t="s">
        <v>52</v>
      </c>
      <c r="B3025" s="92" t="s">
        <v>44</v>
      </c>
      <c r="C3025" s="92" t="s">
        <v>55</v>
      </c>
      <c r="D3025" s="92" t="s">
        <v>37</v>
      </c>
      <c r="E3025" s="92" t="s">
        <v>37</v>
      </c>
      <c r="F3025" s="92" t="s">
        <v>37</v>
      </c>
      <c r="G3025" s="93" t="s">
        <v>37</v>
      </c>
      <c r="H3025" s="93" t="s">
        <v>122</v>
      </c>
      <c r="I3025" s="92" t="s">
        <v>45</v>
      </c>
      <c r="J3025" s="94">
        <v>2094</v>
      </c>
      <c r="K3025" s="95">
        <v>2733</v>
      </c>
      <c r="L3025" s="96">
        <v>116260.58</v>
      </c>
    </row>
    <row r="3026" spans="1:12" s="97" customFormat="1" ht="15" customHeight="1" x14ac:dyDescent="0.25">
      <c r="A3026" s="91" t="s">
        <v>52</v>
      </c>
      <c r="B3026" s="92" t="s">
        <v>44</v>
      </c>
      <c r="C3026" s="92" t="s">
        <v>55</v>
      </c>
      <c r="D3026" s="92" t="s">
        <v>37</v>
      </c>
      <c r="E3026" s="92" t="s">
        <v>37</v>
      </c>
      <c r="F3026" s="92" t="s">
        <v>37</v>
      </c>
      <c r="G3026" s="93" t="s">
        <v>37</v>
      </c>
      <c r="H3026" s="93" t="s">
        <v>37</v>
      </c>
      <c r="I3026" s="92" t="s">
        <v>117</v>
      </c>
      <c r="J3026" s="94">
        <v>59793</v>
      </c>
      <c r="K3026" s="95">
        <v>183961</v>
      </c>
      <c r="L3026" s="96">
        <v>9135183.1300028209</v>
      </c>
    </row>
    <row r="3027" spans="1:12" s="97" customFormat="1" ht="15" customHeight="1" x14ac:dyDescent="0.25">
      <c r="A3027" s="91" t="s">
        <v>52</v>
      </c>
      <c r="B3027" s="92" t="s">
        <v>44</v>
      </c>
      <c r="C3027" s="92" t="s">
        <v>55</v>
      </c>
      <c r="D3027" s="92" t="s">
        <v>37</v>
      </c>
      <c r="E3027" s="92" t="s">
        <v>37</v>
      </c>
      <c r="F3027" s="92" t="s">
        <v>37</v>
      </c>
      <c r="G3027" s="93" t="s">
        <v>37</v>
      </c>
      <c r="H3027" s="93" t="s">
        <v>37</v>
      </c>
      <c r="I3027" s="92" t="s">
        <v>45</v>
      </c>
      <c r="J3027" s="94">
        <v>11159</v>
      </c>
      <c r="K3027" s="95">
        <v>18672</v>
      </c>
      <c r="L3027" s="96">
        <v>824220.88000002003</v>
      </c>
    </row>
    <row r="3028" spans="1:12" s="97" customFormat="1" ht="15" customHeight="1" x14ac:dyDescent="0.25">
      <c r="A3028" s="91" t="s">
        <v>52</v>
      </c>
      <c r="B3028" s="92" t="s">
        <v>44</v>
      </c>
      <c r="C3028" s="92" t="s">
        <v>55</v>
      </c>
      <c r="D3028" s="92" t="s">
        <v>37</v>
      </c>
      <c r="E3028" s="92" t="s">
        <v>37</v>
      </c>
      <c r="F3028" s="92" t="s">
        <v>37</v>
      </c>
      <c r="G3028" s="93" t="s">
        <v>37</v>
      </c>
      <c r="H3028" s="93" t="s">
        <v>64</v>
      </c>
      <c r="I3028" s="92" t="s">
        <v>117</v>
      </c>
      <c r="J3028" s="94">
        <v>46713</v>
      </c>
      <c r="K3028" s="95">
        <v>149776</v>
      </c>
      <c r="L3028" s="96">
        <v>7374944.5500053596</v>
      </c>
    </row>
    <row r="3029" spans="1:12" s="97" customFormat="1" ht="15" customHeight="1" x14ac:dyDescent="0.25">
      <c r="A3029" s="91" t="s">
        <v>52</v>
      </c>
      <c r="B3029" s="92" t="s">
        <v>44</v>
      </c>
      <c r="C3029" s="92" t="s">
        <v>55</v>
      </c>
      <c r="D3029" s="92" t="s">
        <v>37</v>
      </c>
      <c r="E3029" s="92" t="s">
        <v>37</v>
      </c>
      <c r="F3029" s="92" t="s">
        <v>37</v>
      </c>
      <c r="G3029" s="93" t="s">
        <v>37</v>
      </c>
      <c r="H3029" s="93" t="s">
        <v>64</v>
      </c>
      <c r="I3029" s="92" t="s">
        <v>45</v>
      </c>
      <c r="J3029" s="94">
        <v>8897</v>
      </c>
      <c r="K3029" s="95">
        <v>15612</v>
      </c>
      <c r="L3029" s="96">
        <v>693251.62999998301</v>
      </c>
    </row>
    <row r="3030" spans="1:12" s="97" customFormat="1" ht="15" customHeight="1" x14ac:dyDescent="0.25">
      <c r="A3030" s="91" t="s">
        <v>52</v>
      </c>
      <c r="B3030" s="92" t="s">
        <v>44</v>
      </c>
      <c r="C3030" s="92" t="s">
        <v>34</v>
      </c>
      <c r="D3030" s="92" t="s">
        <v>123</v>
      </c>
      <c r="E3030" s="92" t="s">
        <v>61</v>
      </c>
      <c r="F3030" s="92" t="s">
        <v>37</v>
      </c>
      <c r="G3030" s="93" t="s">
        <v>37</v>
      </c>
      <c r="H3030" s="93" t="s">
        <v>37</v>
      </c>
      <c r="I3030" s="92" t="s">
        <v>117</v>
      </c>
      <c r="J3030" s="94">
        <v>339020</v>
      </c>
      <c r="K3030" s="95">
        <v>545858</v>
      </c>
      <c r="L3030" s="96">
        <v>30221656.5599434</v>
      </c>
    </row>
    <row r="3031" spans="1:12" s="97" customFormat="1" ht="15" customHeight="1" x14ac:dyDescent="0.25">
      <c r="A3031" s="91" t="s">
        <v>52</v>
      </c>
      <c r="B3031" s="92" t="s">
        <v>44</v>
      </c>
      <c r="C3031" s="92" t="s">
        <v>34</v>
      </c>
      <c r="D3031" s="92" t="s">
        <v>123</v>
      </c>
      <c r="E3031" s="92" t="s">
        <v>61</v>
      </c>
      <c r="F3031" s="92" t="s">
        <v>37</v>
      </c>
      <c r="G3031" s="93" t="s">
        <v>37</v>
      </c>
      <c r="H3031" s="93" t="s">
        <v>37</v>
      </c>
      <c r="I3031" s="92" t="s">
        <v>45</v>
      </c>
      <c r="J3031" s="94">
        <v>81004</v>
      </c>
      <c r="K3031" s="95">
        <v>91711</v>
      </c>
      <c r="L3031" s="96">
        <v>4474251.4400015101</v>
      </c>
    </row>
    <row r="3032" spans="1:12" s="97" customFormat="1" ht="15" customHeight="1" x14ac:dyDescent="0.25">
      <c r="A3032" s="91" t="s">
        <v>52</v>
      </c>
      <c r="B3032" s="92" t="s">
        <v>44</v>
      </c>
      <c r="C3032" s="92" t="s">
        <v>34</v>
      </c>
      <c r="D3032" s="92" t="s">
        <v>123</v>
      </c>
      <c r="E3032" s="92" t="s">
        <v>62</v>
      </c>
      <c r="F3032" s="92" t="s">
        <v>37</v>
      </c>
      <c r="G3032" s="93" t="s">
        <v>37</v>
      </c>
      <c r="H3032" s="93" t="s">
        <v>37</v>
      </c>
      <c r="I3032" s="92" t="s">
        <v>117</v>
      </c>
      <c r="J3032" s="94">
        <v>201175</v>
      </c>
      <c r="K3032" s="95">
        <v>328446</v>
      </c>
      <c r="L3032" s="96">
        <v>17752611.409970801</v>
      </c>
    </row>
    <row r="3033" spans="1:12" s="97" customFormat="1" ht="15" customHeight="1" x14ac:dyDescent="0.25">
      <c r="A3033" s="91" t="s">
        <v>52</v>
      </c>
      <c r="B3033" s="92" t="s">
        <v>44</v>
      </c>
      <c r="C3033" s="92" t="s">
        <v>34</v>
      </c>
      <c r="D3033" s="92" t="s">
        <v>123</v>
      </c>
      <c r="E3033" s="92" t="s">
        <v>62</v>
      </c>
      <c r="F3033" s="92" t="s">
        <v>37</v>
      </c>
      <c r="G3033" s="93" t="s">
        <v>37</v>
      </c>
      <c r="H3033" s="93" t="s">
        <v>37</v>
      </c>
      <c r="I3033" s="92" t="s">
        <v>45</v>
      </c>
      <c r="J3033" s="94">
        <v>40638</v>
      </c>
      <c r="K3033" s="95">
        <v>45875</v>
      </c>
      <c r="L3033" s="96">
        <v>2149520.4000006602</v>
      </c>
    </row>
    <row r="3034" spans="1:12" s="97" customFormat="1" ht="15" customHeight="1" x14ac:dyDescent="0.25">
      <c r="A3034" s="91" t="s">
        <v>52</v>
      </c>
      <c r="B3034" s="92" t="s">
        <v>44</v>
      </c>
      <c r="C3034" s="92" t="s">
        <v>34</v>
      </c>
      <c r="D3034" s="92" t="s">
        <v>123</v>
      </c>
      <c r="E3034" s="92" t="s">
        <v>37</v>
      </c>
      <c r="F3034" s="92" t="s">
        <v>120</v>
      </c>
      <c r="G3034" s="93" t="s">
        <v>37</v>
      </c>
      <c r="H3034" s="93" t="s">
        <v>37</v>
      </c>
      <c r="I3034" s="92" t="s">
        <v>117</v>
      </c>
      <c r="J3034" s="94">
        <v>34589</v>
      </c>
      <c r="K3034" s="95">
        <v>53776</v>
      </c>
      <c r="L3034" s="96">
        <v>2721301.3900000402</v>
      </c>
    </row>
    <row r="3035" spans="1:12" s="97" customFormat="1" ht="15" customHeight="1" x14ac:dyDescent="0.25">
      <c r="A3035" s="91" t="s">
        <v>52</v>
      </c>
      <c r="B3035" s="92" t="s">
        <v>44</v>
      </c>
      <c r="C3035" s="92" t="s">
        <v>34</v>
      </c>
      <c r="D3035" s="92" t="s">
        <v>123</v>
      </c>
      <c r="E3035" s="92" t="s">
        <v>37</v>
      </c>
      <c r="F3035" s="92" t="s">
        <v>120</v>
      </c>
      <c r="G3035" s="93" t="s">
        <v>37</v>
      </c>
      <c r="H3035" s="93" t="s">
        <v>37</v>
      </c>
      <c r="I3035" s="92" t="s">
        <v>45</v>
      </c>
      <c r="J3035" s="94">
        <v>4880</v>
      </c>
      <c r="K3035" s="95">
        <v>5250</v>
      </c>
      <c r="L3035" s="96">
        <v>235766.450000009</v>
      </c>
    </row>
    <row r="3036" spans="1:12" s="97" customFormat="1" ht="15" customHeight="1" x14ac:dyDescent="0.25">
      <c r="A3036" s="91" t="s">
        <v>52</v>
      </c>
      <c r="B3036" s="92" t="s">
        <v>44</v>
      </c>
      <c r="C3036" s="92" t="s">
        <v>34</v>
      </c>
      <c r="D3036" s="92" t="s">
        <v>123</v>
      </c>
      <c r="E3036" s="92" t="s">
        <v>37</v>
      </c>
      <c r="F3036" s="92" t="s">
        <v>121</v>
      </c>
      <c r="G3036" s="93" t="s">
        <v>37</v>
      </c>
      <c r="H3036" s="93" t="s">
        <v>37</v>
      </c>
      <c r="I3036" s="92" t="s">
        <v>117</v>
      </c>
      <c r="J3036" s="94">
        <v>426942</v>
      </c>
      <c r="K3036" s="95">
        <v>691909</v>
      </c>
      <c r="L3036" s="96">
        <v>37944012.969988301</v>
      </c>
    </row>
    <row r="3037" spans="1:12" s="97" customFormat="1" ht="15" customHeight="1" x14ac:dyDescent="0.25">
      <c r="A3037" s="91" t="s">
        <v>52</v>
      </c>
      <c r="B3037" s="92" t="s">
        <v>44</v>
      </c>
      <c r="C3037" s="92" t="s">
        <v>34</v>
      </c>
      <c r="D3037" s="92" t="s">
        <v>123</v>
      </c>
      <c r="E3037" s="92" t="s">
        <v>37</v>
      </c>
      <c r="F3037" s="92" t="s">
        <v>121</v>
      </c>
      <c r="G3037" s="93" t="s">
        <v>37</v>
      </c>
      <c r="H3037" s="93" t="s">
        <v>37</v>
      </c>
      <c r="I3037" s="92" t="s">
        <v>45</v>
      </c>
      <c r="J3037" s="94">
        <v>98873</v>
      </c>
      <c r="K3037" s="95">
        <v>112360</v>
      </c>
      <c r="L3037" s="96">
        <v>5449502.8599983603</v>
      </c>
    </row>
    <row r="3038" spans="1:12" s="97" customFormat="1" ht="15" customHeight="1" x14ac:dyDescent="0.25">
      <c r="A3038" s="91" t="s">
        <v>52</v>
      </c>
      <c r="B3038" s="92" t="s">
        <v>44</v>
      </c>
      <c r="C3038" s="92" t="s">
        <v>34</v>
      </c>
      <c r="D3038" s="92" t="s">
        <v>123</v>
      </c>
      <c r="E3038" s="92" t="s">
        <v>37</v>
      </c>
      <c r="F3038" s="92" t="s">
        <v>60</v>
      </c>
      <c r="G3038" s="93" t="s">
        <v>37</v>
      </c>
      <c r="H3038" s="93" t="s">
        <v>37</v>
      </c>
      <c r="I3038" s="92" t="s">
        <v>117</v>
      </c>
      <c r="J3038" s="94">
        <v>78984</v>
      </c>
      <c r="K3038" s="95">
        <v>128619</v>
      </c>
      <c r="L3038" s="96">
        <v>7308953.6099947104</v>
      </c>
    </row>
    <row r="3039" spans="1:12" s="97" customFormat="1" ht="15" customHeight="1" x14ac:dyDescent="0.25">
      <c r="A3039" s="91" t="s">
        <v>52</v>
      </c>
      <c r="B3039" s="92" t="s">
        <v>44</v>
      </c>
      <c r="C3039" s="92" t="s">
        <v>34</v>
      </c>
      <c r="D3039" s="92" t="s">
        <v>123</v>
      </c>
      <c r="E3039" s="92" t="s">
        <v>37</v>
      </c>
      <c r="F3039" s="92" t="s">
        <v>60</v>
      </c>
      <c r="G3039" s="93" t="s">
        <v>37</v>
      </c>
      <c r="H3039" s="93" t="s">
        <v>37</v>
      </c>
      <c r="I3039" s="92" t="s">
        <v>45</v>
      </c>
      <c r="J3039" s="94">
        <v>17895</v>
      </c>
      <c r="K3039" s="95">
        <v>19976</v>
      </c>
      <c r="L3039" s="96">
        <v>938502.52999987802</v>
      </c>
    </row>
    <row r="3040" spans="1:12" s="97" customFormat="1" ht="15" customHeight="1" x14ac:dyDescent="0.25">
      <c r="A3040" s="91" t="s">
        <v>52</v>
      </c>
      <c r="B3040" s="92" t="s">
        <v>44</v>
      </c>
      <c r="C3040" s="92" t="s">
        <v>34</v>
      </c>
      <c r="D3040" s="92" t="s">
        <v>123</v>
      </c>
      <c r="E3040" s="92" t="s">
        <v>37</v>
      </c>
      <c r="F3040" s="92" t="s">
        <v>37</v>
      </c>
      <c r="G3040" s="93" t="s">
        <v>41</v>
      </c>
      <c r="H3040" s="93" t="s">
        <v>37</v>
      </c>
      <c r="I3040" s="92" t="s">
        <v>117</v>
      </c>
      <c r="J3040" s="94">
        <v>112577</v>
      </c>
      <c r="K3040" s="95">
        <v>183490</v>
      </c>
      <c r="L3040" s="96">
        <v>9954049.6799999308</v>
      </c>
    </row>
    <row r="3041" spans="1:12" s="97" customFormat="1" ht="15" customHeight="1" x14ac:dyDescent="0.25">
      <c r="A3041" s="91" t="s">
        <v>52</v>
      </c>
      <c r="B3041" s="92" t="s">
        <v>44</v>
      </c>
      <c r="C3041" s="92" t="s">
        <v>34</v>
      </c>
      <c r="D3041" s="92" t="s">
        <v>123</v>
      </c>
      <c r="E3041" s="92" t="s">
        <v>37</v>
      </c>
      <c r="F3041" s="92" t="s">
        <v>37</v>
      </c>
      <c r="G3041" s="93" t="s">
        <v>41</v>
      </c>
      <c r="H3041" s="93" t="s">
        <v>37</v>
      </c>
      <c r="I3041" s="92" t="s">
        <v>45</v>
      </c>
      <c r="J3041" s="94">
        <v>23252</v>
      </c>
      <c r="K3041" s="95">
        <v>26449</v>
      </c>
      <c r="L3041" s="96">
        <v>1233941.95000001</v>
      </c>
    </row>
    <row r="3042" spans="1:12" s="97" customFormat="1" ht="15" customHeight="1" x14ac:dyDescent="0.25">
      <c r="A3042" s="91" t="s">
        <v>52</v>
      </c>
      <c r="B3042" s="92" t="s">
        <v>44</v>
      </c>
      <c r="C3042" s="92" t="s">
        <v>34</v>
      </c>
      <c r="D3042" s="92" t="s">
        <v>123</v>
      </c>
      <c r="E3042" s="92" t="s">
        <v>37</v>
      </c>
      <c r="F3042" s="92" t="s">
        <v>37</v>
      </c>
      <c r="G3042" s="93" t="s">
        <v>42</v>
      </c>
      <c r="H3042" s="93" t="s">
        <v>37</v>
      </c>
      <c r="I3042" s="92" t="s">
        <v>117</v>
      </c>
      <c r="J3042" s="94">
        <v>110460</v>
      </c>
      <c r="K3042" s="95">
        <v>172802</v>
      </c>
      <c r="L3042" s="96">
        <v>9418053.1000023894</v>
      </c>
    </row>
    <row r="3043" spans="1:12" s="97" customFormat="1" ht="15" customHeight="1" x14ac:dyDescent="0.25">
      <c r="A3043" s="91" t="s">
        <v>52</v>
      </c>
      <c r="B3043" s="92" t="s">
        <v>44</v>
      </c>
      <c r="C3043" s="92" t="s">
        <v>34</v>
      </c>
      <c r="D3043" s="92" t="s">
        <v>123</v>
      </c>
      <c r="E3043" s="92" t="s">
        <v>37</v>
      </c>
      <c r="F3043" s="92" t="s">
        <v>37</v>
      </c>
      <c r="G3043" s="93" t="s">
        <v>42</v>
      </c>
      <c r="H3043" s="93" t="s">
        <v>37</v>
      </c>
      <c r="I3043" s="92" t="s">
        <v>45</v>
      </c>
      <c r="J3043" s="94">
        <v>24295</v>
      </c>
      <c r="K3043" s="95">
        <v>27223</v>
      </c>
      <c r="L3043" s="96">
        <v>1292870.20000005</v>
      </c>
    </row>
    <row r="3044" spans="1:12" s="97" customFormat="1" ht="15" customHeight="1" x14ac:dyDescent="0.25">
      <c r="A3044" s="91" t="s">
        <v>52</v>
      </c>
      <c r="B3044" s="92" t="s">
        <v>44</v>
      </c>
      <c r="C3044" s="92" t="s">
        <v>34</v>
      </c>
      <c r="D3044" s="92" t="s">
        <v>123</v>
      </c>
      <c r="E3044" s="92" t="s">
        <v>37</v>
      </c>
      <c r="F3044" s="92" t="s">
        <v>37</v>
      </c>
      <c r="G3044" s="93" t="s">
        <v>43</v>
      </c>
      <c r="H3044" s="93" t="s">
        <v>37</v>
      </c>
      <c r="I3044" s="92" t="s">
        <v>117</v>
      </c>
      <c r="J3044" s="94">
        <v>110674</v>
      </c>
      <c r="K3044" s="95">
        <v>170257</v>
      </c>
      <c r="L3044" s="96">
        <v>9238652.2300028596</v>
      </c>
    </row>
    <row r="3045" spans="1:12" s="97" customFormat="1" ht="15" customHeight="1" x14ac:dyDescent="0.25">
      <c r="A3045" s="91" t="s">
        <v>52</v>
      </c>
      <c r="B3045" s="92" t="s">
        <v>44</v>
      </c>
      <c r="C3045" s="92" t="s">
        <v>34</v>
      </c>
      <c r="D3045" s="92" t="s">
        <v>123</v>
      </c>
      <c r="E3045" s="92" t="s">
        <v>37</v>
      </c>
      <c r="F3045" s="92" t="s">
        <v>37</v>
      </c>
      <c r="G3045" s="93" t="s">
        <v>43</v>
      </c>
      <c r="H3045" s="93" t="s">
        <v>37</v>
      </c>
      <c r="I3045" s="92" t="s">
        <v>45</v>
      </c>
      <c r="J3045" s="94">
        <v>23895</v>
      </c>
      <c r="K3045" s="95">
        <v>26652</v>
      </c>
      <c r="L3045" s="96">
        <v>1280835.16000003</v>
      </c>
    </row>
    <row r="3046" spans="1:12" s="97" customFormat="1" ht="15" customHeight="1" x14ac:dyDescent="0.25">
      <c r="A3046" s="91" t="s">
        <v>52</v>
      </c>
      <c r="B3046" s="92" t="s">
        <v>44</v>
      </c>
      <c r="C3046" s="92" t="s">
        <v>34</v>
      </c>
      <c r="D3046" s="92" t="s">
        <v>123</v>
      </c>
      <c r="E3046" s="92" t="s">
        <v>37</v>
      </c>
      <c r="F3046" s="92" t="s">
        <v>37</v>
      </c>
      <c r="G3046" s="93" t="s">
        <v>44</v>
      </c>
      <c r="H3046" s="93" t="s">
        <v>37</v>
      </c>
      <c r="I3046" s="92" t="s">
        <v>117</v>
      </c>
      <c r="J3046" s="94">
        <v>110999</v>
      </c>
      <c r="K3046" s="95">
        <v>166865</v>
      </c>
      <c r="L3046" s="96">
        <v>9125039.1800039597</v>
      </c>
    </row>
    <row r="3047" spans="1:12" s="97" customFormat="1" ht="15" customHeight="1" x14ac:dyDescent="0.25">
      <c r="A3047" s="91" t="s">
        <v>52</v>
      </c>
      <c r="B3047" s="92" t="s">
        <v>44</v>
      </c>
      <c r="C3047" s="92" t="s">
        <v>34</v>
      </c>
      <c r="D3047" s="92" t="s">
        <v>123</v>
      </c>
      <c r="E3047" s="92" t="s">
        <v>37</v>
      </c>
      <c r="F3047" s="92" t="s">
        <v>37</v>
      </c>
      <c r="G3047" s="93" t="s">
        <v>44</v>
      </c>
      <c r="H3047" s="93" t="s">
        <v>37</v>
      </c>
      <c r="I3047" s="92" t="s">
        <v>45</v>
      </c>
      <c r="J3047" s="94">
        <v>24481</v>
      </c>
      <c r="K3047" s="95">
        <v>27156</v>
      </c>
      <c r="L3047" s="96">
        <v>1310849.19000006</v>
      </c>
    </row>
    <row r="3048" spans="1:12" s="97" customFormat="1" ht="15" customHeight="1" x14ac:dyDescent="0.25">
      <c r="A3048" s="91" t="s">
        <v>52</v>
      </c>
      <c r="B3048" s="92" t="s">
        <v>44</v>
      </c>
      <c r="C3048" s="92" t="s">
        <v>34</v>
      </c>
      <c r="D3048" s="92" t="s">
        <v>123</v>
      </c>
      <c r="E3048" s="92" t="s">
        <v>37</v>
      </c>
      <c r="F3048" s="92" t="s">
        <v>37</v>
      </c>
      <c r="G3048" s="93" t="s">
        <v>98</v>
      </c>
      <c r="H3048" s="93" t="s">
        <v>37</v>
      </c>
      <c r="I3048" s="92" t="s">
        <v>117</v>
      </c>
      <c r="J3048" s="94">
        <v>109596</v>
      </c>
      <c r="K3048" s="95">
        <v>168102</v>
      </c>
      <c r="L3048" s="96">
        <v>9525519.79000118</v>
      </c>
    </row>
    <row r="3049" spans="1:12" s="97" customFormat="1" ht="15" customHeight="1" x14ac:dyDescent="0.25">
      <c r="A3049" s="91" t="s">
        <v>52</v>
      </c>
      <c r="B3049" s="92" t="s">
        <v>44</v>
      </c>
      <c r="C3049" s="92" t="s">
        <v>34</v>
      </c>
      <c r="D3049" s="92" t="s">
        <v>123</v>
      </c>
      <c r="E3049" s="92" t="s">
        <v>37</v>
      </c>
      <c r="F3049" s="92" t="s">
        <v>37</v>
      </c>
      <c r="G3049" s="93" t="s">
        <v>98</v>
      </c>
      <c r="H3049" s="93" t="s">
        <v>37</v>
      </c>
      <c r="I3049" s="92" t="s">
        <v>45</v>
      </c>
      <c r="J3049" s="94">
        <v>25140</v>
      </c>
      <c r="K3049" s="95">
        <v>28215</v>
      </c>
      <c r="L3049" s="96">
        <v>1416636.0000001199</v>
      </c>
    </row>
    <row r="3050" spans="1:12" s="97" customFormat="1" ht="15" customHeight="1" x14ac:dyDescent="0.25">
      <c r="A3050" s="91" t="s">
        <v>52</v>
      </c>
      <c r="B3050" s="92" t="s">
        <v>44</v>
      </c>
      <c r="C3050" s="92" t="s">
        <v>34</v>
      </c>
      <c r="D3050" s="92" t="s">
        <v>123</v>
      </c>
      <c r="E3050" s="92" t="s">
        <v>37</v>
      </c>
      <c r="F3050" s="92" t="s">
        <v>37</v>
      </c>
      <c r="G3050" s="93" t="s">
        <v>37</v>
      </c>
      <c r="H3050" s="93" t="s">
        <v>122</v>
      </c>
      <c r="I3050" s="92" t="s">
        <v>117</v>
      </c>
      <c r="J3050" s="94">
        <v>46632</v>
      </c>
      <c r="K3050" s="95">
        <v>72150</v>
      </c>
      <c r="L3050" s="96">
        <v>3694656.1800007098</v>
      </c>
    </row>
    <row r="3051" spans="1:12" s="97" customFormat="1" ht="15" customHeight="1" x14ac:dyDescent="0.25">
      <c r="A3051" s="91" t="s">
        <v>52</v>
      </c>
      <c r="B3051" s="92" t="s">
        <v>44</v>
      </c>
      <c r="C3051" s="92" t="s">
        <v>34</v>
      </c>
      <c r="D3051" s="92" t="s">
        <v>123</v>
      </c>
      <c r="E3051" s="92" t="s">
        <v>37</v>
      </c>
      <c r="F3051" s="92" t="s">
        <v>37</v>
      </c>
      <c r="G3051" s="93" t="s">
        <v>37</v>
      </c>
      <c r="H3051" s="93" t="s">
        <v>122</v>
      </c>
      <c r="I3051" s="92" t="s">
        <v>45</v>
      </c>
      <c r="J3051" s="94">
        <v>9925</v>
      </c>
      <c r="K3051" s="95">
        <v>10900</v>
      </c>
      <c r="L3051" s="96">
        <v>485585.36999996298</v>
      </c>
    </row>
    <row r="3052" spans="1:12" s="97" customFormat="1" ht="15" customHeight="1" x14ac:dyDescent="0.25">
      <c r="A3052" s="91" t="s">
        <v>52</v>
      </c>
      <c r="B3052" s="92" t="s">
        <v>44</v>
      </c>
      <c r="C3052" s="92" t="s">
        <v>34</v>
      </c>
      <c r="D3052" s="92" t="s">
        <v>123</v>
      </c>
      <c r="E3052" s="92" t="s">
        <v>37</v>
      </c>
      <c r="F3052" s="92" t="s">
        <v>37</v>
      </c>
      <c r="G3052" s="93" t="s">
        <v>37</v>
      </c>
      <c r="H3052" s="93" t="s">
        <v>37</v>
      </c>
      <c r="I3052" s="92" t="s">
        <v>117</v>
      </c>
      <c r="J3052" s="94">
        <v>543489</v>
      </c>
      <c r="K3052" s="95">
        <v>879885</v>
      </c>
      <c r="L3052" s="96">
        <v>48268010.880161501</v>
      </c>
    </row>
    <row r="3053" spans="1:12" s="97" customFormat="1" ht="15" customHeight="1" x14ac:dyDescent="0.25">
      <c r="A3053" s="91" t="s">
        <v>52</v>
      </c>
      <c r="B3053" s="92" t="s">
        <v>44</v>
      </c>
      <c r="C3053" s="92" t="s">
        <v>34</v>
      </c>
      <c r="D3053" s="92" t="s">
        <v>123</v>
      </c>
      <c r="E3053" s="92" t="s">
        <v>37</v>
      </c>
      <c r="F3053" s="92" t="s">
        <v>37</v>
      </c>
      <c r="G3053" s="93" t="s">
        <v>37</v>
      </c>
      <c r="H3053" s="93" t="s">
        <v>37</v>
      </c>
      <c r="I3053" s="92" t="s">
        <v>45</v>
      </c>
      <c r="J3053" s="94">
        <v>122322</v>
      </c>
      <c r="K3053" s="95">
        <v>138367</v>
      </c>
      <c r="L3053" s="96">
        <v>6661466.6799951997</v>
      </c>
    </row>
    <row r="3054" spans="1:12" s="97" customFormat="1" ht="15" customHeight="1" x14ac:dyDescent="0.25">
      <c r="A3054" s="91" t="s">
        <v>52</v>
      </c>
      <c r="B3054" s="92" t="s">
        <v>44</v>
      </c>
      <c r="C3054" s="92" t="s">
        <v>34</v>
      </c>
      <c r="D3054" s="92" t="s">
        <v>123</v>
      </c>
      <c r="E3054" s="92" t="s">
        <v>37</v>
      </c>
      <c r="F3054" s="92" t="s">
        <v>37</v>
      </c>
      <c r="G3054" s="93" t="s">
        <v>37</v>
      </c>
      <c r="H3054" s="93" t="s">
        <v>64</v>
      </c>
      <c r="I3054" s="92" t="s">
        <v>117</v>
      </c>
      <c r="J3054" s="94">
        <v>488519</v>
      </c>
      <c r="K3054" s="95">
        <v>791550</v>
      </c>
      <c r="L3054" s="96">
        <v>43680884.300097801</v>
      </c>
    </row>
    <row r="3055" spans="1:12" s="97" customFormat="1" ht="15" customHeight="1" x14ac:dyDescent="0.25">
      <c r="A3055" s="91" t="s">
        <v>52</v>
      </c>
      <c r="B3055" s="92" t="s">
        <v>44</v>
      </c>
      <c r="C3055" s="92" t="s">
        <v>34</v>
      </c>
      <c r="D3055" s="92" t="s">
        <v>123</v>
      </c>
      <c r="E3055" s="92" t="s">
        <v>37</v>
      </c>
      <c r="F3055" s="92" t="s">
        <v>37</v>
      </c>
      <c r="G3055" s="93" t="s">
        <v>37</v>
      </c>
      <c r="H3055" s="93" t="s">
        <v>64</v>
      </c>
      <c r="I3055" s="92" t="s">
        <v>45</v>
      </c>
      <c r="J3055" s="94">
        <v>110422</v>
      </c>
      <c r="K3055" s="95">
        <v>125168</v>
      </c>
      <c r="L3055" s="96">
        <v>6066006.6699967999</v>
      </c>
    </row>
    <row r="3056" spans="1:12" s="97" customFormat="1" ht="15" customHeight="1" x14ac:dyDescent="0.25">
      <c r="A3056" s="91" t="s">
        <v>52</v>
      </c>
      <c r="B3056" s="92" t="s">
        <v>44</v>
      </c>
      <c r="C3056" s="92" t="s">
        <v>34</v>
      </c>
      <c r="D3056" s="92" t="s">
        <v>125</v>
      </c>
      <c r="E3056" s="92" t="s">
        <v>61</v>
      </c>
      <c r="F3056" s="92" t="s">
        <v>37</v>
      </c>
      <c r="G3056" s="93" t="s">
        <v>37</v>
      </c>
      <c r="H3056" s="93" t="s">
        <v>37</v>
      </c>
      <c r="I3056" s="92" t="s">
        <v>117</v>
      </c>
      <c r="J3056" s="94">
        <v>107859</v>
      </c>
      <c r="K3056" s="95">
        <v>307068</v>
      </c>
      <c r="L3056" s="96">
        <v>42825522.370078102</v>
      </c>
    </row>
    <row r="3057" spans="1:12" s="97" customFormat="1" ht="15" customHeight="1" x14ac:dyDescent="0.25">
      <c r="A3057" s="91" t="s">
        <v>52</v>
      </c>
      <c r="B3057" s="92" t="s">
        <v>44</v>
      </c>
      <c r="C3057" s="92" t="s">
        <v>34</v>
      </c>
      <c r="D3057" s="92" t="s">
        <v>125</v>
      </c>
      <c r="E3057" s="92" t="s">
        <v>61</v>
      </c>
      <c r="F3057" s="92" t="s">
        <v>37</v>
      </c>
      <c r="G3057" s="93" t="s">
        <v>37</v>
      </c>
      <c r="H3057" s="93" t="s">
        <v>37</v>
      </c>
      <c r="I3057" s="92" t="s">
        <v>45</v>
      </c>
      <c r="J3057" s="94">
        <v>27416</v>
      </c>
      <c r="K3057" s="95">
        <v>37551</v>
      </c>
      <c r="L3057" s="96">
        <v>3820574.3100000801</v>
      </c>
    </row>
    <row r="3058" spans="1:12" s="97" customFormat="1" ht="15" customHeight="1" x14ac:dyDescent="0.25">
      <c r="A3058" s="91" t="s">
        <v>52</v>
      </c>
      <c r="B3058" s="92" t="s">
        <v>44</v>
      </c>
      <c r="C3058" s="92" t="s">
        <v>34</v>
      </c>
      <c r="D3058" s="92" t="s">
        <v>125</v>
      </c>
      <c r="E3058" s="92" t="s">
        <v>62</v>
      </c>
      <c r="F3058" s="92" t="s">
        <v>37</v>
      </c>
      <c r="G3058" s="93" t="s">
        <v>37</v>
      </c>
      <c r="H3058" s="93" t="s">
        <v>37</v>
      </c>
      <c r="I3058" s="92" t="s">
        <v>117</v>
      </c>
      <c r="J3058" s="94">
        <v>71397</v>
      </c>
      <c r="K3058" s="95">
        <v>210451</v>
      </c>
      <c r="L3058" s="96">
        <v>28611159.220035501</v>
      </c>
    </row>
    <row r="3059" spans="1:12" s="97" customFormat="1" ht="15" customHeight="1" x14ac:dyDescent="0.25">
      <c r="A3059" s="91" t="s">
        <v>52</v>
      </c>
      <c r="B3059" s="92" t="s">
        <v>44</v>
      </c>
      <c r="C3059" s="92" t="s">
        <v>34</v>
      </c>
      <c r="D3059" s="92" t="s">
        <v>125</v>
      </c>
      <c r="E3059" s="92" t="s">
        <v>62</v>
      </c>
      <c r="F3059" s="92" t="s">
        <v>37</v>
      </c>
      <c r="G3059" s="93" t="s">
        <v>37</v>
      </c>
      <c r="H3059" s="93" t="s">
        <v>37</v>
      </c>
      <c r="I3059" s="92" t="s">
        <v>45</v>
      </c>
      <c r="J3059" s="94">
        <v>15567</v>
      </c>
      <c r="K3059" s="95">
        <v>20761</v>
      </c>
      <c r="L3059" s="96">
        <v>2055782.44000002</v>
      </c>
    </row>
    <row r="3060" spans="1:12" s="97" customFormat="1" ht="15" customHeight="1" x14ac:dyDescent="0.25">
      <c r="A3060" s="91" t="s">
        <v>52</v>
      </c>
      <c r="B3060" s="92" t="s">
        <v>44</v>
      </c>
      <c r="C3060" s="92" t="s">
        <v>34</v>
      </c>
      <c r="D3060" s="92" t="s">
        <v>125</v>
      </c>
      <c r="E3060" s="92" t="s">
        <v>37</v>
      </c>
      <c r="F3060" s="92" t="s">
        <v>120</v>
      </c>
      <c r="G3060" s="93" t="s">
        <v>37</v>
      </c>
      <c r="H3060" s="93" t="s">
        <v>37</v>
      </c>
      <c r="I3060" s="92" t="s">
        <v>117</v>
      </c>
      <c r="J3060" s="94">
        <v>14998</v>
      </c>
      <c r="K3060" s="95">
        <v>46037</v>
      </c>
      <c r="L3060" s="96">
        <v>7191744.2799987104</v>
      </c>
    </row>
    <row r="3061" spans="1:12" s="97" customFormat="1" ht="15" customHeight="1" x14ac:dyDescent="0.25">
      <c r="A3061" s="91" t="s">
        <v>52</v>
      </c>
      <c r="B3061" s="92" t="s">
        <v>44</v>
      </c>
      <c r="C3061" s="92" t="s">
        <v>34</v>
      </c>
      <c r="D3061" s="92" t="s">
        <v>125</v>
      </c>
      <c r="E3061" s="92" t="s">
        <v>37</v>
      </c>
      <c r="F3061" s="92" t="s">
        <v>120</v>
      </c>
      <c r="G3061" s="93" t="s">
        <v>37</v>
      </c>
      <c r="H3061" s="93" t="s">
        <v>37</v>
      </c>
      <c r="I3061" s="92" t="s">
        <v>45</v>
      </c>
      <c r="J3061" s="94">
        <v>3023</v>
      </c>
      <c r="K3061" s="95">
        <v>3633</v>
      </c>
      <c r="L3061" s="96">
        <v>370585.99</v>
      </c>
    </row>
    <row r="3062" spans="1:12" s="97" customFormat="1" ht="15" customHeight="1" x14ac:dyDescent="0.25">
      <c r="A3062" s="91" t="s">
        <v>52</v>
      </c>
      <c r="B3062" s="92" t="s">
        <v>44</v>
      </c>
      <c r="C3062" s="92" t="s">
        <v>34</v>
      </c>
      <c r="D3062" s="92" t="s">
        <v>125</v>
      </c>
      <c r="E3062" s="92" t="s">
        <v>37</v>
      </c>
      <c r="F3062" s="92" t="s">
        <v>121</v>
      </c>
      <c r="G3062" s="93" t="s">
        <v>37</v>
      </c>
      <c r="H3062" s="93" t="s">
        <v>37</v>
      </c>
      <c r="I3062" s="92" t="s">
        <v>117</v>
      </c>
      <c r="J3062" s="94">
        <v>139554</v>
      </c>
      <c r="K3062" s="95">
        <v>393594</v>
      </c>
      <c r="L3062" s="96">
        <v>53803828.430101097</v>
      </c>
    </row>
    <row r="3063" spans="1:12" s="97" customFormat="1" ht="15" customHeight="1" x14ac:dyDescent="0.25">
      <c r="A3063" s="91" t="s">
        <v>52</v>
      </c>
      <c r="B3063" s="92" t="s">
        <v>44</v>
      </c>
      <c r="C3063" s="92" t="s">
        <v>34</v>
      </c>
      <c r="D3063" s="92" t="s">
        <v>125</v>
      </c>
      <c r="E3063" s="92" t="s">
        <v>37</v>
      </c>
      <c r="F3063" s="92" t="s">
        <v>121</v>
      </c>
      <c r="G3063" s="93" t="s">
        <v>37</v>
      </c>
      <c r="H3063" s="93" t="s">
        <v>37</v>
      </c>
      <c r="I3063" s="92" t="s">
        <v>45</v>
      </c>
      <c r="J3063" s="94">
        <v>34283</v>
      </c>
      <c r="K3063" s="95">
        <v>47101</v>
      </c>
      <c r="L3063" s="96">
        <v>4638900.0800000597</v>
      </c>
    </row>
    <row r="3064" spans="1:12" s="97" customFormat="1" ht="15" customHeight="1" x14ac:dyDescent="0.25">
      <c r="A3064" s="91" t="s">
        <v>52</v>
      </c>
      <c r="B3064" s="92" t="s">
        <v>44</v>
      </c>
      <c r="C3064" s="92" t="s">
        <v>34</v>
      </c>
      <c r="D3064" s="92" t="s">
        <v>125</v>
      </c>
      <c r="E3064" s="92" t="s">
        <v>37</v>
      </c>
      <c r="F3064" s="92" t="s">
        <v>60</v>
      </c>
      <c r="G3064" s="93" t="s">
        <v>37</v>
      </c>
      <c r="H3064" s="93" t="s">
        <v>37</v>
      </c>
      <c r="I3064" s="92" t="s">
        <v>117</v>
      </c>
      <c r="J3064" s="94">
        <v>24973</v>
      </c>
      <c r="K3064" s="95">
        <v>77888</v>
      </c>
      <c r="L3064" s="96">
        <v>10441108.879993901</v>
      </c>
    </row>
    <row r="3065" spans="1:12" s="97" customFormat="1" ht="15" customHeight="1" x14ac:dyDescent="0.25">
      <c r="A3065" s="91" t="s">
        <v>52</v>
      </c>
      <c r="B3065" s="92" t="s">
        <v>44</v>
      </c>
      <c r="C3065" s="92" t="s">
        <v>34</v>
      </c>
      <c r="D3065" s="92" t="s">
        <v>125</v>
      </c>
      <c r="E3065" s="92" t="s">
        <v>37</v>
      </c>
      <c r="F3065" s="92" t="s">
        <v>60</v>
      </c>
      <c r="G3065" s="93" t="s">
        <v>37</v>
      </c>
      <c r="H3065" s="93" t="s">
        <v>37</v>
      </c>
      <c r="I3065" s="92" t="s">
        <v>45</v>
      </c>
      <c r="J3065" s="94">
        <v>5683</v>
      </c>
      <c r="K3065" s="95">
        <v>7578</v>
      </c>
      <c r="L3065" s="96">
        <v>866870.67999999702</v>
      </c>
    </row>
    <row r="3066" spans="1:12" s="97" customFormat="1" ht="15" customHeight="1" x14ac:dyDescent="0.25">
      <c r="A3066" s="91" t="s">
        <v>52</v>
      </c>
      <c r="B3066" s="92" t="s">
        <v>44</v>
      </c>
      <c r="C3066" s="92" t="s">
        <v>34</v>
      </c>
      <c r="D3066" s="92" t="s">
        <v>125</v>
      </c>
      <c r="E3066" s="92" t="s">
        <v>37</v>
      </c>
      <c r="F3066" s="92" t="s">
        <v>37</v>
      </c>
      <c r="G3066" s="93" t="s">
        <v>41</v>
      </c>
      <c r="H3066" s="93" t="s">
        <v>37</v>
      </c>
      <c r="I3066" s="92" t="s">
        <v>117</v>
      </c>
      <c r="J3066" s="94">
        <v>44384</v>
      </c>
      <c r="K3066" s="95">
        <v>123744</v>
      </c>
      <c r="L3066" s="96">
        <v>16300177.119993901</v>
      </c>
    </row>
    <row r="3067" spans="1:12" s="97" customFormat="1" ht="15" customHeight="1" x14ac:dyDescent="0.25">
      <c r="A3067" s="91" t="s">
        <v>52</v>
      </c>
      <c r="B3067" s="92" t="s">
        <v>44</v>
      </c>
      <c r="C3067" s="92" t="s">
        <v>34</v>
      </c>
      <c r="D3067" s="92" t="s">
        <v>125</v>
      </c>
      <c r="E3067" s="92" t="s">
        <v>37</v>
      </c>
      <c r="F3067" s="92" t="s">
        <v>37</v>
      </c>
      <c r="G3067" s="93" t="s">
        <v>41</v>
      </c>
      <c r="H3067" s="93" t="s">
        <v>37</v>
      </c>
      <c r="I3067" s="92" t="s">
        <v>45</v>
      </c>
      <c r="J3067" s="94">
        <v>9386</v>
      </c>
      <c r="K3067" s="95">
        <v>12102</v>
      </c>
      <c r="L3067" s="96">
        <v>1176408.21</v>
      </c>
    </row>
    <row r="3068" spans="1:12" s="97" customFormat="1" ht="15" customHeight="1" x14ac:dyDescent="0.25">
      <c r="A3068" s="91" t="s">
        <v>52</v>
      </c>
      <c r="B3068" s="92" t="s">
        <v>44</v>
      </c>
      <c r="C3068" s="92" t="s">
        <v>34</v>
      </c>
      <c r="D3068" s="92" t="s">
        <v>125</v>
      </c>
      <c r="E3068" s="92" t="s">
        <v>37</v>
      </c>
      <c r="F3068" s="92" t="s">
        <v>37</v>
      </c>
      <c r="G3068" s="93" t="s">
        <v>42</v>
      </c>
      <c r="H3068" s="93" t="s">
        <v>37</v>
      </c>
      <c r="I3068" s="92" t="s">
        <v>117</v>
      </c>
      <c r="J3068" s="94">
        <v>38127</v>
      </c>
      <c r="K3068" s="95">
        <v>102746</v>
      </c>
      <c r="L3068" s="96">
        <v>13976753.9799941</v>
      </c>
    </row>
    <row r="3069" spans="1:12" s="97" customFormat="1" ht="15" customHeight="1" x14ac:dyDescent="0.25">
      <c r="A3069" s="91" t="s">
        <v>52</v>
      </c>
      <c r="B3069" s="92" t="s">
        <v>44</v>
      </c>
      <c r="C3069" s="92" t="s">
        <v>34</v>
      </c>
      <c r="D3069" s="92" t="s">
        <v>125</v>
      </c>
      <c r="E3069" s="92" t="s">
        <v>37</v>
      </c>
      <c r="F3069" s="92" t="s">
        <v>37</v>
      </c>
      <c r="G3069" s="93" t="s">
        <v>42</v>
      </c>
      <c r="H3069" s="93" t="s">
        <v>37</v>
      </c>
      <c r="I3069" s="92" t="s">
        <v>45</v>
      </c>
      <c r="J3069" s="94">
        <v>8597</v>
      </c>
      <c r="K3069" s="95">
        <v>11311</v>
      </c>
      <c r="L3069" s="96">
        <v>1121237.3899999999</v>
      </c>
    </row>
    <row r="3070" spans="1:12" s="97" customFormat="1" ht="15" customHeight="1" x14ac:dyDescent="0.25">
      <c r="A3070" s="91" t="s">
        <v>52</v>
      </c>
      <c r="B3070" s="92" t="s">
        <v>44</v>
      </c>
      <c r="C3070" s="92" t="s">
        <v>34</v>
      </c>
      <c r="D3070" s="92" t="s">
        <v>125</v>
      </c>
      <c r="E3070" s="92" t="s">
        <v>37</v>
      </c>
      <c r="F3070" s="92" t="s">
        <v>37</v>
      </c>
      <c r="G3070" s="93" t="s">
        <v>43</v>
      </c>
      <c r="H3070" s="93" t="s">
        <v>37</v>
      </c>
      <c r="I3070" s="92" t="s">
        <v>117</v>
      </c>
      <c r="J3070" s="94">
        <v>35810</v>
      </c>
      <c r="K3070" s="95">
        <v>94656</v>
      </c>
      <c r="L3070" s="96">
        <v>13182129.9899945</v>
      </c>
    </row>
    <row r="3071" spans="1:12" s="97" customFormat="1" ht="15" customHeight="1" x14ac:dyDescent="0.25">
      <c r="A3071" s="91" t="s">
        <v>52</v>
      </c>
      <c r="B3071" s="92" t="s">
        <v>44</v>
      </c>
      <c r="C3071" s="92" t="s">
        <v>34</v>
      </c>
      <c r="D3071" s="92" t="s">
        <v>125</v>
      </c>
      <c r="E3071" s="92" t="s">
        <v>37</v>
      </c>
      <c r="F3071" s="92" t="s">
        <v>37</v>
      </c>
      <c r="G3071" s="93" t="s">
        <v>43</v>
      </c>
      <c r="H3071" s="93" t="s">
        <v>37</v>
      </c>
      <c r="I3071" s="92" t="s">
        <v>45</v>
      </c>
      <c r="J3071" s="94">
        <v>7963</v>
      </c>
      <c r="K3071" s="95">
        <v>10640</v>
      </c>
      <c r="L3071" s="96">
        <v>1067379.55</v>
      </c>
    </row>
    <row r="3072" spans="1:12" s="97" customFormat="1" ht="15" customHeight="1" x14ac:dyDescent="0.25">
      <c r="A3072" s="91" t="s">
        <v>52</v>
      </c>
      <c r="B3072" s="92" t="s">
        <v>44</v>
      </c>
      <c r="C3072" s="92" t="s">
        <v>34</v>
      </c>
      <c r="D3072" s="92" t="s">
        <v>125</v>
      </c>
      <c r="E3072" s="92" t="s">
        <v>37</v>
      </c>
      <c r="F3072" s="92" t="s">
        <v>37</v>
      </c>
      <c r="G3072" s="93" t="s">
        <v>44</v>
      </c>
      <c r="H3072" s="93" t="s">
        <v>37</v>
      </c>
      <c r="I3072" s="92" t="s">
        <v>117</v>
      </c>
      <c r="J3072" s="94">
        <v>33760</v>
      </c>
      <c r="K3072" s="95">
        <v>86578</v>
      </c>
      <c r="L3072" s="96">
        <v>12123855.089994799</v>
      </c>
    </row>
    <row r="3073" spans="1:12" s="97" customFormat="1" ht="15" customHeight="1" x14ac:dyDescent="0.25">
      <c r="A3073" s="91" t="s">
        <v>52</v>
      </c>
      <c r="B3073" s="92" t="s">
        <v>44</v>
      </c>
      <c r="C3073" s="92" t="s">
        <v>34</v>
      </c>
      <c r="D3073" s="92" t="s">
        <v>125</v>
      </c>
      <c r="E3073" s="92" t="s">
        <v>37</v>
      </c>
      <c r="F3073" s="92" t="s">
        <v>37</v>
      </c>
      <c r="G3073" s="93" t="s">
        <v>44</v>
      </c>
      <c r="H3073" s="93" t="s">
        <v>37</v>
      </c>
      <c r="I3073" s="92" t="s">
        <v>45</v>
      </c>
      <c r="J3073" s="94">
        <v>7727</v>
      </c>
      <c r="K3073" s="95">
        <v>10125</v>
      </c>
      <c r="L3073" s="96">
        <v>1022574.01</v>
      </c>
    </row>
    <row r="3074" spans="1:12" s="97" customFormat="1" ht="15" customHeight="1" x14ac:dyDescent="0.25">
      <c r="A3074" s="91" t="s">
        <v>52</v>
      </c>
      <c r="B3074" s="92" t="s">
        <v>44</v>
      </c>
      <c r="C3074" s="92" t="s">
        <v>34</v>
      </c>
      <c r="D3074" s="92" t="s">
        <v>125</v>
      </c>
      <c r="E3074" s="92" t="s">
        <v>37</v>
      </c>
      <c r="F3074" s="92" t="s">
        <v>37</v>
      </c>
      <c r="G3074" s="93" t="s">
        <v>98</v>
      </c>
      <c r="H3074" s="93" t="s">
        <v>37</v>
      </c>
      <c r="I3074" s="92" t="s">
        <v>117</v>
      </c>
      <c r="J3074" s="94">
        <v>35682</v>
      </c>
      <c r="K3074" s="95">
        <v>101546</v>
      </c>
      <c r="L3074" s="96">
        <v>14766453.669992199</v>
      </c>
    </row>
    <row r="3075" spans="1:12" s="97" customFormat="1" ht="15" customHeight="1" x14ac:dyDescent="0.25">
      <c r="A3075" s="91" t="s">
        <v>52</v>
      </c>
      <c r="B3075" s="92" t="s">
        <v>44</v>
      </c>
      <c r="C3075" s="92" t="s">
        <v>34</v>
      </c>
      <c r="D3075" s="92" t="s">
        <v>125</v>
      </c>
      <c r="E3075" s="92" t="s">
        <v>37</v>
      </c>
      <c r="F3075" s="92" t="s">
        <v>37</v>
      </c>
      <c r="G3075" s="93" t="s">
        <v>98</v>
      </c>
      <c r="H3075" s="93" t="s">
        <v>37</v>
      </c>
      <c r="I3075" s="92" t="s">
        <v>45</v>
      </c>
      <c r="J3075" s="94">
        <v>9368</v>
      </c>
      <c r="K3075" s="95">
        <v>13248</v>
      </c>
      <c r="L3075" s="96">
        <v>1405905.0700000101</v>
      </c>
    </row>
    <row r="3076" spans="1:12" s="97" customFormat="1" ht="15" customHeight="1" x14ac:dyDescent="0.25">
      <c r="A3076" s="91" t="s">
        <v>52</v>
      </c>
      <c r="B3076" s="92" t="s">
        <v>44</v>
      </c>
      <c r="C3076" s="92" t="s">
        <v>34</v>
      </c>
      <c r="D3076" s="92" t="s">
        <v>125</v>
      </c>
      <c r="E3076" s="92" t="s">
        <v>37</v>
      </c>
      <c r="F3076" s="92" t="s">
        <v>37</v>
      </c>
      <c r="G3076" s="93" t="s">
        <v>37</v>
      </c>
      <c r="H3076" s="93" t="s">
        <v>122</v>
      </c>
      <c r="I3076" s="92" t="s">
        <v>117</v>
      </c>
      <c r="J3076" s="94">
        <v>11301</v>
      </c>
      <c r="K3076" s="95">
        <v>29366</v>
      </c>
      <c r="L3076" s="96">
        <v>3848305.7000003201</v>
      </c>
    </row>
    <row r="3077" spans="1:12" s="97" customFormat="1" ht="15" customHeight="1" x14ac:dyDescent="0.25">
      <c r="A3077" s="91" t="s">
        <v>52</v>
      </c>
      <c r="B3077" s="92" t="s">
        <v>44</v>
      </c>
      <c r="C3077" s="92" t="s">
        <v>34</v>
      </c>
      <c r="D3077" s="92" t="s">
        <v>125</v>
      </c>
      <c r="E3077" s="92" t="s">
        <v>37</v>
      </c>
      <c r="F3077" s="92" t="s">
        <v>37</v>
      </c>
      <c r="G3077" s="93" t="s">
        <v>37</v>
      </c>
      <c r="H3077" s="93" t="s">
        <v>122</v>
      </c>
      <c r="I3077" s="92" t="s">
        <v>45</v>
      </c>
      <c r="J3077" s="94">
        <v>2782</v>
      </c>
      <c r="K3077" s="95">
        <v>3488</v>
      </c>
      <c r="L3077" s="96">
        <v>255060.95</v>
      </c>
    </row>
    <row r="3078" spans="1:12" s="97" customFormat="1" ht="15" customHeight="1" x14ac:dyDescent="0.25">
      <c r="A3078" s="91" t="s">
        <v>52</v>
      </c>
      <c r="B3078" s="92" t="s">
        <v>44</v>
      </c>
      <c r="C3078" s="92" t="s">
        <v>34</v>
      </c>
      <c r="D3078" s="92" t="s">
        <v>125</v>
      </c>
      <c r="E3078" s="92" t="s">
        <v>37</v>
      </c>
      <c r="F3078" s="92" t="s">
        <v>37</v>
      </c>
      <c r="G3078" s="93" t="s">
        <v>37</v>
      </c>
      <c r="H3078" s="93" t="s">
        <v>37</v>
      </c>
      <c r="I3078" s="92" t="s">
        <v>117</v>
      </c>
      <c r="J3078" s="94">
        <v>180144</v>
      </c>
      <c r="K3078" s="95">
        <v>520888</v>
      </c>
      <c r="L3078" s="96">
        <v>71869735.560073003</v>
      </c>
    </row>
    <row r="3079" spans="1:12" s="97" customFormat="1" ht="15" customHeight="1" x14ac:dyDescent="0.25">
      <c r="A3079" s="91" t="s">
        <v>52</v>
      </c>
      <c r="B3079" s="92" t="s">
        <v>44</v>
      </c>
      <c r="C3079" s="92" t="s">
        <v>34</v>
      </c>
      <c r="D3079" s="92" t="s">
        <v>125</v>
      </c>
      <c r="E3079" s="92" t="s">
        <v>37</v>
      </c>
      <c r="F3079" s="92" t="s">
        <v>37</v>
      </c>
      <c r="G3079" s="93" t="s">
        <v>37</v>
      </c>
      <c r="H3079" s="93" t="s">
        <v>37</v>
      </c>
      <c r="I3079" s="92" t="s">
        <v>45</v>
      </c>
      <c r="J3079" s="94">
        <v>43173</v>
      </c>
      <c r="K3079" s="95">
        <v>58559</v>
      </c>
      <c r="L3079" s="96">
        <v>5903197.6699998397</v>
      </c>
    </row>
    <row r="3080" spans="1:12" s="97" customFormat="1" ht="15" customHeight="1" x14ac:dyDescent="0.25">
      <c r="A3080" s="91" t="s">
        <v>52</v>
      </c>
      <c r="B3080" s="92" t="s">
        <v>44</v>
      </c>
      <c r="C3080" s="92" t="s">
        <v>34</v>
      </c>
      <c r="D3080" s="92" t="s">
        <v>125</v>
      </c>
      <c r="E3080" s="92" t="s">
        <v>37</v>
      </c>
      <c r="F3080" s="92" t="s">
        <v>37</v>
      </c>
      <c r="G3080" s="93" t="s">
        <v>37</v>
      </c>
      <c r="H3080" s="93" t="s">
        <v>64</v>
      </c>
      <c r="I3080" s="92" t="s">
        <v>117</v>
      </c>
      <c r="J3080" s="94">
        <v>166423</v>
      </c>
      <c r="K3080" s="95">
        <v>480870</v>
      </c>
      <c r="L3080" s="96">
        <v>66636387.070136502</v>
      </c>
    </row>
    <row r="3081" spans="1:12" s="97" customFormat="1" ht="15" customHeight="1" x14ac:dyDescent="0.25">
      <c r="A3081" s="91" t="s">
        <v>52</v>
      </c>
      <c r="B3081" s="92" t="s">
        <v>44</v>
      </c>
      <c r="C3081" s="92" t="s">
        <v>34</v>
      </c>
      <c r="D3081" s="92" t="s">
        <v>125</v>
      </c>
      <c r="E3081" s="92" t="s">
        <v>37</v>
      </c>
      <c r="F3081" s="92" t="s">
        <v>37</v>
      </c>
      <c r="G3081" s="93" t="s">
        <v>37</v>
      </c>
      <c r="H3081" s="93" t="s">
        <v>64</v>
      </c>
      <c r="I3081" s="92" t="s">
        <v>45</v>
      </c>
      <c r="J3081" s="94">
        <v>39688</v>
      </c>
      <c r="K3081" s="95">
        <v>54051</v>
      </c>
      <c r="L3081" s="96">
        <v>5549096.4799999204</v>
      </c>
    </row>
    <row r="3082" spans="1:12" s="97" customFormat="1" ht="15" customHeight="1" x14ac:dyDescent="0.25">
      <c r="A3082" s="91" t="s">
        <v>52</v>
      </c>
      <c r="B3082" s="92" t="s">
        <v>44</v>
      </c>
      <c r="C3082" s="92" t="s">
        <v>34</v>
      </c>
      <c r="D3082" s="92" t="s">
        <v>124</v>
      </c>
      <c r="E3082" s="92" t="s">
        <v>61</v>
      </c>
      <c r="F3082" s="92" t="s">
        <v>37</v>
      </c>
      <c r="G3082" s="93" t="s">
        <v>37</v>
      </c>
      <c r="H3082" s="93" t="s">
        <v>37</v>
      </c>
      <c r="I3082" s="92" t="s">
        <v>117</v>
      </c>
      <c r="J3082" s="94">
        <v>5132</v>
      </c>
      <c r="K3082" s="95">
        <v>7342</v>
      </c>
      <c r="L3082" s="96">
        <v>829976.49999997998</v>
      </c>
    </row>
    <row r="3083" spans="1:12" s="97" customFormat="1" ht="15" customHeight="1" x14ac:dyDescent="0.25">
      <c r="A3083" s="91" t="s">
        <v>52</v>
      </c>
      <c r="B3083" s="92" t="s">
        <v>44</v>
      </c>
      <c r="C3083" s="92" t="s">
        <v>34</v>
      </c>
      <c r="D3083" s="92" t="s">
        <v>124</v>
      </c>
      <c r="E3083" s="92" t="s">
        <v>61</v>
      </c>
      <c r="F3083" s="92" t="s">
        <v>37</v>
      </c>
      <c r="G3083" s="93" t="s">
        <v>37</v>
      </c>
      <c r="H3083" s="93" t="s">
        <v>37</v>
      </c>
      <c r="I3083" s="92" t="s">
        <v>45</v>
      </c>
      <c r="J3083" s="94">
        <v>748</v>
      </c>
      <c r="K3083" s="95">
        <v>810</v>
      </c>
      <c r="L3083" s="96">
        <v>78734.740000000005</v>
      </c>
    </row>
    <row r="3084" spans="1:12" s="97" customFormat="1" ht="15" customHeight="1" x14ac:dyDescent="0.25">
      <c r="A3084" s="91" t="s">
        <v>52</v>
      </c>
      <c r="B3084" s="92" t="s">
        <v>44</v>
      </c>
      <c r="C3084" s="92" t="s">
        <v>34</v>
      </c>
      <c r="D3084" s="92" t="s">
        <v>124</v>
      </c>
      <c r="E3084" s="92" t="s">
        <v>62</v>
      </c>
      <c r="F3084" s="92" t="s">
        <v>37</v>
      </c>
      <c r="G3084" s="93" t="s">
        <v>37</v>
      </c>
      <c r="H3084" s="93" t="s">
        <v>37</v>
      </c>
      <c r="I3084" s="92" t="s">
        <v>117</v>
      </c>
      <c r="J3084" s="94">
        <v>3404</v>
      </c>
      <c r="K3084" s="95">
        <v>4583</v>
      </c>
      <c r="L3084" s="96">
        <v>576845.12999999896</v>
      </c>
    </row>
    <row r="3085" spans="1:12" s="97" customFormat="1" ht="15" customHeight="1" x14ac:dyDescent="0.25">
      <c r="A3085" s="91" t="s">
        <v>52</v>
      </c>
      <c r="B3085" s="92" t="s">
        <v>44</v>
      </c>
      <c r="C3085" s="92" t="s">
        <v>34</v>
      </c>
      <c r="D3085" s="92" t="s">
        <v>124</v>
      </c>
      <c r="E3085" s="92" t="s">
        <v>62</v>
      </c>
      <c r="F3085" s="92" t="s">
        <v>37</v>
      </c>
      <c r="G3085" s="93" t="s">
        <v>37</v>
      </c>
      <c r="H3085" s="93" t="s">
        <v>37</v>
      </c>
      <c r="I3085" s="92" t="s">
        <v>45</v>
      </c>
      <c r="J3085" s="94">
        <v>478</v>
      </c>
      <c r="K3085" s="95">
        <v>514</v>
      </c>
      <c r="L3085" s="96">
        <v>53530.07</v>
      </c>
    </row>
    <row r="3086" spans="1:12" s="97" customFormat="1" ht="15" customHeight="1" x14ac:dyDescent="0.25">
      <c r="A3086" s="91" t="s">
        <v>52</v>
      </c>
      <c r="B3086" s="92" t="s">
        <v>44</v>
      </c>
      <c r="C3086" s="92" t="s">
        <v>34</v>
      </c>
      <c r="D3086" s="92" t="s">
        <v>124</v>
      </c>
      <c r="E3086" s="92" t="s">
        <v>37</v>
      </c>
      <c r="F3086" s="92" t="s">
        <v>120</v>
      </c>
      <c r="G3086" s="93" t="s">
        <v>37</v>
      </c>
      <c r="H3086" s="93" t="s">
        <v>37</v>
      </c>
      <c r="I3086" s="92" t="s">
        <v>117</v>
      </c>
      <c r="J3086" s="94">
        <v>7383</v>
      </c>
      <c r="K3086" s="95">
        <v>10068</v>
      </c>
      <c r="L3086" s="96">
        <v>1205405.76999995</v>
      </c>
    </row>
    <row r="3087" spans="1:12" s="97" customFormat="1" ht="15" customHeight="1" x14ac:dyDescent="0.25">
      <c r="A3087" s="91" t="s">
        <v>52</v>
      </c>
      <c r="B3087" s="92" t="s">
        <v>44</v>
      </c>
      <c r="C3087" s="92" t="s">
        <v>34</v>
      </c>
      <c r="D3087" s="92" t="s">
        <v>124</v>
      </c>
      <c r="E3087" s="92" t="s">
        <v>37</v>
      </c>
      <c r="F3087" s="92" t="s">
        <v>120</v>
      </c>
      <c r="G3087" s="93" t="s">
        <v>37</v>
      </c>
      <c r="H3087" s="93" t="s">
        <v>37</v>
      </c>
      <c r="I3087" s="92" t="s">
        <v>45</v>
      </c>
      <c r="J3087" s="94">
        <v>1043</v>
      </c>
      <c r="K3087" s="95">
        <v>1111</v>
      </c>
      <c r="L3087" s="96">
        <v>112377.76</v>
      </c>
    </row>
    <row r="3088" spans="1:12" s="97" customFormat="1" ht="15" customHeight="1" x14ac:dyDescent="0.25">
      <c r="A3088" s="91" t="s">
        <v>52</v>
      </c>
      <c r="B3088" s="92" t="s">
        <v>44</v>
      </c>
      <c r="C3088" s="92" t="s">
        <v>34</v>
      </c>
      <c r="D3088" s="92" t="s">
        <v>124</v>
      </c>
      <c r="E3088" s="92" t="s">
        <v>37</v>
      </c>
      <c r="F3088" s="92" t="s">
        <v>37</v>
      </c>
      <c r="G3088" s="93" t="s">
        <v>41</v>
      </c>
      <c r="H3088" s="93" t="s">
        <v>37</v>
      </c>
      <c r="I3088" s="92" t="s">
        <v>117</v>
      </c>
      <c r="J3088" s="94">
        <v>1534</v>
      </c>
      <c r="K3088" s="95">
        <v>2175</v>
      </c>
      <c r="L3088" s="96">
        <v>236265.09000000299</v>
      </c>
    </row>
    <row r="3089" spans="1:12" s="97" customFormat="1" ht="15" customHeight="1" x14ac:dyDescent="0.25">
      <c r="A3089" s="91" t="s">
        <v>52</v>
      </c>
      <c r="B3089" s="92" t="s">
        <v>44</v>
      </c>
      <c r="C3089" s="92" t="s">
        <v>34</v>
      </c>
      <c r="D3089" s="92" t="s">
        <v>124</v>
      </c>
      <c r="E3089" s="92" t="s">
        <v>37</v>
      </c>
      <c r="F3089" s="92" t="s">
        <v>37</v>
      </c>
      <c r="G3089" s="93" t="s">
        <v>41</v>
      </c>
      <c r="H3089" s="93" t="s">
        <v>37</v>
      </c>
      <c r="I3089" s="92" t="s">
        <v>45</v>
      </c>
      <c r="J3089" s="94">
        <v>172</v>
      </c>
      <c r="K3089" s="95">
        <v>178</v>
      </c>
      <c r="L3089" s="96">
        <v>18271.099999999999</v>
      </c>
    </row>
    <row r="3090" spans="1:12" s="97" customFormat="1" ht="15" customHeight="1" x14ac:dyDescent="0.25">
      <c r="A3090" s="91" t="s">
        <v>52</v>
      </c>
      <c r="B3090" s="92" t="s">
        <v>44</v>
      </c>
      <c r="C3090" s="92" t="s">
        <v>34</v>
      </c>
      <c r="D3090" s="92" t="s">
        <v>124</v>
      </c>
      <c r="E3090" s="92" t="s">
        <v>37</v>
      </c>
      <c r="F3090" s="92" t="s">
        <v>37</v>
      </c>
      <c r="G3090" s="93" t="s">
        <v>42</v>
      </c>
      <c r="H3090" s="93" t="s">
        <v>37</v>
      </c>
      <c r="I3090" s="92" t="s">
        <v>117</v>
      </c>
      <c r="J3090" s="94">
        <v>1593</v>
      </c>
      <c r="K3090" s="95">
        <v>2188</v>
      </c>
      <c r="L3090" s="96">
        <v>243951.43000000299</v>
      </c>
    </row>
    <row r="3091" spans="1:12" s="97" customFormat="1" ht="15" customHeight="1" x14ac:dyDescent="0.25">
      <c r="A3091" s="91" t="s">
        <v>52</v>
      </c>
      <c r="B3091" s="92" t="s">
        <v>44</v>
      </c>
      <c r="C3091" s="92" t="s">
        <v>34</v>
      </c>
      <c r="D3091" s="92" t="s">
        <v>124</v>
      </c>
      <c r="E3091" s="92" t="s">
        <v>37</v>
      </c>
      <c r="F3091" s="92" t="s">
        <v>37</v>
      </c>
      <c r="G3091" s="93" t="s">
        <v>42</v>
      </c>
      <c r="H3091" s="93" t="s">
        <v>37</v>
      </c>
      <c r="I3091" s="92" t="s">
        <v>45</v>
      </c>
      <c r="J3091" s="94">
        <v>205</v>
      </c>
      <c r="K3091" s="95">
        <v>216</v>
      </c>
      <c r="L3091" s="96">
        <v>22014.22</v>
      </c>
    </row>
    <row r="3092" spans="1:12" s="97" customFormat="1" ht="15" customHeight="1" x14ac:dyDescent="0.25">
      <c r="A3092" s="91" t="s">
        <v>52</v>
      </c>
      <c r="B3092" s="92" t="s">
        <v>44</v>
      </c>
      <c r="C3092" s="92" t="s">
        <v>34</v>
      </c>
      <c r="D3092" s="92" t="s">
        <v>124</v>
      </c>
      <c r="E3092" s="92" t="s">
        <v>37</v>
      </c>
      <c r="F3092" s="92" t="s">
        <v>37</v>
      </c>
      <c r="G3092" s="93" t="s">
        <v>43</v>
      </c>
      <c r="H3092" s="93" t="s">
        <v>37</v>
      </c>
      <c r="I3092" s="92" t="s">
        <v>117</v>
      </c>
      <c r="J3092" s="94">
        <v>1565</v>
      </c>
      <c r="K3092" s="95">
        <v>2079</v>
      </c>
      <c r="L3092" s="96">
        <v>243975.180000002</v>
      </c>
    </row>
    <row r="3093" spans="1:12" s="97" customFormat="1" ht="15" customHeight="1" x14ac:dyDescent="0.25">
      <c r="A3093" s="91" t="s">
        <v>52</v>
      </c>
      <c r="B3093" s="92" t="s">
        <v>44</v>
      </c>
      <c r="C3093" s="92" t="s">
        <v>34</v>
      </c>
      <c r="D3093" s="92" t="s">
        <v>124</v>
      </c>
      <c r="E3093" s="92" t="s">
        <v>37</v>
      </c>
      <c r="F3093" s="92" t="s">
        <v>37</v>
      </c>
      <c r="G3093" s="93" t="s">
        <v>43</v>
      </c>
      <c r="H3093" s="93" t="s">
        <v>37</v>
      </c>
      <c r="I3093" s="92" t="s">
        <v>45</v>
      </c>
      <c r="J3093" s="94">
        <v>219</v>
      </c>
      <c r="K3093" s="95">
        <v>241</v>
      </c>
      <c r="L3093" s="96">
        <v>24102.25</v>
      </c>
    </row>
    <row r="3094" spans="1:12" s="97" customFormat="1" ht="15" customHeight="1" x14ac:dyDescent="0.25">
      <c r="A3094" s="91" t="s">
        <v>52</v>
      </c>
      <c r="B3094" s="92" t="s">
        <v>44</v>
      </c>
      <c r="C3094" s="92" t="s">
        <v>34</v>
      </c>
      <c r="D3094" s="92" t="s">
        <v>124</v>
      </c>
      <c r="E3094" s="92" t="s">
        <v>37</v>
      </c>
      <c r="F3094" s="92" t="s">
        <v>37</v>
      </c>
      <c r="G3094" s="93" t="s">
        <v>44</v>
      </c>
      <c r="H3094" s="93" t="s">
        <v>37</v>
      </c>
      <c r="I3094" s="92" t="s">
        <v>117</v>
      </c>
      <c r="J3094" s="94">
        <v>1802</v>
      </c>
      <c r="K3094" s="95">
        <v>2408</v>
      </c>
      <c r="L3094" s="96">
        <v>296222.01000000298</v>
      </c>
    </row>
    <row r="3095" spans="1:12" s="97" customFormat="1" ht="15" customHeight="1" x14ac:dyDescent="0.25">
      <c r="A3095" s="91" t="s">
        <v>52</v>
      </c>
      <c r="B3095" s="92" t="s">
        <v>44</v>
      </c>
      <c r="C3095" s="92" t="s">
        <v>34</v>
      </c>
      <c r="D3095" s="92" t="s">
        <v>124</v>
      </c>
      <c r="E3095" s="92" t="s">
        <v>37</v>
      </c>
      <c r="F3095" s="92" t="s">
        <v>37</v>
      </c>
      <c r="G3095" s="93" t="s">
        <v>44</v>
      </c>
      <c r="H3095" s="93" t="s">
        <v>37</v>
      </c>
      <c r="I3095" s="92" t="s">
        <v>45</v>
      </c>
      <c r="J3095" s="94">
        <v>261</v>
      </c>
      <c r="K3095" s="95">
        <v>281</v>
      </c>
      <c r="L3095" s="96">
        <v>27681.67</v>
      </c>
    </row>
    <row r="3096" spans="1:12" s="97" customFormat="1" ht="15" customHeight="1" x14ac:dyDescent="0.25">
      <c r="A3096" s="91" t="s">
        <v>52</v>
      </c>
      <c r="B3096" s="92" t="s">
        <v>44</v>
      </c>
      <c r="C3096" s="92" t="s">
        <v>34</v>
      </c>
      <c r="D3096" s="92" t="s">
        <v>124</v>
      </c>
      <c r="E3096" s="92" t="s">
        <v>37</v>
      </c>
      <c r="F3096" s="92" t="s">
        <v>37</v>
      </c>
      <c r="G3096" s="93" t="s">
        <v>98</v>
      </c>
      <c r="H3096" s="93" t="s">
        <v>37</v>
      </c>
      <c r="I3096" s="92" t="s">
        <v>117</v>
      </c>
      <c r="J3096" s="94">
        <v>2219</v>
      </c>
      <c r="K3096" s="95">
        <v>2975</v>
      </c>
      <c r="L3096" s="96">
        <v>374455.150000002</v>
      </c>
    </row>
    <row r="3097" spans="1:12" s="97" customFormat="1" ht="15" customHeight="1" x14ac:dyDescent="0.25">
      <c r="A3097" s="91" t="s">
        <v>52</v>
      </c>
      <c r="B3097" s="92" t="s">
        <v>44</v>
      </c>
      <c r="C3097" s="92" t="s">
        <v>34</v>
      </c>
      <c r="D3097" s="92" t="s">
        <v>124</v>
      </c>
      <c r="E3097" s="92" t="s">
        <v>37</v>
      </c>
      <c r="F3097" s="92" t="s">
        <v>37</v>
      </c>
      <c r="G3097" s="93" t="s">
        <v>98</v>
      </c>
      <c r="H3097" s="93" t="s">
        <v>37</v>
      </c>
      <c r="I3097" s="92" t="s">
        <v>45</v>
      </c>
      <c r="J3097" s="94">
        <v>366</v>
      </c>
      <c r="K3097" s="95">
        <v>399</v>
      </c>
      <c r="L3097" s="96">
        <v>39612.519999999997</v>
      </c>
    </row>
    <row r="3098" spans="1:12" s="97" customFormat="1" ht="15" customHeight="1" x14ac:dyDescent="0.25">
      <c r="A3098" s="91" t="s">
        <v>52</v>
      </c>
      <c r="B3098" s="92" t="s">
        <v>44</v>
      </c>
      <c r="C3098" s="92" t="s">
        <v>34</v>
      </c>
      <c r="D3098" s="92" t="s">
        <v>124</v>
      </c>
      <c r="E3098" s="92" t="s">
        <v>37</v>
      </c>
      <c r="F3098" s="92" t="s">
        <v>37</v>
      </c>
      <c r="G3098" s="93" t="s">
        <v>37</v>
      </c>
      <c r="H3098" s="93" t="s">
        <v>122</v>
      </c>
      <c r="I3098" s="92" t="s">
        <v>117</v>
      </c>
      <c r="J3098" s="94">
        <v>625</v>
      </c>
      <c r="K3098" s="95">
        <v>916</v>
      </c>
      <c r="L3098" s="96">
        <v>108287.88</v>
      </c>
    </row>
    <row r="3099" spans="1:12" s="97" customFormat="1" ht="15" customHeight="1" x14ac:dyDescent="0.25">
      <c r="A3099" s="91" t="s">
        <v>52</v>
      </c>
      <c r="B3099" s="92" t="s">
        <v>44</v>
      </c>
      <c r="C3099" s="92" t="s">
        <v>34</v>
      </c>
      <c r="D3099" s="92" t="s">
        <v>124</v>
      </c>
      <c r="E3099" s="92" t="s">
        <v>37</v>
      </c>
      <c r="F3099" s="92" t="s">
        <v>37</v>
      </c>
      <c r="G3099" s="93" t="s">
        <v>37</v>
      </c>
      <c r="H3099" s="93" t="s">
        <v>122</v>
      </c>
      <c r="I3099" s="92" t="s">
        <v>45</v>
      </c>
      <c r="J3099" s="94">
        <v>106</v>
      </c>
      <c r="K3099" s="95">
        <v>114</v>
      </c>
      <c r="L3099" s="96">
        <v>9854.4500000000007</v>
      </c>
    </row>
    <row r="3100" spans="1:12" s="97" customFormat="1" ht="15" customHeight="1" x14ac:dyDescent="0.25">
      <c r="A3100" s="91" t="s">
        <v>52</v>
      </c>
      <c r="B3100" s="92" t="s">
        <v>44</v>
      </c>
      <c r="C3100" s="92" t="s">
        <v>34</v>
      </c>
      <c r="D3100" s="92" t="s">
        <v>124</v>
      </c>
      <c r="E3100" s="92" t="s">
        <v>37</v>
      </c>
      <c r="F3100" s="92" t="s">
        <v>37</v>
      </c>
      <c r="G3100" s="93" t="s">
        <v>37</v>
      </c>
      <c r="H3100" s="93" t="s">
        <v>37</v>
      </c>
      <c r="I3100" s="92" t="s">
        <v>117</v>
      </c>
      <c r="J3100" s="94">
        <v>8564</v>
      </c>
      <c r="K3100" s="95">
        <v>11972</v>
      </c>
      <c r="L3100" s="96">
        <v>1411410.57999995</v>
      </c>
    </row>
    <row r="3101" spans="1:12" s="97" customFormat="1" ht="15" customHeight="1" x14ac:dyDescent="0.25">
      <c r="A3101" s="91" t="s">
        <v>52</v>
      </c>
      <c r="B3101" s="92" t="s">
        <v>44</v>
      </c>
      <c r="C3101" s="92" t="s">
        <v>34</v>
      </c>
      <c r="D3101" s="92" t="s">
        <v>124</v>
      </c>
      <c r="E3101" s="92" t="s">
        <v>37</v>
      </c>
      <c r="F3101" s="92" t="s">
        <v>37</v>
      </c>
      <c r="G3101" s="93" t="s">
        <v>37</v>
      </c>
      <c r="H3101" s="93" t="s">
        <v>37</v>
      </c>
      <c r="I3101" s="92" t="s">
        <v>45</v>
      </c>
      <c r="J3101" s="94">
        <v>1227</v>
      </c>
      <c r="K3101" s="95">
        <v>1325</v>
      </c>
      <c r="L3101" s="96">
        <v>132429.81</v>
      </c>
    </row>
    <row r="3102" spans="1:12" s="97" customFormat="1" ht="15" customHeight="1" x14ac:dyDescent="0.25">
      <c r="A3102" s="91" t="s">
        <v>52</v>
      </c>
      <c r="B3102" s="92" t="s">
        <v>44</v>
      </c>
      <c r="C3102" s="92" t="s">
        <v>34</v>
      </c>
      <c r="D3102" s="92" t="s">
        <v>124</v>
      </c>
      <c r="E3102" s="92" t="s">
        <v>37</v>
      </c>
      <c r="F3102" s="92" t="s">
        <v>37</v>
      </c>
      <c r="G3102" s="93" t="s">
        <v>37</v>
      </c>
      <c r="H3102" s="93" t="s">
        <v>64</v>
      </c>
      <c r="I3102" s="92" t="s">
        <v>117</v>
      </c>
      <c r="J3102" s="94">
        <v>7874</v>
      </c>
      <c r="K3102" s="95">
        <v>10927</v>
      </c>
      <c r="L3102" s="96">
        <v>1287809.1699999501</v>
      </c>
    </row>
    <row r="3103" spans="1:12" s="97" customFormat="1" ht="15" customHeight="1" x14ac:dyDescent="0.25">
      <c r="A3103" s="91" t="s">
        <v>52</v>
      </c>
      <c r="B3103" s="92" t="s">
        <v>44</v>
      </c>
      <c r="C3103" s="92" t="s">
        <v>34</v>
      </c>
      <c r="D3103" s="92" t="s">
        <v>124</v>
      </c>
      <c r="E3103" s="92" t="s">
        <v>37</v>
      </c>
      <c r="F3103" s="92" t="s">
        <v>37</v>
      </c>
      <c r="G3103" s="93" t="s">
        <v>37</v>
      </c>
      <c r="H3103" s="93" t="s">
        <v>64</v>
      </c>
      <c r="I3103" s="92" t="s">
        <v>45</v>
      </c>
      <c r="J3103" s="94">
        <v>1116</v>
      </c>
      <c r="K3103" s="95">
        <v>1204</v>
      </c>
      <c r="L3103" s="96">
        <v>122087.61</v>
      </c>
    </row>
    <row r="3104" spans="1:12" s="97" customFormat="1" ht="15" customHeight="1" x14ac:dyDescent="0.25">
      <c r="A3104" s="91" t="s">
        <v>52</v>
      </c>
      <c r="B3104" s="92" t="s">
        <v>44</v>
      </c>
      <c r="C3104" s="92" t="s">
        <v>34</v>
      </c>
      <c r="D3104" s="92" t="s">
        <v>37</v>
      </c>
      <c r="E3104" s="92" t="s">
        <v>61</v>
      </c>
      <c r="F3104" s="92" t="s">
        <v>120</v>
      </c>
      <c r="G3104" s="93" t="s">
        <v>37</v>
      </c>
      <c r="H3104" s="93" t="s">
        <v>37</v>
      </c>
      <c r="I3104" s="92" t="s">
        <v>117</v>
      </c>
      <c r="J3104" s="94">
        <v>31039</v>
      </c>
      <c r="K3104" s="95">
        <v>70868</v>
      </c>
      <c r="L3104" s="96">
        <v>7124161.6700007804</v>
      </c>
    </row>
    <row r="3105" spans="1:12" s="97" customFormat="1" ht="15" customHeight="1" x14ac:dyDescent="0.25">
      <c r="A3105" s="91" t="s">
        <v>52</v>
      </c>
      <c r="B3105" s="92" t="s">
        <v>44</v>
      </c>
      <c r="C3105" s="92" t="s">
        <v>34</v>
      </c>
      <c r="D3105" s="92" t="s">
        <v>37</v>
      </c>
      <c r="E3105" s="92" t="s">
        <v>61</v>
      </c>
      <c r="F3105" s="92" t="s">
        <v>120</v>
      </c>
      <c r="G3105" s="93" t="s">
        <v>37</v>
      </c>
      <c r="H3105" s="93" t="s">
        <v>37</v>
      </c>
      <c r="I3105" s="92" t="s">
        <v>45</v>
      </c>
      <c r="J3105" s="94">
        <v>5558</v>
      </c>
      <c r="K3105" s="95">
        <v>6357</v>
      </c>
      <c r="L3105" s="96">
        <v>452232.93999998999</v>
      </c>
    </row>
    <row r="3106" spans="1:12" s="97" customFormat="1" ht="15" customHeight="1" x14ac:dyDescent="0.25">
      <c r="A3106" s="91" t="s">
        <v>52</v>
      </c>
      <c r="B3106" s="92" t="s">
        <v>44</v>
      </c>
      <c r="C3106" s="92" t="s">
        <v>34</v>
      </c>
      <c r="D3106" s="92" t="s">
        <v>37</v>
      </c>
      <c r="E3106" s="92" t="s">
        <v>61</v>
      </c>
      <c r="F3106" s="92" t="s">
        <v>121</v>
      </c>
      <c r="G3106" s="93" t="s">
        <v>37</v>
      </c>
      <c r="H3106" s="93" t="s">
        <v>37</v>
      </c>
      <c r="I3106" s="92" t="s">
        <v>117</v>
      </c>
      <c r="J3106" s="94">
        <v>326793</v>
      </c>
      <c r="K3106" s="95">
        <v>659630</v>
      </c>
      <c r="L3106" s="96">
        <v>55581650.780195303</v>
      </c>
    </row>
    <row r="3107" spans="1:12" s="97" customFormat="1" ht="15" customHeight="1" x14ac:dyDescent="0.25">
      <c r="A3107" s="91" t="s">
        <v>52</v>
      </c>
      <c r="B3107" s="92" t="s">
        <v>44</v>
      </c>
      <c r="C3107" s="92" t="s">
        <v>34</v>
      </c>
      <c r="D3107" s="92" t="s">
        <v>37</v>
      </c>
      <c r="E3107" s="92" t="s">
        <v>61</v>
      </c>
      <c r="F3107" s="92" t="s">
        <v>121</v>
      </c>
      <c r="G3107" s="93" t="s">
        <v>37</v>
      </c>
      <c r="H3107" s="93" t="s">
        <v>37</v>
      </c>
      <c r="I3107" s="92" t="s">
        <v>45</v>
      </c>
      <c r="J3107" s="94">
        <v>86150</v>
      </c>
      <c r="K3107" s="95">
        <v>105258</v>
      </c>
      <c r="L3107" s="96">
        <v>6707461.2299972996</v>
      </c>
    </row>
    <row r="3108" spans="1:12" s="97" customFormat="1" ht="15" customHeight="1" x14ac:dyDescent="0.25">
      <c r="A3108" s="91" t="s">
        <v>52</v>
      </c>
      <c r="B3108" s="92" t="s">
        <v>44</v>
      </c>
      <c r="C3108" s="92" t="s">
        <v>34</v>
      </c>
      <c r="D3108" s="92" t="s">
        <v>37</v>
      </c>
      <c r="E3108" s="92" t="s">
        <v>61</v>
      </c>
      <c r="F3108" s="92" t="s">
        <v>60</v>
      </c>
      <c r="G3108" s="93" t="s">
        <v>37</v>
      </c>
      <c r="H3108" s="93" t="s">
        <v>37</v>
      </c>
      <c r="I3108" s="92" t="s">
        <v>117</v>
      </c>
      <c r="J3108" s="94">
        <v>63810</v>
      </c>
      <c r="K3108" s="95">
        <v>129770</v>
      </c>
      <c r="L3108" s="96">
        <v>11171342.9799923</v>
      </c>
    </row>
    <row r="3109" spans="1:12" s="97" customFormat="1" ht="15" customHeight="1" x14ac:dyDescent="0.25">
      <c r="A3109" s="91" t="s">
        <v>52</v>
      </c>
      <c r="B3109" s="92" t="s">
        <v>44</v>
      </c>
      <c r="C3109" s="92" t="s">
        <v>34</v>
      </c>
      <c r="D3109" s="92" t="s">
        <v>37</v>
      </c>
      <c r="E3109" s="92" t="s">
        <v>61</v>
      </c>
      <c r="F3109" s="92" t="s">
        <v>60</v>
      </c>
      <c r="G3109" s="93" t="s">
        <v>37</v>
      </c>
      <c r="H3109" s="93" t="s">
        <v>37</v>
      </c>
      <c r="I3109" s="92" t="s">
        <v>45</v>
      </c>
      <c r="J3109" s="94">
        <v>15601</v>
      </c>
      <c r="K3109" s="95">
        <v>18457</v>
      </c>
      <c r="L3109" s="96">
        <v>1213866.3199999901</v>
      </c>
    </row>
    <row r="3110" spans="1:12" s="97" customFormat="1" ht="15" customHeight="1" x14ac:dyDescent="0.25">
      <c r="A3110" s="91" t="s">
        <v>52</v>
      </c>
      <c r="B3110" s="92" t="s">
        <v>44</v>
      </c>
      <c r="C3110" s="92" t="s">
        <v>34</v>
      </c>
      <c r="D3110" s="92" t="s">
        <v>37</v>
      </c>
      <c r="E3110" s="92" t="s">
        <v>61</v>
      </c>
      <c r="F3110" s="92" t="s">
        <v>37</v>
      </c>
      <c r="G3110" s="93" t="s">
        <v>41</v>
      </c>
      <c r="H3110" s="93" t="s">
        <v>37</v>
      </c>
      <c r="I3110" s="92" t="s">
        <v>117</v>
      </c>
      <c r="J3110" s="94">
        <v>90024</v>
      </c>
      <c r="K3110" s="95">
        <v>186733</v>
      </c>
      <c r="L3110" s="96">
        <v>15890790.899987699</v>
      </c>
    </row>
    <row r="3111" spans="1:12" s="97" customFormat="1" ht="15" customHeight="1" x14ac:dyDescent="0.25">
      <c r="A3111" s="91" t="s">
        <v>52</v>
      </c>
      <c r="B3111" s="92" t="s">
        <v>44</v>
      </c>
      <c r="C3111" s="92" t="s">
        <v>34</v>
      </c>
      <c r="D3111" s="92" t="s">
        <v>37</v>
      </c>
      <c r="E3111" s="92" t="s">
        <v>61</v>
      </c>
      <c r="F3111" s="92" t="s">
        <v>37</v>
      </c>
      <c r="G3111" s="93" t="s">
        <v>41</v>
      </c>
      <c r="H3111" s="93" t="s">
        <v>37</v>
      </c>
      <c r="I3111" s="92" t="s">
        <v>45</v>
      </c>
      <c r="J3111" s="94">
        <v>21001</v>
      </c>
      <c r="K3111" s="95">
        <v>25296</v>
      </c>
      <c r="L3111" s="96">
        <v>1602267.6600001401</v>
      </c>
    </row>
    <row r="3112" spans="1:12" s="97" customFormat="1" ht="15" customHeight="1" x14ac:dyDescent="0.25">
      <c r="A3112" s="91" t="s">
        <v>52</v>
      </c>
      <c r="B3112" s="92" t="s">
        <v>44</v>
      </c>
      <c r="C3112" s="92" t="s">
        <v>34</v>
      </c>
      <c r="D3112" s="92" t="s">
        <v>37</v>
      </c>
      <c r="E3112" s="92" t="s">
        <v>61</v>
      </c>
      <c r="F3112" s="92" t="s">
        <v>37</v>
      </c>
      <c r="G3112" s="93" t="s">
        <v>42</v>
      </c>
      <c r="H3112" s="93" t="s">
        <v>37</v>
      </c>
      <c r="I3112" s="92" t="s">
        <v>117</v>
      </c>
      <c r="J3112" s="94">
        <v>87066</v>
      </c>
      <c r="K3112" s="95">
        <v>169695</v>
      </c>
      <c r="L3112" s="96">
        <v>14434901.229989501</v>
      </c>
    </row>
    <row r="3113" spans="1:12" s="97" customFormat="1" ht="15" customHeight="1" x14ac:dyDescent="0.25">
      <c r="A3113" s="91" t="s">
        <v>52</v>
      </c>
      <c r="B3113" s="92" t="s">
        <v>44</v>
      </c>
      <c r="C3113" s="92" t="s">
        <v>34</v>
      </c>
      <c r="D3113" s="92" t="s">
        <v>37</v>
      </c>
      <c r="E3113" s="92" t="s">
        <v>61</v>
      </c>
      <c r="F3113" s="92" t="s">
        <v>37</v>
      </c>
      <c r="G3113" s="93" t="s">
        <v>42</v>
      </c>
      <c r="H3113" s="93" t="s">
        <v>37</v>
      </c>
      <c r="I3113" s="92" t="s">
        <v>45</v>
      </c>
      <c r="J3113" s="94">
        <v>21548</v>
      </c>
      <c r="K3113" s="95">
        <v>25703</v>
      </c>
      <c r="L3113" s="96">
        <v>1615748.2300001499</v>
      </c>
    </row>
    <row r="3114" spans="1:12" s="97" customFormat="1" ht="15" customHeight="1" x14ac:dyDescent="0.25">
      <c r="A3114" s="91" t="s">
        <v>52</v>
      </c>
      <c r="B3114" s="92" t="s">
        <v>44</v>
      </c>
      <c r="C3114" s="92" t="s">
        <v>34</v>
      </c>
      <c r="D3114" s="92" t="s">
        <v>37</v>
      </c>
      <c r="E3114" s="92" t="s">
        <v>61</v>
      </c>
      <c r="F3114" s="92" t="s">
        <v>37</v>
      </c>
      <c r="G3114" s="93" t="s">
        <v>43</v>
      </c>
      <c r="H3114" s="93" t="s">
        <v>37</v>
      </c>
      <c r="I3114" s="92" t="s">
        <v>117</v>
      </c>
      <c r="J3114" s="94">
        <v>86454</v>
      </c>
      <c r="K3114" s="95">
        <v>164188</v>
      </c>
      <c r="L3114" s="96">
        <v>13930781.6999903</v>
      </c>
    </row>
    <row r="3115" spans="1:12" s="97" customFormat="1" ht="15" customHeight="1" x14ac:dyDescent="0.25">
      <c r="A3115" s="91" t="s">
        <v>52</v>
      </c>
      <c r="B3115" s="92" t="s">
        <v>44</v>
      </c>
      <c r="C3115" s="92" t="s">
        <v>34</v>
      </c>
      <c r="D3115" s="92" t="s">
        <v>37</v>
      </c>
      <c r="E3115" s="92" t="s">
        <v>61</v>
      </c>
      <c r="F3115" s="92" t="s">
        <v>37</v>
      </c>
      <c r="G3115" s="93" t="s">
        <v>43</v>
      </c>
      <c r="H3115" s="93" t="s">
        <v>37</v>
      </c>
      <c r="I3115" s="92" t="s">
        <v>45</v>
      </c>
      <c r="J3115" s="94">
        <v>21019</v>
      </c>
      <c r="K3115" s="95">
        <v>25000</v>
      </c>
      <c r="L3115" s="96">
        <v>1592826.7000001399</v>
      </c>
    </row>
    <row r="3116" spans="1:12" s="97" customFormat="1" ht="15" customHeight="1" x14ac:dyDescent="0.25">
      <c r="A3116" s="91" t="s">
        <v>52</v>
      </c>
      <c r="B3116" s="92" t="s">
        <v>44</v>
      </c>
      <c r="C3116" s="92" t="s">
        <v>34</v>
      </c>
      <c r="D3116" s="92" t="s">
        <v>37</v>
      </c>
      <c r="E3116" s="92" t="s">
        <v>61</v>
      </c>
      <c r="F3116" s="92" t="s">
        <v>37</v>
      </c>
      <c r="G3116" s="93" t="s">
        <v>44</v>
      </c>
      <c r="H3116" s="93" t="s">
        <v>37</v>
      </c>
      <c r="I3116" s="92" t="s">
        <v>117</v>
      </c>
      <c r="J3116" s="94">
        <v>86040</v>
      </c>
      <c r="K3116" s="95">
        <v>158809</v>
      </c>
      <c r="L3116" s="96">
        <v>13372151.879991001</v>
      </c>
    </row>
    <row r="3117" spans="1:12" s="97" customFormat="1" ht="15" customHeight="1" x14ac:dyDescent="0.25">
      <c r="A3117" s="91" t="s">
        <v>52</v>
      </c>
      <c r="B3117" s="92" t="s">
        <v>44</v>
      </c>
      <c r="C3117" s="92" t="s">
        <v>34</v>
      </c>
      <c r="D3117" s="92" t="s">
        <v>37</v>
      </c>
      <c r="E3117" s="92" t="s">
        <v>61</v>
      </c>
      <c r="F3117" s="92" t="s">
        <v>37</v>
      </c>
      <c r="G3117" s="93" t="s">
        <v>44</v>
      </c>
      <c r="H3117" s="93" t="s">
        <v>37</v>
      </c>
      <c r="I3117" s="92" t="s">
        <v>45</v>
      </c>
      <c r="J3117" s="94">
        <v>20997</v>
      </c>
      <c r="K3117" s="95">
        <v>24733</v>
      </c>
      <c r="L3117" s="96">
        <v>1565238.86000013</v>
      </c>
    </row>
    <row r="3118" spans="1:12" s="97" customFormat="1" ht="15" customHeight="1" x14ac:dyDescent="0.25">
      <c r="A3118" s="91" t="s">
        <v>52</v>
      </c>
      <c r="B3118" s="92" t="s">
        <v>44</v>
      </c>
      <c r="C3118" s="92" t="s">
        <v>34</v>
      </c>
      <c r="D3118" s="92" t="s">
        <v>37</v>
      </c>
      <c r="E3118" s="92" t="s">
        <v>61</v>
      </c>
      <c r="F3118" s="92" t="s">
        <v>37</v>
      </c>
      <c r="G3118" s="93" t="s">
        <v>98</v>
      </c>
      <c r="H3118" s="93" t="s">
        <v>37</v>
      </c>
      <c r="I3118" s="92" t="s">
        <v>117</v>
      </c>
      <c r="J3118" s="94">
        <v>86102</v>
      </c>
      <c r="K3118" s="95">
        <v>167711</v>
      </c>
      <c r="L3118" s="96">
        <v>15146726.4199875</v>
      </c>
    </row>
    <row r="3119" spans="1:12" s="97" customFormat="1" ht="15" customHeight="1" x14ac:dyDescent="0.25">
      <c r="A3119" s="91" t="s">
        <v>52</v>
      </c>
      <c r="B3119" s="92" t="s">
        <v>44</v>
      </c>
      <c r="C3119" s="92" t="s">
        <v>34</v>
      </c>
      <c r="D3119" s="92" t="s">
        <v>37</v>
      </c>
      <c r="E3119" s="92" t="s">
        <v>61</v>
      </c>
      <c r="F3119" s="92" t="s">
        <v>37</v>
      </c>
      <c r="G3119" s="93" t="s">
        <v>98</v>
      </c>
      <c r="H3119" s="93" t="s">
        <v>37</v>
      </c>
      <c r="I3119" s="92" t="s">
        <v>45</v>
      </c>
      <c r="J3119" s="94">
        <v>22411</v>
      </c>
      <c r="K3119" s="95">
        <v>27417</v>
      </c>
      <c r="L3119" s="96">
        <v>1878125.1000002101</v>
      </c>
    </row>
    <row r="3120" spans="1:12" s="97" customFormat="1" ht="15" customHeight="1" x14ac:dyDescent="0.25">
      <c r="A3120" s="91" t="s">
        <v>52</v>
      </c>
      <c r="B3120" s="92" t="s">
        <v>44</v>
      </c>
      <c r="C3120" s="92" t="s">
        <v>34</v>
      </c>
      <c r="D3120" s="92" t="s">
        <v>37</v>
      </c>
      <c r="E3120" s="92" t="s">
        <v>61</v>
      </c>
      <c r="F3120" s="92" t="s">
        <v>37</v>
      </c>
      <c r="G3120" s="93" t="s">
        <v>37</v>
      </c>
      <c r="H3120" s="93" t="s">
        <v>122</v>
      </c>
      <c r="I3120" s="92" t="s">
        <v>117</v>
      </c>
      <c r="J3120" s="94">
        <v>34465</v>
      </c>
      <c r="K3120" s="95">
        <v>62596</v>
      </c>
      <c r="L3120" s="96">
        <v>4645734.4400008004</v>
      </c>
    </row>
    <row r="3121" spans="1:12" s="97" customFormat="1" ht="15" customHeight="1" x14ac:dyDescent="0.25">
      <c r="A3121" s="91" t="s">
        <v>52</v>
      </c>
      <c r="B3121" s="92" t="s">
        <v>44</v>
      </c>
      <c r="C3121" s="92" t="s">
        <v>34</v>
      </c>
      <c r="D3121" s="92" t="s">
        <v>37</v>
      </c>
      <c r="E3121" s="92" t="s">
        <v>61</v>
      </c>
      <c r="F3121" s="92" t="s">
        <v>37</v>
      </c>
      <c r="G3121" s="93" t="s">
        <v>37</v>
      </c>
      <c r="H3121" s="93" t="s">
        <v>122</v>
      </c>
      <c r="I3121" s="92" t="s">
        <v>45</v>
      </c>
      <c r="J3121" s="94">
        <v>8249</v>
      </c>
      <c r="K3121" s="95">
        <v>9494</v>
      </c>
      <c r="L3121" s="96">
        <v>496218.53999997798</v>
      </c>
    </row>
    <row r="3122" spans="1:12" s="97" customFormat="1" ht="15" customHeight="1" x14ac:dyDescent="0.25">
      <c r="A3122" s="91" t="s">
        <v>52</v>
      </c>
      <c r="B3122" s="92" t="s">
        <v>44</v>
      </c>
      <c r="C3122" s="92" t="s">
        <v>34</v>
      </c>
      <c r="D3122" s="92" t="s">
        <v>37</v>
      </c>
      <c r="E3122" s="92" t="s">
        <v>61</v>
      </c>
      <c r="F3122" s="92" t="s">
        <v>37</v>
      </c>
      <c r="G3122" s="93" t="s">
        <v>37</v>
      </c>
      <c r="H3122" s="93" t="s">
        <v>37</v>
      </c>
      <c r="I3122" s="92" t="s">
        <v>117</v>
      </c>
      <c r="J3122" s="94">
        <v>421213</v>
      </c>
      <c r="K3122" s="95">
        <v>860268</v>
      </c>
      <c r="L3122" s="96">
        <v>73877155.430225402</v>
      </c>
    </row>
    <row r="3123" spans="1:12" s="97" customFormat="1" ht="15" customHeight="1" x14ac:dyDescent="0.25">
      <c r="A3123" s="91" t="s">
        <v>52</v>
      </c>
      <c r="B3123" s="92" t="s">
        <v>44</v>
      </c>
      <c r="C3123" s="92" t="s">
        <v>34</v>
      </c>
      <c r="D3123" s="92" t="s">
        <v>37</v>
      </c>
      <c r="E3123" s="92" t="s">
        <v>61</v>
      </c>
      <c r="F3123" s="92" t="s">
        <v>37</v>
      </c>
      <c r="G3123" s="93" t="s">
        <v>37</v>
      </c>
      <c r="H3123" s="93" t="s">
        <v>37</v>
      </c>
      <c r="I3123" s="92" t="s">
        <v>45</v>
      </c>
      <c r="J3123" s="94">
        <v>107299</v>
      </c>
      <c r="K3123" s="95">
        <v>130072</v>
      </c>
      <c r="L3123" s="96">
        <v>8373560.4899949497</v>
      </c>
    </row>
    <row r="3124" spans="1:12" s="97" customFormat="1" ht="15" customHeight="1" x14ac:dyDescent="0.25">
      <c r="A3124" s="91" t="s">
        <v>52</v>
      </c>
      <c r="B3124" s="92" t="s">
        <v>44</v>
      </c>
      <c r="C3124" s="92" t="s">
        <v>34</v>
      </c>
      <c r="D3124" s="92" t="s">
        <v>37</v>
      </c>
      <c r="E3124" s="92" t="s">
        <v>61</v>
      </c>
      <c r="F3124" s="92" t="s">
        <v>37</v>
      </c>
      <c r="G3124" s="93" t="s">
        <v>37</v>
      </c>
      <c r="H3124" s="93" t="s">
        <v>64</v>
      </c>
      <c r="I3124" s="92" t="s">
        <v>117</v>
      </c>
      <c r="J3124" s="94">
        <v>382858</v>
      </c>
      <c r="K3124" s="95">
        <v>786491</v>
      </c>
      <c r="L3124" s="96">
        <v>68284907.180262506</v>
      </c>
    </row>
    <row r="3125" spans="1:12" s="97" customFormat="1" ht="15" customHeight="1" x14ac:dyDescent="0.25">
      <c r="A3125" s="91" t="s">
        <v>52</v>
      </c>
      <c r="B3125" s="92" t="s">
        <v>44</v>
      </c>
      <c r="C3125" s="92" t="s">
        <v>34</v>
      </c>
      <c r="D3125" s="92" t="s">
        <v>37</v>
      </c>
      <c r="E3125" s="92" t="s">
        <v>61</v>
      </c>
      <c r="F3125" s="92" t="s">
        <v>37</v>
      </c>
      <c r="G3125" s="93" t="s">
        <v>37</v>
      </c>
      <c r="H3125" s="93" t="s">
        <v>64</v>
      </c>
      <c r="I3125" s="92" t="s">
        <v>45</v>
      </c>
      <c r="J3125" s="94">
        <v>97810</v>
      </c>
      <c r="K3125" s="95">
        <v>118998</v>
      </c>
      <c r="L3125" s="96">
        <v>7776897.3299958799</v>
      </c>
    </row>
    <row r="3126" spans="1:12" s="97" customFormat="1" ht="15" customHeight="1" x14ac:dyDescent="0.25">
      <c r="A3126" s="91" t="s">
        <v>52</v>
      </c>
      <c r="B3126" s="92" t="s">
        <v>44</v>
      </c>
      <c r="C3126" s="92" t="s">
        <v>34</v>
      </c>
      <c r="D3126" s="92" t="s">
        <v>37</v>
      </c>
      <c r="E3126" s="92" t="s">
        <v>62</v>
      </c>
      <c r="F3126" s="92" t="s">
        <v>120</v>
      </c>
      <c r="G3126" s="93" t="s">
        <v>37</v>
      </c>
      <c r="H3126" s="93" t="s">
        <v>37</v>
      </c>
      <c r="I3126" s="92" t="s">
        <v>117</v>
      </c>
      <c r="J3126" s="94">
        <v>19763</v>
      </c>
      <c r="K3126" s="95">
        <v>39013</v>
      </c>
      <c r="L3126" s="96">
        <v>3994289.7700004401</v>
      </c>
    </row>
    <row r="3127" spans="1:12" s="97" customFormat="1" ht="15" customHeight="1" x14ac:dyDescent="0.25">
      <c r="A3127" s="91" t="s">
        <v>52</v>
      </c>
      <c r="B3127" s="92" t="s">
        <v>44</v>
      </c>
      <c r="C3127" s="92" t="s">
        <v>34</v>
      </c>
      <c r="D3127" s="92" t="s">
        <v>37</v>
      </c>
      <c r="E3127" s="92" t="s">
        <v>62</v>
      </c>
      <c r="F3127" s="92" t="s">
        <v>120</v>
      </c>
      <c r="G3127" s="93" t="s">
        <v>37</v>
      </c>
      <c r="H3127" s="93" t="s">
        <v>37</v>
      </c>
      <c r="I3127" s="92" t="s">
        <v>45</v>
      </c>
      <c r="J3127" s="94">
        <v>3218</v>
      </c>
      <c r="K3127" s="95">
        <v>3637</v>
      </c>
      <c r="L3127" s="96">
        <v>266497.26000000298</v>
      </c>
    </row>
    <row r="3128" spans="1:12" s="97" customFormat="1" ht="15" customHeight="1" x14ac:dyDescent="0.25">
      <c r="A3128" s="91" t="s">
        <v>52</v>
      </c>
      <c r="B3128" s="92" t="s">
        <v>44</v>
      </c>
      <c r="C3128" s="92" t="s">
        <v>34</v>
      </c>
      <c r="D3128" s="92" t="s">
        <v>37</v>
      </c>
      <c r="E3128" s="92" t="s">
        <v>62</v>
      </c>
      <c r="F3128" s="92" t="s">
        <v>121</v>
      </c>
      <c r="G3128" s="93" t="s">
        <v>37</v>
      </c>
      <c r="H3128" s="93" t="s">
        <v>37</v>
      </c>
      <c r="I3128" s="92" t="s">
        <v>117</v>
      </c>
      <c r="J3128" s="94">
        <v>200931</v>
      </c>
      <c r="K3128" s="95">
        <v>427679</v>
      </c>
      <c r="L3128" s="96">
        <v>36362391.560022302</v>
      </c>
    </row>
    <row r="3129" spans="1:12" s="97" customFormat="1" ht="15" customHeight="1" x14ac:dyDescent="0.25">
      <c r="A3129" s="91" t="s">
        <v>52</v>
      </c>
      <c r="B3129" s="92" t="s">
        <v>44</v>
      </c>
      <c r="C3129" s="92" t="s">
        <v>34</v>
      </c>
      <c r="D3129" s="92" t="s">
        <v>37</v>
      </c>
      <c r="E3129" s="92" t="s">
        <v>62</v>
      </c>
      <c r="F3129" s="92" t="s">
        <v>121</v>
      </c>
      <c r="G3129" s="93" t="s">
        <v>37</v>
      </c>
      <c r="H3129" s="93" t="s">
        <v>37</v>
      </c>
      <c r="I3129" s="92" t="s">
        <v>45</v>
      </c>
      <c r="J3129" s="94">
        <v>44798</v>
      </c>
      <c r="K3129" s="95">
        <v>54407</v>
      </c>
      <c r="L3129" s="96">
        <v>3400409.5100008398</v>
      </c>
    </row>
    <row r="3130" spans="1:12" s="97" customFormat="1" ht="15" customHeight="1" x14ac:dyDescent="0.25">
      <c r="A3130" s="91" t="s">
        <v>52</v>
      </c>
      <c r="B3130" s="92" t="s">
        <v>44</v>
      </c>
      <c r="C3130" s="92" t="s">
        <v>34</v>
      </c>
      <c r="D3130" s="92" t="s">
        <v>37</v>
      </c>
      <c r="E3130" s="92" t="s">
        <v>62</v>
      </c>
      <c r="F3130" s="92" t="s">
        <v>60</v>
      </c>
      <c r="G3130" s="93" t="s">
        <v>37</v>
      </c>
      <c r="H3130" s="93" t="s">
        <v>37</v>
      </c>
      <c r="I3130" s="92" t="s">
        <v>117</v>
      </c>
      <c r="J3130" s="94">
        <v>35534</v>
      </c>
      <c r="K3130" s="95">
        <v>76788</v>
      </c>
      <c r="L3130" s="96">
        <v>6583934.4299971703</v>
      </c>
    </row>
    <row r="3131" spans="1:12" s="97" customFormat="1" ht="15" customHeight="1" x14ac:dyDescent="0.25">
      <c r="A3131" s="91" t="s">
        <v>52</v>
      </c>
      <c r="B3131" s="92" t="s">
        <v>44</v>
      </c>
      <c r="C3131" s="92" t="s">
        <v>34</v>
      </c>
      <c r="D3131" s="92" t="s">
        <v>37</v>
      </c>
      <c r="E3131" s="92" t="s">
        <v>62</v>
      </c>
      <c r="F3131" s="92" t="s">
        <v>60</v>
      </c>
      <c r="G3131" s="93" t="s">
        <v>37</v>
      </c>
      <c r="H3131" s="93" t="s">
        <v>37</v>
      </c>
      <c r="I3131" s="92" t="s">
        <v>45</v>
      </c>
      <c r="J3131" s="94">
        <v>7696</v>
      </c>
      <c r="K3131" s="95">
        <v>9106</v>
      </c>
      <c r="L3131" s="96">
        <v>591926.13999997301</v>
      </c>
    </row>
    <row r="3132" spans="1:12" s="97" customFormat="1" ht="15" customHeight="1" x14ac:dyDescent="0.25">
      <c r="A3132" s="91" t="s">
        <v>52</v>
      </c>
      <c r="B3132" s="92" t="s">
        <v>44</v>
      </c>
      <c r="C3132" s="92" t="s">
        <v>34</v>
      </c>
      <c r="D3132" s="92" t="s">
        <v>37</v>
      </c>
      <c r="E3132" s="92" t="s">
        <v>62</v>
      </c>
      <c r="F3132" s="92" t="s">
        <v>37</v>
      </c>
      <c r="G3132" s="93" t="s">
        <v>41</v>
      </c>
      <c r="H3132" s="93" t="s">
        <v>37</v>
      </c>
      <c r="I3132" s="92" t="s">
        <v>117</v>
      </c>
      <c r="J3132" s="94">
        <v>55949</v>
      </c>
      <c r="K3132" s="95">
        <v>122099</v>
      </c>
      <c r="L3132" s="96">
        <v>10555358.329996301</v>
      </c>
    </row>
    <row r="3133" spans="1:12" s="97" customFormat="1" ht="15" customHeight="1" x14ac:dyDescent="0.25">
      <c r="A3133" s="91" t="s">
        <v>52</v>
      </c>
      <c r="B3133" s="92" t="s">
        <v>44</v>
      </c>
      <c r="C3133" s="92" t="s">
        <v>34</v>
      </c>
      <c r="D3133" s="92" t="s">
        <v>37</v>
      </c>
      <c r="E3133" s="92" t="s">
        <v>62</v>
      </c>
      <c r="F3133" s="92" t="s">
        <v>37</v>
      </c>
      <c r="G3133" s="93" t="s">
        <v>41</v>
      </c>
      <c r="H3133" s="93" t="s">
        <v>37</v>
      </c>
      <c r="I3133" s="92" t="s">
        <v>45</v>
      </c>
      <c r="J3133" s="94">
        <v>11150</v>
      </c>
      <c r="K3133" s="95">
        <v>13353</v>
      </c>
      <c r="L3133" s="96">
        <v>822837.95999995398</v>
      </c>
    </row>
    <row r="3134" spans="1:12" s="97" customFormat="1" ht="15" customHeight="1" x14ac:dyDescent="0.25">
      <c r="A3134" s="91" t="s">
        <v>52</v>
      </c>
      <c r="B3134" s="92" t="s">
        <v>44</v>
      </c>
      <c r="C3134" s="92" t="s">
        <v>34</v>
      </c>
      <c r="D3134" s="92" t="s">
        <v>37</v>
      </c>
      <c r="E3134" s="92" t="s">
        <v>62</v>
      </c>
      <c r="F3134" s="92" t="s">
        <v>37</v>
      </c>
      <c r="G3134" s="93" t="s">
        <v>42</v>
      </c>
      <c r="H3134" s="93" t="s">
        <v>37</v>
      </c>
      <c r="I3134" s="92" t="s">
        <v>117</v>
      </c>
      <c r="J3134" s="94">
        <v>52713</v>
      </c>
      <c r="K3134" s="95">
        <v>107464</v>
      </c>
      <c r="L3134" s="96">
        <v>9150906.6799988095</v>
      </c>
    </row>
    <row r="3135" spans="1:12" s="97" customFormat="1" ht="15" customHeight="1" x14ac:dyDescent="0.25">
      <c r="A3135" s="91" t="s">
        <v>52</v>
      </c>
      <c r="B3135" s="92" t="s">
        <v>44</v>
      </c>
      <c r="C3135" s="92" t="s">
        <v>34</v>
      </c>
      <c r="D3135" s="92" t="s">
        <v>37</v>
      </c>
      <c r="E3135" s="92" t="s">
        <v>62</v>
      </c>
      <c r="F3135" s="92" t="s">
        <v>37</v>
      </c>
      <c r="G3135" s="93" t="s">
        <v>42</v>
      </c>
      <c r="H3135" s="93" t="s">
        <v>37</v>
      </c>
      <c r="I3135" s="92" t="s">
        <v>45</v>
      </c>
      <c r="J3135" s="94">
        <v>10966</v>
      </c>
      <c r="K3135" s="95">
        <v>12961</v>
      </c>
      <c r="L3135" s="96">
        <v>814677.07999995095</v>
      </c>
    </row>
    <row r="3136" spans="1:12" s="97" customFormat="1" ht="15" customHeight="1" x14ac:dyDescent="0.25">
      <c r="A3136" s="91" t="s">
        <v>52</v>
      </c>
      <c r="B3136" s="92" t="s">
        <v>44</v>
      </c>
      <c r="C3136" s="92" t="s">
        <v>34</v>
      </c>
      <c r="D3136" s="92" t="s">
        <v>37</v>
      </c>
      <c r="E3136" s="92" t="s">
        <v>62</v>
      </c>
      <c r="F3136" s="92" t="s">
        <v>37</v>
      </c>
      <c r="G3136" s="93" t="s">
        <v>43</v>
      </c>
      <c r="H3136" s="93" t="s">
        <v>37</v>
      </c>
      <c r="I3136" s="92" t="s">
        <v>117</v>
      </c>
      <c r="J3136" s="94">
        <v>51866</v>
      </c>
      <c r="K3136" s="95">
        <v>102376</v>
      </c>
      <c r="L3136" s="96">
        <v>8696018.3299998492</v>
      </c>
    </row>
    <row r="3137" spans="1:12" s="97" customFormat="1" ht="15" customHeight="1" x14ac:dyDescent="0.25">
      <c r="A3137" s="91" t="s">
        <v>52</v>
      </c>
      <c r="B3137" s="92" t="s">
        <v>44</v>
      </c>
      <c r="C3137" s="92" t="s">
        <v>34</v>
      </c>
      <c r="D3137" s="92" t="s">
        <v>37</v>
      </c>
      <c r="E3137" s="92" t="s">
        <v>62</v>
      </c>
      <c r="F3137" s="92" t="s">
        <v>37</v>
      </c>
      <c r="G3137" s="93" t="s">
        <v>43</v>
      </c>
      <c r="H3137" s="93" t="s">
        <v>37</v>
      </c>
      <c r="I3137" s="92" t="s">
        <v>45</v>
      </c>
      <c r="J3137" s="94">
        <v>10531</v>
      </c>
      <c r="K3137" s="95">
        <v>12477</v>
      </c>
      <c r="L3137" s="96">
        <v>776586.45999995503</v>
      </c>
    </row>
    <row r="3138" spans="1:12" s="97" customFormat="1" ht="15" customHeight="1" x14ac:dyDescent="0.25">
      <c r="A3138" s="91" t="s">
        <v>52</v>
      </c>
      <c r="B3138" s="92" t="s">
        <v>44</v>
      </c>
      <c r="C3138" s="92" t="s">
        <v>34</v>
      </c>
      <c r="D3138" s="92" t="s">
        <v>37</v>
      </c>
      <c r="E3138" s="92" t="s">
        <v>62</v>
      </c>
      <c r="F3138" s="92" t="s">
        <v>37</v>
      </c>
      <c r="G3138" s="93" t="s">
        <v>44</v>
      </c>
      <c r="H3138" s="93" t="s">
        <v>37</v>
      </c>
      <c r="I3138" s="92" t="s">
        <v>117</v>
      </c>
      <c r="J3138" s="94">
        <v>51677</v>
      </c>
      <c r="K3138" s="95">
        <v>96649</v>
      </c>
      <c r="L3138" s="96">
        <v>8145497.8300008401</v>
      </c>
    </row>
    <row r="3139" spans="1:12" s="97" customFormat="1" ht="15" customHeight="1" x14ac:dyDescent="0.25">
      <c r="A3139" s="91" t="s">
        <v>52</v>
      </c>
      <c r="B3139" s="92" t="s">
        <v>44</v>
      </c>
      <c r="C3139" s="92" t="s">
        <v>34</v>
      </c>
      <c r="D3139" s="92" t="s">
        <v>37</v>
      </c>
      <c r="E3139" s="92" t="s">
        <v>62</v>
      </c>
      <c r="F3139" s="92" t="s">
        <v>37</v>
      </c>
      <c r="G3139" s="93" t="s">
        <v>44</v>
      </c>
      <c r="H3139" s="93" t="s">
        <v>37</v>
      </c>
      <c r="I3139" s="92" t="s">
        <v>45</v>
      </c>
      <c r="J3139" s="94">
        <v>10947</v>
      </c>
      <c r="K3139" s="95">
        <v>12776</v>
      </c>
      <c r="L3139" s="96">
        <v>792326.80999995302</v>
      </c>
    </row>
    <row r="3140" spans="1:12" s="97" customFormat="1" ht="15" customHeight="1" x14ac:dyDescent="0.25">
      <c r="A3140" s="91" t="s">
        <v>52</v>
      </c>
      <c r="B3140" s="92" t="s">
        <v>44</v>
      </c>
      <c r="C3140" s="92" t="s">
        <v>34</v>
      </c>
      <c r="D3140" s="92" t="s">
        <v>37</v>
      </c>
      <c r="E3140" s="92" t="s">
        <v>62</v>
      </c>
      <c r="F3140" s="92" t="s">
        <v>37</v>
      </c>
      <c r="G3140" s="93" t="s">
        <v>98</v>
      </c>
      <c r="H3140" s="93" t="s">
        <v>37</v>
      </c>
      <c r="I3140" s="92" t="s">
        <v>117</v>
      </c>
      <c r="J3140" s="94">
        <v>52212</v>
      </c>
      <c r="K3140" s="95">
        <v>104583</v>
      </c>
      <c r="L3140" s="96">
        <v>9492480.85999736</v>
      </c>
    </row>
    <row r="3141" spans="1:12" s="97" customFormat="1" ht="15" customHeight="1" x14ac:dyDescent="0.25">
      <c r="A3141" s="91" t="s">
        <v>52</v>
      </c>
      <c r="B3141" s="92" t="s">
        <v>44</v>
      </c>
      <c r="C3141" s="92" t="s">
        <v>34</v>
      </c>
      <c r="D3141" s="92" t="s">
        <v>37</v>
      </c>
      <c r="E3141" s="92" t="s">
        <v>62</v>
      </c>
      <c r="F3141" s="92" t="s">
        <v>37</v>
      </c>
      <c r="G3141" s="93" t="s">
        <v>98</v>
      </c>
      <c r="H3141" s="93" t="s">
        <v>37</v>
      </c>
      <c r="I3141" s="92" t="s">
        <v>45</v>
      </c>
      <c r="J3141" s="94">
        <v>11861</v>
      </c>
      <c r="K3141" s="95">
        <v>14389</v>
      </c>
      <c r="L3141" s="96">
        <v>980291.85999994504</v>
      </c>
    </row>
    <row r="3142" spans="1:12" s="97" customFormat="1" ht="15" customHeight="1" x14ac:dyDescent="0.25">
      <c r="A3142" s="91" t="s">
        <v>52</v>
      </c>
      <c r="B3142" s="92" t="s">
        <v>44</v>
      </c>
      <c r="C3142" s="92" t="s">
        <v>34</v>
      </c>
      <c r="D3142" s="92" t="s">
        <v>37</v>
      </c>
      <c r="E3142" s="92" t="s">
        <v>62</v>
      </c>
      <c r="F3142" s="92" t="s">
        <v>37</v>
      </c>
      <c r="G3142" s="93" t="s">
        <v>37</v>
      </c>
      <c r="H3142" s="93" t="s">
        <v>122</v>
      </c>
      <c r="I3142" s="92" t="s">
        <v>117</v>
      </c>
      <c r="J3142" s="94">
        <v>20613</v>
      </c>
      <c r="K3142" s="95">
        <v>39658</v>
      </c>
      <c r="L3142" s="96">
        <v>2994481.3900003</v>
      </c>
    </row>
    <row r="3143" spans="1:12" s="97" customFormat="1" ht="15" customHeight="1" x14ac:dyDescent="0.25">
      <c r="A3143" s="91" t="s">
        <v>52</v>
      </c>
      <c r="B3143" s="92" t="s">
        <v>44</v>
      </c>
      <c r="C3143" s="92" t="s">
        <v>34</v>
      </c>
      <c r="D3143" s="92" t="s">
        <v>37</v>
      </c>
      <c r="E3143" s="92" t="s">
        <v>62</v>
      </c>
      <c r="F3143" s="92" t="s">
        <v>37</v>
      </c>
      <c r="G3143" s="93" t="s">
        <v>37</v>
      </c>
      <c r="H3143" s="93" t="s">
        <v>122</v>
      </c>
      <c r="I3143" s="92" t="s">
        <v>45</v>
      </c>
      <c r="J3143" s="94">
        <v>4348</v>
      </c>
      <c r="K3143" s="95">
        <v>4976</v>
      </c>
      <c r="L3143" s="96">
        <v>253081.48000000601</v>
      </c>
    </row>
    <row r="3144" spans="1:12" s="97" customFormat="1" ht="15" customHeight="1" x14ac:dyDescent="0.25">
      <c r="A3144" s="91" t="s">
        <v>52</v>
      </c>
      <c r="B3144" s="92" t="s">
        <v>44</v>
      </c>
      <c r="C3144" s="92" t="s">
        <v>34</v>
      </c>
      <c r="D3144" s="92" t="s">
        <v>37</v>
      </c>
      <c r="E3144" s="92" t="s">
        <v>62</v>
      </c>
      <c r="F3144" s="92" t="s">
        <v>37</v>
      </c>
      <c r="G3144" s="93" t="s">
        <v>37</v>
      </c>
      <c r="H3144" s="93" t="s">
        <v>37</v>
      </c>
      <c r="I3144" s="92" t="s">
        <v>117</v>
      </c>
      <c r="J3144" s="94">
        <v>256026</v>
      </c>
      <c r="K3144" s="95">
        <v>543480</v>
      </c>
      <c r="L3144" s="96">
        <v>46940615.760104902</v>
      </c>
    </row>
    <row r="3145" spans="1:12" s="97" customFormat="1" ht="15" customHeight="1" x14ac:dyDescent="0.25">
      <c r="A3145" s="91" t="s">
        <v>52</v>
      </c>
      <c r="B3145" s="92" t="s">
        <v>44</v>
      </c>
      <c r="C3145" s="92" t="s">
        <v>34</v>
      </c>
      <c r="D3145" s="92" t="s">
        <v>37</v>
      </c>
      <c r="E3145" s="92" t="s">
        <v>62</v>
      </c>
      <c r="F3145" s="92" t="s">
        <v>37</v>
      </c>
      <c r="G3145" s="93" t="s">
        <v>37</v>
      </c>
      <c r="H3145" s="93" t="s">
        <v>37</v>
      </c>
      <c r="I3145" s="92" t="s">
        <v>45</v>
      </c>
      <c r="J3145" s="94">
        <v>55708</v>
      </c>
      <c r="K3145" s="95">
        <v>67150</v>
      </c>
      <c r="L3145" s="96">
        <v>4258832.9100010497</v>
      </c>
    </row>
    <row r="3146" spans="1:12" s="97" customFormat="1" ht="15" customHeight="1" x14ac:dyDescent="0.25">
      <c r="A3146" s="91" t="s">
        <v>52</v>
      </c>
      <c r="B3146" s="92" t="s">
        <v>44</v>
      </c>
      <c r="C3146" s="92" t="s">
        <v>34</v>
      </c>
      <c r="D3146" s="92" t="s">
        <v>37</v>
      </c>
      <c r="E3146" s="92" t="s">
        <v>62</v>
      </c>
      <c r="F3146" s="92" t="s">
        <v>37</v>
      </c>
      <c r="G3146" s="93" t="s">
        <v>37</v>
      </c>
      <c r="H3146" s="93" t="s">
        <v>64</v>
      </c>
      <c r="I3146" s="92" t="s">
        <v>117</v>
      </c>
      <c r="J3146" s="94">
        <v>232306</v>
      </c>
      <c r="K3146" s="95">
        <v>494720</v>
      </c>
      <c r="L3146" s="96">
        <v>43140868.200083397</v>
      </c>
    </row>
    <row r="3147" spans="1:12" s="97" customFormat="1" ht="15" customHeight="1" x14ac:dyDescent="0.25">
      <c r="A3147" s="91" t="s">
        <v>52</v>
      </c>
      <c r="B3147" s="92" t="s">
        <v>44</v>
      </c>
      <c r="C3147" s="92" t="s">
        <v>34</v>
      </c>
      <c r="D3147" s="92" t="s">
        <v>37</v>
      </c>
      <c r="E3147" s="92" t="s">
        <v>62</v>
      </c>
      <c r="F3147" s="92" t="s">
        <v>37</v>
      </c>
      <c r="G3147" s="93" t="s">
        <v>37</v>
      </c>
      <c r="H3147" s="93" t="s">
        <v>64</v>
      </c>
      <c r="I3147" s="92" t="s">
        <v>45</v>
      </c>
      <c r="J3147" s="94">
        <v>50551</v>
      </c>
      <c r="K3147" s="95">
        <v>61123</v>
      </c>
      <c r="L3147" s="96">
        <v>3942013.7100010002</v>
      </c>
    </row>
    <row r="3148" spans="1:12" s="97" customFormat="1" ht="15" customHeight="1" x14ac:dyDescent="0.25">
      <c r="A3148" s="91" t="s">
        <v>52</v>
      </c>
      <c r="B3148" s="92" t="s">
        <v>44</v>
      </c>
      <c r="C3148" s="92" t="s">
        <v>34</v>
      </c>
      <c r="D3148" s="92" t="s">
        <v>37</v>
      </c>
      <c r="E3148" s="92" t="s">
        <v>37</v>
      </c>
      <c r="F3148" s="92" t="s">
        <v>120</v>
      </c>
      <c r="G3148" s="93" t="s">
        <v>41</v>
      </c>
      <c r="H3148" s="93" t="s">
        <v>37</v>
      </c>
      <c r="I3148" s="92" t="s">
        <v>117</v>
      </c>
      <c r="J3148" s="94">
        <v>8869</v>
      </c>
      <c r="K3148" s="95">
        <v>19616</v>
      </c>
      <c r="L3148" s="96">
        <v>2007044.9999999399</v>
      </c>
    </row>
    <row r="3149" spans="1:12" s="97" customFormat="1" ht="15" customHeight="1" x14ac:dyDescent="0.25">
      <c r="A3149" s="91" t="s">
        <v>52</v>
      </c>
      <c r="B3149" s="92" t="s">
        <v>44</v>
      </c>
      <c r="C3149" s="92" t="s">
        <v>34</v>
      </c>
      <c r="D3149" s="92" t="s">
        <v>37</v>
      </c>
      <c r="E3149" s="92" t="s">
        <v>37</v>
      </c>
      <c r="F3149" s="92" t="s">
        <v>120</v>
      </c>
      <c r="G3149" s="93" t="s">
        <v>41</v>
      </c>
      <c r="H3149" s="93" t="s">
        <v>37</v>
      </c>
      <c r="I3149" s="92" t="s">
        <v>45</v>
      </c>
      <c r="J3149" s="94">
        <v>1341</v>
      </c>
      <c r="K3149" s="95">
        <v>1535</v>
      </c>
      <c r="L3149" s="96">
        <v>104659.12</v>
      </c>
    </row>
    <row r="3150" spans="1:12" s="97" customFormat="1" ht="15" customHeight="1" x14ac:dyDescent="0.25">
      <c r="A3150" s="91" t="s">
        <v>52</v>
      </c>
      <c r="B3150" s="92" t="s">
        <v>44</v>
      </c>
      <c r="C3150" s="92" t="s">
        <v>34</v>
      </c>
      <c r="D3150" s="92" t="s">
        <v>37</v>
      </c>
      <c r="E3150" s="92" t="s">
        <v>37</v>
      </c>
      <c r="F3150" s="92" t="s">
        <v>120</v>
      </c>
      <c r="G3150" s="93" t="s">
        <v>42</v>
      </c>
      <c r="H3150" s="93" t="s">
        <v>37</v>
      </c>
      <c r="I3150" s="92" t="s">
        <v>117</v>
      </c>
      <c r="J3150" s="94">
        <v>9550</v>
      </c>
      <c r="K3150" s="95">
        <v>18969</v>
      </c>
      <c r="L3150" s="96">
        <v>1897490.36999994</v>
      </c>
    </row>
    <row r="3151" spans="1:12" s="97" customFormat="1" ht="15" customHeight="1" x14ac:dyDescent="0.25">
      <c r="A3151" s="91" t="s">
        <v>52</v>
      </c>
      <c r="B3151" s="92" t="s">
        <v>44</v>
      </c>
      <c r="C3151" s="92" t="s">
        <v>34</v>
      </c>
      <c r="D3151" s="92" t="s">
        <v>37</v>
      </c>
      <c r="E3151" s="92" t="s">
        <v>37</v>
      </c>
      <c r="F3151" s="92" t="s">
        <v>120</v>
      </c>
      <c r="G3151" s="93" t="s">
        <v>42</v>
      </c>
      <c r="H3151" s="93" t="s">
        <v>37</v>
      </c>
      <c r="I3151" s="92" t="s">
        <v>45</v>
      </c>
      <c r="J3151" s="94">
        <v>1538</v>
      </c>
      <c r="K3151" s="95">
        <v>1705</v>
      </c>
      <c r="L3151" s="96">
        <v>120906.560000001</v>
      </c>
    </row>
    <row r="3152" spans="1:12" s="97" customFormat="1" ht="15" customHeight="1" x14ac:dyDescent="0.25">
      <c r="A3152" s="91" t="s">
        <v>52</v>
      </c>
      <c r="B3152" s="92" t="s">
        <v>44</v>
      </c>
      <c r="C3152" s="92" t="s">
        <v>34</v>
      </c>
      <c r="D3152" s="92" t="s">
        <v>37</v>
      </c>
      <c r="E3152" s="92" t="s">
        <v>37</v>
      </c>
      <c r="F3152" s="92" t="s">
        <v>120</v>
      </c>
      <c r="G3152" s="93" t="s">
        <v>43</v>
      </c>
      <c r="H3152" s="93" t="s">
        <v>37</v>
      </c>
      <c r="I3152" s="92" t="s">
        <v>117</v>
      </c>
      <c r="J3152" s="94">
        <v>10680</v>
      </c>
      <c r="K3152" s="95">
        <v>21554</v>
      </c>
      <c r="L3152" s="96">
        <v>2165736.84999996</v>
      </c>
    </row>
    <row r="3153" spans="1:12" s="97" customFormat="1" ht="15" customHeight="1" x14ac:dyDescent="0.25">
      <c r="A3153" s="91" t="s">
        <v>52</v>
      </c>
      <c r="B3153" s="92" t="s">
        <v>44</v>
      </c>
      <c r="C3153" s="92" t="s">
        <v>34</v>
      </c>
      <c r="D3153" s="92" t="s">
        <v>37</v>
      </c>
      <c r="E3153" s="92" t="s">
        <v>37</v>
      </c>
      <c r="F3153" s="92" t="s">
        <v>120</v>
      </c>
      <c r="G3153" s="93" t="s">
        <v>43</v>
      </c>
      <c r="H3153" s="93" t="s">
        <v>37</v>
      </c>
      <c r="I3153" s="92" t="s">
        <v>45</v>
      </c>
      <c r="J3153" s="94">
        <v>1671</v>
      </c>
      <c r="K3153" s="95">
        <v>1901</v>
      </c>
      <c r="L3153" s="96">
        <v>135873.06000000099</v>
      </c>
    </row>
    <row r="3154" spans="1:12" s="97" customFormat="1" ht="15" customHeight="1" x14ac:dyDescent="0.25">
      <c r="A3154" s="91" t="s">
        <v>52</v>
      </c>
      <c r="B3154" s="92" t="s">
        <v>44</v>
      </c>
      <c r="C3154" s="92" t="s">
        <v>34</v>
      </c>
      <c r="D3154" s="92" t="s">
        <v>37</v>
      </c>
      <c r="E3154" s="92" t="s">
        <v>37</v>
      </c>
      <c r="F3154" s="92" t="s">
        <v>120</v>
      </c>
      <c r="G3154" s="93" t="s">
        <v>44</v>
      </c>
      <c r="H3154" s="93" t="s">
        <v>37</v>
      </c>
      <c r="I3154" s="92" t="s">
        <v>117</v>
      </c>
      <c r="J3154" s="94">
        <v>11597</v>
      </c>
      <c r="K3154" s="95">
        <v>22277</v>
      </c>
      <c r="L3154" s="96">
        <v>2215243.9199999901</v>
      </c>
    </row>
    <row r="3155" spans="1:12" s="97" customFormat="1" ht="15" customHeight="1" x14ac:dyDescent="0.25">
      <c r="A3155" s="91" t="s">
        <v>52</v>
      </c>
      <c r="B3155" s="92" t="s">
        <v>44</v>
      </c>
      <c r="C3155" s="92" t="s">
        <v>34</v>
      </c>
      <c r="D3155" s="92" t="s">
        <v>37</v>
      </c>
      <c r="E3155" s="92" t="s">
        <v>37</v>
      </c>
      <c r="F3155" s="92" t="s">
        <v>120</v>
      </c>
      <c r="G3155" s="93" t="s">
        <v>44</v>
      </c>
      <c r="H3155" s="93" t="s">
        <v>37</v>
      </c>
      <c r="I3155" s="92" t="s">
        <v>45</v>
      </c>
      <c r="J3155" s="94">
        <v>1901</v>
      </c>
      <c r="K3155" s="95">
        <v>2100</v>
      </c>
      <c r="L3155" s="96">
        <v>153184.94000000201</v>
      </c>
    </row>
    <row r="3156" spans="1:12" s="97" customFormat="1" ht="15" customHeight="1" x14ac:dyDescent="0.25">
      <c r="A3156" s="91" t="s">
        <v>52</v>
      </c>
      <c r="B3156" s="92" t="s">
        <v>44</v>
      </c>
      <c r="C3156" s="92" t="s">
        <v>34</v>
      </c>
      <c r="D3156" s="92" t="s">
        <v>37</v>
      </c>
      <c r="E3156" s="92" t="s">
        <v>37</v>
      </c>
      <c r="F3156" s="92" t="s">
        <v>120</v>
      </c>
      <c r="G3156" s="93" t="s">
        <v>98</v>
      </c>
      <c r="H3156" s="93" t="s">
        <v>37</v>
      </c>
      <c r="I3156" s="92" t="s">
        <v>117</v>
      </c>
      <c r="J3156" s="94">
        <v>12652</v>
      </c>
      <c r="K3156" s="95">
        <v>26170</v>
      </c>
      <c r="L3156" s="96">
        <v>2702915.2100001099</v>
      </c>
    </row>
    <row r="3157" spans="1:12" s="97" customFormat="1" ht="15" customHeight="1" x14ac:dyDescent="0.25">
      <c r="A3157" s="91" t="s">
        <v>52</v>
      </c>
      <c r="B3157" s="92" t="s">
        <v>44</v>
      </c>
      <c r="C3157" s="92" t="s">
        <v>34</v>
      </c>
      <c r="D3157" s="92" t="s">
        <v>37</v>
      </c>
      <c r="E3157" s="92" t="s">
        <v>37</v>
      </c>
      <c r="F3157" s="92" t="s">
        <v>120</v>
      </c>
      <c r="G3157" s="93" t="s">
        <v>98</v>
      </c>
      <c r="H3157" s="93" t="s">
        <v>37</v>
      </c>
      <c r="I3157" s="92" t="s">
        <v>45</v>
      </c>
      <c r="J3157" s="94">
        <v>2319</v>
      </c>
      <c r="K3157" s="95">
        <v>2652</v>
      </c>
      <c r="L3157" s="96">
        <v>197590.82000000199</v>
      </c>
    </row>
    <row r="3158" spans="1:12" s="97" customFormat="1" ht="15" customHeight="1" x14ac:dyDescent="0.25">
      <c r="A3158" s="91" t="s">
        <v>52</v>
      </c>
      <c r="B3158" s="92" t="s">
        <v>44</v>
      </c>
      <c r="C3158" s="92" t="s">
        <v>34</v>
      </c>
      <c r="D3158" s="92" t="s">
        <v>37</v>
      </c>
      <c r="E3158" s="92" t="s">
        <v>37</v>
      </c>
      <c r="F3158" s="92" t="s">
        <v>120</v>
      </c>
      <c r="G3158" s="93" t="s">
        <v>37</v>
      </c>
      <c r="H3158" s="93" t="s">
        <v>122</v>
      </c>
      <c r="I3158" s="92" t="s">
        <v>117</v>
      </c>
      <c r="J3158" s="94">
        <v>4799</v>
      </c>
      <c r="K3158" s="95">
        <v>9471</v>
      </c>
      <c r="L3158" s="96">
        <v>827671.229999976</v>
      </c>
    </row>
    <row r="3159" spans="1:12" s="97" customFormat="1" ht="15" customHeight="1" x14ac:dyDescent="0.25">
      <c r="A3159" s="91" t="s">
        <v>52</v>
      </c>
      <c r="B3159" s="92" t="s">
        <v>44</v>
      </c>
      <c r="C3159" s="92" t="s">
        <v>34</v>
      </c>
      <c r="D3159" s="92" t="s">
        <v>37</v>
      </c>
      <c r="E3159" s="92" t="s">
        <v>37</v>
      </c>
      <c r="F3159" s="92" t="s">
        <v>120</v>
      </c>
      <c r="G3159" s="93" t="s">
        <v>37</v>
      </c>
      <c r="H3159" s="93" t="s">
        <v>122</v>
      </c>
      <c r="I3159" s="92" t="s">
        <v>45</v>
      </c>
      <c r="J3159" s="94">
        <v>898</v>
      </c>
      <c r="K3159" s="95">
        <v>987</v>
      </c>
      <c r="L3159" s="96">
        <v>53937.729999999698</v>
      </c>
    </row>
    <row r="3160" spans="1:12" s="97" customFormat="1" ht="15" customHeight="1" x14ac:dyDescent="0.25">
      <c r="A3160" s="91" t="s">
        <v>52</v>
      </c>
      <c r="B3160" s="92" t="s">
        <v>44</v>
      </c>
      <c r="C3160" s="92" t="s">
        <v>34</v>
      </c>
      <c r="D3160" s="92" t="s">
        <v>37</v>
      </c>
      <c r="E3160" s="92" t="s">
        <v>37</v>
      </c>
      <c r="F3160" s="92" t="s">
        <v>120</v>
      </c>
      <c r="G3160" s="93" t="s">
        <v>37</v>
      </c>
      <c r="H3160" s="93" t="s">
        <v>37</v>
      </c>
      <c r="I3160" s="92" t="s">
        <v>117</v>
      </c>
      <c r="J3160" s="94">
        <v>50802</v>
      </c>
      <c r="K3160" s="95">
        <v>109881</v>
      </c>
      <c r="L3160" s="96">
        <v>11118451.439996</v>
      </c>
    </row>
    <row r="3161" spans="1:12" s="97" customFormat="1" ht="15" customHeight="1" x14ac:dyDescent="0.25">
      <c r="A3161" s="91" t="s">
        <v>52</v>
      </c>
      <c r="B3161" s="92" t="s">
        <v>44</v>
      </c>
      <c r="C3161" s="92" t="s">
        <v>34</v>
      </c>
      <c r="D3161" s="92" t="s">
        <v>37</v>
      </c>
      <c r="E3161" s="92" t="s">
        <v>37</v>
      </c>
      <c r="F3161" s="92" t="s">
        <v>120</v>
      </c>
      <c r="G3161" s="93" t="s">
        <v>37</v>
      </c>
      <c r="H3161" s="93" t="s">
        <v>37</v>
      </c>
      <c r="I3161" s="92" t="s">
        <v>45</v>
      </c>
      <c r="J3161" s="94">
        <v>8776</v>
      </c>
      <c r="K3161" s="95">
        <v>9994</v>
      </c>
      <c r="L3161" s="96">
        <v>718730.19999997201</v>
      </c>
    </row>
    <row r="3162" spans="1:12" s="97" customFormat="1" ht="15" customHeight="1" x14ac:dyDescent="0.25">
      <c r="A3162" s="91" t="s">
        <v>52</v>
      </c>
      <c r="B3162" s="92" t="s">
        <v>44</v>
      </c>
      <c r="C3162" s="92" t="s">
        <v>34</v>
      </c>
      <c r="D3162" s="92" t="s">
        <v>37</v>
      </c>
      <c r="E3162" s="92" t="s">
        <v>37</v>
      </c>
      <c r="F3162" s="92" t="s">
        <v>120</v>
      </c>
      <c r="G3162" s="93" t="s">
        <v>37</v>
      </c>
      <c r="H3162" s="93" t="s">
        <v>64</v>
      </c>
      <c r="I3162" s="92" t="s">
        <v>117</v>
      </c>
      <c r="J3162" s="94">
        <v>45740</v>
      </c>
      <c r="K3162" s="95">
        <v>99346</v>
      </c>
      <c r="L3162" s="96">
        <v>10183183.489998</v>
      </c>
    </row>
    <row r="3163" spans="1:12" s="97" customFormat="1" ht="15" customHeight="1" x14ac:dyDescent="0.25">
      <c r="A3163" s="91" t="s">
        <v>52</v>
      </c>
      <c r="B3163" s="92" t="s">
        <v>44</v>
      </c>
      <c r="C3163" s="92" t="s">
        <v>34</v>
      </c>
      <c r="D3163" s="92" t="s">
        <v>37</v>
      </c>
      <c r="E3163" s="92" t="s">
        <v>37</v>
      </c>
      <c r="F3163" s="92" t="s">
        <v>120</v>
      </c>
      <c r="G3163" s="93" t="s">
        <v>37</v>
      </c>
      <c r="H3163" s="93" t="s">
        <v>64</v>
      </c>
      <c r="I3163" s="92" t="s">
        <v>45</v>
      </c>
      <c r="J3163" s="94">
        <v>7810</v>
      </c>
      <c r="K3163" s="95">
        <v>8927</v>
      </c>
      <c r="L3163" s="96">
        <v>659673.66999997804</v>
      </c>
    </row>
    <row r="3164" spans="1:12" s="97" customFormat="1" ht="15" customHeight="1" x14ac:dyDescent="0.25">
      <c r="A3164" s="91" t="s">
        <v>52</v>
      </c>
      <c r="B3164" s="92" t="s">
        <v>44</v>
      </c>
      <c r="C3164" s="92" t="s">
        <v>34</v>
      </c>
      <c r="D3164" s="92" t="s">
        <v>37</v>
      </c>
      <c r="E3164" s="92" t="s">
        <v>37</v>
      </c>
      <c r="F3164" s="92" t="s">
        <v>121</v>
      </c>
      <c r="G3164" s="93" t="s">
        <v>41</v>
      </c>
      <c r="H3164" s="93" t="s">
        <v>37</v>
      </c>
      <c r="I3164" s="92" t="s">
        <v>117</v>
      </c>
      <c r="J3164" s="94">
        <v>115186</v>
      </c>
      <c r="K3164" s="95">
        <v>242542</v>
      </c>
      <c r="L3164" s="96">
        <v>20491875.469988201</v>
      </c>
    </row>
    <row r="3165" spans="1:12" s="97" customFormat="1" ht="15" customHeight="1" x14ac:dyDescent="0.25">
      <c r="A3165" s="91" t="s">
        <v>52</v>
      </c>
      <c r="B3165" s="92" t="s">
        <v>44</v>
      </c>
      <c r="C3165" s="92" t="s">
        <v>34</v>
      </c>
      <c r="D3165" s="92" t="s">
        <v>37</v>
      </c>
      <c r="E3165" s="92" t="s">
        <v>37</v>
      </c>
      <c r="F3165" s="92" t="s">
        <v>121</v>
      </c>
      <c r="G3165" s="93" t="s">
        <v>41</v>
      </c>
      <c r="H3165" s="93" t="s">
        <v>37</v>
      </c>
      <c r="I3165" s="92" t="s">
        <v>45</v>
      </c>
      <c r="J3165" s="94">
        <v>25970</v>
      </c>
      <c r="K3165" s="95">
        <v>31437</v>
      </c>
      <c r="L3165" s="96">
        <v>1957683.31000031</v>
      </c>
    </row>
    <row r="3166" spans="1:12" s="97" customFormat="1" ht="15" customHeight="1" x14ac:dyDescent="0.25">
      <c r="A3166" s="91" t="s">
        <v>52</v>
      </c>
      <c r="B3166" s="92" t="s">
        <v>44</v>
      </c>
      <c r="C3166" s="92" t="s">
        <v>34</v>
      </c>
      <c r="D3166" s="92" t="s">
        <v>37</v>
      </c>
      <c r="E3166" s="92" t="s">
        <v>37</v>
      </c>
      <c r="F3166" s="92" t="s">
        <v>121</v>
      </c>
      <c r="G3166" s="93" t="s">
        <v>42</v>
      </c>
      <c r="H3166" s="93" t="s">
        <v>37</v>
      </c>
      <c r="I3166" s="92" t="s">
        <v>117</v>
      </c>
      <c r="J3166" s="94">
        <v>109199</v>
      </c>
      <c r="K3166" s="95">
        <v>215987</v>
      </c>
      <c r="L3166" s="96">
        <v>18145371.3399846</v>
      </c>
    </row>
    <row r="3167" spans="1:12" s="97" customFormat="1" ht="15" customHeight="1" x14ac:dyDescent="0.25">
      <c r="A3167" s="91" t="s">
        <v>52</v>
      </c>
      <c r="B3167" s="92" t="s">
        <v>44</v>
      </c>
      <c r="C3167" s="92" t="s">
        <v>34</v>
      </c>
      <c r="D3167" s="92" t="s">
        <v>37</v>
      </c>
      <c r="E3167" s="92" t="s">
        <v>37</v>
      </c>
      <c r="F3167" s="92" t="s">
        <v>121</v>
      </c>
      <c r="G3167" s="93" t="s">
        <v>42</v>
      </c>
      <c r="H3167" s="93" t="s">
        <v>37</v>
      </c>
      <c r="I3167" s="92" t="s">
        <v>45</v>
      </c>
      <c r="J3167" s="94">
        <v>26176</v>
      </c>
      <c r="K3167" s="95">
        <v>31420</v>
      </c>
      <c r="L3167" s="96">
        <v>1958337.7200003101</v>
      </c>
    </row>
    <row r="3168" spans="1:12" s="97" customFormat="1" ht="15" customHeight="1" x14ac:dyDescent="0.25">
      <c r="A3168" s="91" t="s">
        <v>52</v>
      </c>
      <c r="B3168" s="92" t="s">
        <v>44</v>
      </c>
      <c r="C3168" s="92" t="s">
        <v>34</v>
      </c>
      <c r="D3168" s="92" t="s">
        <v>37</v>
      </c>
      <c r="E3168" s="92" t="s">
        <v>37</v>
      </c>
      <c r="F3168" s="92" t="s">
        <v>121</v>
      </c>
      <c r="G3168" s="93" t="s">
        <v>43</v>
      </c>
      <c r="H3168" s="93" t="s">
        <v>37</v>
      </c>
      <c r="I3168" s="92" t="s">
        <v>117</v>
      </c>
      <c r="J3168" s="94">
        <v>107866</v>
      </c>
      <c r="K3168" s="95">
        <v>206126</v>
      </c>
      <c r="L3168" s="96">
        <v>17183328.529983599</v>
      </c>
    </row>
    <row r="3169" spans="1:12" s="97" customFormat="1" ht="15" customHeight="1" x14ac:dyDescent="0.25">
      <c r="A3169" s="91" t="s">
        <v>52</v>
      </c>
      <c r="B3169" s="92" t="s">
        <v>44</v>
      </c>
      <c r="C3169" s="92" t="s">
        <v>34</v>
      </c>
      <c r="D3169" s="92" t="s">
        <v>37</v>
      </c>
      <c r="E3169" s="92" t="s">
        <v>37</v>
      </c>
      <c r="F3169" s="92" t="s">
        <v>121</v>
      </c>
      <c r="G3169" s="93" t="s">
        <v>43</v>
      </c>
      <c r="H3169" s="93" t="s">
        <v>37</v>
      </c>
      <c r="I3169" s="92" t="s">
        <v>45</v>
      </c>
      <c r="J3169" s="94">
        <v>25423</v>
      </c>
      <c r="K3169" s="95">
        <v>30376</v>
      </c>
      <c r="L3169" s="96">
        <v>1902268.13000029</v>
      </c>
    </row>
    <row r="3170" spans="1:12" s="97" customFormat="1" ht="15" customHeight="1" x14ac:dyDescent="0.25">
      <c r="A3170" s="91" t="s">
        <v>52</v>
      </c>
      <c r="B3170" s="92" t="s">
        <v>44</v>
      </c>
      <c r="C3170" s="92" t="s">
        <v>34</v>
      </c>
      <c r="D3170" s="92" t="s">
        <v>37</v>
      </c>
      <c r="E3170" s="92" t="s">
        <v>37</v>
      </c>
      <c r="F3170" s="92" t="s">
        <v>121</v>
      </c>
      <c r="G3170" s="93" t="s">
        <v>44</v>
      </c>
      <c r="H3170" s="93" t="s">
        <v>37</v>
      </c>
      <c r="I3170" s="92" t="s">
        <v>117</v>
      </c>
      <c r="J3170" s="94">
        <v>107777</v>
      </c>
      <c r="K3170" s="95">
        <v>199164</v>
      </c>
      <c r="L3170" s="96">
        <v>16455567.929982901</v>
      </c>
    </row>
    <row r="3171" spans="1:12" s="97" customFormat="1" ht="15" customHeight="1" x14ac:dyDescent="0.25">
      <c r="A3171" s="91" t="s">
        <v>52</v>
      </c>
      <c r="B3171" s="92" t="s">
        <v>44</v>
      </c>
      <c r="C3171" s="92" t="s">
        <v>34</v>
      </c>
      <c r="D3171" s="92" t="s">
        <v>37</v>
      </c>
      <c r="E3171" s="92" t="s">
        <v>37</v>
      </c>
      <c r="F3171" s="92" t="s">
        <v>121</v>
      </c>
      <c r="G3171" s="93" t="s">
        <v>44</v>
      </c>
      <c r="H3171" s="93" t="s">
        <v>37</v>
      </c>
      <c r="I3171" s="92" t="s">
        <v>45</v>
      </c>
      <c r="J3171" s="94">
        <v>25890</v>
      </c>
      <c r="K3171" s="95">
        <v>30598</v>
      </c>
      <c r="L3171" s="96">
        <v>1902147.2500003299</v>
      </c>
    </row>
    <row r="3172" spans="1:12" s="97" customFormat="1" ht="15" customHeight="1" x14ac:dyDescent="0.25">
      <c r="A3172" s="91" t="s">
        <v>52</v>
      </c>
      <c r="B3172" s="92" t="s">
        <v>44</v>
      </c>
      <c r="C3172" s="92" t="s">
        <v>34</v>
      </c>
      <c r="D3172" s="92" t="s">
        <v>37</v>
      </c>
      <c r="E3172" s="92" t="s">
        <v>37</v>
      </c>
      <c r="F3172" s="92" t="s">
        <v>121</v>
      </c>
      <c r="G3172" s="93" t="s">
        <v>98</v>
      </c>
      <c r="H3172" s="93" t="s">
        <v>37</v>
      </c>
      <c r="I3172" s="92" t="s">
        <v>117</v>
      </c>
      <c r="J3172" s="94">
        <v>105459</v>
      </c>
      <c r="K3172" s="95">
        <v>204911</v>
      </c>
      <c r="L3172" s="96">
        <v>18097954.789984401</v>
      </c>
    </row>
    <row r="3173" spans="1:12" s="97" customFormat="1" ht="15" customHeight="1" x14ac:dyDescent="0.25">
      <c r="A3173" s="91" t="s">
        <v>52</v>
      </c>
      <c r="B3173" s="92" t="s">
        <v>44</v>
      </c>
      <c r="C3173" s="92" t="s">
        <v>34</v>
      </c>
      <c r="D3173" s="92" t="s">
        <v>37</v>
      </c>
      <c r="E3173" s="92" t="s">
        <v>37</v>
      </c>
      <c r="F3173" s="92" t="s">
        <v>121</v>
      </c>
      <c r="G3173" s="93" t="s">
        <v>98</v>
      </c>
      <c r="H3173" s="93" t="s">
        <v>37</v>
      </c>
      <c r="I3173" s="92" t="s">
        <v>45</v>
      </c>
      <c r="J3173" s="94">
        <v>27036</v>
      </c>
      <c r="K3173" s="95">
        <v>33189</v>
      </c>
      <c r="L3173" s="96">
        <v>2227317.9800004</v>
      </c>
    </row>
    <row r="3174" spans="1:12" s="97" customFormat="1" ht="15" customHeight="1" x14ac:dyDescent="0.25">
      <c r="A3174" s="91" t="s">
        <v>52</v>
      </c>
      <c r="B3174" s="92" t="s">
        <v>44</v>
      </c>
      <c r="C3174" s="92" t="s">
        <v>34</v>
      </c>
      <c r="D3174" s="92" t="s">
        <v>37</v>
      </c>
      <c r="E3174" s="92" t="s">
        <v>37</v>
      </c>
      <c r="F3174" s="92" t="s">
        <v>121</v>
      </c>
      <c r="G3174" s="93" t="s">
        <v>37</v>
      </c>
      <c r="H3174" s="93" t="s">
        <v>122</v>
      </c>
      <c r="I3174" s="92" t="s">
        <v>117</v>
      </c>
      <c r="J3174" s="94">
        <v>41836</v>
      </c>
      <c r="K3174" s="95">
        <v>76854</v>
      </c>
      <c r="L3174" s="96">
        <v>5686751.3000016902</v>
      </c>
    </row>
    <row r="3175" spans="1:12" s="97" customFormat="1" ht="15" customHeight="1" x14ac:dyDescent="0.25">
      <c r="A3175" s="91" t="s">
        <v>52</v>
      </c>
      <c r="B3175" s="92" t="s">
        <v>44</v>
      </c>
      <c r="C3175" s="92" t="s">
        <v>34</v>
      </c>
      <c r="D3175" s="92" t="s">
        <v>37</v>
      </c>
      <c r="E3175" s="92" t="s">
        <v>37</v>
      </c>
      <c r="F3175" s="92" t="s">
        <v>121</v>
      </c>
      <c r="G3175" s="93" t="s">
        <v>37</v>
      </c>
      <c r="H3175" s="93" t="s">
        <v>122</v>
      </c>
      <c r="I3175" s="92" t="s">
        <v>45</v>
      </c>
      <c r="J3175" s="94">
        <v>9951</v>
      </c>
      <c r="K3175" s="95">
        <v>11532</v>
      </c>
      <c r="L3175" s="96">
        <v>594894.18999996304</v>
      </c>
    </row>
    <row r="3176" spans="1:12" s="97" customFormat="1" ht="15" customHeight="1" x14ac:dyDescent="0.25">
      <c r="A3176" s="91" t="s">
        <v>52</v>
      </c>
      <c r="B3176" s="92" t="s">
        <v>44</v>
      </c>
      <c r="C3176" s="92" t="s">
        <v>34</v>
      </c>
      <c r="D3176" s="92" t="s">
        <v>37</v>
      </c>
      <c r="E3176" s="92" t="s">
        <v>37</v>
      </c>
      <c r="F3176" s="92" t="s">
        <v>121</v>
      </c>
      <c r="G3176" s="93" t="s">
        <v>37</v>
      </c>
      <c r="H3176" s="93" t="s">
        <v>37</v>
      </c>
      <c r="I3176" s="92" t="s">
        <v>117</v>
      </c>
      <c r="J3176" s="94">
        <v>527716</v>
      </c>
      <c r="K3176" s="95">
        <v>1087309</v>
      </c>
      <c r="L3176" s="96">
        <v>91944042.340190604</v>
      </c>
    </row>
    <row r="3177" spans="1:12" s="97" customFormat="1" ht="15" customHeight="1" x14ac:dyDescent="0.25">
      <c r="A3177" s="91" t="s">
        <v>52</v>
      </c>
      <c r="B3177" s="92" t="s">
        <v>44</v>
      </c>
      <c r="C3177" s="92" t="s">
        <v>34</v>
      </c>
      <c r="D3177" s="92" t="s">
        <v>37</v>
      </c>
      <c r="E3177" s="92" t="s">
        <v>37</v>
      </c>
      <c r="F3177" s="92" t="s">
        <v>121</v>
      </c>
      <c r="G3177" s="93" t="s">
        <v>37</v>
      </c>
      <c r="H3177" s="93" t="s">
        <v>37</v>
      </c>
      <c r="I3177" s="92" t="s">
        <v>45</v>
      </c>
      <c r="J3177" s="94">
        <v>130948</v>
      </c>
      <c r="K3177" s="95">
        <v>159665</v>
      </c>
      <c r="L3177" s="96">
        <v>10107870.739992199</v>
      </c>
    </row>
    <row r="3178" spans="1:12" s="97" customFormat="1" ht="15" customHeight="1" x14ac:dyDescent="0.25">
      <c r="A3178" s="91" t="s">
        <v>52</v>
      </c>
      <c r="B3178" s="92" t="s">
        <v>44</v>
      </c>
      <c r="C3178" s="92" t="s">
        <v>34</v>
      </c>
      <c r="D3178" s="92" t="s">
        <v>37</v>
      </c>
      <c r="E3178" s="92" t="s">
        <v>37</v>
      </c>
      <c r="F3178" s="92" t="s">
        <v>121</v>
      </c>
      <c r="G3178" s="93" t="s">
        <v>37</v>
      </c>
      <c r="H3178" s="93" t="s">
        <v>64</v>
      </c>
      <c r="I3178" s="92" t="s">
        <v>117</v>
      </c>
      <c r="J3178" s="94">
        <v>480182</v>
      </c>
      <c r="K3178" s="95">
        <v>994482</v>
      </c>
      <c r="L3178" s="96">
        <v>84883933.680205807</v>
      </c>
    </row>
    <row r="3179" spans="1:12" s="97" customFormat="1" ht="15" customHeight="1" x14ac:dyDescent="0.25">
      <c r="A3179" s="91" t="s">
        <v>52</v>
      </c>
      <c r="B3179" s="92" t="s">
        <v>44</v>
      </c>
      <c r="C3179" s="92" t="s">
        <v>34</v>
      </c>
      <c r="D3179" s="92" t="s">
        <v>37</v>
      </c>
      <c r="E3179" s="92" t="s">
        <v>37</v>
      </c>
      <c r="F3179" s="92" t="s">
        <v>121</v>
      </c>
      <c r="G3179" s="93" t="s">
        <v>37</v>
      </c>
      <c r="H3179" s="93" t="s">
        <v>64</v>
      </c>
      <c r="I3179" s="92" t="s">
        <v>45</v>
      </c>
      <c r="J3179" s="94">
        <v>119278</v>
      </c>
      <c r="K3179" s="95">
        <v>145901</v>
      </c>
      <c r="L3179" s="96">
        <v>9375201.1399934404</v>
      </c>
    </row>
    <row r="3180" spans="1:12" s="97" customFormat="1" ht="15" customHeight="1" x14ac:dyDescent="0.25">
      <c r="A3180" s="91" t="s">
        <v>52</v>
      </c>
      <c r="B3180" s="92" t="s">
        <v>44</v>
      </c>
      <c r="C3180" s="92" t="s">
        <v>34</v>
      </c>
      <c r="D3180" s="92" t="s">
        <v>37</v>
      </c>
      <c r="E3180" s="92" t="s">
        <v>37</v>
      </c>
      <c r="F3180" s="92" t="s">
        <v>60</v>
      </c>
      <c r="G3180" s="93" t="s">
        <v>41</v>
      </c>
      <c r="H3180" s="93" t="s">
        <v>37</v>
      </c>
      <c r="I3180" s="92" t="s">
        <v>117</v>
      </c>
      <c r="J3180" s="94">
        <v>22018</v>
      </c>
      <c r="K3180" s="95">
        <v>46674</v>
      </c>
      <c r="L3180" s="96">
        <v>3947228.7599994899</v>
      </c>
    </row>
    <row r="3181" spans="1:12" s="97" customFormat="1" ht="15" customHeight="1" x14ac:dyDescent="0.25">
      <c r="A3181" s="91" t="s">
        <v>52</v>
      </c>
      <c r="B3181" s="92" t="s">
        <v>44</v>
      </c>
      <c r="C3181" s="92" t="s">
        <v>34</v>
      </c>
      <c r="D3181" s="92" t="s">
        <v>37</v>
      </c>
      <c r="E3181" s="92" t="s">
        <v>37</v>
      </c>
      <c r="F3181" s="92" t="s">
        <v>60</v>
      </c>
      <c r="G3181" s="93" t="s">
        <v>41</v>
      </c>
      <c r="H3181" s="93" t="s">
        <v>37</v>
      </c>
      <c r="I3181" s="92" t="s">
        <v>45</v>
      </c>
      <c r="J3181" s="94">
        <v>4843</v>
      </c>
      <c r="K3181" s="95">
        <v>5677</v>
      </c>
      <c r="L3181" s="96">
        <v>362763.189999995</v>
      </c>
    </row>
    <row r="3182" spans="1:12" s="97" customFormat="1" ht="15" customHeight="1" x14ac:dyDescent="0.25">
      <c r="A3182" s="91" t="s">
        <v>52</v>
      </c>
      <c r="B3182" s="92" t="s">
        <v>44</v>
      </c>
      <c r="C3182" s="92" t="s">
        <v>34</v>
      </c>
      <c r="D3182" s="92" t="s">
        <v>37</v>
      </c>
      <c r="E3182" s="92" t="s">
        <v>37</v>
      </c>
      <c r="F3182" s="92" t="s">
        <v>60</v>
      </c>
      <c r="G3182" s="93" t="s">
        <v>42</v>
      </c>
      <c r="H3182" s="93" t="s">
        <v>37</v>
      </c>
      <c r="I3182" s="92" t="s">
        <v>117</v>
      </c>
      <c r="J3182" s="94">
        <v>21126</v>
      </c>
      <c r="K3182" s="95">
        <v>42203</v>
      </c>
      <c r="L3182" s="96">
        <v>3542946.1999995499</v>
      </c>
    </row>
    <row r="3183" spans="1:12" s="97" customFormat="1" ht="15" customHeight="1" x14ac:dyDescent="0.25">
      <c r="A3183" s="91" t="s">
        <v>52</v>
      </c>
      <c r="B3183" s="92" t="s">
        <v>44</v>
      </c>
      <c r="C3183" s="92" t="s">
        <v>34</v>
      </c>
      <c r="D3183" s="92" t="s">
        <v>37</v>
      </c>
      <c r="E3183" s="92" t="s">
        <v>37</v>
      </c>
      <c r="F3183" s="92" t="s">
        <v>60</v>
      </c>
      <c r="G3183" s="93" t="s">
        <v>42</v>
      </c>
      <c r="H3183" s="93" t="s">
        <v>37</v>
      </c>
      <c r="I3183" s="92" t="s">
        <v>45</v>
      </c>
      <c r="J3183" s="94">
        <v>4801</v>
      </c>
      <c r="K3183" s="95">
        <v>5539</v>
      </c>
      <c r="L3183" s="96">
        <v>351181.02999999601</v>
      </c>
    </row>
    <row r="3184" spans="1:12" s="97" customFormat="1" ht="15" customHeight="1" x14ac:dyDescent="0.25">
      <c r="A3184" s="91" t="s">
        <v>52</v>
      </c>
      <c r="B3184" s="92" t="s">
        <v>44</v>
      </c>
      <c r="C3184" s="92" t="s">
        <v>34</v>
      </c>
      <c r="D3184" s="92" t="s">
        <v>37</v>
      </c>
      <c r="E3184" s="92" t="s">
        <v>37</v>
      </c>
      <c r="F3184" s="92" t="s">
        <v>60</v>
      </c>
      <c r="G3184" s="93" t="s">
        <v>43</v>
      </c>
      <c r="H3184" s="93" t="s">
        <v>37</v>
      </c>
      <c r="I3184" s="92" t="s">
        <v>117</v>
      </c>
      <c r="J3184" s="94">
        <v>19868</v>
      </c>
      <c r="K3184" s="95">
        <v>38884</v>
      </c>
      <c r="L3184" s="96">
        <v>3277734.6499996302</v>
      </c>
    </row>
    <row r="3185" spans="1:12" s="97" customFormat="1" ht="15" customHeight="1" x14ac:dyDescent="0.25">
      <c r="A3185" s="91" t="s">
        <v>52</v>
      </c>
      <c r="B3185" s="92" t="s">
        <v>44</v>
      </c>
      <c r="C3185" s="92" t="s">
        <v>34</v>
      </c>
      <c r="D3185" s="92" t="s">
        <v>37</v>
      </c>
      <c r="E3185" s="92" t="s">
        <v>37</v>
      </c>
      <c r="F3185" s="92" t="s">
        <v>60</v>
      </c>
      <c r="G3185" s="93" t="s">
        <v>43</v>
      </c>
      <c r="H3185" s="93" t="s">
        <v>37</v>
      </c>
      <c r="I3185" s="92" t="s">
        <v>45</v>
      </c>
      <c r="J3185" s="94">
        <v>4459</v>
      </c>
      <c r="K3185" s="95">
        <v>5200</v>
      </c>
      <c r="L3185" s="96">
        <v>331271.96999999898</v>
      </c>
    </row>
    <row r="3186" spans="1:12" s="97" customFormat="1" ht="15" customHeight="1" x14ac:dyDescent="0.25">
      <c r="A3186" s="91" t="s">
        <v>52</v>
      </c>
      <c r="B3186" s="92" t="s">
        <v>44</v>
      </c>
      <c r="C3186" s="92" t="s">
        <v>34</v>
      </c>
      <c r="D3186" s="92" t="s">
        <v>37</v>
      </c>
      <c r="E3186" s="92" t="s">
        <v>37</v>
      </c>
      <c r="F3186" s="92" t="s">
        <v>60</v>
      </c>
      <c r="G3186" s="93" t="s">
        <v>44</v>
      </c>
      <c r="H3186" s="93" t="s">
        <v>37</v>
      </c>
      <c r="I3186" s="92" t="s">
        <v>117</v>
      </c>
      <c r="J3186" s="94">
        <v>18486</v>
      </c>
      <c r="K3186" s="95">
        <v>34017</v>
      </c>
      <c r="L3186" s="96">
        <v>2846837.8599998001</v>
      </c>
    </row>
    <row r="3187" spans="1:12" s="97" customFormat="1" ht="15" customHeight="1" x14ac:dyDescent="0.25">
      <c r="A3187" s="91" t="s">
        <v>52</v>
      </c>
      <c r="B3187" s="92" t="s">
        <v>44</v>
      </c>
      <c r="C3187" s="92" t="s">
        <v>34</v>
      </c>
      <c r="D3187" s="92" t="s">
        <v>37</v>
      </c>
      <c r="E3187" s="92" t="s">
        <v>37</v>
      </c>
      <c r="F3187" s="92" t="s">
        <v>60</v>
      </c>
      <c r="G3187" s="93" t="s">
        <v>44</v>
      </c>
      <c r="H3187" s="93" t="s">
        <v>37</v>
      </c>
      <c r="I3187" s="92" t="s">
        <v>45</v>
      </c>
      <c r="J3187" s="94">
        <v>4155</v>
      </c>
      <c r="K3187" s="95">
        <v>4811</v>
      </c>
      <c r="L3187" s="96">
        <v>302233.48000000202</v>
      </c>
    </row>
    <row r="3188" spans="1:12" s="97" customFormat="1" ht="15" customHeight="1" x14ac:dyDescent="0.25">
      <c r="A3188" s="91" t="s">
        <v>52</v>
      </c>
      <c r="B3188" s="92" t="s">
        <v>44</v>
      </c>
      <c r="C3188" s="92" t="s">
        <v>34</v>
      </c>
      <c r="D3188" s="92" t="s">
        <v>37</v>
      </c>
      <c r="E3188" s="92" t="s">
        <v>37</v>
      </c>
      <c r="F3188" s="92" t="s">
        <v>60</v>
      </c>
      <c r="G3188" s="93" t="s">
        <v>98</v>
      </c>
      <c r="H3188" s="93" t="s">
        <v>37</v>
      </c>
      <c r="I3188" s="92" t="s">
        <v>117</v>
      </c>
      <c r="J3188" s="94">
        <v>20357</v>
      </c>
      <c r="K3188" s="95">
        <v>41213</v>
      </c>
      <c r="L3188" s="96">
        <v>3838337.2799995402</v>
      </c>
    </row>
    <row r="3189" spans="1:12" s="97" customFormat="1" ht="15" customHeight="1" x14ac:dyDescent="0.25">
      <c r="A3189" s="91" t="s">
        <v>52</v>
      </c>
      <c r="B3189" s="92" t="s">
        <v>44</v>
      </c>
      <c r="C3189" s="92" t="s">
        <v>34</v>
      </c>
      <c r="D3189" s="92" t="s">
        <v>37</v>
      </c>
      <c r="E3189" s="92" t="s">
        <v>37</v>
      </c>
      <c r="F3189" s="92" t="s">
        <v>60</v>
      </c>
      <c r="G3189" s="93" t="s">
        <v>98</v>
      </c>
      <c r="H3189" s="93" t="s">
        <v>37</v>
      </c>
      <c r="I3189" s="92" t="s">
        <v>45</v>
      </c>
      <c r="J3189" s="94">
        <v>4921</v>
      </c>
      <c r="K3189" s="95">
        <v>5965</v>
      </c>
      <c r="L3189" s="96">
        <v>433508.15999999002</v>
      </c>
    </row>
    <row r="3190" spans="1:12" s="97" customFormat="1" ht="15" customHeight="1" x14ac:dyDescent="0.25">
      <c r="A3190" s="91" t="s">
        <v>52</v>
      </c>
      <c r="B3190" s="92" t="s">
        <v>44</v>
      </c>
      <c r="C3190" s="92" t="s">
        <v>34</v>
      </c>
      <c r="D3190" s="92" t="s">
        <v>37</v>
      </c>
      <c r="E3190" s="92" t="s">
        <v>37</v>
      </c>
      <c r="F3190" s="92" t="s">
        <v>60</v>
      </c>
      <c r="G3190" s="93" t="s">
        <v>37</v>
      </c>
      <c r="H3190" s="93" t="s">
        <v>122</v>
      </c>
      <c r="I3190" s="92" t="s">
        <v>117</v>
      </c>
      <c r="J3190" s="94">
        <v>8490</v>
      </c>
      <c r="K3190" s="95">
        <v>15929</v>
      </c>
      <c r="L3190" s="96">
        <v>1125793.3000000301</v>
      </c>
    </row>
    <row r="3191" spans="1:12" s="97" customFormat="1" ht="15" customHeight="1" x14ac:dyDescent="0.25">
      <c r="A3191" s="91" t="s">
        <v>52</v>
      </c>
      <c r="B3191" s="92" t="s">
        <v>44</v>
      </c>
      <c r="C3191" s="92" t="s">
        <v>34</v>
      </c>
      <c r="D3191" s="92" t="s">
        <v>37</v>
      </c>
      <c r="E3191" s="92" t="s">
        <v>37</v>
      </c>
      <c r="F3191" s="92" t="s">
        <v>60</v>
      </c>
      <c r="G3191" s="93" t="s">
        <v>37</v>
      </c>
      <c r="H3191" s="93" t="s">
        <v>122</v>
      </c>
      <c r="I3191" s="92" t="s">
        <v>45</v>
      </c>
      <c r="J3191" s="94">
        <v>1749</v>
      </c>
      <c r="K3191" s="95">
        <v>1951</v>
      </c>
      <c r="L3191" s="96">
        <v>100468.100000001</v>
      </c>
    </row>
    <row r="3192" spans="1:12" s="97" customFormat="1" ht="15" customHeight="1" x14ac:dyDescent="0.25">
      <c r="A3192" s="91" t="s">
        <v>52</v>
      </c>
      <c r="B3192" s="92" t="s">
        <v>44</v>
      </c>
      <c r="C3192" s="92" t="s">
        <v>34</v>
      </c>
      <c r="D3192" s="92" t="s">
        <v>37</v>
      </c>
      <c r="E3192" s="92" t="s">
        <v>37</v>
      </c>
      <c r="F3192" s="92" t="s">
        <v>60</v>
      </c>
      <c r="G3192" s="93" t="s">
        <v>37</v>
      </c>
      <c r="H3192" s="93" t="s">
        <v>37</v>
      </c>
      <c r="I3192" s="92" t="s">
        <v>117</v>
      </c>
      <c r="J3192" s="94">
        <v>99344</v>
      </c>
      <c r="K3192" s="95">
        <v>206558</v>
      </c>
      <c r="L3192" s="96">
        <v>17755277.409990799</v>
      </c>
    </row>
    <row r="3193" spans="1:12" s="97" customFormat="1" ht="15" customHeight="1" x14ac:dyDescent="0.25">
      <c r="A3193" s="91" t="s">
        <v>52</v>
      </c>
      <c r="B3193" s="92" t="s">
        <v>44</v>
      </c>
      <c r="C3193" s="92" t="s">
        <v>34</v>
      </c>
      <c r="D3193" s="92" t="s">
        <v>37</v>
      </c>
      <c r="E3193" s="92" t="s">
        <v>37</v>
      </c>
      <c r="F3193" s="92" t="s">
        <v>60</v>
      </c>
      <c r="G3193" s="93" t="s">
        <v>37</v>
      </c>
      <c r="H3193" s="93" t="s">
        <v>37</v>
      </c>
      <c r="I3193" s="92" t="s">
        <v>45</v>
      </c>
      <c r="J3193" s="94">
        <v>23297</v>
      </c>
      <c r="K3193" s="95">
        <v>27563</v>
      </c>
      <c r="L3193" s="96">
        <v>1805792.46000022</v>
      </c>
    </row>
    <row r="3194" spans="1:12" s="97" customFormat="1" ht="15" customHeight="1" x14ac:dyDescent="0.25">
      <c r="A3194" s="91" t="s">
        <v>52</v>
      </c>
      <c r="B3194" s="92" t="s">
        <v>44</v>
      </c>
      <c r="C3194" s="92" t="s">
        <v>34</v>
      </c>
      <c r="D3194" s="92" t="s">
        <v>37</v>
      </c>
      <c r="E3194" s="92" t="s">
        <v>37</v>
      </c>
      <c r="F3194" s="92" t="s">
        <v>60</v>
      </c>
      <c r="G3194" s="93" t="s">
        <v>37</v>
      </c>
      <c r="H3194" s="93" t="s">
        <v>64</v>
      </c>
      <c r="I3194" s="92" t="s">
        <v>117</v>
      </c>
      <c r="J3194" s="94">
        <v>89809</v>
      </c>
      <c r="K3194" s="95">
        <v>187383</v>
      </c>
      <c r="L3194" s="96">
        <v>16358658.2099861</v>
      </c>
    </row>
    <row r="3195" spans="1:12" s="97" customFormat="1" ht="15" customHeight="1" x14ac:dyDescent="0.25">
      <c r="A3195" s="91" t="s">
        <v>52</v>
      </c>
      <c r="B3195" s="92" t="s">
        <v>44</v>
      </c>
      <c r="C3195" s="92" t="s">
        <v>34</v>
      </c>
      <c r="D3195" s="92" t="s">
        <v>37</v>
      </c>
      <c r="E3195" s="92" t="s">
        <v>37</v>
      </c>
      <c r="F3195" s="92" t="s">
        <v>60</v>
      </c>
      <c r="G3195" s="93" t="s">
        <v>37</v>
      </c>
      <c r="H3195" s="93" t="s">
        <v>64</v>
      </c>
      <c r="I3195" s="92" t="s">
        <v>45</v>
      </c>
      <c r="J3195" s="94">
        <v>21286</v>
      </c>
      <c r="K3195" s="95">
        <v>25293</v>
      </c>
      <c r="L3195" s="96">
        <v>1684036.23000018</v>
      </c>
    </row>
    <row r="3196" spans="1:12" s="97" customFormat="1" ht="15" customHeight="1" x14ac:dyDescent="0.25">
      <c r="A3196" s="91" t="s">
        <v>52</v>
      </c>
      <c r="B3196" s="92" t="s">
        <v>44</v>
      </c>
      <c r="C3196" s="92" t="s">
        <v>34</v>
      </c>
      <c r="D3196" s="92" t="s">
        <v>37</v>
      </c>
      <c r="E3196" s="92" t="s">
        <v>37</v>
      </c>
      <c r="F3196" s="92" t="s">
        <v>37</v>
      </c>
      <c r="G3196" s="93" t="s">
        <v>41</v>
      </c>
      <c r="H3196" s="93" t="s">
        <v>122</v>
      </c>
      <c r="I3196" s="92" t="s">
        <v>117</v>
      </c>
      <c r="J3196" s="94">
        <v>12853</v>
      </c>
      <c r="K3196" s="95">
        <v>21377</v>
      </c>
      <c r="L3196" s="96">
        <v>1557826.2199999299</v>
      </c>
    </row>
    <row r="3197" spans="1:12" s="97" customFormat="1" ht="15" customHeight="1" x14ac:dyDescent="0.25">
      <c r="A3197" s="91" t="s">
        <v>52</v>
      </c>
      <c r="B3197" s="92" t="s">
        <v>44</v>
      </c>
      <c r="C3197" s="92" t="s">
        <v>34</v>
      </c>
      <c r="D3197" s="92" t="s">
        <v>37</v>
      </c>
      <c r="E3197" s="92" t="s">
        <v>37</v>
      </c>
      <c r="F3197" s="92" t="s">
        <v>37</v>
      </c>
      <c r="G3197" s="93" t="s">
        <v>41</v>
      </c>
      <c r="H3197" s="93" t="s">
        <v>122</v>
      </c>
      <c r="I3197" s="92" t="s">
        <v>45</v>
      </c>
      <c r="J3197" s="94">
        <v>2439</v>
      </c>
      <c r="K3197" s="95">
        <v>2677</v>
      </c>
      <c r="L3197" s="96">
        <v>133192.25000000201</v>
      </c>
    </row>
    <row r="3198" spans="1:12" s="97" customFormat="1" ht="15" customHeight="1" x14ac:dyDescent="0.25">
      <c r="A3198" s="91" t="s">
        <v>52</v>
      </c>
      <c r="B3198" s="92" t="s">
        <v>44</v>
      </c>
      <c r="C3198" s="92" t="s">
        <v>34</v>
      </c>
      <c r="D3198" s="92" t="s">
        <v>37</v>
      </c>
      <c r="E3198" s="92" t="s">
        <v>37</v>
      </c>
      <c r="F3198" s="92" t="s">
        <v>37</v>
      </c>
      <c r="G3198" s="93" t="s">
        <v>41</v>
      </c>
      <c r="H3198" s="93" t="s">
        <v>37</v>
      </c>
      <c r="I3198" s="92" t="s">
        <v>117</v>
      </c>
      <c r="J3198" s="94">
        <v>146251</v>
      </c>
      <c r="K3198" s="95">
        <v>309409</v>
      </c>
      <c r="L3198" s="96">
        <v>26490491.889999799</v>
      </c>
    </row>
    <row r="3199" spans="1:12" s="97" customFormat="1" ht="15" customHeight="1" x14ac:dyDescent="0.25">
      <c r="A3199" s="91" t="s">
        <v>52</v>
      </c>
      <c r="B3199" s="92" t="s">
        <v>44</v>
      </c>
      <c r="C3199" s="92" t="s">
        <v>34</v>
      </c>
      <c r="D3199" s="92" t="s">
        <v>37</v>
      </c>
      <c r="E3199" s="92" t="s">
        <v>37</v>
      </c>
      <c r="F3199" s="92" t="s">
        <v>37</v>
      </c>
      <c r="G3199" s="93" t="s">
        <v>41</v>
      </c>
      <c r="H3199" s="93" t="s">
        <v>37</v>
      </c>
      <c r="I3199" s="92" t="s">
        <v>45</v>
      </c>
      <c r="J3199" s="94">
        <v>32215</v>
      </c>
      <c r="K3199" s="95">
        <v>38729</v>
      </c>
      <c r="L3199" s="96">
        <v>2428621.2600004398</v>
      </c>
    </row>
    <row r="3200" spans="1:12" s="97" customFormat="1" ht="15" customHeight="1" x14ac:dyDescent="0.25">
      <c r="A3200" s="91" t="s">
        <v>52</v>
      </c>
      <c r="B3200" s="92" t="s">
        <v>44</v>
      </c>
      <c r="C3200" s="92" t="s">
        <v>34</v>
      </c>
      <c r="D3200" s="92" t="s">
        <v>37</v>
      </c>
      <c r="E3200" s="92" t="s">
        <v>37</v>
      </c>
      <c r="F3200" s="92" t="s">
        <v>37</v>
      </c>
      <c r="G3200" s="93" t="s">
        <v>41</v>
      </c>
      <c r="H3200" s="93" t="s">
        <v>64</v>
      </c>
      <c r="I3200" s="92" t="s">
        <v>117</v>
      </c>
      <c r="J3200" s="94">
        <v>133429</v>
      </c>
      <c r="K3200" s="95">
        <v>288032</v>
      </c>
      <c r="L3200" s="96">
        <v>24932665.669999599</v>
      </c>
    </row>
    <row r="3201" spans="1:12" s="97" customFormat="1" ht="15" customHeight="1" x14ac:dyDescent="0.25">
      <c r="A3201" s="91" t="s">
        <v>52</v>
      </c>
      <c r="B3201" s="92" t="s">
        <v>44</v>
      </c>
      <c r="C3201" s="92" t="s">
        <v>34</v>
      </c>
      <c r="D3201" s="92" t="s">
        <v>37</v>
      </c>
      <c r="E3201" s="92" t="s">
        <v>37</v>
      </c>
      <c r="F3201" s="92" t="s">
        <v>37</v>
      </c>
      <c r="G3201" s="93" t="s">
        <v>41</v>
      </c>
      <c r="H3201" s="93" t="s">
        <v>64</v>
      </c>
      <c r="I3201" s="92" t="s">
        <v>45</v>
      </c>
      <c r="J3201" s="94">
        <v>29777</v>
      </c>
      <c r="K3201" s="95">
        <v>36052</v>
      </c>
      <c r="L3201" s="96">
        <v>2295429.01000037</v>
      </c>
    </row>
    <row r="3202" spans="1:12" s="97" customFormat="1" ht="15" customHeight="1" x14ac:dyDescent="0.25">
      <c r="A3202" s="91" t="s">
        <v>52</v>
      </c>
      <c r="B3202" s="92" t="s">
        <v>44</v>
      </c>
      <c r="C3202" s="92" t="s">
        <v>34</v>
      </c>
      <c r="D3202" s="92" t="s">
        <v>37</v>
      </c>
      <c r="E3202" s="92" t="s">
        <v>37</v>
      </c>
      <c r="F3202" s="92" t="s">
        <v>37</v>
      </c>
      <c r="G3202" s="93" t="s">
        <v>42</v>
      </c>
      <c r="H3202" s="93" t="s">
        <v>122</v>
      </c>
      <c r="I3202" s="92" t="s">
        <v>117</v>
      </c>
      <c r="J3202" s="94">
        <v>12877</v>
      </c>
      <c r="K3202" s="95">
        <v>19805</v>
      </c>
      <c r="L3202" s="96">
        <v>1468081.9199999401</v>
      </c>
    </row>
    <row r="3203" spans="1:12" s="97" customFormat="1" ht="15" customHeight="1" x14ac:dyDescent="0.25">
      <c r="A3203" s="91" t="s">
        <v>52</v>
      </c>
      <c r="B3203" s="92" t="s">
        <v>44</v>
      </c>
      <c r="C3203" s="92" t="s">
        <v>34</v>
      </c>
      <c r="D3203" s="92" t="s">
        <v>37</v>
      </c>
      <c r="E3203" s="92" t="s">
        <v>37</v>
      </c>
      <c r="F3203" s="92" t="s">
        <v>37</v>
      </c>
      <c r="G3203" s="93" t="s">
        <v>42</v>
      </c>
      <c r="H3203" s="93" t="s">
        <v>122</v>
      </c>
      <c r="I3203" s="92" t="s">
        <v>45</v>
      </c>
      <c r="J3203" s="94">
        <v>2612</v>
      </c>
      <c r="K3203" s="95">
        <v>2853</v>
      </c>
      <c r="L3203" s="96">
        <v>143834.23000000199</v>
      </c>
    </row>
    <row r="3204" spans="1:12" s="97" customFormat="1" ht="15" customHeight="1" x14ac:dyDescent="0.25">
      <c r="A3204" s="91" t="s">
        <v>52</v>
      </c>
      <c r="B3204" s="92" t="s">
        <v>44</v>
      </c>
      <c r="C3204" s="92" t="s">
        <v>34</v>
      </c>
      <c r="D3204" s="92" t="s">
        <v>37</v>
      </c>
      <c r="E3204" s="92" t="s">
        <v>37</v>
      </c>
      <c r="F3204" s="92" t="s">
        <v>37</v>
      </c>
      <c r="G3204" s="93" t="s">
        <v>42</v>
      </c>
      <c r="H3204" s="93" t="s">
        <v>37</v>
      </c>
      <c r="I3204" s="92" t="s">
        <v>117</v>
      </c>
      <c r="J3204" s="94">
        <v>140012</v>
      </c>
      <c r="K3204" s="95">
        <v>277736</v>
      </c>
      <c r="L3204" s="96">
        <v>23638758.5099934</v>
      </c>
    </row>
    <row r="3205" spans="1:12" s="97" customFormat="1" ht="15" customHeight="1" x14ac:dyDescent="0.25">
      <c r="A3205" s="91" t="s">
        <v>52</v>
      </c>
      <c r="B3205" s="92" t="s">
        <v>44</v>
      </c>
      <c r="C3205" s="92" t="s">
        <v>34</v>
      </c>
      <c r="D3205" s="92" t="s">
        <v>37</v>
      </c>
      <c r="E3205" s="92" t="s">
        <v>37</v>
      </c>
      <c r="F3205" s="92" t="s">
        <v>37</v>
      </c>
      <c r="G3205" s="93" t="s">
        <v>42</v>
      </c>
      <c r="H3205" s="93" t="s">
        <v>37</v>
      </c>
      <c r="I3205" s="92" t="s">
        <v>45</v>
      </c>
      <c r="J3205" s="94">
        <v>32577</v>
      </c>
      <c r="K3205" s="95">
        <v>38750</v>
      </c>
      <c r="L3205" s="96">
        <v>2436121.8100004699</v>
      </c>
    </row>
    <row r="3206" spans="1:12" s="97" customFormat="1" ht="15" customHeight="1" x14ac:dyDescent="0.25">
      <c r="A3206" s="91" t="s">
        <v>52</v>
      </c>
      <c r="B3206" s="92" t="s">
        <v>44</v>
      </c>
      <c r="C3206" s="92" t="s">
        <v>34</v>
      </c>
      <c r="D3206" s="92" t="s">
        <v>37</v>
      </c>
      <c r="E3206" s="92" t="s">
        <v>37</v>
      </c>
      <c r="F3206" s="92" t="s">
        <v>37</v>
      </c>
      <c r="G3206" s="93" t="s">
        <v>42</v>
      </c>
      <c r="H3206" s="93" t="s">
        <v>64</v>
      </c>
      <c r="I3206" s="92" t="s">
        <v>117</v>
      </c>
      <c r="J3206" s="94">
        <v>127201</v>
      </c>
      <c r="K3206" s="95">
        <v>257931</v>
      </c>
      <c r="L3206" s="96">
        <v>22170676.589993101</v>
      </c>
    </row>
    <row r="3207" spans="1:12" s="97" customFormat="1" ht="15" customHeight="1" x14ac:dyDescent="0.25">
      <c r="A3207" s="91" t="s">
        <v>52</v>
      </c>
      <c r="B3207" s="92" t="s">
        <v>44</v>
      </c>
      <c r="C3207" s="92" t="s">
        <v>34</v>
      </c>
      <c r="D3207" s="92" t="s">
        <v>37</v>
      </c>
      <c r="E3207" s="92" t="s">
        <v>37</v>
      </c>
      <c r="F3207" s="92" t="s">
        <v>37</v>
      </c>
      <c r="G3207" s="93" t="s">
        <v>42</v>
      </c>
      <c r="H3207" s="93" t="s">
        <v>64</v>
      </c>
      <c r="I3207" s="92" t="s">
        <v>45</v>
      </c>
      <c r="J3207" s="94">
        <v>29968</v>
      </c>
      <c r="K3207" s="95">
        <v>35897</v>
      </c>
      <c r="L3207" s="96">
        <v>2292287.5800003898</v>
      </c>
    </row>
    <row r="3208" spans="1:12" s="97" customFormat="1" ht="15" customHeight="1" x14ac:dyDescent="0.25">
      <c r="A3208" s="91" t="s">
        <v>52</v>
      </c>
      <c r="B3208" s="92" t="s">
        <v>44</v>
      </c>
      <c r="C3208" s="92" t="s">
        <v>34</v>
      </c>
      <c r="D3208" s="92" t="s">
        <v>37</v>
      </c>
      <c r="E3208" s="92" t="s">
        <v>37</v>
      </c>
      <c r="F3208" s="92" t="s">
        <v>37</v>
      </c>
      <c r="G3208" s="93" t="s">
        <v>43</v>
      </c>
      <c r="H3208" s="93" t="s">
        <v>122</v>
      </c>
      <c r="I3208" s="92" t="s">
        <v>117</v>
      </c>
      <c r="J3208" s="94">
        <v>13235</v>
      </c>
      <c r="K3208" s="95">
        <v>19748</v>
      </c>
      <c r="L3208" s="96">
        <v>1484015.10999994</v>
      </c>
    </row>
    <row r="3209" spans="1:12" s="97" customFormat="1" ht="15" customHeight="1" x14ac:dyDescent="0.25">
      <c r="A3209" s="91" t="s">
        <v>52</v>
      </c>
      <c r="B3209" s="92" t="s">
        <v>44</v>
      </c>
      <c r="C3209" s="92" t="s">
        <v>34</v>
      </c>
      <c r="D3209" s="92" t="s">
        <v>37</v>
      </c>
      <c r="E3209" s="92" t="s">
        <v>37</v>
      </c>
      <c r="F3209" s="92" t="s">
        <v>37</v>
      </c>
      <c r="G3209" s="93" t="s">
        <v>43</v>
      </c>
      <c r="H3209" s="93" t="s">
        <v>122</v>
      </c>
      <c r="I3209" s="92" t="s">
        <v>45</v>
      </c>
      <c r="J3209" s="94">
        <v>2639</v>
      </c>
      <c r="K3209" s="95">
        <v>2870</v>
      </c>
      <c r="L3209" s="96">
        <v>147616.51000000199</v>
      </c>
    </row>
    <row r="3210" spans="1:12" s="97" customFormat="1" ht="15" customHeight="1" x14ac:dyDescent="0.25">
      <c r="A3210" s="91" t="s">
        <v>52</v>
      </c>
      <c r="B3210" s="92" t="s">
        <v>44</v>
      </c>
      <c r="C3210" s="92" t="s">
        <v>34</v>
      </c>
      <c r="D3210" s="92" t="s">
        <v>37</v>
      </c>
      <c r="E3210" s="92" t="s">
        <v>37</v>
      </c>
      <c r="F3210" s="92" t="s">
        <v>37</v>
      </c>
      <c r="G3210" s="93" t="s">
        <v>43</v>
      </c>
      <c r="H3210" s="93" t="s">
        <v>37</v>
      </c>
      <c r="I3210" s="92" t="s">
        <v>117</v>
      </c>
      <c r="J3210" s="94">
        <v>138537</v>
      </c>
      <c r="K3210" s="95">
        <v>266992</v>
      </c>
      <c r="L3210" s="96">
        <v>22664757.399991099</v>
      </c>
    </row>
    <row r="3211" spans="1:12" s="97" customFormat="1" ht="15" customHeight="1" x14ac:dyDescent="0.25">
      <c r="A3211" s="91" t="s">
        <v>52</v>
      </c>
      <c r="B3211" s="92" t="s">
        <v>44</v>
      </c>
      <c r="C3211" s="92" t="s">
        <v>34</v>
      </c>
      <c r="D3211" s="92" t="s">
        <v>37</v>
      </c>
      <c r="E3211" s="92" t="s">
        <v>37</v>
      </c>
      <c r="F3211" s="92" t="s">
        <v>37</v>
      </c>
      <c r="G3211" s="93" t="s">
        <v>43</v>
      </c>
      <c r="H3211" s="93" t="s">
        <v>37</v>
      </c>
      <c r="I3211" s="92" t="s">
        <v>45</v>
      </c>
      <c r="J3211" s="94">
        <v>31600</v>
      </c>
      <c r="K3211" s="95">
        <v>37533</v>
      </c>
      <c r="L3211" s="96">
        <v>2372316.96000046</v>
      </c>
    </row>
    <row r="3212" spans="1:12" s="97" customFormat="1" ht="15" customHeight="1" x14ac:dyDescent="0.25">
      <c r="A3212" s="91" t="s">
        <v>52</v>
      </c>
      <c r="B3212" s="92" t="s">
        <v>44</v>
      </c>
      <c r="C3212" s="92" t="s">
        <v>34</v>
      </c>
      <c r="D3212" s="92" t="s">
        <v>37</v>
      </c>
      <c r="E3212" s="92" t="s">
        <v>37</v>
      </c>
      <c r="F3212" s="92" t="s">
        <v>37</v>
      </c>
      <c r="G3212" s="93" t="s">
        <v>43</v>
      </c>
      <c r="H3212" s="93" t="s">
        <v>64</v>
      </c>
      <c r="I3212" s="92" t="s">
        <v>117</v>
      </c>
      <c r="J3212" s="94">
        <v>125522</v>
      </c>
      <c r="K3212" s="95">
        <v>247244</v>
      </c>
      <c r="L3212" s="96">
        <v>21180742.289990999</v>
      </c>
    </row>
    <row r="3213" spans="1:12" s="97" customFormat="1" ht="15" customHeight="1" x14ac:dyDescent="0.25">
      <c r="A3213" s="91" t="s">
        <v>52</v>
      </c>
      <c r="B3213" s="92" t="s">
        <v>44</v>
      </c>
      <c r="C3213" s="92" t="s">
        <v>34</v>
      </c>
      <c r="D3213" s="92" t="s">
        <v>37</v>
      </c>
      <c r="E3213" s="92" t="s">
        <v>37</v>
      </c>
      <c r="F3213" s="92" t="s">
        <v>37</v>
      </c>
      <c r="G3213" s="93" t="s">
        <v>43</v>
      </c>
      <c r="H3213" s="93" t="s">
        <v>64</v>
      </c>
      <c r="I3213" s="92" t="s">
        <v>45</v>
      </c>
      <c r="J3213" s="94">
        <v>28973</v>
      </c>
      <c r="K3213" s="95">
        <v>34663</v>
      </c>
      <c r="L3213" s="96">
        <v>2224700.4500003699</v>
      </c>
    </row>
    <row r="3214" spans="1:12" s="97" customFormat="1" ht="15" customHeight="1" x14ac:dyDescent="0.25">
      <c r="A3214" s="91" t="s">
        <v>52</v>
      </c>
      <c r="B3214" s="92" t="s">
        <v>44</v>
      </c>
      <c r="C3214" s="92" t="s">
        <v>34</v>
      </c>
      <c r="D3214" s="92" t="s">
        <v>37</v>
      </c>
      <c r="E3214" s="92" t="s">
        <v>37</v>
      </c>
      <c r="F3214" s="92" t="s">
        <v>37</v>
      </c>
      <c r="G3214" s="93" t="s">
        <v>44</v>
      </c>
      <c r="H3214" s="93" t="s">
        <v>122</v>
      </c>
      <c r="I3214" s="92" t="s">
        <v>117</v>
      </c>
      <c r="J3214" s="94">
        <v>13661</v>
      </c>
      <c r="K3214" s="95">
        <v>20470</v>
      </c>
      <c r="L3214" s="96">
        <v>1551980.1399999501</v>
      </c>
    </row>
    <row r="3215" spans="1:12" s="97" customFormat="1" ht="15" customHeight="1" x14ac:dyDescent="0.25">
      <c r="A3215" s="91" t="s">
        <v>52</v>
      </c>
      <c r="B3215" s="92" t="s">
        <v>44</v>
      </c>
      <c r="C3215" s="92" t="s">
        <v>34</v>
      </c>
      <c r="D3215" s="92" t="s">
        <v>37</v>
      </c>
      <c r="E3215" s="92" t="s">
        <v>37</v>
      </c>
      <c r="F3215" s="92" t="s">
        <v>37</v>
      </c>
      <c r="G3215" s="93" t="s">
        <v>44</v>
      </c>
      <c r="H3215" s="93" t="s">
        <v>122</v>
      </c>
      <c r="I3215" s="92" t="s">
        <v>45</v>
      </c>
      <c r="J3215" s="94">
        <v>2802</v>
      </c>
      <c r="K3215" s="95">
        <v>3046</v>
      </c>
      <c r="L3215" s="96">
        <v>164534.52000000299</v>
      </c>
    </row>
    <row r="3216" spans="1:12" s="97" customFormat="1" ht="15" customHeight="1" x14ac:dyDescent="0.25">
      <c r="A3216" s="91" t="s">
        <v>52</v>
      </c>
      <c r="B3216" s="92" t="s">
        <v>44</v>
      </c>
      <c r="C3216" s="92" t="s">
        <v>34</v>
      </c>
      <c r="D3216" s="92" t="s">
        <v>37</v>
      </c>
      <c r="E3216" s="92" t="s">
        <v>37</v>
      </c>
      <c r="F3216" s="92" t="s">
        <v>37</v>
      </c>
      <c r="G3216" s="93" t="s">
        <v>44</v>
      </c>
      <c r="H3216" s="93" t="s">
        <v>37</v>
      </c>
      <c r="I3216" s="92" t="s">
        <v>117</v>
      </c>
      <c r="J3216" s="94">
        <v>137930</v>
      </c>
      <c r="K3216" s="95">
        <v>255851</v>
      </c>
      <c r="L3216" s="96">
        <v>21545116.279988401</v>
      </c>
    </row>
    <row r="3217" spans="1:12" s="97" customFormat="1" ht="15" customHeight="1" x14ac:dyDescent="0.25">
      <c r="A3217" s="91" t="s">
        <v>52</v>
      </c>
      <c r="B3217" s="92" t="s">
        <v>44</v>
      </c>
      <c r="C3217" s="92" t="s">
        <v>34</v>
      </c>
      <c r="D3217" s="92" t="s">
        <v>37</v>
      </c>
      <c r="E3217" s="92" t="s">
        <v>37</v>
      </c>
      <c r="F3217" s="92" t="s">
        <v>37</v>
      </c>
      <c r="G3217" s="93" t="s">
        <v>44</v>
      </c>
      <c r="H3217" s="93" t="s">
        <v>37</v>
      </c>
      <c r="I3217" s="92" t="s">
        <v>45</v>
      </c>
      <c r="J3217" s="94">
        <v>31992</v>
      </c>
      <c r="K3217" s="95">
        <v>37562</v>
      </c>
      <c r="L3217" s="96">
        <v>2361104.8700004499</v>
      </c>
    </row>
    <row r="3218" spans="1:12" s="97" customFormat="1" ht="15" customHeight="1" x14ac:dyDescent="0.25">
      <c r="A3218" s="91" t="s">
        <v>52</v>
      </c>
      <c r="B3218" s="92" t="s">
        <v>44</v>
      </c>
      <c r="C3218" s="92" t="s">
        <v>34</v>
      </c>
      <c r="D3218" s="92" t="s">
        <v>37</v>
      </c>
      <c r="E3218" s="92" t="s">
        <v>37</v>
      </c>
      <c r="F3218" s="92" t="s">
        <v>37</v>
      </c>
      <c r="G3218" s="93" t="s">
        <v>44</v>
      </c>
      <c r="H3218" s="93" t="s">
        <v>64</v>
      </c>
      <c r="I3218" s="92" t="s">
        <v>117</v>
      </c>
      <c r="J3218" s="94">
        <v>124577</v>
      </c>
      <c r="K3218" s="95">
        <v>235381</v>
      </c>
      <c r="L3218" s="96">
        <v>19993136.139988702</v>
      </c>
    </row>
    <row r="3219" spans="1:12" s="97" customFormat="1" ht="15" customHeight="1" x14ac:dyDescent="0.25">
      <c r="A3219" s="91" t="s">
        <v>52</v>
      </c>
      <c r="B3219" s="92" t="s">
        <v>44</v>
      </c>
      <c r="C3219" s="92" t="s">
        <v>34</v>
      </c>
      <c r="D3219" s="92" t="s">
        <v>37</v>
      </c>
      <c r="E3219" s="92" t="s">
        <v>37</v>
      </c>
      <c r="F3219" s="92" t="s">
        <v>37</v>
      </c>
      <c r="G3219" s="93" t="s">
        <v>44</v>
      </c>
      <c r="H3219" s="93" t="s">
        <v>64</v>
      </c>
      <c r="I3219" s="92" t="s">
        <v>45</v>
      </c>
      <c r="J3219" s="94">
        <v>29201</v>
      </c>
      <c r="K3219" s="95">
        <v>34516</v>
      </c>
      <c r="L3219" s="96">
        <v>2196570.3500003698</v>
      </c>
    </row>
    <row r="3220" spans="1:12" s="97" customFormat="1" ht="15" customHeight="1" x14ac:dyDescent="0.25">
      <c r="A3220" s="91" t="s">
        <v>52</v>
      </c>
      <c r="B3220" s="92" t="s">
        <v>44</v>
      </c>
      <c r="C3220" s="92" t="s">
        <v>34</v>
      </c>
      <c r="D3220" s="92" t="s">
        <v>37</v>
      </c>
      <c r="E3220" s="92" t="s">
        <v>37</v>
      </c>
      <c r="F3220" s="92" t="s">
        <v>37</v>
      </c>
      <c r="G3220" s="93" t="s">
        <v>98</v>
      </c>
      <c r="H3220" s="93" t="s">
        <v>122</v>
      </c>
      <c r="I3220" s="92" t="s">
        <v>117</v>
      </c>
      <c r="J3220" s="94">
        <v>12971</v>
      </c>
      <c r="K3220" s="95">
        <v>20746</v>
      </c>
      <c r="L3220" s="96">
        <v>1565191.4799999399</v>
      </c>
    </row>
    <row r="3221" spans="1:12" s="97" customFormat="1" ht="15" customHeight="1" x14ac:dyDescent="0.25">
      <c r="A3221" s="91" t="s">
        <v>52</v>
      </c>
      <c r="B3221" s="92" t="s">
        <v>44</v>
      </c>
      <c r="C3221" s="92" t="s">
        <v>34</v>
      </c>
      <c r="D3221" s="92" t="s">
        <v>37</v>
      </c>
      <c r="E3221" s="92" t="s">
        <v>37</v>
      </c>
      <c r="F3221" s="92" t="s">
        <v>37</v>
      </c>
      <c r="G3221" s="93" t="s">
        <v>98</v>
      </c>
      <c r="H3221" s="93" t="s">
        <v>122</v>
      </c>
      <c r="I3221" s="92" t="s">
        <v>45</v>
      </c>
      <c r="J3221" s="94">
        <v>2742</v>
      </c>
      <c r="K3221" s="95">
        <v>3018</v>
      </c>
      <c r="L3221" s="96">
        <v>159408.80000000299</v>
      </c>
    </row>
    <row r="3222" spans="1:12" s="97" customFormat="1" ht="15" customHeight="1" x14ac:dyDescent="0.25">
      <c r="A3222" s="91" t="s">
        <v>52</v>
      </c>
      <c r="B3222" s="92" t="s">
        <v>44</v>
      </c>
      <c r="C3222" s="92" t="s">
        <v>34</v>
      </c>
      <c r="D3222" s="92" t="s">
        <v>37</v>
      </c>
      <c r="E3222" s="92" t="s">
        <v>37</v>
      </c>
      <c r="F3222" s="92" t="s">
        <v>37</v>
      </c>
      <c r="G3222" s="93" t="s">
        <v>98</v>
      </c>
      <c r="H3222" s="93" t="s">
        <v>37</v>
      </c>
      <c r="I3222" s="92" t="s">
        <v>117</v>
      </c>
      <c r="J3222" s="94">
        <v>138484</v>
      </c>
      <c r="K3222" s="95">
        <v>272623</v>
      </c>
      <c r="L3222" s="96">
        <v>24666428.609996799</v>
      </c>
    </row>
    <row r="3223" spans="1:12" s="97" customFormat="1" ht="15" customHeight="1" x14ac:dyDescent="0.25">
      <c r="A3223" s="91" t="s">
        <v>52</v>
      </c>
      <c r="B3223" s="92" t="s">
        <v>44</v>
      </c>
      <c r="C3223" s="92" t="s">
        <v>34</v>
      </c>
      <c r="D3223" s="92" t="s">
        <v>37</v>
      </c>
      <c r="E3223" s="92" t="s">
        <v>37</v>
      </c>
      <c r="F3223" s="92" t="s">
        <v>37</v>
      </c>
      <c r="G3223" s="93" t="s">
        <v>98</v>
      </c>
      <c r="H3223" s="93" t="s">
        <v>37</v>
      </c>
      <c r="I3223" s="92" t="s">
        <v>45</v>
      </c>
      <c r="J3223" s="94">
        <v>34316</v>
      </c>
      <c r="K3223" s="95">
        <v>41862</v>
      </c>
      <c r="L3223" s="96">
        <v>2862153.5900005498</v>
      </c>
    </row>
    <row r="3224" spans="1:12" s="97" customFormat="1" ht="15" customHeight="1" x14ac:dyDescent="0.25">
      <c r="A3224" s="91" t="s">
        <v>52</v>
      </c>
      <c r="B3224" s="92" t="s">
        <v>44</v>
      </c>
      <c r="C3224" s="92" t="s">
        <v>34</v>
      </c>
      <c r="D3224" s="92" t="s">
        <v>37</v>
      </c>
      <c r="E3224" s="92" t="s">
        <v>37</v>
      </c>
      <c r="F3224" s="92" t="s">
        <v>37</v>
      </c>
      <c r="G3224" s="93" t="s">
        <v>98</v>
      </c>
      <c r="H3224" s="93" t="s">
        <v>64</v>
      </c>
      <c r="I3224" s="92" t="s">
        <v>117</v>
      </c>
      <c r="J3224" s="94">
        <v>125767</v>
      </c>
      <c r="K3224" s="95">
        <v>251877</v>
      </c>
      <c r="L3224" s="96">
        <v>23101237.1299977</v>
      </c>
    </row>
    <row r="3225" spans="1:12" s="97" customFormat="1" ht="15" customHeight="1" x14ac:dyDescent="0.25">
      <c r="A3225" s="91" t="s">
        <v>52</v>
      </c>
      <c r="B3225" s="92" t="s">
        <v>44</v>
      </c>
      <c r="C3225" s="92" t="s">
        <v>34</v>
      </c>
      <c r="D3225" s="92" t="s">
        <v>37</v>
      </c>
      <c r="E3225" s="92" t="s">
        <v>37</v>
      </c>
      <c r="F3225" s="92" t="s">
        <v>37</v>
      </c>
      <c r="G3225" s="93" t="s">
        <v>98</v>
      </c>
      <c r="H3225" s="93" t="s">
        <v>64</v>
      </c>
      <c r="I3225" s="92" t="s">
        <v>45</v>
      </c>
      <c r="J3225" s="94">
        <v>31588</v>
      </c>
      <c r="K3225" s="95">
        <v>38844</v>
      </c>
      <c r="L3225" s="96">
        <v>2702744.7900004699</v>
      </c>
    </row>
    <row r="3226" spans="1:12" s="97" customFormat="1" ht="15" customHeight="1" x14ac:dyDescent="0.25">
      <c r="A3226" s="91" t="s">
        <v>52</v>
      </c>
      <c r="B3226" s="92" t="s">
        <v>44</v>
      </c>
      <c r="C3226" s="92" t="s">
        <v>34</v>
      </c>
      <c r="D3226" s="92" t="s">
        <v>37</v>
      </c>
      <c r="E3226" s="92" t="s">
        <v>37</v>
      </c>
      <c r="F3226" s="92" t="s">
        <v>37</v>
      </c>
      <c r="G3226" s="93" t="s">
        <v>37</v>
      </c>
      <c r="H3226" s="93" t="s">
        <v>122</v>
      </c>
      <c r="I3226" s="92" t="s">
        <v>117</v>
      </c>
      <c r="J3226" s="94">
        <v>55178</v>
      </c>
      <c r="K3226" s="95">
        <v>102432</v>
      </c>
      <c r="L3226" s="96">
        <v>7651249.7600013604</v>
      </c>
    </row>
    <row r="3227" spans="1:12" s="97" customFormat="1" ht="15" customHeight="1" x14ac:dyDescent="0.25">
      <c r="A3227" s="91" t="s">
        <v>52</v>
      </c>
      <c r="B3227" s="92" t="s">
        <v>44</v>
      </c>
      <c r="C3227" s="92" t="s">
        <v>34</v>
      </c>
      <c r="D3227" s="92" t="s">
        <v>37</v>
      </c>
      <c r="E3227" s="92" t="s">
        <v>37</v>
      </c>
      <c r="F3227" s="92" t="s">
        <v>37</v>
      </c>
      <c r="G3227" s="93" t="s">
        <v>37</v>
      </c>
      <c r="H3227" s="93" t="s">
        <v>122</v>
      </c>
      <c r="I3227" s="92" t="s">
        <v>45</v>
      </c>
      <c r="J3227" s="94">
        <v>12622</v>
      </c>
      <c r="K3227" s="95">
        <v>14502</v>
      </c>
      <c r="L3227" s="96">
        <v>750500.76999994204</v>
      </c>
    </row>
    <row r="3228" spans="1:12" s="97" customFormat="1" ht="15" customHeight="1" x14ac:dyDescent="0.25">
      <c r="A3228" s="91" t="s">
        <v>52</v>
      </c>
      <c r="B3228" s="92" t="s">
        <v>44</v>
      </c>
      <c r="C3228" s="92" t="s">
        <v>34</v>
      </c>
      <c r="D3228" s="92" t="s">
        <v>37</v>
      </c>
      <c r="E3228" s="92" t="s">
        <v>37</v>
      </c>
      <c r="F3228" s="92" t="s">
        <v>37</v>
      </c>
      <c r="G3228" s="93" t="s">
        <v>37</v>
      </c>
      <c r="H3228" s="93" t="s">
        <v>37</v>
      </c>
      <c r="I3228" s="92" t="s">
        <v>117</v>
      </c>
      <c r="J3228" s="94">
        <v>681114</v>
      </c>
      <c r="K3228" s="95">
        <v>1412745</v>
      </c>
      <c r="L3228" s="96">
        <v>121549157.02008399</v>
      </c>
    </row>
    <row r="3229" spans="1:12" s="97" customFormat="1" ht="15" customHeight="1" x14ac:dyDescent="0.25">
      <c r="A3229" s="91" t="s">
        <v>52</v>
      </c>
      <c r="B3229" s="92" t="s">
        <v>44</v>
      </c>
      <c r="C3229" s="92" t="s">
        <v>34</v>
      </c>
      <c r="D3229" s="92" t="s">
        <v>37</v>
      </c>
      <c r="E3229" s="92" t="s">
        <v>37</v>
      </c>
      <c r="F3229" s="92" t="s">
        <v>37</v>
      </c>
      <c r="G3229" s="93" t="s">
        <v>37</v>
      </c>
      <c r="H3229" s="93" t="s">
        <v>37</v>
      </c>
      <c r="I3229" s="92" t="s">
        <v>45</v>
      </c>
      <c r="J3229" s="94">
        <v>163862</v>
      </c>
      <c r="K3229" s="95">
        <v>198251</v>
      </c>
      <c r="L3229" s="96">
        <v>12697094.159987601</v>
      </c>
    </row>
    <row r="3230" spans="1:12" s="97" customFormat="1" ht="15" customHeight="1" x14ac:dyDescent="0.25">
      <c r="A3230" s="91" t="s">
        <v>52</v>
      </c>
      <c r="B3230" s="92" t="s">
        <v>44</v>
      </c>
      <c r="C3230" s="92" t="s">
        <v>34</v>
      </c>
      <c r="D3230" s="92" t="s">
        <v>37</v>
      </c>
      <c r="E3230" s="92" t="s">
        <v>37</v>
      </c>
      <c r="F3230" s="92" t="s">
        <v>37</v>
      </c>
      <c r="G3230" s="93" t="s">
        <v>37</v>
      </c>
      <c r="H3230" s="93" t="s">
        <v>64</v>
      </c>
      <c r="I3230" s="92" t="s">
        <v>117</v>
      </c>
      <c r="J3230" s="94">
        <v>616133</v>
      </c>
      <c r="K3230" s="95">
        <v>1283347</v>
      </c>
      <c r="L3230" s="96">
        <v>111605080.54007</v>
      </c>
    </row>
    <row r="3231" spans="1:12" s="97" customFormat="1" ht="15" customHeight="1" x14ac:dyDescent="0.25">
      <c r="A3231" s="91" t="s">
        <v>52</v>
      </c>
      <c r="B3231" s="92" t="s">
        <v>44</v>
      </c>
      <c r="C3231" s="92" t="s">
        <v>34</v>
      </c>
      <c r="D3231" s="92" t="s">
        <v>37</v>
      </c>
      <c r="E3231" s="92" t="s">
        <v>37</v>
      </c>
      <c r="F3231" s="92" t="s">
        <v>37</v>
      </c>
      <c r="G3231" s="93" t="s">
        <v>37</v>
      </c>
      <c r="H3231" s="93" t="s">
        <v>64</v>
      </c>
      <c r="I3231" s="92" t="s">
        <v>45</v>
      </c>
      <c r="J3231" s="94">
        <v>148602</v>
      </c>
      <c r="K3231" s="95">
        <v>180423</v>
      </c>
      <c r="L3231" s="96">
        <v>11737190.759989999</v>
      </c>
    </row>
    <row r="3232" spans="1:12" s="97" customFormat="1" ht="15" customHeight="1" x14ac:dyDescent="0.25">
      <c r="A3232" s="91" t="s">
        <v>52</v>
      </c>
      <c r="B3232" s="92" t="s">
        <v>44</v>
      </c>
      <c r="C3232" s="92" t="s">
        <v>56</v>
      </c>
      <c r="D3232" s="92" t="s">
        <v>123</v>
      </c>
      <c r="E3232" s="92" t="s">
        <v>61</v>
      </c>
      <c r="F3232" s="92" t="s">
        <v>37</v>
      </c>
      <c r="G3232" s="93" t="s">
        <v>37</v>
      </c>
      <c r="H3232" s="93" t="s">
        <v>37</v>
      </c>
      <c r="I3232" s="92" t="s">
        <v>117</v>
      </c>
      <c r="J3232" s="94">
        <v>21445</v>
      </c>
      <c r="K3232" s="95">
        <v>34944</v>
      </c>
      <c r="L3232" s="96">
        <v>1469228.02</v>
      </c>
    </row>
    <row r="3233" spans="1:12" s="97" customFormat="1" ht="15" customHeight="1" x14ac:dyDescent="0.25">
      <c r="A3233" s="91" t="s">
        <v>52</v>
      </c>
      <c r="B3233" s="92" t="s">
        <v>44</v>
      </c>
      <c r="C3233" s="92" t="s">
        <v>56</v>
      </c>
      <c r="D3233" s="92" t="s">
        <v>123</v>
      </c>
      <c r="E3233" s="92" t="s">
        <v>61</v>
      </c>
      <c r="F3233" s="92" t="s">
        <v>37</v>
      </c>
      <c r="G3233" s="93" t="s">
        <v>37</v>
      </c>
      <c r="H3233" s="93" t="s">
        <v>37</v>
      </c>
      <c r="I3233" s="92" t="s">
        <v>45</v>
      </c>
      <c r="J3233" s="94">
        <v>5188</v>
      </c>
      <c r="K3233" s="95">
        <v>5675</v>
      </c>
      <c r="L3233" s="96">
        <v>211551.9</v>
      </c>
    </row>
    <row r="3234" spans="1:12" s="97" customFormat="1" ht="15" customHeight="1" x14ac:dyDescent="0.25">
      <c r="A3234" s="91" t="s">
        <v>52</v>
      </c>
      <c r="B3234" s="92" t="s">
        <v>44</v>
      </c>
      <c r="C3234" s="92" t="s">
        <v>56</v>
      </c>
      <c r="D3234" s="92" t="s">
        <v>123</v>
      </c>
      <c r="E3234" s="92" t="s">
        <v>62</v>
      </c>
      <c r="F3234" s="92" t="s">
        <v>37</v>
      </c>
      <c r="G3234" s="93" t="s">
        <v>37</v>
      </c>
      <c r="H3234" s="93" t="s">
        <v>37</v>
      </c>
      <c r="I3234" s="92" t="s">
        <v>117</v>
      </c>
      <c r="J3234" s="94">
        <v>11549</v>
      </c>
      <c r="K3234" s="95">
        <v>18309</v>
      </c>
      <c r="L3234" s="96">
        <v>761644.83000000403</v>
      </c>
    </row>
    <row r="3235" spans="1:12" s="97" customFormat="1" ht="15" customHeight="1" x14ac:dyDescent="0.25">
      <c r="A3235" s="91" t="s">
        <v>52</v>
      </c>
      <c r="B3235" s="92" t="s">
        <v>44</v>
      </c>
      <c r="C3235" s="92" t="s">
        <v>56</v>
      </c>
      <c r="D3235" s="92" t="s">
        <v>123</v>
      </c>
      <c r="E3235" s="92" t="s">
        <v>62</v>
      </c>
      <c r="F3235" s="92" t="s">
        <v>37</v>
      </c>
      <c r="G3235" s="93" t="s">
        <v>37</v>
      </c>
      <c r="H3235" s="93" t="s">
        <v>37</v>
      </c>
      <c r="I3235" s="92" t="s">
        <v>45</v>
      </c>
      <c r="J3235" s="94">
        <v>2225</v>
      </c>
      <c r="K3235" s="95">
        <v>2427</v>
      </c>
      <c r="L3235" s="96">
        <v>92917.2</v>
      </c>
    </row>
    <row r="3236" spans="1:12" s="97" customFormat="1" ht="15" customHeight="1" x14ac:dyDescent="0.25">
      <c r="A3236" s="91" t="s">
        <v>52</v>
      </c>
      <c r="B3236" s="92" t="s">
        <v>44</v>
      </c>
      <c r="C3236" s="92" t="s">
        <v>56</v>
      </c>
      <c r="D3236" s="92" t="s">
        <v>123</v>
      </c>
      <c r="E3236" s="92" t="s">
        <v>37</v>
      </c>
      <c r="F3236" s="92" t="s">
        <v>120</v>
      </c>
      <c r="G3236" s="93" t="s">
        <v>37</v>
      </c>
      <c r="H3236" s="93" t="s">
        <v>37</v>
      </c>
      <c r="I3236" s="92" t="s">
        <v>117</v>
      </c>
      <c r="J3236" s="94">
        <v>2417</v>
      </c>
      <c r="K3236" s="95">
        <v>3844</v>
      </c>
      <c r="L3236" s="96">
        <v>148918.26</v>
      </c>
    </row>
    <row r="3237" spans="1:12" s="97" customFormat="1" ht="15" customHeight="1" x14ac:dyDescent="0.25">
      <c r="A3237" s="91" t="s">
        <v>52</v>
      </c>
      <c r="B3237" s="92" t="s">
        <v>44</v>
      </c>
      <c r="C3237" s="92" t="s">
        <v>56</v>
      </c>
      <c r="D3237" s="92" t="s">
        <v>123</v>
      </c>
      <c r="E3237" s="92" t="s">
        <v>37</v>
      </c>
      <c r="F3237" s="92" t="s">
        <v>120</v>
      </c>
      <c r="G3237" s="93" t="s">
        <v>37</v>
      </c>
      <c r="H3237" s="93" t="s">
        <v>37</v>
      </c>
      <c r="I3237" s="92" t="s">
        <v>45</v>
      </c>
      <c r="J3237" s="94">
        <v>436</v>
      </c>
      <c r="K3237" s="95">
        <v>453</v>
      </c>
      <c r="L3237" s="96">
        <v>16142.2</v>
      </c>
    </row>
    <row r="3238" spans="1:12" s="97" customFormat="1" ht="15" customHeight="1" x14ac:dyDescent="0.25">
      <c r="A3238" s="91" t="s">
        <v>52</v>
      </c>
      <c r="B3238" s="92" t="s">
        <v>44</v>
      </c>
      <c r="C3238" s="92" t="s">
        <v>56</v>
      </c>
      <c r="D3238" s="92" t="s">
        <v>123</v>
      </c>
      <c r="E3238" s="92" t="s">
        <v>37</v>
      </c>
      <c r="F3238" s="92" t="s">
        <v>121</v>
      </c>
      <c r="G3238" s="93" t="s">
        <v>37</v>
      </c>
      <c r="H3238" s="93" t="s">
        <v>37</v>
      </c>
      <c r="I3238" s="92" t="s">
        <v>117</v>
      </c>
      <c r="J3238" s="94">
        <v>26831</v>
      </c>
      <c r="K3238" s="95">
        <v>42382</v>
      </c>
      <c r="L3238" s="96">
        <v>1759295.1600000099</v>
      </c>
    </row>
    <row r="3239" spans="1:12" s="97" customFormat="1" ht="15" customHeight="1" x14ac:dyDescent="0.25">
      <c r="A3239" s="91" t="s">
        <v>52</v>
      </c>
      <c r="B3239" s="92" t="s">
        <v>44</v>
      </c>
      <c r="C3239" s="92" t="s">
        <v>56</v>
      </c>
      <c r="D3239" s="92" t="s">
        <v>123</v>
      </c>
      <c r="E3239" s="92" t="s">
        <v>37</v>
      </c>
      <c r="F3239" s="92" t="s">
        <v>121</v>
      </c>
      <c r="G3239" s="93" t="s">
        <v>37</v>
      </c>
      <c r="H3239" s="93" t="s">
        <v>37</v>
      </c>
      <c r="I3239" s="92" t="s">
        <v>45</v>
      </c>
      <c r="J3239" s="94">
        <v>5992</v>
      </c>
      <c r="K3239" s="95">
        <v>6549</v>
      </c>
      <c r="L3239" s="96">
        <v>245729.1</v>
      </c>
    </row>
    <row r="3240" spans="1:12" s="97" customFormat="1" ht="15" customHeight="1" x14ac:dyDescent="0.25">
      <c r="A3240" s="91" t="s">
        <v>52</v>
      </c>
      <c r="B3240" s="92" t="s">
        <v>44</v>
      </c>
      <c r="C3240" s="92" t="s">
        <v>56</v>
      </c>
      <c r="D3240" s="92" t="s">
        <v>123</v>
      </c>
      <c r="E3240" s="92" t="s">
        <v>37</v>
      </c>
      <c r="F3240" s="92" t="s">
        <v>60</v>
      </c>
      <c r="G3240" s="93" t="s">
        <v>37</v>
      </c>
      <c r="H3240" s="93" t="s">
        <v>37</v>
      </c>
      <c r="I3240" s="92" t="s">
        <v>117</v>
      </c>
      <c r="J3240" s="94">
        <v>3752</v>
      </c>
      <c r="K3240" s="95">
        <v>7027</v>
      </c>
      <c r="L3240" s="96">
        <v>322659.43000000098</v>
      </c>
    </row>
    <row r="3241" spans="1:12" s="97" customFormat="1" ht="15" customHeight="1" x14ac:dyDescent="0.25">
      <c r="A3241" s="91" t="s">
        <v>52</v>
      </c>
      <c r="B3241" s="92" t="s">
        <v>44</v>
      </c>
      <c r="C3241" s="92" t="s">
        <v>56</v>
      </c>
      <c r="D3241" s="92" t="s">
        <v>123</v>
      </c>
      <c r="E3241" s="92" t="s">
        <v>37</v>
      </c>
      <c r="F3241" s="92" t="s">
        <v>60</v>
      </c>
      <c r="G3241" s="93" t="s">
        <v>37</v>
      </c>
      <c r="H3241" s="93" t="s">
        <v>37</v>
      </c>
      <c r="I3241" s="92" t="s">
        <v>45</v>
      </c>
      <c r="J3241" s="94">
        <v>985</v>
      </c>
      <c r="K3241" s="95">
        <v>1100</v>
      </c>
      <c r="L3241" s="96">
        <v>42597.8</v>
      </c>
    </row>
    <row r="3242" spans="1:12" s="97" customFormat="1" ht="15" customHeight="1" x14ac:dyDescent="0.25">
      <c r="A3242" s="91" t="s">
        <v>52</v>
      </c>
      <c r="B3242" s="92" t="s">
        <v>44</v>
      </c>
      <c r="C3242" s="92" t="s">
        <v>56</v>
      </c>
      <c r="D3242" s="92" t="s">
        <v>123</v>
      </c>
      <c r="E3242" s="92" t="s">
        <v>37</v>
      </c>
      <c r="F3242" s="92" t="s">
        <v>37</v>
      </c>
      <c r="G3242" s="93" t="s">
        <v>37</v>
      </c>
      <c r="H3242" s="93" t="s">
        <v>37</v>
      </c>
      <c r="I3242" s="92" t="s">
        <v>117</v>
      </c>
      <c r="J3242" s="94">
        <v>32991</v>
      </c>
      <c r="K3242" s="95">
        <v>53253</v>
      </c>
      <c r="L3242" s="96">
        <v>2230872.8499999698</v>
      </c>
    </row>
    <row r="3243" spans="1:12" s="97" customFormat="1" ht="15" customHeight="1" x14ac:dyDescent="0.25">
      <c r="A3243" s="91" t="s">
        <v>52</v>
      </c>
      <c r="B3243" s="92" t="s">
        <v>44</v>
      </c>
      <c r="C3243" s="92" t="s">
        <v>56</v>
      </c>
      <c r="D3243" s="92" t="s">
        <v>123</v>
      </c>
      <c r="E3243" s="92" t="s">
        <v>37</v>
      </c>
      <c r="F3243" s="92" t="s">
        <v>37</v>
      </c>
      <c r="G3243" s="93" t="s">
        <v>37</v>
      </c>
      <c r="H3243" s="93" t="s">
        <v>37</v>
      </c>
      <c r="I3243" s="92" t="s">
        <v>45</v>
      </c>
      <c r="J3243" s="94">
        <v>7413</v>
      </c>
      <c r="K3243" s="95">
        <v>8102</v>
      </c>
      <c r="L3243" s="96">
        <v>304469.09999999998</v>
      </c>
    </row>
    <row r="3244" spans="1:12" s="97" customFormat="1" ht="15" customHeight="1" x14ac:dyDescent="0.25">
      <c r="A3244" s="91" t="s">
        <v>52</v>
      </c>
      <c r="B3244" s="92" t="s">
        <v>44</v>
      </c>
      <c r="C3244" s="92" t="s">
        <v>56</v>
      </c>
      <c r="D3244" s="92" t="s">
        <v>125</v>
      </c>
      <c r="E3244" s="92" t="s">
        <v>61</v>
      </c>
      <c r="F3244" s="92" t="s">
        <v>37</v>
      </c>
      <c r="G3244" s="93" t="s">
        <v>37</v>
      </c>
      <c r="H3244" s="93" t="s">
        <v>37</v>
      </c>
      <c r="I3244" s="92" t="s">
        <v>117</v>
      </c>
      <c r="J3244" s="94">
        <v>6599</v>
      </c>
      <c r="K3244" s="95">
        <v>23290</v>
      </c>
      <c r="L3244" s="96">
        <v>1957905.1800005201</v>
      </c>
    </row>
    <row r="3245" spans="1:12" s="97" customFormat="1" ht="15" customHeight="1" x14ac:dyDescent="0.25">
      <c r="A3245" s="91" t="s">
        <v>52</v>
      </c>
      <c r="B3245" s="92" t="s">
        <v>44</v>
      </c>
      <c r="C3245" s="92" t="s">
        <v>56</v>
      </c>
      <c r="D3245" s="92" t="s">
        <v>125</v>
      </c>
      <c r="E3245" s="92" t="s">
        <v>61</v>
      </c>
      <c r="F3245" s="92" t="s">
        <v>37</v>
      </c>
      <c r="G3245" s="93" t="s">
        <v>37</v>
      </c>
      <c r="H3245" s="93" t="s">
        <v>37</v>
      </c>
      <c r="I3245" s="92" t="s">
        <v>45</v>
      </c>
      <c r="J3245" s="94">
        <v>757</v>
      </c>
      <c r="K3245" s="95">
        <v>1187</v>
      </c>
      <c r="L3245" s="96">
        <v>69637.499999999302</v>
      </c>
    </row>
    <row r="3246" spans="1:12" s="97" customFormat="1" ht="15" customHeight="1" x14ac:dyDescent="0.25">
      <c r="A3246" s="91" t="s">
        <v>52</v>
      </c>
      <c r="B3246" s="92" t="s">
        <v>44</v>
      </c>
      <c r="C3246" s="92" t="s">
        <v>56</v>
      </c>
      <c r="D3246" s="92" t="s">
        <v>125</v>
      </c>
      <c r="E3246" s="92" t="s">
        <v>62</v>
      </c>
      <c r="F3246" s="92" t="s">
        <v>37</v>
      </c>
      <c r="G3246" s="93" t="s">
        <v>37</v>
      </c>
      <c r="H3246" s="93" t="s">
        <v>37</v>
      </c>
      <c r="I3246" s="92" t="s">
        <v>117</v>
      </c>
      <c r="J3246" s="94">
        <v>3861</v>
      </c>
      <c r="K3246" s="95">
        <v>13431</v>
      </c>
      <c r="L3246" s="96">
        <v>1102843.6199997901</v>
      </c>
    </row>
    <row r="3247" spans="1:12" s="97" customFormat="1" ht="15" customHeight="1" x14ac:dyDescent="0.25">
      <c r="A3247" s="91" t="s">
        <v>52</v>
      </c>
      <c r="B3247" s="92" t="s">
        <v>44</v>
      </c>
      <c r="C3247" s="92" t="s">
        <v>56</v>
      </c>
      <c r="D3247" s="92" t="s">
        <v>125</v>
      </c>
      <c r="E3247" s="92" t="s">
        <v>62</v>
      </c>
      <c r="F3247" s="92" t="s">
        <v>37</v>
      </c>
      <c r="G3247" s="93" t="s">
        <v>37</v>
      </c>
      <c r="H3247" s="93" t="s">
        <v>37</v>
      </c>
      <c r="I3247" s="92" t="s">
        <v>45</v>
      </c>
      <c r="J3247" s="94">
        <v>340</v>
      </c>
      <c r="K3247" s="95">
        <v>532</v>
      </c>
      <c r="L3247" s="96">
        <v>31358.999999999902</v>
      </c>
    </row>
    <row r="3248" spans="1:12" s="97" customFormat="1" ht="15" customHeight="1" x14ac:dyDescent="0.25">
      <c r="A3248" s="91" t="s">
        <v>52</v>
      </c>
      <c r="B3248" s="92" t="s">
        <v>44</v>
      </c>
      <c r="C3248" s="92" t="s">
        <v>56</v>
      </c>
      <c r="D3248" s="92" t="s">
        <v>125</v>
      </c>
      <c r="E3248" s="92" t="s">
        <v>37</v>
      </c>
      <c r="F3248" s="92" t="s">
        <v>120</v>
      </c>
      <c r="G3248" s="93" t="s">
        <v>37</v>
      </c>
      <c r="H3248" s="93" t="s">
        <v>37</v>
      </c>
      <c r="I3248" s="92" t="s">
        <v>117</v>
      </c>
      <c r="J3248" s="94">
        <v>810</v>
      </c>
      <c r="K3248" s="95">
        <v>2798</v>
      </c>
      <c r="L3248" s="96">
        <v>279143.45000001002</v>
      </c>
    </row>
    <row r="3249" spans="1:12" s="97" customFormat="1" ht="15" customHeight="1" x14ac:dyDescent="0.25">
      <c r="A3249" s="91" t="s">
        <v>52</v>
      </c>
      <c r="B3249" s="92" t="s">
        <v>44</v>
      </c>
      <c r="C3249" s="92" t="s">
        <v>56</v>
      </c>
      <c r="D3249" s="92" t="s">
        <v>125</v>
      </c>
      <c r="E3249" s="92" t="s">
        <v>37</v>
      </c>
      <c r="F3249" s="92" t="s">
        <v>120</v>
      </c>
      <c r="G3249" s="93" t="s">
        <v>37</v>
      </c>
      <c r="H3249" s="93" t="s">
        <v>37</v>
      </c>
      <c r="I3249" s="92" t="s">
        <v>45</v>
      </c>
      <c r="J3249" s="94">
        <v>84</v>
      </c>
      <c r="K3249" s="95">
        <v>113</v>
      </c>
      <c r="L3249" s="96">
        <v>6607.2</v>
      </c>
    </row>
    <row r="3250" spans="1:12" s="97" customFormat="1" ht="15" customHeight="1" x14ac:dyDescent="0.25">
      <c r="A3250" s="91" t="s">
        <v>52</v>
      </c>
      <c r="B3250" s="92" t="s">
        <v>44</v>
      </c>
      <c r="C3250" s="92" t="s">
        <v>56</v>
      </c>
      <c r="D3250" s="92" t="s">
        <v>125</v>
      </c>
      <c r="E3250" s="92" t="s">
        <v>37</v>
      </c>
      <c r="F3250" s="92" t="s">
        <v>121</v>
      </c>
      <c r="G3250" s="93" t="s">
        <v>37</v>
      </c>
      <c r="H3250" s="93" t="s">
        <v>37</v>
      </c>
      <c r="I3250" s="92" t="s">
        <v>117</v>
      </c>
      <c r="J3250" s="94">
        <v>8577</v>
      </c>
      <c r="K3250" s="95">
        <v>29708</v>
      </c>
      <c r="L3250" s="96">
        <v>2448650.33000114</v>
      </c>
    </row>
    <row r="3251" spans="1:12" s="97" customFormat="1" ht="15" customHeight="1" x14ac:dyDescent="0.25">
      <c r="A3251" s="91" t="s">
        <v>52</v>
      </c>
      <c r="B3251" s="92" t="s">
        <v>44</v>
      </c>
      <c r="C3251" s="92" t="s">
        <v>56</v>
      </c>
      <c r="D3251" s="92" t="s">
        <v>125</v>
      </c>
      <c r="E3251" s="92" t="s">
        <v>37</v>
      </c>
      <c r="F3251" s="92" t="s">
        <v>121</v>
      </c>
      <c r="G3251" s="93" t="s">
        <v>37</v>
      </c>
      <c r="H3251" s="93" t="s">
        <v>37</v>
      </c>
      <c r="I3251" s="92" t="s">
        <v>45</v>
      </c>
      <c r="J3251" s="94">
        <v>921</v>
      </c>
      <c r="K3251" s="95">
        <v>1465</v>
      </c>
      <c r="L3251" s="96">
        <v>86520.299999999595</v>
      </c>
    </row>
    <row r="3252" spans="1:12" s="97" customFormat="1" ht="15" customHeight="1" x14ac:dyDescent="0.25">
      <c r="A3252" s="91" t="s">
        <v>52</v>
      </c>
      <c r="B3252" s="92" t="s">
        <v>44</v>
      </c>
      <c r="C3252" s="92" t="s">
        <v>56</v>
      </c>
      <c r="D3252" s="92" t="s">
        <v>125</v>
      </c>
      <c r="E3252" s="92" t="s">
        <v>37</v>
      </c>
      <c r="F3252" s="92" t="s">
        <v>60</v>
      </c>
      <c r="G3252" s="93" t="s">
        <v>37</v>
      </c>
      <c r="H3252" s="93" t="s">
        <v>37</v>
      </c>
      <c r="I3252" s="92" t="s">
        <v>117</v>
      </c>
      <c r="J3252" s="94">
        <v>1086</v>
      </c>
      <c r="K3252" s="95">
        <v>4215</v>
      </c>
      <c r="L3252" s="96">
        <v>332955.02000000101</v>
      </c>
    </row>
    <row r="3253" spans="1:12" s="97" customFormat="1" ht="15" customHeight="1" x14ac:dyDescent="0.25">
      <c r="A3253" s="91" t="s">
        <v>52</v>
      </c>
      <c r="B3253" s="92" t="s">
        <v>44</v>
      </c>
      <c r="C3253" s="92" t="s">
        <v>56</v>
      </c>
      <c r="D3253" s="92" t="s">
        <v>125</v>
      </c>
      <c r="E3253" s="92" t="s">
        <v>37</v>
      </c>
      <c r="F3253" s="92" t="s">
        <v>60</v>
      </c>
      <c r="G3253" s="93" t="s">
        <v>37</v>
      </c>
      <c r="H3253" s="93" t="s">
        <v>37</v>
      </c>
      <c r="I3253" s="92" t="s">
        <v>45</v>
      </c>
      <c r="J3253" s="94">
        <v>92</v>
      </c>
      <c r="K3253" s="95">
        <v>141</v>
      </c>
      <c r="L3253" s="96">
        <v>7869.00000000001</v>
      </c>
    </row>
    <row r="3254" spans="1:12" s="97" customFormat="1" ht="15" customHeight="1" x14ac:dyDescent="0.25">
      <c r="A3254" s="91" t="s">
        <v>52</v>
      </c>
      <c r="B3254" s="92" t="s">
        <v>44</v>
      </c>
      <c r="C3254" s="92" t="s">
        <v>56</v>
      </c>
      <c r="D3254" s="92" t="s">
        <v>125</v>
      </c>
      <c r="E3254" s="92" t="s">
        <v>37</v>
      </c>
      <c r="F3254" s="92" t="s">
        <v>37</v>
      </c>
      <c r="G3254" s="93" t="s">
        <v>37</v>
      </c>
      <c r="H3254" s="93" t="s">
        <v>37</v>
      </c>
      <c r="I3254" s="92" t="s">
        <v>117</v>
      </c>
      <c r="J3254" s="94">
        <v>10459</v>
      </c>
      <c r="K3254" s="95">
        <v>36721</v>
      </c>
      <c r="L3254" s="96">
        <v>3060748.8000016301</v>
      </c>
    </row>
    <row r="3255" spans="1:12" s="97" customFormat="1" ht="15" customHeight="1" x14ac:dyDescent="0.25">
      <c r="A3255" s="91" t="s">
        <v>52</v>
      </c>
      <c r="B3255" s="92" t="s">
        <v>44</v>
      </c>
      <c r="C3255" s="92" t="s">
        <v>56</v>
      </c>
      <c r="D3255" s="92" t="s">
        <v>125</v>
      </c>
      <c r="E3255" s="92" t="s">
        <v>37</v>
      </c>
      <c r="F3255" s="92" t="s">
        <v>37</v>
      </c>
      <c r="G3255" s="93" t="s">
        <v>37</v>
      </c>
      <c r="H3255" s="93" t="s">
        <v>37</v>
      </c>
      <c r="I3255" s="92" t="s">
        <v>45</v>
      </c>
      <c r="J3255" s="94">
        <v>1097</v>
      </c>
      <c r="K3255" s="95">
        <v>1719</v>
      </c>
      <c r="L3255" s="96">
        <v>100996.500000001</v>
      </c>
    </row>
    <row r="3256" spans="1:12" s="97" customFormat="1" ht="15" customHeight="1" x14ac:dyDescent="0.25">
      <c r="A3256" s="91" t="s">
        <v>52</v>
      </c>
      <c r="B3256" s="92" t="s">
        <v>44</v>
      </c>
      <c r="C3256" s="92" t="s">
        <v>56</v>
      </c>
      <c r="D3256" s="92" t="s">
        <v>124</v>
      </c>
      <c r="E3256" s="92" t="s">
        <v>61</v>
      </c>
      <c r="F3256" s="92" t="s">
        <v>37</v>
      </c>
      <c r="G3256" s="93" t="s">
        <v>37</v>
      </c>
      <c r="H3256" s="93" t="s">
        <v>37</v>
      </c>
      <c r="I3256" s="92" t="s">
        <v>117</v>
      </c>
      <c r="J3256" s="94">
        <v>318</v>
      </c>
      <c r="K3256" s="95">
        <v>483</v>
      </c>
      <c r="L3256" s="96">
        <v>47423.6599999998</v>
      </c>
    </row>
    <row r="3257" spans="1:12" s="97" customFormat="1" ht="15" customHeight="1" x14ac:dyDescent="0.25">
      <c r="A3257" s="91" t="s">
        <v>52</v>
      </c>
      <c r="B3257" s="92" t="s">
        <v>44</v>
      </c>
      <c r="C3257" s="92" t="s">
        <v>56</v>
      </c>
      <c r="D3257" s="92" t="s">
        <v>124</v>
      </c>
      <c r="E3257" s="92" t="s">
        <v>61</v>
      </c>
      <c r="F3257" s="92" t="s">
        <v>37</v>
      </c>
      <c r="G3257" s="93" t="s">
        <v>37</v>
      </c>
      <c r="H3257" s="93" t="s">
        <v>37</v>
      </c>
      <c r="I3257" s="92" t="s">
        <v>45</v>
      </c>
      <c r="J3257" s="94">
        <v>50</v>
      </c>
      <c r="K3257" s="95">
        <v>58</v>
      </c>
      <c r="L3257" s="96">
        <v>2438.4</v>
      </c>
    </row>
    <row r="3258" spans="1:12" s="97" customFormat="1" ht="15" customHeight="1" x14ac:dyDescent="0.25">
      <c r="A3258" s="91" t="s">
        <v>52</v>
      </c>
      <c r="B3258" s="92" t="s">
        <v>44</v>
      </c>
      <c r="C3258" s="92" t="s">
        <v>56</v>
      </c>
      <c r="D3258" s="92" t="s">
        <v>124</v>
      </c>
      <c r="E3258" s="92" t="s">
        <v>62</v>
      </c>
      <c r="F3258" s="92" t="s">
        <v>37</v>
      </c>
      <c r="G3258" s="93" t="s">
        <v>37</v>
      </c>
      <c r="H3258" s="93" t="s">
        <v>37</v>
      </c>
      <c r="I3258" s="92" t="s">
        <v>117</v>
      </c>
      <c r="J3258" s="94">
        <v>175</v>
      </c>
      <c r="K3258" s="95">
        <v>222</v>
      </c>
      <c r="L3258" s="96">
        <v>22031.39</v>
      </c>
    </row>
    <row r="3259" spans="1:12" s="97" customFormat="1" ht="15" customHeight="1" x14ac:dyDescent="0.25">
      <c r="A3259" s="91" t="s">
        <v>52</v>
      </c>
      <c r="B3259" s="92" t="s">
        <v>44</v>
      </c>
      <c r="C3259" s="92" t="s">
        <v>56</v>
      </c>
      <c r="D3259" s="92" t="s">
        <v>124</v>
      </c>
      <c r="E3259" s="92" t="s">
        <v>62</v>
      </c>
      <c r="F3259" s="92" t="s">
        <v>37</v>
      </c>
      <c r="G3259" s="93" t="s">
        <v>37</v>
      </c>
      <c r="H3259" s="93" t="s">
        <v>37</v>
      </c>
      <c r="I3259" s="92" t="s">
        <v>45</v>
      </c>
      <c r="J3259" s="94">
        <v>35</v>
      </c>
      <c r="K3259" s="95">
        <v>38</v>
      </c>
      <c r="L3259" s="96">
        <v>1800.6</v>
      </c>
    </row>
    <row r="3260" spans="1:12" s="97" customFormat="1" ht="15" customHeight="1" x14ac:dyDescent="0.25">
      <c r="A3260" s="91" t="s">
        <v>52</v>
      </c>
      <c r="B3260" s="92" t="s">
        <v>44</v>
      </c>
      <c r="C3260" s="92" t="s">
        <v>56</v>
      </c>
      <c r="D3260" s="92" t="s">
        <v>124</v>
      </c>
      <c r="E3260" s="92" t="s">
        <v>37</v>
      </c>
      <c r="F3260" s="92" t="s">
        <v>120</v>
      </c>
      <c r="G3260" s="93" t="s">
        <v>37</v>
      </c>
      <c r="H3260" s="93" t="s">
        <v>37</v>
      </c>
      <c r="I3260" s="92" t="s">
        <v>117</v>
      </c>
      <c r="J3260" s="94">
        <v>483</v>
      </c>
      <c r="K3260" s="95">
        <v>688</v>
      </c>
      <c r="L3260" s="96">
        <v>68276.049999999697</v>
      </c>
    </row>
    <row r="3261" spans="1:12" s="97" customFormat="1" ht="15" customHeight="1" x14ac:dyDescent="0.25">
      <c r="A3261" s="91" t="s">
        <v>52</v>
      </c>
      <c r="B3261" s="92" t="s">
        <v>44</v>
      </c>
      <c r="C3261" s="92" t="s">
        <v>56</v>
      </c>
      <c r="D3261" s="92" t="s">
        <v>124</v>
      </c>
      <c r="E3261" s="92" t="s">
        <v>37</v>
      </c>
      <c r="F3261" s="92" t="s">
        <v>120</v>
      </c>
      <c r="G3261" s="93" t="s">
        <v>37</v>
      </c>
      <c r="H3261" s="93" t="s">
        <v>37</v>
      </c>
      <c r="I3261" s="92" t="s">
        <v>45</v>
      </c>
      <c r="J3261" s="94">
        <v>84</v>
      </c>
      <c r="K3261" s="95">
        <v>95</v>
      </c>
      <c r="L3261" s="96">
        <v>4239</v>
      </c>
    </row>
    <row r="3262" spans="1:12" s="97" customFormat="1" ht="15" customHeight="1" x14ac:dyDescent="0.25">
      <c r="A3262" s="91" t="s">
        <v>52</v>
      </c>
      <c r="B3262" s="92" t="s">
        <v>44</v>
      </c>
      <c r="C3262" s="92" t="s">
        <v>56</v>
      </c>
      <c r="D3262" s="92" t="s">
        <v>124</v>
      </c>
      <c r="E3262" s="92" t="s">
        <v>37</v>
      </c>
      <c r="F3262" s="92" t="s">
        <v>37</v>
      </c>
      <c r="G3262" s="93" t="s">
        <v>37</v>
      </c>
      <c r="H3262" s="93" t="s">
        <v>37</v>
      </c>
      <c r="I3262" s="92" t="s">
        <v>117</v>
      </c>
      <c r="J3262" s="94">
        <v>493</v>
      </c>
      <c r="K3262" s="95">
        <v>705</v>
      </c>
      <c r="L3262" s="96">
        <v>69455.049999999595</v>
      </c>
    </row>
    <row r="3263" spans="1:12" s="97" customFormat="1" ht="15" customHeight="1" x14ac:dyDescent="0.25">
      <c r="A3263" s="91" t="s">
        <v>52</v>
      </c>
      <c r="B3263" s="92" t="s">
        <v>44</v>
      </c>
      <c r="C3263" s="92" t="s">
        <v>56</v>
      </c>
      <c r="D3263" s="92" t="s">
        <v>124</v>
      </c>
      <c r="E3263" s="92" t="s">
        <v>37</v>
      </c>
      <c r="F3263" s="92" t="s">
        <v>37</v>
      </c>
      <c r="G3263" s="93" t="s">
        <v>37</v>
      </c>
      <c r="H3263" s="93" t="s">
        <v>37</v>
      </c>
      <c r="I3263" s="92" t="s">
        <v>45</v>
      </c>
      <c r="J3263" s="94">
        <v>85</v>
      </c>
      <c r="K3263" s="95">
        <v>96</v>
      </c>
      <c r="L3263" s="96">
        <v>4239</v>
      </c>
    </row>
    <row r="3264" spans="1:12" s="97" customFormat="1" ht="15" customHeight="1" x14ac:dyDescent="0.25">
      <c r="A3264" s="91" t="s">
        <v>52</v>
      </c>
      <c r="B3264" s="92" t="s">
        <v>44</v>
      </c>
      <c r="C3264" s="92" t="s">
        <v>56</v>
      </c>
      <c r="D3264" s="92" t="s">
        <v>37</v>
      </c>
      <c r="E3264" s="92" t="s">
        <v>61</v>
      </c>
      <c r="F3264" s="92" t="s">
        <v>120</v>
      </c>
      <c r="G3264" s="93" t="s">
        <v>37</v>
      </c>
      <c r="H3264" s="93" t="s">
        <v>37</v>
      </c>
      <c r="I3264" s="92" t="s">
        <v>117</v>
      </c>
      <c r="J3264" s="94">
        <v>2341</v>
      </c>
      <c r="K3264" s="95">
        <v>5155</v>
      </c>
      <c r="L3264" s="96">
        <v>351918.549999988</v>
      </c>
    </row>
    <row r="3265" spans="1:12" s="97" customFormat="1" ht="15" customHeight="1" x14ac:dyDescent="0.25">
      <c r="A3265" s="91" t="s">
        <v>52</v>
      </c>
      <c r="B3265" s="92" t="s">
        <v>44</v>
      </c>
      <c r="C3265" s="92" t="s">
        <v>56</v>
      </c>
      <c r="D3265" s="92" t="s">
        <v>37</v>
      </c>
      <c r="E3265" s="92" t="s">
        <v>61</v>
      </c>
      <c r="F3265" s="92" t="s">
        <v>120</v>
      </c>
      <c r="G3265" s="93" t="s">
        <v>37</v>
      </c>
      <c r="H3265" s="93" t="s">
        <v>37</v>
      </c>
      <c r="I3265" s="92" t="s">
        <v>45</v>
      </c>
      <c r="J3265" s="94">
        <v>411</v>
      </c>
      <c r="K3265" s="95">
        <v>455</v>
      </c>
      <c r="L3265" s="96">
        <v>17980.400000000001</v>
      </c>
    </row>
    <row r="3266" spans="1:12" s="97" customFormat="1" ht="15" customHeight="1" x14ac:dyDescent="0.25">
      <c r="A3266" s="91" t="s">
        <v>52</v>
      </c>
      <c r="B3266" s="92" t="s">
        <v>44</v>
      </c>
      <c r="C3266" s="92" t="s">
        <v>56</v>
      </c>
      <c r="D3266" s="92" t="s">
        <v>37</v>
      </c>
      <c r="E3266" s="92" t="s">
        <v>61</v>
      </c>
      <c r="F3266" s="92" t="s">
        <v>121</v>
      </c>
      <c r="G3266" s="93" t="s">
        <v>37</v>
      </c>
      <c r="H3266" s="93" t="s">
        <v>37</v>
      </c>
      <c r="I3266" s="92" t="s">
        <v>117</v>
      </c>
      <c r="J3266" s="94">
        <v>21727</v>
      </c>
      <c r="K3266" s="95">
        <v>46395</v>
      </c>
      <c r="L3266" s="96">
        <v>2710076.1500010402</v>
      </c>
    </row>
    <row r="3267" spans="1:12" s="97" customFormat="1" ht="15" customHeight="1" x14ac:dyDescent="0.25">
      <c r="A3267" s="91" t="s">
        <v>52</v>
      </c>
      <c r="B3267" s="92" t="s">
        <v>44</v>
      </c>
      <c r="C3267" s="92" t="s">
        <v>56</v>
      </c>
      <c r="D3267" s="92" t="s">
        <v>37</v>
      </c>
      <c r="E3267" s="92" t="s">
        <v>61</v>
      </c>
      <c r="F3267" s="92" t="s">
        <v>121</v>
      </c>
      <c r="G3267" s="93" t="s">
        <v>37</v>
      </c>
      <c r="H3267" s="93" t="s">
        <v>37</v>
      </c>
      <c r="I3267" s="92" t="s">
        <v>45</v>
      </c>
      <c r="J3267" s="94">
        <v>4806</v>
      </c>
      <c r="K3267" s="95">
        <v>5615</v>
      </c>
      <c r="L3267" s="96">
        <v>231423.99999999901</v>
      </c>
    </row>
    <row r="3268" spans="1:12" s="97" customFormat="1" ht="15" customHeight="1" x14ac:dyDescent="0.25">
      <c r="A3268" s="91" t="s">
        <v>52</v>
      </c>
      <c r="B3268" s="92" t="s">
        <v>44</v>
      </c>
      <c r="C3268" s="92" t="s">
        <v>56</v>
      </c>
      <c r="D3268" s="92" t="s">
        <v>37</v>
      </c>
      <c r="E3268" s="92" t="s">
        <v>61</v>
      </c>
      <c r="F3268" s="92" t="s">
        <v>60</v>
      </c>
      <c r="G3268" s="93" t="s">
        <v>37</v>
      </c>
      <c r="H3268" s="93" t="s">
        <v>37</v>
      </c>
      <c r="I3268" s="92" t="s">
        <v>117</v>
      </c>
      <c r="J3268" s="94">
        <v>3139</v>
      </c>
      <c r="K3268" s="95">
        <v>7167</v>
      </c>
      <c r="L3268" s="96">
        <v>412562.159999981</v>
      </c>
    </row>
    <row r="3269" spans="1:12" s="97" customFormat="1" ht="15" customHeight="1" x14ac:dyDescent="0.25">
      <c r="A3269" s="91" t="s">
        <v>52</v>
      </c>
      <c r="B3269" s="92" t="s">
        <v>44</v>
      </c>
      <c r="C3269" s="92" t="s">
        <v>56</v>
      </c>
      <c r="D3269" s="92" t="s">
        <v>37</v>
      </c>
      <c r="E3269" s="92" t="s">
        <v>61</v>
      </c>
      <c r="F3269" s="92" t="s">
        <v>60</v>
      </c>
      <c r="G3269" s="93" t="s">
        <v>37</v>
      </c>
      <c r="H3269" s="93" t="s">
        <v>37</v>
      </c>
      <c r="I3269" s="92" t="s">
        <v>45</v>
      </c>
      <c r="J3269" s="94">
        <v>734</v>
      </c>
      <c r="K3269" s="95">
        <v>850</v>
      </c>
      <c r="L3269" s="96">
        <v>34223.4</v>
      </c>
    </row>
    <row r="3270" spans="1:12" s="97" customFormat="1" ht="15" customHeight="1" x14ac:dyDescent="0.25">
      <c r="A3270" s="91" t="s">
        <v>52</v>
      </c>
      <c r="B3270" s="92" t="s">
        <v>44</v>
      </c>
      <c r="C3270" s="92" t="s">
        <v>56</v>
      </c>
      <c r="D3270" s="92" t="s">
        <v>37</v>
      </c>
      <c r="E3270" s="92" t="s">
        <v>61</v>
      </c>
      <c r="F3270" s="92" t="s">
        <v>37</v>
      </c>
      <c r="G3270" s="93" t="s">
        <v>37</v>
      </c>
      <c r="H3270" s="93" t="s">
        <v>37</v>
      </c>
      <c r="I3270" s="92" t="s">
        <v>117</v>
      </c>
      <c r="J3270" s="94">
        <v>27189</v>
      </c>
      <c r="K3270" s="95">
        <v>58717</v>
      </c>
      <c r="L3270" s="96">
        <v>3474556.8600016702</v>
      </c>
    </row>
    <row r="3271" spans="1:12" s="97" customFormat="1" ht="15" customHeight="1" x14ac:dyDescent="0.25">
      <c r="A3271" s="91" t="s">
        <v>52</v>
      </c>
      <c r="B3271" s="92" t="s">
        <v>44</v>
      </c>
      <c r="C3271" s="92" t="s">
        <v>56</v>
      </c>
      <c r="D3271" s="92" t="s">
        <v>37</v>
      </c>
      <c r="E3271" s="92" t="s">
        <v>61</v>
      </c>
      <c r="F3271" s="92" t="s">
        <v>37</v>
      </c>
      <c r="G3271" s="93" t="s">
        <v>37</v>
      </c>
      <c r="H3271" s="93" t="s">
        <v>37</v>
      </c>
      <c r="I3271" s="92" t="s">
        <v>45</v>
      </c>
      <c r="J3271" s="94">
        <v>5951</v>
      </c>
      <c r="K3271" s="95">
        <v>6920</v>
      </c>
      <c r="L3271" s="96">
        <v>283627.8</v>
      </c>
    </row>
    <row r="3272" spans="1:12" s="97" customFormat="1" ht="15" customHeight="1" x14ac:dyDescent="0.25">
      <c r="A3272" s="91" t="s">
        <v>52</v>
      </c>
      <c r="B3272" s="92" t="s">
        <v>44</v>
      </c>
      <c r="C3272" s="92" t="s">
        <v>56</v>
      </c>
      <c r="D3272" s="92" t="s">
        <v>37</v>
      </c>
      <c r="E3272" s="92" t="s">
        <v>62</v>
      </c>
      <c r="F3272" s="92" t="s">
        <v>120</v>
      </c>
      <c r="G3272" s="93" t="s">
        <v>37</v>
      </c>
      <c r="H3272" s="93" t="s">
        <v>37</v>
      </c>
      <c r="I3272" s="92" t="s">
        <v>117</v>
      </c>
      <c r="J3272" s="94">
        <v>1180</v>
      </c>
      <c r="K3272" s="95">
        <v>2175</v>
      </c>
      <c r="L3272" s="96">
        <v>144419.210000002</v>
      </c>
    </row>
    <row r="3273" spans="1:12" s="97" customFormat="1" ht="15" customHeight="1" x14ac:dyDescent="0.25">
      <c r="A3273" s="91" t="s">
        <v>52</v>
      </c>
      <c r="B3273" s="92" t="s">
        <v>44</v>
      </c>
      <c r="C3273" s="92" t="s">
        <v>56</v>
      </c>
      <c r="D3273" s="92" t="s">
        <v>37</v>
      </c>
      <c r="E3273" s="92" t="s">
        <v>62</v>
      </c>
      <c r="F3273" s="92" t="s">
        <v>120</v>
      </c>
      <c r="G3273" s="93" t="s">
        <v>37</v>
      </c>
      <c r="H3273" s="93" t="s">
        <v>37</v>
      </c>
      <c r="I3273" s="92" t="s">
        <v>45</v>
      </c>
      <c r="J3273" s="94">
        <v>188</v>
      </c>
      <c r="K3273" s="95">
        <v>206</v>
      </c>
      <c r="L3273" s="96">
        <v>9008</v>
      </c>
    </row>
    <row r="3274" spans="1:12" s="97" customFormat="1" ht="15" customHeight="1" x14ac:dyDescent="0.25">
      <c r="A3274" s="91" t="s">
        <v>52</v>
      </c>
      <c r="B3274" s="92" t="s">
        <v>44</v>
      </c>
      <c r="C3274" s="92" t="s">
        <v>56</v>
      </c>
      <c r="D3274" s="92" t="s">
        <v>37</v>
      </c>
      <c r="E3274" s="92" t="s">
        <v>62</v>
      </c>
      <c r="F3274" s="92" t="s">
        <v>121</v>
      </c>
      <c r="G3274" s="93" t="s">
        <v>37</v>
      </c>
      <c r="H3274" s="93" t="s">
        <v>37</v>
      </c>
      <c r="I3274" s="92" t="s">
        <v>117</v>
      </c>
      <c r="J3274" s="94">
        <v>12190</v>
      </c>
      <c r="K3274" s="95">
        <v>25712</v>
      </c>
      <c r="L3274" s="96">
        <v>1499048.34000012</v>
      </c>
    </row>
    <row r="3275" spans="1:12" s="97" customFormat="1" ht="15" customHeight="1" x14ac:dyDescent="0.25">
      <c r="A3275" s="91" t="s">
        <v>52</v>
      </c>
      <c r="B3275" s="92" t="s">
        <v>44</v>
      </c>
      <c r="C3275" s="92" t="s">
        <v>56</v>
      </c>
      <c r="D3275" s="92" t="s">
        <v>37</v>
      </c>
      <c r="E3275" s="92" t="s">
        <v>62</v>
      </c>
      <c r="F3275" s="92" t="s">
        <v>121</v>
      </c>
      <c r="G3275" s="93" t="s">
        <v>37</v>
      </c>
      <c r="H3275" s="93" t="s">
        <v>37</v>
      </c>
      <c r="I3275" s="92" t="s">
        <v>45</v>
      </c>
      <c r="J3275" s="94">
        <v>2060</v>
      </c>
      <c r="K3275" s="95">
        <v>2400</v>
      </c>
      <c r="L3275" s="96">
        <v>100825.4</v>
      </c>
    </row>
    <row r="3276" spans="1:12" s="97" customFormat="1" ht="15" customHeight="1" x14ac:dyDescent="0.25">
      <c r="A3276" s="91" t="s">
        <v>52</v>
      </c>
      <c r="B3276" s="92" t="s">
        <v>44</v>
      </c>
      <c r="C3276" s="92" t="s">
        <v>56</v>
      </c>
      <c r="D3276" s="92" t="s">
        <v>37</v>
      </c>
      <c r="E3276" s="92" t="s">
        <v>62</v>
      </c>
      <c r="F3276" s="92" t="s">
        <v>60</v>
      </c>
      <c r="G3276" s="93" t="s">
        <v>37</v>
      </c>
      <c r="H3276" s="93" t="s">
        <v>37</v>
      </c>
      <c r="I3276" s="92" t="s">
        <v>117</v>
      </c>
      <c r="J3276" s="94">
        <v>1582</v>
      </c>
      <c r="K3276" s="95">
        <v>4075</v>
      </c>
      <c r="L3276" s="96">
        <v>243052.29000000801</v>
      </c>
    </row>
    <row r="3277" spans="1:12" s="97" customFormat="1" ht="15" customHeight="1" x14ac:dyDescent="0.25">
      <c r="A3277" s="91" t="s">
        <v>52</v>
      </c>
      <c r="B3277" s="92" t="s">
        <v>44</v>
      </c>
      <c r="C3277" s="92" t="s">
        <v>56</v>
      </c>
      <c r="D3277" s="92" t="s">
        <v>37</v>
      </c>
      <c r="E3277" s="92" t="s">
        <v>62</v>
      </c>
      <c r="F3277" s="92" t="s">
        <v>60</v>
      </c>
      <c r="G3277" s="93" t="s">
        <v>37</v>
      </c>
      <c r="H3277" s="93" t="s">
        <v>37</v>
      </c>
      <c r="I3277" s="92" t="s">
        <v>45</v>
      </c>
      <c r="J3277" s="94">
        <v>338</v>
      </c>
      <c r="K3277" s="95">
        <v>391</v>
      </c>
      <c r="L3277" s="96">
        <v>16243.4</v>
      </c>
    </row>
    <row r="3278" spans="1:12" s="97" customFormat="1" ht="15" customHeight="1" x14ac:dyDescent="0.25">
      <c r="A3278" s="91" t="s">
        <v>52</v>
      </c>
      <c r="B3278" s="92" t="s">
        <v>44</v>
      </c>
      <c r="C3278" s="92" t="s">
        <v>56</v>
      </c>
      <c r="D3278" s="92" t="s">
        <v>37</v>
      </c>
      <c r="E3278" s="92" t="s">
        <v>62</v>
      </c>
      <c r="F3278" s="92" t="s">
        <v>37</v>
      </c>
      <c r="G3278" s="93" t="s">
        <v>37</v>
      </c>
      <c r="H3278" s="93" t="s">
        <v>37</v>
      </c>
      <c r="I3278" s="92" t="s">
        <v>117</v>
      </c>
      <c r="J3278" s="94">
        <v>14942</v>
      </c>
      <c r="K3278" s="95">
        <v>31962</v>
      </c>
      <c r="L3278" s="96">
        <v>1886519.8400006499</v>
      </c>
    </row>
    <row r="3279" spans="1:12" s="97" customFormat="1" ht="15" customHeight="1" x14ac:dyDescent="0.25">
      <c r="A3279" s="91" t="s">
        <v>52</v>
      </c>
      <c r="B3279" s="92" t="s">
        <v>44</v>
      </c>
      <c r="C3279" s="92" t="s">
        <v>56</v>
      </c>
      <c r="D3279" s="92" t="s">
        <v>37</v>
      </c>
      <c r="E3279" s="92" t="s">
        <v>62</v>
      </c>
      <c r="F3279" s="92" t="s">
        <v>37</v>
      </c>
      <c r="G3279" s="93" t="s">
        <v>37</v>
      </c>
      <c r="H3279" s="93" t="s">
        <v>37</v>
      </c>
      <c r="I3279" s="92" t="s">
        <v>45</v>
      </c>
      <c r="J3279" s="94">
        <v>2586</v>
      </c>
      <c r="K3279" s="95">
        <v>2997</v>
      </c>
      <c r="L3279" s="96">
        <v>126076.8</v>
      </c>
    </row>
    <row r="3280" spans="1:12" s="97" customFormat="1" ht="15" customHeight="1" x14ac:dyDescent="0.25">
      <c r="A3280" s="91" t="s">
        <v>52</v>
      </c>
      <c r="B3280" s="92" t="s">
        <v>44</v>
      </c>
      <c r="C3280" s="92" t="s">
        <v>56</v>
      </c>
      <c r="D3280" s="92" t="s">
        <v>37</v>
      </c>
      <c r="E3280" s="92" t="s">
        <v>37</v>
      </c>
      <c r="F3280" s="92" t="s">
        <v>120</v>
      </c>
      <c r="G3280" s="93" t="s">
        <v>37</v>
      </c>
      <c r="H3280" s="93" t="s">
        <v>37</v>
      </c>
      <c r="I3280" s="92" t="s">
        <v>117</v>
      </c>
      <c r="J3280" s="94">
        <v>3521</v>
      </c>
      <c r="K3280" s="95">
        <v>7330</v>
      </c>
      <c r="L3280" s="96">
        <v>496337.75999997498</v>
      </c>
    </row>
    <row r="3281" spans="1:12" s="97" customFormat="1" ht="15" customHeight="1" x14ac:dyDescent="0.25">
      <c r="A3281" s="91" t="s">
        <v>52</v>
      </c>
      <c r="B3281" s="92" t="s">
        <v>44</v>
      </c>
      <c r="C3281" s="92" t="s">
        <v>56</v>
      </c>
      <c r="D3281" s="92" t="s">
        <v>37</v>
      </c>
      <c r="E3281" s="92" t="s">
        <v>37</v>
      </c>
      <c r="F3281" s="92" t="s">
        <v>120</v>
      </c>
      <c r="G3281" s="93" t="s">
        <v>37</v>
      </c>
      <c r="H3281" s="93" t="s">
        <v>37</v>
      </c>
      <c r="I3281" s="92" t="s">
        <v>45</v>
      </c>
      <c r="J3281" s="94">
        <v>599</v>
      </c>
      <c r="K3281" s="95">
        <v>661</v>
      </c>
      <c r="L3281" s="96">
        <v>26988.400000000001</v>
      </c>
    </row>
    <row r="3282" spans="1:12" s="97" customFormat="1" ht="15" customHeight="1" x14ac:dyDescent="0.25">
      <c r="A3282" s="91" t="s">
        <v>52</v>
      </c>
      <c r="B3282" s="92" t="s">
        <v>44</v>
      </c>
      <c r="C3282" s="92" t="s">
        <v>56</v>
      </c>
      <c r="D3282" s="92" t="s">
        <v>37</v>
      </c>
      <c r="E3282" s="92" t="s">
        <v>37</v>
      </c>
      <c r="F3282" s="92" t="s">
        <v>121</v>
      </c>
      <c r="G3282" s="93" t="s">
        <v>37</v>
      </c>
      <c r="H3282" s="93" t="s">
        <v>37</v>
      </c>
      <c r="I3282" s="92" t="s">
        <v>117</v>
      </c>
      <c r="J3282" s="94">
        <v>33913</v>
      </c>
      <c r="K3282" s="95">
        <v>72107</v>
      </c>
      <c r="L3282" s="96">
        <v>4209124.4900019905</v>
      </c>
    </row>
    <row r="3283" spans="1:12" s="97" customFormat="1" ht="15" customHeight="1" x14ac:dyDescent="0.25">
      <c r="A3283" s="91" t="s">
        <v>52</v>
      </c>
      <c r="B3283" s="92" t="s">
        <v>44</v>
      </c>
      <c r="C3283" s="92" t="s">
        <v>56</v>
      </c>
      <c r="D3283" s="92" t="s">
        <v>37</v>
      </c>
      <c r="E3283" s="92" t="s">
        <v>37</v>
      </c>
      <c r="F3283" s="92" t="s">
        <v>121</v>
      </c>
      <c r="G3283" s="93" t="s">
        <v>37</v>
      </c>
      <c r="H3283" s="93" t="s">
        <v>37</v>
      </c>
      <c r="I3283" s="92" t="s">
        <v>45</v>
      </c>
      <c r="J3283" s="94">
        <v>6866</v>
      </c>
      <c r="K3283" s="95">
        <v>8015</v>
      </c>
      <c r="L3283" s="96">
        <v>332249.40000000101</v>
      </c>
    </row>
    <row r="3284" spans="1:12" s="97" customFormat="1" ht="15" customHeight="1" x14ac:dyDescent="0.25">
      <c r="A3284" s="91" t="s">
        <v>52</v>
      </c>
      <c r="B3284" s="92" t="s">
        <v>44</v>
      </c>
      <c r="C3284" s="92" t="s">
        <v>56</v>
      </c>
      <c r="D3284" s="92" t="s">
        <v>37</v>
      </c>
      <c r="E3284" s="92" t="s">
        <v>37</v>
      </c>
      <c r="F3284" s="92" t="s">
        <v>60</v>
      </c>
      <c r="G3284" s="93" t="s">
        <v>37</v>
      </c>
      <c r="H3284" s="93" t="s">
        <v>37</v>
      </c>
      <c r="I3284" s="92" t="s">
        <v>117</v>
      </c>
      <c r="J3284" s="94">
        <v>4721</v>
      </c>
      <c r="K3284" s="95">
        <v>11242</v>
      </c>
      <c r="L3284" s="96">
        <v>655614.44999994803</v>
      </c>
    </row>
    <row r="3285" spans="1:12" s="97" customFormat="1" ht="15" customHeight="1" x14ac:dyDescent="0.25">
      <c r="A3285" s="91" t="s">
        <v>52</v>
      </c>
      <c r="B3285" s="92" t="s">
        <v>44</v>
      </c>
      <c r="C3285" s="92" t="s">
        <v>56</v>
      </c>
      <c r="D3285" s="92" t="s">
        <v>37</v>
      </c>
      <c r="E3285" s="92" t="s">
        <v>37</v>
      </c>
      <c r="F3285" s="92" t="s">
        <v>60</v>
      </c>
      <c r="G3285" s="93" t="s">
        <v>37</v>
      </c>
      <c r="H3285" s="93" t="s">
        <v>37</v>
      </c>
      <c r="I3285" s="92" t="s">
        <v>45</v>
      </c>
      <c r="J3285" s="94">
        <v>1072</v>
      </c>
      <c r="K3285" s="95">
        <v>1241</v>
      </c>
      <c r="L3285" s="96">
        <v>50466.8</v>
      </c>
    </row>
    <row r="3286" spans="1:12" s="97" customFormat="1" ht="15" customHeight="1" x14ac:dyDescent="0.25">
      <c r="A3286" s="91" t="s">
        <v>52</v>
      </c>
      <c r="B3286" s="92" t="s">
        <v>44</v>
      </c>
      <c r="C3286" s="92" t="s">
        <v>56</v>
      </c>
      <c r="D3286" s="92" t="s">
        <v>37</v>
      </c>
      <c r="E3286" s="92" t="s">
        <v>37</v>
      </c>
      <c r="F3286" s="92" t="s">
        <v>37</v>
      </c>
      <c r="G3286" s="93" t="s">
        <v>37</v>
      </c>
      <c r="H3286" s="93" t="s">
        <v>37</v>
      </c>
      <c r="I3286" s="92" t="s">
        <v>117</v>
      </c>
      <c r="J3286" s="94">
        <v>42127</v>
      </c>
      <c r="K3286" s="95">
        <v>90679</v>
      </c>
      <c r="L3286" s="96">
        <v>5361076.6999977399</v>
      </c>
    </row>
    <row r="3287" spans="1:12" s="97" customFormat="1" ht="15" customHeight="1" x14ac:dyDescent="0.25">
      <c r="A3287" s="91" t="s">
        <v>52</v>
      </c>
      <c r="B3287" s="92" t="s">
        <v>44</v>
      </c>
      <c r="C3287" s="92" t="s">
        <v>56</v>
      </c>
      <c r="D3287" s="92" t="s">
        <v>37</v>
      </c>
      <c r="E3287" s="92" t="s">
        <v>37</v>
      </c>
      <c r="F3287" s="92" t="s">
        <v>37</v>
      </c>
      <c r="G3287" s="93" t="s">
        <v>37</v>
      </c>
      <c r="H3287" s="93" t="s">
        <v>37</v>
      </c>
      <c r="I3287" s="92" t="s">
        <v>45</v>
      </c>
      <c r="J3287" s="94">
        <v>8537</v>
      </c>
      <c r="K3287" s="95">
        <v>9917</v>
      </c>
      <c r="L3287" s="96">
        <v>409704.60000000102</v>
      </c>
    </row>
    <row r="3288" spans="1:12" s="97" customFormat="1" ht="15" customHeight="1" x14ac:dyDescent="0.25">
      <c r="A3288" s="91" t="s">
        <v>57</v>
      </c>
      <c r="B3288" s="92" t="s">
        <v>41</v>
      </c>
      <c r="C3288" s="92" t="s">
        <v>53</v>
      </c>
      <c r="D3288" s="92" t="s">
        <v>123</v>
      </c>
      <c r="E3288" s="92" t="s">
        <v>61</v>
      </c>
      <c r="F3288" s="92" t="s">
        <v>37</v>
      </c>
      <c r="G3288" s="93" t="s">
        <v>37</v>
      </c>
      <c r="H3288" s="93" t="s">
        <v>37</v>
      </c>
      <c r="I3288" s="92" t="s">
        <v>117</v>
      </c>
      <c r="J3288" s="94">
        <v>88054</v>
      </c>
      <c r="K3288" s="95">
        <v>154771</v>
      </c>
      <c r="L3288" s="96">
        <v>13922464.779990699</v>
      </c>
    </row>
    <row r="3289" spans="1:12" s="97" customFormat="1" ht="15" customHeight="1" x14ac:dyDescent="0.25">
      <c r="A3289" s="91" t="s">
        <v>57</v>
      </c>
      <c r="B3289" s="92" t="s">
        <v>41</v>
      </c>
      <c r="C3289" s="92" t="s">
        <v>53</v>
      </c>
      <c r="D3289" s="92" t="s">
        <v>123</v>
      </c>
      <c r="E3289" s="92" t="s">
        <v>61</v>
      </c>
      <c r="F3289" s="92" t="s">
        <v>37</v>
      </c>
      <c r="G3289" s="93" t="s">
        <v>37</v>
      </c>
      <c r="H3289" s="93" t="s">
        <v>37</v>
      </c>
      <c r="I3289" s="92" t="s">
        <v>45</v>
      </c>
      <c r="J3289" s="94">
        <v>107251</v>
      </c>
      <c r="K3289" s="95">
        <v>182751</v>
      </c>
      <c r="L3289" s="96">
        <v>11371865.959967099</v>
      </c>
    </row>
    <row r="3290" spans="1:12" s="97" customFormat="1" ht="15" customHeight="1" x14ac:dyDescent="0.25">
      <c r="A3290" s="91" t="s">
        <v>57</v>
      </c>
      <c r="B3290" s="92" t="s">
        <v>41</v>
      </c>
      <c r="C3290" s="92" t="s">
        <v>53</v>
      </c>
      <c r="D3290" s="92" t="s">
        <v>123</v>
      </c>
      <c r="E3290" s="92" t="s">
        <v>62</v>
      </c>
      <c r="F3290" s="92" t="s">
        <v>37</v>
      </c>
      <c r="G3290" s="93" t="s">
        <v>37</v>
      </c>
      <c r="H3290" s="93" t="s">
        <v>37</v>
      </c>
      <c r="I3290" s="92" t="s">
        <v>117</v>
      </c>
      <c r="J3290" s="94">
        <v>52460</v>
      </c>
      <c r="K3290" s="95">
        <v>96581</v>
      </c>
      <c r="L3290" s="96">
        <v>8661769.2900036294</v>
      </c>
    </row>
    <row r="3291" spans="1:12" s="97" customFormat="1" ht="15" customHeight="1" x14ac:dyDescent="0.25">
      <c r="A3291" s="91" t="s">
        <v>57</v>
      </c>
      <c r="B3291" s="92" t="s">
        <v>41</v>
      </c>
      <c r="C3291" s="92" t="s">
        <v>53</v>
      </c>
      <c r="D3291" s="92" t="s">
        <v>123</v>
      </c>
      <c r="E3291" s="92" t="s">
        <v>62</v>
      </c>
      <c r="F3291" s="92" t="s">
        <v>37</v>
      </c>
      <c r="G3291" s="93" t="s">
        <v>37</v>
      </c>
      <c r="H3291" s="93" t="s">
        <v>37</v>
      </c>
      <c r="I3291" s="92" t="s">
        <v>45</v>
      </c>
      <c r="J3291" s="94">
        <v>49439</v>
      </c>
      <c r="K3291" s="95">
        <v>80377</v>
      </c>
      <c r="L3291" s="96">
        <v>4879671.0200001504</v>
      </c>
    </row>
    <row r="3292" spans="1:12" s="97" customFormat="1" ht="15" customHeight="1" x14ac:dyDescent="0.25">
      <c r="A3292" s="91" t="s">
        <v>57</v>
      </c>
      <c r="B3292" s="92" t="s">
        <v>41</v>
      </c>
      <c r="C3292" s="92" t="s">
        <v>53</v>
      </c>
      <c r="D3292" s="92" t="s">
        <v>123</v>
      </c>
      <c r="E3292" s="92" t="s">
        <v>37</v>
      </c>
      <c r="F3292" s="92" t="s">
        <v>120</v>
      </c>
      <c r="G3292" s="93" t="s">
        <v>37</v>
      </c>
      <c r="H3292" s="93" t="s">
        <v>37</v>
      </c>
      <c r="I3292" s="92" t="s">
        <v>117</v>
      </c>
      <c r="J3292" s="94">
        <v>6642</v>
      </c>
      <c r="K3292" s="95">
        <v>12005</v>
      </c>
      <c r="L3292" s="96">
        <v>1078479.1499999701</v>
      </c>
    </row>
    <row r="3293" spans="1:12" s="97" customFormat="1" ht="15" customHeight="1" x14ac:dyDescent="0.25">
      <c r="A3293" s="91" t="s">
        <v>57</v>
      </c>
      <c r="B3293" s="92" t="s">
        <v>41</v>
      </c>
      <c r="C3293" s="92" t="s">
        <v>53</v>
      </c>
      <c r="D3293" s="92" t="s">
        <v>123</v>
      </c>
      <c r="E3293" s="92" t="s">
        <v>37</v>
      </c>
      <c r="F3293" s="92" t="s">
        <v>120</v>
      </c>
      <c r="G3293" s="93" t="s">
        <v>37</v>
      </c>
      <c r="H3293" s="93" t="s">
        <v>37</v>
      </c>
      <c r="I3293" s="92" t="s">
        <v>45</v>
      </c>
      <c r="J3293" s="94">
        <v>6410</v>
      </c>
      <c r="K3293" s="95">
        <v>10538</v>
      </c>
      <c r="L3293" s="96">
        <v>657160.749999939</v>
      </c>
    </row>
    <row r="3294" spans="1:12" s="97" customFormat="1" ht="15" customHeight="1" x14ac:dyDescent="0.25">
      <c r="A3294" s="91" t="s">
        <v>57</v>
      </c>
      <c r="B3294" s="92" t="s">
        <v>41</v>
      </c>
      <c r="C3294" s="92" t="s">
        <v>53</v>
      </c>
      <c r="D3294" s="92" t="s">
        <v>123</v>
      </c>
      <c r="E3294" s="92" t="s">
        <v>37</v>
      </c>
      <c r="F3294" s="92" t="s">
        <v>121</v>
      </c>
      <c r="G3294" s="93" t="s">
        <v>37</v>
      </c>
      <c r="H3294" s="93" t="s">
        <v>37</v>
      </c>
      <c r="I3294" s="92" t="s">
        <v>117</v>
      </c>
      <c r="J3294" s="94">
        <v>112477</v>
      </c>
      <c r="K3294" s="95">
        <v>192250</v>
      </c>
      <c r="L3294" s="96">
        <v>17662614.279976401</v>
      </c>
    </row>
    <row r="3295" spans="1:12" s="97" customFormat="1" ht="15" customHeight="1" x14ac:dyDescent="0.25">
      <c r="A3295" s="91" t="s">
        <v>57</v>
      </c>
      <c r="B3295" s="92" t="s">
        <v>41</v>
      </c>
      <c r="C3295" s="92" t="s">
        <v>53</v>
      </c>
      <c r="D3295" s="92" t="s">
        <v>123</v>
      </c>
      <c r="E3295" s="92" t="s">
        <v>37</v>
      </c>
      <c r="F3295" s="92" t="s">
        <v>121</v>
      </c>
      <c r="G3295" s="93" t="s">
        <v>37</v>
      </c>
      <c r="H3295" s="93" t="s">
        <v>37</v>
      </c>
      <c r="I3295" s="92" t="s">
        <v>45</v>
      </c>
      <c r="J3295" s="94">
        <v>124644</v>
      </c>
      <c r="K3295" s="95">
        <v>210082</v>
      </c>
      <c r="L3295" s="96">
        <v>13117661.7299773</v>
      </c>
    </row>
    <row r="3296" spans="1:12" s="97" customFormat="1" ht="15" customHeight="1" x14ac:dyDescent="0.25">
      <c r="A3296" s="91" t="s">
        <v>57</v>
      </c>
      <c r="B3296" s="92" t="s">
        <v>41</v>
      </c>
      <c r="C3296" s="92" t="s">
        <v>53</v>
      </c>
      <c r="D3296" s="92" t="s">
        <v>123</v>
      </c>
      <c r="E3296" s="92" t="s">
        <v>37</v>
      </c>
      <c r="F3296" s="92" t="s">
        <v>60</v>
      </c>
      <c r="G3296" s="93" t="s">
        <v>37</v>
      </c>
      <c r="H3296" s="93" t="s">
        <v>37</v>
      </c>
      <c r="I3296" s="92" t="s">
        <v>117</v>
      </c>
      <c r="J3296" s="94">
        <v>21484</v>
      </c>
      <c r="K3296" s="95">
        <v>47098</v>
      </c>
      <c r="L3296" s="96">
        <v>3843215.6300010998</v>
      </c>
    </row>
    <row r="3297" spans="1:12" s="97" customFormat="1" ht="15" customHeight="1" x14ac:dyDescent="0.25">
      <c r="A3297" s="91" t="s">
        <v>57</v>
      </c>
      <c r="B3297" s="92" t="s">
        <v>41</v>
      </c>
      <c r="C3297" s="92" t="s">
        <v>53</v>
      </c>
      <c r="D3297" s="92" t="s">
        <v>123</v>
      </c>
      <c r="E3297" s="92" t="s">
        <v>37</v>
      </c>
      <c r="F3297" s="92" t="s">
        <v>60</v>
      </c>
      <c r="G3297" s="93" t="s">
        <v>37</v>
      </c>
      <c r="H3297" s="93" t="s">
        <v>37</v>
      </c>
      <c r="I3297" s="92" t="s">
        <v>45</v>
      </c>
      <c r="J3297" s="94">
        <v>25753</v>
      </c>
      <c r="K3297" s="95">
        <v>42509</v>
      </c>
      <c r="L3297" s="96">
        <v>2476752.5300010699</v>
      </c>
    </row>
    <row r="3298" spans="1:12" s="97" customFormat="1" ht="15" customHeight="1" x14ac:dyDescent="0.25">
      <c r="A3298" s="91" t="s">
        <v>57</v>
      </c>
      <c r="B3298" s="92" t="s">
        <v>41</v>
      </c>
      <c r="C3298" s="92" t="s">
        <v>53</v>
      </c>
      <c r="D3298" s="92" t="s">
        <v>123</v>
      </c>
      <c r="E3298" s="92" t="s">
        <v>37</v>
      </c>
      <c r="F3298" s="92" t="s">
        <v>37</v>
      </c>
      <c r="G3298" s="93" t="s">
        <v>41</v>
      </c>
      <c r="H3298" s="93" t="s">
        <v>37</v>
      </c>
      <c r="I3298" s="92" t="s">
        <v>117</v>
      </c>
      <c r="J3298" s="94">
        <v>35710</v>
      </c>
      <c r="K3298" s="95">
        <v>67159</v>
      </c>
      <c r="L3298" s="96">
        <v>6039670.28000277</v>
      </c>
    </row>
    <row r="3299" spans="1:12" s="97" customFormat="1" ht="15" customHeight="1" x14ac:dyDescent="0.25">
      <c r="A3299" s="91" t="s">
        <v>57</v>
      </c>
      <c r="B3299" s="92" t="s">
        <v>41</v>
      </c>
      <c r="C3299" s="92" t="s">
        <v>53</v>
      </c>
      <c r="D3299" s="92" t="s">
        <v>123</v>
      </c>
      <c r="E3299" s="92" t="s">
        <v>37</v>
      </c>
      <c r="F3299" s="92" t="s">
        <v>37</v>
      </c>
      <c r="G3299" s="93" t="s">
        <v>41</v>
      </c>
      <c r="H3299" s="93" t="s">
        <v>37</v>
      </c>
      <c r="I3299" s="92" t="s">
        <v>45</v>
      </c>
      <c r="J3299" s="94">
        <v>32471</v>
      </c>
      <c r="K3299" s="95">
        <v>55200</v>
      </c>
      <c r="L3299" s="96">
        <v>3359232.82999916</v>
      </c>
    </row>
    <row r="3300" spans="1:12" s="97" customFormat="1" ht="15" customHeight="1" x14ac:dyDescent="0.25">
      <c r="A3300" s="91" t="s">
        <v>57</v>
      </c>
      <c r="B3300" s="92" t="s">
        <v>41</v>
      </c>
      <c r="C3300" s="92" t="s">
        <v>53</v>
      </c>
      <c r="D3300" s="92" t="s">
        <v>123</v>
      </c>
      <c r="E3300" s="92" t="s">
        <v>37</v>
      </c>
      <c r="F3300" s="92" t="s">
        <v>37</v>
      </c>
      <c r="G3300" s="93" t="s">
        <v>42</v>
      </c>
      <c r="H3300" s="93" t="s">
        <v>37</v>
      </c>
      <c r="I3300" s="92" t="s">
        <v>117</v>
      </c>
      <c r="J3300" s="94">
        <v>30512</v>
      </c>
      <c r="K3300" s="95">
        <v>52817</v>
      </c>
      <c r="L3300" s="96">
        <v>4698102.4200013801</v>
      </c>
    </row>
    <row r="3301" spans="1:12" s="97" customFormat="1" ht="15" customHeight="1" x14ac:dyDescent="0.25">
      <c r="A3301" s="91" t="s">
        <v>57</v>
      </c>
      <c r="B3301" s="92" t="s">
        <v>41</v>
      </c>
      <c r="C3301" s="92" t="s">
        <v>53</v>
      </c>
      <c r="D3301" s="92" t="s">
        <v>123</v>
      </c>
      <c r="E3301" s="92" t="s">
        <v>37</v>
      </c>
      <c r="F3301" s="92" t="s">
        <v>37</v>
      </c>
      <c r="G3301" s="93" t="s">
        <v>42</v>
      </c>
      <c r="H3301" s="93" t="s">
        <v>37</v>
      </c>
      <c r="I3301" s="92" t="s">
        <v>45</v>
      </c>
      <c r="J3301" s="94">
        <v>32313</v>
      </c>
      <c r="K3301" s="95">
        <v>52706</v>
      </c>
      <c r="L3301" s="96">
        <v>3264590.5799990599</v>
      </c>
    </row>
    <row r="3302" spans="1:12" s="97" customFormat="1" ht="15" customHeight="1" x14ac:dyDescent="0.25">
      <c r="A3302" s="91" t="s">
        <v>57</v>
      </c>
      <c r="B3302" s="92" t="s">
        <v>41</v>
      </c>
      <c r="C3302" s="92" t="s">
        <v>53</v>
      </c>
      <c r="D3302" s="92" t="s">
        <v>123</v>
      </c>
      <c r="E3302" s="92" t="s">
        <v>37</v>
      </c>
      <c r="F3302" s="92" t="s">
        <v>37</v>
      </c>
      <c r="G3302" s="93" t="s">
        <v>43</v>
      </c>
      <c r="H3302" s="93" t="s">
        <v>37</v>
      </c>
      <c r="I3302" s="92" t="s">
        <v>117</v>
      </c>
      <c r="J3302" s="94">
        <v>28468</v>
      </c>
      <c r="K3302" s="95">
        <v>46746</v>
      </c>
      <c r="L3302" s="96">
        <v>4193400.32000214</v>
      </c>
    </row>
    <row r="3303" spans="1:12" s="97" customFormat="1" ht="15" customHeight="1" x14ac:dyDescent="0.25">
      <c r="A3303" s="91" t="s">
        <v>57</v>
      </c>
      <c r="B3303" s="92" t="s">
        <v>41</v>
      </c>
      <c r="C3303" s="92" t="s">
        <v>53</v>
      </c>
      <c r="D3303" s="92" t="s">
        <v>123</v>
      </c>
      <c r="E3303" s="92" t="s">
        <v>37</v>
      </c>
      <c r="F3303" s="92" t="s">
        <v>37</v>
      </c>
      <c r="G3303" s="93" t="s">
        <v>43</v>
      </c>
      <c r="H3303" s="93" t="s">
        <v>37</v>
      </c>
      <c r="I3303" s="92" t="s">
        <v>45</v>
      </c>
      <c r="J3303" s="94">
        <v>32416</v>
      </c>
      <c r="K3303" s="95">
        <v>51365</v>
      </c>
      <c r="L3303" s="96">
        <v>3163936.0899990001</v>
      </c>
    </row>
    <row r="3304" spans="1:12" s="97" customFormat="1" ht="15" customHeight="1" x14ac:dyDescent="0.25">
      <c r="A3304" s="91" t="s">
        <v>57</v>
      </c>
      <c r="B3304" s="92" t="s">
        <v>41</v>
      </c>
      <c r="C3304" s="92" t="s">
        <v>53</v>
      </c>
      <c r="D3304" s="92" t="s">
        <v>123</v>
      </c>
      <c r="E3304" s="92" t="s">
        <v>37</v>
      </c>
      <c r="F3304" s="92" t="s">
        <v>37</v>
      </c>
      <c r="G3304" s="93" t="s">
        <v>44</v>
      </c>
      <c r="H3304" s="93" t="s">
        <v>37</v>
      </c>
      <c r="I3304" s="92" t="s">
        <v>117</v>
      </c>
      <c r="J3304" s="94">
        <v>27192</v>
      </c>
      <c r="K3304" s="95">
        <v>44056</v>
      </c>
      <c r="L3304" s="96">
        <v>3954855.4800019599</v>
      </c>
    </row>
    <row r="3305" spans="1:12" s="97" customFormat="1" ht="15" customHeight="1" x14ac:dyDescent="0.25">
      <c r="A3305" s="91" t="s">
        <v>57</v>
      </c>
      <c r="B3305" s="92" t="s">
        <v>41</v>
      </c>
      <c r="C3305" s="92" t="s">
        <v>53</v>
      </c>
      <c r="D3305" s="92" t="s">
        <v>123</v>
      </c>
      <c r="E3305" s="92" t="s">
        <v>37</v>
      </c>
      <c r="F3305" s="92" t="s">
        <v>37</v>
      </c>
      <c r="G3305" s="93" t="s">
        <v>44</v>
      </c>
      <c r="H3305" s="93" t="s">
        <v>37</v>
      </c>
      <c r="I3305" s="92" t="s">
        <v>45</v>
      </c>
      <c r="J3305" s="94">
        <v>33091</v>
      </c>
      <c r="K3305" s="95">
        <v>52089</v>
      </c>
      <c r="L3305" s="96">
        <v>3219913.77999917</v>
      </c>
    </row>
    <row r="3306" spans="1:12" s="97" customFormat="1" ht="15" customHeight="1" x14ac:dyDescent="0.25">
      <c r="A3306" s="91" t="s">
        <v>57</v>
      </c>
      <c r="B3306" s="92" t="s">
        <v>41</v>
      </c>
      <c r="C3306" s="92" t="s">
        <v>53</v>
      </c>
      <c r="D3306" s="92" t="s">
        <v>123</v>
      </c>
      <c r="E3306" s="92" t="s">
        <v>37</v>
      </c>
      <c r="F3306" s="92" t="s">
        <v>37</v>
      </c>
      <c r="G3306" s="93" t="s">
        <v>98</v>
      </c>
      <c r="H3306" s="93" t="s">
        <v>37</v>
      </c>
      <c r="I3306" s="92" t="s">
        <v>117</v>
      </c>
      <c r="J3306" s="94">
        <v>23613</v>
      </c>
      <c r="K3306" s="95">
        <v>37769</v>
      </c>
      <c r="L3306" s="96">
        <v>3438513.3000016198</v>
      </c>
    </row>
    <row r="3307" spans="1:12" s="97" customFormat="1" ht="15" customHeight="1" x14ac:dyDescent="0.25">
      <c r="A3307" s="91" t="s">
        <v>57</v>
      </c>
      <c r="B3307" s="92" t="s">
        <v>41</v>
      </c>
      <c r="C3307" s="92" t="s">
        <v>53</v>
      </c>
      <c r="D3307" s="92" t="s">
        <v>123</v>
      </c>
      <c r="E3307" s="92" t="s">
        <v>37</v>
      </c>
      <c r="F3307" s="92" t="s">
        <v>37</v>
      </c>
      <c r="G3307" s="93" t="s">
        <v>98</v>
      </c>
      <c r="H3307" s="93" t="s">
        <v>37</v>
      </c>
      <c r="I3307" s="92" t="s">
        <v>45</v>
      </c>
      <c r="J3307" s="94">
        <v>30693</v>
      </c>
      <c r="K3307" s="95">
        <v>48534</v>
      </c>
      <c r="L3307" s="96">
        <v>3046089.06999898</v>
      </c>
    </row>
    <row r="3308" spans="1:12" s="97" customFormat="1" ht="15" customHeight="1" x14ac:dyDescent="0.25">
      <c r="A3308" s="91" t="s">
        <v>57</v>
      </c>
      <c r="B3308" s="92" t="s">
        <v>41</v>
      </c>
      <c r="C3308" s="92" t="s">
        <v>53</v>
      </c>
      <c r="D3308" s="92" t="s">
        <v>123</v>
      </c>
      <c r="E3308" s="92" t="s">
        <v>37</v>
      </c>
      <c r="F3308" s="92" t="s">
        <v>37</v>
      </c>
      <c r="G3308" s="93" t="s">
        <v>37</v>
      </c>
      <c r="H3308" s="93" t="s">
        <v>122</v>
      </c>
      <c r="I3308" s="92" t="s">
        <v>117</v>
      </c>
      <c r="J3308" s="94">
        <v>21148</v>
      </c>
      <c r="K3308" s="95">
        <v>40374</v>
      </c>
      <c r="L3308" s="96">
        <v>3341842.24000123</v>
      </c>
    </row>
    <row r="3309" spans="1:12" s="97" customFormat="1" ht="15" customHeight="1" x14ac:dyDescent="0.25">
      <c r="A3309" s="91" t="s">
        <v>57</v>
      </c>
      <c r="B3309" s="92" t="s">
        <v>41</v>
      </c>
      <c r="C3309" s="92" t="s">
        <v>53</v>
      </c>
      <c r="D3309" s="92" t="s">
        <v>123</v>
      </c>
      <c r="E3309" s="92" t="s">
        <v>37</v>
      </c>
      <c r="F3309" s="92" t="s">
        <v>37</v>
      </c>
      <c r="G3309" s="93" t="s">
        <v>37</v>
      </c>
      <c r="H3309" s="93" t="s">
        <v>122</v>
      </c>
      <c r="I3309" s="92" t="s">
        <v>45</v>
      </c>
      <c r="J3309" s="94">
        <v>19591</v>
      </c>
      <c r="K3309" s="95">
        <v>29826</v>
      </c>
      <c r="L3309" s="96">
        <v>1675819.1500005</v>
      </c>
    </row>
    <row r="3310" spans="1:12" s="97" customFormat="1" ht="15" customHeight="1" x14ac:dyDescent="0.25">
      <c r="A3310" s="91" t="s">
        <v>57</v>
      </c>
      <c r="B3310" s="92" t="s">
        <v>41</v>
      </c>
      <c r="C3310" s="92" t="s">
        <v>53</v>
      </c>
      <c r="D3310" s="92" t="s">
        <v>123</v>
      </c>
      <c r="E3310" s="92" t="s">
        <v>37</v>
      </c>
      <c r="F3310" s="92" t="s">
        <v>37</v>
      </c>
      <c r="G3310" s="93" t="s">
        <v>37</v>
      </c>
      <c r="H3310" s="93" t="s">
        <v>37</v>
      </c>
      <c r="I3310" s="92" t="s">
        <v>117</v>
      </c>
      <c r="J3310" s="94">
        <v>140513</v>
      </c>
      <c r="K3310" s="95">
        <v>251353</v>
      </c>
      <c r="L3310" s="96">
        <v>22584309.0600155</v>
      </c>
    </row>
    <row r="3311" spans="1:12" s="97" customFormat="1" ht="15" customHeight="1" x14ac:dyDescent="0.25">
      <c r="A3311" s="91" t="s">
        <v>57</v>
      </c>
      <c r="B3311" s="92" t="s">
        <v>41</v>
      </c>
      <c r="C3311" s="92" t="s">
        <v>53</v>
      </c>
      <c r="D3311" s="92" t="s">
        <v>123</v>
      </c>
      <c r="E3311" s="92" t="s">
        <v>37</v>
      </c>
      <c r="F3311" s="92" t="s">
        <v>37</v>
      </c>
      <c r="G3311" s="93" t="s">
        <v>37</v>
      </c>
      <c r="H3311" s="93" t="s">
        <v>37</v>
      </c>
      <c r="I3311" s="92" t="s">
        <v>45</v>
      </c>
      <c r="J3311" s="94">
        <v>156687</v>
      </c>
      <c r="K3311" s="95">
        <v>263129</v>
      </c>
      <c r="L3311" s="96">
        <v>16251575.0099284</v>
      </c>
    </row>
    <row r="3312" spans="1:12" s="97" customFormat="1" ht="15" customHeight="1" x14ac:dyDescent="0.25">
      <c r="A3312" s="91" t="s">
        <v>57</v>
      </c>
      <c r="B3312" s="92" t="s">
        <v>41</v>
      </c>
      <c r="C3312" s="92" t="s">
        <v>53</v>
      </c>
      <c r="D3312" s="92" t="s">
        <v>123</v>
      </c>
      <c r="E3312" s="92" t="s">
        <v>37</v>
      </c>
      <c r="F3312" s="92" t="s">
        <v>37</v>
      </c>
      <c r="G3312" s="93" t="s">
        <v>37</v>
      </c>
      <c r="H3312" s="93" t="s">
        <v>64</v>
      </c>
      <c r="I3312" s="92" t="s">
        <v>117</v>
      </c>
      <c r="J3312" s="94">
        <v>118173</v>
      </c>
      <c r="K3312" s="95">
        <v>208632</v>
      </c>
      <c r="L3312" s="96">
        <v>19027439.459960699</v>
      </c>
    </row>
    <row r="3313" spans="1:12" s="97" customFormat="1" ht="15" customHeight="1" x14ac:dyDescent="0.25">
      <c r="A3313" s="91" t="s">
        <v>57</v>
      </c>
      <c r="B3313" s="92" t="s">
        <v>41</v>
      </c>
      <c r="C3313" s="92" t="s">
        <v>53</v>
      </c>
      <c r="D3313" s="92" t="s">
        <v>123</v>
      </c>
      <c r="E3313" s="92" t="s">
        <v>37</v>
      </c>
      <c r="F3313" s="92" t="s">
        <v>37</v>
      </c>
      <c r="G3313" s="93" t="s">
        <v>37</v>
      </c>
      <c r="H3313" s="93" t="s">
        <v>64</v>
      </c>
      <c r="I3313" s="92" t="s">
        <v>45</v>
      </c>
      <c r="J3313" s="94">
        <v>135652</v>
      </c>
      <c r="K3313" s="95">
        <v>230521</v>
      </c>
      <c r="L3313" s="96">
        <v>14405849.4899732</v>
      </c>
    </row>
    <row r="3314" spans="1:12" s="97" customFormat="1" ht="15" customHeight="1" x14ac:dyDescent="0.25">
      <c r="A3314" s="91" t="s">
        <v>57</v>
      </c>
      <c r="B3314" s="92" t="s">
        <v>41</v>
      </c>
      <c r="C3314" s="92" t="s">
        <v>53</v>
      </c>
      <c r="D3314" s="92" t="s">
        <v>125</v>
      </c>
      <c r="E3314" s="92" t="s">
        <v>61</v>
      </c>
      <c r="F3314" s="92" t="s">
        <v>37</v>
      </c>
      <c r="G3314" s="93" t="s">
        <v>37</v>
      </c>
      <c r="H3314" s="93" t="s">
        <v>37</v>
      </c>
      <c r="I3314" s="92" t="s">
        <v>117</v>
      </c>
      <c r="J3314" s="94">
        <v>14544</v>
      </c>
      <c r="K3314" s="95">
        <v>107220</v>
      </c>
      <c r="L3314" s="96">
        <v>11023445.4399829</v>
      </c>
    </row>
    <row r="3315" spans="1:12" s="97" customFormat="1" ht="15" customHeight="1" x14ac:dyDescent="0.25">
      <c r="A3315" s="91" t="s">
        <v>57</v>
      </c>
      <c r="B3315" s="92" t="s">
        <v>41</v>
      </c>
      <c r="C3315" s="92" t="s">
        <v>53</v>
      </c>
      <c r="D3315" s="92" t="s">
        <v>125</v>
      </c>
      <c r="E3315" s="92" t="s">
        <v>61</v>
      </c>
      <c r="F3315" s="92" t="s">
        <v>37</v>
      </c>
      <c r="G3315" s="93" t="s">
        <v>37</v>
      </c>
      <c r="H3315" s="93" t="s">
        <v>37</v>
      </c>
      <c r="I3315" s="92" t="s">
        <v>45</v>
      </c>
      <c r="J3315" s="94">
        <v>25268</v>
      </c>
      <c r="K3315" s="95">
        <v>56663</v>
      </c>
      <c r="L3315" s="96">
        <v>8411172.6399958003</v>
      </c>
    </row>
    <row r="3316" spans="1:12" s="97" customFormat="1" ht="15" customHeight="1" x14ac:dyDescent="0.25">
      <c r="A3316" s="91" t="s">
        <v>57</v>
      </c>
      <c r="B3316" s="92" t="s">
        <v>41</v>
      </c>
      <c r="C3316" s="92" t="s">
        <v>53</v>
      </c>
      <c r="D3316" s="92" t="s">
        <v>125</v>
      </c>
      <c r="E3316" s="92" t="s">
        <v>62</v>
      </c>
      <c r="F3316" s="92" t="s">
        <v>37</v>
      </c>
      <c r="G3316" s="93" t="s">
        <v>37</v>
      </c>
      <c r="H3316" s="93" t="s">
        <v>37</v>
      </c>
      <c r="I3316" s="92" t="s">
        <v>117</v>
      </c>
      <c r="J3316" s="94">
        <v>12065</v>
      </c>
      <c r="K3316" s="95">
        <v>94249</v>
      </c>
      <c r="L3316" s="96">
        <v>9349282.7599838506</v>
      </c>
    </row>
    <row r="3317" spans="1:12" s="97" customFormat="1" ht="15" customHeight="1" x14ac:dyDescent="0.25">
      <c r="A3317" s="91" t="s">
        <v>57</v>
      </c>
      <c r="B3317" s="92" t="s">
        <v>41</v>
      </c>
      <c r="C3317" s="92" t="s">
        <v>53</v>
      </c>
      <c r="D3317" s="92" t="s">
        <v>125</v>
      </c>
      <c r="E3317" s="92" t="s">
        <v>62</v>
      </c>
      <c r="F3317" s="92" t="s">
        <v>37</v>
      </c>
      <c r="G3317" s="93" t="s">
        <v>37</v>
      </c>
      <c r="H3317" s="93" t="s">
        <v>37</v>
      </c>
      <c r="I3317" s="92" t="s">
        <v>45</v>
      </c>
      <c r="J3317" s="94">
        <v>15121</v>
      </c>
      <c r="K3317" s="95">
        <v>30570</v>
      </c>
      <c r="L3317" s="96">
        <v>4347265.6199993202</v>
      </c>
    </row>
    <row r="3318" spans="1:12" s="97" customFormat="1" ht="15" customHeight="1" x14ac:dyDescent="0.25">
      <c r="A3318" s="91" t="s">
        <v>57</v>
      </c>
      <c r="B3318" s="92" t="s">
        <v>41</v>
      </c>
      <c r="C3318" s="92" t="s">
        <v>53</v>
      </c>
      <c r="D3318" s="92" t="s">
        <v>125</v>
      </c>
      <c r="E3318" s="92" t="s">
        <v>37</v>
      </c>
      <c r="F3318" s="92" t="s">
        <v>120</v>
      </c>
      <c r="G3318" s="93" t="s">
        <v>37</v>
      </c>
      <c r="H3318" s="93" t="s">
        <v>37</v>
      </c>
      <c r="I3318" s="92" t="s">
        <v>117</v>
      </c>
      <c r="J3318" s="94">
        <v>3638</v>
      </c>
      <c r="K3318" s="95">
        <v>28494</v>
      </c>
      <c r="L3318" s="96">
        <v>2782972.5100002298</v>
      </c>
    </row>
    <row r="3319" spans="1:12" s="97" customFormat="1" ht="15" customHeight="1" x14ac:dyDescent="0.25">
      <c r="A3319" s="91" t="s">
        <v>57</v>
      </c>
      <c r="B3319" s="92" t="s">
        <v>41</v>
      </c>
      <c r="C3319" s="92" t="s">
        <v>53</v>
      </c>
      <c r="D3319" s="92" t="s">
        <v>125</v>
      </c>
      <c r="E3319" s="92" t="s">
        <v>37</v>
      </c>
      <c r="F3319" s="92" t="s">
        <v>120</v>
      </c>
      <c r="G3319" s="93" t="s">
        <v>37</v>
      </c>
      <c r="H3319" s="93" t="s">
        <v>37</v>
      </c>
      <c r="I3319" s="92" t="s">
        <v>45</v>
      </c>
      <c r="J3319" s="94">
        <v>4891</v>
      </c>
      <c r="K3319" s="95">
        <v>10124</v>
      </c>
      <c r="L3319" s="96">
        <v>1616107.30999995</v>
      </c>
    </row>
    <row r="3320" spans="1:12" s="97" customFormat="1" ht="15" customHeight="1" x14ac:dyDescent="0.25">
      <c r="A3320" s="91" t="s">
        <v>57</v>
      </c>
      <c r="B3320" s="92" t="s">
        <v>41</v>
      </c>
      <c r="C3320" s="92" t="s">
        <v>53</v>
      </c>
      <c r="D3320" s="92" t="s">
        <v>125</v>
      </c>
      <c r="E3320" s="92" t="s">
        <v>37</v>
      </c>
      <c r="F3320" s="92" t="s">
        <v>121</v>
      </c>
      <c r="G3320" s="93" t="s">
        <v>37</v>
      </c>
      <c r="H3320" s="93" t="s">
        <v>37</v>
      </c>
      <c r="I3320" s="92" t="s">
        <v>117</v>
      </c>
      <c r="J3320" s="94">
        <v>19826</v>
      </c>
      <c r="K3320" s="95">
        <v>145486</v>
      </c>
      <c r="L3320" s="96">
        <v>15336908.859989701</v>
      </c>
    </row>
    <row r="3321" spans="1:12" s="97" customFormat="1" ht="15" customHeight="1" x14ac:dyDescent="0.25">
      <c r="A3321" s="91" t="s">
        <v>57</v>
      </c>
      <c r="B3321" s="92" t="s">
        <v>41</v>
      </c>
      <c r="C3321" s="92" t="s">
        <v>53</v>
      </c>
      <c r="D3321" s="92" t="s">
        <v>125</v>
      </c>
      <c r="E3321" s="92" t="s">
        <v>37</v>
      </c>
      <c r="F3321" s="92" t="s">
        <v>121</v>
      </c>
      <c r="G3321" s="93" t="s">
        <v>37</v>
      </c>
      <c r="H3321" s="93" t="s">
        <v>37</v>
      </c>
      <c r="I3321" s="92" t="s">
        <v>45</v>
      </c>
      <c r="J3321" s="94">
        <v>31477</v>
      </c>
      <c r="K3321" s="95">
        <v>68565</v>
      </c>
      <c r="L3321" s="96">
        <v>10082788.339993</v>
      </c>
    </row>
    <row r="3322" spans="1:12" s="97" customFormat="1" ht="15" customHeight="1" x14ac:dyDescent="0.25">
      <c r="A3322" s="91" t="s">
        <v>57</v>
      </c>
      <c r="B3322" s="92" t="s">
        <v>41</v>
      </c>
      <c r="C3322" s="92" t="s">
        <v>53</v>
      </c>
      <c r="D3322" s="92" t="s">
        <v>125</v>
      </c>
      <c r="E3322" s="92" t="s">
        <v>37</v>
      </c>
      <c r="F3322" s="92" t="s">
        <v>60</v>
      </c>
      <c r="G3322" s="93" t="s">
        <v>37</v>
      </c>
      <c r="H3322" s="93" t="s">
        <v>37</v>
      </c>
      <c r="I3322" s="92" t="s">
        <v>117</v>
      </c>
      <c r="J3322" s="94">
        <v>3180</v>
      </c>
      <c r="K3322" s="95">
        <v>27489</v>
      </c>
      <c r="L3322" s="96">
        <v>2252846.8299999302</v>
      </c>
    </row>
    <row r="3323" spans="1:12" s="97" customFormat="1" ht="15" customHeight="1" x14ac:dyDescent="0.25">
      <c r="A3323" s="91" t="s">
        <v>57</v>
      </c>
      <c r="B3323" s="92" t="s">
        <v>41</v>
      </c>
      <c r="C3323" s="92" t="s">
        <v>53</v>
      </c>
      <c r="D3323" s="92" t="s">
        <v>125</v>
      </c>
      <c r="E3323" s="92" t="s">
        <v>37</v>
      </c>
      <c r="F3323" s="92" t="s">
        <v>60</v>
      </c>
      <c r="G3323" s="93" t="s">
        <v>37</v>
      </c>
      <c r="H3323" s="93" t="s">
        <v>37</v>
      </c>
      <c r="I3323" s="92" t="s">
        <v>45</v>
      </c>
      <c r="J3323" s="94">
        <v>4105</v>
      </c>
      <c r="K3323" s="95">
        <v>8544</v>
      </c>
      <c r="L3323" s="96">
        <v>1059542.6100000101</v>
      </c>
    </row>
    <row r="3324" spans="1:12" s="97" customFormat="1" ht="15" customHeight="1" x14ac:dyDescent="0.25">
      <c r="A3324" s="91" t="s">
        <v>57</v>
      </c>
      <c r="B3324" s="92" t="s">
        <v>41</v>
      </c>
      <c r="C3324" s="92" t="s">
        <v>53</v>
      </c>
      <c r="D3324" s="92" t="s">
        <v>125</v>
      </c>
      <c r="E3324" s="92" t="s">
        <v>37</v>
      </c>
      <c r="F3324" s="92" t="s">
        <v>37</v>
      </c>
      <c r="G3324" s="93" t="s">
        <v>41</v>
      </c>
      <c r="H3324" s="93" t="s">
        <v>37</v>
      </c>
      <c r="I3324" s="92" t="s">
        <v>117</v>
      </c>
      <c r="J3324" s="94">
        <v>8448</v>
      </c>
      <c r="K3324" s="95">
        <v>64045</v>
      </c>
      <c r="L3324" s="96">
        <v>6142618.7399897603</v>
      </c>
    </row>
    <row r="3325" spans="1:12" s="97" customFormat="1" ht="15" customHeight="1" x14ac:dyDescent="0.25">
      <c r="A3325" s="91" t="s">
        <v>57</v>
      </c>
      <c r="B3325" s="92" t="s">
        <v>41</v>
      </c>
      <c r="C3325" s="92" t="s">
        <v>53</v>
      </c>
      <c r="D3325" s="92" t="s">
        <v>125</v>
      </c>
      <c r="E3325" s="92" t="s">
        <v>37</v>
      </c>
      <c r="F3325" s="92" t="s">
        <v>37</v>
      </c>
      <c r="G3325" s="93" t="s">
        <v>41</v>
      </c>
      <c r="H3325" s="93" t="s">
        <v>37</v>
      </c>
      <c r="I3325" s="92" t="s">
        <v>45</v>
      </c>
      <c r="J3325" s="94">
        <v>10427</v>
      </c>
      <c r="K3325" s="95">
        <v>21434</v>
      </c>
      <c r="L3325" s="96">
        <v>2949068.7400004501</v>
      </c>
    </row>
    <row r="3326" spans="1:12" s="97" customFormat="1" ht="15" customHeight="1" x14ac:dyDescent="0.25">
      <c r="A3326" s="91" t="s">
        <v>57</v>
      </c>
      <c r="B3326" s="92" t="s">
        <v>41</v>
      </c>
      <c r="C3326" s="92" t="s">
        <v>53</v>
      </c>
      <c r="D3326" s="92" t="s">
        <v>125</v>
      </c>
      <c r="E3326" s="92" t="s">
        <v>37</v>
      </c>
      <c r="F3326" s="92" t="s">
        <v>37</v>
      </c>
      <c r="G3326" s="93" t="s">
        <v>42</v>
      </c>
      <c r="H3326" s="93" t="s">
        <v>37</v>
      </c>
      <c r="I3326" s="92" t="s">
        <v>117</v>
      </c>
      <c r="J3326" s="94">
        <v>6188</v>
      </c>
      <c r="K3326" s="95">
        <v>42941</v>
      </c>
      <c r="L3326" s="96">
        <v>4291512.5199988196</v>
      </c>
    </row>
    <row r="3327" spans="1:12" s="97" customFormat="1" ht="15" customHeight="1" x14ac:dyDescent="0.25">
      <c r="A3327" s="91" t="s">
        <v>57</v>
      </c>
      <c r="B3327" s="92" t="s">
        <v>41</v>
      </c>
      <c r="C3327" s="92" t="s">
        <v>53</v>
      </c>
      <c r="D3327" s="92" t="s">
        <v>125</v>
      </c>
      <c r="E3327" s="92" t="s">
        <v>37</v>
      </c>
      <c r="F3327" s="92" t="s">
        <v>37</v>
      </c>
      <c r="G3327" s="93" t="s">
        <v>42</v>
      </c>
      <c r="H3327" s="93" t="s">
        <v>37</v>
      </c>
      <c r="I3327" s="92" t="s">
        <v>45</v>
      </c>
      <c r="J3327" s="94">
        <v>9096</v>
      </c>
      <c r="K3327" s="95">
        <v>18459</v>
      </c>
      <c r="L3327" s="96">
        <v>2698179.8700003601</v>
      </c>
    </row>
    <row r="3328" spans="1:12" s="97" customFormat="1" ht="15" customHeight="1" x14ac:dyDescent="0.25">
      <c r="A3328" s="91" t="s">
        <v>57</v>
      </c>
      <c r="B3328" s="92" t="s">
        <v>41</v>
      </c>
      <c r="C3328" s="92" t="s">
        <v>53</v>
      </c>
      <c r="D3328" s="92" t="s">
        <v>125</v>
      </c>
      <c r="E3328" s="92" t="s">
        <v>37</v>
      </c>
      <c r="F3328" s="92" t="s">
        <v>37</v>
      </c>
      <c r="G3328" s="93" t="s">
        <v>43</v>
      </c>
      <c r="H3328" s="93" t="s">
        <v>37</v>
      </c>
      <c r="I3328" s="92" t="s">
        <v>117</v>
      </c>
      <c r="J3328" s="94">
        <v>5374</v>
      </c>
      <c r="K3328" s="95">
        <v>36516</v>
      </c>
      <c r="L3328" s="96">
        <v>3736600.73999942</v>
      </c>
    </row>
    <row r="3329" spans="1:12" s="97" customFormat="1" ht="15" customHeight="1" x14ac:dyDescent="0.25">
      <c r="A3329" s="91" t="s">
        <v>57</v>
      </c>
      <c r="B3329" s="92" t="s">
        <v>41</v>
      </c>
      <c r="C3329" s="92" t="s">
        <v>53</v>
      </c>
      <c r="D3329" s="92" t="s">
        <v>125</v>
      </c>
      <c r="E3329" s="92" t="s">
        <v>37</v>
      </c>
      <c r="F3329" s="92" t="s">
        <v>37</v>
      </c>
      <c r="G3329" s="93" t="s">
        <v>43</v>
      </c>
      <c r="H3329" s="93" t="s">
        <v>37</v>
      </c>
      <c r="I3329" s="92" t="s">
        <v>45</v>
      </c>
      <c r="J3329" s="94">
        <v>8354</v>
      </c>
      <c r="K3329" s="95">
        <v>16653</v>
      </c>
      <c r="L3329" s="96">
        <v>2477357.4800003101</v>
      </c>
    </row>
    <row r="3330" spans="1:12" s="97" customFormat="1" ht="15" customHeight="1" x14ac:dyDescent="0.25">
      <c r="A3330" s="91" t="s">
        <v>57</v>
      </c>
      <c r="B3330" s="92" t="s">
        <v>41</v>
      </c>
      <c r="C3330" s="92" t="s">
        <v>53</v>
      </c>
      <c r="D3330" s="92" t="s">
        <v>125</v>
      </c>
      <c r="E3330" s="92" t="s">
        <v>37</v>
      </c>
      <c r="F3330" s="92" t="s">
        <v>37</v>
      </c>
      <c r="G3330" s="93" t="s">
        <v>44</v>
      </c>
      <c r="H3330" s="93" t="s">
        <v>37</v>
      </c>
      <c r="I3330" s="92" t="s">
        <v>117</v>
      </c>
      <c r="J3330" s="94">
        <v>5015</v>
      </c>
      <c r="K3330" s="95">
        <v>31370</v>
      </c>
      <c r="L3330" s="96">
        <v>3268051.14999964</v>
      </c>
    </row>
    <row r="3331" spans="1:12" s="97" customFormat="1" ht="15" customHeight="1" x14ac:dyDescent="0.25">
      <c r="A3331" s="91" t="s">
        <v>57</v>
      </c>
      <c r="B3331" s="92" t="s">
        <v>41</v>
      </c>
      <c r="C3331" s="92" t="s">
        <v>53</v>
      </c>
      <c r="D3331" s="92" t="s">
        <v>125</v>
      </c>
      <c r="E3331" s="92" t="s">
        <v>37</v>
      </c>
      <c r="F3331" s="92" t="s">
        <v>37</v>
      </c>
      <c r="G3331" s="93" t="s">
        <v>44</v>
      </c>
      <c r="H3331" s="93" t="s">
        <v>37</v>
      </c>
      <c r="I3331" s="92" t="s">
        <v>45</v>
      </c>
      <c r="J3331" s="94">
        <v>7704</v>
      </c>
      <c r="K3331" s="95">
        <v>15166</v>
      </c>
      <c r="L3331" s="96">
        <v>2276940.95000026</v>
      </c>
    </row>
    <row r="3332" spans="1:12" s="97" customFormat="1" ht="15" customHeight="1" x14ac:dyDescent="0.25">
      <c r="A3332" s="91" t="s">
        <v>57</v>
      </c>
      <c r="B3332" s="92" t="s">
        <v>41</v>
      </c>
      <c r="C3332" s="92" t="s">
        <v>53</v>
      </c>
      <c r="D3332" s="92" t="s">
        <v>125</v>
      </c>
      <c r="E3332" s="92" t="s">
        <v>37</v>
      </c>
      <c r="F3332" s="92" t="s">
        <v>37</v>
      </c>
      <c r="G3332" s="93" t="s">
        <v>98</v>
      </c>
      <c r="H3332" s="93" t="s">
        <v>37</v>
      </c>
      <c r="I3332" s="92" t="s">
        <v>117</v>
      </c>
      <c r="J3332" s="94">
        <v>4202</v>
      </c>
      <c r="K3332" s="95">
        <v>25366</v>
      </c>
      <c r="L3332" s="96">
        <v>2768412.9199995301</v>
      </c>
    </row>
    <row r="3333" spans="1:12" s="97" customFormat="1" ht="15" customHeight="1" x14ac:dyDescent="0.25">
      <c r="A3333" s="91" t="s">
        <v>57</v>
      </c>
      <c r="B3333" s="92" t="s">
        <v>41</v>
      </c>
      <c r="C3333" s="92" t="s">
        <v>53</v>
      </c>
      <c r="D3333" s="92" t="s">
        <v>125</v>
      </c>
      <c r="E3333" s="92" t="s">
        <v>37</v>
      </c>
      <c r="F3333" s="92" t="s">
        <v>37</v>
      </c>
      <c r="G3333" s="93" t="s">
        <v>98</v>
      </c>
      <c r="H3333" s="93" t="s">
        <v>37</v>
      </c>
      <c r="I3333" s="92" t="s">
        <v>45</v>
      </c>
      <c r="J3333" s="94">
        <v>7077</v>
      </c>
      <c r="K3333" s="95">
        <v>14656</v>
      </c>
      <c r="L3333" s="96">
        <v>2232239.1300002402</v>
      </c>
    </row>
    <row r="3334" spans="1:12" s="97" customFormat="1" ht="15" customHeight="1" x14ac:dyDescent="0.25">
      <c r="A3334" s="91" t="s">
        <v>57</v>
      </c>
      <c r="B3334" s="92" t="s">
        <v>41</v>
      </c>
      <c r="C3334" s="92" t="s">
        <v>53</v>
      </c>
      <c r="D3334" s="92" t="s">
        <v>125</v>
      </c>
      <c r="E3334" s="92" t="s">
        <v>37</v>
      </c>
      <c r="F3334" s="92" t="s">
        <v>37</v>
      </c>
      <c r="G3334" s="93" t="s">
        <v>37</v>
      </c>
      <c r="H3334" s="93" t="s">
        <v>122</v>
      </c>
      <c r="I3334" s="92" t="s">
        <v>117</v>
      </c>
      <c r="J3334" s="94">
        <v>3648</v>
      </c>
      <c r="K3334" s="95">
        <v>25748</v>
      </c>
      <c r="L3334" s="96">
        <v>2755775.3600000199</v>
      </c>
    </row>
    <row r="3335" spans="1:12" s="97" customFormat="1" ht="15" customHeight="1" x14ac:dyDescent="0.25">
      <c r="A3335" s="91" t="s">
        <v>57</v>
      </c>
      <c r="B3335" s="92" t="s">
        <v>41</v>
      </c>
      <c r="C3335" s="92" t="s">
        <v>53</v>
      </c>
      <c r="D3335" s="92" t="s">
        <v>125</v>
      </c>
      <c r="E3335" s="92" t="s">
        <v>37</v>
      </c>
      <c r="F3335" s="92" t="s">
        <v>37</v>
      </c>
      <c r="G3335" s="93" t="s">
        <v>37</v>
      </c>
      <c r="H3335" s="93" t="s">
        <v>122</v>
      </c>
      <c r="I3335" s="92" t="s">
        <v>45</v>
      </c>
      <c r="J3335" s="94">
        <v>5484</v>
      </c>
      <c r="K3335" s="95">
        <v>10757</v>
      </c>
      <c r="L3335" s="96">
        <v>1510297.8400000299</v>
      </c>
    </row>
    <row r="3336" spans="1:12" s="97" customFormat="1" ht="15" customHeight="1" x14ac:dyDescent="0.25">
      <c r="A3336" s="91" t="s">
        <v>57</v>
      </c>
      <c r="B3336" s="92" t="s">
        <v>41</v>
      </c>
      <c r="C3336" s="92" t="s">
        <v>53</v>
      </c>
      <c r="D3336" s="92" t="s">
        <v>125</v>
      </c>
      <c r="E3336" s="92" t="s">
        <v>37</v>
      </c>
      <c r="F3336" s="92" t="s">
        <v>37</v>
      </c>
      <c r="G3336" s="93" t="s">
        <v>37</v>
      </c>
      <c r="H3336" s="93" t="s">
        <v>37</v>
      </c>
      <c r="I3336" s="92" t="s">
        <v>117</v>
      </c>
      <c r="J3336" s="94">
        <v>26609</v>
      </c>
      <c r="K3336" s="95">
        <v>201469</v>
      </c>
      <c r="L3336" s="96">
        <v>20372728.200025</v>
      </c>
    </row>
    <row r="3337" spans="1:12" s="97" customFormat="1" ht="15" customHeight="1" x14ac:dyDescent="0.25">
      <c r="A3337" s="91" t="s">
        <v>57</v>
      </c>
      <c r="B3337" s="92" t="s">
        <v>41</v>
      </c>
      <c r="C3337" s="92" t="s">
        <v>53</v>
      </c>
      <c r="D3337" s="92" t="s">
        <v>125</v>
      </c>
      <c r="E3337" s="92" t="s">
        <v>37</v>
      </c>
      <c r="F3337" s="92" t="s">
        <v>37</v>
      </c>
      <c r="G3337" s="93" t="s">
        <v>37</v>
      </c>
      <c r="H3337" s="93" t="s">
        <v>37</v>
      </c>
      <c r="I3337" s="92" t="s">
        <v>45</v>
      </c>
      <c r="J3337" s="94">
        <v>40389</v>
      </c>
      <c r="K3337" s="95">
        <v>87233</v>
      </c>
      <c r="L3337" s="96">
        <v>12758438.2599949</v>
      </c>
    </row>
    <row r="3338" spans="1:12" s="97" customFormat="1" ht="15" customHeight="1" x14ac:dyDescent="0.25">
      <c r="A3338" s="91" t="s">
        <v>57</v>
      </c>
      <c r="B3338" s="92" t="s">
        <v>41</v>
      </c>
      <c r="C3338" s="92" t="s">
        <v>53</v>
      </c>
      <c r="D3338" s="92" t="s">
        <v>125</v>
      </c>
      <c r="E3338" s="92" t="s">
        <v>37</v>
      </c>
      <c r="F3338" s="92" t="s">
        <v>37</v>
      </c>
      <c r="G3338" s="93" t="s">
        <v>37</v>
      </c>
      <c r="H3338" s="93" t="s">
        <v>64</v>
      </c>
      <c r="I3338" s="92" t="s">
        <v>117</v>
      </c>
      <c r="J3338" s="94">
        <v>22894</v>
      </c>
      <c r="K3338" s="95">
        <v>174664</v>
      </c>
      <c r="L3338" s="96">
        <v>17478863.659986898</v>
      </c>
    </row>
    <row r="3339" spans="1:12" s="97" customFormat="1" ht="15" customHeight="1" x14ac:dyDescent="0.25">
      <c r="A3339" s="91" t="s">
        <v>57</v>
      </c>
      <c r="B3339" s="92" t="s">
        <v>41</v>
      </c>
      <c r="C3339" s="92" t="s">
        <v>53</v>
      </c>
      <c r="D3339" s="92" t="s">
        <v>125</v>
      </c>
      <c r="E3339" s="92" t="s">
        <v>37</v>
      </c>
      <c r="F3339" s="92" t="s">
        <v>37</v>
      </c>
      <c r="G3339" s="93" t="s">
        <v>37</v>
      </c>
      <c r="H3339" s="93" t="s">
        <v>64</v>
      </c>
      <c r="I3339" s="92" t="s">
        <v>45</v>
      </c>
      <c r="J3339" s="94">
        <v>34613</v>
      </c>
      <c r="K3339" s="95">
        <v>75718</v>
      </c>
      <c r="L3339" s="96">
        <v>11139086.199993201</v>
      </c>
    </row>
    <row r="3340" spans="1:12" s="97" customFormat="1" ht="15" customHeight="1" x14ac:dyDescent="0.25">
      <c r="A3340" s="91" t="s">
        <v>57</v>
      </c>
      <c r="B3340" s="92" t="s">
        <v>41</v>
      </c>
      <c r="C3340" s="92" t="s">
        <v>53</v>
      </c>
      <c r="D3340" s="92" t="s">
        <v>124</v>
      </c>
      <c r="E3340" s="92" t="s">
        <v>61</v>
      </c>
      <c r="F3340" s="92" t="s">
        <v>37</v>
      </c>
      <c r="G3340" s="93" t="s">
        <v>37</v>
      </c>
      <c r="H3340" s="93" t="s">
        <v>37</v>
      </c>
      <c r="I3340" s="92" t="s">
        <v>117</v>
      </c>
      <c r="J3340" s="94">
        <v>974</v>
      </c>
      <c r="K3340" s="95">
        <v>1935</v>
      </c>
      <c r="L3340" s="96">
        <v>266111.63000000198</v>
      </c>
    </row>
    <row r="3341" spans="1:12" s="97" customFormat="1" ht="15" customHeight="1" x14ac:dyDescent="0.25">
      <c r="A3341" s="91" t="s">
        <v>57</v>
      </c>
      <c r="B3341" s="92" t="s">
        <v>41</v>
      </c>
      <c r="C3341" s="92" t="s">
        <v>53</v>
      </c>
      <c r="D3341" s="92" t="s">
        <v>124</v>
      </c>
      <c r="E3341" s="92" t="s">
        <v>61</v>
      </c>
      <c r="F3341" s="92" t="s">
        <v>37</v>
      </c>
      <c r="G3341" s="93" t="s">
        <v>37</v>
      </c>
      <c r="H3341" s="93" t="s">
        <v>37</v>
      </c>
      <c r="I3341" s="92" t="s">
        <v>45</v>
      </c>
      <c r="J3341" s="94">
        <v>1635</v>
      </c>
      <c r="K3341" s="95">
        <v>2316</v>
      </c>
      <c r="L3341" s="96">
        <v>250627.04000000501</v>
      </c>
    </row>
    <row r="3342" spans="1:12" s="97" customFormat="1" ht="15" customHeight="1" x14ac:dyDescent="0.25">
      <c r="A3342" s="91" t="s">
        <v>57</v>
      </c>
      <c r="B3342" s="92" t="s">
        <v>41</v>
      </c>
      <c r="C3342" s="92" t="s">
        <v>53</v>
      </c>
      <c r="D3342" s="92" t="s">
        <v>124</v>
      </c>
      <c r="E3342" s="92" t="s">
        <v>62</v>
      </c>
      <c r="F3342" s="92" t="s">
        <v>37</v>
      </c>
      <c r="G3342" s="93" t="s">
        <v>37</v>
      </c>
      <c r="H3342" s="93" t="s">
        <v>37</v>
      </c>
      <c r="I3342" s="92" t="s">
        <v>117</v>
      </c>
      <c r="J3342" s="94">
        <v>692</v>
      </c>
      <c r="K3342" s="95">
        <v>1178</v>
      </c>
      <c r="L3342" s="96">
        <v>153667.18</v>
      </c>
    </row>
    <row r="3343" spans="1:12" s="97" customFormat="1" ht="15" customHeight="1" x14ac:dyDescent="0.25">
      <c r="A3343" s="91" t="s">
        <v>57</v>
      </c>
      <c r="B3343" s="92" t="s">
        <v>41</v>
      </c>
      <c r="C3343" s="92" t="s">
        <v>53</v>
      </c>
      <c r="D3343" s="92" t="s">
        <v>124</v>
      </c>
      <c r="E3343" s="92" t="s">
        <v>62</v>
      </c>
      <c r="F3343" s="92" t="s">
        <v>37</v>
      </c>
      <c r="G3343" s="93" t="s">
        <v>37</v>
      </c>
      <c r="H3343" s="93" t="s">
        <v>37</v>
      </c>
      <c r="I3343" s="92" t="s">
        <v>45</v>
      </c>
      <c r="J3343" s="94">
        <v>1607</v>
      </c>
      <c r="K3343" s="95">
        <v>2193</v>
      </c>
      <c r="L3343" s="96">
        <v>234347.62000000299</v>
      </c>
    </row>
    <row r="3344" spans="1:12" s="97" customFormat="1" ht="15" customHeight="1" x14ac:dyDescent="0.25">
      <c r="A3344" s="91" t="s">
        <v>57</v>
      </c>
      <c r="B3344" s="92" t="s">
        <v>41</v>
      </c>
      <c r="C3344" s="92" t="s">
        <v>53</v>
      </c>
      <c r="D3344" s="92" t="s">
        <v>124</v>
      </c>
      <c r="E3344" s="92" t="s">
        <v>37</v>
      </c>
      <c r="F3344" s="92" t="s">
        <v>120</v>
      </c>
      <c r="G3344" s="93" t="s">
        <v>37</v>
      </c>
      <c r="H3344" s="93" t="s">
        <v>37</v>
      </c>
      <c r="I3344" s="92" t="s">
        <v>117</v>
      </c>
      <c r="J3344" s="94">
        <v>1635</v>
      </c>
      <c r="K3344" s="95">
        <v>3078</v>
      </c>
      <c r="L3344" s="96">
        <v>415467.21000000898</v>
      </c>
    </row>
    <row r="3345" spans="1:12" s="97" customFormat="1" ht="15" customHeight="1" x14ac:dyDescent="0.25">
      <c r="A3345" s="91" t="s">
        <v>57</v>
      </c>
      <c r="B3345" s="92" t="s">
        <v>41</v>
      </c>
      <c r="C3345" s="92" t="s">
        <v>53</v>
      </c>
      <c r="D3345" s="92" t="s">
        <v>124</v>
      </c>
      <c r="E3345" s="92" t="s">
        <v>37</v>
      </c>
      <c r="F3345" s="92" t="s">
        <v>120</v>
      </c>
      <c r="G3345" s="93" t="s">
        <v>37</v>
      </c>
      <c r="H3345" s="93" t="s">
        <v>37</v>
      </c>
      <c r="I3345" s="92" t="s">
        <v>45</v>
      </c>
      <c r="J3345" s="94">
        <v>3173</v>
      </c>
      <c r="K3345" s="95">
        <v>4414</v>
      </c>
      <c r="L3345" s="96">
        <v>475186.84000001999</v>
      </c>
    </row>
    <row r="3346" spans="1:12" s="97" customFormat="1" ht="15" customHeight="1" x14ac:dyDescent="0.25">
      <c r="A3346" s="91" t="s">
        <v>57</v>
      </c>
      <c r="B3346" s="92" t="s">
        <v>41</v>
      </c>
      <c r="C3346" s="92" t="s">
        <v>53</v>
      </c>
      <c r="D3346" s="92" t="s">
        <v>124</v>
      </c>
      <c r="E3346" s="92" t="s">
        <v>37</v>
      </c>
      <c r="F3346" s="92" t="s">
        <v>37</v>
      </c>
      <c r="G3346" s="93" t="s">
        <v>41</v>
      </c>
      <c r="H3346" s="93" t="s">
        <v>37</v>
      </c>
      <c r="I3346" s="92" t="s">
        <v>117</v>
      </c>
      <c r="J3346" s="94">
        <v>322</v>
      </c>
      <c r="K3346" s="95">
        <v>568</v>
      </c>
      <c r="L3346" s="96">
        <v>73288.170000000202</v>
      </c>
    </row>
    <row r="3347" spans="1:12" s="97" customFormat="1" ht="15" customHeight="1" x14ac:dyDescent="0.25">
      <c r="A3347" s="91" t="s">
        <v>57</v>
      </c>
      <c r="B3347" s="92" t="s">
        <v>41</v>
      </c>
      <c r="C3347" s="92" t="s">
        <v>53</v>
      </c>
      <c r="D3347" s="92" t="s">
        <v>124</v>
      </c>
      <c r="E3347" s="92" t="s">
        <v>37</v>
      </c>
      <c r="F3347" s="92" t="s">
        <v>37</v>
      </c>
      <c r="G3347" s="93" t="s">
        <v>41</v>
      </c>
      <c r="H3347" s="93" t="s">
        <v>37</v>
      </c>
      <c r="I3347" s="92" t="s">
        <v>45</v>
      </c>
      <c r="J3347" s="94">
        <v>553</v>
      </c>
      <c r="K3347" s="95">
        <v>749</v>
      </c>
      <c r="L3347" s="96">
        <v>79880.899999998903</v>
      </c>
    </row>
    <row r="3348" spans="1:12" s="97" customFormat="1" ht="15" customHeight="1" x14ac:dyDescent="0.25">
      <c r="A3348" s="91" t="s">
        <v>57</v>
      </c>
      <c r="B3348" s="92" t="s">
        <v>41</v>
      </c>
      <c r="C3348" s="92" t="s">
        <v>53</v>
      </c>
      <c r="D3348" s="92" t="s">
        <v>124</v>
      </c>
      <c r="E3348" s="92" t="s">
        <v>37</v>
      </c>
      <c r="F3348" s="92" t="s">
        <v>37</v>
      </c>
      <c r="G3348" s="93" t="s">
        <v>42</v>
      </c>
      <c r="H3348" s="93" t="s">
        <v>37</v>
      </c>
      <c r="I3348" s="92" t="s">
        <v>117</v>
      </c>
      <c r="J3348" s="94">
        <v>334</v>
      </c>
      <c r="K3348" s="95">
        <v>649</v>
      </c>
      <c r="L3348" s="96">
        <v>88151.270000000397</v>
      </c>
    </row>
    <row r="3349" spans="1:12" s="97" customFormat="1" ht="15" customHeight="1" x14ac:dyDescent="0.25">
      <c r="A3349" s="91" t="s">
        <v>57</v>
      </c>
      <c r="B3349" s="92" t="s">
        <v>41</v>
      </c>
      <c r="C3349" s="92" t="s">
        <v>53</v>
      </c>
      <c r="D3349" s="92" t="s">
        <v>124</v>
      </c>
      <c r="E3349" s="92" t="s">
        <v>37</v>
      </c>
      <c r="F3349" s="92" t="s">
        <v>37</v>
      </c>
      <c r="G3349" s="93" t="s">
        <v>42</v>
      </c>
      <c r="H3349" s="93" t="s">
        <v>37</v>
      </c>
      <c r="I3349" s="92" t="s">
        <v>45</v>
      </c>
      <c r="J3349" s="94">
        <v>513</v>
      </c>
      <c r="K3349" s="95">
        <v>661</v>
      </c>
      <c r="L3349" s="96">
        <v>70913.009999999194</v>
      </c>
    </row>
    <row r="3350" spans="1:12" s="97" customFormat="1" ht="15" customHeight="1" x14ac:dyDescent="0.25">
      <c r="A3350" s="91" t="s">
        <v>57</v>
      </c>
      <c r="B3350" s="92" t="s">
        <v>41</v>
      </c>
      <c r="C3350" s="92" t="s">
        <v>53</v>
      </c>
      <c r="D3350" s="92" t="s">
        <v>124</v>
      </c>
      <c r="E3350" s="92" t="s">
        <v>37</v>
      </c>
      <c r="F3350" s="92" t="s">
        <v>37</v>
      </c>
      <c r="G3350" s="93" t="s">
        <v>43</v>
      </c>
      <c r="H3350" s="93" t="s">
        <v>37</v>
      </c>
      <c r="I3350" s="92" t="s">
        <v>117</v>
      </c>
      <c r="J3350" s="94">
        <v>367</v>
      </c>
      <c r="K3350" s="95">
        <v>633</v>
      </c>
      <c r="L3350" s="96">
        <v>86075.390000000203</v>
      </c>
    </row>
    <row r="3351" spans="1:12" s="97" customFormat="1" ht="15" customHeight="1" x14ac:dyDescent="0.25">
      <c r="A3351" s="91" t="s">
        <v>57</v>
      </c>
      <c r="B3351" s="92" t="s">
        <v>41</v>
      </c>
      <c r="C3351" s="92" t="s">
        <v>53</v>
      </c>
      <c r="D3351" s="92" t="s">
        <v>124</v>
      </c>
      <c r="E3351" s="92" t="s">
        <v>37</v>
      </c>
      <c r="F3351" s="92" t="s">
        <v>37</v>
      </c>
      <c r="G3351" s="93" t="s">
        <v>43</v>
      </c>
      <c r="H3351" s="93" t="s">
        <v>37</v>
      </c>
      <c r="I3351" s="92" t="s">
        <v>45</v>
      </c>
      <c r="J3351" s="94">
        <v>691</v>
      </c>
      <c r="K3351" s="95">
        <v>902</v>
      </c>
      <c r="L3351" s="96">
        <v>97398.1999999986</v>
      </c>
    </row>
    <row r="3352" spans="1:12" s="97" customFormat="1" ht="15" customHeight="1" x14ac:dyDescent="0.25">
      <c r="A3352" s="91" t="s">
        <v>57</v>
      </c>
      <c r="B3352" s="92" t="s">
        <v>41</v>
      </c>
      <c r="C3352" s="92" t="s">
        <v>53</v>
      </c>
      <c r="D3352" s="92" t="s">
        <v>124</v>
      </c>
      <c r="E3352" s="92" t="s">
        <v>37</v>
      </c>
      <c r="F3352" s="92" t="s">
        <v>37</v>
      </c>
      <c r="G3352" s="93" t="s">
        <v>44</v>
      </c>
      <c r="H3352" s="93" t="s">
        <v>37</v>
      </c>
      <c r="I3352" s="92" t="s">
        <v>117</v>
      </c>
      <c r="J3352" s="94">
        <v>353</v>
      </c>
      <c r="K3352" s="95">
        <v>613</v>
      </c>
      <c r="L3352" s="96">
        <v>82502.060000000405</v>
      </c>
    </row>
    <row r="3353" spans="1:12" s="97" customFormat="1" ht="15" customHeight="1" x14ac:dyDescent="0.25">
      <c r="A3353" s="91" t="s">
        <v>57</v>
      </c>
      <c r="B3353" s="92" t="s">
        <v>41</v>
      </c>
      <c r="C3353" s="92" t="s">
        <v>53</v>
      </c>
      <c r="D3353" s="92" t="s">
        <v>124</v>
      </c>
      <c r="E3353" s="92" t="s">
        <v>37</v>
      </c>
      <c r="F3353" s="92" t="s">
        <v>37</v>
      </c>
      <c r="G3353" s="93" t="s">
        <v>44</v>
      </c>
      <c r="H3353" s="93" t="s">
        <v>37</v>
      </c>
      <c r="I3353" s="92" t="s">
        <v>45</v>
      </c>
      <c r="J3353" s="94">
        <v>812</v>
      </c>
      <c r="K3353" s="95">
        <v>1120</v>
      </c>
      <c r="L3353" s="96">
        <v>120070.269999998</v>
      </c>
    </row>
    <row r="3354" spans="1:12" s="97" customFormat="1" ht="15" customHeight="1" x14ac:dyDescent="0.25">
      <c r="A3354" s="91" t="s">
        <v>57</v>
      </c>
      <c r="B3354" s="92" t="s">
        <v>41</v>
      </c>
      <c r="C3354" s="92" t="s">
        <v>53</v>
      </c>
      <c r="D3354" s="92" t="s">
        <v>124</v>
      </c>
      <c r="E3354" s="92" t="s">
        <v>37</v>
      </c>
      <c r="F3354" s="92" t="s">
        <v>37</v>
      </c>
      <c r="G3354" s="93" t="s">
        <v>98</v>
      </c>
      <c r="H3354" s="93" t="s">
        <v>37</v>
      </c>
      <c r="I3354" s="92" t="s">
        <v>117</v>
      </c>
      <c r="J3354" s="94">
        <v>363</v>
      </c>
      <c r="K3354" s="95">
        <v>621</v>
      </c>
      <c r="L3354" s="96">
        <v>86026.210000000297</v>
      </c>
    </row>
    <row r="3355" spans="1:12" s="97" customFormat="1" ht="15" customHeight="1" x14ac:dyDescent="0.25">
      <c r="A3355" s="91" t="s">
        <v>57</v>
      </c>
      <c r="B3355" s="92" t="s">
        <v>41</v>
      </c>
      <c r="C3355" s="92" t="s">
        <v>53</v>
      </c>
      <c r="D3355" s="92" t="s">
        <v>124</v>
      </c>
      <c r="E3355" s="92" t="s">
        <v>37</v>
      </c>
      <c r="F3355" s="92" t="s">
        <v>37</v>
      </c>
      <c r="G3355" s="93" t="s">
        <v>98</v>
      </c>
      <c r="H3355" s="93" t="s">
        <v>37</v>
      </c>
      <c r="I3355" s="92" t="s">
        <v>45</v>
      </c>
      <c r="J3355" s="94">
        <v>734</v>
      </c>
      <c r="K3355" s="95">
        <v>1016</v>
      </c>
      <c r="L3355" s="96">
        <v>110105.10999999801</v>
      </c>
    </row>
    <row r="3356" spans="1:12" s="97" customFormat="1" ht="15" customHeight="1" x14ac:dyDescent="0.25">
      <c r="A3356" s="91" t="s">
        <v>57</v>
      </c>
      <c r="B3356" s="92" t="s">
        <v>41</v>
      </c>
      <c r="C3356" s="92" t="s">
        <v>53</v>
      </c>
      <c r="D3356" s="92" t="s">
        <v>124</v>
      </c>
      <c r="E3356" s="92" t="s">
        <v>37</v>
      </c>
      <c r="F3356" s="92" t="s">
        <v>37</v>
      </c>
      <c r="G3356" s="93" t="s">
        <v>37</v>
      </c>
      <c r="H3356" s="93" t="s">
        <v>122</v>
      </c>
      <c r="I3356" s="92" t="s">
        <v>117</v>
      </c>
      <c r="J3356" s="94">
        <v>162</v>
      </c>
      <c r="K3356" s="95">
        <v>340</v>
      </c>
      <c r="L3356" s="96">
        <v>44330.879999999903</v>
      </c>
    </row>
    <row r="3357" spans="1:12" s="97" customFormat="1" ht="15" customHeight="1" x14ac:dyDescent="0.25">
      <c r="A3357" s="91" t="s">
        <v>57</v>
      </c>
      <c r="B3357" s="92" t="s">
        <v>41</v>
      </c>
      <c r="C3357" s="92" t="s">
        <v>53</v>
      </c>
      <c r="D3357" s="92" t="s">
        <v>124</v>
      </c>
      <c r="E3357" s="92" t="s">
        <v>37</v>
      </c>
      <c r="F3357" s="92" t="s">
        <v>37</v>
      </c>
      <c r="G3357" s="93" t="s">
        <v>37</v>
      </c>
      <c r="H3357" s="93" t="s">
        <v>122</v>
      </c>
      <c r="I3357" s="92" t="s">
        <v>45</v>
      </c>
      <c r="J3357" s="94">
        <v>348</v>
      </c>
      <c r="K3357" s="95">
        <v>489</v>
      </c>
      <c r="L3357" s="96">
        <v>53472.400000000198</v>
      </c>
    </row>
    <row r="3358" spans="1:12" s="97" customFormat="1" ht="15" customHeight="1" x14ac:dyDescent="0.25">
      <c r="A3358" s="91" t="s">
        <v>57</v>
      </c>
      <c r="B3358" s="92" t="s">
        <v>41</v>
      </c>
      <c r="C3358" s="92" t="s">
        <v>53</v>
      </c>
      <c r="D3358" s="92" t="s">
        <v>124</v>
      </c>
      <c r="E3358" s="92" t="s">
        <v>37</v>
      </c>
      <c r="F3358" s="92" t="s">
        <v>37</v>
      </c>
      <c r="G3358" s="93" t="s">
        <v>37</v>
      </c>
      <c r="H3358" s="93" t="s">
        <v>37</v>
      </c>
      <c r="I3358" s="92" t="s">
        <v>117</v>
      </c>
      <c r="J3358" s="94">
        <v>1666</v>
      </c>
      <c r="K3358" s="95">
        <v>3113</v>
      </c>
      <c r="L3358" s="96">
        <v>419778.81000000099</v>
      </c>
    </row>
    <row r="3359" spans="1:12" s="97" customFormat="1" ht="15" customHeight="1" x14ac:dyDescent="0.25">
      <c r="A3359" s="91" t="s">
        <v>57</v>
      </c>
      <c r="B3359" s="92" t="s">
        <v>41</v>
      </c>
      <c r="C3359" s="92" t="s">
        <v>53</v>
      </c>
      <c r="D3359" s="92" t="s">
        <v>124</v>
      </c>
      <c r="E3359" s="92" t="s">
        <v>37</v>
      </c>
      <c r="F3359" s="92" t="s">
        <v>37</v>
      </c>
      <c r="G3359" s="93" t="s">
        <v>37</v>
      </c>
      <c r="H3359" s="93" t="s">
        <v>37</v>
      </c>
      <c r="I3359" s="92" t="s">
        <v>45</v>
      </c>
      <c r="J3359" s="94">
        <v>3242</v>
      </c>
      <c r="K3359" s="95">
        <v>4509</v>
      </c>
      <c r="L3359" s="96">
        <v>484974.66000003699</v>
      </c>
    </row>
    <row r="3360" spans="1:12" s="97" customFormat="1" ht="15" customHeight="1" x14ac:dyDescent="0.25">
      <c r="A3360" s="91" t="s">
        <v>57</v>
      </c>
      <c r="B3360" s="92" t="s">
        <v>41</v>
      </c>
      <c r="C3360" s="92" t="s">
        <v>53</v>
      </c>
      <c r="D3360" s="92" t="s">
        <v>124</v>
      </c>
      <c r="E3360" s="92" t="s">
        <v>37</v>
      </c>
      <c r="F3360" s="92" t="s">
        <v>37</v>
      </c>
      <c r="G3360" s="93" t="s">
        <v>37</v>
      </c>
      <c r="H3360" s="93" t="s">
        <v>64</v>
      </c>
      <c r="I3360" s="92" t="s">
        <v>117</v>
      </c>
      <c r="J3360" s="94">
        <v>1486</v>
      </c>
      <c r="K3360" s="95">
        <v>2746</v>
      </c>
      <c r="L3360" s="96">
        <v>371902.51000000798</v>
      </c>
    </row>
    <row r="3361" spans="1:12" s="97" customFormat="1" ht="15" customHeight="1" x14ac:dyDescent="0.25">
      <c r="A3361" s="91" t="s">
        <v>57</v>
      </c>
      <c r="B3361" s="92" t="s">
        <v>41</v>
      </c>
      <c r="C3361" s="92" t="s">
        <v>53</v>
      </c>
      <c r="D3361" s="92" t="s">
        <v>124</v>
      </c>
      <c r="E3361" s="92" t="s">
        <v>37</v>
      </c>
      <c r="F3361" s="92" t="s">
        <v>37</v>
      </c>
      <c r="G3361" s="93" t="s">
        <v>37</v>
      </c>
      <c r="H3361" s="93" t="s">
        <v>64</v>
      </c>
      <c r="I3361" s="92" t="s">
        <v>45</v>
      </c>
      <c r="J3361" s="94">
        <v>2859</v>
      </c>
      <c r="K3361" s="95">
        <v>3964</v>
      </c>
      <c r="L3361" s="96">
        <v>425396.09000002098</v>
      </c>
    </row>
    <row r="3362" spans="1:12" s="97" customFormat="1" ht="15" customHeight="1" x14ac:dyDescent="0.25">
      <c r="A3362" s="91" t="s">
        <v>57</v>
      </c>
      <c r="B3362" s="92" t="s">
        <v>41</v>
      </c>
      <c r="C3362" s="92" t="s">
        <v>53</v>
      </c>
      <c r="D3362" s="92" t="s">
        <v>37</v>
      </c>
      <c r="E3362" s="92" t="s">
        <v>61</v>
      </c>
      <c r="F3362" s="92" t="s">
        <v>120</v>
      </c>
      <c r="G3362" s="93" t="s">
        <v>37</v>
      </c>
      <c r="H3362" s="93" t="s">
        <v>37</v>
      </c>
      <c r="I3362" s="92" t="s">
        <v>117</v>
      </c>
      <c r="J3362" s="94">
        <v>6650</v>
      </c>
      <c r="K3362" s="95">
        <v>28350</v>
      </c>
      <c r="L3362" s="96">
        <v>2768278.6800001999</v>
      </c>
    </row>
    <row r="3363" spans="1:12" s="97" customFormat="1" ht="15" customHeight="1" x14ac:dyDescent="0.25">
      <c r="A3363" s="91" t="s">
        <v>57</v>
      </c>
      <c r="B3363" s="92" t="s">
        <v>41</v>
      </c>
      <c r="C3363" s="92" t="s">
        <v>53</v>
      </c>
      <c r="D3363" s="92" t="s">
        <v>37</v>
      </c>
      <c r="E3363" s="92" t="s">
        <v>61</v>
      </c>
      <c r="F3363" s="92" t="s">
        <v>120</v>
      </c>
      <c r="G3363" s="93" t="s">
        <v>37</v>
      </c>
      <c r="H3363" s="93" t="s">
        <v>37</v>
      </c>
      <c r="I3363" s="92" t="s">
        <v>45</v>
      </c>
      <c r="J3363" s="94">
        <v>8110</v>
      </c>
      <c r="K3363" s="95">
        <v>15753</v>
      </c>
      <c r="L3363" s="96">
        <v>1713843.7900000999</v>
      </c>
    </row>
    <row r="3364" spans="1:12" s="97" customFormat="1" ht="15" customHeight="1" x14ac:dyDescent="0.25">
      <c r="A3364" s="91" t="s">
        <v>57</v>
      </c>
      <c r="B3364" s="92" t="s">
        <v>41</v>
      </c>
      <c r="C3364" s="92" t="s">
        <v>53</v>
      </c>
      <c r="D3364" s="92" t="s">
        <v>37</v>
      </c>
      <c r="E3364" s="92" t="s">
        <v>61</v>
      </c>
      <c r="F3364" s="92" t="s">
        <v>121</v>
      </c>
      <c r="G3364" s="93" t="s">
        <v>37</v>
      </c>
      <c r="H3364" s="93" t="s">
        <v>37</v>
      </c>
      <c r="I3364" s="92" t="s">
        <v>117</v>
      </c>
      <c r="J3364" s="94">
        <v>76841</v>
      </c>
      <c r="K3364" s="95">
        <v>190905</v>
      </c>
      <c r="L3364" s="96">
        <v>18782931.829976</v>
      </c>
    </row>
    <row r="3365" spans="1:12" s="97" customFormat="1" ht="15" customHeight="1" x14ac:dyDescent="0.25">
      <c r="A3365" s="91" t="s">
        <v>57</v>
      </c>
      <c r="B3365" s="92" t="s">
        <v>41</v>
      </c>
      <c r="C3365" s="92" t="s">
        <v>53</v>
      </c>
      <c r="D3365" s="92" t="s">
        <v>37</v>
      </c>
      <c r="E3365" s="92" t="s">
        <v>61</v>
      </c>
      <c r="F3365" s="92" t="s">
        <v>121</v>
      </c>
      <c r="G3365" s="93" t="s">
        <v>37</v>
      </c>
      <c r="H3365" s="93" t="s">
        <v>37</v>
      </c>
      <c r="I3365" s="92" t="s">
        <v>45</v>
      </c>
      <c r="J3365" s="94">
        <v>99876</v>
      </c>
      <c r="K3365" s="95">
        <v>190270</v>
      </c>
      <c r="L3365" s="96">
        <v>15855073.979968101</v>
      </c>
    </row>
    <row r="3366" spans="1:12" s="97" customFormat="1" ht="15" customHeight="1" x14ac:dyDescent="0.25">
      <c r="A3366" s="91" t="s">
        <v>57</v>
      </c>
      <c r="B3366" s="92" t="s">
        <v>41</v>
      </c>
      <c r="C3366" s="92" t="s">
        <v>53</v>
      </c>
      <c r="D3366" s="92" t="s">
        <v>37</v>
      </c>
      <c r="E3366" s="92" t="s">
        <v>61</v>
      </c>
      <c r="F3366" s="92" t="s">
        <v>60</v>
      </c>
      <c r="G3366" s="93" t="s">
        <v>37</v>
      </c>
      <c r="H3366" s="93" t="s">
        <v>37</v>
      </c>
      <c r="I3366" s="92" t="s">
        <v>117</v>
      </c>
      <c r="J3366" s="94">
        <v>14906</v>
      </c>
      <c r="K3366" s="95">
        <v>44671</v>
      </c>
      <c r="L3366" s="96">
        <v>3660811.3399999798</v>
      </c>
    </row>
    <row r="3367" spans="1:12" s="97" customFormat="1" ht="15" customHeight="1" x14ac:dyDescent="0.25">
      <c r="A3367" s="91" t="s">
        <v>57</v>
      </c>
      <c r="B3367" s="92" t="s">
        <v>41</v>
      </c>
      <c r="C3367" s="92" t="s">
        <v>53</v>
      </c>
      <c r="D3367" s="92" t="s">
        <v>37</v>
      </c>
      <c r="E3367" s="92" t="s">
        <v>61</v>
      </c>
      <c r="F3367" s="92" t="s">
        <v>60</v>
      </c>
      <c r="G3367" s="93" t="s">
        <v>37</v>
      </c>
      <c r="H3367" s="93" t="s">
        <v>37</v>
      </c>
      <c r="I3367" s="92" t="s">
        <v>45</v>
      </c>
      <c r="J3367" s="94">
        <v>19836</v>
      </c>
      <c r="K3367" s="95">
        <v>35707</v>
      </c>
      <c r="L3367" s="96">
        <v>2464747.87000074</v>
      </c>
    </row>
    <row r="3368" spans="1:12" s="97" customFormat="1" ht="15" customHeight="1" x14ac:dyDescent="0.25">
      <c r="A3368" s="91" t="s">
        <v>57</v>
      </c>
      <c r="B3368" s="92" t="s">
        <v>41</v>
      </c>
      <c r="C3368" s="92" t="s">
        <v>53</v>
      </c>
      <c r="D3368" s="92" t="s">
        <v>37</v>
      </c>
      <c r="E3368" s="92" t="s">
        <v>61</v>
      </c>
      <c r="F3368" s="92" t="s">
        <v>37</v>
      </c>
      <c r="G3368" s="93" t="s">
        <v>41</v>
      </c>
      <c r="H3368" s="93" t="s">
        <v>37</v>
      </c>
      <c r="I3368" s="92" t="s">
        <v>117</v>
      </c>
      <c r="J3368" s="94">
        <v>24794</v>
      </c>
      <c r="K3368" s="95">
        <v>72963</v>
      </c>
      <c r="L3368" s="96">
        <v>6854395.5499970699</v>
      </c>
    </row>
    <row r="3369" spans="1:12" s="97" customFormat="1" ht="15" customHeight="1" x14ac:dyDescent="0.25">
      <c r="A3369" s="91" t="s">
        <v>57</v>
      </c>
      <c r="B3369" s="92" t="s">
        <v>41</v>
      </c>
      <c r="C3369" s="92" t="s">
        <v>53</v>
      </c>
      <c r="D3369" s="92" t="s">
        <v>37</v>
      </c>
      <c r="E3369" s="92" t="s">
        <v>61</v>
      </c>
      <c r="F3369" s="92" t="s">
        <v>37</v>
      </c>
      <c r="G3369" s="93" t="s">
        <v>41</v>
      </c>
      <c r="H3369" s="93" t="s">
        <v>37</v>
      </c>
      <c r="I3369" s="92" t="s">
        <v>45</v>
      </c>
      <c r="J3369" s="94">
        <v>27159</v>
      </c>
      <c r="K3369" s="95">
        <v>52249</v>
      </c>
      <c r="L3369" s="96">
        <v>4313808.3499983596</v>
      </c>
    </row>
    <row r="3370" spans="1:12" s="97" customFormat="1" ht="15" customHeight="1" x14ac:dyDescent="0.25">
      <c r="A3370" s="91" t="s">
        <v>57</v>
      </c>
      <c r="B3370" s="92" t="s">
        <v>41</v>
      </c>
      <c r="C3370" s="92" t="s">
        <v>53</v>
      </c>
      <c r="D3370" s="92" t="s">
        <v>37</v>
      </c>
      <c r="E3370" s="92" t="s">
        <v>61</v>
      </c>
      <c r="F3370" s="92" t="s">
        <v>37</v>
      </c>
      <c r="G3370" s="93" t="s">
        <v>42</v>
      </c>
      <c r="H3370" s="93" t="s">
        <v>37</v>
      </c>
      <c r="I3370" s="92" t="s">
        <v>117</v>
      </c>
      <c r="J3370" s="94">
        <v>21451</v>
      </c>
      <c r="K3370" s="95">
        <v>55943</v>
      </c>
      <c r="L3370" s="96">
        <v>5301238.6299970504</v>
      </c>
    </row>
    <row r="3371" spans="1:12" s="97" customFormat="1" ht="15" customHeight="1" x14ac:dyDescent="0.25">
      <c r="A3371" s="91" t="s">
        <v>57</v>
      </c>
      <c r="B3371" s="92" t="s">
        <v>41</v>
      </c>
      <c r="C3371" s="92" t="s">
        <v>53</v>
      </c>
      <c r="D3371" s="92" t="s">
        <v>37</v>
      </c>
      <c r="E3371" s="92" t="s">
        <v>61</v>
      </c>
      <c r="F3371" s="92" t="s">
        <v>37</v>
      </c>
      <c r="G3371" s="93" t="s">
        <v>42</v>
      </c>
      <c r="H3371" s="93" t="s">
        <v>37</v>
      </c>
      <c r="I3371" s="92" t="s">
        <v>45</v>
      </c>
      <c r="J3371" s="94">
        <v>26773</v>
      </c>
      <c r="K3371" s="95">
        <v>48863</v>
      </c>
      <c r="L3371" s="96">
        <v>4107474.21999946</v>
      </c>
    </row>
    <row r="3372" spans="1:12" s="97" customFormat="1" ht="15" customHeight="1" x14ac:dyDescent="0.25">
      <c r="A3372" s="91" t="s">
        <v>57</v>
      </c>
      <c r="B3372" s="92" t="s">
        <v>41</v>
      </c>
      <c r="C3372" s="92" t="s">
        <v>53</v>
      </c>
      <c r="D3372" s="92" t="s">
        <v>37</v>
      </c>
      <c r="E3372" s="92" t="s">
        <v>61</v>
      </c>
      <c r="F3372" s="92" t="s">
        <v>37</v>
      </c>
      <c r="G3372" s="93" t="s">
        <v>43</v>
      </c>
      <c r="H3372" s="93" t="s">
        <v>37</v>
      </c>
      <c r="I3372" s="92" t="s">
        <v>117</v>
      </c>
      <c r="J3372" s="94">
        <v>20217</v>
      </c>
      <c r="K3372" s="95">
        <v>49947</v>
      </c>
      <c r="L3372" s="96">
        <v>4771902.62999768</v>
      </c>
    </row>
    <row r="3373" spans="1:12" s="97" customFormat="1" ht="15" customHeight="1" x14ac:dyDescent="0.25">
      <c r="A3373" s="91" t="s">
        <v>57</v>
      </c>
      <c r="B3373" s="92" t="s">
        <v>41</v>
      </c>
      <c r="C3373" s="92" t="s">
        <v>53</v>
      </c>
      <c r="D3373" s="92" t="s">
        <v>37</v>
      </c>
      <c r="E3373" s="92" t="s">
        <v>61</v>
      </c>
      <c r="F3373" s="92" t="s">
        <v>37</v>
      </c>
      <c r="G3373" s="93" t="s">
        <v>43</v>
      </c>
      <c r="H3373" s="93" t="s">
        <v>37</v>
      </c>
      <c r="I3373" s="92" t="s">
        <v>45</v>
      </c>
      <c r="J3373" s="94">
        <v>26822</v>
      </c>
      <c r="K3373" s="95">
        <v>47399</v>
      </c>
      <c r="L3373" s="96">
        <v>3931176.2299994398</v>
      </c>
    </row>
    <row r="3374" spans="1:12" s="97" customFormat="1" ht="15" customHeight="1" x14ac:dyDescent="0.25">
      <c r="A3374" s="91" t="s">
        <v>57</v>
      </c>
      <c r="B3374" s="92" t="s">
        <v>41</v>
      </c>
      <c r="C3374" s="92" t="s">
        <v>53</v>
      </c>
      <c r="D3374" s="92" t="s">
        <v>37</v>
      </c>
      <c r="E3374" s="92" t="s">
        <v>61</v>
      </c>
      <c r="F3374" s="92" t="s">
        <v>37</v>
      </c>
      <c r="G3374" s="93" t="s">
        <v>44</v>
      </c>
      <c r="H3374" s="93" t="s">
        <v>37</v>
      </c>
      <c r="I3374" s="92" t="s">
        <v>117</v>
      </c>
      <c r="J3374" s="94">
        <v>19274</v>
      </c>
      <c r="K3374" s="95">
        <v>44658</v>
      </c>
      <c r="L3374" s="96">
        <v>4270359.2499997597</v>
      </c>
    </row>
    <row r="3375" spans="1:12" s="97" customFormat="1" ht="15" customHeight="1" x14ac:dyDescent="0.25">
      <c r="A3375" s="91" t="s">
        <v>57</v>
      </c>
      <c r="B3375" s="92" t="s">
        <v>41</v>
      </c>
      <c r="C3375" s="92" t="s">
        <v>53</v>
      </c>
      <c r="D3375" s="92" t="s">
        <v>37</v>
      </c>
      <c r="E3375" s="92" t="s">
        <v>61</v>
      </c>
      <c r="F3375" s="92" t="s">
        <v>37</v>
      </c>
      <c r="G3375" s="93" t="s">
        <v>44</v>
      </c>
      <c r="H3375" s="93" t="s">
        <v>37</v>
      </c>
      <c r="I3375" s="92" t="s">
        <v>45</v>
      </c>
      <c r="J3375" s="94">
        <v>26986</v>
      </c>
      <c r="K3375" s="95">
        <v>46623</v>
      </c>
      <c r="L3375" s="96">
        <v>3802807.1899995301</v>
      </c>
    </row>
    <row r="3376" spans="1:12" s="97" customFormat="1" ht="15" customHeight="1" x14ac:dyDescent="0.25">
      <c r="A3376" s="91" t="s">
        <v>57</v>
      </c>
      <c r="B3376" s="92" t="s">
        <v>41</v>
      </c>
      <c r="C3376" s="92" t="s">
        <v>53</v>
      </c>
      <c r="D3376" s="92" t="s">
        <v>37</v>
      </c>
      <c r="E3376" s="92" t="s">
        <v>61</v>
      </c>
      <c r="F3376" s="92" t="s">
        <v>37</v>
      </c>
      <c r="G3376" s="93" t="s">
        <v>98</v>
      </c>
      <c r="H3376" s="93" t="s">
        <v>37</v>
      </c>
      <c r="I3376" s="92" t="s">
        <v>117</v>
      </c>
      <c r="J3376" s="94">
        <v>16762</v>
      </c>
      <c r="K3376" s="95">
        <v>37770</v>
      </c>
      <c r="L3376" s="96">
        <v>3741771.36999971</v>
      </c>
    </row>
    <row r="3377" spans="1:12" s="97" customFormat="1" ht="15" customHeight="1" x14ac:dyDescent="0.25">
      <c r="A3377" s="91" t="s">
        <v>57</v>
      </c>
      <c r="B3377" s="92" t="s">
        <v>41</v>
      </c>
      <c r="C3377" s="92" t="s">
        <v>53</v>
      </c>
      <c r="D3377" s="92" t="s">
        <v>37</v>
      </c>
      <c r="E3377" s="92" t="s">
        <v>61</v>
      </c>
      <c r="F3377" s="92" t="s">
        <v>37</v>
      </c>
      <c r="G3377" s="93" t="s">
        <v>98</v>
      </c>
      <c r="H3377" s="93" t="s">
        <v>37</v>
      </c>
      <c r="I3377" s="92" t="s">
        <v>45</v>
      </c>
      <c r="J3377" s="94">
        <v>24753</v>
      </c>
      <c r="K3377" s="95">
        <v>43739</v>
      </c>
      <c r="L3377" s="96">
        <v>3655913.7799994699</v>
      </c>
    </row>
    <row r="3378" spans="1:12" s="97" customFormat="1" ht="15" customHeight="1" x14ac:dyDescent="0.25">
      <c r="A3378" s="91" t="s">
        <v>57</v>
      </c>
      <c r="B3378" s="92" t="s">
        <v>41</v>
      </c>
      <c r="C3378" s="92" t="s">
        <v>53</v>
      </c>
      <c r="D3378" s="92" t="s">
        <v>37</v>
      </c>
      <c r="E3378" s="92" t="s">
        <v>61</v>
      </c>
      <c r="F3378" s="92" t="s">
        <v>37</v>
      </c>
      <c r="G3378" s="93" t="s">
        <v>37</v>
      </c>
      <c r="H3378" s="93" t="s">
        <v>122</v>
      </c>
      <c r="I3378" s="92" t="s">
        <v>117</v>
      </c>
      <c r="J3378" s="94">
        <v>14832</v>
      </c>
      <c r="K3378" s="95">
        <v>37336</v>
      </c>
      <c r="L3378" s="96">
        <v>3460875.9800005602</v>
      </c>
    </row>
    <row r="3379" spans="1:12" s="97" customFormat="1" ht="15" customHeight="1" x14ac:dyDescent="0.25">
      <c r="A3379" s="91" t="s">
        <v>57</v>
      </c>
      <c r="B3379" s="92" t="s">
        <v>41</v>
      </c>
      <c r="C3379" s="92" t="s">
        <v>53</v>
      </c>
      <c r="D3379" s="92" t="s">
        <v>37</v>
      </c>
      <c r="E3379" s="92" t="s">
        <v>61</v>
      </c>
      <c r="F3379" s="92" t="s">
        <v>37</v>
      </c>
      <c r="G3379" s="93" t="s">
        <v>37</v>
      </c>
      <c r="H3379" s="93" t="s">
        <v>122</v>
      </c>
      <c r="I3379" s="92" t="s">
        <v>45</v>
      </c>
      <c r="J3379" s="94">
        <v>16274</v>
      </c>
      <c r="K3379" s="95">
        <v>27452</v>
      </c>
      <c r="L3379" s="96">
        <v>2133680.89000032</v>
      </c>
    </row>
    <row r="3380" spans="1:12" s="97" customFormat="1" ht="15" customHeight="1" x14ac:dyDescent="0.25">
      <c r="A3380" s="91" t="s">
        <v>57</v>
      </c>
      <c r="B3380" s="92" t="s">
        <v>41</v>
      </c>
      <c r="C3380" s="92" t="s">
        <v>53</v>
      </c>
      <c r="D3380" s="92" t="s">
        <v>37</v>
      </c>
      <c r="E3380" s="92" t="s">
        <v>61</v>
      </c>
      <c r="F3380" s="92" t="s">
        <v>37</v>
      </c>
      <c r="G3380" s="93" t="s">
        <v>37</v>
      </c>
      <c r="H3380" s="93" t="s">
        <v>37</v>
      </c>
      <c r="I3380" s="92" t="s">
        <v>117</v>
      </c>
      <c r="J3380" s="94">
        <v>98318</v>
      </c>
      <c r="K3380" s="95">
        <v>263926</v>
      </c>
      <c r="L3380" s="96">
        <v>25212021.8500196</v>
      </c>
    </row>
    <row r="3381" spans="1:12" s="97" customFormat="1" ht="15" customHeight="1" x14ac:dyDescent="0.25">
      <c r="A3381" s="91" t="s">
        <v>57</v>
      </c>
      <c r="B3381" s="92" t="s">
        <v>41</v>
      </c>
      <c r="C3381" s="92" t="s">
        <v>53</v>
      </c>
      <c r="D3381" s="92" t="s">
        <v>37</v>
      </c>
      <c r="E3381" s="92" t="s">
        <v>61</v>
      </c>
      <c r="F3381" s="92" t="s">
        <v>37</v>
      </c>
      <c r="G3381" s="93" t="s">
        <v>37</v>
      </c>
      <c r="H3381" s="93" t="s">
        <v>37</v>
      </c>
      <c r="I3381" s="92" t="s">
        <v>45</v>
      </c>
      <c r="J3381" s="94">
        <v>127678</v>
      </c>
      <c r="K3381" s="95">
        <v>241730</v>
      </c>
      <c r="L3381" s="96">
        <v>20033665.6400127</v>
      </c>
    </row>
    <row r="3382" spans="1:12" s="97" customFormat="1" ht="15" customHeight="1" x14ac:dyDescent="0.25">
      <c r="A3382" s="91" t="s">
        <v>57</v>
      </c>
      <c r="B3382" s="92" t="s">
        <v>41</v>
      </c>
      <c r="C3382" s="92" t="s">
        <v>53</v>
      </c>
      <c r="D3382" s="92" t="s">
        <v>37</v>
      </c>
      <c r="E3382" s="92" t="s">
        <v>61</v>
      </c>
      <c r="F3382" s="92" t="s">
        <v>37</v>
      </c>
      <c r="G3382" s="93" t="s">
        <v>37</v>
      </c>
      <c r="H3382" s="93" t="s">
        <v>64</v>
      </c>
      <c r="I3382" s="92" t="s">
        <v>117</v>
      </c>
      <c r="J3382" s="94">
        <v>82693</v>
      </c>
      <c r="K3382" s="95">
        <v>224353</v>
      </c>
      <c r="L3382" s="96">
        <v>21520712.0700256</v>
      </c>
    </row>
    <row r="3383" spans="1:12" s="97" customFormat="1" ht="15" customHeight="1" x14ac:dyDescent="0.25">
      <c r="A3383" s="91" t="s">
        <v>57</v>
      </c>
      <c r="B3383" s="92" t="s">
        <v>41</v>
      </c>
      <c r="C3383" s="92" t="s">
        <v>53</v>
      </c>
      <c r="D3383" s="92" t="s">
        <v>37</v>
      </c>
      <c r="E3383" s="92" t="s">
        <v>61</v>
      </c>
      <c r="F3383" s="92" t="s">
        <v>37</v>
      </c>
      <c r="G3383" s="93" t="s">
        <v>37</v>
      </c>
      <c r="H3383" s="93" t="s">
        <v>64</v>
      </c>
      <c r="I3383" s="92" t="s">
        <v>45</v>
      </c>
      <c r="J3383" s="94">
        <v>110293</v>
      </c>
      <c r="K3383" s="95">
        <v>211790</v>
      </c>
      <c r="L3383" s="96">
        <v>17705192.439971201</v>
      </c>
    </row>
    <row r="3384" spans="1:12" s="97" customFormat="1" ht="15" customHeight="1" x14ac:dyDescent="0.25">
      <c r="A3384" s="91" t="s">
        <v>57</v>
      </c>
      <c r="B3384" s="92" t="s">
        <v>41</v>
      </c>
      <c r="C3384" s="92" t="s">
        <v>53</v>
      </c>
      <c r="D3384" s="92" t="s">
        <v>37</v>
      </c>
      <c r="E3384" s="92" t="s">
        <v>62</v>
      </c>
      <c r="F3384" s="92" t="s">
        <v>120</v>
      </c>
      <c r="G3384" s="93" t="s">
        <v>37</v>
      </c>
      <c r="H3384" s="93" t="s">
        <v>37</v>
      </c>
      <c r="I3384" s="92" t="s">
        <v>117</v>
      </c>
      <c r="J3384" s="94">
        <v>4120</v>
      </c>
      <c r="K3384" s="95">
        <v>15227</v>
      </c>
      <c r="L3384" s="96">
        <v>1508640.1900001001</v>
      </c>
    </row>
    <row r="3385" spans="1:12" s="97" customFormat="1" ht="15" customHeight="1" x14ac:dyDescent="0.25">
      <c r="A3385" s="91" t="s">
        <v>57</v>
      </c>
      <c r="B3385" s="92" t="s">
        <v>41</v>
      </c>
      <c r="C3385" s="92" t="s">
        <v>53</v>
      </c>
      <c r="D3385" s="92" t="s">
        <v>37</v>
      </c>
      <c r="E3385" s="92" t="s">
        <v>62</v>
      </c>
      <c r="F3385" s="92" t="s">
        <v>120</v>
      </c>
      <c r="G3385" s="93" t="s">
        <v>37</v>
      </c>
      <c r="H3385" s="93" t="s">
        <v>37</v>
      </c>
      <c r="I3385" s="92" t="s">
        <v>45</v>
      </c>
      <c r="J3385" s="94">
        <v>5405</v>
      </c>
      <c r="K3385" s="95">
        <v>9323</v>
      </c>
      <c r="L3385" s="96">
        <v>1034611.10999998</v>
      </c>
    </row>
    <row r="3386" spans="1:12" s="97" customFormat="1" ht="15" customHeight="1" x14ac:dyDescent="0.25">
      <c r="A3386" s="91" t="s">
        <v>57</v>
      </c>
      <c r="B3386" s="92" t="s">
        <v>41</v>
      </c>
      <c r="C3386" s="92" t="s">
        <v>53</v>
      </c>
      <c r="D3386" s="92" t="s">
        <v>37</v>
      </c>
      <c r="E3386" s="92" t="s">
        <v>62</v>
      </c>
      <c r="F3386" s="92" t="s">
        <v>121</v>
      </c>
      <c r="G3386" s="93" t="s">
        <v>37</v>
      </c>
      <c r="H3386" s="93" t="s">
        <v>37</v>
      </c>
      <c r="I3386" s="92" t="s">
        <v>117</v>
      </c>
      <c r="J3386" s="94">
        <v>48465</v>
      </c>
      <c r="K3386" s="95">
        <v>146865</v>
      </c>
      <c r="L3386" s="96">
        <v>14220827.9199875</v>
      </c>
    </row>
    <row r="3387" spans="1:12" s="97" customFormat="1" ht="15" customHeight="1" x14ac:dyDescent="0.25">
      <c r="A3387" s="91" t="s">
        <v>57</v>
      </c>
      <c r="B3387" s="92" t="s">
        <v>41</v>
      </c>
      <c r="C3387" s="92" t="s">
        <v>53</v>
      </c>
      <c r="D3387" s="92" t="s">
        <v>37</v>
      </c>
      <c r="E3387" s="92" t="s">
        <v>62</v>
      </c>
      <c r="F3387" s="92" t="s">
        <v>121</v>
      </c>
      <c r="G3387" s="93" t="s">
        <v>37</v>
      </c>
      <c r="H3387" s="93" t="s">
        <v>37</v>
      </c>
      <c r="I3387" s="92" t="s">
        <v>45</v>
      </c>
      <c r="J3387" s="94">
        <v>48774</v>
      </c>
      <c r="K3387" s="95">
        <v>88471</v>
      </c>
      <c r="L3387" s="96">
        <v>7355125.8800005503</v>
      </c>
    </row>
    <row r="3388" spans="1:12" s="97" customFormat="1" ht="15" customHeight="1" x14ac:dyDescent="0.25">
      <c r="A3388" s="91" t="s">
        <v>57</v>
      </c>
      <c r="B3388" s="92" t="s">
        <v>41</v>
      </c>
      <c r="C3388" s="92" t="s">
        <v>53</v>
      </c>
      <c r="D3388" s="92" t="s">
        <v>37</v>
      </c>
      <c r="E3388" s="92" t="s">
        <v>62</v>
      </c>
      <c r="F3388" s="92" t="s">
        <v>60</v>
      </c>
      <c r="G3388" s="93" t="s">
        <v>37</v>
      </c>
      <c r="H3388" s="93" t="s">
        <v>37</v>
      </c>
      <c r="I3388" s="92" t="s">
        <v>117</v>
      </c>
      <c r="J3388" s="94">
        <v>8699</v>
      </c>
      <c r="K3388" s="95">
        <v>29916</v>
      </c>
      <c r="L3388" s="96">
        <v>2435251.1200002301</v>
      </c>
    </row>
    <row r="3389" spans="1:12" s="97" customFormat="1" ht="15" customHeight="1" x14ac:dyDescent="0.25">
      <c r="A3389" s="91" t="s">
        <v>57</v>
      </c>
      <c r="B3389" s="92" t="s">
        <v>41</v>
      </c>
      <c r="C3389" s="92" t="s">
        <v>53</v>
      </c>
      <c r="D3389" s="92" t="s">
        <v>37</v>
      </c>
      <c r="E3389" s="92" t="s">
        <v>62</v>
      </c>
      <c r="F3389" s="92" t="s">
        <v>60</v>
      </c>
      <c r="G3389" s="93" t="s">
        <v>37</v>
      </c>
      <c r="H3389" s="93" t="s">
        <v>37</v>
      </c>
      <c r="I3389" s="92" t="s">
        <v>45</v>
      </c>
      <c r="J3389" s="94">
        <v>9078</v>
      </c>
      <c r="K3389" s="95">
        <v>15346</v>
      </c>
      <c r="L3389" s="96">
        <v>1071547.26999999</v>
      </c>
    </row>
    <row r="3390" spans="1:12" s="97" customFormat="1" ht="15" customHeight="1" x14ac:dyDescent="0.25">
      <c r="A3390" s="91" t="s">
        <v>57</v>
      </c>
      <c r="B3390" s="92" t="s">
        <v>41</v>
      </c>
      <c r="C3390" s="92" t="s">
        <v>53</v>
      </c>
      <c r="D3390" s="92" t="s">
        <v>37</v>
      </c>
      <c r="E3390" s="92" t="s">
        <v>62</v>
      </c>
      <c r="F3390" s="92" t="s">
        <v>37</v>
      </c>
      <c r="G3390" s="93" t="s">
        <v>41</v>
      </c>
      <c r="H3390" s="93" t="s">
        <v>37</v>
      </c>
      <c r="I3390" s="92" t="s">
        <v>117</v>
      </c>
      <c r="J3390" s="94">
        <v>16863</v>
      </c>
      <c r="K3390" s="95">
        <v>58809</v>
      </c>
      <c r="L3390" s="96">
        <v>5401181.6399944201</v>
      </c>
    </row>
    <row r="3391" spans="1:12" s="97" customFormat="1" ht="15" customHeight="1" x14ac:dyDescent="0.25">
      <c r="A3391" s="91" t="s">
        <v>57</v>
      </c>
      <c r="B3391" s="92" t="s">
        <v>41</v>
      </c>
      <c r="C3391" s="92" t="s">
        <v>53</v>
      </c>
      <c r="D3391" s="92" t="s">
        <v>37</v>
      </c>
      <c r="E3391" s="92" t="s">
        <v>62</v>
      </c>
      <c r="F3391" s="92" t="s">
        <v>37</v>
      </c>
      <c r="G3391" s="93" t="s">
        <v>41</v>
      </c>
      <c r="H3391" s="93" t="s">
        <v>37</v>
      </c>
      <c r="I3391" s="92" t="s">
        <v>45</v>
      </c>
      <c r="J3391" s="94">
        <v>14110</v>
      </c>
      <c r="K3391" s="95">
        <v>25134</v>
      </c>
      <c r="L3391" s="96">
        <v>2074374.1200000399</v>
      </c>
    </row>
    <row r="3392" spans="1:12" s="97" customFormat="1" ht="15" customHeight="1" x14ac:dyDescent="0.25">
      <c r="A3392" s="91" t="s">
        <v>57</v>
      </c>
      <c r="B3392" s="92" t="s">
        <v>41</v>
      </c>
      <c r="C3392" s="92" t="s">
        <v>53</v>
      </c>
      <c r="D3392" s="92" t="s">
        <v>37</v>
      </c>
      <c r="E3392" s="92" t="s">
        <v>62</v>
      </c>
      <c r="F3392" s="92" t="s">
        <v>37</v>
      </c>
      <c r="G3392" s="93" t="s">
        <v>42</v>
      </c>
      <c r="H3392" s="93" t="s">
        <v>37</v>
      </c>
      <c r="I3392" s="92" t="s">
        <v>117</v>
      </c>
      <c r="J3392" s="94">
        <v>13448</v>
      </c>
      <c r="K3392" s="95">
        <v>40463</v>
      </c>
      <c r="L3392" s="96">
        <v>3776452.5899997698</v>
      </c>
    </row>
    <row r="3393" spans="1:12" s="97" customFormat="1" ht="15" customHeight="1" x14ac:dyDescent="0.25">
      <c r="A3393" s="91" t="s">
        <v>57</v>
      </c>
      <c r="B3393" s="92" t="s">
        <v>41</v>
      </c>
      <c r="C3393" s="92" t="s">
        <v>53</v>
      </c>
      <c r="D3393" s="92" t="s">
        <v>37</v>
      </c>
      <c r="E3393" s="92" t="s">
        <v>62</v>
      </c>
      <c r="F3393" s="92" t="s">
        <v>37</v>
      </c>
      <c r="G3393" s="93" t="s">
        <v>42</v>
      </c>
      <c r="H3393" s="93" t="s">
        <v>37</v>
      </c>
      <c r="I3393" s="92" t="s">
        <v>45</v>
      </c>
      <c r="J3393" s="94">
        <v>13219</v>
      </c>
      <c r="K3393" s="95">
        <v>22962</v>
      </c>
      <c r="L3393" s="96">
        <v>1926171.21000001</v>
      </c>
    </row>
    <row r="3394" spans="1:12" s="97" customFormat="1" ht="15" customHeight="1" x14ac:dyDescent="0.25">
      <c r="A3394" s="91" t="s">
        <v>57</v>
      </c>
      <c r="B3394" s="92" t="s">
        <v>41</v>
      </c>
      <c r="C3394" s="92" t="s">
        <v>53</v>
      </c>
      <c r="D3394" s="92" t="s">
        <v>37</v>
      </c>
      <c r="E3394" s="92" t="s">
        <v>62</v>
      </c>
      <c r="F3394" s="92" t="s">
        <v>37</v>
      </c>
      <c r="G3394" s="93" t="s">
        <v>43</v>
      </c>
      <c r="H3394" s="93" t="s">
        <v>37</v>
      </c>
      <c r="I3394" s="92" t="s">
        <v>117</v>
      </c>
      <c r="J3394" s="94">
        <v>12215</v>
      </c>
      <c r="K3394" s="95">
        <v>33948</v>
      </c>
      <c r="L3394" s="96">
        <v>3244173.8199998601</v>
      </c>
    </row>
    <row r="3395" spans="1:12" s="97" customFormat="1" ht="15" customHeight="1" x14ac:dyDescent="0.25">
      <c r="A3395" s="91" t="s">
        <v>57</v>
      </c>
      <c r="B3395" s="92" t="s">
        <v>41</v>
      </c>
      <c r="C3395" s="92" t="s">
        <v>53</v>
      </c>
      <c r="D3395" s="92" t="s">
        <v>37</v>
      </c>
      <c r="E3395" s="92" t="s">
        <v>62</v>
      </c>
      <c r="F3395" s="92" t="s">
        <v>37</v>
      </c>
      <c r="G3395" s="93" t="s">
        <v>43</v>
      </c>
      <c r="H3395" s="93" t="s">
        <v>37</v>
      </c>
      <c r="I3395" s="92" t="s">
        <v>45</v>
      </c>
      <c r="J3395" s="94">
        <v>12813</v>
      </c>
      <c r="K3395" s="95">
        <v>21521</v>
      </c>
      <c r="L3395" s="96">
        <v>1807515.54</v>
      </c>
    </row>
    <row r="3396" spans="1:12" s="97" customFormat="1" ht="15" customHeight="1" x14ac:dyDescent="0.25">
      <c r="A3396" s="91" t="s">
        <v>57</v>
      </c>
      <c r="B3396" s="92" t="s">
        <v>41</v>
      </c>
      <c r="C3396" s="92" t="s">
        <v>53</v>
      </c>
      <c r="D3396" s="92" t="s">
        <v>37</v>
      </c>
      <c r="E3396" s="92" t="s">
        <v>62</v>
      </c>
      <c r="F3396" s="92" t="s">
        <v>37</v>
      </c>
      <c r="G3396" s="93" t="s">
        <v>44</v>
      </c>
      <c r="H3396" s="93" t="s">
        <v>37</v>
      </c>
      <c r="I3396" s="92" t="s">
        <v>117</v>
      </c>
      <c r="J3396" s="94">
        <v>11664</v>
      </c>
      <c r="K3396" s="95">
        <v>31381</v>
      </c>
      <c r="L3396" s="96">
        <v>3035049.4399999902</v>
      </c>
    </row>
    <row r="3397" spans="1:12" s="97" customFormat="1" ht="15" customHeight="1" x14ac:dyDescent="0.25">
      <c r="A3397" s="91" t="s">
        <v>57</v>
      </c>
      <c r="B3397" s="92" t="s">
        <v>41</v>
      </c>
      <c r="C3397" s="92" t="s">
        <v>53</v>
      </c>
      <c r="D3397" s="92" t="s">
        <v>37</v>
      </c>
      <c r="E3397" s="92" t="s">
        <v>62</v>
      </c>
      <c r="F3397" s="92" t="s">
        <v>37</v>
      </c>
      <c r="G3397" s="93" t="s">
        <v>44</v>
      </c>
      <c r="H3397" s="93" t="s">
        <v>37</v>
      </c>
      <c r="I3397" s="92" t="s">
        <v>45</v>
      </c>
      <c r="J3397" s="94">
        <v>13006</v>
      </c>
      <c r="K3397" s="95">
        <v>21752</v>
      </c>
      <c r="L3397" s="96">
        <v>1814117.80999999</v>
      </c>
    </row>
    <row r="3398" spans="1:12" s="97" customFormat="1" ht="15" customHeight="1" x14ac:dyDescent="0.25">
      <c r="A3398" s="91" t="s">
        <v>57</v>
      </c>
      <c r="B3398" s="92" t="s">
        <v>41</v>
      </c>
      <c r="C3398" s="92" t="s">
        <v>53</v>
      </c>
      <c r="D3398" s="92" t="s">
        <v>37</v>
      </c>
      <c r="E3398" s="92" t="s">
        <v>62</v>
      </c>
      <c r="F3398" s="92" t="s">
        <v>37</v>
      </c>
      <c r="G3398" s="93" t="s">
        <v>98</v>
      </c>
      <c r="H3398" s="93" t="s">
        <v>37</v>
      </c>
      <c r="I3398" s="92" t="s">
        <v>117</v>
      </c>
      <c r="J3398" s="94">
        <v>10142</v>
      </c>
      <c r="K3398" s="95">
        <v>25986</v>
      </c>
      <c r="L3398" s="96">
        <v>2551181.06000017</v>
      </c>
    </row>
    <row r="3399" spans="1:12" s="97" customFormat="1" ht="15" customHeight="1" x14ac:dyDescent="0.25">
      <c r="A3399" s="91" t="s">
        <v>57</v>
      </c>
      <c r="B3399" s="92" t="s">
        <v>41</v>
      </c>
      <c r="C3399" s="92" t="s">
        <v>53</v>
      </c>
      <c r="D3399" s="92" t="s">
        <v>37</v>
      </c>
      <c r="E3399" s="92" t="s">
        <v>62</v>
      </c>
      <c r="F3399" s="92" t="s">
        <v>37</v>
      </c>
      <c r="G3399" s="93" t="s">
        <v>98</v>
      </c>
      <c r="H3399" s="93" t="s">
        <v>37</v>
      </c>
      <c r="I3399" s="92" t="s">
        <v>45</v>
      </c>
      <c r="J3399" s="94">
        <v>12239</v>
      </c>
      <c r="K3399" s="95">
        <v>20467</v>
      </c>
      <c r="L3399" s="96">
        <v>1732519.53</v>
      </c>
    </row>
    <row r="3400" spans="1:12" s="97" customFormat="1" ht="15" customHeight="1" x14ac:dyDescent="0.25">
      <c r="A3400" s="91" t="s">
        <v>57</v>
      </c>
      <c r="B3400" s="92" t="s">
        <v>41</v>
      </c>
      <c r="C3400" s="92" t="s">
        <v>53</v>
      </c>
      <c r="D3400" s="92" t="s">
        <v>37</v>
      </c>
      <c r="E3400" s="92" t="s">
        <v>62</v>
      </c>
      <c r="F3400" s="92" t="s">
        <v>37</v>
      </c>
      <c r="G3400" s="93" t="s">
        <v>37</v>
      </c>
      <c r="H3400" s="93" t="s">
        <v>122</v>
      </c>
      <c r="I3400" s="92" t="s">
        <v>117</v>
      </c>
      <c r="J3400" s="94">
        <v>8841</v>
      </c>
      <c r="K3400" s="95">
        <v>29126</v>
      </c>
      <c r="L3400" s="96">
        <v>2681072.5000002901</v>
      </c>
    </row>
    <row r="3401" spans="1:12" s="97" customFormat="1" ht="15" customHeight="1" x14ac:dyDescent="0.25">
      <c r="A3401" s="91" t="s">
        <v>57</v>
      </c>
      <c r="B3401" s="92" t="s">
        <v>41</v>
      </c>
      <c r="C3401" s="92" t="s">
        <v>53</v>
      </c>
      <c r="D3401" s="92" t="s">
        <v>37</v>
      </c>
      <c r="E3401" s="92" t="s">
        <v>62</v>
      </c>
      <c r="F3401" s="92" t="s">
        <v>37</v>
      </c>
      <c r="G3401" s="93" t="s">
        <v>37</v>
      </c>
      <c r="H3401" s="93" t="s">
        <v>122</v>
      </c>
      <c r="I3401" s="92" t="s">
        <v>45</v>
      </c>
      <c r="J3401" s="94">
        <v>8064</v>
      </c>
      <c r="K3401" s="95">
        <v>13620</v>
      </c>
      <c r="L3401" s="96">
        <v>1105908.49999998</v>
      </c>
    </row>
    <row r="3402" spans="1:12" s="97" customFormat="1" ht="15" customHeight="1" x14ac:dyDescent="0.25">
      <c r="A3402" s="91" t="s">
        <v>57</v>
      </c>
      <c r="B3402" s="92" t="s">
        <v>41</v>
      </c>
      <c r="C3402" s="92" t="s">
        <v>53</v>
      </c>
      <c r="D3402" s="92" t="s">
        <v>37</v>
      </c>
      <c r="E3402" s="92" t="s">
        <v>62</v>
      </c>
      <c r="F3402" s="92" t="s">
        <v>37</v>
      </c>
      <c r="G3402" s="93" t="s">
        <v>37</v>
      </c>
      <c r="H3402" s="93" t="s">
        <v>37</v>
      </c>
      <c r="I3402" s="92" t="s">
        <v>117</v>
      </c>
      <c r="J3402" s="94">
        <v>61231</v>
      </c>
      <c r="K3402" s="95">
        <v>192008</v>
      </c>
      <c r="L3402" s="96">
        <v>18164719.229998302</v>
      </c>
    </row>
    <row r="3403" spans="1:12" s="97" customFormat="1" ht="15" customHeight="1" x14ac:dyDescent="0.25">
      <c r="A3403" s="91" t="s">
        <v>57</v>
      </c>
      <c r="B3403" s="92" t="s">
        <v>41</v>
      </c>
      <c r="C3403" s="92" t="s">
        <v>53</v>
      </c>
      <c r="D3403" s="92" t="s">
        <v>37</v>
      </c>
      <c r="E3403" s="92" t="s">
        <v>62</v>
      </c>
      <c r="F3403" s="92" t="s">
        <v>37</v>
      </c>
      <c r="G3403" s="93" t="s">
        <v>37</v>
      </c>
      <c r="H3403" s="93" t="s">
        <v>37</v>
      </c>
      <c r="I3403" s="92" t="s">
        <v>45</v>
      </c>
      <c r="J3403" s="94">
        <v>63191</v>
      </c>
      <c r="K3403" s="95">
        <v>113140</v>
      </c>
      <c r="L3403" s="96">
        <v>9461284.2599904593</v>
      </c>
    </row>
    <row r="3404" spans="1:12" s="97" customFormat="1" ht="15" customHeight="1" x14ac:dyDescent="0.25">
      <c r="A3404" s="91" t="s">
        <v>57</v>
      </c>
      <c r="B3404" s="92" t="s">
        <v>41</v>
      </c>
      <c r="C3404" s="92" t="s">
        <v>53</v>
      </c>
      <c r="D3404" s="92" t="s">
        <v>37</v>
      </c>
      <c r="E3404" s="92" t="s">
        <v>62</v>
      </c>
      <c r="F3404" s="92" t="s">
        <v>37</v>
      </c>
      <c r="G3404" s="93" t="s">
        <v>37</v>
      </c>
      <c r="H3404" s="93" t="s">
        <v>64</v>
      </c>
      <c r="I3404" s="92" t="s">
        <v>117</v>
      </c>
      <c r="J3404" s="94">
        <v>51968</v>
      </c>
      <c r="K3404" s="95">
        <v>161688</v>
      </c>
      <c r="L3404" s="96">
        <v>15357418.5699846</v>
      </c>
    </row>
    <row r="3405" spans="1:12" s="97" customFormat="1" ht="15" customHeight="1" x14ac:dyDescent="0.25">
      <c r="A3405" s="91" t="s">
        <v>57</v>
      </c>
      <c r="B3405" s="92" t="s">
        <v>41</v>
      </c>
      <c r="C3405" s="92" t="s">
        <v>53</v>
      </c>
      <c r="D3405" s="92" t="s">
        <v>37</v>
      </c>
      <c r="E3405" s="92" t="s">
        <v>62</v>
      </c>
      <c r="F3405" s="92" t="s">
        <v>37</v>
      </c>
      <c r="G3405" s="93" t="s">
        <v>37</v>
      </c>
      <c r="H3405" s="93" t="s">
        <v>64</v>
      </c>
      <c r="I3405" s="92" t="s">
        <v>45</v>
      </c>
      <c r="J3405" s="94">
        <v>54571</v>
      </c>
      <c r="K3405" s="95">
        <v>98412</v>
      </c>
      <c r="L3405" s="96">
        <v>8265101.3100004597</v>
      </c>
    </row>
    <row r="3406" spans="1:12" s="97" customFormat="1" ht="15" customHeight="1" x14ac:dyDescent="0.25">
      <c r="A3406" s="91" t="s">
        <v>57</v>
      </c>
      <c r="B3406" s="92" t="s">
        <v>41</v>
      </c>
      <c r="C3406" s="92" t="s">
        <v>53</v>
      </c>
      <c r="D3406" s="92" t="s">
        <v>37</v>
      </c>
      <c r="E3406" s="92" t="s">
        <v>37</v>
      </c>
      <c r="F3406" s="92" t="s">
        <v>120</v>
      </c>
      <c r="G3406" s="93" t="s">
        <v>41</v>
      </c>
      <c r="H3406" s="93" t="s">
        <v>37</v>
      </c>
      <c r="I3406" s="92" t="s">
        <v>117</v>
      </c>
      <c r="J3406" s="94">
        <v>2152</v>
      </c>
      <c r="K3406" s="95">
        <v>8666</v>
      </c>
      <c r="L3406" s="96">
        <v>813236.41000013705</v>
      </c>
    </row>
    <row r="3407" spans="1:12" s="97" customFormat="1" ht="15" customHeight="1" x14ac:dyDescent="0.25">
      <c r="A3407" s="91" t="s">
        <v>57</v>
      </c>
      <c r="B3407" s="92" t="s">
        <v>41</v>
      </c>
      <c r="C3407" s="92" t="s">
        <v>53</v>
      </c>
      <c r="D3407" s="92" t="s">
        <v>37</v>
      </c>
      <c r="E3407" s="92" t="s">
        <v>37</v>
      </c>
      <c r="F3407" s="92" t="s">
        <v>120</v>
      </c>
      <c r="G3407" s="93" t="s">
        <v>41</v>
      </c>
      <c r="H3407" s="93" t="s">
        <v>37</v>
      </c>
      <c r="I3407" s="92" t="s">
        <v>45</v>
      </c>
      <c r="J3407" s="94">
        <v>2228</v>
      </c>
      <c r="K3407" s="95">
        <v>3847</v>
      </c>
      <c r="L3407" s="96">
        <v>430969.25000000198</v>
      </c>
    </row>
    <row r="3408" spans="1:12" s="97" customFormat="1" ht="15" customHeight="1" x14ac:dyDescent="0.25">
      <c r="A3408" s="91" t="s">
        <v>57</v>
      </c>
      <c r="B3408" s="92" t="s">
        <v>41</v>
      </c>
      <c r="C3408" s="92" t="s">
        <v>53</v>
      </c>
      <c r="D3408" s="92" t="s">
        <v>37</v>
      </c>
      <c r="E3408" s="92" t="s">
        <v>37</v>
      </c>
      <c r="F3408" s="92" t="s">
        <v>120</v>
      </c>
      <c r="G3408" s="93" t="s">
        <v>42</v>
      </c>
      <c r="H3408" s="93" t="s">
        <v>37</v>
      </c>
      <c r="I3408" s="92" t="s">
        <v>117</v>
      </c>
      <c r="J3408" s="94">
        <v>2013</v>
      </c>
      <c r="K3408" s="95">
        <v>8624</v>
      </c>
      <c r="L3408" s="96">
        <v>832148.86000014504</v>
      </c>
    </row>
    <row r="3409" spans="1:12" s="97" customFormat="1" ht="15" customHeight="1" x14ac:dyDescent="0.25">
      <c r="A3409" s="91" t="s">
        <v>57</v>
      </c>
      <c r="B3409" s="92" t="s">
        <v>41</v>
      </c>
      <c r="C3409" s="92" t="s">
        <v>53</v>
      </c>
      <c r="D3409" s="92" t="s">
        <v>37</v>
      </c>
      <c r="E3409" s="92" t="s">
        <v>37</v>
      </c>
      <c r="F3409" s="92" t="s">
        <v>120</v>
      </c>
      <c r="G3409" s="93" t="s">
        <v>42</v>
      </c>
      <c r="H3409" s="93" t="s">
        <v>37</v>
      </c>
      <c r="I3409" s="92" t="s">
        <v>45</v>
      </c>
      <c r="J3409" s="94">
        <v>2415</v>
      </c>
      <c r="K3409" s="95">
        <v>4116</v>
      </c>
      <c r="L3409" s="96">
        <v>450002.94000000501</v>
      </c>
    </row>
    <row r="3410" spans="1:12" s="97" customFormat="1" ht="15" customHeight="1" x14ac:dyDescent="0.25">
      <c r="A3410" s="91" t="s">
        <v>57</v>
      </c>
      <c r="B3410" s="92" t="s">
        <v>41</v>
      </c>
      <c r="C3410" s="92" t="s">
        <v>53</v>
      </c>
      <c r="D3410" s="92" t="s">
        <v>37</v>
      </c>
      <c r="E3410" s="92" t="s">
        <v>37</v>
      </c>
      <c r="F3410" s="92" t="s">
        <v>120</v>
      </c>
      <c r="G3410" s="93" t="s">
        <v>43</v>
      </c>
      <c r="H3410" s="93" t="s">
        <v>37</v>
      </c>
      <c r="I3410" s="92" t="s">
        <v>117</v>
      </c>
      <c r="J3410" s="94">
        <v>2341</v>
      </c>
      <c r="K3410" s="95">
        <v>9172</v>
      </c>
      <c r="L3410" s="96">
        <v>880553.90000015404</v>
      </c>
    </row>
    <row r="3411" spans="1:12" s="97" customFormat="1" ht="15" customHeight="1" x14ac:dyDescent="0.25">
      <c r="A3411" s="91" t="s">
        <v>57</v>
      </c>
      <c r="B3411" s="92" t="s">
        <v>41</v>
      </c>
      <c r="C3411" s="92" t="s">
        <v>53</v>
      </c>
      <c r="D3411" s="92" t="s">
        <v>37</v>
      </c>
      <c r="E3411" s="92" t="s">
        <v>37</v>
      </c>
      <c r="F3411" s="92" t="s">
        <v>120</v>
      </c>
      <c r="G3411" s="93" t="s">
        <v>43</v>
      </c>
      <c r="H3411" s="93" t="s">
        <v>37</v>
      </c>
      <c r="I3411" s="92" t="s">
        <v>45</v>
      </c>
      <c r="J3411" s="94">
        <v>3053</v>
      </c>
      <c r="K3411" s="95">
        <v>5351</v>
      </c>
      <c r="L3411" s="96">
        <v>578959.25000000198</v>
      </c>
    </row>
    <row r="3412" spans="1:12" s="97" customFormat="1" ht="15" customHeight="1" x14ac:dyDescent="0.25">
      <c r="A3412" s="91" t="s">
        <v>57</v>
      </c>
      <c r="B3412" s="92" t="s">
        <v>41</v>
      </c>
      <c r="C3412" s="92" t="s">
        <v>53</v>
      </c>
      <c r="D3412" s="92" t="s">
        <v>37</v>
      </c>
      <c r="E3412" s="92" t="s">
        <v>37</v>
      </c>
      <c r="F3412" s="92" t="s">
        <v>120</v>
      </c>
      <c r="G3412" s="93" t="s">
        <v>44</v>
      </c>
      <c r="H3412" s="93" t="s">
        <v>37</v>
      </c>
      <c r="I3412" s="92" t="s">
        <v>117</v>
      </c>
      <c r="J3412" s="94">
        <v>2524</v>
      </c>
      <c r="K3412" s="95">
        <v>8626</v>
      </c>
      <c r="L3412" s="96">
        <v>871220.87000012398</v>
      </c>
    </row>
    <row r="3413" spans="1:12" s="97" customFormat="1" ht="15" customHeight="1" x14ac:dyDescent="0.25">
      <c r="A3413" s="91" t="s">
        <v>57</v>
      </c>
      <c r="B3413" s="92" t="s">
        <v>41</v>
      </c>
      <c r="C3413" s="92" t="s">
        <v>53</v>
      </c>
      <c r="D3413" s="92" t="s">
        <v>37</v>
      </c>
      <c r="E3413" s="92" t="s">
        <v>37</v>
      </c>
      <c r="F3413" s="92" t="s">
        <v>120</v>
      </c>
      <c r="G3413" s="93" t="s">
        <v>44</v>
      </c>
      <c r="H3413" s="93" t="s">
        <v>37</v>
      </c>
      <c r="I3413" s="92" t="s">
        <v>45</v>
      </c>
      <c r="J3413" s="94">
        <v>3343</v>
      </c>
      <c r="K3413" s="95">
        <v>5736</v>
      </c>
      <c r="L3413" s="96">
        <v>636063.09</v>
      </c>
    </row>
    <row r="3414" spans="1:12" s="97" customFormat="1" ht="15" customHeight="1" x14ac:dyDescent="0.25">
      <c r="A3414" s="91" t="s">
        <v>57</v>
      </c>
      <c r="B3414" s="92" t="s">
        <v>41</v>
      </c>
      <c r="C3414" s="92" t="s">
        <v>53</v>
      </c>
      <c r="D3414" s="92" t="s">
        <v>37</v>
      </c>
      <c r="E3414" s="92" t="s">
        <v>37</v>
      </c>
      <c r="F3414" s="92" t="s">
        <v>120</v>
      </c>
      <c r="G3414" s="93" t="s">
        <v>98</v>
      </c>
      <c r="H3414" s="93" t="s">
        <v>37</v>
      </c>
      <c r="I3414" s="92" t="s">
        <v>117</v>
      </c>
      <c r="J3414" s="94">
        <v>2424</v>
      </c>
      <c r="K3414" s="95">
        <v>8239</v>
      </c>
      <c r="L3414" s="96">
        <v>847767.17000011704</v>
      </c>
    </row>
    <row r="3415" spans="1:12" s="97" customFormat="1" ht="15" customHeight="1" x14ac:dyDescent="0.25">
      <c r="A3415" s="91" t="s">
        <v>57</v>
      </c>
      <c r="B3415" s="92" t="s">
        <v>41</v>
      </c>
      <c r="C3415" s="92" t="s">
        <v>53</v>
      </c>
      <c r="D3415" s="92" t="s">
        <v>37</v>
      </c>
      <c r="E3415" s="92" t="s">
        <v>37</v>
      </c>
      <c r="F3415" s="92" t="s">
        <v>120</v>
      </c>
      <c r="G3415" s="93" t="s">
        <v>98</v>
      </c>
      <c r="H3415" s="93" t="s">
        <v>37</v>
      </c>
      <c r="I3415" s="92" t="s">
        <v>45</v>
      </c>
      <c r="J3415" s="94">
        <v>3205</v>
      </c>
      <c r="K3415" s="95">
        <v>5739</v>
      </c>
      <c r="L3415" s="96">
        <v>622125.53000000399</v>
      </c>
    </row>
    <row r="3416" spans="1:12" s="97" customFormat="1" ht="15" customHeight="1" x14ac:dyDescent="0.25">
      <c r="A3416" s="91" t="s">
        <v>57</v>
      </c>
      <c r="B3416" s="92" t="s">
        <v>41</v>
      </c>
      <c r="C3416" s="92" t="s">
        <v>53</v>
      </c>
      <c r="D3416" s="92" t="s">
        <v>37</v>
      </c>
      <c r="E3416" s="92" t="s">
        <v>37</v>
      </c>
      <c r="F3416" s="92" t="s">
        <v>120</v>
      </c>
      <c r="G3416" s="93" t="s">
        <v>37</v>
      </c>
      <c r="H3416" s="93" t="s">
        <v>122</v>
      </c>
      <c r="I3416" s="92" t="s">
        <v>117</v>
      </c>
      <c r="J3416" s="94">
        <v>1785</v>
      </c>
      <c r="K3416" s="95">
        <v>5244</v>
      </c>
      <c r="L3416" s="96">
        <v>582441.75000000501</v>
      </c>
    </row>
    <row r="3417" spans="1:12" s="97" customFormat="1" ht="15" customHeight="1" x14ac:dyDescent="0.25">
      <c r="A3417" s="91" t="s">
        <v>57</v>
      </c>
      <c r="B3417" s="92" t="s">
        <v>41</v>
      </c>
      <c r="C3417" s="92" t="s">
        <v>53</v>
      </c>
      <c r="D3417" s="92" t="s">
        <v>37</v>
      </c>
      <c r="E3417" s="92" t="s">
        <v>37</v>
      </c>
      <c r="F3417" s="92" t="s">
        <v>120</v>
      </c>
      <c r="G3417" s="93" t="s">
        <v>37</v>
      </c>
      <c r="H3417" s="93" t="s">
        <v>122</v>
      </c>
      <c r="I3417" s="92" t="s">
        <v>45</v>
      </c>
      <c r="J3417" s="94">
        <v>2033</v>
      </c>
      <c r="K3417" s="95">
        <v>3646</v>
      </c>
      <c r="L3417" s="96">
        <v>417503.78000000201</v>
      </c>
    </row>
    <row r="3418" spans="1:12" s="97" customFormat="1" ht="15" customHeight="1" x14ac:dyDescent="0.25">
      <c r="A3418" s="91" t="s">
        <v>57</v>
      </c>
      <c r="B3418" s="92" t="s">
        <v>41</v>
      </c>
      <c r="C3418" s="92" t="s">
        <v>53</v>
      </c>
      <c r="D3418" s="92" t="s">
        <v>37</v>
      </c>
      <c r="E3418" s="92" t="s">
        <v>37</v>
      </c>
      <c r="F3418" s="92" t="s">
        <v>120</v>
      </c>
      <c r="G3418" s="93" t="s">
        <v>37</v>
      </c>
      <c r="H3418" s="93" t="s">
        <v>37</v>
      </c>
      <c r="I3418" s="92" t="s">
        <v>117</v>
      </c>
      <c r="J3418" s="94">
        <v>10769</v>
      </c>
      <c r="K3418" s="95">
        <v>43577</v>
      </c>
      <c r="L3418" s="96">
        <v>4276918.8699993603</v>
      </c>
    </row>
    <row r="3419" spans="1:12" s="97" customFormat="1" ht="15" customHeight="1" x14ac:dyDescent="0.25">
      <c r="A3419" s="91" t="s">
        <v>57</v>
      </c>
      <c r="B3419" s="92" t="s">
        <v>41</v>
      </c>
      <c r="C3419" s="92" t="s">
        <v>53</v>
      </c>
      <c r="D3419" s="92" t="s">
        <v>37</v>
      </c>
      <c r="E3419" s="92" t="s">
        <v>37</v>
      </c>
      <c r="F3419" s="92" t="s">
        <v>120</v>
      </c>
      <c r="G3419" s="93" t="s">
        <v>37</v>
      </c>
      <c r="H3419" s="93" t="s">
        <v>37</v>
      </c>
      <c r="I3419" s="92" t="s">
        <v>45</v>
      </c>
      <c r="J3419" s="94">
        <v>13515</v>
      </c>
      <c r="K3419" s="95">
        <v>25076</v>
      </c>
      <c r="L3419" s="96">
        <v>2748454.9000002202</v>
      </c>
    </row>
    <row r="3420" spans="1:12" s="97" customFormat="1" ht="15" customHeight="1" x14ac:dyDescent="0.25">
      <c r="A3420" s="91" t="s">
        <v>57</v>
      </c>
      <c r="B3420" s="92" t="s">
        <v>41</v>
      </c>
      <c r="C3420" s="92" t="s">
        <v>53</v>
      </c>
      <c r="D3420" s="92" t="s">
        <v>37</v>
      </c>
      <c r="E3420" s="92" t="s">
        <v>37</v>
      </c>
      <c r="F3420" s="92" t="s">
        <v>120</v>
      </c>
      <c r="G3420" s="93" t="s">
        <v>37</v>
      </c>
      <c r="H3420" s="93" t="s">
        <v>64</v>
      </c>
      <c r="I3420" s="92" t="s">
        <v>117</v>
      </c>
      <c r="J3420" s="94">
        <v>8905</v>
      </c>
      <c r="K3420" s="95">
        <v>38100</v>
      </c>
      <c r="L3420" s="96">
        <v>3663890.4600002798</v>
      </c>
    </row>
    <row r="3421" spans="1:12" s="97" customFormat="1" ht="15" customHeight="1" x14ac:dyDescent="0.25">
      <c r="A3421" s="91" t="s">
        <v>57</v>
      </c>
      <c r="B3421" s="92" t="s">
        <v>41</v>
      </c>
      <c r="C3421" s="92" t="s">
        <v>53</v>
      </c>
      <c r="D3421" s="92" t="s">
        <v>37</v>
      </c>
      <c r="E3421" s="92" t="s">
        <v>37</v>
      </c>
      <c r="F3421" s="92" t="s">
        <v>120</v>
      </c>
      <c r="G3421" s="93" t="s">
        <v>37</v>
      </c>
      <c r="H3421" s="93" t="s">
        <v>64</v>
      </c>
      <c r="I3421" s="92" t="s">
        <v>45</v>
      </c>
      <c r="J3421" s="94">
        <v>11367</v>
      </c>
      <c r="K3421" s="95">
        <v>21165</v>
      </c>
      <c r="L3421" s="96">
        <v>2303211.3799999701</v>
      </c>
    </row>
    <row r="3422" spans="1:12" s="97" customFormat="1" ht="15" customHeight="1" x14ac:dyDescent="0.25">
      <c r="A3422" s="91" t="s">
        <v>57</v>
      </c>
      <c r="B3422" s="92" t="s">
        <v>41</v>
      </c>
      <c r="C3422" s="92" t="s">
        <v>53</v>
      </c>
      <c r="D3422" s="92" t="s">
        <v>37</v>
      </c>
      <c r="E3422" s="92" t="s">
        <v>37</v>
      </c>
      <c r="F3422" s="92" t="s">
        <v>121</v>
      </c>
      <c r="G3422" s="93" t="s">
        <v>41</v>
      </c>
      <c r="H3422" s="93" t="s">
        <v>37</v>
      </c>
      <c r="I3422" s="92" t="s">
        <v>117</v>
      </c>
      <c r="J3422" s="94">
        <v>33241</v>
      </c>
      <c r="K3422" s="95">
        <v>100331</v>
      </c>
      <c r="L3422" s="96">
        <v>9638324.5099923201</v>
      </c>
    </row>
    <row r="3423" spans="1:12" s="97" customFormat="1" ht="15" customHeight="1" x14ac:dyDescent="0.25">
      <c r="A3423" s="91" t="s">
        <v>57</v>
      </c>
      <c r="B3423" s="92" t="s">
        <v>41</v>
      </c>
      <c r="C3423" s="92" t="s">
        <v>53</v>
      </c>
      <c r="D3423" s="92" t="s">
        <v>37</v>
      </c>
      <c r="E3423" s="92" t="s">
        <v>37</v>
      </c>
      <c r="F3423" s="92" t="s">
        <v>121</v>
      </c>
      <c r="G3423" s="93" t="s">
        <v>41</v>
      </c>
      <c r="H3423" s="93" t="s">
        <v>37</v>
      </c>
      <c r="I3423" s="92" t="s">
        <v>45</v>
      </c>
      <c r="J3423" s="94">
        <v>32550</v>
      </c>
      <c r="K3423" s="95">
        <v>61637</v>
      </c>
      <c r="L3423" s="96">
        <v>5136542.7300005704</v>
      </c>
    </row>
    <row r="3424" spans="1:12" s="97" customFormat="1" ht="15" customHeight="1" x14ac:dyDescent="0.25">
      <c r="A3424" s="91" t="s">
        <v>57</v>
      </c>
      <c r="B3424" s="92" t="s">
        <v>41</v>
      </c>
      <c r="C3424" s="92" t="s">
        <v>53</v>
      </c>
      <c r="D3424" s="92" t="s">
        <v>37</v>
      </c>
      <c r="E3424" s="92" t="s">
        <v>37</v>
      </c>
      <c r="F3424" s="92" t="s">
        <v>121</v>
      </c>
      <c r="G3424" s="93" t="s">
        <v>42</v>
      </c>
      <c r="H3424" s="93" t="s">
        <v>37</v>
      </c>
      <c r="I3424" s="92" t="s">
        <v>117</v>
      </c>
      <c r="J3424" s="94">
        <v>27604</v>
      </c>
      <c r="K3424" s="95">
        <v>71194</v>
      </c>
      <c r="L3424" s="96">
        <v>6919530.3599968497</v>
      </c>
    </row>
    <row r="3425" spans="1:12" s="97" customFormat="1" ht="15" customHeight="1" x14ac:dyDescent="0.25">
      <c r="A3425" s="91" t="s">
        <v>57</v>
      </c>
      <c r="B3425" s="92" t="s">
        <v>41</v>
      </c>
      <c r="C3425" s="92" t="s">
        <v>53</v>
      </c>
      <c r="D3425" s="92" t="s">
        <v>37</v>
      </c>
      <c r="E3425" s="92" t="s">
        <v>37</v>
      </c>
      <c r="F3425" s="92" t="s">
        <v>121</v>
      </c>
      <c r="G3425" s="93" t="s">
        <v>42</v>
      </c>
      <c r="H3425" s="93" t="s">
        <v>37</v>
      </c>
      <c r="I3425" s="92" t="s">
        <v>45</v>
      </c>
      <c r="J3425" s="94">
        <v>31306</v>
      </c>
      <c r="K3425" s="95">
        <v>57116</v>
      </c>
      <c r="L3425" s="96">
        <v>4861876.9300007196</v>
      </c>
    </row>
    <row r="3426" spans="1:12" s="97" customFormat="1" ht="15" customHeight="1" x14ac:dyDescent="0.25">
      <c r="A3426" s="91" t="s">
        <v>57</v>
      </c>
      <c r="B3426" s="92" t="s">
        <v>41</v>
      </c>
      <c r="C3426" s="92" t="s">
        <v>53</v>
      </c>
      <c r="D3426" s="92" t="s">
        <v>37</v>
      </c>
      <c r="E3426" s="92" t="s">
        <v>37</v>
      </c>
      <c r="F3426" s="92" t="s">
        <v>121</v>
      </c>
      <c r="G3426" s="93" t="s">
        <v>43</v>
      </c>
      <c r="H3426" s="93" t="s">
        <v>37</v>
      </c>
      <c r="I3426" s="92" t="s">
        <v>117</v>
      </c>
      <c r="J3426" s="94">
        <v>25326</v>
      </c>
      <c r="K3426" s="95">
        <v>61576</v>
      </c>
      <c r="L3426" s="96">
        <v>6048131.6699974705</v>
      </c>
    </row>
    <row r="3427" spans="1:12" s="97" customFormat="1" ht="15" customHeight="1" x14ac:dyDescent="0.25">
      <c r="A3427" s="91" t="s">
        <v>57</v>
      </c>
      <c r="B3427" s="92" t="s">
        <v>41</v>
      </c>
      <c r="C3427" s="92" t="s">
        <v>53</v>
      </c>
      <c r="D3427" s="92" t="s">
        <v>37</v>
      </c>
      <c r="E3427" s="92" t="s">
        <v>37</v>
      </c>
      <c r="F3427" s="92" t="s">
        <v>121</v>
      </c>
      <c r="G3427" s="93" t="s">
        <v>43</v>
      </c>
      <c r="H3427" s="93" t="s">
        <v>37</v>
      </c>
      <c r="I3427" s="92" t="s">
        <v>45</v>
      </c>
      <c r="J3427" s="94">
        <v>30805</v>
      </c>
      <c r="K3427" s="95">
        <v>53842</v>
      </c>
      <c r="L3427" s="96">
        <v>4479584.0700008897</v>
      </c>
    </row>
    <row r="3428" spans="1:12" s="97" customFormat="1" ht="15" customHeight="1" x14ac:dyDescent="0.25">
      <c r="A3428" s="91" t="s">
        <v>57</v>
      </c>
      <c r="B3428" s="92" t="s">
        <v>41</v>
      </c>
      <c r="C3428" s="92" t="s">
        <v>53</v>
      </c>
      <c r="D3428" s="92" t="s">
        <v>37</v>
      </c>
      <c r="E3428" s="92" t="s">
        <v>37</v>
      </c>
      <c r="F3428" s="92" t="s">
        <v>121</v>
      </c>
      <c r="G3428" s="93" t="s">
        <v>44</v>
      </c>
      <c r="H3428" s="93" t="s">
        <v>37</v>
      </c>
      <c r="I3428" s="92" t="s">
        <v>117</v>
      </c>
      <c r="J3428" s="94">
        <v>24140</v>
      </c>
      <c r="K3428" s="95">
        <v>55635</v>
      </c>
      <c r="L3428" s="96">
        <v>5458973.6499979701</v>
      </c>
    </row>
    <row r="3429" spans="1:12" s="97" customFormat="1" ht="15" customHeight="1" x14ac:dyDescent="0.25">
      <c r="A3429" s="91" t="s">
        <v>57</v>
      </c>
      <c r="B3429" s="92" t="s">
        <v>41</v>
      </c>
      <c r="C3429" s="92" t="s">
        <v>53</v>
      </c>
      <c r="D3429" s="92" t="s">
        <v>37</v>
      </c>
      <c r="E3429" s="92" t="s">
        <v>37</v>
      </c>
      <c r="F3429" s="92" t="s">
        <v>121</v>
      </c>
      <c r="G3429" s="93" t="s">
        <v>44</v>
      </c>
      <c r="H3429" s="93" t="s">
        <v>37</v>
      </c>
      <c r="I3429" s="92" t="s">
        <v>45</v>
      </c>
      <c r="J3429" s="94">
        <v>31183</v>
      </c>
      <c r="K3429" s="95">
        <v>53662</v>
      </c>
      <c r="L3429" s="96">
        <v>4373673.3400010699</v>
      </c>
    </row>
    <row r="3430" spans="1:12" s="97" customFormat="1" ht="15" customHeight="1" x14ac:dyDescent="0.25">
      <c r="A3430" s="91" t="s">
        <v>57</v>
      </c>
      <c r="B3430" s="92" t="s">
        <v>41</v>
      </c>
      <c r="C3430" s="92" t="s">
        <v>53</v>
      </c>
      <c r="D3430" s="92" t="s">
        <v>37</v>
      </c>
      <c r="E3430" s="92" t="s">
        <v>37</v>
      </c>
      <c r="F3430" s="92" t="s">
        <v>121</v>
      </c>
      <c r="G3430" s="93" t="s">
        <v>98</v>
      </c>
      <c r="H3430" s="93" t="s">
        <v>37</v>
      </c>
      <c r="I3430" s="92" t="s">
        <v>117</v>
      </c>
      <c r="J3430" s="94">
        <v>20442</v>
      </c>
      <c r="K3430" s="95">
        <v>45776</v>
      </c>
      <c r="L3430" s="96">
        <v>4588318.49000003</v>
      </c>
    </row>
    <row r="3431" spans="1:12" s="97" customFormat="1" ht="15" customHeight="1" x14ac:dyDescent="0.25">
      <c r="A3431" s="91" t="s">
        <v>57</v>
      </c>
      <c r="B3431" s="92" t="s">
        <v>41</v>
      </c>
      <c r="C3431" s="92" t="s">
        <v>53</v>
      </c>
      <c r="D3431" s="92" t="s">
        <v>37</v>
      </c>
      <c r="E3431" s="92" t="s">
        <v>37</v>
      </c>
      <c r="F3431" s="92" t="s">
        <v>121</v>
      </c>
      <c r="G3431" s="93" t="s">
        <v>98</v>
      </c>
      <c r="H3431" s="93" t="s">
        <v>37</v>
      </c>
      <c r="I3431" s="92" t="s">
        <v>45</v>
      </c>
      <c r="J3431" s="94">
        <v>28222</v>
      </c>
      <c r="K3431" s="95">
        <v>49124</v>
      </c>
      <c r="L3431" s="96">
        <v>4093751.2800009199</v>
      </c>
    </row>
    <row r="3432" spans="1:12" s="97" customFormat="1" ht="15" customHeight="1" x14ac:dyDescent="0.25">
      <c r="A3432" s="91" t="s">
        <v>57</v>
      </c>
      <c r="B3432" s="92" t="s">
        <v>41</v>
      </c>
      <c r="C3432" s="92" t="s">
        <v>53</v>
      </c>
      <c r="D3432" s="92" t="s">
        <v>37</v>
      </c>
      <c r="E3432" s="92" t="s">
        <v>37</v>
      </c>
      <c r="F3432" s="92" t="s">
        <v>121</v>
      </c>
      <c r="G3432" s="93" t="s">
        <v>37</v>
      </c>
      <c r="H3432" s="93" t="s">
        <v>122</v>
      </c>
      <c r="I3432" s="92" t="s">
        <v>117</v>
      </c>
      <c r="J3432" s="94">
        <v>18161</v>
      </c>
      <c r="K3432" s="95">
        <v>48417</v>
      </c>
      <c r="L3432" s="96">
        <v>4588654.7800005199</v>
      </c>
    </row>
    <row r="3433" spans="1:12" s="97" customFormat="1" ht="15" customHeight="1" x14ac:dyDescent="0.25">
      <c r="A3433" s="91" t="s">
        <v>57</v>
      </c>
      <c r="B3433" s="92" t="s">
        <v>41</v>
      </c>
      <c r="C3433" s="92" t="s">
        <v>53</v>
      </c>
      <c r="D3433" s="92" t="s">
        <v>37</v>
      </c>
      <c r="E3433" s="92" t="s">
        <v>37</v>
      </c>
      <c r="F3433" s="92" t="s">
        <v>121</v>
      </c>
      <c r="G3433" s="93" t="s">
        <v>37</v>
      </c>
      <c r="H3433" s="93" t="s">
        <v>122</v>
      </c>
      <c r="I3433" s="92" t="s">
        <v>45</v>
      </c>
      <c r="J3433" s="94">
        <v>18520</v>
      </c>
      <c r="K3433" s="95">
        <v>31467</v>
      </c>
      <c r="L3433" s="96">
        <v>2453537.8600004399</v>
      </c>
    </row>
    <row r="3434" spans="1:12" s="97" customFormat="1" ht="15" customHeight="1" x14ac:dyDescent="0.25">
      <c r="A3434" s="91" t="s">
        <v>57</v>
      </c>
      <c r="B3434" s="92" t="s">
        <v>41</v>
      </c>
      <c r="C3434" s="92" t="s">
        <v>53</v>
      </c>
      <c r="D3434" s="92" t="s">
        <v>37</v>
      </c>
      <c r="E3434" s="92" t="s">
        <v>37</v>
      </c>
      <c r="F3434" s="92" t="s">
        <v>121</v>
      </c>
      <c r="G3434" s="93" t="s">
        <v>37</v>
      </c>
      <c r="H3434" s="93" t="s">
        <v>37</v>
      </c>
      <c r="I3434" s="92" t="s">
        <v>117</v>
      </c>
      <c r="J3434" s="94">
        <v>125306</v>
      </c>
      <c r="K3434" s="95">
        <v>337771</v>
      </c>
      <c r="L3434" s="96">
        <v>33003834.7399262</v>
      </c>
    </row>
    <row r="3435" spans="1:12" s="97" customFormat="1" ht="15" customHeight="1" x14ac:dyDescent="0.25">
      <c r="A3435" s="91" t="s">
        <v>57</v>
      </c>
      <c r="B3435" s="92" t="s">
        <v>41</v>
      </c>
      <c r="C3435" s="92" t="s">
        <v>53</v>
      </c>
      <c r="D3435" s="92" t="s">
        <v>37</v>
      </c>
      <c r="E3435" s="92" t="s">
        <v>37</v>
      </c>
      <c r="F3435" s="92" t="s">
        <v>121</v>
      </c>
      <c r="G3435" s="93" t="s">
        <v>37</v>
      </c>
      <c r="H3435" s="93" t="s">
        <v>37</v>
      </c>
      <c r="I3435" s="92" t="s">
        <v>45</v>
      </c>
      <c r="J3435" s="94">
        <v>148647</v>
      </c>
      <c r="K3435" s="95">
        <v>278742</v>
      </c>
      <c r="L3435" s="96">
        <v>23210237.889946301</v>
      </c>
    </row>
    <row r="3436" spans="1:12" s="97" customFormat="1" ht="15" customHeight="1" x14ac:dyDescent="0.25">
      <c r="A3436" s="91" t="s">
        <v>57</v>
      </c>
      <c r="B3436" s="92" t="s">
        <v>41</v>
      </c>
      <c r="C3436" s="92" t="s">
        <v>53</v>
      </c>
      <c r="D3436" s="92" t="s">
        <v>37</v>
      </c>
      <c r="E3436" s="92" t="s">
        <v>37</v>
      </c>
      <c r="F3436" s="92" t="s">
        <v>121</v>
      </c>
      <c r="G3436" s="93" t="s">
        <v>37</v>
      </c>
      <c r="H3436" s="93" t="s">
        <v>64</v>
      </c>
      <c r="I3436" s="92" t="s">
        <v>117</v>
      </c>
      <c r="J3436" s="94">
        <v>106141</v>
      </c>
      <c r="K3436" s="95">
        <v>286651</v>
      </c>
      <c r="L3436" s="96">
        <v>28129370.4599519</v>
      </c>
    </row>
    <row r="3437" spans="1:12" s="97" customFormat="1" ht="15" customHeight="1" x14ac:dyDescent="0.25">
      <c r="A3437" s="91" t="s">
        <v>57</v>
      </c>
      <c r="B3437" s="92" t="s">
        <v>41</v>
      </c>
      <c r="C3437" s="92" t="s">
        <v>53</v>
      </c>
      <c r="D3437" s="92" t="s">
        <v>37</v>
      </c>
      <c r="E3437" s="92" t="s">
        <v>37</v>
      </c>
      <c r="F3437" s="92" t="s">
        <v>121</v>
      </c>
      <c r="G3437" s="93" t="s">
        <v>37</v>
      </c>
      <c r="H3437" s="93" t="s">
        <v>64</v>
      </c>
      <c r="I3437" s="92" t="s">
        <v>45</v>
      </c>
      <c r="J3437" s="94">
        <v>128832</v>
      </c>
      <c r="K3437" s="95">
        <v>244414</v>
      </c>
      <c r="L3437" s="96">
        <v>20529797.379930601</v>
      </c>
    </row>
    <row r="3438" spans="1:12" s="97" customFormat="1" ht="15" customHeight="1" x14ac:dyDescent="0.25">
      <c r="A3438" s="91" t="s">
        <v>57</v>
      </c>
      <c r="B3438" s="92" t="s">
        <v>41</v>
      </c>
      <c r="C3438" s="92" t="s">
        <v>53</v>
      </c>
      <c r="D3438" s="92" t="s">
        <v>37</v>
      </c>
      <c r="E3438" s="92" t="s">
        <v>37</v>
      </c>
      <c r="F3438" s="92" t="s">
        <v>60</v>
      </c>
      <c r="G3438" s="93" t="s">
        <v>41</v>
      </c>
      <c r="H3438" s="93" t="s">
        <v>37</v>
      </c>
      <c r="I3438" s="92" t="s">
        <v>117</v>
      </c>
      <c r="J3438" s="94">
        <v>6300</v>
      </c>
      <c r="K3438" s="95">
        <v>22775</v>
      </c>
      <c r="L3438" s="96">
        <v>1804016.26999976</v>
      </c>
    </row>
    <row r="3439" spans="1:12" s="97" customFormat="1" ht="15" customHeight="1" x14ac:dyDescent="0.25">
      <c r="A3439" s="91" t="s">
        <v>57</v>
      </c>
      <c r="B3439" s="92" t="s">
        <v>41</v>
      </c>
      <c r="C3439" s="92" t="s">
        <v>53</v>
      </c>
      <c r="D3439" s="92" t="s">
        <v>37</v>
      </c>
      <c r="E3439" s="92" t="s">
        <v>37</v>
      </c>
      <c r="F3439" s="92" t="s">
        <v>60</v>
      </c>
      <c r="G3439" s="93" t="s">
        <v>41</v>
      </c>
      <c r="H3439" s="93" t="s">
        <v>37</v>
      </c>
      <c r="I3439" s="92" t="s">
        <v>45</v>
      </c>
      <c r="J3439" s="94">
        <v>6538</v>
      </c>
      <c r="K3439" s="95">
        <v>11899</v>
      </c>
      <c r="L3439" s="96">
        <v>820670.48999999405</v>
      </c>
    </row>
    <row r="3440" spans="1:12" s="97" customFormat="1" ht="15" customHeight="1" x14ac:dyDescent="0.25">
      <c r="A3440" s="91" t="s">
        <v>57</v>
      </c>
      <c r="B3440" s="92" t="s">
        <v>41</v>
      </c>
      <c r="C3440" s="92" t="s">
        <v>53</v>
      </c>
      <c r="D3440" s="92" t="s">
        <v>37</v>
      </c>
      <c r="E3440" s="92" t="s">
        <v>37</v>
      </c>
      <c r="F3440" s="92" t="s">
        <v>60</v>
      </c>
      <c r="G3440" s="93" t="s">
        <v>42</v>
      </c>
      <c r="H3440" s="93" t="s">
        <v>37</v>
      </c>
      <c r="I3440" s="92" t="s">
        <v>117</v>
      </c>
      <c r="J3440" s="94">
        <v>5309</v>
      </c>
      <c r="K3440" s="95">
        <v>16589</v>
      </c>
      <c r="L3440" s="96">
        <v>1326086.9899999299</v>
      </c>
    </row>
    <row r="3441" spans="1:12" s="97" customFormat="1" ht="15" customHeight="1" x14ac:dyDescent="0.25">
      <c r="A3441" s="91" t="s">
        <v>57</v>
      </c>
      <c r="B3441" s="92" t="s">
        <v>41</v>
      </c>
      <c r="C3441" s="92" t="s">
        <v>53</v>
      </c>
      <c r="D3441" s="92" t="s">
        <v>37</v>
      </c>
      <c r="E3441" s="92" t="s">
        <v>37</v>
      </c>
      <c r="F3441" s="92" t="s">
        <v>60</v>
      </c>
      <c r="G3441" s="93" t="s">
        <v>42</v>
      </c>
      <c r="H3441" s="93" t="s">
        <v>37</v>
      </c>
      <c r="I3441" s="92" t="s">
        <v>45</v>
      </c>
      <c r="J3441" s="94">
        <v>6305</v>
      </c>
      <c r="K3441" s="95">
        <v>10594</v>
      </c>
      <c r="L3441" s="96">
        <v>721803.58999998495</v>
      </c>
    </row>
    <row r="3442" spans="1:12" s="97" customFormat="1" ht="15" customHeight="1" x14ac:dyDescent="0.25">
      <c r="A3442" s="91" t="s">
        <v>57</v>
      </c>
      <c r="B3442" s="92" t="s">
        <v>41</v>
      </c>
      <c r="C3442" s="92" t="s">
        <v>53</v>
      </c>
      <c r="D3442" s="92" t="s">
        <v>37</v>
      </c>
      <c r="E3442" s="92" t="s">
        <v>37</v>
      </c>
      <c r="F3442" s="92" t="s">
        <v>60</v>
      </c>
      <c r="G3442" s="93" t="s">
        <v>43</v>
      </c>
      <c r="H3442" s="93" t="s">
        <v>37</v>
      </c>
      <c r="I3442" s="92" t="s">
        <v>117</v>
      </c>
      <c r="J3442" s="94">
        <v>4792</v>
      </c>
      <c r="K3442" s="95">
        <v>13147</v>
      </c>
      <c r="L3442" s="96">
        <v>1087390.88000008</v>
      </c>
    </row>
    <row r="3443" spans="1:12" s="97" customFormat="1" ht="15" customHeight="1" x14ac:dyDescent="0.25">
      <c r="A3443" s="91" t="s">
        <v>57</v>
      </c>
      <c r="B3443" s="92" t="s">
        <v>41</v>
      </c>
      <c r="C3443" s="92" t="s">
        <v>53</v>
      </c>
      <c r="D3443" s="92" t="s">
        <v>37</v>
      </c>
      <c r="E3443" s="92" t="s">
        <v>37</v>
      </c>
      <c r="F3443" s="92" t="s">
        <v>60</v>
      </c>
      <c r="G3443" s="93" t="s">
        <v>43</v>
      </c>
      <c r="H3443" s="93" t="s">
        <v>37</v>
      </c>
      <c r="I3443" s="92" t="s">
        <v>45</v>
      </c>
      <c r="J3443" s="94">
        <v>5815</v>
      </c>
      <c r="K3443" s="95">
        <v>9727</v>
      </c>
      <c r="L3443" s="96">
        <v>680148.44999998598</v>
      </c>
    </row>
    <row r="3444" spans="1:12" s="97" customFormat="1" ht="15" customHeight="1" x14ac:dyDescent="0.25">
      <c r="A3444" s="91" t="s">
        <v>57</v>
      </c>
      <c r="B3444" s="92" t="s">
        <v>41</v>
      </c>
      <c r="C3444" s="92" t="s">
        <v>53</v>
      </c>
      <c r="D3444" s="92" t="s">
        <v>37</v>
      </c>
      <c r="E3444" s="92" t="s">
        <v>37</v>
      </c>
      <c r="F3444" s="92" t="s">
        <v>60</v>
      </c>
      <c r="G3444" s="93" t="s">
        <v>44</v>
      </c>
      <c r="H3444" s="93" t="s">
        <v>37</v>
      </c>
      <c r="I3444" s="92" t="s">
        <v>117</v>
      </c>
      <c r="J3444" s="94">
        <v>4293</v>
      </c>
      <c r="K3444" s="95">
        <v>11778</v>
      </c>
      <c r="L3444" s="96">
        <v>975214.17000007303</v>
      </c>
    </row>
    <row r="3445" spans="1:12" s="97" customFormat="1" ht="15" customHeight="1" x14ac:dyDescent="0.25">
      <c r="A3445" s="91" t="s">
        <v>57</v>
      </c>
      <c r="B3445" s="92" t="s">
        <v>41</v>
      </c>
      <c r="C3445" s="92" t="s">
        <v>53</v>
      </c>
      <c r="D3445" s="92" t="s">
        <v>37</v>
      </c>
      <c r="E3445" s="92" t="s">
        <v>37</v>
      </c>
      <c r="F3445" s="92" t="s">
        <v>60</v>
      </c>
      <c r="G3445" s="93" t="s">
        <v>44</v>
      </c>
      <c r="H3445" s="93" t="s">
        <v>37</v>
      </c>
      <c r="I3445" s="92" t="s">
        <v>45</v>
      </c>
      <c r="J3445" s="94">
        <v>5506</v>
      </c>
      <c r="K3445" s="95">
        <v>8977</v>
      </c>
      <c r="L3445" s="96">
        <v>607188.56999998598</v>
      </c>
    </row>
    <row r="3446" spans="1:12" s="97" customFormat="1" ht="15" customHeight="1" x14ac:dyDescent="0.25">
      <c r="A3446" s="91" t="s">
        <v>57</v>
      </c>
      <c r="B3446" s="92" t="s">
        <v>41</v>
      </c>
      <c r="C3446" s="92" t="s">
        <v>53</v>
      </c>
      <c r="D3446" s="92" t="s">
        <v>37</v>
      </c>
      <c r="E3446" s="92" t="s">
        <v>37</v>
      </c>
      <c r="F3446" s="92" t="s">
        <v>60</v>
      </c>
      <c r="G3446" s="93" t="s">
        <v>98</v>
      </c>
      <c r="H3446" s="93" t="s">
        <v>37</v>
      </c>
      <c r="I3446" s="92" t="s">
        <v>117</v>
      </c>
      <c r="J3446" s="94">
        <v>4067</v>
      </c>
      <c r="K3446" s="95">
        <v>9741</v>
      </c>
      <c r="L3446" s="96">
        <v>856866.77000004402</v>
      </c>
    </row>
    <row r="3447" spans="1:12" s="97" customFormat="1" ht="15" customHeight="1" x14ac:dyDescent="0.25">
      <c r="A3447" s="91" t="s">
        <v>57</v>
      </c>
      <c r="B3447" s="92" t="s">
        <v>41</v>
      </c>
      <c r="C3447" s="92" t="s">
        <v>53</v>
      </c>
      <c r="D3447" s="92" t="s">
        <v>37</v>
      </c>
      <c r="E3447" s="92" t="s">
        <v>37</v>
      </c>
      <c r="F3447" s="92" t="s">
        <v>60</v>
      </c>
      <c r="G3447" s="93" t="s">
        <v>98</v>
      </c>
      <c r="H3447" s="93" t="s">
        <v>37</v>
      </c>
      <c r="I3447" s="92" t="s">
        <v>45</v>
      </c>
      <c r="J3447" s="94">
        <v>5596</v>
      </c>
      <c r="K3447" s="95">
        <v>9343</v>
      </c>
      <c r="L3447" s="96">
        <v>672556.49999998906</v>
      </c>
    </row>
    <row r="3448" spans="1:12" s="97" customFormat="1" ht="15" customHeight="1" x14ac:dyDescent="0.25">
      <c r="A3448" s="91" t="s">
        <v>57</v>
      </c>
      <c r="B3448" s="92" t="s">
        <v>41</v>
      </c>
      <c r="C3448" s="92" t="s">
        <v>53</v>
      </c>
      <c r="D3448" s="92" t="s">
        <v>37</v>
      </c>
      <c r="E3448" s="92" t="s">
        <v>37</v>
      </c>
      <c r="F3448" s="92" t="s">
        <v>60</v>
      </c>
      <c r="G3448" s="93" t="s">
        <v>37</v>
      </c>
      <c r="H3448" s="93" t="s">
        <v>122</v>
      </c>
      <c r="I3448" s="92" t="s">
        <v>117</v>
      </c>
      <c r="J3448" s="94">
        <v>3749</v>
      </c>
      <c r="K3448" s="95">
        <v>12801</v>
      </c>
      <c r="L3448" s="96">
        <v>970851.95000001695</v>
      </c>
    </row>
    <row r="3449" spans="1:12" s="97" customFormat="1" ht="15" customHeight="1" x14ac:dyDescent="0.25">
      <c r="A3449" s="91" t="s">
        <v>57</v>
      </c>
      <c r="B3449" s="92" t="s">
        <v>41</v>
      </c>
      <c r="C3449" s="92" t="s">
        <v>53</v>
      </c>
      <c r="D3449" s="92" t="s">
        <v>37</v>
      </c>
      <c r="E3449" s="92" t="s">
        <v>37</v>
      </c>
      <c r="F3449" s="92" t="s">
        <v>60</v>
      </c>
      <c r="G3449" s="93" t="s">
        <v>37</v>
      </c>
      <c r="H3449" s="93" t="s">
        <v>122</v>
      </c>
      <c r="I3449" s="92" t="s">
        <v>45</v>
      </c>
      <c r="J3449" s="94">
        <v>3816</v>
      </c>
      <c r="K3449" s="95">
        <v>5959</v>
      </c>
      <c r="L3449" s="96">
        <v>368547.749999983</v>
      </c>
    </row>
    <row r="3450" spans="1:12" s="97" customFormat="1" ht="15" customHeight="1" x14ac:dyDescent="0.25">
      <c r="A3450" s="91" t="s">
        <v>57</v>
      </c>
      <c r="B3450" s="92" t="s">
        <v>41</v>
      </c>
      <c r="C3450" s="92" t="s">
        <v>53</v>
      </c>
      <c r="D3450" s="92" t="s">
        <v>37</v>
      </c>
      <c r="E3450" s="92" t="s">
        <v>37</v>
      </c>
      <c r="F3450" s="92" t="s">
        <v>60</v>
      </c>
      <c r="G3450" s="93" t="s">
        <v>37</v>
      </c>
      <c r="H3450" s="93" t="s">
        <v>37</v>
      </c>
      <c r="I3450" s="92" t="s">
        <v>117</v>
      </c>
      <c r="J3450" s="94">
        <v>23605</v>
      </c>
      <c r="K3450" s="95">
        <v>74587</v>
      </c>
      <c r="L3450" s="96">
        <v>6096062.4600004796</v>
      </c>
    </row>
    <row r="3451" spans="1:12" s="97" customFormat="1" ht="15" customHeight="1" x14ac:dyDescent="0.25">
      <c r="A3451" s="91" t="s">
        <v>57</v>
      </c>
      <c r="B3451" s="92" t="s">
        <v>41</v>
      </c>
      <c r="C3451" s="92" t="s">
        <v>53</v>
      </c>
      <c r="D3451" s="92" t="s">
        <v>37</v>
      </c>
      <c r="E3451" s="92" t="s">
        <v>37</v>
      </c>
      <c r="F3451" s="92" t="s">
        <v>60</v>
      </c>
      <c r="G3451" s="93" t="s">
        <v>37</v>
      </c>
      <c r="H3451" s="93" t="s">
        <v>37</v>
      </c>
      <c r="I3451" s="92" t="s">
        <v>45</v>
      </c>
      <c r="J3451" s="94">
        <v>28914</v>
      </c>
      <c r="K3451" s="95">
        <v>51053</v>
      </c>
      <c r="L3451" s="96">
        <v>3536295.1400011899</v>
      </c>
    </row>
    <row r="3452" spans="1:12" s="97" customFormat="1" ht="15" customHeight="1" x14ac:dyDescent="0.25">
      <c r="A3452" s="91" t="s">
        <v>57</v>
      </c>
      <c r="B3452" s="92" t="s">
        <v>41</v>
      </c>
      <c r="C3452" s="92" t="s">
        <v>53</v>
      </c>
      <c r="D3452" s="92" t="s">
        <v>37</v>
      </c>
      <c r="E3452" s="92" t="s">
        <v>37</v>
      </c>
      <c r="F3452" s="92" t="s">
        <v>60</v>
      </c>
      <c r="G3452" s="93" t="s">
        <v>37</v>
      </c>
      <c r="H3452" s="93" t="s">
        <v>64</v>
      </c>
      <c r="I3452" s="92" t="s">
        <v>117</v>
      </c>
      <c r="J3452" s="94">
        <v>19723</v>
      </c>
      <c r="K3452" s="95">
        <v>61291</v>
      </c>
      <c r="L3452" s="96">
        <v>5084944.7100000903</v>
      </c>
    </row>
    <row r="3453" spans="1:12" s="97" customFormat="1" ht="15" customHeight="1" x14ac:dyDescent="0.25">
      <c r="A3453" s="91" t="s">
        <v>57</v>
      </c>
      <c r="B3453" s="92" t="s">
        <v>41</v>
      </c>
      <c r="C3453" s="92" t="s">
        <v>53</v>
      </c>
      <c r="D3453" s="92" t="s">
        <v>37</v>
      </c>
      <c r="E3453" s="92" t="s">
        <v>37</v>
      </c>
      <c r="F3453" s="92" t="s">
        <v>60</v>
      </c>
      <c r="G3453" s="93" t="s">
        <v>37</v>
      </c>
      <c r="H3453" s="93" t="s">
        <v>64</v>
      </c>
      <c r="I3453" s="92" t="s">
        <v>45</v>
      </c>
      <c r="J3453" s="94">
        <v>24839</v>
      </c>
      <c r="K3453" s="95">
        <v>44624</v>
      </c>
      <c r="L3453" s="96">
        <v>3137323.0200003199</v>
      </c>
    </row>
    <row r="3454" spans="1:12" s="97" customFormat="1" ht="15" customHeight="1" x14ac:dyDescent="0.25">
      <c r="A3454" s="91" t="s">
        <v>57</v>
      </c>
      <c r="B3454" s="92" t="s">
        <v>41</v>
      </c>
      <c r="C3454" s="92" t="s">
        <v>53</v>
      </c>
      <c r="D3454" s="92" t="s">
        <v>37</v>
      </c>
      <c r="E3454" s="92" t="s">
        <v>37</v>
      </c>
      <c r="F3454" s="92" t="s">
        <v>37</v>
      </c>
      <c r="G3454" s="93" t="s">
        <v>41</v>
      </c>
      <c r="H3454" s="93" t="s">
        <v>122</v>
      </c>
      <c r="I3454" s="92" t="s">
        <v>117</v>
      </c>
      <c r="J3454" s="94">
        <v>5989</v>
      </c>
      <c r="K3454" s="95">
        <v>15597</v>
      </c>
      <c r="L3454" s="96">
        <v>1419495.6900001499</v>
      </c>
    </row>
    <row r="3455" spans="1:12" s="97" customFormat="1" ht="15" customHeight="1" x14ac:dyDescent="0.25">
      <c r="A3455" s="91" t="s">
        <v>57</v>
      </c>
      <c r="B3455" s="92" t="s">
        <v>41</v>
      </c>
      <c r="C3455" s="92" t="s">
        <v>53</v>
      </c>
      <c r="D3455" s="92" t="s">
        <v>37</v>
      </c>
      <c r="E3455" s="92" t="s">
        <v>37</v>
      </c>
      <c r="F3455" s="92" t="s">
        <v>37</v>
      </c>
      <c r="G3455" s="93" t="s">
        <v>41</v>
      </c>
      <c r="H3455" s="93" t="s">
        <v>122</v>
      </c>
      <c r="I3455" s="92" t="s">
        <v>45</v>
      </c>
      <c r="J3455" s="94">
        <v>5257</v>
      </c>
      <c r="K3455" s="95">
        <v>7846</v>
      </c>
      <c r="L3455" s="96">
        <v>598215.42999997898</v>
      </c>
    </row>
    <row r="3456" spans="1:12" s="97" customFormat="1" ht="15" customHeight="1" x14ac:dyDescent="0.25">
      <c r="A3456" s="91" t="s">
        <v>57</v>
      </c>
      <c r="B3456" s="92" t="s">
        <v>41</v>
      </c>
      <c r="C3456" s="92" t="s">
        <v>53</v>
      </c>
      <c r="D3456" s="92" t="s">
        <v>37</v>
      </c>
      <c r="E3456" s="92" t="s">
        <v>37</v>
      </c>
      <c r="F3456" s="92" t="s">
        <v>37</v>
      </c>
      <c r="G3456" s="93" t="s">
        <v>41</v>
      </c>
      <c r="H3456" s="93" t="s">
        <v>37</v>
      </c>
      <c r="I3456" s="92" t="s">
        <v>117</v>
      </c>
      <c r="J3456" s="94">
        <v>41656</v>
      </c>
      <c r="K3456" s="95">
        <v>131772</v>
      </c>
      <c r="L3456" s="96">
        <v>12255577.1899896</v>
      </c>
    </row>
    <row r="3457" spans="1:12" s="97" customFormat="1" ht="15" customHeight="1" x14ac:dyDescent="0.25">
      <c r="A3457" s="91" t="s">
        <v>57</v>
      </c>
      <c r="B3457" s="92" t="s">
        <v>41</v>
      </c>
      <c r="C3457" s="92" t="s">
        <v>53</v>
      </c>
      <c r="D3457" s="92" t="s">
        <v>37</v>
      </c>
      <c r="E3457" s="92" t="s">
        <v>37</v>
      </c>
      <c r="F3457" s="92" t="s">
        <v>37</v>
      </c>
      <c r="G3457" s="93" t="s">
        <v>41</v>
      </c>
      <c r="H3457" s="93" t="s">
        <v>37</v>
      </c>
      <c r="I3457" s="92" t="s">
        <v>45</v>
      </c>
      <c r="J3457" s="94">
        <v>41267</v>
      </c>
      <c r="K3457" s="95">
        <v>77383</v>
      </c>
      <c r="L3457" s="96">
        <v>6388182.4700021604</v>
      </c>
    </row>
    <row r="3458" spans="1:12" s="97" customFormat="1" ht="15" customHeight="1" x14ac:dyDescent="0.25">
      <c r="A3458" s="91" t="s">
        <v>57</v>
      </c>
      <c r="B3458" s="92" t="s">
        <v>41</v>
      </c>
      <c r="C3458" s="92" t="s">
        <v>53</v>
      </c>
      <c r="D3458" s="92" t="s">
        <v>37</v>
      </c>
      <c r="E3458" s="92" t="s">
        <v>37</v>
      </c>
      <c r="F3458" s="92" t="s">
        <v>37</v>
      </c>
      <c r="G3458" s="93" t="s">
        <v>41</v>
      </c>
      <c r="H3458" s="93" t="s">
        <v>64</v>
      </c>
      <c r="I3458" s="92" t="s">
        <v>117</v>
      </c>
      <c r="J3458" s="94">
        <v>35682</v>
      </c>
      <c r="K3458" s="95">
        <v>116175</v>
      </c>
      <c r="L3458" s="96">
        <v>10836081.499996001</v>
      </c>
    </row>
    <row r="3459" spans="1:12" s="97" customFormat="1" ht="15" customHeight="1" x14ac:dyDescent="0.25">
      <c r="A3459" s="91" t="s">
        <v>57</v>
      </c>
      <c r="B3459" s="92" t="s">
        <v>41</v>
      </c>
      <c r="C3459" s="92" t="s">
        <v>53</v>
      </c>
      <c r="D3459" s="92" t="s">
        <v>37</v>
      </c>
      <c r="E3459" s="92" t="s">
        <v>37</v>
      </c>
      <c r="F3459" s="92" t="s">
        <v>37</v>
      </c>
      <c r="G3459" s="93" t="s">
        <v>41</v>
      </c>
      <c r="H3459" s="93" t="s">
        <v>64</v>
      </c>
      <c r="I3459" s="92" t="s">
        <v>45</v>
      </c>
      <c r="J3459" s="94">
        <v>36019</v>
      </c>
      <c r="K3459" s="95">
        <v>69537</v>
      </c>
      <c r="L3459" s="96">
        <v>5789967.0400006901</v>
      </c>
    </row>
    <row r="3460" spans="1:12" s="97" customFormat="1" ht="15" customHeight="1" x14ac:dyDescent="0.25">
      <c r="A3460" s="91" t="s">
        <v>57</v>
      </c>
      <c r="B3460" s="92" t="s">
        <v>41</v>
      </c>
      <c r="C3460" s="92" t="s">
        <v>53</v>
      </c>
      <c r="D3460" s="92" t="s">
        <v>37</v>
      </c>
      <c r="E3460" s="92" t="s">
        <v>37</v>
      </c>
      <c r="F3460" s="92" t="s">
        <v>37</v>
      </c>
      <c r="G3460" s="93" t="s">
        <v>42</v>
      </c>
      <c r="H3460" s="93" t="s">
        <v>122</v>
      </c>
      <c r="I3460" s="92" t="s">
        <v>117</v>
      </c>
      <c r="J3460" s="94">
        <v>5892</v>
      </c>
      <c r="K3460" s="95">
        <v>12952</v>
      </c>
      <c r="L3460" s="96">
        <v>1165524.1400000099</v>
      </c>
    </row>
    <row r="3461" spans="1:12" s="97" customFormat="1" ht="15" customHeight="1" x14ac:dyDescent="0.25">
      <c r="A3461" s="91" t="s">
        <v>57</v>
      </c>
      <c r="B3461" s="92" t="s">
        <v>41</v>
      </c>
      <c r="C3461" s="92" t="s">
        <v>53</v>
      </c>
      <c r="D3461" s="92" t="s">
        <v>37</v>
      </c>
      <c r="E3461" s="92" t="s">
        <v>37</v>
      </c>
      <c r="F3461" s="92" t="s">
        <v>37</v>
      </c>
      <c r="G3461" s="93" t="s">
        <v>42</v>
      </c>
      <c r="H3461" s="93" t="s">
        <v>122</v>
      </c>
      <c r="I3461" s="92" t="s">
        <v>45</v>
      </c>
      <c r="J3461" s="94">
        <v>6053</v>
      </c>
      <c r="K3461" s="95">
        <v>8297</v>
      </c>
      <c r="L3461" s="96">
        <v>642873.02999998501</v>
      </c>
    </row>
    <row r="3462" spans="1:12" s="97" customFormat="1" ht="15" customHeight="1" x14ac:dyDescent="0.25">
      <c r="A3462" s="91" t="s">
        <v>57</v>
      </c>
      <c r="B3462" s="92" t="s">
        <v>41</v>
      </c>
      <c r="C3462" s="92" t="s">
        <v>53</v>
      </c>
      <c r="D3462" s="92" t="s">
        <v>37</v>
      </c>
      <c r="E3462" s="92" t="s">
        <v>37</v>
      </c>
      <c r="F3462" s="92" t="s">
        <v>37</v>
      </c>
      <c r="G3462" s="93" t="s">
        <v>42</v>
      </c>
      <c r="H3462" s="93" t="s">
        <v>37</v>
      </c>
      <c r="I3462" s="92" t="s">
        <v>117</v>
      </c>
      <c r="J3462" s="94">
        <v>34900</v>
      </c>
      <c r="K3462" s="95">
        <v>96407</v>
      </c>
      <c r="L3462" s="96">
        <v>9077766.20999486</v>
      </c>
    </row>
    <row r="3463" spans="1:12" s="97" customFormat="1" ht="15" customHeight="1" x14ac:dyDescent="0.25">
      <c r="A3463" s="91" t="s">
        <v>57</v>
      </c>
      <c r="B3463" s="92" t="s">
        <v>41</v>
      </c>
      <c r="C3463" s="92" t="s">
        <v>53</v>
      </c>
      <c r="D3463" s="92" t="s">
        <v>37</v>
      </c>
      <c r="E3463" s="92" t="s">
        <v>37</v>
      </c>
      <c r="F3463" s="92" t="s">
        <v>37</v>
      </c>
      <c r="G3463" s="93" t="s">
        <v>42</v>
      </c>
      <c r="H3463" s="93" t="s">
        <v>37</v>
      </c>
      <c r="I3463" s="92" t="s">
        <v>45</v>
      </c>
      <c r="J3463" s="94">
        <v>39993</v>
      </c>
      <c r="K3463" s="95">
        <v>71826</v>
      </c>
      <c r="L3463" s="96">
        <v>6033683.4600025602</v>
      </c>
    </row>
    <row r="3464" spans="1:12" s="97" customFormat="1" ht="15" customHeight="1" x14ac:dyDescent="0.25">
      <c r="A3464" s="91" t="s">
        <v>57</v>
      </c>
      <c r="B3464" s="92" t="s">
        <v>41</v>
      </c>
      <c r="C3464" s="92" t="s">
        <v>53</v>
      </c>
      <c r="D3464" s="92" t="s">
        <v>37</v>
      </c>
      <c r="E3464" s="92" t="s">
        <v>37</v>
      </c>
      <c r="F3464" s="92" t="s">
        <v>37</v>
      </c>
      <c r="G3464" s="93" t="s">
        <v>42</v>
      </c>
      <c r="H3464" s="93" t="s">
        <v>64</v>
      </c>
      <c r="I3464" s="92" t="s">
        <v>117</v>
      </c>
      <c r="J3464" s="94">
        <v>29026</v>
      </c>
      <c r="K3464" s="95">
        <v>83455</v>
      </c>
      <c r="L3464" s="96">
        <v>7912242.0700001596</v>
      </c>
    </row>
    <row r="3465" spans="1:12" s="97" customFormat="1" ht="15" customHeight="1" x14ac:dyDescent="0.25">
      <c r="A3465" s="91" t="s">
        <v>57</v>
      </c>
      <c r="B3465" s="92" t="s">
        <v>41</v>
      </c>
      <c r="C3465" s="92" t="s">
        <v>53</v>
      </c>
      <c r="D3465" s="92" t="s">
        <v>37</v>
      </c>
      <c r="E3465" s="92" t="s">
        <v>37</v>
      </c>
      <c r="F3465" s="92" t="s">
        <v>37</v>
      </c>
      <c r="G3465" s="93" t="s">
        <v>42</v>
      </c>
      <c r="H3465" s="93" t="s">
        <v>64</v>
      </c>
      <c r="I3465" s="92" t="s">
        <v>45</v>
      </c>
      <c r="J3465" s="94">
        <v>33949</v>
      </c>
      <c r="K3465" s="95">
        <v>63529</v>
      </c>
      <c r="L3465" s="96">
        <v>5390810.4300008696</v>
      </c>
    </row>
    <row r="3466" spans="1:12" s="97" customFormat="1" ht="15" customHeight="1" x14ac:dyDescent="0.25">
      <c r="A3466" s="91" t="s">
        <v>57</v>
      </c>
      <c r="B3466" s="92" t="s">
        <v>41</v>
      </c>
      <c r="C3466" s="92" t="s">
        <v>53</v>
      </c>
      <c r="D3466" s="92" t="s">
        <v>37</v>
      </c>
      <c r="E3466" s="92" t="s">
        <v>37</v>
      </c>
      <c r="F3466" s="92" t="s">
        <v>37</v>
      </c>
      <c r="G3466" s="93" t="s">
        <v>43</v>
      </c>
      <c r="H3466" s="93" t="s">
        <v>122</v>
      </c>
      <c r="I3466" s="92" t="s">
        <v>117</v>
      </c>
      <c r="J3466" s="94">
        <v>6038</v>
      </c>
      <c r="K3466" s="95">
        <v>13118</v>
      </c>
      <c r="L3466" s="96">
        <v>1210308.74000004</v>
      </c>
    </row>
    <row r="3467" spans="1:12" s="97" customFormat="1" ht="15" customHeight="1" x14ac:dyDescent="0.25">
      <c r="A3467" s="91" t="s">
        <v>57</v>
      </c>
      <c r="B3467" s="92" t="s">
        <v>41</v>
      </c>
      <c r="C3467" s="92" t="s">
        <v>53</v>
      </c>
      <c r="D3467" s="92" t="s">
        <v>37</v>
      </c>
      <c r="E3467" s="92" t="s">
        <v>37</v>
      </c>
      <c r="F3467" s="92" t="s">
        <v>37</v>
      </c>
      <c r="G3467" s="93" t="s">
        <v>43</v>
      </c>
      <c r="H3467" s="93" t="s">
        <v>122</v>
      </c>
      <c r="I3467" s="92" t="s">
        <v>45</v>
      </c>
      <c r="J3467" s="94">
        <v>6192</v>
      </c>
      <c r="K3467" s="95">
        <v>8352</v>
      </c>
      <c r="L3467" s="96">
        <v>668104.23999999196</v>
      </c>
    </row>
    <row r="3468" spans="1:12" s="97" customFormat="1" ht="15" customHeight="1" x14ac:dyDescent="0.25">
      <c r="A3468" s="91" t="s">
        <v>57</v>
      </c>
      <c r="B3468" s="92" t="s">
        <v>41</v>
      </c>
      <c r="C3468" s="92" t="s">
        <v>53</v>
      </c>
      <c r="D3468" s="92" t="s">
        <v>37</v>
      </c>
      <c r="E3468" s="92" t="s">
        <v>37</v>
      </c>
      <c r="F3468" s="92" t="s">
        <v>37</v>
      </c>
      <c r="G3468" s="93" t="s">
        <v>43</v>
      </c>
      <c r="H3468" s="93" t="s">
        <v>37</v>
      </c>
      <c r="I3468" s="92" t="s">
        <v>117</v>
      </c>
      <c r="J3468" s="94">
        <v>32431</v>
      </c>
      <c r="K3468" s="95">
        <v>83895</v>
      </c>
      <c r="L3468" s="96">
        <v>8016076.4499952197</v>
      </c>
    </row>
    <row r="3469" spans="1:12" s="97" customFormat="1" ht="15" customHeight="1" x14ac:dyDescent="0.25">
      <c r="A3469" s="91" t="s">
        <v>57</v>
      </c>
      <c r="B3469" s="92" t="s">
        <v>41</v>
      </c>
      <c r="C3469" s="92" t="s">
        <v>53</v>
      </c>
      <c r="D3469" s="92" t="s">
        <v>37</v>
      </c>
      <c r="E3469" s="92" t="s">
        <v>37</v>
      </c>
      <c r="F3469" s="92" t="s">
        <v>37</v>
      </c>
      <c r="G3469" s="93" t="s">
        <v>43</v>
      </c>
      <c r="H3469" s="93" t="s">
        <v>37</v>
      </c>
      <c r="I3469" s="92" t="s">
        <v>45</v>
      </c>
      <c r="J3469" s="94">
        <v>39635</v>
      </c>
      <c r="K3469" s="95">
        <v>68920</v>
      </c>
      <c r="L3469" s="96">
        <v>5738691.77000276</v>
      </c>
    </row>
    <row r="3470" spans="1:12" s="97" customFormat="1" ht="15" customHeight="1" x14ac:dyDescent="0.25">
      <c r="A3470" s="91" t="s">
        <v>57</v>
      </c>
      <c r="B3470" s="92" t="s">
        <v>41</v>
      </c>
      <c r="C3470" s="92" t="s">
        <v>53</v>
      </c>
      <c r="D3470" s="92" t="s">
        <v>37</v>
      </c>
      <c r="E3470" s="92" t="s">
        <v>37</v>
      </c>
      <c r="F3470" s="92" t="s">
        <v>37</v>
      </c>
      <c r="G3470" s="93" t="s">
        <v>43</v>
      </c>
      <c r="H3470" s="93" t="s">
        <v>64</v>
      </c>
      <c r="I3470" s="92" t="s">
        <v>117</v>
      </c>
      <c r="J3470" s="94">
        <v>26442</v>
      </c>
      <c r="K3470" s="95">
        <v>70777</v>
      </c>
      <c r="L3470" s="96">
        <v>6805767.7100002402</v>
      </c>
    </row>
    <row r="3471" spans="1:12" s="97" customFormat="1" ht="15" customHeight="1" x14ac:dyDescent="0.25">
      <c r="A3471" s="91" t="s">
        <v>57</v>
      </c>
      <c r="B3471" s="92" t="s">
        <v>41</v>
      </c>
      <c r="C3471" s="92" t="s">
        <v>53</v>
      </c>
      <c r="D3471" s="92" t="s">
        <v>37</v>
      </c>
      <c r="E3471" s="92" t="s">
        <v>37</v>
      </c>
      <c r="F3471" s="92" t="s">
        <v>37</v>
      </c>
      <c r="G3471" s="93" t="s">
        <v>43</v>
      </c>
      <c r="H3471" s="93" t="s">
        <v>64</v>
      </c>
      <c r="I3471" s="92" t="s">
        <v>45</v>
      </c>
      <c r="J3471" s="94">
        <v>33477</v>
      </c>
      <c r="K3471" s="95">
        <v>60568</v>
      </c>
      <c r="L3471" s="96">
        <v>5070587.5300009996</v>
      </c>
    </row>
    <row r="3472" spans="1:12" s="97" customFormat="1" ht="15" customHeight="1" x14ac:dyDescent="0.25">
      <c r="A3472" s="91" t="s">
        <v>57</v>
      </c>
      <c r="B3472" s="92" t="s">
        <v>41</v>
      </c>
      <c r="C3472" s="92" t="s">
        <v>53</v>
      </c>
      <c r="D3472" s="92" t="s">
        <v>37</v>
      </c>
      <c r="E3472" s="92" t="s">
        <v>37</v>
      </c>
      <c r="F3472" s="92" t="s">
        <v>37</v>
      </c>
      <c r="G3472" s="93" t="s">
        <v>44</v>
      </c>
      <c r="H3472" s="93" t="s">
        <v>122</v>
      </c>
      <c r="I3472" s="92" t="s">
        <v>117</v>
      </c>
      <c r="J3472" s="94">
        <v>5858</v>
      </c>
      <c r="K3472" s="95">
        <v>13099</v>
      </c>
      <c r="L3472" s="96">
        <v>1207158.23000003</v>
      </c>
    </row>
    <row r="3473" spans="1:12" s="97" customFormat="1" ht="15" customHeight="1" x14ac:dyDescent="0.25">
      <c r="A3473" s="91" t="s">
        <v>57</v>
      </c>
      <c r="B3473" s="92" t="s">
        <v>41</v>
      </c>
      <c r="C3473" s="92" t="s">
        <v>53</v>
      </c>
      <c r="D3473" s="92" t="s">
        <v>37</v>
      </c>
      <c r="E3473" s="92" t="s">
        <v>37</v>
      </c>
      <c r="F3473" s="92" t="s">
        <v>37</v>
      </c>
      <c r="G3473" s="93" t="s">
        <v>44</v>
      </c>
      <c r="H3473" s="93" t="s">
        <v>122</v>
      </c>
      <c r="I3473" s="92" t="s">
        <v>45</v>
      </c>
      <c r="J3473" s="94">
        <v>6274</v>
      </c>
      <c r="K3473" s="95">
        <v>8607</v>
      </c>
      <c r="L3473" s="96">
        <v>681559.57999999099</v>
      </c>
    </row>
    <row r="3474" spans="1:12" s="97" customFormat="1" ht="15" customHeight="1" x14ac:dyDescent="0.25">
      <c r="A3474" s="91" t="s">
        <v>57</v>
      </c>
      <c r="B3474" s="92" t="s">
        <v>41</v>
      </c>
      <c r="C3474" s="92" t="s">
        <v>53</v>
      </c>
      <c r="D3474" s="92" t="s">
        <v>37</v>
      </c>
      <c r="E3474" s="92" t="s">
        <v>37</v>
      </c>
      <c r="F3474" s="92" t="s">
        <v>37</v>
      </c>
      <c r="G3474" s="93" t="s">
        <v>44</v>
      </c>
      <c r="H3474" s="93" t="s">
        <v>37</v>
      </c>
      <c r="I3474" s="92" t="s">
        <v>117</v>
      </c>
      <c r="J3474" s="94">
        <v>30938</v>
      </c>
      <c r="K3474" s="95">
        <v>76039</v>
      </c>
      <c r="L3474" s="96">
        <v>7305408.6899960199</v>
      </c>
    </row>
    <row r="3475" spans="1:12" s="97" customFormat="1" ht="15" customHeight="1" x14ac:dyDescent="0.25">
      <c r="A3475" s="91" t="s">
        <v>57</v>
      </c>
      <c r="B3475" s="92" t="s">
        <v>41</v>
      </c>
      <c r="C3475" s="92" t="s">
        <v>53</v>
      </c>
      <c r="D3475" s="92" t="s">
        <v>37</v>
      </c>
      <c r="E3475" s="92" t="s">
        <v>37</v>
      </c>
      <c r="F3475" s="92" t="s">
        <v>37</v>
      </c>
      <c r="G3475" s="93" t="s">
        <v>44</v>
      </c>
      <c r="H3475" s="93" t="s">
        <v>37</v>
      </c>
      <c r="I3475" s="92" t="s">
        <v>45</v>
      </c>
      <c r="J3475" s="94">
        <v>39991</v>
      </c>
      <c r="K3475" s="95">
        <v>68375</v>
      </c>
      <c r="L3475" s="96">
        <v>5616925.0000027902</v>
      </c>
    </row>
    <row r="3476" spans="1:12" s="97" customFormat="1" ht="15" customHeight="1" x14ac:dyDescent="0.25">
      <c r="A3476" s="91" t="s">
        <v>57</v>
      </c>
      <c r="B3476" s="92" t="s">
        <v>41</v>
      </c>
      <c r="C3476" s="92" t="s">
        <v>53</v>
      </c>
      <c r="D3476" s="92" t="s">
        <v>37</v>
      </c>
      <c r="E3476" s="92" t="s">
        <v>37</v>
      </c>
      <c r="F3476" s="92" t="s">
        <v>37</v>
      </c>
      <c r="G3476" s="93" t="s">
        <v>44</v>
      </c>
      <c r="H3476" s="93" t="s">
        <v>64</v>
      </c>
      <c r="I3476" s="92" t="s">
        <v>117</v>
      </c>
      <c r="J3476" s="94">
        <v>25113</v>
      </c>
      <c r="K3476" s="95">
        <v>62940</v>
      </c>
      <c r="L3476" s="96">
        <v>6098250.4600002896</v>
      </c>
    </row>
    <row r="3477" spans="1:12" s="97" customFormat="1" ht="15" customHeight="1" x14ac:dyDescent="0.25">
      <c r="A3477" s="91" t="s">
        <v>57</v>
      </c>
      <c r="B3477" s="92" t="s">
        <v>41</v>
      </c>
      <c r="C3477" s="92" t="s">
        <v>53</v>
      </c>
      <c r="D3477" s="92" t="s">
        <v>37</v>
      </c>
      <c r="E3477" s="92" t="s">
        <v>37</v>
      </c>
      <c r="F3477" s="92" t="s">
        <v>37</v>
      </c>
      <c r="G3477" s="93" t="s">
        <v>44</v>
      </c>
      <c r="H3477" s="93" t="s">
        <v>64</v>
      </c>
      <c r="I3477" s="92" t="s">
        <v>45</v>
      </c>
      <c r="J3477" s="94">
        <v>33730</v>
      </c>
      <c r="K3477" s="95">
        <v>59768</v>
      </c>
      <c r="L3477" s="96">
        <v>4935365.4200011296</v>
      </c>
    </row>
    <row r="3478" spans="1:12" s="97" customFormat="1" ht="15" customHeight="1" x14ac:dyDescent="0.25">
      <c r="A3478" s="91" t="s">
        <v>57</v>
      </c>
      <c r="B3478" s="92" t="s">
        <v>41</v>
      </c>
      <c r="C3478" s="92" t="s">
        <v>53</v>
      </c>
      <c r="D3478" s="92" t="s">
        <v>37</v>
      </c>
      <c r="E3478" s="92" t="s">
        <v>37</v>
      </c>
      <c r="F3478" s="92" t="s">
        <v>37</v>
      </c>
      <c r="G3478" s="93" t="s">
        <v>98</v>
      </c>
      <c r="H3478" s="93" t="s">
        <v>122</v>
      </c>
      <c r="I3478" s="92" t="s">
        <v>117</v>
      </c>
      <c r="J3478" s="94">
        <v>5351</v>
      </c>
      <c r="K3478" s="95">
        <v>11604</v>
      </c>
      <c r="L3478" s="96">
        <v>1125825.1499999999</v>
      </c>
    </row>
    <row r="3479" spans="1:12" s="97" customFormat="1" ht="15" customHeight="1" x14ac:dyDescent="0.25">
      <c r="A3479" s="91" t="s">
        <v>57</v>
      </c>
      <c r="B3479" s="92" t="s">
        <v>41</v>
      </c>
      <c r="C3479" s="92" t="s">
        <v>53</v>
      </c>
      <c r="D3479" s="92" t="s">
        <v>37</v>
      </c>
      <c r="E3479" s="92" t="s">
        <v>37</v>
      </c>
      <c r="F3479" s="92" t="s">
        <v>37</v>
      </c>
      <c r="G3479" s="93" t="s">
        <v>98</v>
      </c>
      <c r="H3479" s="93" t="s">
        <v>122</v>
      </c>
      <c r="I3479" s="92" t="s">
        <v>45</v>
      </c>
      <c r="J3479" s="94">
        <v>5402</v>
      </c>
      <c r="K3479" s="95">
        <v>7918</v>
      </c>
      <c r="L3479" s="96">
        <v>644083.51999998605</v>
      </c>
    </row>
    <row r="3480" spans="1:12" s="97" customFormat="1" ht="15" customHeight="1" x14ac:dyDescent="0.25">
      <c r="A3480" s="91" t="s">
        <v>57</v>
      </c>
      <c r="B3480" s="92" t="s">
        <v>41</v>
      </c>
      <c r="C3480" s="92" t="s">
        <v>53</v>
      </c>
      <c r="D3480" s="92" t="s">
        <v>37</v>
      </c>
      <c r="E3480" s="92" t="s">
        <v>37</v>
      </c>
      <c r="F3480" s="92" t="s">
        <v>37</v>
      </c>
      <c r="G3480" s="93" t="s">
        <v>98</v>
      </c>
      <c r="H3480" s="93" t="s">
        <v>37</v>
      </c>
      <c r="I3480" s="92" t="s">
        <v>117</v>
      </c>
      <c r="J3480" s="94">
        <v>26904</v>
      </c>
      <c r="K3480" s="95">
        <v>63756</v>
      </c>
      <c r="L3480" s="96">
        <v>6292952.4299974004</v>
      </c>
    </row>
    <row r="3481" spans="1:12" s="97" customFormat="1" ht="15" customHeight="1" x14ac:dyDescent="0.25">
      <c r="A3481" s="91" t="s">
        <v>57</v>
      </c>
      <c r="B3481" s="92" t="s">
        <v>41</v>
      </c>
      <c r="C3481" s="92" t="s">
        <v>53</v>
      </c>
      <c r="D3481" s="92" t="s">
        <v>37</v>
      </c>
      <c r="E3481" s="92" t="s">
        <v>37</v>
      </c>
      <c r="F3481" s="92" t="s">
        <v>37</v>
      </c>
      <c r="G3481" s="93" t="s">
        <v>98</v>
      </c>
      <c r="H3481" s="93" t="s">
        <v>37</v>
      </c>
      <c r="I3481" s="92" t="s">
        <v>45</v>
      </c>
      <c r="J3481" s="94">
        <v>36992</v>
      </c>
      <c r="K3481" s="95">
        <v>64206</v>
      </c>
      <c r="L3481" s="96">
        <v>5388433.3100028401</v>
      </c>
    </row>
    <row r="3482" spans="1:12" s="97" customFormat="1" ht="15" customHeight="1" x14ac:dyDescent="0.25">
      <c r="A3482" s="91" t="s">
        <v>57</v>
      </c>
      <c r="B3482" s="92" t="s">
        <v>41</v>
      </c>
      <c r="C3482" s="92" t="s">
        <v>53</v>
      </c>
      <c r="D3482" s="92" t="s">
        <v>37</v>
      </c>
      <c r="E3482" s="92" t="s">
        <v>37</v>
      </c>
      <c r="F3482" s="92" t="s">
        <v>37</v>
      </c>
      <c r="G3482" s="93" t="s">
        <v>98</v>
      </c>
      <c r="H3482" s="93" t="s">
        <v>64</v>
      </c>
      <c r="I3482" s="92" t="s">
        <v>117</v>
      </c>
      <c r="J3482" s="94">
        <v>21566</v>
      </c>
      <c r="K3482" s="95">
        <v>52152</v>
      </c>
      <c r="L3482" s="96">
        <v>5167127.2800002396</v>
      </c>
    </row>
    <row r="3483" spans="1:12" s="97" customFormat="1" ht="15" customHeight="1" x14ac:dyDescent="0.25">
      <c r="A3483" s="91" t="s">
        <v>57</v>
      </c>
      <c r="B3483" s="92" t="s">
        <v>41</v>
      </c>
      <c r="C3483" s="92" t="s">
        <v>53</v>
      </c>
      <c r="D3483" s="92" t="s">
        <v>37</v>
      </c>
      <c r="E3483" s="92" t="s">
        <v>37</v>
      </c>
      <c r="F3483" s="92" t="s">
        <v>37</v>
      </c>
      <c r="G3483" s="93" t="s">
        <v>98</v>
      </c>
      <c r="H3483" s="93" t="s">
        <v>64</v>
      </c>
      <c r="I3483" s="92" t="s">
        <v>45</v>
      </c>
      <c r="J3483" s="94">
        <v>31609</v>
      </c>
      <c r="K3483" s="95">
        <v>56288</v>
      </c>
      <c r="L3483" s="96">
        <v>4744349.7900010999</v>
      </c>
    </row>
    <row r="3484" spans="1:12" s="97" customFormat="1" ht="15" customHeight="1" x14ac:dyDescent="0.25">
      <c r="A3484" s="91" t="s">
        <v>57</v>
      </c>
      <c r="B3484" s="92" t="s">
        <v>41</v>
      </c>
      <c r="C3484" s="92" t="s">
        <v>53</v>
      </c>
      <c r="D3484" s="92" t="s">
        <v>37</v>
      </c>
      <c r="E3484" s="92" t="s">
        <v>37</v>
      </c>
      <c r="F3484" s="92" t="s">
        <v>37</v>
      </c>
      <c r="G3484" s="93" t="s">
        <v>37</v>
      </c>
      <c r="H3484" s="93" t="s">
        <v>122</v>
      </c>
      <c r="I3484" s="92" t="s">
        <v>117</v>
      </c>
      <c r="J3484" s="94">
        <v>23672</v>
      </c>
      <c r="K3484" s="95">
        <v>66462</v>
      </c>
      <c r="L3484" s="96">
        <v>6141948.4799959902</v>
      </c>
    </row>
    <row r="3485" spans="1:12" s="97" customFormat="1" ht="15" customHeight="1" x14ac:dyDescent="0.25">
      <c r="A3485" s="91" t="s">
        <v>57</v>
      </c>
      <c r="B3485" s="92" t="s">
        <v>41</v>
      </c>
      <c r="C3485" s="92" t="s">
        <v>53</v>
      </c>
      <c r="D3485" s="92" t="s">
        <v>37</v>
      </c>
      <c r="E3485" s="92" t="s">
        <v>37</v>
      </c>
      <c r="F3485" s="92" t="s">
        <v>37</v>
      </c>
      <c r="G3485" s="93" t="s">
        <v>37</v>
      </c>
      <c r="H3485" s="93" t="s">
        <v>122</v>
      </c>
      <c r="I3485" s="92" t="s">
        <v>45</v>
      </c>
      <c r="J3485" s="94">
        <v>24338</v>
      </c>
      <c r="K3485" s="95">
        <v>41072</v>
      </c>
      <c r="L3485" s="96">
        <v>3239589.3900007</v>
      </c>
    </row>
    <row r="3486" spans="1:12" s="97" customFormat="1" ht="15" customHeight="1" x14ac:dyDescent="0.25">
      <c r="A3486" s="91" t="s">
        <v>57</v>
      </c>
      <c r="B3486" s="92" t="s">
        <v>41</v>
      </c>
      <c r="C3486" s="92" t="s">
        <v>53</v>
      </c>
      <c r="D3486" s="92" t="s">
        <v>37</v>
      </c>
      <c r="E3486" s="92" t="s">
        <v>37</v>
      </c>
      <c r="F3486" s="92" t="s">
        <v>37</v>
      </c>
      <c r="G3486" s="93" t="s">
        <v>37</v>
      </c>
      <c r="H3486" s="93" t="s">
        <v>37</v>
      </c>
      <c r="I3486" s="92" t="s">
        <v>117</v>
      </c>
      <c r="J3486" s="94">
        <v>159548</v>
      </c>
      <c r="K3486" s="95">
        <v>455935</v>
      </c>
      <c r="L3486" s="96">
        <v>43376816.070172802</v>
      </c>
    </row>
    <row r="3487" spans="1:12" s="97" customFormat="1" ht="15" customHeight="1" x14ac:dyDescent="0.25">
      <c r="A3487" s="91" t="s">
        <v>57</v>
      </c>
      <c r="B3487" s="92" t="s">
        <v>41</v>
      </c>
      <c r="C3487" s="92" t="s">
        <v>53</v>
      </c>
      <c r="D3487" s="92" t="s">
        <v>37</v>
      </c>
      <c r="E3487" s="92" t="s">
        <v>37</v>
      </c>
      <c r="F3487" s="92" t="s">
        <v>37</v>
      </c>
      <c r="G3487" s="93" t="s">
        <v>37</v>
      </c>
      <c r="H3487" s="93" t="s">
        <v>37</v>
      </c>
      <c r="I3487" s="92" t="s">
        <v>45</v>
      </c>
      <c r="J3487" s="94">
        <v>190866</v>
      </c>
      <c r="K3487" s="95">
        <v>354871</v>
      </c>
      <c r="L3487" s="96">
        <v>29494987.9298806</v>
      </c>
    </row>
    <row r="3488" spans="1:12" s="97" customFormat="1" ht="15" customHeight="1" x14ac:dyDescent="0.25">
      <c r="A3488" s="91" t="s">
        <v>57</v>
      </c>
      <c r="B3488" s="92" t="s">
        <v>41</v>
      </c>
      <c r="C3488" s="92" t="s">
        <v>53</v>
      </c>
      <c r="D3488" s="92" t="s">
        <v>37</v>
      </c>
      <c r="E3488" s="92" t="s">
        <v>37</v>
      </c>
      <c r="F3488" s="92" t="s">
        <v>37</v>
      </c>
      <c r="G3488" s="93" t="s">
        <v>37</v>
      </c>
      <c r="H3488" s="93" t="s">
        <v>64</v>
      </c>
      <c r="I3488" s="92" t="s">
        <v>117</v>
      </c>
      <c r="J3488" s="94">
        <v>134661</v>
      </c>
      <c r="K3488" s="95">
        <v>386042</v>
      </c>
      <c r="L3488" s="96">
        <v>36878205.630072698</v>
      </c>
    </row>
    <row r="3489" spans="1:12" s="97" customFormat="1" ht="15" customHeight="1" x14ac:dyDescent="0.25">
      <c r="A3489" s="91" t="s">
        <v>57</v>
      </c>
      <c r="B3489" s="92" t="s">
        <v>41</v>
      </c>
      <c r="C3489" s="92" t="s">
        <v>53</v>
      </c>
      <c r="D3489" s="92" t="s">
        <v>37</v>
      </c>
      <c r="E3489" s="92" t="s">
        <v>37</v>
      </c>
      <c r="F3489" s="92" t="s">
        <v>37</v>
      </c>
      <c r="G3489" s="93" t="s">
        <v>37</v>
      </c>
      <c r="H3489" s="93" t="s">
        <v>64</v>
      </c>
      <c r="I3489" s="92" t="s">
        <v>45</v>
      </c>
      <c r="J3489" s="94">
        <v>164861</v>
      </c>
      <c r="K3489" s="95">
        <v>310203</v>
      </c>
      <c r="L3489" s="96">
        <v>25970331.779938001</v>
      </c>
    </row>
    <row r="3490" spans="1:12" s="97" customFormat="1" ht="15" customHeight="1" x14ac:dyDescent="0.25">
      <c r="A3490" s="91" t="s">
        <v>57</v>
      </c>
      <c r="B3490" s="92" t="s">
        <v>41</v>
      </c>
      <c r="C3490" s="92" t="s">
        <v>54</v>
      </c>
      <c r="D3490" s="92" t="s">
        <v>123</v>
      </c>
      <c r="E3490" s="92" t="s">
        <v>61</v>
      </c>
      <c r="F3490" s="92" t="s">
        <v>37</v>
      </c>
      <c r="G3490" s="93" t="s">
        <v>37</v>
      </c>
      <c r="H3490" s="93" t="s">
        <v>37</v>
      </c>
      <c r="I3490" s="92" t="s">
        <v>117</v>
      </c>
      <c r="J3490" s="94">
        <v>44515</v>
      </c>
      <c r="K3490" s="95">
        <v>62516</v>
      </c>
      <c r="L3490" s="96">
        <v>3766777.1999998</v>
      </c>
    </row>
    <row r="3491" spans="1:12" s="97" customFormat="1" ht="15" customHeight="1" x14ac:dyDescent="0.25">
      <c r="A3491" s="91" t="s">
        <v>57</v>
      </c>
      <c r="B3491" s="92" t="s">
        <v>41</v>
      </c>
      <c r="C3491" s="92" t="s">
        <v>54</v>
      </c>
      <c r="D3491" s="92" t="s">
        <v>123</v>
      </c>
      <c r="E3491" s="92" t="s">
        <v>61</v>
      </c>
      <c r="F3491" s="92" t="s">
        <v>37</v>
      </c>
      <c r="G3491" s="93" t="s">
        <v>37</v>
      </c>
      <c r="H3491" s="93" t="s">
        <v>37</v>
      </c>
      <c r="I3491" s="92" t="s">
        <v>45</v>
      </c>
      <c r="J3491" s="94">
        <v>150820</v>
      </c>
      <c r="K3491" s="95">
        <v>227083</v>
      </c>
      <c r="L3491" s="96">
        <v>8781885.68002728</v>
      </c>
    </row>
    <row r="3492" spans="1:12" s="97" customFormat="1" ht="15" customHeight="1" x14ac:dyDescent="0.25">
      <c r="A3492" s="91" t="s">
        <v>57</v>
      </c>
      <c r="B3492" s="92" t="s">
        <v>41</v>
      </c>
      <c r="C3492" s="92" t="s">
        <v>54</v>
      </c>
      <c r="D3492" s="92" t="s">
        <v>123</v>
      </c>
      <c r="E3492" s="92" t="s">
        <v>62</v>
      </c>
      <c r="F3492" s="92" t="s">
        <v>37</v>
      </c>
      <c r="G3492" s="93" t="s">
        <v>37</v>
      </c>
      <c r="H3492" s="93" t="s">
        <v>37</v>
      </c>
      <c r="I3492" s="92" t="s">
        <v>117</v>
      </c>
      <c r="J3492" s="94">
        <v>26177</v>
      </c>
      <c r="K3492" s="95">
        <v>37100</v>
      </c>
      <c r="L3492" s="96">
        <v>2196551.24999979</v>
      </c>
    </row>
    <row r="3493" spans="1:12" s="97" customFormat="1" ht="15" customHeight="1" x14ac:dyDescent="0.25">
      <c r="A3493" s="91" t="s">
        <v>57</v>
      </c>
      <c r="B3493" s="92" t="s">
        <v>41</v>
      </c>
      <c r="C3493" s="92" t="s">
        <v>54</v>
      </c>
      <c r="D3493" s="92" t="s">
        <v>123</v>
      </c>
      <c r="E3493" s="92" t="s">
        <v>62</v>
      </c>
      <c r="F3493" s="92" t="s">
        <v>37</v>
      </c>
      <c r="G3493" s="93" t="s">
        <v>37</v>
      </c>
      <c r="H3493" s="93" t="s">
        <v>37</v>
      </c>
      <c r="I3493" s="92" t="s">
        <v>45</v>
      </c>
      <c r="J3493" s="94">
        <v>72877</v>
      </c>
      <c r="K3493" s="95">
        <v>108295</v>
      </c>
      <c r="L3493" s="96">
        <v>4115915.70999924</v>
      </c>
    </row>
    <row r="3494" spans="1:12" s="97" customFormat="1" ht="15" customHeight="1" x14ac:dyDescent="0.25">
      <c r="A3494" s="91" t="s">
        <v>57</v>
      </c>
      <c r="B3494" s="92" t="s">
        <v>41</v>
      </c>
      <c r="C3494" s="92" t="s">
        <v>54</v>
      </c>
      <c r="D3494" s="92" t="s">
        <v>123</v>
      </c>
      <c r="E3494" s="92" t="s">
        <v>37</v>
      </c>
      <c r="F3494" s="92" t="s">
        <v>120</v>
      </c>
      <c r="G3494" s="93" t="s">
        <v>37</v>
      </c>
      <c r="H3494" s="93" t="s">
        <v>37</v>
      </c>
      <c r="I3494" s="92" t="s">
        <v>117</v>
      </c>
      <c r="J3494" s="94">
        <v>3020</v>
      </c>
      <c r="K3494" s="95">
        <v>4181</v>
      </c>
      <c r="L3494" s="96">
        <v>265092.99000000302</v>
      </c>
    </row>
    <row r="3495" spans="1:12" s="97" customFormat="1" ht="15" customHeight="1" x14ac:dyDescent="0.25">
      <c r="A3495" s="91" t="s">
        <v>57</v>
      </c>
      <c r="B3495" s="92" t="s">
        <v>41</v>
      </c>
      <c r="C3495" s="92" t="s">
        <v>54</v>
      </c>
      <c r="D3495" s="92" t="s">
        <v>123</v>
      </c>
      <c r="E3495" s="92" t="s">
        <v>37</v>
      </c>
      <c r="F3495" s="92" t="s">
        <v>120</v>
      </c>
      <c r="G3495" s="93" t="s">
        <v>37</v>
      </c>
      <c r="H3495" s="93" t="s">
        <v>37</v>
      </c>
      <c r="I3495" s="92" t="s">
        <v>45</v>
      </c>
      <c r="J3495" s="94">
        <v>9267</v>
      </c>
      <c r="K3495" s="95">
        <v>13949</v>
      </c>
      <c r="L3495" s="96">
        <v>527964.60000002105</v>
      </c>
    </row>
    <row r="3496" spans="1:12" s="97" customFormat="1" ht="15" customHeight="1" x14ac:dyDescent="0.25">
      <c r="A3496" s="91" t="s">
        <v>57</v>
      </c>
      <c r="B3496" s="92" t="s">
        <v>41</v>
      </c>
      <c r="C3496" s="92" t="s">
        <v>54</v>
      </c>
      <c r="D3496" s="92" t="s">
        <v>123</v>
      </c>
      <c r="E3496" s="92" t="s">
        <v>37</v>
      </c>
      <c r="F3496" s="92" t="s">
        <v>121</v>
      </c>
      <c r="G3496" s="93" t="s">
        <v>37</v>
      </c>
      <c r="H3496" s="93" t="s">
        <v>37</v>
      </c>
      <c r="I3496" s="92" t="s">
        <v>117</v>
      </c>
      <c r="J3496" s="94">
        <v>53056</v>
      </c>
      <c r="K3496" s="95">
        <v>73957</v>
      </c>
      <c r="L3496" s="96">
        <v>4364823.2200010801</v>
      </c>
    </row>
    <row r="3497" spans="1:12" s="97" customFormat="1" ht="15" customHeight="1" x14ac:dyDescent="0.25">
      <c r="A3497" s="91" t="s">
        <v>57</v>
      </c>
      <c r="B3497" s="92" t="s">
        <v>41</v>
      </c>
      <c r="C3497" s="92" t="s">
        <v>54</v>
      </c>
      <c r="D3497" s="92" t="s">
        <v>123</v>
      </c>
      <c r="E3497" s="92" t="s">
        <v>37</v>
      </c>
      <c r="F3497" s="92" t="s">
        <v>121</v>
      </c>
      <c r="G3497" s="93" t="s">
        <v>37</v>
      </c>
      <c r="H3497" s="93" t="s">
        <v>37</v>
      </c>
      <c r="I3497" s="92" t="s">
        <v>45</v>
      </c>
      <c r="J3497" s="94">
        <v>173369</v>
      </c>
      <c r="K3497" s="95">
        <v>263181</v>
      </c>
      <c r="L3497" s="96">
        <v>9979913.0800389703</v>
      </c>
    </row>
    <row r="3498" spans="1:12" s="97" customFormat="1" ht="15" customHeight="1" x14ac:dyDescent="0.25">
      <c r="A3498" s="91" t="s">
        <v>57</v>
      </c>
      <c r="B3498" s="92" t="s">
        <v>41</v>
      </c>
      <c r="C3498" s="92" t="s">
        <v>54</v>
      </c>
      <c r="D3498" s="92" t="s">
        <v>123</v>
      </c>
      <c r="E3498" s="92" t="s">
        <v>37</v>
      </c>
      <c r="F3498" s="92" t="s">
        <v>60</v>
      </c>
      <c r="G3498" s="93" t="s">
        <v>37</v>
      </c>
      <c r="H3498" s="93" t="s">
        <v>37</v>
      </c>
      <c r="I3498" s="92" t="s">
        <v>117</v>
      </c>
      <c r="J3498" s="94">
        <v>14653</v>
      </c>
      <c r="K3498" s="95">
        <v>21611</v>
      </c>
      <c r="L3498" s="96">
        <v>1337896.77000002</v>
      </c>
    </row>
    <row r="3499" spans="1:12" s="97" customFormat="1" ht="15" customHeight="1" x14ac:dyDescent="0.25">
      <c r="A3499" s="91" t="s">
        <v>57</v>
      </c>
      <c r="B3499" s="92" t="s">
        <v>41</v>
      </c>
      <c r="C3499" s="92" t="s">
        <v>54</v>
      </c>
      <c r="D3499" s="92" t="s">
        <v>123</v>
      </c>
      <c r="E3499" s="92" t="s">
        <v>37</v>
      </c>
      <c r="F3499" s="92" t="s">
        <v>60</v>
      </c>
      <c r="G3499" s="93" t="s">
        <v>37</v>
      </c>
      <c r="H3499" s="93" t="s">
        <v>37</v>
      </c>
      <c r="I3499" s="92" t="s">
        <v>45</v>
      </c>
      <c r="J3499" s="94">
        <v>41231</v>
      </c>
      <c r="K3499" s="95">
        <v>58314</v>
      </c>
      <c r="L3499" s="96">
        <v>2392431.2599984701</v>
      </c>
    </row>
    <row r="3500" spans="1:12" s="97" customFormat="1" ht="15" customHeight="1" x14ac:dyDescent="0.25">
      <c r="A3500" s="91" t="s">
        <v>57</v>
      </c>
      <c r="B3500" s="92" t="s">
        <v>41</v>
      </c>
      <c r="C3500" s="92" t="s">
        <v>54</v>
      </c>
      <c r="D3500" s="92" t="s">
        <v>123</v>
      </c>
      <c r="E3500" s="92" t="s">
        <v>37</v>
      </c>
      <c r="F3500" s="92" t="s">
        <v>37</v>
      </c>
      <c r="G3500" s="93" t="s">
        <v>41</v>
      </c>
      <c r="H3500" s="93" t="s">
        <v>37</v>
      </c>
      <c r="I3500" s="92" t="s">
        <v>117</v>
      </c>
      <c r="J3500" s="94">
        <v>17322</v>
      </c>
      <c r="K3500" s="95">
        <v>23931</v>
      </c>
      <c r="L3500" s="96">
        <v>1408636.64000006</v>
      </c>
    </row>
    <row r="3501" spans="1:12" s="97" customFormat="1" ht="15" customHeight="1" x14ac:dyDescent="0.25">
      <c r="A3501" s="91" t="s">
        <v>57</v>
      </c>
      <c r="B3501" s="92" t="s">
        <v>41</v>
      </c>
      <c r="C3501" s="92" t="s">
        <v>54</v>
      </c>
      <c r="D3501" s="92" t="s">
        <v>123</v>
      </c>
      <c r="E3501" s="92" t="s">
        <v>37</v>
      </c>
      <c r="F3501" s="92" t="s">
        <v>37</v>
      </c>
      <c r="G3501" s="93" t="s">
        <v>41</v>
      </c>
      <c r="H3501" s="93" t="s">
        <v>37</v>
      </c>
      <c r="I3501" s="92" t="s">
        <v>45</v>
      </c>
      <c r="J3501" s="94">
        <v>48199</v>
      </c>
      <c r="K3501" s="95">
        <v>69423</v>
      </c>
      <c r="L3501" s="96">
        <v>2647952.2899992699</v>
      </c>
    </row>
    <row r="3502" spans="1:12" s="97" customFormat="1" ht="15" customHeight="1" x14ac:dyDescent="0.25">
      <c r="A3502" s="91" t="s">
        <v>57</v>
      </c>
      <c r="B3502" s="92" t="s">
        <v>41</v>
      </c>
      <c r="C3502" s="92" t="s">
        <v>54</v>
      </c>
      <c r="D3502" s="92" t="s">
        <v>123</v>
      </c>
      <c r="E3502" s="92" t="s">
        <v>37</v>
      </c>
      <c r="F3502" s="92" t="s">
        <v>37</v>
      </c>
      <c r="G3502" s="93" t="s">
        <v>42</v>
      </c>
      <c r="H3502" s="93" t="s">
        <v>37</v>
      </c>
      <c r="I3502" s="92" t="s">
        <v>117</v>
      </c>
      <c r="J3502" s="94">
        <v>15156</v>
      </c>
      <c r="K3502" s="95">
        <v>19847</v>
      </c>
      <c r="L3502" s="96">
        <v>1186273.32</v>
      </c>
    </row>
    <row r="3503" spans="1:12" s="97" customFormat="1" ht="15" customHeight="1" x14ac:dyDescent="0.25">
      <c r="A3503" s="91" t="s">
        <v>57</v>
      </c>
      <c r="B3503" s="92" t="s">
        <v>41</v>
      </c>
      <c r="C3503" s="92" t="s">
        <v>54</v>
      </c>
      <c r="D3503" s="92" t="s">
        <v>123</v>
      </c>
      <c r="E3503" s="92" t="s">
        <v>37</v>
      </c>
      <c r="F3503" s="92" t="s">
        <v>37</v>
      </c>
      <c r="G3503" s="93" t="s">
        <v>42</v>
      </c>
      <c r="H3503" s="93" t="s">
        <v>37</v>
      </c>
      <c r="I3503" s="92" t="s">
        <v>45</v>
      </c>
      <c r="J3503" s="94">
        <v>47039</v>
      </c>
      <c r="K3503" s="95">
        <v>65733</v>
      </c>
      <c r="L3503" s="96">
        <v>2543214.2999992999</v>
      </c>
    </row>
    <row r="3504" spans="1:12" s="97" customFormat="1" ht="15" customHeight="1" x14ac:dyDescent="0.25">
      <c r="A3504" s="91" t="s">
        <v>57</v>
      </c>
      <c r="B3504" s="92" t="s">
        <v>41</v>
      </c>
      <c r="C3504" s="92" t="s">
        <v>54</v>
      </c>
      <c r="D3504" s="92" t="s">
        <v>123</v>
      </c>
      <c r="E3504" s="92" t="s">
        <v>37</v>
      </c>
      <c r="F3504" s="92" t="s">
        <v>37</v>
      </c>
      <c r="G3504" s="93" t="s">
        <v>43</v>
      </c>
      <c r="H3504" s="93" t="s">
        <v>37</v>
      </c>
      <c r="I3504" s="92" t="s">
        <v>117</v>
      </c>
      <c r="J3504" s="94">
        <v>14775</v>
      </c>
      <c r="K3504" s="95">
        <v>19155</v>
      </c>
      <c r="L3504" s="96">
        <v>1148228.5700000101</v>
      </c>
    </row>
    <row r="3505" spans="1:12" s="97" customFormat="1" ht="15" customHeight="1" x14ac:dyDescent="0.25">
      <c r="A3505" s="91" t="s">
        <v>57</v>
      </c>
      <c r="B3505" s="92" t="s">
        <v>41</v>
      </c>
      <c r="C3505" s="92" t="s">
        <v>54</v>
      </c>
      <c r="D3505" s="92" t="s">
        <v>123</v>
      </c>
      <c r="E3505" s="92" t="s">
        <v>37</v>
      </c>
      <c r="F3505" s="92" t="s">
        <v>37</v>
      </c>
      <c r="G3505" s="93" t="s">
        <v>43</v>
      </c>
      <c r="H3505" s="93" t="s">
        <v>37</v>
      </c>
      <c r="I3505" s="92" t="s">
        <v>45</v>
      </c>
      <c r="J3505" s="94">
        <v>48199</v>
      </c>
      <c r="K3505" s="95">
        <v>66855</v>
      </c>
      <c r="L3505" s="96">
        <v>2569326.7399993101</v>
      </c>
    </row>
    <row r="3506" spans="1:12" s="97" customFormat="1" ht="15" customHeight="1" x14ac:dyDescent="0.25">
      <c r="A3506" s="91" t="s">
        <v>57</v>
      </c>
      <c r="B3506" s="92" t="s">
        <v>41</v>
      </c>
      <c r="C3506" s="92" t="s">
        <v>54</v>
      </c>
      <c r="D3506" s="92" t="s">
        <v>123</v>
      </c>
      <c r="E3506" s="92" t="s">
        <v>37</v>
      </c>
      <c r="F3506" s="92" t="s">
        <v>37</v>
      </c>
      <c r="G3506" s="93" t="s">
        <v>44</v>
      </c>
      <c r="H3506" s="93" t="s">
        <v>37</v>
      </c>
      <c r="I3506" s="92" t="s">
        <v>117</v>
      </c>
      <c r="J3506" s="94">
        <v>14096</v>
      </c>
      <c r="K3506" s="95">
        <v>18381</v>
      </c>
      <c r="L3506" s="96">
        <v>1119121.5900000101</v>
      </c>
    </row>
    <row r="3507" spans="1:12" s="97" customFormat="1" ht="15" customHeight="1" x14ac:dyDescent="0.25">
      <c r="A3507" s="91" t="s">
        <v>57</v>
      </c>
      <c r="B3507" s="92" t="s">
        <v>41</v>
      </c>
      <c r="C3507" s="92" t="s">
        <v>54</v>
      </c>
      <c r="D3507" s="92" t="s">
        <v>123</v>
      </c>
      <c r="E3507" s="92" t="s">
        <v>37</v>
      </c>
      <c r="F3507" s="92" t="s">
        <v>37</v>
      </c>
      <c r="G3507" s="93" t="s">
        <v>44</v>
      </c>
      <c r="H3507" s="93" t="s">
        <v>37</v>
      </c>
      <c r="I3507" s="92" t="s">
        <v>45</v>
      </c>
      <c r="J3507" s="94">
        <v>48255</v>
      </c>
      <c r="K3507" s="95">
        <v>66477</v>
      </c>
      <c r="L3507" s="96">
        <v>2550403.8999993401</v>
      </c>
    </row>
    <row r="3508" spans="1:12" s="97" customFormat="1" ht="15" customHeight="1" x14ac:dyDescent="0.25">
      <c r="A3508" s="91" t="s">
        <v>57</v>
      </c>
      <c r="B3508" s="92" t="s">
        <v>41</v>
      </c>
      <c r="C3508" s="92" t="s">
        <v>54</v>
      </c>
      <c r="D3508" s="92" t="s">
        <v>123</v>
      </c>
      <c r="E3508" s="92" t="s">
        <v>37</v>
      </c>
      <c r="F3508" s="92" t="s">
        <v>37</v>
      </c>
      <c r="G3508" s="93" t="s">
        <v>98</v>
      </c>
      <c r="H3508" s="93" t="s">
        <v>37</v>
      </c>
      <c r="I3508" s="92" t="s">
        <v>117</v>
      </c>
      <c r="J3508" s="94">
        <v>12780</v>
      </c>
      <c r="K3508" s="95">
        <v>16596</v>
      </c>
      <c r="L3508" s="96">
        <v>1017909.78</v>
      </c>
    </row>
    <row r="3509" spans="1:12" s="97" customFormat="1" ht="15" customHeight="1" x14ac:dyDescent="0.25">
      <c r="A3509" s="91" t="s">
        <v>57</v>
      </c>
      <c r="B3509" s="92" t="s">
        <v>41</v>
      </c>
      <c r="C3509" s="92" t="s">
        <v>54</v>
      </c>
      <c r="D3509" s="92" t="s">
        <v>123</v>
      </c>
      <c r="E3509" s="92" t="s">
        <v>37</v>
      </c>
      <c r="F3509" s="92" t="s">
        <v>37</v>
      </c>
      <c r="G3509" s="93" t="s">
        <v>98</v>
      </c>
      <c r="H3509" s="93" t="s">
        <v>37</v>
      </c>
      <c r="I3509" s="92" t="s">
        <v>45</v>
      </c>
      <c r="J3509" s="94">
        <v>45442</v>
      </c>
      <c r="K3509" s="95">
        <v>63451</v>
      </c>
      <c r="L3509" s="96">
        <v>2453789.2399993399</v>
      </c>
    </row>
    <row r="3510" spans="1:12" s="97" customFormat="1" ht="15" customHeight="1" x14ac:dyDescent="0.25">
      <c r="A3510" s="91" t="s">
        <v>57</v>
      </c>
      <c r="B3510" s="92" t="s">
        <v>41</v>
      </c>
      <c r="C3510" s="92" t="s">
        <v>54</v>
      </c>
      <c r="D3510" s="92" t="s">
        <v>123</v>
      </c>
      <c r="E3510" s="92" t="s">
        <v>37</v>
      </c>
      <c r="F3510" s="92" t="s">
        <v>37</v>
      </c>
      <c r="G3510" s="93" t="s">
        <v>37</v>
      </c>
      <c r="H3510" s="93" t="s">
        <v>122</v>
      </c>
      <c r="I3510" s="92" t="s">
        <v>117</v>
      </c>
      <c r="J3510" s="94">
        <v>8263</v>
      </c>
      <c r="K3510" s="95">
        <v>12763</v>
      </c>
      <c r="L3510" s="96">
        <v>836901.45999997703</v>
      </c>
    </row>
    <row r="3511" spans="1:12" s="97" customFormat="1" ht="15" customHeight="1" x14ac:dyDescent="0.25">
      <c r="A3511" s="91" t="s">
        <v>57</v>
      </c>
      <c r="B3511" s="92" t="s">
        <v>41</v>
      </c>
      <c r="C3511" s="92" t="s">
        <v>54</v>
      </c>
      <c r="D3511" s="92" t="s">
        <v>123</v>
      </c>
      <c r="E3511" s="92" t="s">
        <v>37</v>
      </c>
      <c r="F3511" s="92" t="s">
        <v>37</v>
      </c>
      <c r="G3511" s="93" t="s">
        <v>37</v>
      </c>
      <c r="H3511" s="93" t="s">
        <v>122</v>
      </c>
      <c r="I3511" s="92" t="s">
        <v>45</v>
      </c>
      <c r="J3511" s="94">
        <v>24396</v>
      </c>
      <c r="K3511" s="95">
        <v>35473</v>
      </c>
      <c r="L3511" s="96">
        <v>1436643.49999944</v>
      </c>
    </row>
    <row r="3512" spans="1:12" s="97" customFormat="1" ht="15" customHeight="1" x14ac:dyDescent="0.25">
      <c r="A3512" s="91" t="s">
        <v>57</v>
      </c>
      <c r="B3512" s="92" t="s">
        <v>41</v>
      </c>
      <c r="C3512" s="92" t="s">
        <v>54</v>
      </c>
      <c r="D3512" s="92" t="s">
        <v>123</v>
      </c>
      <c r="E3512" s="92" t="s">
        <v>37</v>
      </c>
      <c r="F3512" s="92" t="s">
        <v>37</v>
      </c>
      <c r="G3512" s="93" t="s">
        <v>37</v>
      </c>
      <c r="H3512" s="93" t="s">
        <v>37</v>
      </c>
      <c r="I3512" s="92" t="s">
        <v>117</v>
      </c>
      <c r="J3512" s="94">
        <v>70704</v>
      </c>
      <c r="K3512" s="95">
        <v>99749</v>
      </c>
      <c r="L3512" s="96">
        <v>5967812.9800043199</v>
      </c>
    </row>
    <row r="3513" spans="1:12" s="97" customFormat="1" ht="15" customHeight="1" x14ac:dyDescent="0.25">
      <c r="A3513" s="91" t="s">
        <v>57</v>
      </c>
      <c r="B3513" s="92" t="s">
        <v>41</v>
      </c>
      <c r="C3513" s="92" t="s">
        <v>54</v>
      </c>
      <c r="D3513" s="92" t="s">
        <v>123</v>
      </c>
      <c r="E3513" s="92" t="s">
        <v>37</v>
      </c>
      <c r="F3513" s="92" t="s">
        <v>37</v>
      </c>
      <c r="G3513" s="93" t="s">
        <v>37</v>
      </c>
      <c r="H3513" s="93" t="s">
        <v>37</v>
      </c>
      <c r="I3513" s="92" t="s">
        <v>45</v>
      </c>
      <c r="J3513" s="94">
        <v>223723</v>
      </c>
      <c r="K3513" s="95">
        <v>335444</v>
      </c>
      <c r="L3513" s="96">
        <v>12900308.9400282</v>
      </c>
    </row>
    <row r="3514" spans="1:12" s="97" customFormat="1" ht="15" customHeight="1" x14ac:dyDescent="0.25">
      <c r="A3514" s="91" t="s">
        <v>57</v>
      </c>
      <c r="B3514" s="92" t="s">
        <v>41</v>
      </c>
      <c r="C3514" s="92" t="s">
        <v>54</v>
      </c>
      <c r="D3514" s="92" t="s">
        <v>123</v>
      </c>
      <c r="E3514" s="92" t="s">
        <v>37</v>
      </c>
      <c r="F3514" s="92" t="s">
        <v>37</v>
      </c>
      <c r="G3514" s="93" t="s">
        <v>37</v>
      </c>
      <c r="H3514" s="93" t="s">
        <v>64</v>
      </c>
      <c r="I3514" s="92" t="s">
        <v>117</v>
      </c>
      <c r="J3514" s="94">
        <v>61613</v>
      </c>
      <c r="K3514" s="95">
        <v>85406</v>
      </c>
      <c r="L3514" s="96">
        <v>5058593.8900007997</v>
      </c>
    </row>
    <row r="3515" spans="1:12" s="97" customFormat="1" ht="15" customHeight="1" x14ac:dyDescent="0.25">
      <c r="A3515" s="91" t="s">
        <v>57</v>
      </c>
      <c r="B3515" s="92" t="s">
        <v>41</v>
      </c>
      <c r="C3515" s="92" t="s">
        <v>54</v>
      </c>
      <c r="D3515" s="92" t="s">
        <v>123</v>
      </c>
      <c r="E3515" s="92" t="s">
        <v>37</v>
      </c>
      <c r="F3515" s="92" t="s">
        <v>37</v>
      </c>
      <c r="G3515" s="93" t="s">
        <v>37</v>
      </c>
      <c r="H3515" s="93" t="s">
        <v>64</v>
      </c>
      <c r="I3515" s="92" t="s">
        <v>45</v>
      </c>
      <c r="J3515" s="94">
        <v>198264</v>
      </c>
      <c r="K3515" s="95">
        <v>297432</v>
      </c>
      <c r="L3515" s="96">
        <v>11364776.359982301</v>
      </c>
    </row>
    <row r="3516" spans="1:12" s="97" customFormat="1" ht="15" customHeight="1" x14ac:dyDescent="0.25">
      <c r="A3516" s="91" t="s">
        <v>57</v>
      </c>
      <c r="B3516" s="92" t="s">
        <v>41</v>
      </c>
      <c r="C3516" s="92" t="s">
        <v>54</v>
      </c>
      <c r="D3516" s="92" t="s">
        <v>125</v>
      </c>
      <c r="E3516" s="92" t="s">
        <v>61</v>
      </c>
      <c r="F3516" s="92" t="s">
        <v>37</v>
      </c>
      <c r="G3516" s="93" t="s">
        <v>37</v>
      </c>
      <c r="H3516" s="93" t="s">
        <v>37</v>
      </c>
      <c r="I3516" s="92" t="s">
        <v>117</v>
      </c>
      <c r="J3516" s="94">
        <v>11850</v>
      </c>
      <c r="K3516" s="95">
        <v>44460</v>
      </c>
      <c r="L3516" s="96">
        <v>6476469.2399994796</v>
      </c>
    </row>
    <row r="3517" spans="1:12" s="97" customFormat="1" ht="15" customHeight="1" x14ac:dyDescent="0.25">
      <c r="A3517" s="91" t="s">
        <v>57</v>
      </c>
      <c r="B3517" s="92" t="s">
        <v>41</v>
      </c>
      <c r="C3517" s="92" t="s">
        <v>54</v>
      </c>
      <c r="D3517" s="92" t="s">
        <v>125</v>
      </c>
      <c r="E3517" s="92" t="s">
        <v>61</v>
      </c>
      <c r="F3517" s="92" t="s">
        <v>37</v>
      </c>
      <c r="G3517" s="93" t="s">
        <v>37</v>
      </c>
      <c r="H3517" s="93" t="s">
        <v>37</v>
      </c>
      <c r="I3517" s="92" t="s">
        <v>45</v>
      </c>
      <c r="J3517" s="94">
        <v>27321</v>
      </c>
      <c r="K3517" s="95">
        <v>63716</v>
      </c>
      <c r="L3517" s="96">
        <v>9303529.0200047195</v>
      </c>
    </row>
    <row r="3518" spans="1:12" s="97" customFormat="1" ht="15" customHeight="1" x14ac:dyDescent="0.25">
      <c r="A3518" s="91" t="s">
        <v>57</v>
      </c>
      <c r="B3518" s="92" t="s">
        <v>41</v>
      </c>
      <c r="C3518" s="92" t="s">
        <v>54</v>
      </c>
      <c r="D3518" s="92" t="s">
        <v>125</v>
      </c>
      <c r="E3518" s="92" t="s">
        <v>62</v>
      </c>
      <c r="F3518" s="92" t="s">
        <v>37</v>
      </c>
      <c r="G3518" s="93" t="s">
        <v>37</v>
      </c>
      <c r="H3518" s="93" t="s">
        <v>37</v>
      </c>
      <c r="I3518" s="92" t="s">
        <v>117</v>
      </c>
      <c r="J3518" s="94">
        <v>9053</v>
      </c>
      <c r="K3518" s="95">
        <v>35518</v>
      </c>
      <c r="L3518" s="96">
        <v>4957290.3899994101</v>
      </c>
    </row>
    <row r="3519" spans="1:12" s="97" customFormat="1" ht="15" customHeight="1" x14ac:dyDescent="0.25">
      <c r="A3519" s="91" t="s">
        <v>57</v>
      </c>
      <c r="B3519" s="92" t="s">
        <v>41</v>
      </c>
      <c r="C3519" s="92" t="s">
        <v>54</v>
      </c>
      <c r="D3519" s="92" t="s">
        <v>125</v>
      </c>
      <c r="E3519" s="92" t="s">
        <v>62</v>
      </c>
      <c r="F3519" s="92" t="s">
        <v>37</v>
      </c>
      <c r="G3519" s="93" t="s">
        <v>37</v>
      </c>
      <c r="H3519" s="93" t="s">
        <v>37</v>
      </c>
      <c r="I3519" s="92" t="s">
        <v>45</v>
      </c>
      <c r="J3519" s="94">
        <v>16188</v>
      </c>
      <c r="K3519" s="95">
        <v>35974</v>
      </c>
      <c r="L3519" s="96">
        <v>5112541.8199990401</v>
      </c>
    </row>
    <row r="3520" spans="1:12" s="97" customFormat="1" ht="15" customHeight="1" x14ac:dyDescent="0.25">
      <c r="A3520" s="91" t="s">
        <v>57</v>
      </c>
      <c r="B3520" s="92" t="s">
        <v>41</v>
      </c>
      <c r="C3520" s="92" t="s">
        <v>54</v>
      </c>
      <c r="D3520" s="92" t="s">
        <v>125</v>
      </c>
      <c r="E3520" s="92" t="s">
        <v>37</v>
      </c>
      <c r="F3520" s="92" t="s">
        <v>120</v>
      </c>
      <c r="G3520" s="93" t="s">
        <v>37</v>
      </c>
      <c r="H3520" s="93" t="s">
        <v>37</v>
      </c>
      <c r="I3520" s="92" t="s">
        <v>117</v>
      </c>
      <c r="J3520" s="94">
        <v>1963</v>
      </c>
      <c r="K3520" s="95">
        <v>6868</v>
      </c>
      <c r="L3520" s="96">
        <v>1229630.96</v>
      </c>
    </row>
    <row r="3521" spans="1:12" s="97" customFormat="1" ht="15" customHeight="1" x14ac:dyDescent="0.25">
      <c r="A3521" s="91" t="s">
        <v>57</v>
      </c>
      <c r="B3521" s="92" t="s">
        <v>41</v>
      </c>
      <c r="C3521" s="92" t="s">
        <v>54</v>
      </c>
      <c r="D3521" s="92" t="s">
        <v>125</v>
      </c>
      <c r="E3521" s="92" t="s">
        <v>37</v>
      </c>
      <c r="F3521" s="92" t="s">
        <v>120</v>
      </c>
      <c r="G3521" s="93" t="s">
        <v>37</v>
      </c>
      <c r="H3521" s="93" t="s">
        <v>37</v>
      </c>
      <c r="I3521" s="92" t="s">
        <v>45</v>
      </c>
      <c r="J3521" s="94">
        <v>3507</v>
      </c>
      <c r="K3521" s="95">
        <v>6976</v>
      </c>
      <c r="L3521" s="96">
        <v>1357172.2800000401</v>
      </c>
    </row>
    <row r="3522" spans="1:12" s="97" customFormat="1" ht="15" customHeight="1" x14ac:dyDescent="0.25">
      <c r="A3522" s="91" t="s">
        <v>57</v>
      </c>
      <c r="B3522" s="92" t="s">
        <v>41</v>
      </c>
      <c r="C3522" s="92" t="s">
        <v>54</v>
      </c>
      <c r="D3522" s="92" t="s">
        <v>125</v>
      </c>
      <c r="E3522" s="92" t="s">
        <v>37</v>
      </c>
      <c r="F3522" s="92" t="s">
        <v>121</v>
      </c>
      <c r="G3522" s="93" t="s">
        <v>37</v>
      </c>
      <c r="H3522" s="93" t="s">
        <v>37</v>
      </c>
      <c r="I3522" s="92" t="s">
        <v>117</v>
      </c>
      <c r="J3522" s="94">
        <v>15365</v>
      </c>
      <c r="K3522" s="95">
        <v>57543</v>
      </c>
      <c r="L3522" s="96">
        <v>8147152.7899999497</v>
      </c>
    </row>
    <row r="3523" spans="1:12" s="97" customFormat="1" ht="15" customHeight="1" x14ac:dyDescent="0.25">
      <c r="A3523" s="91" t="s">
        <v>57</v>
      </c>
      <c r="B3523" s="92" t="s">
        <v>41</v>
      </c>
      <c r="C3523" s="92" t="s">
        <v>54</v>
      </c>
      <c r="D3523" s="92" t="s">
        <v>125</v>
      </c>
      <c r="E3523" s="92" t="s">
        <v>37</v>
      </c>
      <c r="F3523" s="92" t="s">
        <v>121</v>
      </c>
      <c r="G3523" s="93" t="s">
        <v>37</v>
      </c>
      <c r="H3523" s="93" t="s">
        <v>37</v>
      </c>
      <c r="I3523" s="92" t="s">
        <v>45</v>
      </c>
      <c r="J3523" s="94">
        <v>32813</v>
      </c>
      <c r="K3523" s="95">
        <v>75158</v>
      </c>
      <c r="L3523" s="96">
        <v>10753562.9600046</v>
      </c>
    </row>
    <row r="3524" spans="1:12" s="97" customFormat="1" ht="15" customHeight="1" x14ac:dyDescent="0.25">
      <c r="A3524" s="91" t="s">
        <v>57</v>
      </c>
      <c r="B3524" s="92" t="s">
        <v>41</v>
      </c>
      <c r="C3524" s="92" t="s">
        <v>54</v>
      </c>
      <c r="D3524" s="92" t="s">
        <v>125</v>
      </c>
      <c r="E3524" s="92" t="s">
        <v>37</v>
      </c>
      <c r="F3524" s="92" t="s">
        <v>60</v>
      </c>
      <c r="G3524" s="93" t="s">
        <v>37</v>
      </c>
      <c r="H3524" s="93" t="s">
        <v>37</v>
      </c>
      <c r="I3524" s="92" t="s">
        <v>117</v>
      </c>
      <c r="J3524" s="94">
        <v>3599</v>
      </c>
      <c r="K3524" s="95">
        <v>15573</v>
      </c>
      <c r="L3524" s="96">
        <v>2057596.7899998301</v>
      </c>
    </row>
    <row r="3525" spans="1:12" s="97" customFormat="1" ht="15" customHeight="1" x14ac:dyDescent="0.25">
      <c r="A3525" s="91" t="s">
        <v>57</v>
      </c>
      <c r="B3525" s="92" t="s">
        <v>41</v>
      </c>
      <c r="C3525" s="92" t="s">
        <v>54</v>
      </c>
      <c r="D3525" s="92" t="s">
        <v>125</v>
      </c>
      <c r="E3525" s="92" t="s">
        <v>37</v>
      </c>
      <c r="F3525" s="92" t="s">
        <v>60</v>
      </c>
      <c r="G3525" s="93" t="s">
        <v>37</v>
      </c>
      <c r="H3525" s="93" t="s">
        <v>37</v>
      </c>
      <c r="I3525" s="92" t="s">
        <v>45</v>
      </c>
      <c r="J3525" s="94">
        <v>7284</v>
      </c>
      <c r="K3525" s="95">
        <v>17584</v>
      </c>
      <c r="L3525" s="96">
        <v>2309206.0399994799</v>
      </c>
    </row>
    <row r="3526" spans="1:12" s="97" customFormat="1" ht="15" customHeight="1" x14ac:dyDescent="0.25">
      <c r="A3526" s="91" t="s">
        <v>57</v>
      </c>
      <c r="B3526" s="92" t="s">
        <v>41</v>
      </c>
      <c r="C3526" s="92" t="s">
        <v>54</v>
      </c>
      <c r="D3526" s="92" t="s">
        <v>125</v>
      </c>
      <c r="E3526" s="92" t="s">
        <v>37</v>
      </c>
      <c r="F3526" s="92" t="s">
        <v>37</v>
      </c>
      <c r="G3526" s="93" t="s">
        <v>41</v>
      </c>
      <c r="H3526" s="93" t="s">
        <v>37</v>
      </c>
      <c r="I3526" s="92" t="s">
        <v>117</v>
      </c>
      <c r="J3526" s="94">
        <v>5697</v>
      </c>
      <c r="K3526" s="95">
        <v>21167</v>
      </c>
      <c r="L3526" s="96">
        <v>2964364.9599995301</v>
      </c>
    </row>
    <row r="3527" spans="1:12" s="97" customFormat="1" ht="15" customHeight="1" x14ac:dyDescent="0.25">
      <c r="A3527" s="91" t="s">
        <v>57</v>
      </c>
      <c r="B3527" s="92" t="s">
        <v>41</v>
      </c>
      <c r="C3527" s="92" t="s">
        <v>54</v>
      </c>
      <c r="D3527" s="92" t="s">
        <v>125</v>
      </c>
      <c r="E3527" s="92" t="s">
        <v>37</v>
      </c>
      <c r="F3527" s="92" t="s">
        <v>37</v>
      </c>
      <c r="G3527" s="93" t="s">
        <v>41</v>
      </c>
      <c r="H3527" s="93" t="s">
        <v>37</v>
      </c>
      <c r="I3527" s="92" t="s">
        <v>45</v>
      </c>
      <c r="J3527" s="94">
        <v>10896</v>
      </c>
      <c r="K3527" s="95">
        <v>23394</v>
      </c>
      <c r="L3527" s="96">
        <v>3266799.14999951</v>
      </c>
    </row>
    <row r="3528" spans="1:12" s="97" customFormat="1" ht="15" customHeight="1" x14ac:dyDescent="0.25">
      <c r="A3528" s="91" t="s">
        <v>57</v>
      </c>
      <c r="B3528" s="92" t="s">
        <v>41</v>
      </c>
      <c r="C3528" s="92" t="s">
        <v>54</v>
      </c>
      <c r="D3528" s="92" t="s">
        <v>125</v>
      </c>
      <c r="E3528" s="92" t="s">
        <v>37</v>
      </c>
      <c r="F3528" s="92" t="s">
        <v>37</v>
      </c>
      <c r="G3528" s="93" t="s">
        <v>42</v>
      </c>
      <c r="H3528" s="93" t="s">
        <v>37</v>
      </c>
      <c r="I3528" s="92" t="s">
        <v>117</v>
      </c>
      <c r="J3528" s="94">
        <v>4535</v>
      </c>
      <c r="K3528" s="95">
        <v>16618</v>
      </c>
      <c r="L3528" s="96">
        <v>2318998.3099997099</v>
      </c>
    </row>
    <row r="3529" spans="1:12" s="97" customFormat="1" ht="15" customHeight="1" x14ac:dyDescent="0.25">
      <c r="A3529" s="91" t="s">
        <v>57</v>
      </c>
      <c r="B3529" s="92" t="s">
        <v>41</v>
      </c>
      <c r="C3529" s="92" t="s">
        <v>54</v>
      </c>
      <c r="D3529" s="92" t="s">
        <v>125</v>
      </c>
      <c r="E3529" s="92" t="s">
        <v>37</v>
      </c>
      <c r="F3529" s="92" t="s">
        <v>37</v>
      </c>
      <c r="G3529" s="93" t="s">
        <v>42</v>
      </c>
      <c r="H3529" s="93" t="s">
        <v>37</v>
      </c>
      <c r="I3529" s="92" t="s">
        <v>45</v>
      </c>
      <c r="J3529" s="94">
        <v>9276</v>
      </c>
      <c r="K3529" s="95">
        <v>19266</v>
      </c>
      <c r="L3529" s="96">
        <v>2739433.9499995201</v>
      </c>
    </row>
    <row r="3530" spans="1:12" s="97" customFormat="1" ht="15" customHeight="1" x14ac:dyDescent="0.25">
      <c r="A3530" s="91" t="s">
        <v>57</v>
      </c>
      <c r="B3530" s="92" t="s">
        <v>41</v>
      </c>
      <c r="C3530" s="92" t="s">
        <v>54</v>
      </c>
      <c r="D3530" s="92" t="s">
        <v>125</v>
      </c>
      <c r="E3530" s="92" t="s">
        <v>37</v>
      </c>
      <c r="F3530" s="92" t="s">
        <v>37</v>
      </c>
      <c r="G3530" s="93" t="s">
        <v>43</v>
      </c>
      <c r="H3530" s="93" t="s">
        <v>37</v>
      </c>
      <c r="I3530" s="92" t="s">
        <v>117</v>
      </c>
      <c r="J3530" s="94">
        <v>4382</v>
      </c>
      <c r="K3530" s="95">
        <v>14847</v>
      </c>
      <c r="L3530" s="96">
        <v>2168444.7499998198</v>
      </c>
    </row>
    <row r="3531" spans="1:12" s="97" customFormat="1" ht="15" customHeight="1" x14ac:dyDescent="0.25">
      <c r="A3531" s="91" t="s">
        <v>57</v>
      </c>
      <c r="B3531" s="92" t="s">
        <v>41</v>
      </c>
      <c r="C3531" s="92" t="s">
        <v>54</v>
      </c>
      <c r="D3531" s="92" t="s">
        <v>125</v>
      </c>
      <c r="E3531" s="92" t="s">
        <v>37</v>
      </c>
      <c r="F3531" s="92" t="s">
        <v>37</v>
      </c>
      <c r="G3531" s="93" t="s">
        <v>43</v>
      </c>
      <c r="H3531" s="93" t="s">
        <v>37</v>
      </c>
      <c r="I3531" s="92" t="s">
        <v>45</v>
      </c>
      <c r="J3531" s="94">
        <v>9276</v>
      </c>
      <c r="K3531" s="95">
        <v>19448</v>
      </c>
      <c r="L3531" s="96">
        <v>2793530.5299995001</v>
      </c>
    </row>
    <row r="3532" spans="1:12" s="97" customFormat="1" ht="15" customHeight="1" x14ac:dyDescent="0.25">
      <c r="A3532" s="91" t="s">
        <v>57</v>
      </c>
      <c r="B3532" s="92" t="s">
        <v>41</v>
      </c>
      <c r="C3532" s="92" t="s">
        <v>54</v>
      </c>
      <c r="D3532" s="92" t="s">
        <v>125</v>
      </c>
      <c r="E3532" s="92" t="s">
        <v>37</v>
      </c>
      <c r="F3532" s="92" t="s">
        <v>37</v>
      </c>
      <c r="G3532" s="93" t="s">
        <v>44</v>
      </c>
      <c r="H3532" s="93" t="s">
        <v>37</v>
      </c>
      <c r="I3532" s="92" t="s">
        <v>117</v>
      </c>
      <c r="J3532" s="94">
        <v>4027</v>
      </c>
      <c r="K3532" s="95">
        <v>13699</v>
      </c>
      <c r="L3532" s="96">
        <v>1992451.21999983</v>
      </c>
    </row>
    <row r="3533" spans="1:12" s="97" customFormat="1" ht="15" customHeight="1" x14ac:dyDescent="0.25">
      <c r="A3533" s="91" t="s">
        <v>57</v>
      </c>
      <c r="B3533" s="92" t="s">
        <v>41</v>
      </c>
      <c r="C3533" s="92" t="s">
        <v>54</v>
      </c>
      <c r="D3533" s="92" t="s">
        <v>125</v>
      </c>
      <c r="E3533" s="92" t="s">
        <v>37</v>
      </c>
      <c r="F3533" s="92" t="s">
        <v>37</v>
      </c>
      <c r="G3533" s="93" t="s">
        <v>44</v>
      </c>
      <c r="H3533" s="93" t="s">
        <v>37</v>
      </c>
      <c r="I3533" s="92" t="s">
        <v>45</v>
      </c>
      <c r="J3533" s="94">
        <v>8756</v>
      </c>
      <c r="K3533" s="95">
        <v>18911</v>
      </c>
      <c r="L3533" s="96">
        <v>2806997.6599996202</v>
      </c>
    </row>
    <row r="3534" spans="1:12" s="97" customFormat="1" ht="15" customHeight="1" x14ac:dyDescent="0.25">
      <c r="A3534" s="91" t="s">
        <v>57</v>
      </c>
      <c r="B3534" s="92" t="s">
        <v>41</v>
      </c>
      <c r="C3534" s="92" t="s">
        <v>54</v>
      </c>
      <c r="D3534" s="92" t="s">
        <v>125</v>
      </c>
      <c r="E3534" s="92" t="s">
        <v>37</v>
      </c>
      <c r="F3534" s="92" t="s">
        <v>37</v>
      </c>
      <c r="G3534" s="93" t="s">
        <v>98</v>
      </c>
      <c r="H3534" s="93" t="s">
        <v>37</v>
      </c>
      <c r="I3534" s="92" t="s">
        <v>117</v>
      </c>
      <c r="J3534" s="94">
        <v>3761</v>
      </c>
      <c r="K3534" s="95">
        <v>12388</v>
      </c>
      <c r="L3534" s="96">
        <v>1818777.2199999101</v>
      </c>
    </row>
    <row r="3535" spans="1:12" s="97" customFormat="1" ht="15" customHeight="1" x14ac:dyDescent="0.25">
      <c r="A3535" s="91" t="s">
        <v>57</v>
      </c>
      <c r="B3535" s="92" t="s">
        <v>41</v>
      </c>
      <c r="C3535" s="92" t="s">
        <v>54</v>
      </c>
      <c r="D3535" s="92" t="s">
        <v>125</v>
      </c>
      <c r="E3535" s="92" t="s">
        <v>37</v>
      </c>
      <c r="F3535" s="92" t="s">
        <v>37</v>
      </c>
      <c r="G3535" s="93" t="s">
        <v>98</v>
      </c>
      <c r="H3535" s="93" t="s">
        <v>37</v>
      </c>
      <c r="I3535" s="92" t="s">
        <v>45</v>
      </c>
      <c r="J3535" s="94">
        <v>8097</v>
      </c>
      <c r="K3535" s="95">
        <v>17619</v>
      </c>
      <c r="L3535" s="96">
        <v>2669973.3599995999</v>
      </c>
    </row>
    <row r="3536" spans="1:12" s="97" customFormat="1" ht="15" customHeight="1" x14ac:dyDescent="0.25">
      <c r="A3536" s="91" t="s">
        <v>57</v>
      </c>
      <c r="B3536" s="92" t="s">
        <v>41</v>
      </c>
      <c r="C3536" s="92" t="s">
        <v>54</v>
      </c>
      <c r="D3536" s="92" t="s">
        <v>125</v>
      </c>
      <c r="E3536" s="92" t="s">
        <v>37</v>
      </c>
      <c r="F3536" s="92" t="s">
        <v>37</v>
      </c>
      <c r="G3536" s="93" t="s">
        <v>37</v>
      </c>
      <c r="H3536" s="93" t="s">
        <v>122</v>
      </c>
      <c r="I3536" s="92" t="s">
        <v>117</v>
      </c>
      <c r="J3536" s="94">
        <v>1682</v>
      </c>
      <c r="K3536" s="95">
        <v>6542</v>
      </c>
      <c r="L3536" s="96">
        <v>953480.68000003404</v>
      </c>
    </row>
    <row r="3537" spans="1:12" s="97" customFormat="1" ht="15" customHeight="1" x14ac:dyDescent="0.25">
      <c r="A3537" s="91" t="s">
        <v>57</v>
      </c>
      <c r="B3537" s="92" t="s">
        <v>41</v>
      </c>
      <c r="C3537" s="92" t="s">
        <v>54</v>
      </c>
      <c r="D3537" s="92" t="s">
        <v>125</v>
      </c>
      <c r="E3537" s="92" t="s">
        <v>37</v>
      </c>
      <c r="F3537" s="92" t="s">
        <v>37</v>
      </c>
      <c r="G3537" s="93" t="s">
        <v>37</v>
      </c>
      <c r="H3537" s="93" t="s">
        <v>122</v>
      </c>
      <c r="I3537" s="92" t="s">
        <v>45</v>
      </c>
      <c r="J3537" s="94">
        <v>3946</v>
      </c>
      <c r="K3537" s="95">
        <v>7672</v>
      </c>
      <c r="L3537" s="96">
        <v>1188591.04000001</v>
      </c>
    </row>
    <row r="3538" spans="1:12" s="97" customFormat="1" ht="15" customHeight="1" x14ac:dyDescent="0.25">
      <c r="A3538" s="91" t="s">
        <v>57</v>
      </c>
      <c r="B3538" s="92" t="s">
        <v>41</v>
      </c>
      <c r="C3538" s="92" t="s">
        <v>54</v>
      </c>
      <c r="D3538" s="92" t="s">
        <v>125</v>
      </c>
      <c r="E3538" s="92" t="s">
        <v>37</v>
      </c>
      <c r="F3538" s="92" t="s">
        <v>37</v>
      </c>
      <c r="G3538" s="93" t="s">
        <v>37</v>
      </c>
      <c r="H3538" s="93" t="s">
        <v>37</v>
      </c>
      <c r="I3538" s="92" t="s">
        <v>117</v>
      </c>
      <c r="J3538" s="94">
        <v>20904</v>
      </c>
      <c r="K3538" s="95">
        <v>79984</v>
      </c>
      <c r="L3538" s="96">
        <v>11434380.5400015</v>
      </c>
    </row>
    <row r="3539" spans="1:12" s="97" customFormat="1" ht="15" customHeight="1" x14ac:dyDescent="0.25">
      <c r="A3539" s="91" t="s">
        <v>57</v>
      </c>
      <c r="B3539" s="92" t="s">
        <v>41</v>
      </c>
      <c r="C3539" s="92" t="s">
        <v>54</v>
      </c>
      <c r="D3539" s="92" t="s">
        <v>125</v>
      </c>
      <c r="E3539" s="92" t="s">
        <v>37</v>
      </c>
      <c r="F3539" s="92" t="s">
        <v>37</v>
      </c>
      <c r="G3539" s="93" t="s">
        <v>37</v>
      </c>
      <c r="H3539" s="93" t="s">
        <v>37</v>
      </c>
      <c r="I3539" s="92" t="s">
        <v>45</v>
      </c>
      <c r="J3539" s="94">
        <v>43520</v>
      </c>
      <c r="K3539" s="95">
        <v>99718</v>
      </c>
      <c r="L3539" s="96">
        <v>14419941.279988</v>
      </c>
    </row>
    <row r="3540" spans="1:12" s="97" customFormat="1" ht="15" customHeight="1" x14ac:dyDescent="0.25">
      <c r="A3540" s="91" t="s">
        <v>57</v>
      </c>
      <c r="B3540" s="92" t="s">
        <v>41</v>
      </c>
      <c r="C3540" s="92" t="s">
        <v>54</v>
      </c>
      <c r="D3540" s="92" t="s">
        <v>125</v>
      </c>
      <c r="E3540" s="92" t="s">
        <v>37</v>
      </c>
      <c r="F3540" s="92" t="s">
        <v>37</v>
      </c>
      <c r="G3540" s="93" t="s">
        <v>37</v>
      </c>
      <c r="H3540" s="93" t="s">
        <v>64</v>
      </c>
      <c r="I3540" s="92" t="s">
        <v>117</v>
      </c>
      <c r="J3540" s="94">
        <v>19060</v>
      </c>
      <c r="K3540" s="95">
        <v>72367</v>
      </c>
      <c r="L3540" s="96">
        <v>10335895.4100009</v>
      </c>
    </row>
    <row r="3541" spans="1:12" s="97" customFormat="1" ht="15" customHeight="1" x14ac:dyDescent="0.25">
      <c r="A3541" s="91" t="s">
        <v>57</v>
      </c>
      <c r="B3541" s="92" t="s">
        <v>41</v>
      </c>
      <c r="C3541" s="92" t="s">
        <v>54</v>
      </c>
      <c r="D3541" s="92" t="s">
        <v>125</v>
      </c>
      <c r="E3541" s="92" t="s">
        <v>37</v>
      </c>
      <c r="F3541" s="92" t="s">
        <v>37</v>
      </c>
      <c r="G3541" s="93" t="s">
        <v>37</v>
      </c>
      <c r="H3541" s="93" t="s">
        <v>64</v>
      </c>
      <c r="I3541" s="92" t="s">
        <v>45</v>
      </c>
      <c r="J3541" s="94">
        <v>39379</v>
      </c>
      <c r="K3541" s="95">
        <v>91242</v>
      </c>
      <c r="L3541" s="96">
        <v>13128337.750001401</v>
      </c>
    </row>
    <row r="3542" spans="1:12" s="97" customFormat="1" ht="15" customHeight="1" x14ac:dyDescent="0.25">
      <c r="A3542" s="91" t="s">
        <v>57</v>
      </c>
      <c r="B3542" s="92" t="s">
        <v>41</v>
      </c>
      <c r="C3542" s="92" t="s">
        <v>54</v>
      </c>
      <c r="D3542" s="92" t="s">
        <v>124</v>
      </c>
      <c r="E3542" s="92" t="s">
        <v>61</v>
      </c>
      <c r="F3542" s="92" t="s">
        <v>37</v>
      </c>
      <c r="G3542" s="93" t="s">
        <v>37</v>
      </c>
      <c r="H3542" s="93" t="s">
        <v>37</v>
      </c>
      <c r="I3542" s="92" t="s">
        <v>117</v>
      </c>
      <c r="J3542" s="94">
        <v>490</v>
      </c>
      <c r="K3542" s="95">
        <v>740</v>
      </c>
      <c r="L3542" s="96">
        <v>133207.78999999899</v>
      </c>
    </row>
    <row r="3543" spans="1:12" s="97" customFormat="1" ht="15" customHeight="1" x14ac:dyDescent="0.25">
      <c r="A3543" s="91" t="s">
        <v>57</v>
      </c>
      <c r="B3543" s="92" t="s">
        <v>41</v>
      </c>
      <c r="C3543" s="92" t="s">
        <v>54</v>
      </c>
      <c r="D3543" s="92" t="s">
        <v>124</v>
      </c>
      <c r="E3543" s="92" t="s">
        <v>61</v>
      </c>
      <c r="F3543" s="92" t="s">
        <v>37</v>
      </c>
      <c r="G3543" s="93" t="s">
        <v>37</v>
      </c>
      <c r="H3543" s="93" t="s">
        <v>37</v>
      </c>
      <c r="I3543" s="92" t="s">
        <v>45</v>
      </c>
      <c r="J3543" s="94">
        <v>1368</v>
      </c>
      <c r="K3543" s="95">
        <v>1790</v>
      </c>
      <c r="L3543" s="96">
        <v>342792.51000000403</v>
      </c>
    </row>
    <row r="3544" spans="1:12" s="97" customFormat="1" ht="15" customHeight="1" x14ac:dyDescent="0.25">
      <c r="A3544" s="91" t="s">
        <v>57</v>
      </c>
      <c r="B3544" s="92" t="s">
        <v>41</v>
      </c>
      <c r="C3544" s="92" t="s">
        <v>54</v>
      </c>
      <c r="D3544" s="92" t="s">
        <v>124</v>
      </c>
      <c r="E3544" s="92" t="s">
        <v>62</v>
      </c>
      <c r="F3544" s="92" t="s">
        <v>37</v>
      </c>
      <c r="G3544" s="93" t="s">
        <v>37</v>
      </c>
      <c r="H3544" s="93" t="s">
        <v>37</v>
      </c>
      <c r="I3544" s="92" t="s">
        <v>117</v>
      </c>
      <c r="J3544" s="94">
        <v>314</v>
      </c>
      <c r="K3544" s="95">
        <v>411</v>
      </c>
      <c r="L3544" s="96">
        <v>77299.999999999607</v>
      </c>
    </row>
    <row r="3545" spans="1:12" s="97" customFormat="1" ht="15" customHeight="1" x14ac:dyDescent="0.25">
      <c r="A3545" s="91" t="s">
        <v>57</v>
      </c>
      <c r="B3545" s="92" t="s">
        <v>41</v>
      </c>
      <c r="C3545" s="92" t="s">
        <v>54</v>
      </c>
      <c r="D3545" s="92" t="s">
        <v>124</v>
      </c>
      <c r="E3545" s="92" t="s">
        <v>62</v>
      </c>
      <c r="F3545" s="92" t="s">
        <v>37</v>
      </c>
      <c r="G3545" s="93" t="s">
        <v>37</v>
      </c>
      <c r="H3545" s="93" t="s">
        <v>37</v>
      </c>
      <c r="I3545" s="92" t="s">
        <v>45</v>
      </c>
      <c r="J3545" s="94">
        <v>1188</v>
      </c>
      <c r="K3545" s="95">
        <v>1508</v>
      </c>
      <c r="L3545" s="96">
        <v>288410.340000002</v>
      </c>
    </row>
    <row r="3546" spans="1:12" s="97" customFormat="1" ht="15" customHeight="1" x14ac:dyDescent="0.25">
      <c r="A3546" s="91" t="s">
        <v>57</v>
      </c>
      <c r="B3546" s="92" t="s">
        <v>41</v>
      </c>
      <c r="C3546" s="92" t="s">
        <v>54</v>
      </c>
      <c r="D3546" s="92" t="s">
        <v>124</v>
      </c>
      <c r="E3546" s="92" t="s">
        <v>37</v>
      </c>
      <c r="F3546" s="92" t="s">
        <v>120</v>
      </c>
      <c r="G3546" s="93" t="s">
        <v>37</v>
      </c>
      <c r="H3546" s="93" t="s">
        <v>37</v>
      </c>
      <c r="I3546" s="92" t="s">
        <v>117</v>
      </c>
      <c r="J3546" s="94">
        <v>765</v>
      </c>
      <c r="K3546" s="95">
        <v>1107</v>
      </c>
      <c r="L3546" s="96">
        <v>203858.959999999</v>
      </c>
    </row>
    <row r="3547" spans="1:12" s="97" customFormat="1" ht="15" customHeight="1" x14ac:dyDescent="0.25">
      <c r="A3547" s="91" t="s">
        <v>57</v>
      </c>
      <c r="B3547" s="92" t="s">
        <v>41</v>
      </c>
      <c r="C3547" s="92" t="s">
        <v>54</v>
      </c>
      <c r="D3547" s="92" t="s">
        <v>124</v>
      </c>
      <c r="E3547" s="92" t="s">
        <v>37</v>
      </c>
      <c r="F3547" s="92" t="s">
        <v>120</v>
      </c>
      <c r="G3547" s="93" t="s">
        <v>37</v>
      </c>
      <c r="H3547" s="93" t="s">
        <v>37</v>
      </c>
      <c r="I3547" s="92" t="s">
        <v>45</v>
      </c>
      <c r="J3547" s="94">
        <v>2397</v>
      </c>
      <c r="K3547" s="95">
        <v>3066</v>
      </c>
      <c r="L3547" s="96">
        <v>609166.90000001097</v>
      </c>
    </row>
    <row r="3548" spans="1:12" s="97" customFormat="1" ht="15" customHeight="1" x14ac:dyDescent="0.25">
      <c r="A3548" s="91" t="s">
        <v>57</v>
      </c>
      <c r="B3548" s="92" t="s">
        <v>41</v>
      </c>
      <c r="C3548" s="92" t="s">
        <v>54</v>
      </c>
      <c r="D3548" s="92" t="s">
        <v>124</v>
      </c>
      <c r="E3548" s="92" t="s">
        <v>37</v>
      </c>
      <c r="F3548" s="92" t="s">
        <v>37</v>
      </c>
      <c r="G3548" s="93" t="s">
        <v>41</v>
      </c>
      <c r="H3548" s="93" t="s">
        <v>37</v>
      </c>
      <c r="I3548" s="92" t="s">
        <v>117</v>
      </c>
      <c r="J3548" s="94">
        <v>132</v>
      </c>
      <c r="K3548" s="95">
        <v>179</v>
      </c>
      <c r="L3548" s="96">
        <v>33799.050000000003</v>
      </c>
    </row>
    <row r="3549" spans="1:12" s="97" customFormat="1" ht="15" customHeight="1" x14ac:dyDescent="0.25">
      <c r="A3549" s="91" t="s">
        <v>57</v>
      </c>
      <c r="B3549" s="92" t="s">
        <v>41</v>
      </c>
      <c r="C3549" s="92" t="s">
        <v>54</v>
      </c>
      <c r="D3549" s="92" t="s">
        <v>124</v>
      </c>
      <c r="E3549" s="92" t="s">
        <v>37</v>
      </c>
      <c r="F3549" s="92" t="s">
        <v>37</v>
      </c>
      <c r="G3549" s="93" t="s">
        <v>41</v>
      </c>
      <c r="H3549" s="93" t="s">
        <v>37</v>
      </c>
      <c r="I3549" s="92" t="s">
        <v>45</v>
      </c>
      <c r="J3549" s="94">
        <v>414</v>
      </c>
      <c r="K3549" s="95">
        <v>509</v>
      </c>
      <c r="L3549" s="96">
        <v>94486.509999999602</v>
      </c>
    </row>
    <row r="3550" spans="1:12" s="97" customFormat="1" ht="15" customHeight="1" x14ac:dyDescent="0.25">
      <c r="A3550" s="91" t="s">
        <v>57</v>
      </c>
      <c r="B3550" s="92" t="s">
        <v>41</v>
      </c>
      <c r="C3550" s="92" t="s">
        <v>54</v>
      </c>
      <c r="D3550" s="92" t="s">
        <v>124</v>
      </c>
      <c r="E3550" s="92" t="s">
        <v>37</v>
      </c>
      <c r="F3550" s="92" t="s">
        <v>37</v>
      </c>
      <c r="G3550" s="93" t="s">
        <v>42</v>
      </c>
      <c r="H3550" s="93" t="s">
        <v>37</v>
      </c>
      <c r="I3550" s="92" t="s">
        <v>117</v>
      </c>
      <c r="J3550" s="94">
        <v>144</v>
      </c>
      <c r="K3550" s="95">
        <v>175</v>
      </c>
      <c r="L3550" s="96">
        <v>37929.4</v>
      </c>
    </row>
    <row r="3551" spans="1:12" s="97" customFormat="1" ht="15" customHeight="1" x14ac:dyDescent="0.25">
      <c r="A3551" s="91" t="s">
        <v>57</v>
      </c>
      <c r="B3551" s="92" t="s">
        <v>41</v>
      </c>
      <c r="C3551" s="92" t="s">
        <v>54</v>
      </c>
      <c r="D3551" s="92" t="s">
        <v>124</v>
      </c>
      <c r="E3551" s="92" t="s">
        <v>37</v>
      </c>
      <c r="F3551" s="92" t="s">
        <v>37</v>
      </c>
      <c r="G3551" s="93" t="s">
        <v>42</v>
      </c>
      <c r="H3551" s="93" t="s">
        <v>37</v>
      </c>
      <c r="I3551" s="92" t="s">
        <v>45</v>
      </c>
      <c r="J3551" s="94">
        <v>454</v>
      </c>
      <c r="K3551" s="95">
        <v>571</v>
      </c>
      <c r="L3551" s="96">
        <v>108154.069999999</v>
      </c>
    </row>
    <row r="3552" spans="1:12" s="97" customFormat="1" ht="15" customHeight="1" x14ac:dyDescent="0.25">
      <c r="A3552" s="91" t="s">
        <v>57</v>
      </c>
      <c r="B3552" s="92" t="s">
        <v>41</v>
      </c>
      <c r="C3552" s="92" t="s">
        <v>54</v>
      </c>
      <c r="D3552" s="92" t="s">
        <v>124</v>
      </c>
      <c r="E3552" s="92" t="s">
        <v>37</v>
      </c>
      <c r="F3552" s="92" t="s">
        <v>37</v>
      </c>
      <c r="G3552" s="93" t="s">
        <v>43</v>
      </c>
      <c r="H3552" s="93" t="s">
        <v>37</v>
      </c>
      <c r="I3552" s="92" t="s">
        <v>117</v>
      </c>
      <c r="J3552" s="94">
        <v>175</v>
      </c>
      <c r="K3552" s="95">
        <v>277</v>
      </c>
      <c r="L3552" s="96">
        <v>44014.770000000099</v>
      </c>
    </row>
    <row r="3553" spans="1:12" s="97" customFormat="1" ht="15" customHeight="1" x14ac:dyDescent="0.25">
      <c r="A3553" s="91" t="s">
        <v>57</v>
      </c>
      <c r="B3553" s="92" t="s">
        <v>41</v>
      </c>
      <c r="C3553" s="92" t="s">
        <v>54</v>
      </c>
      <c r="D3553" s="92" t="s">
        <v>124</v>
      </c>
      <c r="E3553" s="92" t="s">
        <v>37</v>
      </c>
      <c r="F3553" s="92" t="s">
        <v>37</v>
      </c>
      <c r="G3553" s="93" t="s">
        <v>43</v>
      </c>
      <c r="H3553" s="93" t="s">
        <v>37</v>
      </c>
      <c r="I3553" s="92" t="s">
        <v>45</v>
      </c>
      <c r="J3553" s="94">
        <v>541</v>
      </c>
      <c r="K3553" s="95">
        <v>651</v>
      </c>
      <c r="L3553" s="96">
        <v>130206.159999999</v>
      </c>
    </row>
    <row r="3554" spans="1:12" s="97" customFormat="1" ht="15" customHeight="1" x14ac:dyDescent="0.25">
      <c r="A3554" s="91" t="s">
        <v>57</v>
      </c>
      <c r="B3554" s="92" t="s">
        <v>41</v>
      </c>
      <c r="C3554" s="92" t="s">
        <v>54</v>
      </c>
      <c r="D3554" s="92" t="s">
        <v>124</v>
      </c>
      <c r="E3554" s="92" t="s">
        <v>37</v>
      </c>
      <c r="F3554" s="92" t="s">
        <v>37</v>
      </c>
      <c r="G3554" s="93" t="s">
        <v>44</v>
      </c>
      <c r="H3554" s="93" t="s">
        <v>37</v>
      </c>
      <c r="I3554" s="92" t="s">
        <v>117</v>
      </c>
      <c r="J3554" s="94">
        <v>199</v>
      </c>
      <c r="K3554" s="95">
        <v>261</v>
      </c>
      <c r="L3554" s="96">
        <v>48699.22</v>
      </c>
    </row>
    <row r="3555" spans="1:12" s="97" customFormat="1" ht="15" customHeight="1" x14ac:dyDescent="0.25">
      <c r="A3555" s="91" t="s">
        <v>57</v>
      </c>
      <c r="B3555" s="92" t="s">
        <v>41</v>
      </c>
      <c r="C3555" s="92" t="s">
        <v>54</v>
      </c>
      <c r="D3555" s="92" t="s">
        <v>124</v>
      </c>
      <c r="E3555" s="92" t="s">
        <v>37</v>
      </c>
      <c r="F3555" s="92" t="s">
        <v>37</v>
      </c>
      <c r="G3555" s="93" t="s">
        <v>44</v>
      </c>
      <c r="H3555" s="93" t="s">
        <v>37</v>
      </c>
      <c r="I3555" s="92" t="s">
        <v>45</v>
      </c>
      <c r="J3555" s="94">
        <v>664</v>
      </c>
      <c r="K3555" s="95">
        <v>790</v>
      </c>
      <c r="L3555" s="96">
        <v>153103.75999999899</v>
      </c>
    </row>
    <row r="3556" spans="1:12" s="97" customFormat="1" ht="15" customHeight="1" x14ac:dyDescent="0.25">
      <c r="A3556" s="91" t="s">
        <v>57</v>
      </c>
      <c r="B3556" s="92" t="s">
        <v>41</v>
      </c>
      <c r="C3556" s="92" t="s">
        <v>54</v>
      </c>
      <c r="D3556" s="92" t="s">
        <v>124</v>
      </c>
      <c r="E3556" s="92" t="s">
        <v>37</v>
      </c>
      <c r="F3556" s="92" t="s">
        <v>37</v>
      </c>
      <c r="G3556" s="93" t="s">
        <v>98</v>
      </c>
      <c r="H3556" s="93" t="s">
        <v>37</v>
      </c>
      <c r="I3556" s="92" t="s">
        <v>117</v>
      </c>
      <c r="J3556" s="94">
        <v>186</v>
      </c>
      <c r="K3556" s="95">
        <v>253</v>
      </c>
      <c r="L3556" s="96">
        <v>44775.08</v>
      </c>
    </row>
    <row r="3557" spans="1:12" s="97" customFormat="1" ht="15" customHeight="1" x14ac:dyDescent="0.25">
      <c r="A3557" s="91" t="s">
        <v>57</v>
      </c>
      <c r="B3557" s="92" t="s">
        <v>41</v>
      </c>
      <c r="C3557" s="92" t="s">
        <v>54</v>
      </c>
      <c r="D3557" s="92" t="s">
        <v>124</v>
      </c>
      <c r="E3557" s="92" t="s">
        <v>37</v>
      </c>
      <c r="F3557" s="92" t="s">
        <v>37</v>
      </c>
      <c r="G3557" s="93" t="s">
        <v>98</v>
      </c>
      <c r="H3557" s="93" t="s">
        <v>37</v>
      </c>
      <c r="I3557" s="92" t="s">
        <v>45</v>
      </c>
      <c r="J3557" s="94">
        <v>612</v>
      </c>
      <c r="K3557" s="95">
        <v>754</v>
      </c>
      <c r="L3557" s="96">
        <v>140362.039999998</v>
      </c>
    </row>
    <row r="3558" spans="1:12" s="97" customFormat="1" ht="15" customHeight="1" x14ac:dyDescent="0.25">
      <c r="A3558" s="91" t="s">
        <v>57</v>
      </c>
      <c r="B3558" s="92" t="s">
        <v>41</v>
      </c>
      <c r="C3558" s="92" t="s">
        <v>54</v>
      </c>
      <c r="D3558" s="92" t="s">
        <v>124</v>
      </c>
      <c r="E3558" s="92" t="s">
        <v>37</v>
      </c>
      <c r="F3558" s="92" t="s">
        <v>37</v>
      </c>
      <c r="G3558" s="93" t="s">
        <v>37</v>
      </c>
      <c r="H3558" s="93" t="s">
        <v>122</v>
      </c>
      <c r="I3558" s="92" t="s">
        <v>117</v>
      </c>
      <c r="J3558" s="94">
        <v>73</v>
      </c>
      <c r="K3558" s="95">
        <v>101</v>
      </c>
      <c r="L3558" s="96">
        <v>22022.34</v>
      </c>
    </row>
    <row r="3559" spans="1:12" s="97" customFormat="1" ht="15" customHeight="1" x14ac:dyDescent="0.25">
      <c r="A3559" s="91" t="s">
        <v>57</v>
      </c>
      <c r="B3559" s="92" t="s">
        <v>41</v>
      </c>
      <c r="C3559" s="92" t="s">
        <v>54</v>
      </c>
      <c r="D3559" s="92" t="s">
        <v>124</v>
      </c>
      <c r="E3559" s="92" t="s">
        <v>37</v>
      </c>
      <c r="F3559" s="92" t="s">
        <v>37</v>
      </c>
      <c r="G3559" s="93" t="s">
        <v>37</v>
      </c>
      <c r="H3559" s="93" t="s">
        <v>122</v>
      </c>
      <c r="I3559" s="92" t="s">
        <v>45</v>
      </c>
      <c r="J3559" s="94">
        <v>252</v>
      </c>
      <c r="K3559" s="95">
        <v>324</v>
      </c>
      <c r="L3559" s="96">
        <v>59179.56</v>
      </c>
    </row>
    <row r="3560" spans="1:12" s="97" customFormat="1" ht="15" customHeight="1" x14ac:dyDescent="0.25">
      <c r="A3560" s="91" t="s">
        <v>57</v>
      </c>
      <c r="B3560" s="92" t="s">
        <v>41</v>
      </c>
      <c r="C3560" s="92" t="s">
        <v>54</v>
      </c>
      <c r="D3560" s="92" t="s">
        <v>124</v>
      </c>
      <c r="E3560" s="92" t="s">
        <v>37</v>
      </c>
      <c r="F3560" s="92" t="s">
        <v>37</v>
      </c>
      <c r="G3560" s="93" t="s">
        <v>37</v>
      </c>
      <c r="H3560" s="93" t="s">
        <v>37</v>
      </c>
      <c r="I3560" s="92" t="s">
        <v>117</v>
      </c>
      <c r="J3560" s="94">
        <v>805</v>
      </c>
      <c r="K3560" s="95">
        <v>1152</v>
      </c>
      <c r="L3560" s="96">
        <v>210957.96999999901</v>
      </c>
    </row>
    <row r="3561" spans="1:12" s="97" customFormat="1" ht="15" customHeight="1" x14ac:dyDescent="0.25">
      <c r="A3561" s="91" t="s">
        <v>57</v>
      </c>
      <c r="B3561" s="92" t="s">
        <v>41</v>
      </c>
      <c r="C3561" s="92" t="s">
        <v>54</v>
      </c>
      <c r="D3561" s="92" t="s">
        <v>124</v>
      </c>
      <c r="E3561" s="92" t="s">
        <v>37</v>
      </c>
      <c r="F3561" s="92" t="s">
        <v>37</v>
      </c>
      <c r="G3561" s="93" t="s">
        <v>37</v>
      </c>
      <c r="H3561" s="93" t="s">
        <v>37</v>
      </c>
      <c r="I3561" s="92" t="s">
        <v>45</v>
      </c>
      <c r="J3561" s="94">
        <v>2556</v>
      </c>
      <c r="K3561" s="95">
        <v>3298</v>
      </c>
      <c r="L3561" s="96">
        <v>631202.85000002501</v>
      </c>
    </row>
    <row r="3562" spans="1:12" s="97" customFormat="1" ht="15" customHeight="1" x14ac:dyDescent="0.25">
      <c r="A3562" s="91" t="s">
        <v>57</v>
      </c>
      <c r="B3562" s="92" t="s">
        <v>41</v>
      </c>
      <c r="C3562" s="92" t="s">
        <v>54</v>
      </c>
      <c r="D3562" s="92" t="s">
        <v>124</v>
      </c>
      <c r="E3562" s="92" t="s">
        <v>37</v>
      </c>
      <c r="F3562" s="92" t="s">
        <v>37</v>
      </c>
      <c r="G3562" s="93" t="s">
        <v>37</v>
      </c>
      <c r="H3562" s="93" t="s">
        <v>64</v>
      </c>
      <c r="I3562" s="92" t="s">
        <v>117</v>
      </c>
      <c r="J3562" s="94">
        <v>731</v>
      </c>
      <c r="K3562" s="95">
        <v>1046</v>
      </c>
      <c r="L3562" s="96">
        <v>187743.90999999901</v>
      </c>
    </row>
    <row r="3563" spans="1:12" s="97" customFormat="1" ht="15" customHeight="1" x14ac:dyDescent="0.25">
      <c r="A3563" s="91" t="s">
        <v>57</v>
      </c>
      <c r="B3563" s="92" t="s">
        <v>41</v>
      </c>
      <c r="C3563" s="92" t="s">
        <v>54</v>
      </c>
      <c r="D3563" s="92" t="s">
        <v>124</v>
      </c>
      <c r="E3563" s="92" t="s">
        <v>37</v>
      </c>
      <c r="F3563" s="92" t="s">
        <v>37</v>
      </c>
      <c r="G3563" s="93" t="s">
        <v>37</v>
      </c>
      <c r="H3563" s="93" t="s">
        <v>64</v>
      </c>
      <c r="I3563" s="92" t="s">
        <v>45</v>
      </c>
      <c r="J3563" s="94">
        <v>2301</v>
      </c>
      <c r="K3563" s="95">
        <v>2964</v>
      </c>
      <c r="L3563" s="96">
        <v>570184.37000001199</v>
      </c>
    </row>
    <row r="3564" spans="1:12" s="97" customFormat="1" ht="15" customHeight="1" x14ac:dyDescent="0.25">
      <c r="A3564" s="91" t="s">
        <v>57</v>
      </c>
      <c r="B3564" s="92" t="s">
        <v>41</v>
      </c>
      <c r="C3564" s="92" t="s">
        <v>54</v>
      </c>
      <c r="D3564" s="92" t="s">
        <v>37</v>
      </c>
      <c r="E3564" s="92" t="s">
        <v>61</v>
      </c>
      <c r="F3564" s="92" t="s">
        <v>120</v>
      </c>
      <c r="G3564" s="93" t="s">
        <v>37</v>
      </c>
      <c r="H3564" s="93" t="s">
        <v>37</v>
      </c>
      <c r="I3564" s="92" t="s">
        <v>117</v>
      </c>
      <c r="J3564" s="94">
        <v>3261</v>
      </c>
      <c r="K3564" s="95">
        <v>8115</v>
      </c>
      <c r="L3564" s="96">
        <v>1144658.1699999699</v>
      </c>
    </row>
    <row r="3565" spans="1:12" s="97" customFormat="1" ht="15" customHeight="1" x14ac:dyDescent="0.25">
      <c r="A3565" s="91" t="s">
        <v>57</v>
      </c>
      <c r="B3565" s="92" t="s">
        <v>41</v>
      </c>
      <c r="C3565" s="92" t="s">
        <v>54</v>
      </c>
      <c r="D3565" s="92" t="s">
        <v>37</v>
      </c>
      <c r="E3565" s="92" t="s">
        <v>61</v>
      </c>
      <c r="F3565" s="92" t="s">
        <v>120</v>
      </c>
      <c r="G3565" s="93" t="s">
        <v>37</v>
      </c>
      <c r="H3565" s="93" t="s">
        <v>37</v>
      </c>
      <c r="I3565" s="92" t="s">
        <v>45</v>
      </c>
      <c r="J3565" s="94">
        <v>8612</v>
      </c>
      <c r="K3565" s="95">
        <v>15148</v>
      </c>
      <c r="L3565" s="96">
        <v>1497649.5099998</v>
      </c>
    </row>
    <row r="3566" spans="1:12" s="97" customFormat="1" ht="15" customHeight="1" x14ac:dyDescent="0.25">
      <c r="A3566" s="91" t="s">
        <v>57</v>
      </c>
      <c r="B3566" s="92" t="s">
        <v>41</v>
      </c>
      <c r="C3566" s="92" t="s">
        <v>54</v>
      </c>
      <c r="D3566" s="92" t="s">
        <v>37</v>
      </c>
      <c r="E3566" s="92" t="s">
        <v>61</v>
      </c>
      <c r="F3566" s="92" t="s">
        <v>121</v>
      </c>
      <c r="G3566" s="93" t="s">
        <v>37</v>
      </c>
      <c r="H3566" s="93" t="s">
        <v>37</v>
      </c>
      <c r="I3566" s="92" t="s">
        <v>117</v>
      </c>
      <c r="J3566" s="94">
        <v>39638</v>
      </c>
      <c r="K3566" s="95">
        <v>76661</v>
      </c>
      <c r="L3566" s="96">
        <v>7165049.4000014504</v>
      </c>
    </row>
    <row r="3567" spans="1:12" s="97" customFormat="1" ht="15" customHeight="1" x14ac:dyDescent="0.25">
      <c r="A3567" s="91" t="s">
        <v>57</v>
      </c>
      <c r="B3567" s="92" t="s">
        <v>41</v>
      </c>
      <c r="C3567" s="92" t="s">
        <v>54</v>
      </c>
      <c r="D3567" s="92" t="s">
        <v>37</v>
      </c>
      <c r="E3567" s="92" t="s">
        <v>61</v>
      </c>
      <c r="F3567" s="92" t="s">
        <v>121</v>
      </c>
      <c r="G3567" s="93" t="s">
        <v>37</v>
      </c>
      <c r="H3567" s="93" t="s">
        <v>37</v>
      </c>
      <c r="I3567" s="92" t="s">
        <v>45</v>
      </c>
      <c r="J3567" s="94">
        <v>131637</v>
      </c>
      <c r="K3567" s="95">
        <v>226268</v>
      </c>
      <c r="L3567" s="96">
        <v>13810197.8199664</v>
      </c>
    </row>
    <row r="3568" spans="1:12" s="97" customFormat="1" ht="15" customHeight="1" x14ac:dyDescent="0.25">
      <c r="A3568" s="91" t="s">
        <v>57</v>
      </c>
      <c r="B3568" s="92" t="s">
        <v>41</v>
      </c>
      <c r="C3568" s="92" t="s">
        <v>54</v>
      </c>
      <c r="D3568" s="92" t="s">
        <v>37</v>
      </c>
      <c r="E3568" s="92" t="s">
        <v>61</v>
      </c>
      <c r="F3568" s="92" t="s">
        <v>60</v>
      </c>
      <c r="G3568" s="93" t="s">
        <v>37</v>
      </c>
      <c r="H3568" s="93" t="s">
        <v>37</v>
      </c>
      <c r="I3568" s="92" t="s">
        <v>117</v>
      </c>
      <c r="J3568" s="94">
        <v>11102</v>
      </c>
      <c r="K3568" s="95">
        <v>22940</v>
      </c>
      <c r="L3568" s="96">
        <v>2066746.6600003501</v>
      </c>
    </row>
    <row r="3569" spans="1:12" s="97" customFormat="1" ht="15" customHeight="1" x14ac:dyDescent="0.25">
      <c r="A3569" s="91" t="s">
        <v>57</v>
      </c>
      <c r="B3569" s="92" t="s">
        <v>41</v>
      </c>
      <c r="C3569" s="92" t="s">
        <v>54</v>
      </c>
      <c r="D3569" s="92" t="s">
        <v>37</v>
      </c>
      <c r="E3569" s="92" t="s">
        <v>61</v>
      </c>
      <c r="F3569" s="92" t="s">
        <v>60</v>
      </c>
      <c r="G3569" s="93" t="s">
        <v>37</v>
      </c>
      <c r="H3569" s="93" t="s">
        <v>37</v>
      </c>
      <c r="I3569" s="92" t="s">
        <v>45</v>
      </c>
      <c r="J3569" s="94">
        <v>31665</v>
      </c>
      <c r="K3569" s="95">
        <v>51173</v>
      </c>
      <c r="L3569" s="96">
        <v>3120359.8799983999</v>
      </c>
    </row>
    <row r="3570" spans="1:12" s="97" customFormat="1" ht="15" customHeight="1" x14ac:dyDescent="0.25">
      <c r="A3570" s="91" t="s">
        <v>57</v>
      </c>
      <c r="B3570" s="92" t="s">
        <v>41</v>
      </c>
      <c r="C3570" s="92" t="s">
        <v>54</v>
      </c>
      <c r="D3570" s="92" t="s">
        <v>37</v>
      </c>
      <c r="E3570" s="92" t="s">
        <v>61</v>
      </c>
      <c r="F3570" s="92" t="s">
        <v>37</v>
      </c>
      <c r="G3570" s="93" t="s">
        <v>41</v>
      </c>
      <c r="H3570" s="93" t="s">
        <v>37</v>
      </c>
      <c r="I3570" s="92" t="s">
        <v>117</v>
      </c>
      <c r="J3570" s="94">
        <v>13109</v>
      </c>
      <c r="K3570" s="95">
        <v>25789</v>
      </c>
      <c r="L3570" s="96">
        <v>2499788.7099999599</v>
      </c>
    </row>
    <row r="3571" spans="1:12" s="97" customFormat="1" ht="15" customHeight="1" x14ac:dyDescent="0.25">
      <c r="A3571" s="91" t="s">
        <v>57</v>
      </c>
      <c r="B3571" s="92" t="s">
        <v>41</v>
      </c>
      <c r="C3571" s="92" t="s">
        <v>54</v>
      </c>
      <c r="D3571" s="92" t="s">
        <v>37</v>
      </c>
      <c r="E3571" s="92" t="s">
        <v>61</v>
      </c>
      <c r="F3571" s="92" t="s">
        <v>37</v>
      </c>
      <c r="G3571" s="93" t="s">
        <v>41</v>
      </c>
      <c r="H3571" s="93" t="s">
        <v>37</v>
      </c>
      <c r="I3571" s="92" t="s">
        <v>45</v>
      </c>
      <c r="J3571" s="94">
        <v>37708</v>
      </c>
      <c r="K3571" s="95">
        <v>62150</v>
      </c>
      <c r="L3571" s="96">
        <v>3966631.4299986199</v>
      </c>
    </row>
    <row r="3572" spans="1:12" s="97" customFormat="1" ht="15" customHeight="1" x14ac:dyDescent="0.25">
      <c r="A3572" s="91" t="s">
        <v>57</v>
      </c>
      <c r="B3572" s="92" t="s">
        <v>41</v>
      </c>
      <c r="C3572" s="92" t="s">
        <v>54</v>
      </c>
      <c r="D3572" s="92" t="s">
        <v>37</v>
      </c>
      <c r="E3572" s="92" t="s">
        <v>61</v>
      </c>
      <c r="F3572" s="92" t="s">
        <v>37</v>
      </c>
      <c r="G3572" s="93" t="s">
        <v>42</v>
      </c>
      <c r="H3572" s="93" t="s">
        <v>37</v>
      </c>
      <c r="I3572" s="92" t="s">
        <v>117</v>
      </c>
      <c r="J3572" s="94">
        <v>11618</v>
      </c>
      <c r="K3572" s="95">
        <v>21837</v>
      </c>
      <c r="L3572" s="96">
        <v>2079495.2200003399</v>
      </c>
    </row>
    <row r="3573" spans="1:12" s="97" customFormat="1" ht="15" customHeight="1" x14ac:dyDescent="0.25">
      <c r="A3573" s="91" t="s">
        <v>57</v>
      </c>
      <c r="B3573" s="92" t="s">
        <v>41</v>
      </c>
      <c r="C3573" s="92" t="s">
        <v>54</v>
      </c>
      <c r="D3573" s="92" t="s">
        <v>37</v>
      </c>
      <c r="E3573" s="92" t="s">
        <v>61</v>
      </c>
      <c r="F3573" s="92" t="s">
        <v>37</v>
      </c>
      <c r="G3573" s="93" t="s">
        <v>42</v>
      </c>
      <c r="H3573" s="93" t="s">
        <v>37</v>
      </c>
      <c r="I3573" s="92" t="s">
        <v>45</v>
      </c>
      <c r="J3573" s="94">
        <v>36311</v>
      </c>
      <c r="K3573" s="95">
        <v>56845</v>
      </c>
      <c r="L3573" s="96">
        <v>3555945.9599987501</v>
      </c>
    </row>
    <row r="3574" spans="1:12" s="97" customFormat="1" ht="15" customHeight="1" x14ac:dyDescent="0.25">
      <c r="A3574" s="91" t="s">
        <v>57</v>
      </c>
      <c r="B3574" s="92" t="s">
        <v>41</v>
      </c>
      <c r="C3574" s="92" t="s">
        <v>54</v>
      </c>
      <c r="D3574" s="92" t="s">
        <v>37</v>
      </c>
      <c r="E3574" s="92" t="s">
        <v>61</v>
      </c>
      <c r="F3574" s="92" t="s">
        <v>37</v>
      </c>
      <c r="G3574" s="93" t="s">
        <v>43</v>
      </c>
      <c r="H3574" s="93" t="s">
        <v>37</v>
      </c>
      <c r="I3574" s="92" t="s">
        <v>117</v>
      </c>
      <c r="J3574" s="94">
        <v>11475</v>
      </c>
      <c r="K3574" s="95">
        <v>20858</v>
      </c>
      <c r="L3574" s="96">
        <v>1998934.4700003201</v>
      </c>
    </row>
    <row r="3575" spans="1:12" s="97" customFormat="1" ht="15" customHeight="1" x14ac:dyDescent="0.25">
      <c r="A3575" s="91" t="s">
        <v>57</v>
      </c>
      <c r="B3575" s="92" t="s">
        <v>41</v>
      </c>
      <c r="C3575" s="92" t="s">
        <v>54</v>
      </c>
      <c r="D3575" s="92" t="s">
        <v>37</v>
      </c>
      <c r="E3575" s="92" t="s">
        <v>61</v>
      </c>
      <c r="F3575" s="92" t="s">
        <v>37</v>
      </c>
      <c r="G3575" s="93" t="s">
        <v>43</v>
      </c>
      <c r="H3575" s="93" t="s">
        <v>37</v>
      </c>
      <c r="I3575" s="92" t="s">
        <v>45</v>
      </c>
      <c r="J3575" s="94">
        <v>37279</v>
      </c>
      <c r="K3575" s="95">
        <v>58523</v>
      </c>
      <c r="L3575" s="96">
        <v>3658219.34999876</v>
      </c>
    </row>
    <row r="3576" spans="1:12" s="97" customFormat="1" ht="15" customHeight="1" x14ac:dyDescent="0.25">
      <c r="A3576" s="91" t="s">
        <v>57</v>
      </c>
      <c r="B3576" s="92" t="s">
        <v>41</v>
      </c>
      <c r="C3576" s="92" t="s">
        <v>54</v>
      </c>
      <c r="D3576" s="92" t="s">
        <v>37</v>
      </c>
      <c r="E3576" s="92" t="s">
        <v>61</v>
      </c>
      <c r="F3576" s="92" t="s">
        <v>37</v>
      </c>
      <c r="G3576" s="93" t="s">
        <v>44</v>
      </c>
      <c r="H3576" s="93" t="s">
        <v>37</v>
      </c>
      <c r="I3576" s="92" t="s">
        <v>117</v>
      </c>
      <c r="J3576" s="94">
        <v>11011</v>
      </c>
      <c r="K3576" s="95">
        <v>19744</v>
      </c>
      <c r="L3576" s="96">
        <v>1889325.2200003001</v>
      </c>
    </row>
    <row r="3577" spans="1:12" s="97" customFormat="1" ht="15" customHeight="1" x14ac:dyDescent="0.25">
      <c r="A3577" s="91" t="s">
        <v>57</v>
      </c>
      <c r="B3577" s="92" t="s">
        <v>41</v>
      </c>
      <c r="C3577" s="92" t="s">
        <v>54</v>
      </c>
      <c r="D3577" s="92" t="s">
        <v>37</v>
      </c>
      <c r="E3577" s="92" t="s">
        <v>61</v>
      </c>
      <c r="F3577" s="92" t="s">
        <v>37</v>
      </c>
      <c r="G3577" s="93" t="s">
        <v>44</v>
      </c>
      <c r="H3577" s="93" t="s">
        <v>37</v>
      </c>
      <c r="I3577" s="92" t="s">
        <v>45</v>
      </c>
      <c r="J3577" s="94">
        <v>37074</v>
      </c>
      <c r="K3577" s="95">
        <v>57600</v>
      </c>
      <c r="L3577" s="96">
        <v>3613775.7599988598</v>
      </c>
    </row>
    <row r="3578" spans="1:12" s="97" customFormat="1" ht="15" customHeight="1" x14ac:dyDescent="0.25">
      <c r="A3578" s="91" t="s">
        <v>57</v>
      </c>
      <c r="B3578" s="92" t="s">
        <v>41</v>
      </c>
      <c r="C3578" s="92" t="s">
        <v>54</v>
      </c>
      <c r="D3578" s="92" t="s">
        <v>37</v>
      </c>
      <c r="E3578" s="92" t="s">
        <v>61</v>
      </c>
      <c r="F3578" s="92" t="s">
        <v>37</v>
      </c>
      <c r="G3578" s="93" t="s">
        <v>98</v>
      </c>
      <c r="H3578" s="93" t="s">
        <v>37</v>
      </c>
      <c r="I3578" s="92" t="s">
        <v>117</v>
      </c>
      <c r="J3578" s="94">
        <v>10096</v>
      </c>
      <c r="K3578" s="95">
        <v>18126</v>
      </c>
      <c r="L3578" s="96">
        <v>1779060.5100002999</v>
      </c>
    </row>
    <row r="3579" spans="1:12" s="97" customFormat="1" ht="15" customHeight="1" x14ac:dyDescent="0.25">
      <c r="A3579" s="91" t="s">
        <v>57</v>
      </c>
      <c r="B3579" s="92" t="s">
        <v>41</v>
      </c>
      <c r="C3579" s="92" t="s">
        <v>54</v>
      </c>
      <c r="D3579" s="92" t="s">
        <v>37</v>
      </c>
      <c r="E3579" s="92" t="s">
        <v>61</v>
      </c>
      <c r="F3579" s="92" t="s">
        <v>37</v>
      </c>
      <c r="G3579" s="93" t="s">
        <v>98</v>
      </c>
      <c r="H3579" s="93" t="s">
        <v>37</v>
      </c>
      <c r="I3579" s="92" t="s">
        <v>45</v>
      </c>
      <c r="J3579" s="94">
        <v>34611</v>
      </c>
      <c r="K3579" s="95">
        <v>54530</v>
      </c>
      <c r="L3579" s="96">
        <v>3449901.52999881</v>
      </c>
    </row>
    <row r="3580" spans="1:12" s="97" customFormat="1" ht="15" customHeight="1" x14ac:dyDescent="0.25">
      <c r="A3580" s="91" t="s">
        <v>57</v>
      </c>
      <c r="B3580" s="92" t="s">
        <v>41</v>
      </c>
      <c r="C3580" s="92" t="s">
        <v>54</v>
      </c>
      <c r="D3580" s="92" t="s">
        <v>37</v>
      </c>
      <c r="E3580" s="92" t="s">
        <v>61</v>
      </c>
      <c r="F3580" s="92" t="s">
        <v>37</v>
      </c>
      <c r="G3580" s="93" t="s">
        <v>37</v>
      </c>
      <c r="H3580" s="93" t="s">
        <v>122</v>
      </c>
      <c r="I3580" s="92" t="s">
        <v>117</v>
      </c>
      <c r="J3580" s="94">
        <v>6045</v>
      </c>
      <c r="K3580" s="95">
        <v>11998</v>
      </c>
      <c r="L3580" s="96">
        <v>1109942.3500001</v>
      </c>
    </row>
    <row r="3581" spans="1:12" s="97" customFormat="1" ht="15" customHeight="1" x14ac:dyDescent="0.25">
      <c r="A3581" s="91" t="s">
        <v>57</v>
      </c>
      <c r="B3581" s="92" t="s">
        <v>41</v>
      </c>
      <c r="C3581" s="92" t="s">
        <v>54</v>
      </c>
      <c r="D3581" s="92" t="s">
        <v>37</v>
      </c>
      <c r="E3581" s="92" t="s">
        <v>61</v>
      </c>
      <c r="F3581" s="92" t="s">
        <v>37</v>
      </c>
      <c r="G3581" s="93" t="s">
        <v>37</v>
      </c>
      <c r="H3581" s="93" t="s">
        <v>122</v>
      </c>
      <c r="I3581" s="92" t="s">
        <v>45</v>
      </c>
      <c r="J3581" s="94">
        <v>18404</v>
      </c>
      <c r="K3581" s="95">
        <v>29265</v>
      </c>
      <c r="L3581" s="96">
        <v>1750604.47999944</v>
      </c>
    </row>
    <row r="3582" spans="1:12" s="97" customFormat="1" ht="15" customHeight="1" x14ac:dyDescent="0.25">
      <c r="A3582" s="91" t="s">
        <v>57</v>
      </c>
      <c r="B3582" s="92" t="s">
        <v>41</v>
      </c>
      <c r="C3582" s="92" t="s">
        <v>54</v>
      </c>
      <c r="D3582" s="92" t="s">
        <v>37</v>
      </c>
      <c r="E3582" s="92" t="s">
        <v>61</v>
      </c>
      <c r="F3582" s="92" t="s">
        <v>37</v>
      </c>
      <c r="G3582" s="93" t="s">
        <v>37</v>
      </c>
      <c r="H3582" s="93" t="s">
        <v>37</v>
      </c>
      <c r="I3582" s="92" t="s">
        <v>117</v>
      </c>
      <c r="J3582" s="94">
        <v>53968</v>
      </c>
      <c r="K3582" s="95">
        <v>107716</v>
      </c>
      <c r="L3582" s="96">
        <v>10376454.2299939</v>
      </c>
    </row>
    <row r="3583" spans="1:12" s="97" customFormat="1" ht="15" customHeight="1" x14ac:dyDescent="0.25">
      <c r="A3583" s="91" t="s">
        <v>57</v>
      </c>
      <c r="B3583" s="92" t="s">
        <v>41</v>
      </c>
      <c r="C3583" s="92" t="s">
        <v>54</v>
      </c>
      <c r="D3583" s="92" t="s">
        <v>37</v>
      </c>
      <c r="E3583" s="92" t="s">
        <v>61</v>
      </c>
      <c r="F3583" s="92" t="s">
        <v>37</v>
      </c>
      <c r="G3583" s="93" t="s">
        <v>37</v>
      </c>
      <c r="H3583" s="93" t="s">
        <v>37</v>
      </c>
      <c r="I3583" s="92" t="s">
        <v>45</v>
      </c>
      <c r="J3583" s="94">
        <v>171750</v>
      </c>
      <c r="K3583" s="95">
        <v>292589</v>
      </c>
      <c r="L3583" s="96">
        <v>18428207.210003302</v>
      </c>
    </row>
    <row r="3584" spans="1:12" s="97" customFormat="1" ht="15" customHeight="1" x14ac:dyDescent="0.25">
      <c r="A3584" s="91" t="s">
        <v>57</v>
      </c>
      <c r="B3584" s="92" t="s">
        <v>41</v>
      </c>
      <c r="C3584" s="92" t="s">
        <v>54</v>
      </c>
      <c r="D3584" s="92" t="s">
        <v>37</v>
      </c>
      <c r="E3584" s="92" t="s">
        <v>61</v>
      </c>
      <c r="F3584" s="92" t="s">
        <v>37</v>
      </c>
      <c r="G3584" s="93" t="s">
        <v>37</v>
      </c>
      <c r="H3584" s="93" t="s">
        <v>64</v>
      </c>
      <c r="I3584" s="92" t="s">
        <v>117</v>
      </c>
      <c r="J3584" s="94">
        <v>47629</v>
      </c>
      <c r="K3584" s="95">
        <v>94683</v>
      </c>
      <c r="L3584" s="96">
        <v>9167767.8899857402</v>
      </c>
    </row>
    <row r="3585" spans="1:12" s="97" customFormat="1" ht="15" customHeight="1" x14ac:dyDescent="0.25">
      <c r="A3585" s="91" t="s">
        <v>57</v>
      </c>
      <c r="B3585" s="92" t="s">
        <v>41</v>
      </c>
      <c r="C3585" s="92" t="s">
        <v>54</v>
      </c>
      <c r="D3585" s="92" t="s">
        <v>37</v>
      </c>
      <c r="E3585" s="92" t="s">
        <v>61</v>
      </c>
      <c r="F3585" s="92" t="s">
        <v>37</v>
      </c>
      <c r="G3585" s="93" t="s">
        <v>37</v>
      </c>
      <c r="H3585" s="93" t="s">
        <v>64</v>
      </c>
      <c r="I3585" s="92" t="s">
        <v>45</v>
      </c>
      <c r="J3585" s="94">
        <v>152691</v>
      </c>
      <c r="K3585" s="95">
        <v>261281</v>
      </c>
      <c r="L3585" s="96">
        <v>16552380.2300124</v>
      </c>
    </row>
    <row r="3586" spans="1:12" s="97" customFormat="1" ht="15" customHeight="1" x14ac:dyDescent="0.25">
      <c r="A3586" s="91" t="s">
        <v>57</v>
      </c>
      <c r="B3586" s="92" t="s">
        <v>41</v>
      </c>
      <c r="C3586" s="92" t="s">
        <v>54</v>
      </c>
      <c r="D3586" s="92" t="s">
        <v>37</v>
      </c>
      <c r="E3586" s="92" t="s">
        <v>62</v>
      </c>
      <c r="F3586" s="92" t="s">
        <v>120</v>
      </c>
      <c r="G3586" s="93" t="s">
        <v>37</v>
      </c>
      <c r="H3586" s="93" t="s">
        <v>37</v>
      </c>
      <c r="I3586" s="92" t="s">
        <v>117</v>
      </c>
      <c r="J3586" s="94">
        <v>1926</v>
      </c>
      <c r="K3586" s="95">
        <v>4038</v>
      </c>
      <c r="L3586" s="96">
        <v>553407.14999999001</v>
      </c>
    </row>
    <row r="3587" spans="1:12" s="97" customFormat="1" ht="15" customHeight="1" x14ac:dyDescent="0.25">
      <c r="A3587" s="91" t="s">
        <v>57</v>
      </c>
      <c r="B3587" s="92" t="s">
        <v>41</v>
      </c>
      <c r="C3587" s="92" t="s">
        <v>54</v>
      </c>
      <c r="D3587" s="92" t="s">
        <v>37</v>
      </c>
      <c r="E3587" s="92" t="s">
        <v>62</v>
      </c>
      <c r="F3587" s="92" t="s">
        <v>120</v>
      </c>
      <c r="G3587" s="93" t="s">
        <v>37</v>
      </c>
      <c r="H3587" s="93" t="s">
        <v>37</v>
      </c>
      <c r="I3587" s="92" t="s">
        <v>45</v>
      </c>
      <c r="J3587" s="94">
        <v>5377</v>
      </c>
      <c r="K3587" s="95">
        <v>8836</v>
      </c>
      <c r="L3587" s="96">
        <v>995566.80000004801</v>
      </c>
    </row>
    <row r="3588" spans="1:12" s="97" customFormat="1" ht="15" customHeight="1" x14ac:dyDescent="0.25">
      <c r="A3588" s="91" t="s">
        <v>57</v>
      </c>
      <c r="B3588" s="92" t="s">
        <v>41</v>
      </c>
      <c r="C3588" s="92" t="s">
        <v>54</v>
      </c>
      <c r="D3588" s="92" t="s">
        <v>37</v>
      </c>
      <c r="E3588" s="92" t="s">
        <v>62</v>
      </c>
      <c r="F3588" s="92" t="s">
        <v>121</v>
      </c>
      <c r="G3588" s="93" t="s">
        <v>37</v>
      </c>
      <c r="H3588" s="93" t="s">
        <v>37</v>
      </c>
      <c r="I3588" s="92" t="s">
        <v>117</v>
      </c>
      <c r="J3588" s="94">
        <v>25145</v>
      </c>
      <c r="K3588" s="95">
        <v>54750</v>
      </c>
      <c r="L3588" s="96">
        <v>5349114.6200002898</v>
      </c>
    </row>
    <row r="3589" spans="1:12" s="97" customFormat="1" ht="15" customHeight="1" x14ac:dyDescent="0.25">
      <c r="A3589" s="91" t="s">
        <v>57</v>
      </c>
      <c r="B3589" s="92" t="s">
        <v>41</v>
      </c>
      <c r="C3589" s="92" t="s">
        <v>54</v>
      </c>
      <c r="D3589" s="92" t="s">
        <v>37</v>
      </c>
      <c r="E3589" s="92" t="s">
        <v>62</v>
      </c>
      <c r="F3589" s="92" t="s">
        <v>121</v>
      </c>
      <c r="G3589" s="93" t="s">
        <v>37</v>
      </c>
      <c r="H3589" s="93" t="s">
        <v>37</v>
      </c>
      <c r="I3589" s="92" t="s">
        <v>45</v>
      </c>
      <c r="J3589" s="94">
        <v>65884</v>
      </c>
      <c r="K3589" s="95">
        <v>112201</v>
      </c>
      <c r="L3589" s="96">
        <v>6939474.1800119895</v>
      </c>
    </row>
    <row r="3590" spans="1:12" s="97" customFormat="1" ht="15" customHeight="1" x14ac:dyDescent="0.25">
      <c r="A3590" s="91" t="s">
        <v>57</v>
      </c>
      <c r="B3590" s="92" t="s">
        <v>41</v>
      </c>
      <c r="C3590" s="92" t="s">
        <v>54</v>
      </c>
      <c r="D3590" s="92" t="s">
        <v>37</v>
      </c>
      <c r="E3590" s="92" t="s">
        <v>62</v>
      </c>
      <c r="F3590" s="92" t="s">
        <v>60</v>
      </c>
      <c r="G3590" s="93" t="s">
        <v>37</v>
      </c>
      <c r="H3590" s="93" t="s">
        <v>37</v>
      </c>
      <c r="I3590" s="92" t="s">
        <v>117</v>
      </c>
      <c r="J3590" s="94">
        <v>6400</v>
      </c>
      <c r="K3590" s="95">
        <v>14241</v>
      </c>
      <c r="L3590" s="96">
        <v>1328619.87000009</v>
      </c>
    </row>
    <row r="3591" spans="1:12" s="97" customFormat="1" ht="15" customHeight="1" x14ac:dyDescent="0.25">
      <c r="A3591" s="91" t="s">
        <v>57</v>
      </c>
      <c r="B3591" s="92" t="s">
        <v>41</v>
      </c>
      <c r="C3591" s="92" t="s">
        <v>54</v>
      </c>
      <c r="D3591" s="92" t="s">
        <v>37</v>
      </c>
      <c r="E3591" s="92" t="s">
        <v>62</v>
      </c>
      <c r="F3591" s="92" t="s">
        <v>60</v>
      </c>
      <c r="G3591" s="93" t="s">
        <v>37</v>
      </c>
      <c r="H3591" s="93" t="s">
        <v>37</v>
      </c>
      <c r="I3591" s="92" t="s">
        <v>45</v>
      </c>
      <c r="J3591" s="94">
        <v>15204</v>
      </c>
      <c r="K3591" s="95">
        <v>24740</v>
      </c>
      <c r="L3591" s="96">
        <v>1581826.8899998199</v>
      </c>
    </row>
    <row r="3592" spans="1:12" s="97" customFormat="1" ht="15" customHeight="1" x14ac:dyDescent="0.25">
      <c r="A3592" s="91" t="s">
        <v>57</v>
      </c>
      <c r="B3592" s="92" t="s">
        <v>41</v>
      </c>
      <c r="C3592" s="92" t="s">
        <v>54</v>
      </c>
      <c r="D3592" s="92" t="s">
        <v>37</v>
      </c>
      <c r="E3592" s="92" t="s">
        <v>62</v>
      </c>
      <c r="F3592" s="92" t="s">
        <v>37</v>
      </c>
      <c r="G3592" s="93" t="s">
        <v>41</v>
      </c>
      <c r="H3592" s="93" t="s">
        <v>37</v>
      </c>
      <c r="I3592" s="92" t="s">
        <v>117</v>
      </c>
      <c r="J3592" s="94">
        <v>8697</v>
      </c>
      <c r="K3592" s="95">
        <v>19478</v>
      </c>
      <c r="L3592" s="96">
        <v>1906310.8800001999</v>
      </c>
    </row>
    <row r="3593" spans="1:12" s="97" customFormat="1" ht="15" customHeight="1" x14ac:dyDescent="0.25">
      <c r="A3593" s="91" t="s">
        <v>57</v>
      </c>
      <c r="B3593" s="92" t="s">
        <v>41</v>
      </c>
      <c r="C3593" s="92" t="s">
        <v>54</v>
      </c>
      <c r="D3593" s="92" t="s">
        <v>37</v>
      </c>
      <c r="E3593" s="92" t="s">
        <v>62</v>
      </c>
      <c r="F3593" s="92" t="s">
        <v>37</v>
      </c>
      <c r="G3593" s="93" t="s">
        <v>41</v>
      </c>
      <c r="H3593" s="93" t="s">
        <v>37</v>
      </c>
      <c r="I3593" s="92" t="s">
        <v>45</v>
      </c>
      <c r="J3593" s="94">
        <v>19202</v>
      </c>
      <c r="K3593" s="95">
        <v>31147</v>
      </c>
      <c r="L3593" s="96">
        <v>2040205.29999916</v>
      </c>
    </row>
    <row r="3594" spans="1:12" s="97" customFormat="1" ht="15" customHeight="1" x14ac:dyDescent="0.25">
      <c r="A3594" s="91" t="s">
        <v>57</v>
      </c>
      <c r="B3594" s="92" t="s">
        <v>41</v>
      </c>
      <c r="C3594" s="92" t="s">
        <v>54</v>
      </c>
      <c r="D3594" s="92" t="s">
        <v>37</v>
      </c>
      <c r="E3594" s="92" t="s">
        <v>62</v>
      </c>
      <c r="F3594" s="92" t="s">
        <v>37</v>
      </c>
      <c r="G3594" s="93" t="s">
        <v>42</v>
      </c>
      <c r="H3594" s="93" t="s">
        <v>37</v>
      </c>
      <c r="I3594" s="92" t="s">
        <v>117</v>
      </c>
      <c r="J3594" s="94">
        <v>7201</v>
      </c>
      <c r="K3594" s="95">
        <v>14800</v>
      </c>
      <c r="L3594" s="96">
        <v>1463558.8800002099</v>
      </c>
    </row>
    <row r="3595" spans="1:12" s="97" customFormat="1" ht="15" customHeight="1" x14ac:dyDescent="0.25">
      <c r="A3595" s="91" t="s">
        <v>57</v>
      </c>
      <c r="B3595" s="92" t="s">
        <v>41</v>
      </c>
      <c r="C3595" s="92" t="s">
        <v>54</v>
      </c>
      <c r="D3595" s="92" t="s">
        <v>37</v>
      </c>
      <c r="E3595" s="92" t="s">
        <v>62</v>
      </c>
      <c r="F3595" s="92" t="s">
        <v>37</v>
      </c>
      <c r="G3595" s="93" t="s">
        <v>42</v>
      </c>
      <c r="H3595" s="93" t="s">
        <v>37</v>
      </c>
      <c r="I3595" s="92" t="s">
        <v>45</v>
      </c>
      <c r="J3595" s="94">
        <v>18240</v>
      </c>
      <c r="K3595" s="95">
        <v>28711</v>
      </c>
      <c r="L3595" s="96">
        <v>1834105.2399992701</v>
      </c>
    </row>
    <row r="3596" spans="1:12" s="97" customFormat="1" ht="15" customHeight="1" x14ac:dyDescent="0.25">
      <c r="A3596" s="91" t="s">
        <v>57</v>
      </c>
      <c r="B3596" s="92" t="s">
        <v>41</v>
      </c>
      <c r="C3596" s="92" t="s">
        <v>54</v>
      </c>
      <c r="D3596" s="92" t="s">
        <v>37</v>
      </c>
      <c r="E3596" s="92" t="s">
        <v>62</v>
      </c>
      <c r="F3596" s="92" t="s">
        <v>37</v>
      </c>
      <c r="G3596" s="93" t="s">
        <v>43</v>
      </c>
      <c r="H3596" s="93" t="s">
        <v>37</v>
      </c>
      <c r="I3596" s="92" t="s">
        <v>117</v>
      </c>
      <c r="J3596" s="94">
        <v>6890</v>
      </c>
      <c r="K3596" s="95">
        <v>13415</v>
      </c>
      <c r="L3596" s="96">
        <v>1361362.5900002001</v>
      </c>
    </row>
    <row r="3597" spans="1:12" s="97" customFormat="1" ht="15" customHeight="1" x14ac:dyDescent="0.25">
      <c r="A3597" s="91" t="s">
        <v>57</v>
      </c>
      <c r="B3597" s="92" t="s">
        <v>41</v>
      </c>
      <c r="C3597" s="92" t="s">
        <v>54</v>
      </c>
      <c r="D3597" s="92" t="s">
        <v>37</v>
      </c>
      <c r="E3597" s="92" t="s">
        <v>62</v>
      </c>
      <c r="F3597" s="92" t="s">
        <v>37</v>
      </c>
      <c r="G3597" s="93" t="s">
        <v>43</v>
      </c>
      <c r="H3597" s="93" t="s">
        <v>37</v>
      </c>
      <c r="I3597" s="92" t="s">
        <v>45</v>
      </c>
      <c r="J3597" s="94">
        <v>18383</v>
      </c>
      <c r="K3597" s="95">
        <v>28401</v>
      </c>
      <c r="L3597" s="96">
        <v>1833067.3699992499</v>
      </c>
    </row>
    <row r="3598" spans="1:12" s="97" customFormat="1" ht="15" customHeight="1" x14ac:dyDescent="0.25">
      <c r="A3598" s="91" t="s">
        <v>57</v>
      </c>
      <c r="B3598" s="92" t="s">
        <v>41</v>
      </c>
      <c r="C3598" s="92" t="s">
        <v>54</v>
      </c>
      <c r="D3598" s="92" t="s">
        <v>37</v>
      </c>
      <c r="E3598" s="92" t="s">
        <v>62</v>
      </c>
      <c r="F3598" s="92" t="s">
        <v>37</v>
      </c>
      <c r="G3598" s="93" t="s">
        <v>44</v>
      </c>
      <c r="H3598" s="93" t="s">
        <v>37</v>
      </c>
      <c r="I3598" s="92" t="s">
        <v>117</v>
      </c>
      <c r="J3598" s="94">
        <v>6401</v>
      </c>
      <c r="K3598" s="95">
        <v>12588</v>
      </c>
      <c r="L3598" s="96">
        <v>1270264.1600001701</v>
      </c>
    </row>
    <row r="3599" spans="1:12" s="97" customFormat="1" ht="15" customHeight="1" x14ac:dyDescent="0.25">
      <c r="A3599" s="91" t="s">
        <v>57</v>
      </c>
      <c r="B3599" s="92" t="s">
        <v>41</v>
      </c>
      <c r="C3599" s="92" t="s">
        <v>54</v>
      </c>
      <c r="D3599" s="92" t="s">
        <v>37</v>
      </c>
      <c r="E3599" s="92" t="s">
        <v>62</v>
      </c>
      <c r="F3599" s="92" t="s">
        <v>37</v>
      </c>
      <c r="G3599" s="93" t="s">
        <v>44</v>
      </c>
      <c r="H3599" s="93" t="s">
        <v>37</v>
      </c>
      <c r="I3599" s="92" t="s">
        <v>45</v>
      </c>
      <c r="J3599" s="94">
        <v>18354</v>
      </c>
      <c r="K3599" s="95">
        <v>28568</v>
      </c>
      <c r="L3599" s="96">
        <v>1895865.7799992501</v>
      </c>
    </row>
    <row r="3600" spans="1:12" s="97" customFormat="1" ht="15" customHeight="1" x14ac:dyDescent="0.25">
      <c r="A3600" s="91" t="s">
        <v>57</v>
      </c>
      <c r="B3600" s="92" t="s">
        <v>41</v>
      </c>
      <c r="C3600" s="92" t="s">
        <v>54</v>
      </c>
      <c r="D3600" s="92" t="s">
        <v>37</v>
      </c>
      <c r="E3600" s="92" t="s">
        <v>62</v>
      </c>
      <c r="F3600" s="92" t="s">
        <v>37</v>
      </c>
      <c r="G3600" s="93" t="s">
        <v>98</v>
      </c>
      <c r="H3600" s="93" t="s">
        <v>37</v>
      </c>
      <c r="I3600" s="92" t="s">
        <v>117</v>
      </c>
      <c r="J3600" s="94">
        <v>5836</v>
      </c>
      <c r="K3600" s="95">
        <v>11109</v>
      </c>
      <c r="L3600" s="96">
        <v>1102270.35000011</v>
      </c>
    </row>
    <row r="3601" spans="1:12" s="97" customFormat="1" ht="15" customHeight="1" x14ac:dyDescent="0.25">
      <c r="A3601" s="91" t="s">
        <v>57</v>
      </c>
      <c r="B3601" s="92" t="s">
        <v>41</v>
      </c>
      <c r="C3601" s="92" t="s">
        <v>54</v>
      </c>
      <c r="D3601" s="92" t="s">
        <v>37</v>
      </c>
      <c r="E3601" s="92" t="s">
        <v>62</v>
      </c>
      <c r="F3601" s="92" t="s">
        <v>37</v>
      </c>
      <c r="G3601" s="93" t="s">
        <v>98</v>
      </c>
      <c r="H3601" s="93" t="s">
        <v>37</v>
      </c>
      <c r="I3601" s="92" t="s">
        <v>45</v>
      </c>
      <c r="J3601" s="94">
        <v>17406</v>
      </c>
      <c r="K3601" s="95">
        <v>27287</v>
      </c>
      <c r="L3601" s="96">
        <v>1813810.90999928</v>
      </c>
    </row>
    <row r="3602" spans="1:12" s="97" customFormat="1" ht="15" customHeight="1" x14ac:dyDescent="0.25">
      <c r="A3602" s="91" t="s">
        <v>57</v>
      </c>
      <c r="B3602" s="92" t="s">
        <v>41</v>
      </c>
      <c r="C3602" s="92" t="s">
        <v>54</v>
      </c>
      <c r="D3602" s="92" t="s">
        <v>37</v>
      </c>
      <c r="E3602" s="92" t="s">
        <v>62</v>
      </c>
      <c r="F3602" s="92" t="s">
        <v>37</v>
      </c>
      <c r="G3602" s="93" t="s">
        <v>37</v>
      </c>
      <c r="H3602" s="93" t="s">
        <v>122</v>
      </c>
      <c r="I3602" s="92" t="s">
        <v>117</v>
      </c>
      <c r="J3602" s="94">
        <v>3447</v>
      </c>
      <c r="K3602" s="95">
        <v>7404</v>
      </c>
      <c r="L3602" s="96">
        <v>702189.05999998003</v>
      </c>
    </row>
    <row r="3603" spans="1:12" s="97" customFormat="1" ht="15" customHeight="1" x14ac:dyDescent="0.25">
      <c r="A3603" s="91" t="s">
        <v>57</v>
      </c>
      <c r="B3603" s="92" t="s">
        <v>41</v>
      </c>
      <c r="C3603" s="92" t="s">
        <v>54</v>
      </c>
      <c r="D3603" s="92" t="s">
        <v>37</v>
      </c>
      <c r="E3603" s="92" t="s">
        <v>62</v>
      </c>
      <c r="F3603" s="92" t="s">
        <v>37</v>
      </c>
      <c r="G3603" s="93" t="s">
        <v>37</v>
      </c>
      <c r="H3603" s="93" t="s">
        <v>122</v>
      </c>
      <c r="I3603" s="92" t="s">
        <v>45</v>
      </c>
      <c r="J3603" s="94">
        <v>9028</v>
      </c>
      <c r="K3603" s="95">
        <v>14201</v>
      </c>
      <c r="L3603" s="96">
        <v>933552.63000004995</v>
      </c>
    </row>
    <row r="3604" spans="1:12" s="97" customFormat="1" ht="15" customHeight="1" x14ac:dyDescent="0.25">
      <c r="A3604" s="91" t="s">
        <v>57</v>
      </c>
      <c r="B3604" s="92" t="s">
        <v>41</v>
      </c>
      <c r="C3604" s="92" t="s">
        <v>54</v>
      </c>
      <c r="D3604" s="92" t="s">
        <v>37</v>
      </c>
      <c r="E3604" s="92" t="s">
        <v>62</v>
      </c>
      <c r="F3604" s="92" t="s">
        <v>37</v>
      </c>
      <c r="G3604" s="93" t="s">
        <v>37</v>
      </c>
      <c r="H3604" s="93" t="s">
        <v>37</v>
      </c>
      <c r="I3604" s="92" t="s">
        <v>117</v>
      </c>
      <c r="J3604" s="94">
        <v>33452</v>
      </c>
      <c r="K3604" s="95">
        <v>73029</v>
      </c>
      <c r="L3604" s="96">
        <v>7231141.6400001198</v>
      </c>
    </row>
    <row r="3605" spans="1:12" s="97" customFormat="1" ht="15" customHeight="1" x14ac:dyDescent="0.25">
      <c r="A3605" s="91" t="s">
        <v>57</v>
      </c>
      <c r="B3605" s="92" t="s">
        <v>41</v>
      </c>
      <c r="C3605" s="92" t="s">
        <v>54</v>
      </c>
      <c r="D3605" s="92" t="s">
        <v>37</v>
      </c>
      <c r="E3605" s="92" t="s">
        <v>62</v>
      </c>
      <c r="F3605" s="92" t="s">
        <v>37</v>
      </c>
      <c r="G3605" s="93" t="s">
        <v>37</v>
      </c>
      <c r="H3605" s="93" t="s">
        <v>37</v>
      </c>
      <c r="I3605" s="92" t="s">
        <v>45</v>
      </c>
      <c r="J3605" s="94">
        <v>86393</v>
      </c>
      <c r="K3605" s="95">
        <v>145777</v>
      </c>
      <c r="L3605" s="96">
        <v>9516867.8700074404</v>
      </c>
    </row>
    <row r="3606" spans="1:12" s="97" customFormat="1" ht="15" customHeight="1" x14ac:dyDescent="0.25">
      <c r="A3606" s="91" t="s">
        <v>57</v>
      </c>
      <c r="B3606" s="92" t="s">
        <v>41</v>
      </c>
      <c r="C3606" s="92" t="s">
        <v>54</v>
      </c>
      <c r="D3606" s="92" t="s">
        <v>37</v>
      </c>
      <c r="E3606" s="92" t="s">
        <v>62</v>
      </c>
      <c r="F3606" s="92" t="s">
        <v>37</v>
      </c>
      <c r="G3606" s="93" t="s">
        <v>37</v>
      </c>
      <c r="H3606" s="93" t="s">
        <v>64</v>
      </c>
      <c r="I3606" s="92" t="s">
        <v>117</v>
      </c>
      <c r="J3606" s="94">
        <v>29347</v>
      </c>
      <c r="K3606" s="95">
        <v>64110</v>
      </c>
      <c r="L3606" s="96">
        <v>6412685.4999989504</v>
      </c>
    </row>
    <row r="3607" spans="1:12" s="97" customFormat="1" ht="15" customHeight="1" x14ac:dyDescent="0.25">
      <c r="A3607" s="91" t="s">
        <v>57</v>
      </c>
      <c r="B3607" s="92" t="s">
        <v>41</v>
      </c>
      <c r="C3607" s="92" t="s">
        <v>54</v>
      </c>
      <c r="D3607" s="92" t="s">
        <v>37</v>
      </c>
      <c r="E3607" s="92" t="s">
        <v>62</v>
      </c>
      <c r="F3607" s="92" t="s">
        <v>37</v>
      </c>
      <c r="G3607" s="93" t="s">
        <v>37</v>
      </c>
      <c r="H3607" s="93" t="s">
        <v>64</v>
      </c>
      <c r="I3607" s="92" t="s">
        <v>45</v>
      </c>
      <c r="J3607" s="94">
        <v>76858</v>
      </c>
      <c r="K3607" s="95">
        <v>130267</v>
      </c>
      <c r="L3607" s="96">
        <v>8504811.8700041007</v>
      </c>
    </row>
    <row r="3608" spans="1:12" s="97" customFormat="1" ht="15" customHeight="1" x14ac:dyDescent="0.25">
      <c r="A3608" s="91" t="s">
        <v>57</v>
      </c>
      <c r="B3608" s="92" t="s">
        <v>41</v>
      </c>
      <c r="C3608" s="92" t="s">
        <v>54</v>
      </c>
      <c r="D3608" s="92" t="s">
        <v>37</v>
      </c>
      <c r="E3608" s="92" t="s">
        <v>37</v>
      </c>
      <c r="F3608" s="92" t="s">
        <v>120</v>
      </c>
      <c r="G3608" s="93" t="s">
        <v>41</v>
      </c>
      <c r="H3608" s="93" t="s">
        <v>37</v>
      </c>
      <c r="I3608" s="92" t="s">
        <v>117</v>
      </c>
      <c r="J3608" s="94">
        <v>984</v>
      </c>
      <c r="K3608" s="95">
        <v>2249</v>
      </c>
      <c r="L3608" s="96">
        <v>309368.65000000101</v>
      </c>
    </row>
    <row r="3609" spans="1:12" s="97" customFormat="1" ht="15" customHeight="1" x14ac:dyDescent="0.25">
      <c r="A3609" s="91" t="s">
        <v>57</v>
      </c>
      <c r="B3609" s="92" t="s">
        <v>41</v>
      </c>
      <c r="C3609" s="92" t="s">
        <v>54</v>
      </c>
      <c r="D3609" s="92" t="s">
        <v>37</v>
      </c>
      <c r="E3609" s="92" t="s">
        <v>37</v>
      </c>
      <c r="F3609" s="92" t="s">
        <v>120</v>
      </c>
      <c r="G3609" s="93" t="s">
        <v>41</v>
      </c>
      <c r="H3609" s="93" t="s">
        <v>37</v>
      </c>
      <c r="I3609" s="92" t="s">
        <v>45</v>
      </c>
      <c r="J3609" s="94">
        <v>2408</v>
      </c>
      <c r="K3609" s="95">
        <v>3857</v>
      </c>
      <c r="L3609" s="96">
        <v>399988.610000004</v>
      </c>
    </row>
    <row r="3610" spans="1:12" s="97" customFormat="1" ht="15" customHeight="1" x14ac:dyDescent="0.25">
      <c r="A3610" s="91" t="s">
        <v>57</v>
      </c>
      <c r="B3610" s="92" t="s">
        <v>41</v>
      </c>
      <c r="C3610" s="92" t="s">
        <v>54</v>
      </c>
      <c r="D3610" s="92" t="s">
        <v>37</v>
      </c>
      <c r="E3610" s="92" t="s">
        <v>37</v>
      </c>
      <c r="F3610" s="92" t="s">
        <v>120</v>
      </c>
      <c r="G3610" s="93" t="s">
        <v>42</v>
      </c>
      <c r="H3610" s="93" t="s">
        <v>37</v>
      </c>
      <c r="I3610" s="92" t="s">
        <v>117</v>
      </c>
      <c r="J3610" s="94">
        <v>1009</v>
      </c>
      <c r="K3610" s="95">
        <v>2200</v>
      </c>
      <c r="L3610" s="96">
        <v>309780.69000000099</v>
      </c>
    </row>
    <row r="3611" spans="1:12" s="97" customFormat="1" ht="15" customHeight="1" x14ac:dyDescent="0.25">
      <c r="A3611" s="91" t="s">
        <v>57</v>
      </c>
      <c r="B3611" s="92" t="s">
        <v>41</v>
      </c>
      <c r="C3611" s="92" t="s">
        <v>54</v>
      </c>
      <c r="D3611" s="92" t="s">
        <v>37</v>
      </c>
      <c r="E3611" s="92" t="s">
        <v>37</v>
      </c>
      <c r="F3611" s="92" t="s">
        <v>120</v>
      </c>
      <c r="G3611" s="93" t="s">
        <v>42</v>
      </c>
      <c r="H3611" s="93" t="s">
        <v>37</v>
      </c>
      <c r="I3611" s="92" t="s">
        <v>45</v>
      </c>
      <c r="J3611" s="94">
        <v>2571</v>
      </c>
      <c r="K3611" s="95">
        <v>3920</v>
      </c>
      <c r="L3611" s="96">
        <v>414219.46000000398</v>
      </c>
    </row>
    <row r="3612" spans="1:12" s="97" customFormat="1" ht="15" customHeight="1" x14ac:dyDescent="0.25">
      <c r="A3612" s="91" t="s">
        <v>57</v>
      </c>
      <c r="B3612" s="92" t="s">
        <v>41</v>
      </c>
      <c r="C3612" s="92" t="s">
        <v>54</v>
      </c>
      <c r="D3612" s="92" t="s">
        <v>37</v>
      </c>
      <c r="E3612" s="92" t="s">
        <v>37</v>
      </c>
      <c r="F3612" s="92" t="s">
        <v>120</v>
      </c>
      <c r="G3612" s="93" t="s">
        <v>43</v>
      </c>
      <c r="H3612" s="93" t="s">
        <v>37</v>
      </c>
      <c r="I3612" s="92" t="s">
        <v>117</v>
      </c>
      <c r="J3612" s="94">
        <v>1065</v>
      </c>
      <c r="K3612" s="95">
        <v>2181</v>
      </c>
      <c r="L3612" s="96">
        <v>308293.890000001</v>
      </c>
    </row>
    <row r="3613" spans="1:12" s="97" customFormat="1" ht="15" customHeight="1" x14ac:dyDescent="0.25">
      <c r="A3613" s="91" t="s">
        <v>57</v>
      </c>
      <c r="B3613" s="92" t="s">
        <v>41</v>
      </c>
      <c r="C3613" s="92" t="s">
        <v>54</v>
      </c>
      <c r="D3613" s="92" t="s">
        <v>37</v>
      </c>
      <c r="E3613" s="92" t="s">
        <v>37</v>
      </c>
      <c r="F3613" s="92" t="s">
        <v>120</v>
      </c>
      <c r="G3613" s="93" t="s">
        <v>43</v>
      </c>
      <c r="H3613" s="93" t="s">
        <v>37</v>
      </c>
      <c r="I3613" s="92" t="s">
        <v>45</v>
      </c>
      <c r="J3613" s="94">
        <v>3095</v>
      </c>
      <c r="K3613" s="95">
        <v>4837</v>
      </c>
      <c r="L3613" s="96">
        <v>501225.01000000502</v>
      </c>
    </row>
    <row r="3614" spans="1:12" s="97" customFormat="1" ht="15" customHeight="1" x14ac:dyDescent="0.25">
      <c r="A3614" s="91" t="s">
        <v>57</v>
      </c>
      <c r="B3614" s="92" t="s">
        <v>41</v>
      </c>
      <c r="C3614" s="92" t="s">
        <v>54</v>
      </c>
      <c r="D3614" s="92" t="s">
        <v>37</v>
      </c>
      <c r="E3614" s="92" t="s">
        <v>37</v>
      </c>
      <c r="F3614" s="92" t="s">
        <v>120</v>
      </c>
      <c r="G3614" s="93" t="s">
        <v>44</v>
      </c>
      <c r="H3614" s="93" t="s">
        <v>37</v>
      </c>
      <c r="I3614" s="92" t="s">
        <v>117</v>
      </c>
      <c r="J3614" s="94">
        <v>1230</v>
      </c>
      <c r="K3614" s="95">
        <v>2585</v>
      </c>
      <c r="L3614" s="96">
        <v>362955.41999999899</v>
      </c>
    </row>
    <row r="3615" spans="1:12" s="97" customFormat="1" ht="15" customHeight="1" x14ac:dyDescent="0.25">
      <c r="A3615" s="91" t="s">
        <v>57</v>
      </c>
      <c r="B3615" s="92" t="s">
        <v>41</v>
      </c>
      <c r="C3615" s="92" t="s">
        <v>54</v>
      </c>
      <c r="D3615" s="92" t="s">
        <v>37</v>
      </c>
      <c r="E3615" s="92" t="s">
        <v>37</v>
      </c>
      <c r="F3615" s="92" t="s">
        <v>120</v>
      </c>
      <c r="G3615" s="93" t="s">
        <v>44</v>
      </c>
      <c r="H3615" s="93" t="s">
        <v>37</v>
      </c>
      <c r="I3615" s="92" t="s">
        <v>45</v>
      </c>
      <c r="J3615" s="94">
        <v>3420</v>
      </c>
      <c r="K3615" s="95">
        <v>5326</v>
      </c>
      <c r="L3615" s="96">
        <v>558554.82000001299</v>
      </c>
    </row>
    <row r="3616" spans="1:12" s="97" customFormat="1" ht="15" customHeight="1" x14ac:dyDescent="0.25">
      <c r="A3616" s="91" t="s">
        <v>57</v>
      </c>
      <c r="B3616" s="92" t="s">
        <v>41</v>
      </c>
      <c r="C3616" s="92" t="s">
        <v>54</v>
      </c>
      <c r="D3616" s="92" t="s">
        <v>37</v>
      </c>
      <c r="E3616" s="92" t="s">
        <v>37</v>
      </c>
      <c r="F3616" s="92" t="s">
        <v>120</v>
      </c>
      <c r="G3616" s="93" t="s">
        <v>98</v>
      </c>
      <c r="H3616" s="93" t="s">
        <v>37</v>
      </c>
      <c r="I3616" s="92" t="s">
        <v>117</v>
      </c>
      <c r="J3616" s="94">
        <v>1290</v>
      </c>
      <c r="K3616" s="95">
        <v>2782</v>
      </c>
      <c r="L3616" s="96">
        <v>381717.48999999702</v>
      </c>
    </row>
    <row r="3617" spans="1:12" s="97" customFormat="1" ht="15" customHeight="1" x14ac:dyDescent="0.25">
      <c r="A3617" s="91" t="s">
        <v>57</v>
      </c>
      <c r="B3617" s="92" t="s">
        <v>41</v>
      </c>
      <c r="C3617" s="92" t="s">
        <v>54</v>
      </c>
      <c r="D3617" s="92" t="s">
        <v>37</v>
      </c>
      <c r="E3617" s="92" t="s">
        <v>37</v>
      </c>
      <c r="F3617" s="92" t="s">
        <v>120</v>
      </c>
      <c r="G3617" s="93" t="s">
        <v>98</v>
      </c>
      <c r="H3617" s="93" t="s">
        <v>37</v>
      </c>
      <c r="I3617" s="92" t="s">
        <v>45</v>
      </c>
      <c r="J3617" s="94">
        <v>3564</v>
      </c>
      <c r="K3617" s="95">
        <v>5840</v>
      </c>
      <c r="L3617" s="96">
        <v>598737.280000019</v>
      </c>
    </row>
    <row r="3618" spans="1:12" s="97" customFormat="1" ht="15" customHeight="1" x14ac:dyDescent="0.25">
      <c r="A3618" s="91" t="s">
        <v>57</v>
      </c>
      <c r="B3618" s="92" t="s">
        <v>41</v>
      </c>
      <c r="C3618" s="92" t="s">
        <v>54</v>
      </c>
      <c r="D3618" s="92" t="s">
        <v>37</v>
      </c>
      <c r="E3618" s="92" t="s">
        <v>37</v>
      </c>
      <c r="F3618" s="92" t="s">
        <v>120</v>
      </c>
      <c r="G3618" s="93" t="s">
        <v>37</v>
      </c>
      <c r="H3618" s="93" t="s">
        <v>122</v>
      </c>
      <c r="I3618" s="92" t="s">
        <v>117</v>
      </c>
      <c r="J3618" s="94">
        <v>613</v>
      </c>
      <c r="K3618" s="95">
        <v>1523</v>
      </c>
      <c r="L3618" s="96">
        <v>188951.08</v>
      </c>
    </row>
    <row r="3619" spans="1:12" s="97" customFormat="1" ht="15" customHeight="1" x14ac:dyDescent="0.25">
      <c r="A3619" s="91" t="s">
        <v>57</v>
      </c>
      <c r="B3619" s="92" t="s">
        <v>41</v>
      </c>
      <c r="C3619" s="92" t="s">
        <v>54</v>
      </c>
      <c r="D3619" s="92" t="s">
        <v>37</v>
      </c>
      <c r="E3619" s="92" t="s">
        <v>37</v>
      </c>
      <c r="F3619" s="92" t="s">
        <v>120</v>
      </c>
      <c r="G3619" s="93" t="s">
        <v>37</v>
      </c>
      <c r="H3619" s="93" t="s">
        <v>122</v>
      </c>
      <c r="I3619" s="92" t="s">
        <v>45</v>
      </c>
      <c r="J3619" s="94">
        <v>1597</v>
      </c>
      <c r="K3619" s="95">
        <v>2702</v>
      </c>
      <c r="L3619" s="96">
        <v>273911.42000000097</v>
      </c>
    </row>
    <row r="3620" spans="1:12" s="97" customFormat="1" ht="15" customHeight="1" x14ac:dyDescent="0.25">
      <c r="A3620" s="91" t="s">
        <v>57</v>
      </c>
      <c r="B3620" s="92" t="s">
        <v>41</v>
      </c>
      <c r="C3620" s="92" t="s">
        <v>54</v>
      </c>
      <c r="D3620" s="92" t="s">
        <v>37</v>
      </c>
      <c r="E3620" s="92" t="s">
        <v>37</v>
      </c>
      <c r="F3620" s="92" t="s">
        <v>120</v>
      </c>
      <c r="G3620" s="93" t="s">
        <v>37</v>
      </c>
      <c r="H3620" s="93" t="s">
        <v>37</v>
      </c>
      <c r="I3620" s="92" t="s">
        <v>117</v>
      </c>
      <c r="J3620" s="94">
        <v>5188</v>
      </c>
      <c r="K3620" s="95">
        <v>12156</v>
      </c>
      <c r="L3620" s="96">
        <v>1698582.9099999601</v>
      </c>
    </row>
    <row r="3621" spans="1:12" s="97" customFormat="1" ht="15" customHeight="1" x14ac:dyDescent="0.25">
      <c r="A3621" s="91" t="s">
        <v>57</v>
      </c>
      <c r="B3621" s="92" t="s">
        <v>41</v>
      </c>
      <c r="C3621" s="92" t="s">
        <v>54</v>
      </c>
      <c r="D3621" s="92" t="s">
        <v>37</v>
      </c>
      <c r="E3621" s="92" t="s">
        <v>37</v>
      </c>
      <c r="F3621" s="92" t="s">
        <v>120</v>
      </c>
      <c r="G3621" s="93" t="s">
        <v>37</v>
      </c>
      <c r="H3621" s="93" t="s">
        <v>37</v>
      </c>
      <c r="I3621" s="92" t="s">
        <v>45</v>
      </c>
      <c r="J3621" s="94">
        <v>13991</v>
      </c>
      <c r="K3621" s="95">
        <v>23991</v>
      </c>
      <c r="L3621" s="96">
        <v>2494303.7799994699</v>
      </c>
    </row>
    <row r="3622" spans="1:12" s="97" customFormat="1" ht="15" customHeight="1" x14ac:dyDescent="0.25">
      <c r="A3622" s="91" t="s">
        <v>57</v>
      </c>
      <c r="B3622" s="92" t="s">
        <v>41</v>
      </c>
      <c r="C3622" s="92" t="s">
        <v>54</v>
      </c>
      <c r="D3622" s="92" t="s">
        <v>37</v>
      </c>
      <c r="E3622" s="92" t="s">
        <v>37</v>
      </c>
      <c r="F3622" s="92" t="s">
        <v>120</v>
      </c>
      <c r="G3622" s="93" t="s">
        <v>37</v>
      </c>
      <c r="H3622" s="93" t="s">
        <v>64</v>
      </c>
      <c r="I3622" s="92" t="s">
        <v>117</v>
      </c>
      <c r="J3622" s="94">
        <v>4567</v>
      </c>
      <c r="K3622" s="95">
        <v>10485</v>
      </c>
      <c r="L3622" s="96">
        <v>1485210.0700000999</v>
      </c>
    </row>
    <row r="3623" spans="1:12" s="97" customFormat="1" ht="15" customHeight="1" x14ac:dyDescent="0.25">
      <c r="A3623" s="91" t="s">
        <v>57</v>
      </c>
      <c r="B3623" s="92" t="s">
        <v>41</v>
      </c>
      <c r="C3623" s="92" t="s">
        <v>54</v>
      </c>
      <c r="D3623" s="92" t="s">
        <v>37</v>
      </c>
      <c r="E3623" s="92" t="s">
        <v>37</v>
      </c>
      <c r="F3623" s="92" t="s">
        <v>120</v>
      </c>
      <c r="G3623" s="93" t="s">
        <v>37</v>
      </c>
      <c r="H3623" s="93" t="s">
        <v>64</v>
      </c>
      <c r="I3623" s="92" t="s">
        <v>45</v>
      </c>
      <c r="J3623" s="94">
        <v>12364</v>
      </c>
      <c r="K3623" s="95">
        <v>21132</v>
      </c>
      <c r="L3623" s="96">
        <v>2205660.0099998298</v>
      </c>
    </row>
    <row r="3624" spans="1:12" s="97" customFormat="1" ht="15" customHeight="1" x14ac:dyDescent="0.25">
      <c r="A3624" s="91" t="s">
        <v>57</v>
      </c>
      <c r="B3624" s="92" t="s">
        <v>41</v>
      </c>
      <c r="C3624" s="92" t="s">
        <v>54</v>
      </c>
      <c r="D3624" s="92" t="s">
        <v>37</v>
      </c>
      <c r="E3624" s="92" t="s">
        <v>37</v>
      </c>
      <c r="F3624" s="92" t="s">
        <v>121</v>
      </c>
      <c r="G3624" s="93" t="s">
        <v>41</v>
      </c>
      <c r="H3624" s="93" t="s">
        <v>37</v>
      </c>
      <c r="I3624" s="92" t="s">
        <v>117</v>
      </c>
      <c r="J3624" s="94">
        <v>16002</v>
      </c>
      <c r="K3624" s="95">
        <v>32797</v>
      </c>
      <c r="L3624" s="96">
        <v>3165620.1100001601</v>
      </c>
    </row>
    <row r="3625" spans="1:12" s="97" customFormat="1" ht="15" customHeight="1" x14ac:dyDescent="0.25">
      <c r="A3625" s="91" t="s">
        <v>57</v>
      </c>
      <c r="B3625" s="92" t="s">
        <v>41</v>
      </c>
      <c r="C3625" s="92" t="s">
        <v>54</v>
      </c>
      <c r="D3625" s="92" t="s">
        <v>37</v>
      </c>
      <c r="E3625" s="92" t="s">
        <v>37</v>
      </c>
      <c r="F3625" s="92" t="s">
        <v>121</v>
      </c>
      <c r="G3625" s="93" t="s">
        <v>41</v>
      </c>
      <c r="H3625" s="93" t="s">
        <v>37</v>
      </c>
      <c r="I3625" s="92" t="s">
        <v>45</v>
      </c>
      <c r="J3625" s="94">
        <v>42970</v>
      </c>
      <c r="K3625" s="95">
        <v>71156</v>
      </c>
      <c r="L3625" s="96">
        <v>4468666.8300004601</v>
      </c>
    </row>
    <row r="3626" spans="1:12" s="97" customFormat="1" ht="15" customHeight="1" x14ac:dyDescent="0.25">
      <c r="A3626" s="91" t="s">
        <v>57</v>
      </c>
      <c r="B3626" s="92" t="s">
        <v>41</v>
      </c>
      <c r="C3626" s="92" t="s">
        <v>54</v>
      </c>
      <c r="D3626" s="92" t="s">
        <v>37</v>
      </c>
      <c r="E3626" s="92" t="s">
        <v>37</v>
      </c>
      <c r="F3626" s="92" t="s">
        <v>121</v>
      </c>
      <c r="G3626" s="93" t="s">
        <v>42</v>
      </c>
      <c r="H3626" s="93" t="s">
        <v>37</v>
      </c>
      <c r="I3626" s="92" t="s">
        <v>117</v>
      </c>
      <c r="J3626" s="94">
        <v>13869</v>
      </c>
      <c r="K3626" s="95">
        <v>26753</v>
      </c>
      <c r="L3626" s="96">
        <v>2525755.5500002601</v>
      </c>
    </row>
    <row r="3627" spans="1:12" s="97" customFormat="1" ht="15" customHeight="1" x14ac:dyDescent="0.25">
      <c r="A3627" s="91" t="s">
        <v>57</v>
      </c>
      <c r="B3627" s="92" t="s">
        <v>41</v>
      </c>
      <c r="C3627" s="92" t="s">
        <v>54</v>
      </c>
      <c r="D3627" s="92" t="s">
        <v>37</v>
      </c>
      <c r="E3627" s="92" t="s">
        <v>37</v>
      </c>
      <c r="F3627" s="92" t="s">
        <v>121</v>
      </c>
      <c r="G3627" s="93" t="s">
        <v>42</v>
      </c>
      <c r="H3627" s="93" t="s">
        <v>37</v>
      </c>
      <c r="I3627" s="92" t="s">
        <v>45</v>
      </c>
      <c r="J3627" s="94">
        <v>41665</v>
      </c>
      <c r="K3627" s="95">
        <v>66181</v>
      </c>
      <c r="L3627" s="96">
        <v>4028866.1999992002</v>
      </c>
    </row>
    <row r="3628" spans="1:12" s="97" customFormat="1" ht="15" customHeight="1" x14ac:dyDescent="0.25">
      <c r="A3628" s="91" t="s">
        <v>57</v>
      </c>
      <c r="B3628" s="92" t="s">
        <v>41</v>
      </c>
      <c r="C3628" s="92" t="s">
        <v>54</v>
      </c>
      <c r="D3628" s="92" t="s">
        <v>37</v>
      </c>
      <c r="E3628" s="92" t="s">
        <v>37</v>
      </c>
      <c r="F3628" s="92" t="s">
        <v>121</v>
      </c>
      <c r="G3628" s="93" t="s">
        <v>43</v>
      </c>
      <c r="H3628" s="93" t="s">
        <v>37</v>
      </c>
      <c r="I3628" s="92" t="s">
        <v>117</v>
      </c>
      <c r="J3628" s="94">
        <v>13717</v>
      </c>
      <c r="K3628" s="95">
        <v>25078</v>
      </c>
      <c r="L3628" s="96">
        <v>2404117.6300002201</v>
      </c>
    </row>
    <row r="3629" spans="1:12" s="97" customFormat="1" ht="15" customHeight="1" x14ac:dyDescent="0.25">
      <c r="A3629" s="91" t="s">
        <v>57</v>
      </c>
      <c r="B3629" s="92" t="s">
        <v>41</v>
      </c>
      <c r="C3629" s="92" t="s">
        <v>54</v>
      </c>
      <c r="D3629" s="92" t="s">
        <v>37</v>
      </c>
      <c r="E3629" s="92" t="s">
        <v>37</v>
      </c>
      <c r="F3629" s="92" t="s">
        <v>121</v>
      </c>
      <c r="G3629" s="93" t="s">
        <v>43</v>
      </c>
      <c r="H3629" s="93" t="s">
        <v>37</v>
      </c>
      <c r="I3629" s="92" t="s">
        <v>45</v>
      </c>
      <c r="J3629" s="94">
        <v>42745</v>
      </c>
      <c r="K3629" s="95">
        <v>67432</v>
      </c>
      <c r="L3629" s="96">
        <v>4095940.0899992199</v>
      </c>
    </row>
    <row r="3630" spans="1:12" s="97" customFormat="1" ht="15" customHeight="1" x14ac:dyDescent="0.25">
      <c r="A3630" s="91" t="s">
        <v>57</v>
      </c>
      <c r="B3630" s="92" t="s">
        <v>41</v>
      </c>
      <c r="C3630" s="92" t="s">
        <v>54</v>
      </c>
      <c r="D3630" s="92" t="s">
        <v>37</v>
      </c>
      <c r="E3630" s="92" t="s">
        <v>37</v>
      </c>
      <c r="F3630" s="92" t="s">
        <v>121</v>
      </c>
      <c r="G3630" s="93" t="s">
        <v>44</v>
      </c>
      <c r="H3630" s="93" t="s">
        <v>37</v>
      </c>
      <c r="I3630" s="92" t="s">
        <v>117</v>
      </c>
      <c r="J3630" s="94">
        <v>13092</v>
      </c>
      <c r="K3630" s="95">
        <v>23573</v>
      </c>
      <c r="L3630" s="96">
        <v>2234320.7200001702</v>
      </c>
    </row>
    <row r="3631" spans="1:12" s="97" customFormat="1" ht="15" customHeight="1" x14ac:dyDescent="0.25">
      <c r="A3631" s="91" t="s">
        <v>57</v>
      </c>
      <c r="B3631" s="92" t="s">
        <v>41</v>
      </c>
      <c r="C3631" s="92" t="s">
        <v>54</v>
      </c>
      <c r="D3631" s="92" t="s">
        <v>37</v>
      </c>
      <c r="E3631" s="92" t="s">
        <v>37</v>
      </c>
      <c r="F3631" s="92" t="s">
        <v>121</v>
      </c>
      <c r="G3631" s="93" t="s">
        <v>44</v>
      </c>
      <c r="H3631" s="93" t="s">
        <v>37</v>
      </c>
      <c r="I3631" s="92" t="s">
        <v>45</v>
      </c>
      <c r="J3631" s="94">
        <v>43092</v>
      </c>
      <c r="K3631" s="95">
        <v>67530</v>
      </c>
      <c r="L3631" s="96">
        <v>4133015.00999921</v>
      </c>
    </row>
    <row r="3632" spans="1:12" s="97" customFormat="1" ht="15" customHeight="1" x14ac:dyDescent="0.25">
      <c r="A3632" s="91" t="s">
        <v>57</v>
      </c>
      <c r="B3632" s="92" t="s">
        <v>41</v>
      </c>
      <c r="C3632" s="92" t="s">
        <v>54</v>
      </c>
      <c r="D3632" s="92" t="s">
        <v>37</v>
      </c>
      <c r="E3632" s="92" t="s">
        <v>37</v>
      </c>
      <c r="F3632" s="92" t="s">
        <v>121</v>
      </c>
      <c r="G3632" s="93" t="s">
        <v>98</v>
      </c>
      <c r="H3632" s="93" t="s">
        <v>37</v>
      </c>
      <c r="I3632" s="92" t="s">
        <v>117</v>
      </c>
      <c r="J3632" s="94">
        <v>11608</v>
      </c>
      <c r="K3632" s="95">
        <v>20776</v>
      </c>
      <c r="L3632" s="96">
        <v>1990056.82000012</v>
      </c>
    </row>
    <row r="3633" spans="1:12" s="97" customFormat="1" ht="15" customHeight="1" x14ac:dyDescent="0.25">
      <c r="A3633" s="91" t="s">
        <v>57</v>
      </c>
      <c r="B3633" s="92" t="s">
        <v>41</v>
      </c>
      <c r="C3633" s="92" t="s">
        <v>54</v>
      </c>
      <c r="D3633" s="92" t="s">
        <v>37</v>
      </c>
      <c r="E3633" s="92" t="s">
        <v>37</v>
      </c>
      <c r="F3633" s="92" t="s">
        <v>121</v>
      </c>
      <c r="G3633" s="93" t="s">
        <v>98</v>
      </c>
      <c r="H3633" s="93" t="s">
        <v>37</v>
      </c>
      <c r="I3633" s="92" t="s">
        <v>45</v>
      </c>
      <c r="J3633" s="94">
        <v>39537</v>
      </c>
      <c r="K3633" s="95">
        <v>62393</v>
      </c>
      <c r="L3633" s="96">
        <v>3797689.2499991702</v>
      </c>
    </row>
    <row r="3634" spans="1:12" s="97" customFormat="1" ht="15" customHeight="1" x14ac:dyDescent="0.25">
      <c r="A3634" s="91" t="s">
        <v>57</v>
      </c>
      <c r="B3634" s="92" t="s">
        <v>41</v>
      </c>
      <c r="C3634" s="92" t="s">
        <v>54</v>
      </c>
      <c r="D3634" s="92" t="s">
        <v>37</v>
      </c>
      <c r="E3634" s="92" t="s">
        <v>37</v>
      </c>
      <c r="F3634" s="92" t="s">
        <v>121</v>
      </c>
      <c r="G3634" s="93" t="s">
        <v>37</v>
      </c>
      <c r="H3634" s="93" t="s">
        <v>122</v>
      </c>
      <c r="I3634" s="92" t="s">
        <v>117</v>
      </c>
      <c r="J3634" s="94">
        <v>6759</v>
      </c>
      <c r="K3634" s="95">
        <v>13644</v>
      </c>
      <c r="L3634" s="96">
        <v>1262661.69000022</v>
      </c>
    </row>
    <row r="3635" spans="1:12" s="97" customFormat="1" ht="15" customHeight="1" x14ac:dyDescent="0.25">
      <c r="A3635" s="91" t="s">
        <v>57</v>
      </c>
      <c r="B3635" s="92" t="s">
        <v>41</v>
      </c>
      <c r="C3635" s="92" t="s">
        <v>54</v>
      </c>
      <c r="D3635" s="92" t="s">
        <v>37</v>
      </c>
      <c r="E3635" s="92" t="s">
        <v>37</v>
      </c>
      <c r="F3635" s="92" t="s">
        <v>121</v>
      </c>
      <c r="G3635" s="93" t="s">
        <v>37</v>
      </c>
      <c r="H3635" s="93" t="s">
        <v>122</v>
      </c>
      <c r="I3635" s="92" t="s">
        <v>45</v>
      </c>
      <c r="J3635" s="94">
        <v>20253</v>
      </c>
      <c r="K3635" s="95">
        <v>32430</v>
      </c>
      <c r="L3635" s="96">
        <v>1923588.1699994199</v>
      </c>
    </row>
    <row r="3636" spans="1:12" s="97" customFormat="1" ht="15" customHeight="1" x14ac:dyDescent="0.25">
      <c r="A3636" s="91" t="s">
        <v>57</v>
      </c>
      <c r="B3636" s="92" t="s">
        <v>41</v>
      </c>
      <c r="C3636" s="92" t="s">
        <v>54</v>
      </c>
      <c r="D3636" s="92" t="s">
        <v>37</v>
      </c>
      <c r="E3636" s="92" t="s">
        <v>37</v>
      </c>
      <c r="F3636" s="92" t="s">
        <v>121</v>
      </c>
      <c r="G3636" s="93" t="s">
        <v>37</v>
      </c>
      <c r="H3636" s="93" t="s">
        <v>37</v>
      </c>
      <c r="I3636" s="92" t="s">
        <v>117</v>
      </c>
      <c r="J3636" s="94">
        <v>64793</v>
      </c>
      <c r="K3636" s="95">
        <v>131544</v>
      </c>
      <c r="L3636" s="96">
        <v>12518984.220001901</v>
      </c>
    </row>
    <row r="3637" spans="1:12" s="97" customFormat="1" ht="15" customHeight="1" x14ac:dyDescent="0.25">
      <c r="A3637" s="91" t="s">
        <v>57</v>
      </c>
      <c r="B3637" s="92" t="s">
        <v>41</v>
      </c>
      <c r="C3637" s="92" t="s">
        <v>54</v>
      </c>
      <c r="D3637" s="92" t="s">
        <v>37</v>
      </c>
      <c r="E3637" s="92" t="s">
        <v>37</v>
      </c>
      <c r="F3637" s="92" t="s">
        <v>121</v>
      </c>
      <c r="G3637" s="93" t="s">
        <v>37</v>
      </c>
      <c r="H3637" s="93" t="s">
        <v>37</v>
      </c>
      <c r="I3637" s="92" t="s">
        <v>45</v>
      </c>
      <c r="J3637" s="94">
        <v>197551</v>
      </c>
      <c r="K3637" s="95">
        <v>338553</v>
      </c>
      <c r="L3637" s="96">
        <v>20754830.849983402</v>
      </c>
    </row>
    <row r="3638" spans="1:12" s="97" customFormat="1" ht="15" customHeight="1" x14ac:dyDescent="0.25">
      <c r="A3638" s="91" t="s">
        <v>57</v>
      </c>
      <c r="B3638" s="92" t="s">
        <v>41</v>
      </c>
      <c r="C3638" s="92" t="s">
        <v>54</v>
      </c>
      <c r="D3638" s="92" t="s">
        <v>37</v>
      </c>
      <c r="E3638" s="92" t="s">
        <v>37</v>
      </c>
      <c r="F3638" s="92" t="s">
        <v>121</v>
      </c>
      <c r="G3638" s="93" t="s">
        <v>37</v>
      </c>
      <c r="H3638" s="93" t="s">
        <v>64</v>
      </c>
      <c r="I3638" s="92" t="s">
        <v>117</v>
      </c>
      <c r="J3638" s="94">
        <v>57167</v>
      </c>
      <c r="K3638" s="95">
        <v>115705</v>
      </c>
      <c r="L3638" s="96">
        <v>11091512.799982101</v>
      </c>
    </row>
    <row r="3639" spans="1:12" s="97" customFormat="1" ht="15" customHeight="1" x14ac:dyDescent="0.25">
      <c r="A3639" s="91" t="s">
        <v>57</v>
      </c>
      <c r="B3639" s="92" t="s">
        <v>41</v>
      </c>
      <c r="C3639" s="92" t="s">
        <v>54</v>
      </c>
      <c r="D3639" s="92" t="s">
        <v>37</v>
      </c>
      <c r="E3639" s="92" t="s">
        <v>37</v>
      </c>
      <c r="F3639" s="92" t="s">
        <v>121</v>
      </c>
      <c r="G3639" s="93" t="s">
        <v>37</v>
      </c>
      <c r="H3639" s="93" t="s">
        <v>64</v>
      </c>
      <c r="I3639" s="92" t="s">
        <v>45</v>
      </c>
      <c r="J3639" s="94">
        <v>176303</v>
      </c>
      <c r="K3639" s="95">
        <v>303346</v>
      </c>
      <c r="L3639" s="96">
        <v>18666084.8500285</v>
      </c>
    </row>
    <row r="3640" spans="1:12" s="97" customFormat="1" ht="15" customHeight="1" x14ac:dyDescent="0.25">
      <c r="A3640" s="91" t="s">
        <v>57</v>
      </c>
      <c r="B3640" s="92" t="s">
        <v>41</v>
      </c>
      <c r="C3640" s="92" t="s">
        <v>54</v>
      </c>
      <c r="D3640" s="92" t="s">
        <v>37</v>
      </c>
      <c r="E3640" s="92" t="s">
        <v>37</v>
      </c>
      <c r="F3640" s="92" t="s">
        <v>60</v>
      </c>
      <c r="G3640" s="93" t="s">
        <v>41</v>
      </c>
      <c r="H3640" s="93" t="s">
        <v>37</v>
      </c>
      <c r="I3640" s="92" t="s">
        <v>117</v>
      </c>
      <c r="J3640" s="94">
        <v>4842</v>
      </c>
      <c r="K3640" s="95">
        <v>10231</v>
      </c>
      <c r="L3640" s="96">
        <v>931811.88999998698</v>
      </c>
    </row>
    <row r="3641" spans="1:12" s="97" customFormat="1" ht="15" customHeight="1" x14ac:dyDescent="0.25">
      <c r="A3641" s="91" t="s">
        <v>57</v>
      </c>
      <c r="B3641" s="92" t="s">
        <v>41</v>
      </c>
      <c r="C3641" s="92" t="s">
        <v>54</v>
      </c>
      <c r="D3641" s="92" t="s">
        <v>37</v>
      </c>
      <c r="E3641" s="92" t="s">
        <v>37</v>
      </c>
      <c r="F3641" s="92" t="s">
        <v>60</v>
      </c>
      <c r="G3641" s="93" t="s">
        <v>41</v>
      </c>
      <c r="H3641" s="93" t="s">
        <v>37</v>
      </c>
      <c r="I3641" s="92" t="s">
        <v>45</v>
      </c>
      <c r="J3641" s="94">
        <v>11608</v>
      </c>
      <c r="K3641" s="95">
        <v>18313</v>
      </c>
      <c r="L3641" s="96">
        <v>1140582.5099995399</v>
      </c>
    </row>
    <row r="3642" spans="1:12" s="97" customFormat="1" ht="15" customHeight="1" x14ac:dyDescent="0.25">
      <c r="A3642" s="91" t="s">
        <v>57</v>
      </c>
      <c r="B3642" s="92" t="s">
        <v>41</v>
      </c>
      <c r="C3642" s="92" t="s">
        <v>54</v>
      </c>
      <c r="D3642" s="92" t="s">
        <v>37</v>
      </c>
      <c r="E3642" s="92" t="s">
        <v>37</v>
      </c>
      <c r="F3642" s="92" t="s">
        <v>60</v>
      </c>
      <c r="G3642" s="93" t="s">
        <v>42</v>
      </c>
      <c r="H3642" s="93" t="s">
        <v>37</v>
      </c>
      <c r="I3642" s="92" t="s">
        <v>117</v>
      </c>
      <c r="J3642" s="94">
        <v>3950</v>
      </c>
      <c r="K3642" s="95">
        <v>7687</v>
      </c>
      <c r="L3642" s="96">
        <v>707664.78999995301</v>
      </c>
    </row>
    <row r="3643" spans="1:12" s="97" customFormat="1" ht="15" customHeight="1" x14ac:dyDescent="0.25">
      <c r="A3643" s="91" t="s">
        <v>57</v>
      </c>
      <c r="B3643" s="92" t="s">
        <v>41</v>
      </c>
      <c r="C3643" s="92" t="s">
        <v>54</v>
      </c>
      <c r="D3643" s="92" t="s">
        <v>37</v>
      </c>
      <c r="E3643" s="92" t="s">
        <v>37</v>
      </c>
      <c r="F3643" s="92" t="s">
        <v>60</v>
      </c>
      <c r="G3643" s="93" t="s">
        <v>42</v>
      </c>
      <c r="H3643" s="93" t="s">
        <v>37</v>
      </c>
      <c r="I3643" s="92" t="s">
        <v>45</v>
      </c>
      <c r="J3643" s="94">
        <v>10364</v>
      </c>
      <c r="K3643" s="95">
        <v>15469</v>
      </c>
      <c r="L3643" s="96">
        <v>947716.65999969398</v>
      </c>
    </row>
    <row r="3644" spans="1:12" s="97" customFormat="1" ht="15" customHeight="1" x14ac:dyDescent="0.25">
      <c r="A3644" s="91" t="s">
        <v>57</v>
      </c>
      <c r="B3644" s="92" t="s">
        <v>41</v>
      </c>
      <c r="C3644" s="92" t="s">
        <v>54</v>
      </c>
      <c r="D3644" s="92" t="s">
        <v>37</v>
      </c>
      <c r="E3644" s="92" t="s">
        <v>37</v>
      </c>
      <c r="F3644" s="92" t="s">
        <v>60</v>
      </c>
      <c r="G3644" s="93" t="s">
        <v>43</v>
      </c>
      <c r="H3644" s="93" t="s">
        <v>37</v>
      </c>
      <c r="I3644" s="92" t="s">
        <v>117</v>
      </c>
      <c r="J3644" s="94">
        <v>3596</v>
      </c>
      <c r="K3644" s="95">
        <v>7020</v>
      </c>
      <c r="L3644" s="96">
        <v>648276.56999996805</v>
      </c>
    </row>
    <row r="3645" spans="1:12" s="97" customFormat="1" ht="15" customHeight="1" x14ac:dyDescent="0.25">
      <c r="A3645" s="91" t="s">
        <v>57</v>
      </c>
      <c r="B3645" s="92" t="s">
        <v>41</v>
      </c>
      <c r="C3645" s="92" t="s">
        <v>54</v>
      </c>
      <c r="D3645" s="92" t="s">
        <v>37</v>
      </c>
      <c r="E3645" s="92" t="s">
        <v>37</v>
      </c>
      <c r="F3645" s="92" t="s">
        <v>60</v>
      </c>
      <c r="G3645" s="93" t="s">
        <v>43</v>
      </c>
      <c r="H3645" s="93" t="s">
        <v>37</v>
      </c>
      <c r="I3645" s="92" t="s">
        <v>45</v>
      </c>
      <c r="J3645" s="94">
        <v>9864</v>
      </c>
      <c r="K3645" s="95">
        <v>14685</v>
      </c>
      <c r="L3645" s="96">
        <v>895898.32999973302</v>
      </c>
    </row>
    <row r="3646" spans="1:12" s="97" customFormat="1" ht="15" customHeight="1" x14ac:dyDescent="0.25">
      <c r="A3646" s="91" t="s">
        <v>57</v>
      </c>
      <c r="B3646" s="92" t="s">
        <v>41</v>
      </c>
      <c r="C3646" s="92" t="s">
        <v>54</v>
      </c>
      <c r="D3646" s="92" t="s">
        <v>37</v>
      </c>
      <c r="E3646" s="92" t="s">
        <v>37</v>
      </c>
      <c r="F3646" s="92" t="s">
        <v>60</v>
      </c>
      <c r="G3646" s="93" t="s">
        <v>44</v>
      </c>
      <c r="H3646" s="93" t="s">
        <v>37</v>
      </c>
      <c r="I3646" s="92" t="s">
        <v>117</v>
      </c>
      <c r="J3646" s="94">
        <v>3103</v>
      </c>
      <c r="K3646" s="95">
        <v>6183</v>
      </c>
      <c r="L3646" s="96">
        <v>562995.88999998302</v>
      </c>
    </row>
    <row r="3647" spans="1:12" s="97" customFormat="1" ht="15" customHeight="1" x14ac:dyDescent="0.25">
      <c r="A3647" s="91" t="s">
        <v>57</v>
      </c>
      <c r="B3647" s="92" t="s">
        <v>41</v>
      </c>
      <c r="C3647" s="92" t="s">
        <v>54</v>
      </c>
      <c r="D3647" s="92" t="s">
        <v>37</v>
      </c>
      <c r="E3647" s="92" t="s">
        <v>37</v>
      </c>
      <c r="F3647" s="92" t="s">
        <v>60</v>
      </c>
      <c r="G3647" s="93" t="s">
        <v>44</v>
      </c>
      <c r="H3647" s="93" t="s">
        <v>37</v>
      </c>
      <c r="I3647" s="92" t="s">
        <v>45</v>
      </c>
      <c r="J3647" s="94">
        <v>8972</v>
      </c>
      <c r="K3647" s="95">
        <v>13322</v>
      </c>
      <c r="L3647" s="96">
        <v>818935.48999982199</v>
      </c>
    </row>
    <row r="3648" spans="1:12" s="97" customFormat="1" ht="15" customHeight="1" x14ac:dyDescent="0.25">
      <c r="A3648" s="91" t="s">
        <v>57</v>
      </c>
      <c r="B3648" s="92" t="s">
        <v>41</v>
      </c>
      <c r="C3648" s="92" t="s">
        <v>54</v>
      </c>
      <c r="D3648" s="92" t="s">
        <v>37</v>
      </c>
      <c r="E3648" s="92" t="s">
        <v>37</v>
      </c>
      <c r="F3648" s="92" t="s">
        <v>60</v>
      </c>
      <c r="G3648" s="93" t="s">
        <v>98</v>
      </c>
      <c r="H3648" s="93" t="s">
        <v>37</v>
      </c>
      <c r="I3648" s="92" t="s">
        <v>117</v>
      </c>
      <c r="J3648" s="94">
        <v>3041</v>
      </c>
      <c r="K3648" s="95">
        <v>5679</v>
      </c>
      <c r="L3648" s="96">
        <v>509687.769999996</v>
      </c>
    </row>
    <row r="3649" spans="1:12" s="97" customFormat="1" ht="15" customHeight="1" x14ac:dyDescent="0.25">
      <c r="A3649" s="91" t="s">
        <v>57</v>
      </c>
      <c r="B3649" s="92" t="s">
        <v>41</v>
      </c>
      <c r="C3649" s="92" t="s">
        <v>54</v>
      </c>
      <c r="D3649" s="92" t="s">
        <v>37</v>
      </c>
      <c r="E3649" s="92" t="s">
        <v>37</v>
      </c>
      <c r="F3649" s="92" t="s">
        <v>60</v>
      </c>
      <c r="G3649" s="93" t="s">
        <v>98</v>
      </c>
      <c r="H3649" s="93" t="s">
        <v>37</v>
      </c>
      <c r="I3649" s="92" t="s">
        <v>45</v>
      </c>
      <c r="J3649" s="94">
        <v>8959</v>
      </c>
      <c r="K3649" s="95">
        <v>13591</v>
      </c>
      <c r="L3649" s="96">
        <v>867698.10999975703</v>
      </c>
    </row>
    <row r="3650" spans="1:12" s="97" customFormat="1" ht="15" customHeight="1" x14ac:dyDescent="0.25">
      <c r="A3650" s="91" t="s">
        <v>57</v>
      </c>
      <c r="B3650" s="92" t="s">
        <v>41</v>
      </c>
      <c r="C3650" s="92" t="s">
        <v>54</v>
      </c>
      <c r="D3650" s="92" t="s">
        <v>37</v>
      </c>
      <c r="E3650" s="92" t="s">
        <v>37</v>
      </c>
      <c r="F3650" s="92" t="s">
        <v>60</v>
      </c>
      <c r="G3650" s="93" t="s">
        <v>37</v>
      </c>
      <c r="H3650" s="93" t="s">
        <v>122</v>
      </c>
      <c r="I3650" s="92" t="s">
        <v>117</v>
      </c>
      <c r="J3650" s="94">
        <v>2128</v>
      </c>
      <c r="K3650" s="95">
        <v>4239</v>
      </c>
      <c r="L3650" s="96">
        <v>360791.70999998698</v>
      </c>
    </row>
    <row r="3651" spans="1:12" s="97" customFormat="1" ht="15" customHeight="1" x14ac:dyDescent="0.25">
      <c r="A3651" s="91" t="s">
        <v>57</v>
      </c>
      <c r="B3651" s="92" t="s">
        <v>41</v>
      </c>
      <c r="C3651" s="92" t="s">
        <v>54</v>
      </c>
      <c r="D3651" s="92" t="s">
        <v>37</v>
      </c>
      <c r="E3651" s="92" t="s">
        <v>37</v>
      </c>
      <c r="F3651" s="92" t="s">
        <v>60</v>
      </c>
      <c r="G3651" s="93" t="s">
        <v>37</v>
      </c>
      <c r="H3651" s="93" t="s">
        <v>122</v>
      </c>
      <c r="I3651" s="92" t="s">
        <v>45</v>
      </c>
      <c r="J3651" s="94">
        <v>5610</v>
      </c>
      <c r="K3651" s="95">
        <v>8337</v>
      </c>
      <c r="L3651" s="96">
        <v>486914.51000001602</v>
      </c>
    </row>
    <row r="3652" spans="1:12" s="97" customFormat="1" ht="15" customHeight="1" x14ac:dyDescent="0.25">
      <c r="A3652" s="91" t="s">
        <v>57</v>
      </c>
      <c r="B3652" s="92" t="s">
        <v>41</v>
      </c>
      <c r="C3652" s="92" t="s">
        <v>54</v>
      </c>
      <c r="D3652" s="92" t="s">
        <v>37</v>
      </c>
      <c r="E3652" s="92" t="s">
        <v>37</v>
      </c>
      <c r="F3652" s="92" t="s">
        <v>60</v>
      </c>
      <c r="G3652" s="93" t="s">
        <v>37</v>
      </c>
      <c r="H3652" s="93" t="s">
        <v>37</v>
      </c>
      <c r="I3652" s="92" t="s">
        <v>117</v>
      </c>
      <c r="J3652" s="94">
        <v>17503</v>
      </c>
      <c r="K3652" s="95">
        <v>37185</v>
      </c>
      <c r="L3652" s="96">
        <v>3395584.3599998802</v>
      </c>
    </row>
    <row r="3653" spans="1:12" s="97" customFormat="1" ht="15" customHeight="1" x14ac:dyDescent="0.25">
      <c r="A3653" s="91" t="s">
        <v>57</v>
      </c>
      <c r="B3653" s="92" t="s">
        <v>41</v>
      </c>
      <c r="C3653" s="92" t="s">
        <v>54</v>
      </c>
      <c r="D3653" s="92" t="s">
        <v>37</v>
      </c>
      <c r="E3653" s="92" t="s">
        <v>37</v>
      </c>
      <c r="F3653" s="92" t="s">
        <v>60</v>
      </c>
      <c r="G3653" s="93" t="s">
        <v>37</v>
      </c>
      <c r="H3653" s="93" t="s">
        <v>37</v>
      </c>
      <c r="I3653" s="92" t="s">
        <v>45</v>
      </c>
      <c r="J3653" s="94">
        <v>46870</v>
      </c>
      <c r="K3653" s="95">
        <v>75916</v>
      </c>
      <c r="L3653" s="96">
        <v>4702318.4399992004</v>
      </c>
    </row>
    <row r="3654" spans="1:12" s="97" customFormat="1" ht="15" customHeight="1" x14ac:dyDescent="0.25">
      <c r="A3654" s="91" t="s">
        <v>57</v>
      </c>
      <c r="B3654" s="92" t="s">
        <v>41</v>
      </c>
      <c r="C3654" s="92" t="s">
        <v>54</v>
      </c>
      <c r="D3654" s="92" t="s">
        <v>37</v>
      </c>
      <c r="E3654" s="92" t="s">
        <v>37</v>
      </c>
      <c r="F3654" s="92" t="s">
        <v>60</v>
      </c>
      <c r="G3654" s="93" t="s">
        <v>37</v>
      </c>
      <c r="H3654" s="93" t="s">
        <v>64</v>
      </c>
      <c r="I3654" s="92" t="s">
        <v>117</v>
      </c>
      <c r="J3654" s="94">
        <v>15295</v>
      </c>
      <c r="K3654" s="95">
        <v>32629</v>
      </c>
      <c r="L3654" s="96">
        <v>3005510.34000029</v>
      </c>
    </row>
    <row r="3655" spans="1:12" s="97" customFormat="1" ht="15" customHeight="1" x14ac:dyDescent="0.25">
      <c r="A3655" s="91" t="s">
        <v>57</v>
      </c>
      <c r="B3655" s="92" t="s">
        <v>41</v>
      </c>
      <c r="C3655" s="92" t="s">
        <v>54</v>
      </c>
      <c r="D3655" s="92" t="s">
        <v>37</v>
      </c>
      <c r="E3655" s="92" t="s">
        <v>37</v>
      </c>
      <c r="F3655" s="92" t="s">
        <v>60</v>
      </c>
      <c r="G3655" s="93" t="s">
        <v>37</v>
      </c>
      <c r="H3655" s="93" t="s">
        <v>64</v>
      </c>
      <c r="I3655" s="92" t="s">
        <v>45</v>
      </c>
      <c r="J3655" s="94">
        <v>41119</v>
      </c>
      <c r="K3655" s="95">
        <v>67160</v>
      </c>
      <c r="L3655" s="96">
        <v>4191553.6199982399</v>
      </c>
    </row>
    <row r="3656" spans="1:12" s="97" customFormat="1" ht="15" customHeight="1" x14ac:dyDescent="0.25">
      <c r="A3656" s="91" t="s">
        <v>57</v>
      </c>
      <c r="B3656" s="92" t="s">
        <v>41</v>
      </c>
      <c r="C3656" s="92" t="s">
        <v>54</v>
      </c>
      <c r="D3656" s="92" t="s">
        <v>37</v>
      </c>
      <c r="E3656" s="92" t="s">
        <v>37</v>
      </c>
      <c r="F3656" s="92" t="s">
        <v>37</v>
      </c>
      <c r="G3656" s="93" t="s">
        <v>41</v>
      </c>
      <c r="H3656" s="93" t="s">
        <v>122</v>
      </c>
      <c r="I3656" s="92" t="s">
        <v>117</v>
      </c>
      <c r="J3656" s="94">
        <v>2670</v>
      </c>
      <c r="K3656" s="95">
        <v>4349</v>
      </c>
      <c r="L3656" s="96">
        <v>420761.98999999597</v>
      </c>
    </row>
    <row r="3657" spans="1:12" s="97" customFormat="1" ht="15" customHeight="1" x14ac:dyDescent="0.25">
      <c r="A3657" s="91" t="s">
        <v>57</v>
      </c>
      <c r="B3657" s="92" t="s">
        <v>41</v>
      </c>
      <c r="C3657" s="92" t="s">
        <v>54</v>
      </c>
      <c r="D3657" s="92" t="s">
        <v>37</v>
      </c>
      <c r="E3657" s="92" t="s">
        <v>37</v>
      </c>
      <c r="F3657" s="92" t="s">
        <v>37</v>
      </c>
      <c r="G3657" s="93" t="s">
        <v>41</v>
      </c>
      <c r="H3657" s="93" t="s">
        <v>122</v>
      </c>
      <c r="I3657" s="92" t="s">
        <v>45</v>
      </c>
      <c r="J3657" s="94">
        <v>7057</v>
      </c>
      <c r="K3657" s="95">
        <v>8157</v>
      </c>
      <c r="L3657" s="96">
        <v>501429.169999987</v>
      </c>
    </row>
    <row r="3658" spans="1:12" s="97" customFormat="1" ht="15" customHeight="1" x14ac:dyDescent="0.25">
      <c r="A3658" s="91" t="s">
        <v>57</v>
      </c>
      <c r="B3658" s="92" t="s">
        <v>41</v>
      </c>
      <c r="C3658" s="92" t="s">
        <v>54</v>
      </c>
      <c r="D3658" s="92" t="s">
        <v>37</v>
      </c>
      <c r="E3658" s="92" t="s">
        <v>37</v>
      </c>
      <c r="F3658" s="92" t="s">
        <v>37</v>
      </c>
      <c r="G3658" s="93" t="s">
        <v>41</v>
      </c>
      <c r="H3658" s="93" t="s">
        <v>37</v>
      </c>
      <c r="I3658" s="92" t="s">
        <v>117</v>
      </c>
      <c r="J3658" s="94">
        <v>21811</v>
      </c>
      <c r="K3658" s="95">
        <v>45277</v>
      </c>
      <c r="L3658" s="96">
        <v>4406800.6500001401</v>
      </c>
    </row>
    <row r="3659" spans="1:12" s="97" customFormat="1" ht="15" customHeight="1" x14ac:dyDescent="0.25">
      <c r="A3659" s="91" t="s">
        <v>57</v>
      </c>
      <c r="B3659" s="92" t="s">
        <v>41</v>
      </c>
      <c r="C3659" s="92" t="s">
        <v>54</v>
      </c>
      <c r="D3659" s="92" t="s">
        <v>37</v>
      </c>
      <c r="E3659" s="92" t="s">
        <v>37</v>
      </c>
      <c r="F3659" s="92" t="s">
        <v>37</v>
      </c>
      <c r="G3659" s="93" t="s">
        <v>41</v>
      </c>
      <c r="H3659" s="93" t="s">
        <v>37</v>
      </c>
      <c r="I3659" s="92" t="s">
        <v>45</v>
      </c>
      <c r="J3659" s="94">
        <v>56924</v>
      </c>
      <c r="K3659" s="95">
        <v>93326</v>
      </c>
      <c r="L3659" s="96">
        <v>6009237.9499989701</v>
      </c>
    </row>
    <row r="3660" spans="1:12" s="97" customFormat="1" ht="15" customHeight="1" x14ac:dyDescent="0.25">
      <c r="A3660" s="91" t="s">
        <v>57</v>
      </c>
      <c r="B3660" s="92" t="s">
        <v>41</v>
      </c>
      <c r="C3660" s="92" t="s">
        <v>54</v>
      </c>
      <c r="D3660" s="92" t="s">
        <v>37</v>
      </c>
      <c r="E3660" s="92" t="s">
        <v>37</v>
      </c>
      <c r="F3660" s="92" t="s">
        <v>37</v>
      </c>
      <c r="G3660" s="93" t="s">
        <v>41</v>
      </c>
      <c r="H3660" s="93" t="s">
        <v>64</v>
      </c>
      <c r="I3660" s="92" t="s">
        <v>117</v>
      </c>
      <c r="J3660" s="94">
        <v>19159</v>
      </c>
      <c r="K3660" s="95">
        <v>40928</v>
      </c>
      <c r="L3660" s="96">
        <v>3986038.6599999499</v>
      </c>
    </row>
    <row r="3661" spans="1:12" s="97" customFormat="1" ht="15" customHeight="1" x14ac:dyDescent="0.25">
      <c r="A3661" s="91" t="s">
        <v>57</v>
      </c>
      <c r="B3661" s="92" t="s">
        <v>41</v>
      </c>
      <c r="C3661" s="92" t="s">
        <v>54</v>
      </c>
      <c r="D3661" s="92" t="s">
        <v>37</v>
      </c>
      <c r="E3661" s="92" t="s">
        <v>37</v>
      </c>
      <c r="F3661" s="92" t="s">
        <v>37</v>
      </c>
      <c r="G3661" s="93" t="s">
        <v>41</v>
      </c>
      <c r="H3661" s="93" t="s">
        <v>64</v>
      </c>
      <c r="I3661" s="92" t="s">
        <v>45</v>
      </c>
      <c r="J3661" s="94">
        <v>49896</v>
      </c>
      <c r="K3661" s="95">
        <v>85169</v>
      </c>
      <c r="L3661" s="96">
        <v>5507808.7800048403</v>
      </c>
    </row>
    <row r="3662" spans="1:12" s="97" customFormat="1" ht="15" customHeight="1" x14ac:dyDescent="0.25">
      <c r="A3662" s="91" t="s">
        <v>57</v>
      </c>
      <c r="B3662" s="92" t="s">
        <v>41</v>
      </c>
      <c r="C3662" s="92" t="s">
        <v>54</v>
      </c>
      <c r="D3662" s="92" t="s">
        <v>37</v>
      </c>
      <c r="E3662" s="92" t="s">
        <v>37</v>
      </c>
      <c r="F3662" s="92" t="s">
        <v>37</v>
      </c>
      <c r="G3662" s="93" t="s">
        <v>42</v>
      </c>
      <c r="H3662" s="93" t="s">
        <v>122</v>
      </c>
      <c r="I3662" s="92" t="s">
        <v>117</v>
      </c>
      <c r="J3662" s="94">
        <v>2824</v>
      </c>
      <c r="K3662" s="95">
        <v>4277</v>
      </c>
      <c r="L3662" s="96">
        <v>397374.989999999</v>
      </c>
    </row>
    <row r="3663" spans="1:12" s="97" customFormat="1" ht="15" customHeight="1" x14ac:dyDescent="0.25">
      <c r="A3663" s="91" t="s">
        <v>57</v>
      </c>
      <c r="B3663" s="92" t="s">
        <v>41</v>
      </c>
      <c r="C3663" s="92" t="s">
        <v>54</v>
      </c>
      <c r="D3663" s="92" t="s">
        <v>37</v>
      </c>
      <c r="E3663" s="92" t="s">
        <v>37</v>
      </c>
      <c r="F3663" s="92" t="s">
        <v>37</v>
      </c>
      <c r="G3663" s="93" t="s">
        <v>42</v>
      </c>
      <c r="H3663" s="93" t="s">
        <v>122</v>
      </c>
      <c r="I3663" s="92" t="s">
        <v>45</v>
      </c>
      <c r="J3663" s="94">
        <v>8370</v>
      </c>
      <c r="K3663" s="95">
        <v>9358</v>
      </c>
      <c r="L3663" s="96">
        <v>572244.77999999898</v>
      </c>
    </row>
    <row r="3664" spans="1:12" s="97" customFormat="1" ht="15" customHeight="1" x14ac:dyDescent="0.25">
      <c r="A3664" s="91" t="s">
        <v>57</v>
      </c>
      <c r="B3664" s="92" t="s">
        <v>41</v>
      </c>
      <c r="C3664" s="92" t="s">
        <v>54</v>
      </c>
      <c r="D3664" s="92" t="s">
        <v>37</v>
      </c>
      <c r="E3664" s="92" t="s">
        <v>37</v>
      </c>
      <c r="F3664" s="92" t="s">
        <v>37</v>
      </c>
      <c r="G3664" s="93" t="s">
        <v>42</v>
      </c>
      <c r="H3664" s="93" t="s">
        <v>37</v>
      </c>
      <c r="I3664" s="92" t="s">
        <v>117</v>
      </c>
      <c r="J3664" s="94">
        <v>18820</v>
      </c>
      <c r="K3664" s="95">
        <v>36640</v>
      </c>
      <c r="L3664" s="96">
        <v>3543201.0300000398</v>
      </c>
    </row>
    <row r="3665" spans="1:12" s="97" customFormat="1" ht="15" customHeight="1" x14ac:dyDescent="0.25">
      <c r="A3665" s="91" t="s">
        <v>57</v>
      </c>
      <c r="B3665" s="92" t="s">
        <v>41</v>
      </c>
      <c r="C3665" s="92" t="s">
        <v>54</v>
      </c>
      <c r="D3665" s="92" t="s">
        <v>37</v>
      </c>
      <c r="E3665" s="92" t="s">
        <v>37</v>
      </c>
      <c r="F3665" s="92" t="s">
        <v>37</v>
      </c>
      <c r="G3665" s="93" t="s">
        <v>42</v>
      </c>
      <c r="H3665" s="93" t="s">
        <v>37</v>
      </c>
      <c r="I3665" s="92" t="s">
        <v>45</v>
      </c>
      <c r="J3665" s="94">
        <v>54555</v>
      </c>
      <c r="K3665" s="95">
        <v>85570</v>
      </c>
      <c r="L3665" s="96">
        <v>5390802.3199989004</v>
      </c>
    </row>
    <row r="3666" spans="1:12" s="97" customFormat="1" ht="15" customHeight="1" x14ac:dyDescent="0.25">
      <c r="A3666" s="91" t="s">
        <v>57</v>
      </c>
      <c r="B3666" s="92" t="s">
        <v>41</v>
      </c>
      <c r="C3666" s="92" t="s">
        <v>54</v>
      </c>
      <c r="D3666" s="92" t="s">
        <v>37</v>
      </c>
      <c r="E3666" s="92" t="s">
        <v>37</v>
      </c>
      <c r="F3666" s="92" t="s">
        <v>37</v>
      </c>
      <c r="G3666" s="93" t="s">
        <v>42</v>
      </c>
      <c r="H3666" s="93" t="s">
        <v>64</v>
      </c>
      <c r="I3666" s="92" t="s">
        <v>117</v>
      </c>
      <c r="J3666" s="94">
        <v>16013</v>
      </c>
      <c r="K3666" s="95">
        <v>32363</v>
      </c>
      <c r="L3666" s="96">
        <v>3145826.0400000201</v>
      </c>
    </row>
    <row r="3667" spans="1:12" s="97" customFormat="1" ht="15" customHeight="1" x14ac:dyDescent="0.25">
      <c r="A3667" s="91" t="s">
        <v>57</v>
      </c>
      <c r="B3667" s="92" t="s">
        <v>41</v>
      </c>
      <c r="C3667" s="92" t="s">
        <v>54</v>
      </c>
      <c r="D3667" s="92" t="s">
        <v>37</v>
      </c>
      <c r="E3667" s="92" t="s">
        <v>37</v>
      </c>
      <c r="F3667" s="92" t="s">
        <v>37</v>
      </c>
      <c r="G3667" s="93" t="s">
        <v>42</v>
      </c>
      <c r="H3667" s="93" t="s">
        <v>64</v>
      </c>
      <c r="I3667" s="92" t="s">
        <v>45</v>
      </c>
      <c r="J3667" s="94">
        <v>46225</v>
      </c>
      <c r="K3667" s="95">
        <v>76212</v>
      </c>
      <c r="L3667" s="96">
        <v>4818557.5399996396</v>
      </c>
    </row>
    <row r="3668" spans="1:12" s="97" customFormat="1" ht="15" customHeight="1" x14ac:dyDescent="0.25">
      <c r="A3668" s="91" t="s">
        <v>57</v>
      </c>
      <c r="B3668" s="92" t="s">
        <v>41</v>
      </c>
      <c r="C3668" s="92" t="s">
        <v>54</v>
      </c>
      <c r="D3668" s="92" t="s">
        <v>37</v>
      </c>
      <c r="E3668" s="92" t="s">
        <v>37</v>
      </c>
      <c r="F3668" s="92" t="s">
        <v>37</v>
      </c>
      <c r="G3668" s="93" t="s">
        <v>43</v>
      </c>
      <c r="H3668" s="93" t="s">
        <v>122</v>
      </c>
      <c r="I3668" s="92" t="s">
        <v>117</v>
      </c>
      <c r="J3668" s="94">
        <v>2740</v>
      </c>
      <c r="K3668" s="95">
        <v>3749</v>
      </c>
      <c r="L3668" s="96">
        <v>356739.59000000102</v>
      </c>
    </row>
    <row r="3669" spans="1:12" s="97" customFormat="1" ht="15" customHeight="1" x14ac:dyDescent="0.25">
      <c r="A3669" s="91" t="s">
        <v>57</v>
      </c>
      <c r="B3669" s="92" t="s">
        <v>41</v>
      </c>
      <c r="C3669" s="92" t="s">
        <v>54</v>
      </c>
      <c r="D3669" s="92" t="s">
        <v>37</v>
      </c>
      <c r="E3669" s="92" t="s">
        <v>37</v>
      </c>
      <c r="F3669" s="92" t="s">
        <v>37</v>
      </c>
      <c r="G3669" s="93" t="s">
        <v>43</v>
      </c>
      <c r="H3669" s="93" t="s">
        <v>122</v>
      </c>
      <c r="I3669" s="92" t="s">
        <v>45</v>
      </c>
      <c r="J3669" s="94">
        <v>8518</v>
      </c>
      <c r="K3669" s="95">
        <v>9405</v>
      </c>
      <c r="L3669" s="96">
        <v>564263.54000000504</v>
      </c>
    </row>
    <row r="3670" spans="1:12" s="97" customFormat="1" ht="15" customHeight="1" x14ac:dyDescent="0.25">
      <c r="A3670" s="91" t="s">
        <v>57</v>
      </c>
      <c r="B3670" s="92" t="s">
        <v>41</v>
      </c>
      <c r="C3670" s="92" t="s">
        <v>54</v>
      </c>
      <c r="D3670" s="92" t="s">
        <v>37</v>
      </c>
      <c r="E3670" s="92" t="s">
        <v>37</v>
      </c>
      <c r="F3670" s="92" t="s">
        <v>37</v>
      </c>
      <c r="G3670" s="93" t="s">
        <v>43</v>
      </c>
      <c r="H3670" s="93" t="s">
        <v>37</v>
      </c>
      <c r="I3670" s="92" t="s">
        <v>117</v>
      </c>
      <c r="J3670" s="94">
        <v>18367</v>
      </c>
      <c r="K3670" s="95">
        <v>34279</v>
      </c>
      <c r="L3670" s="96">
        <v>3360688.0900001298</v>
      </c>
    </row>
    <row r="3671" spans="1:12" s="97" customFormat="1" ht="15" customHeight="1" x14ac:dyDescent="0.25">
      <c r="A3671" s="91" t="s">
        <v>57</v>
      </c>
      <c r="B3671" s="92" t="s">
        <v>41</v>
      </c>
      <c r="C3671" s="92" t="s">
        <v>54</v>
      </c>
      <c r="D3671" s="92" t="s">
        <v>37</v>
      </c>
      <c r="E3671" s="92" t="s">
        <v>37</v>
      </c>
      <c r="F3671" s="92" t="s">
        <v>37</v>
      </c>
      <c r="G3671" s="93" t="s">
        <v>43</v>
      </c>
      <c r="H3671" s="93" t="s">
        <v>37</v>
      </c>
      <c r="I3671" s="92" t="s">
        <v>45</v>
      </c>
      <c r="J3671" s="94">
        <v>55670</v>
      </c>
      <c r="K3671" s="95">
        <v>86954</v>
      </c>
      <c r="L3671" s="96">
        <v>5493063.4299989399</v>
      </c>
    </row>
    <row r="3672" spans="1:12" s="97" customFormat="1" ht="15" customHeight="1" x14ac:dyDescent="0.25">
      <c r="A3672" s="91" t="s">
        <v>57</v>
      </c>
      <c r="B3672" s="92" t="s">
        <v>41</v>
      </c>
      <c r="C3672" s="92" t="s">
        <v>54</v>
      </c>
      <c r="D3672" s="92" t="s">
        <v>37</v>
      </c>
      <c r="E3672" s="92" t="s">
        <v>37</v>
      </c>
      <c r="F3672" s="92" t="s">
        <v>37</v>
      </c>
      <c r="G3672" s="93" t="s">
        <v>43</v>
      </c>
      <c r="H3672" s="93" t="s">
        <v>64</v>
      </c>
      <c r="I3672" s="92" t="s">
        <v>117</v>
      </c>
      <c r="J3672" s="94">
        <v>15644</v>
      </c>
      <c r="K3672" s="95">
        <v>30530</v>
      </c>
      <c r="L3672" s="96">
        <v>3003948.5000000098</v>
      </c>
    </row>
    <row r="3673" spans="1:12" s="97" customFormat="1" ht="15" customHeight="1" x14ac:dyDescent="0.25">
      <c r="A3673" s="91" t="s">
        <v>57</v>
      </c>
      <c r="B3673" s="92" t="s">
        <v>41</v>
      </c>
      <c r="C3673" s="92" t="s">
        <v>54</v>
      </c>
      <c r="D3673" s="92" t="s">
        <v>37</v>
      </c>
      <c r="E3673" s="92" t="s">
        <v>37</v>
      </c>
      <c r="F3673" s="92" t="s">
        <v>37</v>
      </c>
      <c r="G3673" s="93" t="s">
        <v>43</v>
      </c>
      <c r="H3673" s="93" t="s">
        <v>64</v>
      </c>
      <c r="I3673" s="92" t="s">
        <v>45</v>
      </c>
      <c r="J3673" s="94">
        <v>47248</v>
      </c>
      <c r="K3673" s="95">
        <v>77549</v>
      </c>
      <c r="L3673" s="96">
        <v>4928799.8900004001</v>
      </c>
    </row>
    <row r="3674" spans="1:12" s="97" customFormat="1" ht="15" customHeight="1" x14ac:dyDescent="0.25">
      <c r="A3674" s="91" t="s">
        <v>57</v>
      </c>
      <c r="B3674" s="92" t="s">
        <v>41</v>
      </c>
      <c r="C3674" s="92" t="s">
        <v>54</v>
      </c>
      <c r="D3674" s="92" t="s">
        <v>37</v>
      </c>
      <c r="E3674" s="92" t="s">
        <v>37</v>
      </c>
      <c r="F3674" s="92" t="s">
        <v>37</v>
      </c>
      <c r="G3674" s="93" t="s">
        <v>44</v>
      </c>
      <c r="H3674" s="93" t="s">
        <v>122</v>
      </c>
      <c r="I3674" s="92" t="s">
        <v>117</v>
      </c>
      <c r="J3674" s="94">
        <v>2611</v>
      </c>
      <c r="K3674" s="95">
        <v>3612</v>
      </c>
      <c r="L3674" s="96">
        <v>330907.96999999997</v>
      </c>
    </row>
    <row r="3675" spans="1:12" s="97" customFormat="1" ht="15" customHeight="1" x14ac:dyDescent="0.25">
      <c r="A3675" s="91" t="s">
        <v>57</v>
      </c>
      <c r="B3675" s="92" t="s">
        <v>41</v>
      </c>
      <c r="C3675" s="92" t="s">
        <v>54</v>
      </c>
      <c r="D3675" s="92" t="s">
        <v>37</v>
      </c>
      <c r="E3675" s="92" t="s">
        <v>37</v>
      </c>
      <c r="F3675" s="92" t="s">
        <v>37</v>
      </c>
      <c r="G3675" s="93" t="s">
        <v>44</v>
      </c>
      <c r="H3675" s="93" t="s">
        <v>122</v>
      </c>
      <c r="I3675" s="92" t="s">
        <v>45</v>
      </c>
      <c r="J3675" s="94">
        <v>7576</v>
      </c>
      <c r="K3675" s="95">
        <v>8582</v>
      </c>
      <c r="L3675" s="96">
        <v>548336.87000000395</v>
      </c>
    </row>
    <row r="3676" spans="1:12" s="97" customFormat="1" ht="15" customHeight="1" x14ac:dyDescent="0.25">
      <c r="A3676" s="91" t="s">
        <v>57</v>
      </c>
      <c r="B3676" s="92" t="s">
        <v>41</v>
      </c>
      <c r="C3676" s="92" t="s">
        <v>54</v>
      </c>
      <c r="D3676" s="92" t="s">
        <v>37</v>
      </c>
      <c r="E3676" s="92" t="s">
        <v>37</v>
      </c>
      <c r="F3676" s="92" t="s">
        <v>37</v>
      </c>
      <c r="G3676" s="93" t="s">
        <v>44</v>
      </c>
      <c r="H3676" s="93" t="s">
        <v>37</v>
      </c>
      <c r="I3676" s="92" t="s">
        <v>117</v>
      </c>
      <c r="J3676" s="94">
        <v>17416</v>
      </c>
      <c r="K3676" s="95">
        <v>32341</v>
      </c>
      <c r="L3676" s="96">
        <v>3160272.0300003402</v>
      </c>
    </row>
    <row r="3677" spans="1:12" s="97" customFormat="1" ht="15" customHeight="1" x14ac:dyDescent="0.25">
      <c r="A3677" s="91" t="s">
        <v>57</v>
      </c>
      <c r="B3677" s="92" t="s">
        <v>41</v>
      </c>
      <c r="C3677" s="92" t="s">
        <v>54</v>
      </c>
      <c r="D3677" s="92" t="s">
        <v>37</v>
      </c>
      <c r="E3677" s="92" t="s">
        <v>37</v>
      </c>
      <c r="F3677" s="92" t="s">
        <v>37</v>
      </c>
      <c r="G3677" s="93" t="s">
        <v>44</v>
      </c>
      <c r="H3677" s="93" t="s">
        <v>37</v>
      </c>
      <c r="I3677" s="92" t="s">
        <v>45</v>
      </c>
      <c r="J3677" s="94">
        <v>55432</v>
      </c>
      <c r="K3677" s="95">
        <v>86178</v>
      </c>
      <c r="L3677" s="96">
        <v>5510505.3199990802</v>
      </c>
    </row>
    <row r="3678" spans="1:12" s="97" customFormat="1" ht="15" customHeight="1" x14ac:dyDescent="0.25">
      <c r="A3678" s="91" t="s">
        <v>57</v>
      </c>
      <c r="B3678" s="92" t="s">
        <v>41</v>
      </c>
      <c r="C3678" s="92" t="s">
        <v>54</v>
      </c>
      <c r="D3678" s="92" t="s">
        <v>37</v>
      </c>
      <c r="E3678" s="92" t="s">
        <v>37</v>
      </c>
      <c r="F3678" s="92" t="s">
        <v>37</v>
      </c>
      <c r="G3678" s="93" t="s">
        <v>44</v>
      </c>
      <c r="H3678" s="93" t="s">
        <v>64</v>
      </c>
      <c r="I3678" s="92" t="s">
        <v>117</v>
      </c>
      <c r="J3678" s="94">
        <v>14817</v>
      </c>
      <c r="K3678" s="95">
        <v>28729</v>
      </c>
      <c r="L3678" s="96">
        <v>2829364.0599998799</v>
      </c>
    </row>
    <row r="3679" spans="1:12" s="97" customFormat="1" ht="15" customHeight="1" x14ac:dyDescent="0.25">
      <c r="A3679" s="91" t="s">
        <v>57</v>
      </c>
      <c r="B3679" s="92" t="s">
        <v>41</v>
      </c>
      <c r="C3679" s="92" t="s">
        <v>54</v>
      </c>
      <c r="D3679" s="92" t="s">
        <v>37</v>
      </c>
      <c r="E3679" s="92" t="s">
        <v>37</v>
      </c>
      <c r="F3679" s="92" t="s">
        <v>37</v>
      </c>
      <c r="G3679" s="93" t="s">
        <v>44</v>
      </c>
      <c r="H3679" s="93" t="s">
        <v>64</v>
      </c>
      <c r="I3679" s="92" t="s">
        <v>45</v>
      </c>
      <c r="J3679" s="94">
        <v>47913</v>
      </c>
      <c r="K3679" s="95">
        <v>77596</v>
      </c>
      <c r="L3679" s="96">
        <v>4962168.4500005003</v>
      </c>
    </row>
    <row r="3680" spans="1:12" s="97" customFormat="1" ht="15" customHeight="1" x14ac:dyDescent="0.25">
      <c r="A3680" s="91" t="s">
        <v>57</v>
      </c>
      <c r="B3680" s="92" t="s">
        <v>41</v>
      </c>
      <c r="C3680" s="92" t="s">
        <v>54</v>
      </c>
      <c r="D3680" s="92" t="s">
        <v>37</v>
      </c>
      <c r="E3680" s="92" t="s">
        <v>37</v>
      </c>
      <c r="F3680" s="92" t="s">
        <v>37</v>
      </c>
      <c r="G3680" s="93" t="s">
        <v>98</v>
      </c>
      <c r="H3680" s="93" t="s">
        <v>122</v>
      </c>
      <c r="I3680" s="92" t="s">
        <v>117</v>
      </c>
      <c r="J3680" s="94">
        <v>2447</v>
      </c>
      <c r="K3680" s="95">
        <v>3392</v>
      </c>
      <c r="L3680" s="96">
        <v>303863.98</v>
      </c>
    </row>
    <row r="3681" spans="1:12" s="97" customFormat="1" ht="15" customHeight="1" x14ac:dyDescent="0.25">
      <c r="A3681" s="91" t="s">
        <v>57</v>
      </c>
      <c r="B3681" s="92" t="s">
        <v>41</v>
      </c>
      <c r="C3681" s="92" t="s">
        <v>54</v>
      </c>
      <c r="D3681" s="92" t="s">
        <v>37</v>
      </c>
      <c r="E3681" s="92" t="s">
        <v>37</v>
      </c>
      <c r="F3681" s="92" t="s">
        <v>37</v>
      </c>
      <c r="G3681" s="93" t="s">
        <v>98</v>
      </c>
      <c r="H3681" s="93" t="s">
        <v>122</v>
      </c>
      <c r="I3681" s="92" t="s">
        <v>45</v>
      </c>
      <c r="J3681" s="94">
        <v>6686</v>
      </c>
      <c r="K3681" s="95">
        <v>7841</v>
      </c>
      <c r="L3681" s="96">
        <v>488141.91000001802</v>
      </c>
    </row>
    <row r="3682" spans="1:12" s="97" customFormat="1" ht="15" customHeight="1" x14ac:dyDescent="0.25">
      <c r="A3682" s="91" t="s">
        <v>57</v>
      </c>
      <c r="B3682" s="92" t="s">
        <v>41</v>
      </c>
      <c r="C3682" s="92" t="s">
        <v>54</v>
      </c>
      <c r="D3682" s="92" t="s">
        <v>37</v>
      </c>
      <c r="E3682" s="92" t="s">
        <v>37</v>
      </c>
      <c r="F3682" s="92" t="s">
        <v>37</v>
      </c>
      <c r="G3682" s="93" t="s">
        <v>98</v>
      </c>
      <c r="H3682" s="93" t="s">
        <v>37</v>
      </c>
      <c r="I3682" s="92" t="s">
        <v>117</v>
      </c>
      <c r="J3682" s="94">
        <v>15932</v>
      </c>
      <c r="K3682" s="95">
        <v>29237</v>
      </c>
      <c r="L3682" s="96">
        <v>2881462.0800001998</v>
      </c>
    </row>
    <row r="3683" spans="1:12" s="97" customFormat="1" ht="15" customHeight="1" x14ac:dyDescent="0.25">
      <c r="A3683" s="91" t="s">
        <v>57</v>
      </c>
      <c r="B3683" s="92" t="s">
        <v>41</v>
      </c>
      <c r="C3683" s="92" t="s">
        <v>54</v>
      </c>
      <c r="D3683" s="92" t="s">
        <v>37</v>
      </c>
      <c r="E3683" s="92" t="s">
        <v>37</v>
      </c>
      <c r="F3683" s="92" t="s">
        <v>37</v>
      </c>
      <c r="G3683" s="93" t="s">
        <v>98</v>
      </c>
      <c r="H3683" s="93" t="s">
        <v>37</v>
      </c>
      <c r="I3683" s="92" t="s">
        <v>45</v>
      </c>
      <c r="J3683" s="94">
        <v>52019</v>
      </c>
      <c r="K3683" s="95">
        <v>81824</v>
      </c>
      <c r="L3683" s="96">
        <v>5264124.6399990497</v>
      </c>
    </row>
    <row r="3684" spans="1:12" s="97" customFormat="1" ht="15" customHeight="1" x14ac:dyDescent="0.25">
      <c r="A3684" s="91" t="s">
        <v>57</v>
      </c>
      <c r="B3684" s="92" t="s">
        <v>41</v>
      </c>
      <c r="C3684" s="92" t="s">
        <v>54</v>
      </c>
      <c r="D3684" s="92" t="s">
        <v>37</v>
      </c>
      <c r="E3684" s="92" t="s">
        <v>37</v>
      </c>
      <c r="F3684" s="92" t="s">
        <v>37</v>
      </c>
      <c r="G3684" s="93" t="s">
        <v>98</v>
      </c>
      <c r="H3684" s="93" t="s">
        <v>64</v>
      </c>
      <c r="I3684" s="92" t="s">
        <v>117</v>
      </c>
      <c r="J3684" s="94">
        <v>13513</v>
      </c>
      <c r="K3684" s="95">
        <v>25845</v>
      </c>
      <c r="L3684" s="96">
        <v>2577598.1000000499</v>
      </c>
    </row>
    <row r="3685" spans="1:12" s="97" customFormat="1" ht="15" customHeight="1" x14ac:dyDescent="0.25">
      <c r="A3685" s="91" t="s">
        <v>57</v>
      </c>
      <c r="B3685" s="92" t="s">
        <v>41</v>
      </c>
      <c r="C3685" s="92" t="s">
        <v>54</v>
      </c>
      <c r="D3685" s="92" t="s">
        <v>37</v>
      </c>
      <c r="E3685" s="92" t="s">
        <v>37</v>
      </c>
      <c r="F3685" s="92" t="s">
        <v>37</v>
      </c>
      <c r="G3685" s="93" t="s">
        <v>98</v>
      </c>
      <c r="H3685" s="93" t="s">
        <v>64</v>
      </c>
      <c r="I3685" s="92" t="s">
        <v>45</v>
      </c>
      <c r="J3685" s="94">
        <v>45402</v>
      </c>
      <c r="K3685" s="95">
        <v>73983</v>
      </c>
      <c r="L3685" s="96">
        <v>4775982.7299989304</v>
      </c>
    </row>
    <row r="3686" spans="1:12" s="97" customFormat="1" ht="15" customHeight="1" x14ac:dyDescent="0.25">
      <c r="A3686" s="91" t="s">
        <v>57</v>
      </c>
      <c r="B3686" s="92" t="s">
        <v>41</v>
      </c>
      <c r="C3686" s="92" t="s">
        <v>54</v>
      </c>
      <c r="D3686" s="92" t="s">
        <v>37</v>
      </c>
      <c r="E3686" s="92" t="s">
        <v>37</v>
      </c>
      <c r="F3686" s="92" t="s">
        <v>37</v>
      </c>
      <c r="G3686" s="93" t="s">
        <v>37</v>
      </c>
      <c r="H3686" s="93" t="s">
        <v>122</v>
      </c>
      <c r="I3686" s="92" t="s">
        <v>117</v>
      </c>
      <c r="J3686" s="94">
        <v>9494</v>
      </c>
      <c r="K3686" s="95">
        <v>19406</v>
      </c>
      <c r="L3686" s="96">
        <v>1812404.4800003101</v>
      </c>
    </row>
    <row r="3687" spans="1:12" s="97" customFormat="1" ht="15" customHeight="1" x14ac:dyDescent="0.25">
      <c r="A3687" s="91" t="s">
        <v>57</v>
      </c>
      <c r="B3687" s="92" t="s">
        <v>41</v>
      </c>
      <c r="C3687" s="92" t="s">
        <v>54</v>
      </c>
      <c r="D3687" s="92" t="s">
        <v>37</v>
      </c>
      <c r="E3687" s="92" t="s">
        <v>37</v>
      </c>
      <c r="F3687" s="92" t="s">
        <v>37</v>
      </c>
      <c r="G3687" s="93" t="s">
        <v>37</v>
      </c>
      <c r="H3687" s="93" t="s">
        <v>122</v>
      </c>
      <c r="I3687" s="92" t="s">
        <v>45</v>
      </c>
      <c r="J3687" s="94">
        <v>27434</v>
      </c>
      <c r="K3687" s="95">
        <v>43469</v>
      </c>
      <c r="L3687" s="96">
        <v>2684414.0999990599</v>
      </c>
    </row>
    <row r="3688" spans="1:12" s="97" customFormat="1" ht="15" customHeight="1" x14ac:dyDescent="0.25">
      <c r="A3688" s="91" t="s">
        <v>57</v>
      </c>
      <c r="B3688" s="92" t="s">
        <v>41</v>
      </c>
      <c r="C3688" s="92" t="s">
        <v>54</v>
      </c>
      <c r="D3688" s="92" t="s">
        <v>37</v>
      </c>
      <c r="E3688" s="92" t="s">
        <v>37</v>
      </c>
      <c r="F3688" s="92" t="s">
        <v>37</v>
      </c>
      <c r="G3688" s="93" t="s">
        <v>37</v>
      </c>
      <c r="H3688" s="93" t="s">
        <v>37</v>
      </c>
      <c r="I3688" s="92" t="s">
        <v>117</v>
      </c>
      <c r="J3688" s="94">
        <v>87432</v>
      </c>
      <c r="K3688" s="95">
        <v>180885</v>
      </c>
      <c r="L3688" s="96">
        <v>17613151.4900029</v>
      </c>
    </row>
    <row r="3689" spans="1:12" s="97" customFormat="1" ht="15" customHeight="1" x14ac:dyDescent="0.25">
      <c r="A3689" s="91" t="s">
        <v>57</v>
      </c>
      <c r="B3689" s="92" t="s">
        <v>41</v>
      </c>
      <c r="C3689" s="92" t="s">
        <v>54</v>
      </c>
      <c r="D3689" s="92" t="s">
        <v>37</v>
      </c>
      <c r="E3689" s="92" t="s">
        <v>37</v>
      </c>
      <c r="F3689" s="92" t="s">
        <v>37</v>
      </c>
      <c r="G3689" s="93" t="s">
        <v>37</v>
      </c>
      <c r="H3689" s="93" t="s">
        <v>37</v>
      </c>
      <c r="I3689" s="92" t="s">
        <v>45</v>
      </c>
      <c r="J3689" s="94">
        <v>258176</v>
      </c>
      <c r="K3689" s="95">
        <v>438460</v>
      </c>
      <c r="L3689" s="96">
        <v>27951453.070080701</v>
      </c>
    </row>
    <row r="3690" spans="1:12" s="97" customFormat="1" ht="15" customHeight="1" x14ac:dyDescent="0.25">
      <c r="A3690" s="91" t="s">
        <v>57</v>
      </c>
      <c r="B3690" s="92" t="s">
        <v>41</v>
      </c>
      <c r="C3690" s="92" t="s">
        <v>54</v>
      </c>
      <c r="D3690" s="92" t="s">
        <v>37</v>
      </c>
      <c r="E3690" s="92" t="s">
        <v>37</v>
      </c>
      <c r="F3690" s="92" t="s">
        <v>37</v>
      </c>
      <c r="G3690" s="93" t="s">
        <v>37</v>
      </c>
      <c r="H3690" s="93" t="s">
        <v>64</v>
      </c>
      <c r="I3690" s="92" t="s">
        <v>117</v>
      </c>
      <c r="J3690" s="94">
        <v>76984</v>
      </c>
      <c r="K3690" s="95">
        <v>158819</v>
      </c>
      <c r="L3690" s="96">
        <v>15582233.209982499</v>
      </c>
    </row>
    <row r="3691" spans="1:12" s="97" customFormat="1" ht="15" customHeight="1" x14ac:dyDescent="0.25">
      <c r="A3691" s="91" t="s">
        <v>57</v>
      </c>
      <c r="B3691" s="92" t="s">
        <v>41</v>
      </c>
      <c r="C3691" s="92" t="s">
        <v>54</v>
      </c>
      <c r="D3691" s="92" t="s">
        <v>37</v>
      </c>
      <c r="E3691" s="92" t="s">
        <v>37</v>
      </c>
      <c r="F3691" s="92" t="s">
        <v>37</v>
      </c>
      <c r="G3691" s="93" t="s">
        <v>37</v>
      </c>
      <c r="H3691" s="93" t="s">
        <v>64</v>
      </c>
      <c r="I3691" s="92" t="s">
        <v>45</v>
      </c>
      <c r="J3691" s="94">
        <v>229578</v>
      </c>
      <c r="K3691" s="95">
        <v>391638</v>
      </c>
      <c r="L3691" s="96">
        <v>25063298.4800799</v>
      </c>
    </row>
    <row r="3692" spans="1:12" s="97" customFormat="1" ht="15" customHeight="1" x14ac:dyDescent="0.25">
      <c r="A3692" s="91" t="s">
        <v>57</v>
      </c>
      <c r="B3692" s="92" t="s">
        <v>41</v>
      </c>
      <c r="C3692" s="92" t="s">
        <v>55</v>
      </c>
      <c r="D3692" s="92" t="s">
        <v>123</v>
      </c>
      <c r="E3692" s="92" t="s">
        <v>61</v>
      </c>
      <c r="F3692" s="92" t="s">
        <v>37</v>
      </c>
      <c r="G3692" s="93" t="s">
        <v>37</v>
      </c>
      <c r="H3692" s="93" t="s">
        <v>37</v>
      </c>
      <c r="I3692" s="92" t="s">
        <v>117</v>
      </c>
      <c r="J3692" s="94">
        <v>14100</v>
      </c>
      <c r="K3692" s="95">
        <v>28028</v>
      </c>
      <c r="L3692" s="96">
        <v>1173607.5100000701</v>
      </c>
    </row>
    <row r="3693" spans="1:12" s="97" customFormat="1" ht="15" customHeight="1" x14ac:dyDescent="0.25">
      <c r="A3693" s="91" t="s">
        <v>57</v>
      </c>
      <c r="B3693" s="92" t="s">
        <v>41</v>
      </c>
      <c r="C3693" s="92" t="s">
        <v>55</v>
      </c>
      <c r="D3693" s="92" t="s">
        <v>123</v>
      </c>
      <c r="E3693" s="92" t="s">
        <v>61</v>
      </c>
      <c r="F3693" s="92" t="s">
        <v>37</v>
      </c>
      <c r="G3693" s="93" t="s">
        <v>37</v>
      </c>
      <c r="H3693" s="93" t="s">
        <v>37</v>
      </c>
      <c r="I3693" s="92" t="s">
        <v>45</v>
      </c>
      <c r="J3693" s="94">
        <v>26019</v>
      </c>
      <c r="K3693" s="95">
        <v>41693</v>
      </c>
      <c r="L3693" s="96">
        <v>1604966.0600000201</v>
      </c>
    </row>
    <row r="3694" spans="1:12" s="97" customFormat="1" ht="15" customHeight="1" x14ac:dyDescent="0.25">
      <c r="A3694" s="91" t="s">
        <v>57</v>
      </c>
      <c r="B3694" s="92" t="s">
        <v>41</v>
      </c>
      <c r="C3694" s="92" t="s">
        <v>55</v>
      </c>
      <c r="D3694" s="92" t="s">
        <v>123</v>
      </c>
      <c r="E3694" s="92" t="s">
        <v>62</v>
      </c>
      <c r="F3694" s="92" t="s">
        <v>37</v>
      </c>
      <c r="G3694" s="93" t="s">
        <v>37</v>
      </c>
      <c r="H3694" s="93" t="s">
        <v>37</v>
      </c>
      <c r="I3694" s="92" t="s">
        <v>117</v>
      </c>
      <c r="J3694" s="94">
        <v>8473</v>
      </c>
      <c r="K3694" s="95">
        <v>17282</v>
      </c>
      <c r="L3694" s="96">
        <v>720810.17000012798</v>
      </c>
    </row>
    <row r="3695" spans="1:12" s="97" customFormat="1" ht="15" customHeight="1" x14ac:dyDescent="0.25">
      <c r="A3695" s="91" t="s">
        <v>57</v>
      </c>
      <c r="B3695" s="92" t="s">
        <v>41</v>
      </c>
      <c r="C3695" s="92" t="s">
        <v>55</v>
      </c>
      <c r="D3695" s="92" t="s">
        <v>123</v>
      </c>
      <c r="E3695" s="92" t="s">
        <v>62</v>
      </c>
      <c r="F3695" s="92" t="s">
        <v>37</v>
      </c>
      <c r="G3695" s="93" t="s">
        <v>37</v>
      </c>
      <c r="H3695" s="93" t="s">
        <v>37</v>
      </c>
      <c r="I3695" s="92" t="s">
        <v>45</v>
      </c>
      <c r="J3695" s="94">
        <v>12347</v>
      </c>
      <c r="K3695" s="95">
        <v>19134</v>
      </c>
      <c r="L3695" s="96">
        <v>735350.44000017399</v>
      </c>
    </row>
    <row r="3696" spans="1:12" s="97" customFormat="1" ht="15" customHeight="1" x14ac:dyDescent="0.25">
      <c r="A3696" s="91" t="s">
        <v>57</v>
      </c>
      <c r="B3696" s="92" t="s">
        <v>41</v>
      </c>
      <c r="C3696" s="92" t="s">
        <v>55</v>
      </c>
      <c r="D3696" s="92" t="s">
        <v>123</v>
      </c>
      <c r="E3696" s="92" t="s">
        <v>37</v>
      </c>
      <c r="F3696" s="92" t="s">
        <v>120</v>
      </c>
      <c r="G3696" s="93" t="s">
        <v>37</v>
      </c>
      <c r="H3696" s="93" t="s">
        <v>37</v>
      </c>
      <c r="I3696" s="92" t="s">
        <v>117</v>
      </c>
      <c r="J3696" s="94">
        <v>960</v>
      </c>
      <c r="K3696" s="95">
        <v>1691</v>
      </c>
      <c r="L3696" s="96">
        <v>73937.179999999498</v>
      </c>
    </row>
    <row r="3697" spans="1:12" s="97" customFormat="1" ht="15" customHeight="1" x14ac:dyDescent="0.25">
      <c r="A3697" s="91" t="s">
        <v>57</v>
      </c>
      <c r="B3697" s="92" t="s">
        <v>41</v>
      </c>
      <c r="C3697" s="92" t="s">
        <v>55</v>
      </c>
      <c r="D3697" s="92" t="s">
        <v>123</v>
      </c>
      <c r="E3697" s="92" t="s">
        <v>37</v>
      </c>
      <c r="F3697" s="92" t="s">
        <v>120</v>
      </c>
      <c r="G3697" s="93" t="s">
        <v>37</v>
      </c>
      <c r="H3697" s="93" t="s">
        <v>37</v>
      </c>
      <c r="I3697" s="92" t="s">
        <v>45</v>
      </c>
      <c r="J3697" s="94">
        <v>1548</v>
      </c>
      <c r="K3697" s="95">
        <v>2319</v>
      </c>
      <c r="L3697" s="96">
        <v>89443.429999999396</v>
      </c>
    </row>
    <row r="3698" spans="1:12" s="97" customFormat="1" ht="15" customHeight="1" x14ac:dyDescent="0.25">
      <c r="A3698" s="91" t="s">
        <v>57</v>
      </c>
      <c r="B3698" s="92" t="s">
        <v>41</v>
      </c>
      <c r="C3698" s="92" t="s">
        <v>55</v>
      </c>
      <c r="D3698" s="92" t="s">
        <v>123</v>
      </c>
      <c r="E3698" s="92" t="s">
        <v>37</v>
      </c>
      <c r="F3698" s="92" t="s">
        <v>121</v>
      </c>
      <c r="G3698" s="93" t="s">
        <v>37</v>
      </c>
      <c r="H3698" s="93" t="s">
        <v>37</v>
      </c>
      <c r="I3698" s="92" t="s">
        <v>117</v>
      </c>
      <c r="J3698" s="94">
        <v>17515</v>
      </c>
      <c r="K3698" s="95">
        <v>35816</v>
      </c>
      <c r="L3698" s="96">
        <v>1485096.2599997199</v>
      </c>
    </row>
    <row r="3699" spans="1:12" s="97" customFormat="1" ht="15" customHeight="1" x14ac:dyDescent="0.25">
      <c r="A3699" s="91" t="s">
        <v>57</v>
      </c>
      <c r="B3699" s="92" t="s">
        <v>41</v>
      </c>
      <c r="C3699" s="92" t="s">
        <v>55</v>
      </c>
      <c r="D3699" s="92" t="s">
        <v>123</v>
      </c>
      <c r="E3699" s="92" t="s">
        <v>37</v>
      </c>
      <c r="F3699" s="92" t="s">
        <v>121</v>
      </c>
      <c r="G3699" s="93" t="s">
        <v>37</v>
      </c>
      <c r="H3699" s="93" t="s">
        <v>37</v>
      </c>
      <c r="I3699" s="92" t="s">
        <v>45</v>
      </c>
      <c r="J3699" s="94">
        <v>30123</v>
      </c>
      <c r="K3699" s="95">
        <v>48292</v>
      </c>
      <c r="L3699" s="96">
        <v>1859731.88999969</v>
      </c>
    </row>
    <row r="3700" spans="1:12" s="97" customFormat="1" ht="15" customHeight="1" x14ac:dyDescent="0.25">
      <c r="A3700" s="91" t="s">
        <v>57</v>
      </c>
      <c r="B3700" s="92" t="s">
        <v>41</v>
      </c>
      <c r="C3700" s="92" t="s">
        <v>55</v>
      </c>
      <c r="D3700" s="92" t="s">
        <v>123</v>
      </c>
      <c r="E3700" s="92" t="s">
        <v>37</v>
      </c>
      <c r="F3700" s="92" t="s">
        <v>60</v>
      </c>
      <c r="G3700" s="93" t="s">
        <v>37</v>
      </c>
      <c r="H3700" s="93" t="s">
        <v>37</v>
      </c>
      <c r="I3700" s="92" t="s">
        <v>117</v>
      </c>
      <c r="J3700" s="94">
        <v>4106</v>
      </c>
      <c r="K3700" s="95">
        <v>7803</v>
      </c>
      <c r="L3700" s="96">
        <v>335384.23999997199</v>
      </c>
    </row>
    <row r="3701" spans="1:12" s="97" customFormat="1" ht="15" customHeight="1" x14ac:dyDescent="0.25">
      <c r="A3701" s="91" t="s">
        <v>57</v>
      </c>
      <c r="B3701" s="92" t="s">
        <v>41</v>
      </c>
      <c r="C3701" s="92" t="s">
        <v>55</v>
      </c>
      <c r="D3701" s="92" t="s">
        <v>123</v>
      </c>
      <c r="E3701" s="92" t="s">
        <v>37</v>
      </c>
      <c r="F3701" s="92" t="s">
        <v>60</v>
      </c>
      <c r="G3701" s="93" t="s">
        <v>37</v>
      </c>
      <c r="H3701" s="93" t="s">
        <v>37</v>
      </c>
      <c r="I3701" s="92" t="s">
        <v>45</v>
      </c>
      <c r="J3701" s="94">
        <v>6717</v>
      </c>
      <c r="K3701" s="95">
        <v>10216</v>
      </c>
      <c r="L3701" s="96">
        <v>391141.18000000599</v>
      </c>
    </row>
    <row r="3702" spans="1:12" s="97" customFormat="1" ht="15" customHeight="1" x14ac:dyDescent="0.25">
      <c r="A3702" s="91" t="s">
        <v>57</v>
      </c>
      <c r="B3702" s="92" t="s">
        <v>41</v>
      </c>
      <c r="C3702" s="92" t="s">
        <v>55</v>
      </c>
      <c r="D3702" s="92" t="s">
        <v>123</v>
      </c>
      <c r="E3702" s="92" t="s">
        <v>37</v>
      </c>
      <c r="F3702" s="92" t="s">
        <v>37</v>
      </c>
      <c r="G3702" s="93" t="s">
        <v>41</v>
      </c>
      <c r="H3702" s="93" t="s">
        <v>37</v>
      </c>
      <c r="I3702" s="92" t="s">
        <v>117</v>
      </c>
      <c r="J3702" s="94">
        <v>5129</v>
      </c>
      <c r="K3702" s="95">
        <v>10503</v>
      </c>
      <c r="L3702" s="96">
        <v>439861.42999999301</v>
      </c>
    </row>
    <row r="3703" spans="1:12" s="97" customFormat="1" ht="15" customHeight="1" x14ac:dyDescent="0.25">
      <c r="A3703" s="91" t="s">
        <v>57</v>
      </c>
      <c r="B3703" s="92" t="s">
        <v>41</v>
      </c>
      <c r="C3703" s="92" t="s">
        <v>55</v>
      </c>
      <c r="D3703" s="92" t="s">
        <v>123</v>
      </c>
      <c r="E3703" s="92" t="s">
        <v>37</v>
      </c>
      <c r="F3703" s="92" t="s">
        <v>37</v>
      </c>
      <c r="G3703" s="93" t="s">
        <v>41</v>
      </c>
      <c r="H3703" s="93" t="s">
        <v>37</v>
      </c>
      <c r="I3703" s="92" t="s">
        <v>45</v>
      </c>
      <c r="J3703" s="94">
        <v>6379</v>
      </c>
      <c r="K3703" s="95">
        <v>9977</v>
      </c>
      <c r="L3703" s="96">
        <v>382868.86000003997</v>
      </c>
    </row>
    <row r="3704" spans="1:12" s="97" customFormat="1" ht="15" customHeight="1" x14ac:dyDescent="0.25">
      <c r="A3704" s="91" t="s">
        <v>57</v>
      </c>
      <c r="B3704" s="92" t="s">
        <v>41</v>
      </c>
      <c r="C3704" s="92" t="s">
        <v>55</v>
      </c>
      <c r="D3704" s="92" t="s">
        <v>123</v>
      </c>
      <c r="E3704" s="92" t="s">
        <v>37</v>
      </c>
      <c r="F3704" s="92" t="s">
        <v>37</v>
      </c>
      <c r="G3704" s="93" t="s">
        <v>42</v>
      </c>
      <c r="H3704" s="93" t="s">
        <v>37</v>
      </c>
      <c r="I3704" s="92" t="s">
        <v>117</v>
      </c>
      <c r="J3704" s="94">
        <v>4769</v>
      </c>
      <c r="K3704" s="95">
        <v>9523</v>
      </c>
      <c r="L3704" s="96">
        <v>397355.97999999602</v>
      </c>
    </row>
    <row r="3705" spans="1:12" s="97" customFormat="1" ht="15" customHeight="1" x14ac:dyDescent="0.25">
      <c r="A3705" s="91" t="s">
        <v>57</v>
      </c>
      <c r="B3705" s="92" t="s">
        <v>41</v>
      </c>
      <c r="C3705" s="92" t="s">
        <v>55</v>
      </c>
      <c r="D3705" s="92" t="s">
        <v>123</v>
      </c>
      <c r="E3705" s="92" t="s">
        <v>37</v>
      </c>
      <c r="F3705" s="92" t="s">
        <v>37</v>
      </c>
      <c r="G3705" s="93" t="s">
        <v>42</v>
      </c>
      <c r="H3705" s="93" t="s">
        <v>37</v>
      </c>
      <c r="I3705" s="92" t="s">
        <v>45</v>
      </c>
      <c r="J3705" s="94">
        <v>7998</v>
      </c>
      <c r="K3705" s="95">
        <v>12246</v>
      </c>
      <c r="L3705" s="96">
        <v>470714.07000009099</v>
      </c>
    </row>
    <row r="3706" spans="1:12" s="97" customFormat="1" ht="15" customHeight="1" x14ac:dyDescent="0.25">
      <c r="A3706" s="91" t="s">
        <v>57</v>
      </c>
      <c r="B3706" s="92" t="s">
        <v>41</v>
      </c>
      <c r="C3706" s="92" t="s">
        <v>55</v>
      </c>
      <c r="D3706" s="92" t="s">
        <v>123</v>
      </c>
      <c r="E3706" s="92" t="s">
        <v>37</v>
      </c>
      <c r="F3706" s="92" t="s">
        <v>37</v>
      </c>
      <c r="G3706" s="93" t="s">
        <v>43</v>
      </c>
      <c r="H3706" s="93" t="s">
        <v>37</v>
      </c>
      <c r="I3706" s="92" t="s">
        <v>117</v>
      </c>
      <c r="J3706" s="94">
        <v>4494</v>
      </c>
      <c r="K3706" s="95">
        <v>8571</v>
      </c>
      <c r="L3706" s="96">
        <v>354680.27999999799</v>
      </c>
    </row>
    <row r="3707" spans="1:12" s="97" customFormat="1" ht="15" customHeight="1" x14ac:dyDescent="0.25">
      <c r="A3707" s="91" t="s">
        <v>57</v>
      </c>
      <c r="B3707" s="92" t="s">
        <v>41</v>
      </c>
      <c r="C3707" s="92" t="s">
        <v>55</v>
      </c>
      <c r="D3707" s="92" t="s">
        <v>123</v>
      </c>
      <c r="E3707" s="92" t="s">
        <v>37</v>
      </c>
      <c r="F3707" s="92" t="s">
        <v>37</v>
      </c>
      <c r="G3707" s="93" t="s">
        <v>43</v>
      </c>
      <c r="H3707" s="93" t="s">
        <v>37</v>
      </c>
      <c r="I3707" s="92" t="s">
        <v>45</v>
      </c>
      <c r="J3707" s="94">
        <v>8383</v>
      </c>
      <c r="K3707" s="95">
        <v>12924</v>
      </c>
      <c r="L3707" s="96">
        <v>497208.26000010601</v>
      </c>
    </row>
    <row r="3708" spans="1:12" s="97" customFormat="1" ht="15" customHeight="1" x14ac:dyDescent="0.25">
      <c r="A3708" s="91" t="s">
        <v>57</v>
      </c>
      <c r="B3708" s="92" t="s">
        <v>41</v>
      </c>
      <c r="C3708" s="92" t="s">
        <v>55</v>
      </c>
      <c r="D3708" s="92" t="s">
        <v>123</v>
      </c>
      <c r="E3708" s="92" t="s">
        <v>37</v>
      </c>
      <c r="F3708" s="92" t="s">
        <v>37</v>
      </c>
      <c r="G3708" s="93" t="s">
        <v>44</v>
      </c>
      <c r="H3708" s="93" t="s">
        <v>37</v>
      </c>
      <c r="I3708" s="92" t="s">
        <v>117</v>
      </c>
      <c r="J3708" s="94">
        <v>4289</v>
      </c>
      <c r="K3708" s="95">
        <v>8201</v>
      </c>
      <c r="L3708" s="96">
        <v>343331.80999999901</v>
      </c>
    </row>
    <row r="3709" spans="1:12" s="97" customFormat="1" ht="15" customHeight="1" x14ac:dyDescent="0.25">
      <c r="A3709" s="91" t="s">
        <v>57</v>
      </c>
      <c r="B3709" s="92" t="s">
        <v>41</v>
      </c>
      <c r="C3709" s="92" t="s">
        <v>55</v>
      </c>
      <c r="D3709" s="92" t="s">
        <v>123</v>
      </c>
      <c r="E3709" s="92" t="s">
        <v>37</v>
      </c>
      <c r="F3709" s="92" t="s">
        <v>37</v>
      </c>
      <c r="G3709" s="93" t="s">
        <v>44</v>
      </c>
      <c r="H3709" s="93" t="s">
        <v>37</v>
      </c>
      <c r="I3709" s="92" t="s">
        <v>45</v>
      </c>
      <c r="J3709" s="94">
        <v>8004</v>
      </c>
      <c r="K3709" s="95">
        <v>12208</v>
      </c>
      <c r="L3709" s="96">
        <v>470538.70000009</v>
      </c>
    </row>
    <row r="3710" spans="1:12" s="97" customFormat="1" ht="15" customHeight="1" x14ac:dyDescent="0.25">
      <c r="A3710" s="91" t="s">
        <v>57</v>
      </c>
      <c r="B3710" s="92" t="s">
        <v>41</v>
      </c>
      <c r="C3710" s="92" t="s">
        <v>55</v>
      </c>
      <c r="D3710" s="92" t="s">
        <v>123</v>
      </c>
      <c r="E3710" s="92" t="s">
        <v>37</v>
      </c>
      <c r="F3710" s="92" t="s">
        <v>37</v>
      </c>
      <c r="G3710" s="93" t="s">
        <v>98</v>
      </c>
      <c r="H3710" s="93" t="s">
        <v>37</v>
      </c>
      <c r="I3710" s="92" t="s">
        <v>117</v>
      </c>
      <c r="J3710" s="94">
        <v>4162</v>
      </c>
      <c r="K3710" s="95">
        <v>7441</v>
      </c>
      <c r="L3710" s="96">
        <v>314698.86</v>
      </c>
    </row>
    <row r="3711" spans="1:12" s="97" customFormat="1" ht="15" customHeight="1" x14ac:dyDescent="0.25">
      <c r="A3711" s="91" t="s">
        <v>57</v>
      </c>
      <c r="B3711" s="92" t="s">
        <v>41</v>
      </c>
      <c r="C3711" s="92" t="s">
        <v>55</v>
      </c>
      <c r="D3711" s="92" t="s">
        <v>123</v>
      </c>
      <c r="E3711" s="92" t="s">
        <v>37</v>
      </c>
      <c r="F3711" s="92" t="s">
        <v>37</v>
      </c>
      <c r="G3711" s="93" t="s">
        <v>98</v>
      </c>
      <c r="H3711" s="93" t="s">
        <v>37</v>
      </c>
      <c r="I3711" s="92" t="s">
        <v>45</v>
      </c>
      <c r="J3711" s="94">
        <v>8072</v>
      </c>
      <c r="K3711" s="95">
        <v>12216</v>
      </c>
      <c r="L3711" s="96">
        <v>470403.030000092</v>
      </c>
    </row>
    <row r="3712" spans="1:12" s="97" customFormat="1" ht="15" customHeight="1" x14ac:dyDescent="0.25">
      <c r="A3712" s="91" t="s">
        <v>57</v>
      </c>
      <c r="B3712" s="92" t="s">
        <v>41</v>
      </c>
      <c r="C3712" s="92" t="s">
        <v>55</v>
      </c>
      <c r="D3712" s="92" t="s">
        <v>123</v>
      </c>
      <c r="E3712" s="92" t="s">
        <v>37</v>
      </c>
      <c r="F3712" s="92" t="s">
        <v>37</v>
      </c>
      <c r="G3712" s="93" t="s">
        <v>37</v>
      </c>
      <c r="H3712" s="93" t="s">
        <v>122</v>
      </c>
      <c r="I3712" s="92" t="s">
        <v>117</v>
      </c>
      <c r="J3712" s="94">
        <v>4747</v>
      </c>
      <c r="K3712" s="95">
        <v>9881</v>
      </c>
      <c r="L3712" s="96">
        <v>449584.570000012</v>
      </c>
    </row>
    <row r="3713" spans="1:12" s="97" customFormat="1" ht="15" customHeight="1" x14ac:dyDescent="0.25">
      <c r="A3713" s="91" t="s">
        <v>57</v>
      </c>
      <c r="B3713" s="92" t="s">
        <v>41</v>
      </c>
      <c r="C3713" s="92" t="s">
        <v>55</v>
      </c>
      <c r="D3713" s="92" t="s">
        <v>123</v>
      </c>
      <c r="E3713" s="92" t="s">
        <v>37</v>
      </c>
      <c r="F3713" s="92" t="s">
        <v>37</v>
      </c>
      <c r="G3713" s="93" t="s">
        <v>37</v>
      </c>
      <c r="H3713" s="93" t="s">
        <v>122</v>
      </c>
      <c r="I3713" s="92" t="s">
        <v>45</v>
      </c>
      <c r="J3713" s="94">
        <v>8487</v>
      </c>
      <c r="K3713" s="95">
        <v>13095</v>
      </c>
      <c r="L3713" s="96">
        <v>516051.62000005401</v>
      </c>
    </row>
    <row r="3714" spans="1:12" s="97" customFormat="1" ht="15" customHeight="1" x14ac:dyDescent="0.25">
      <c r="A3714" s="91" t="s">
        <v>57</v>
      </c>
      <c r="B3714" s="92" t="s">
        <v>41</v>
      </c>
      <c r="C3714" s="92" t="s">
        <v>55</v>
      </c>
      <c r="D3714" s="92" t="s">
        <v>123</v>
      </c>
      <c r="E3714" s="92" t="s">
        <v>37</v>
      </c>
      <c r="F3714" s="92" t="s">
        <v>37</v>
      </c>
      <c r="G3714" s="93" t="s">
        <v>37</v>
      </c>
      <c r="H3714" s="93" t="s">
        <v>37</v>
      </c>
      <c r="I3714" s="92" t="s">
        <v>117</v>
      </c>
      <c r="J3714" s="94">
        <v>22573</v>
      </c>
      <c r="K3714" s="95">
        <v>45310</v>
      </c>
      <c r="L3714" s="96">
        <v>1894417.67999948</v>
      </c>
    </row>
    <row r="3715" spans="1:12" s="97" customFormat="1" ht="15" customHeight="1" x14ac:dyDescent="0.25">
      <c r="A3715" s="91" t="s">
        <v>57</v>
      </c>
      <c r="B3715" s="92" t="s">
        <v>41</v>
      </c>
      <c r="C3715" s="92" t="s">
        <v>55</v>
      </c>
      <c r="D3715" s="92" t="s">
        <v>123</v>
      </c>
      <c r="E3715" s="92" t="s">
        <v>37</v>
      </c>
      <c r="F3715" s="92" t="s">
        <v>37</v>
      </c>
      <c r="G3715" s="93" t="s">
        <v>37</v>
      </c>
      <c r="H3715" s="93" t="s">
        <v>37</v>
      </c>
      <c r="I3715" s="92" t="s">
        <v>45</v>
      </c>
      <c r="J3715" s="94">
        <v>38365</v>
      </c>
      <c r="K3715" s="95">
        <v>60827</v>
      </c>
      <c r="L3715" s="96">
        <v>2340316.49999903</v>
      </c>
    </row>
    <row r="3716" spans="1:12" s="97" customFormat="1" ht="15" customHeight="1" x14ac:dyDescent="0.25">
      <c r="A3716" s="91" t="s">
        <v>57</v>
      </c>
      <c r="B3716" s="92" t="s">
        <v>41</v>
      </c>
      <c r="C3716" s="92" t="s">
        <v>55</v>
      </c>
      <c r="D3716" s="92" t="s">
        <v>123</v>
      </c>
      <c r="E3716" s="92" t="s">
        <v>37</v>
      </c>
      <c r="F3716" s="92" t="s">
        <v>37</v>
      </c>
      <c r="G3716" s="93" t="s">
        <v>37</v>
      </c>
      <c r="H3716" s="93" t="s">
        <v>64</v>
      </c>
      <c r="I3716" s="92" t="s">
        <v>117</v>
      </c>
      <c r="J3716" s="94">
        <v>17518</v>
      </c>
      <c r="K3716" s="95">
        <v>34652</v>
      </c>
      <c r="L3716" s="96">
        <v>1412279.9999999399</v>
      </c>
    </row>
    <row r="3717" spans="1:12" s="97" customFormat="1" ht="15" customHeight="1" x14ac:dyDescent="0.25">
      <c r="A3717" s="91" t="s">
        <v>57</v>
      </c>
      <c r="B3717" s="92" t="s">
        <v>41</v>
      </c>
      <c r="C3717" s="92" t="s">
        <v>55</v>
      </c>
      <c r="D3717" s="92" t="s">
        <v>123</v>
      </c>
      <c r="E3717" s="92" t="s">
        <v>37</v>
      </c>
      <c r="F3717" s="92" t="s">
        <v>37</v>
      </c>
      <c r="G3717" s="93" t="s">
        <v>37</v>
      </c>
      <c r="H3717" s="93" t="s">
        <v>64</v>
      </c>
      <c r="I3717" s="92" t="s">
        <v>45</v>
      </c>
      <c r="J3717" s="94">
        <v>29388</v>
      </c>
      <c r="K3717" s="95">
        <v>46814</v>
      </c>
      <c r="L3717" s="96">
        <v>1788699.6499996199</v>
      </c>
    </row>
    <row r="3718" spans="1:12" s="97" customFormat="1" ht="15" customHeight="1" x14ac:dyDescent="0.25">
      <c r="A3718" s="91" t="s">
        <v>57</v>
      </c>
      <c r="B3718" s="92" t="s">
        <v>41</v>
      </c>
      <c r="C3718" s="92" t="s">
        <v>55</v>
      </c>
      <c r="D3718" s="92" t="s">
        <v>125</v>
      </c>
      <c r="E3718" s="92" t="s">
        <v>61</v>
      </c>
      <c r="F3718" s="92" t="s">
        <v>37</v>
      </c>
      <c r="G3718" s="93" t="s">
        <v>37</v>
      </c>
      <c r="H3718" s="93" t="s">
        <v>37</v>
      </c>
      <c r="I3718" s="92" t="s">
        <v>117</v>
      </c>
      <c r="J3718" s="94">
        <v>1846</v>
      </c>
      <c r="K3718" s="95">
        <v>17422</v>
      </c>
      <c r="L3718" s="96">
        <v>1068454.6800000099</v>
      </c>
    </row>
    <row r="3719" spans="1:12" s="97" customFormat="1" ht="15" customHeight="1" x14ac:dyDescent="0.25">
      <c r="A3719" s="91" t="s">
        <v>57</v>
      </c>
      <c r="B3719" s="92" t="s">
        <v>41</v>
      </c>
      <c r="C3719" s="92" t="s">
        <v>55</v>
      </c>
      <c r="D3719" s="92" t="s">
        <v>125</v>
      </c>
      <c r="E3719" s="92" t="s">
        <v>61</v>
      </c>
      <c r="F3719" s="92" t="s">
        <v>37</v>
      </c>
      <c r="G3719" s="93" t="s">
        <v>37</v>
      </c>
      <c r="H3719" s="93" t="s">
        <v>37</v>
      </c>
      <c r="I3719" s="92" t="s">
        <v>45</v>
      </c>
      <c r="J3719" s="94">
        <v>5132</v>
      </c>
      <c r="K3719" s="95">
        <v>41187</v>
      </c>
      <c r="L3719" s="96">
        <v>2249914.00000023</v>
      </c>
    </row>
    <row r="3720" spans="1:12" s="97" customFormat="1" ht="15" customHeight="1" x14ac:dyDescent="0.25">
      <c r="A3720" s="91" t="s">
        <v>57</v>
      </c>
      <c r="B3720" s="92" t="s">
        <v>41</v>
      </c>
      <c r="C3720" s="92" t="s">
        <v>55</v>
      </c>
      <c r="D3720" s="92" t="s">
        <v>125</v>
      </c>
      <c r="E3720" s="92" t="s">
        <v>62</v>
      </c>
      <c r="F3720" s="92" t="s">
        <v>37</v>
      </c>
      <c r="G3720" s="93" t="s">
        <v>37</v>
      </c>
      <c r="H3720" s="93" t="s">
        <v>37</v>
      </c>
      <c r="I3720" s="92" t="s">
        <v>117</v>
      </c>
      <c r="J3720" s="94">
        <v>1335</v>
      </c>
      <c r="K3720" s="95">
        <v>14927</v>
      </c>
      <c r="L3720" s="96">
        <v>901490.84000001301</v>
      </c>
    </row>
    <row r="3721" spans="1:12" s="97" customFormat="1" ht="15" customHeight="1" x14ac:dyDescent="0.25">
      <c r="A3721" s="91" t="s">
        <v>57</v>
      </c>
      <c r="B3721" s="92" t="s">
        <v>41</v>
      </c>
      <c r="C3721" s="92" t="s">
        <v>55</v>
      </c>
      <c r="D3721" s="92" t="s">
        <v>125</v>
      </c>
      <c r="E3721" s="92" t="s">
        <v>62</v>
      </c>
      <c r="F3721" s="92" t="s">
        <v>37</v>
      </c>
      <c r="G3721" s="93" t="s">
        <v>37</v>
      </c>
      <c r="H3721" s="93" t="s">
        <v>37</v>
      </c>
      <c r="I3721" s="92" t="s">
        <v>45</v>
      </c>
      <c r="J3721" s="94">
        <v>3153</v>
      </c>
      <c r="K3721" s="95">
        <v>23183</v>
      </c>
      <c r="L3721" s="96">
        <v>1268491.94000007</v>
      </c>
    </row>
    <row r="3722" spans="1:12" s="97" customFormat="1" ht="15" customHeight="1" x14ac:dyDescent="0.25">
      <c r="A3722" s="91" t="s">
        <v>57</v>
      </c>
      <c r="B3722" s="92" t="s">
        <v>41</v>
      </c>
      <c r="C3722" s="92" t="s">
        <v>55</v>
      </c>
      <c r="D3722" s="92" t="s">
        <v>125</v>
      </c>
      <c r="E3722" s="92" t="s">
        <v>37</v>
      </c>
      <c r="F3722" s="92" t="s">
        <v>120</v>
      </c>
      <c r="G3722" s="93" t="s">
        <v>37</v>
      </c>
      <c r="H3722" s="93" t="s">
        <v>37</v>
      </c>
      <c r="I3722" s="92" t="s">
        <v>117</v>
      </c>
      <c r="J3722" s="94">
        <v>198</v>
      </c>
      <c r="K3722" s="95">
        <v>1392</v>
      </c>
      <c r="L3722" s="96">
        <v>111677.39</v>
      </c>
    </row>
    <row r="3723" spans="1:12" s="97" customFormat="1" ht="15" customHeight="1" x14ac:dyDescent="0.25">
      <c r="A3723" s="91" t="s">
        <v>57</v>
      </c>
      <c r="B3723" s="92" t="s">
        <v>41</v>
      </c>
      <c r="C3723" s="92" t="s">
        <v>55</v>
      </c>
      <c r="D3723" s="92" t="s">
        <v>125</v>
      </c>
      <c r="E3723" s="92" t="s">
        <v>37</v>
      </c>
      <c r="F3723" s="92" t="s">
        <v>120</v>
      </c>
      <c r="G3723" s="93" t="s">
        <v>37</v>
      </c>
      <c r="H3723" s="93" t="s">
        <v>37</v>
      </c>
      <c r="I3723" s="92" t="s">
        <v>45</v>
      </c>
      <c r="J3723" s="94">
        <v>548</v>
      </c>
      <c r="K3723" s="95">
        <v>4889</v>
      </c>
      <c r="L3723" s="96">
        <v>279559.05</v>
      </c>
    </row>
    <row r="3724" spans="1:12" s="97" customFormat="1" ht="15" customHeight="1" x14ac:dyDescent="0.25">
      <c r="A3724" s="91" t="s">
        <v>57</v>
      </c>
      <c r="B3724" s="92" t="s">
        <v>41</v>
      </c>
      <c r="C3724" s="92" t="s">
        <v>55</v>
      </c>
      <c r="D3724" s="92" t="s">
        <v>125</v>
      </c>
      <c r="E3724" s="92" t="s">
        <v>37</v>
      </c>
      <c r="F3724" s="92" t="s">
        <v>121</v>
      </c>
      <c r="G3724" s="93" t="s">
        <v>37</v>
      </c>
      <c r="H3724" s="93" t="s">
        <v>37</v>
      </c>
      <c r="I3724" s="92" t="s">
        <v>117</v>
      </c>
      <c r="J3724" s="94">
        <v>2463</v>
      </c>
      <c r="K3724" s="95">
        <v>24360</v>
      </c>
      <c r="L3724" s="96">
        <v>1483262.76999981</v>
      </c>
    </row>
    <row r="3725" spans="1:12" s="97" customFormat="1" ht="15" customHeight="1" x14ac:dyDescent="0.25">
      <c r="A3725" s="91" t="s">
        <v>57</v>
      </c>
      <c r="B3725" s="92" t="s">
        <v>41</v>
      </c>
      <c r="C3725" s="92" t="s">
        <v>55</v>
      </c>
      <c r="D3725" s="92" t="s">
        <v>125</v>
      </c>
      <c r="E3725" s="92" t="s">
        <v>37</v>
      </c>
      <c r="F3725" s="92" t="s">
        <v>121</v>
      </c>
      <c r="G3725" s="93" t="s">
        <v>37</v>
      </c>
      <c r="H3725" s="93" t="s">
        <v>37</v>
      </c>
      <c r="I3725" s="92" t="s">
        <v>45</v>
      </c>
      <c r="J3725" s="94">
        <v>6558</v>
      </c>
      <c r="K3725" s="95">
        <v>50780</v>
      </c>
      <c r="L3725" s="96">
        <v>2768575.7900001402</v>
      </c>
    </row>
    <row r="3726" spans="1:12" s="97" customFormat="1" ht="15" customHeight="1" x14ac:dyDescent="0.25">
      <c r="A3726" s="91" t="s">
        <v>57</v>
      </c>
      <c r="B3726" s="92" t="s">
        <v>41</v>
      </c>
      <c r="C3726" s="92" t="s">
        <v>55</v>
      </c>
      <c r="D3726" s="92" t="s">
        <v>125</v>
      </c>
      <c r="E3726" s="92" t="s">
        <v>37</v>
      </c>
      <c r="F3726" s="92" t="s">
        <v>60</v>
      </c>
      <c r="G3726" s="93" t="s">
        <v>37</v>
      </c>
      <c r="H3726" s="93" t="s">
        <v>37</v>
      </c>
      <c r="I3726" s="92" t="s">
        <v>117</v>
      </c>
      <c r="J3726" s="94">
        <v>524</v>
      </c>
      <c r="K3726" s="95">
        <v>6597</v>
      </c>
      <c r="L3726" s="96">
        <v>375005.36000002403</v>
      </c>
    </row>
    <row r="3727" spans="1:12" s="97" customFormat="1" ht="15" customHeight="1" x14ac:dyDescent="0.25">
      <c r="A3727" s="91" t="s">
        <v>57</v>
      </c>
      <c r="B3727" s="92" t="s">
        <v>41</v>
      </c>
      <c r="C3727" s="92" t="s">
        <v>55</v>
      </c>
      <c r="D3727" s="92" t="s">
        <v>125</v>
      </c>
      <c r="E3727" s="92" t="s">
        <v>37</v>
      </c>
      <c r="F3727" s="92" t="s">
        <v>60</v>
      </c>
      <c r="G3727" s="93" t="s">
        <v>37</v>
      </c>
      <c r="H3727" s="93" t="s">
        <v>37</v>
      </c>
      <c r="I3727" s="92" t="s">
        <v>45</v>
      </c>
      <c r="J3727" s="94">
        <v>1202</v>
      </c>
      <c r="K3727" s="95">
        <v>8701</v>
      </c>
      <c r="L3727" s="96">
        <v>470271.09999998502</v>
      </c>
    </row>
    <row r="3728" spans="1:12" s="97" customFormat="1" ht="15" customHeight="1" x14ac:dyDescent="0.25">
      <c r="A3728" s="91" t="s">
        <v>57</v>
      </c>
      <c r="B3728" s="92" t="s">
        <v>41</v>
      </c>
      <c r="C3728" s="92" t="s">
        <v>55</v>
      </c>
      <c r="D3728" s="92" t="s">
        <v>125</v>
      </c>
      <c r="E3728" s="92" t="s">
        <v>37</v>
      </c>
      <c r="F3728" s="92" t="s">
        <v>37</v>
      </c>
      <c r="G3728" s="93" t="s">
        <v>41</v>
      </c>
      <c r="H3728" s="93" t="s">
        <v>37</v>
      </c>
      <c r="I3728" s="92" t="s">
        <v>117</v>
      </c>
      <c r="J3728" s="94">
        <v>796</v>
      </c>
      <c r="K3728" s="95">
        <v>7668</v>
      </c>
      <c r="L3728" s="96">
        <v>482135</v>
      </c>
    </row>
    <row r="3729" spans="1:12" s="97" customFormat="1" ht="15" customHeight="1" x14ac:dyDescent="0.25">
      <c r="A3729" s="91" t="s">
        <v>57</v>
      </c>
      <c r="B3729" s="92" t="s">
        <v>41</v>
      </c>
      <c r="C3729" s="92" t="s">
        <v>55</v>
      </c>
      <c r="D3729" s="92" t="s">
        <v>125</v>
      </c>
      <c r="E3729" s="92" t="s">
        <v>37</v>
      </c>
      <c r="F3729" s="92" t="s">
        <v>37</v>
      </c>
      <c r="G3729" s="93" t="s">
        <v>41</v>
      </c>
      <c r="H3729" s="93" t="s">
        <v>37</v>
      </c>
      <c r="I3729" s="92" t="s">
        <v>45</v>
      </c>
      <c r="J3729" s="94">
        <v>1641</v>
      </c>
      <c r="K3729" s="95">
        <v>10285</v>
      </c>
      <c r="L3729" s="96">
        <v>575065.94999996899</v>
      </c>
    </row>
    <row r="3730" spans="1:12" s="97" customFormat="1" ht="15" customHeight="1" x14ac:dyDescent="0.25">
      <c r="A3730" s="91" t="s">
        <v>57</v>
      </c>
      <c r="B3730" s="92" t="s">
        <v>41</v>
      </c>
      <c r="C3730" s="92" t="s">
        <v>55</v>
      </c>
      <c r="D3730" s="92" t="s">
        <v>125</v>
      </c>
      <c r="E3730" s="92" t="s">
        <v>37</v>
      </c>
      <c r="F3730" s="92" t="s">
        <v>37</v>
      </c>
      <c r="G3730" s="93" t="s">
        <v>42</v>
      </c>
      <c r="H3730" s="93" t="s">
        <v>37</v>
      </c>
      <c r="I3730" s="92" t="s">
        <v>117</v>
      </c>
      <c r="J3730" s="94">
        <v>711</v>
      </c>
      <c r="K3730" s="95">
        <v>6877</v>
      </c>
      <c r="L3730" s="96">
        <v>426356.00999999302</v>
      </c>
    </row>
    <row r="3731" spans="1:12" s="97" customFormat="1" ht="15" customHeight="1" x14ac:dyDescent="0.25">
      <c r="A3731" s="91" t="s">
        <v>57</v>
      </c>
      <c r="B3731" s="92" t="s">
        <v>41</v>
      </c>
      <c r="C3731" s="92" t="s">
        <v>55</v>
      </c>
      <c r="D3731" s="92" t="s">
        <v>125</v>
      </c>
      <c r="E3731" s="92" t="s">
        <v>37</v>
      </c>
      <c r="F3731" s="92" t="s">
        <v>37</v>
      </c>
      <c r="G3731" s="93" t="s">
        <v>42</v>
      </c>
      <c r="H3731" s="93" t="s">
        <v>37</v>
      </c>
      <c r="I3731" s="92" t="s">
        <v>45</v>
      </c>
      <c r="J3731" s="94">
        <v>1736</v>
      </c>
      <c r="K3731" s="95">
        <v>11768</v>
      </c>
      <c r="L3731" s="96">
        <v>650139.41999997001</v>
      </c>
    </row>
    <row r="3732" spans="1:12" s="97" customFormat="1" ht="15" customHeight="1" x14ac:dyDescent="0.25">
      <c r="A3732" s="91" t="s">
        <v>57</v>
      </c>
      <c r="B3732" s="92" t="s">
        <v>41</v>
      </c>
      <c r="C3732" s="92" t="s">
        <v>55</v>
      </c>
      <c r="D3732" s="92" t="s">
        <v>125</v>
      </c>
      <c r="E3732" s="92" t="s">
        <v>37</v>
      </c>
      <c r="F3732" s="92" t="s">
        <v>37</v>
      </c>
      <c r="G3732" s="93" t="s">
        <v>43</v>
      </c>
      <c r="H3732" s="93" t="s">
        <v>37</v>
      </c>
      <c r="I3732" s="92" t="s">
        <v>117</v>
      </c>
      <c r="J3732" s="94">
        <v>665</v>
      </c>
      <c r="K3732" s="95">
        <v>6206</v>
      </c>
      <c r="L3732" s="96">
        <v>366602.369999994</v>
      </c>
    </row>
    <row r="3733" spans="1:12" s="97" customFormat="1" ht="15" customHeight="1" x14ac:dyDescent="0.25">
      <c r="A3733" s="91" t="s">
        <v>57</v>
      </c>
      <c r="B3733" s="92" t="s">
        <v>41</v>
      </c>
      <c r="C3733" s="92" t="s">
        <v>55</v>
      </c>
      <c r="D3733" s="92" t="s">
        <v>125</v>
      </c>
      <c r="E3733" s="92" t="s">
        <v>37</v>
      </c>
      <c r="F3733" s="92" t="s">
        <v>37</v>
      </c>
      <c r="G3733" s="93" t="s">
        <v>43</v>
      </c>
      <c r="H3733" s="93" t="s">
        <v>37</v>
      </c>
      <c r="I3733" s="92" t="s">
        <v>45</v>
      </c>
      <c r="J3733" s="94">
        <v>1778</v>
      </c>
      <c r="K3733" s="95">
        <v>12672</v>
      </c>
      <c r="L3733" s="96">
        <v>690652.12999997404</v>
      </c>
    </row>
    <row r="3734" spans="1:12" s="97" customFormat="1" ht="15" customHeight="1" x14ac:dyDescent="0.25">
      <c r="A3734" s="91" t="s">
        <v>57</v>
      </c>
      <c r="B3734" s="92" t="s">
        <v>41</v>
      </c>
      <c r="C3734" s="92" t="s">
        <v>55</v>
      </c>
      <c r="D3734" s="92" t="s">
        <v>125</v>
      </c>
      <c r="E3734" s="92" t="s">
        <v>37</v>
      </c>
      <c r="F3734" s="92" t="s">
        <v>37</v>
      </c>
      <c r="G3734" s="93" t="s">
        <v>44</v>
      </c>
      <c r="H3734" s="93" t="s">
        <v>37</v>
      </c>
      <c r="I3734" s="92" t="s">
        <v>117</v>
      </c>
      <c r="J3734" s="94">
        <v>611</v>
      </c>
      <c r="K3734" s="95">
        <v>4892</v>
      </c>
      <c r="L3734" s="96">
        <v>298805.449999996</v>
      </c>
    </row>
    <row r="3735" spans="1:12" s="97" customFormat="1" ht="15" customHeight="1" x14ac:dyDescent="0.25">
      <c r="A3735" s="91" t="s">
        <v>57</v>
      </c>
      <c r="B3735" s="92" t="s">
        <v>41</v>
      </c>
      <c r="C3735" s="92" t="s">
        <v>55</v>
      </c>
      <c r="D3735" s="92" t="s">
        <v>125</v>
      </c>
      <c r="E3735" s="92" t="s">
        <v>37</v>
      </c>
      <c r="F3735" s="92" t="s">
        <v>37</v>
      </c>
      <c r="G3735" s="93" t="s">
        <v>44</v>
      </c>
      <c r="H3735" s="93" t="s">
        <v>37</v>
      </c>
      <c r="I3735" s="92" t="s">
        <v>45</v>
      </c>
      <c r="J3735" s="94">
        <v>1625</v>
      </c>
      <c r="K3735" s="95">
        <v>11994</v>
      </c>
      <c r="L3735" s="96">
        <v>651144.43999997503</v>
      </c>
    </row>
    <row r="3736" spans="1:12" s="97" customFormat="1" ht="15" customHeight="1" x14ac:dyDescent="0.25">
      <c r="A3736" s="91" t="s">
        <v>57</v>
      </c>
      <c r="B3736" s="92" t="s">
        <v>41</v>
      </c>
      <c r="C3736" s="92" t="s">
        <v>55</v>
      </c>
      <c r="D3736" s="92" t="s">
        <v>125</v>
      </c>
      <c r="E3736" s="92" t="s">
        <v>37</v>
      </c>
      <c r="F3736" s="92" t="s">
        <v>37</v>
      </c>
      <c r="G3736" s="93" t="s">
        <v>98</v>
      </c>
      <c r="H3736" s="93" t="s">
        <v>37</v>
      </c>
      <c r="I3736" s="92" t="s">
        <v>117</v>
      </c>
      <c r="J3736" s="94">
        <v>619</v>
      </c>
      <c r="K3736" s="95">
        <v>5620</v>
      </c>
      <c r="L3736" s="96">
        <v>328902.159999998</v>
      </c>
    </row>
    <row r="3737" spans="1:12" s="97" customFormat="1" ht="15" customHeight="1" x14ac:dyDescent="0.25">
      <c r="A3737" s="91" t="s">
        <v>57</v>
      </c>
      <c r="B3737" s="92" t="s">
        <v>41</v>
      </c>
      <c r="C3737" s="92" t="s">
        <v>55</v>
      </c>
      <c r="D3737" s="92" t="s">
        <v>125</v>
      </c>
      <c r="E3737" s="92" t="s">
        <v>37</v>
      </c>
      <c r="F3737" s="92" t="s">
        <v>37</v>
      </c>
      <c r="G3737" s="93" t="s">
        <v>98</v>
      </c>
      <c r="H3737" s="93" t="s">
        <v>37</v>
      </c>
      <c r="I3737" s="92" t="s">
        <v>45</v>
      </c>
      <c r="J3737" s="94">
        <v>1851</v>
      </c>
      <c r="K3737" s="95">
        <v>16284</v>
      </c>
      <c r="L3737" s="96">
        <v>875441.24999997404</v>
      </c>
    </row>
    <row r="3738" spans="1:12" s="97" customFormat="1" ht="15" customHeight="1" x14ac:dyDescent="0.25">
      <c r="A3738" s="91" t="s">
        <v>57</v>
      </c>
      <c r="B3738" s="92" t="s">
        <v>41</v>
      </c>
      <c r="C3738" s="92" t="s">
        <v>55</v>
      </c>
      <c r="D3738" s="92" t="s">
        <v>125</v>
      </c>
      <c r="E3738" s="92" t="s">
        <v>37</v>
      </c>
      <c r="F3738" s="92" t="s">
        <v>37</v>
      </c>
      <c r="G3738" s="93" t="s">
        <v>37</v>
      </c>
      <c r="H3738" s="93" t="s">
        <v>122</v>
      </c>
      <c r="I3738" s="92" t="s">
        <v>117</v>
      </c>
      <c r="J3738" s="94">
        <v>501</v>
      </c>
      <c r="K3738" s="95">
        <v>4040</v>
      </c>
      <c r="L3738" s="96">
        <v>281150.240000005</v>
      </c>
    </row>
    <row r="3739" spans="1:12" s="97" customFormat="1" ht="15" customHeight="1" x14ac:dyDescent="0.25">
      <c r="A3739" s="91" t="s">
        <v>57</v>
      </c>
      <c r="B3739" s="92" t="s">
        <v>41</v>
      </c>
      <c r="C3739" s="92" t="s">
        <v>55</v>
      </c>
      <c r="D3739" s="92" t="s">
        <v>125</v>
      </c>
      <c r="E3739" s="92" t="s">
        <v>37</v>
      </c>
      <c r="F3739" s="92" t="s">
        <v>37</v>
      </c>
      <c r="G3739" s="93" t="s">
        <v>37</v>
      </c>
      <c r="H3739" s="93" t="s">
        <v>122</v>
      </c>
      <c r="I3739" s="92" t="s">
        <v>45</v>
      </c>
      <c r="J3739" s="94">
        <v>1004</v>
      </c>
      <c r="K3739" s="95">
        <v>6048</v>
      </c>
      <c r="L3739" s="96">
        <v>347281.63999999303</v>
      </c>
    </row>
    <row r="3740" spans="1:12" s="97" customFormat="1" ht="15" customHeight="1" x14ac:dyDescent="0.25">
      <c r="A3740" s="91" t="s">
        <v>57</v>
      </c>
      <c r="B3740" s="92" t="s">
        <v>41</v>
      </c>
      <c r="C3740" s="92" t="s">
        <v>55</v>
      </c>
      <c r="D3740" s="92" t="s">
        <v>125</v>
      </c>
      <c r="E3740" s="92" t="s">
        <v>37</v>
      </c>
      <c r="F3740" s="92" t="s">
        <v>37</v>
      </c>
      <c r="G3740" s="93" t="s">
        <v>37</v>
      </c>
      <c r="H3740" s="93" t="s">
        <v>37</v>
      </c>
      <c r="I3740" s="92" t="s">
        <v>117</v>
      </c>
      <c r="J3740" s="94">
        <v>3181</v>
      </c>
      <c r="K3740" s="95">
        <v>32349</v>
      </c>
      <c r="L3740" s="96">
        <v>1969945.5199995399</v>
      </c>
    </row>
    <row r="3741" spans="1:12" s="97" customFormat="1" ht="15" customHeight="1" x14ac:dyDescent="0.25">
      <c r="A3741" s="91" t="s">
        <v>57</v>
      </c>
      <c r="B3741" s="92" t="s">
        <v>41</v>
      </c>
      <c r="C3741" s="92" t="s">
        <v>55</v>
      </c>
      <c r="D3741" s="92" t="s">
        <v>125</v>
      </c>
      <c r="E3741" s="92" t="s">
        <v>37</v>
      </c>
      <c r="F3741" s="92" t="s">
        <v>37</v>
      </c>
      <c r="G3741" s="93" t="s">
        <v>37</v>
      </c>
      <c r="H3741" s="93" t="s">
        <v>37</v>
      </c>
      <c r="I3741" s="92" t="s">
        <v>45</v>
      </c>
      <c r="J3741" s="94">
        <v>8285</v>
      </c>
      <c r="K3741" s="95">
        <v>64370</v>
      </c>
      <c r="L3741" s="96">
        <v>3518405.9399999101</v>
      </c>
    </row>
    <row r="3742" spans="1:12" s="97" customFormat="1" ht="15" customHeight="1" x14ac:dyDescent="0.25">
      <c r="A3742" s="91" t="s">
        <v>57</v>
      </c>
      <c r="B3742" s="92" t="s">
        <v>41</v>
      </c>
      <c r="C3742" s="92" t="s">
        <v>55</v>
      </c>
      <c r="D3742" s="92" t="s">
        <v>125</v>
      </c>
      <c r="E3742" s="92" t="s">
        <v>37</v>
      </c>
      <c r="F3742" s="92" t="s">
        <v>37</v>
      </c>
      <c r="G3742" s="93" t="s">
        <v>37</v>
      </c>
      <c r="H3742" s="93" t="s">
        <v>64</v>
      </c>
      <c r="I3742" s="92" t="s">
        <v>117</v>
      </c>
      <c r="J3742" s="94">
        <v>2639</v>
      </c>
      <c r="K3742" s="95">
        <v>27409</v>
      </c>
      <c r="L3742" s="96">
        <v>1633280.37999954</v>
      </c>
    </row>
    <row r="3743" spans="1:12" s="97" customFormat="1" ht="15" customHeight="1" x14ac:dyDescent="0.25">
      <c r="A3743" s="91" t="s">
        <v>57</v>
      </c>
      <c r="B3743" s="92" t="s">
        <v>41</v>
      </c>
      <c r="C3743" s="92" t="s">
        <v>55</v>
      </c>
      <c r="D3743" s="92" t="s">
        <v>125</v>
      </c>
      <c r="E3743" s="92" t="s">
        <v>37</v>
      </c>
      <c r="F3743" s="92" t="s">
        <v>37</v>
      </c>
      <c r="G3743" s="93" t="s">
        <v>37</v>
      </c>
      <c r="H3743" s="93" t="s">
        <v>64</v>
      </c>
      <c r="I3743" s="92" t="s">
        <v>45</v>
      </c>
      <c r="J3743" s="94">
        <v>7208</v>
      </c>
      <c r="K3743" s="95">
        <v>57203</v>
      </c>
      <c r="L3743" s="96">
        <v>3109270.1499999901</v>
      </c>
    </row>
    <row r="3744" spans="1:12" s="97" customFormat="1" ht="15" customHeight="1" x14ac:dyDescent="0.25">
      <c r="A3744" s="91" t="s">
        <v>57</v>
      </c>
      <c r="B3744" s="92" t="s">
        <v>41</v>
      </c>
      <c r="C3744" s="92" t="s">
        <v>55</v>
      </c>
      <c r="D3744" s="92" t="s">
        <v>124</v>
      </c>
      <c r="E3744" s="92" t="s">
        <v>61</v>
      </c>
      <c r="F3744" s="92" t="s">
        <v>37</v>
      </c>
      <c r="G3744" s="93" t="s">
        <v>37</v>
      </c>
      <c r="H3744" s="93" t="s">
        <v>37</v>
      </c>
      <c r="I3744" s="92" t="s">
        <v>117</v>
      </c>
      <c r="J3744" s="94">
        <v>243</v>
      </c>
      <c r="K3744" s="95">
        <v>409</v>
      </c>
      <c r="L3744" s="96">
        <v>25802.930000000099</v>
      </c>
    </row>
    <row r="3745" spans="1:12" s="97" customFormat="1" ht="15" customHeight="1" x14ac:dyDescent="0.25">
      <c r="A3745" s="91" t="s">
        <v>57</v>
      </c>
      <c r="B3745" s="92" t="s">
        <v>41</v>
      </c>
      <c r="C3745" s="92" t="s">
        <v>55</v>
      </c>
      <c r="D3745" s="92" t="s">
        <v>124</v>
      </c>
      <c r="E3745" s="92" t="s">
        <v>61</v>
      </c>
      <c r="F3745" s="92" t="s">
        <v>37</v>
      </c>
      <c r="G3745" s="93" t="s">
        <v>37</v>
      </c>
      <c r="H3745" s="93" t="s">
        <v>37</v>
      </c>
      <c r="I3745" s="92" t="s">
        <v>45</v>
      </c>
      <c r="J3745" s="94">
        <v>641</v>
      </c>
      <c r="K3745" s="95">
        <v>1101</v>
      </c>
      <c r="L3745" s="96">
        <v>59799.949999999299</v>
      </c>
    </row>
    <row r="3746" spans="1:12" s="97" customFormat="1" ht="15" customHeight="1" x14ac:dyDescent="0.25">
      <c r="A3746" s="91" t="s">
        <v>57</v>
      </c>
      <c r="B3746" s="92" t="s">
        <v>41</v>
      </c>
      <c r="C3746" s="92" t="s">
        <v>55</v>
      </c>
      <c r="D3746" s="92" t="s">
        <v>124</v>
      </c>
      <c r="E3746" s="92" t="s">
        <v>62</v>
      </c>
      <c r="F3746" s="92" t="s">
        <v>37</v>
      </c>
      <c r="G3746" s="93" t="s">
        <v>37</v>
      </c>
      <c r="H3746" s="93" t="s">
        <v>37</v>
      </c>
      <c r="I3746" s="92" t="s">
        <v>117</v>
      </c>
      <c r="J3746" s="94">
        <v>170</v>
      </c>
      <c r="K3746" s="95">
        <v>265</v>
      </c>
      <c r="L3746" s="96">
        <v>16506.2600000001</v>
      </c>
    </row>
    <row r="3747" spans="1:12" s="97" customFormat="1" ht="15" customHeight="1" x14ac:dyDescent="0.25">
      <c r="A3747" s="91" t="s">
        <v>57</v>
      </c>
      <c r="B3747" s="92" t="s">
        <v>41</v>
      </c>
      <c r="C3747" s="92" t="s">
        <v>55</v>
      </c>
      <c r="D3747" s="92" t="s">
        <v>124</v>
      </c>
      <c r="E3747" s="92" t="s">
        <v>62</v>
      </c>
      <c r="F3747" s="92" t="s">
        <v>37</v>
      </c>
      <c r="G3747" s="93" t="s">
        <v>37</v>
      </c>
      <c r="H3747" s="93" t="s">
        <v>37</v>
      </c>
      <c r="I3747" s="92" t="s">
        <v>45</v>
      </c>
      <c r="J3747" s="94">
        <v>402</v>
      </c>
      <c r="K3747" s="95">
        <v>564</v>
      </c>
      <c r="L3747" s="96">
        <v>30986.950000000299</v>
      </c>
    </row>
    <row r="3748" spans="1:12" s="97" customFormat="1" ht="15" customHeight="1" x14ac:dyDescent="0.25">
      <c r="A3748" s="91" t="s">
        <v>57</v>
      </c>
      <c r="B3748" s="92" t="s">
        <v>41</v>
      </c>
      <c r="C3748" s="92" t="s">
        <v>55</v>
      </c>
      <c r="D3748" s="92" t="s">
        <v>124</v>
      </c>
      <c r="E3748" s="92" t="s">
        <v>37</v>
      </c>
      <c r="F3748" s="92" t="s">
        <v>120</v>
      </c>
      <c r="G3748" s="93" t="s">
        <v>37</v>
      </c>
      <c r="H3748" s="93" t="s">
        <v>37</v>
      </c>
      <c r="I3748" s="92" t="s">
        <v>117</v>
      </c>
      <c r="J3748" s="94">
        <v>350</v>
      </c>
      <c r="K3748" s="95">
        <v>591</v>
      </c>
      <c r="L3748" s="96">
        <v>37419.3500000001</v>
      </c>
    </row>
    <row r="3749" spans="1:12" s="97" customFormat="1" ht="15" customHeight="1" x14ac:dyDescent="0.25">
      <c r="A3749" s="91" t="s">
        <v>57</v>
      </c>
      <c r="B3749" s="92" t="s">
        <v>41</v>
      </c>
      <c r="C3749" s="92" t="s">
        <v>55</v>
      </c>
      <c r="D3749" s="92" t="s">
        <v>124</v>
      </c>
      <c r="E3749" s="92" t="s">
        <v>37</v>
      </c>
      <c r="F3749" s="92" t="s">
        <v>120</v>
      </c>
      <c r="G3749" s="93" t="s">
        <v>37</v>
      </c>
      <c r="H3749" s="93" t="s">
        <v>37</v>
      </c>
      <c r="I3749" s="92" t="s">
        <v>45</v>
      </c>
      <c r="J3749" s="94">
        <v>935</v>
      </c>
      <c r="K3749" s="95">
        <v>1523</v>
      </c>
      <c r="L3749" s="96">
        <v>82906.109999998298</v>
      </c>
    </row>
    <row r="3750" spans="1:12" s="97" customFormat="1" ht="15" customHeight="1" x14ac:dyDescent="0.25">
      <c r="A3750" s="91" t="s">
        <v>57</v>
      </c>
      <c r="B3750" s="92" t="s">
        <v>41</v>
      </c>
      <c r="C3750" s="92" t="s">
        <v>55</v>
      </c>
      <c r="D3750" s="92" t="s">
        <v>124</v>
      </c>
      <c r="E3750" s="92" t="s">
        <v>37</v>
      </c>
      <c r="F3750" s="92" t="s">
        <v>37</v>
      </c>
      <c r="G3750" s="93" t="s">
        <v>41</v>
      </c>
      <c r="H3750" s="93" t="s">
        <v>37</v>
      </c>
      <c r="I3750" s="92" t="s">
        <v>117</v>
      </c>
      <c r="J3750" s="94">
        <v>105</v>
      </c>
      <c r="K3750" s="95">
        <v>176</v>
      </c>
      <c r="L3750" s="96">
        <v>11175.57</v>
      </c>
    </row>
    <row r="3751" spans="1:12" s="97" customFormat="1" ht="15" customHeight="1" x14ac:dyDescent="0.25">
      <c r="A3751" s="91" t="s">
        <v>57</v>
      </c>
      <c r="B3751" s="92" t="s">
        <v>41</v>
      </c>
      <c r="C3751" s="92" t="s">
        <v>55</v>
      </c>
      <c r="D3751" s="92" t="s">
        <v>124</v>
      </c>
      <c r="E3751" s="92" t="s">
        <v>37</v>
      </c>
      <c r="F3751" s="92" t="s">
        <v>37</v>
      </c>
      <c r="G3751" s="93" t="s">
        <v>41</v>
      </c>
      <c r="H3751" s="93" t="s">
        <v>37</v>
      </c>
      <c r="I3751" s="92" t="s">
        <v>45</v>
      </c>
      <c r="J3751" s="94">
        <v>237</v>
      </c>
      <c r="K3751" s="95">
        <v>352</v>
      </c>
      <c r="L3751" s="96">
        <v>19484.130000000099</v>
      </c>
    </row>
    <row r="3752" spans="1:12" s="97" customFormat="1" ht="15" customHeight="1" x14ac:dyDescent="0.25">
      <c r="A3752" s="91" t="s">
        <v>57</v>
      </c>
      <c r="B3752" s="92" t="s">
        <v>41</v>
      </c>
      <c r="C3752" s="92" t="s">
        <v>55</v>
      </c>
      <c r="D3752" s="92" t="s">
        <v>124</v>
      </c>
      <c r="E3752" s="92" t="s">
        <v>37</v>
      </c>
      <c r="F3752" s="92" t="s">
        <v>37</v>
      </c>
      <c r="G3752" s="93" t="s">
        <v>42</v>
      </c>
      <c r="H3752" s="93" t="s">
        <v>37</v>
      </c>
      <c r="I3752" s="92" t="s">
        <v>117</v>
      </c>
      <c r="J3752" s="94">
        <v>72</v>
      </c>
      <c r="K3752" s="95">
        <v>112</v>
      </c>
      <c r="L3752" s="96">
        <v>6937.7</v>
      </c>
    </row>
    <row r="3753" spans="1:12" s="97" customFormat="1" ht="15" customHeight="1" x14ac:dyDescent="0.25">
      <c r="A3753" s="91" t="s">
        <v>57</v>
      </c>
      <c r="B3753" s="92" t="s">
        <v>41</v>
      </c>
      <c r="C3753" s="92" t="s">
        <v>55</v>
      </c>
      <c r="D3753" s="92" t="s">
        <v>124</v>
      </c>
      <c r="E3753" s="92" t="s">
        <v>37</v>
      </c>
      <c r="F3753" s="92" t="s">
        <v>37</v>
      </c>
      <c r="G3753" s="93" t="s">
        <v>42</v>
      </c>
      <c r="H3753" s="93" t="s">
        <v>37</v>
      </c>
      <c r="I3753" s="92" t="s">
        <v>45</v>
      </c>
      <c r="J3753" s="94">
        <v>173</v>
      </c>
      <c r="K3753" s="95">
        <v>273</v>
      </c>
      <c r="L3753" s="96">
        <v>15395.3400000001</v>
      </c>
    </row>
    <row r="3754" spans="1:12" s="97" customFormat="1" ht="15" customHeight="1" x14ac:dyDescent="0.25">
      <c r="A3754" s="91" t="s">
        <v>57</v>
      </c>
      <c r="B3754" s="92" t="s">
        <v>41</v>
      </c>
      <c r="C3754" s="92" t="s">
        <v>55</v>
      </c>
      <c r="D3754" s="92" t="s">
        <v>124</v>
      </c>
      <c r="E3754" s="92" t="s">
        <v>37</v>
      </c>
      <c r="F3754" s="92" t="s">
        <v>37</v>
      </c>
      <c r="G3754" s="93" t="s">
        <v>43</v>
      </c>
      <c r="H3754" s="93" t="s">
        <v>37</v>
      </c>
      <c r="I3754" s="92" t="s">
        <v>117</v>
      </c>
      <c r="J3754" s="94">
        <v>62</v>
      </c>
      <c r="K3754" s="95">
        <v>95</v>
      </c>
      <c r="L3754" s="96">
        <v>6092.38</v>
      </c>
    </row>
    <row r="3755" spans="1:12" s="97" customFormat="1" ht="15" customHeight="1" x14ac:dyDescent="0.25">
      <c r="A3755" s="91" t="s">
        <v>57</v>
      </c>
      <c r="B3755" s="92" t="s">
        <v>41</v>
      </c>
      <c r="C3755" s="92" t="s">
        <v>55</v>
      </c>
      <c r="D3755" s="92" t="s">
        <v>124</v>
      </c>
      <c r="E3755" s="92" t="s">
        <v>37</v>
      </c>
      <c r="F3755" s="92" t="s">
        <v>37</v>
      </c>
      <c r="G3755" s="93" t="s">
        <v>43</v>
      </c>
      <c r="H3755" s="93" t="s">
        <v>37</v>
      </c>
      <c r="I3755" s="92" t="s">
        <v>45</v>
      </c>
      <c r="J3755" s="94">
        <v>181</v>
      </c>
      <c r="K3755" s="95">
        <v>288</v>
      </c>
      <c r="L3755" s="96">
        <v>15466.5700000001</v>
      </c>
    </row>
    <row r="3756" spans="1:12" s="97" customFormat="1" ht="15" customHeight="1" x14ac:dyDescent="0.25">
      <c r="A3756" s="91" t="s">
        <v>57</v>
      </c>
      <c r="B3756" s="92" t="s">
        <v>41</v>
      </c>
      <c r="C3756" s="92" t="s">
        <v>55</v>
      </c>
      <c r="D3756" s="92" t="s">
        <v>124</v>
      </c>
      <c r="E3756" s="92" t="s">
        <v>37</v>
      </c>
      <c r="F3756" s="92" t="s">
        <v>37</v>
      </c>
      <c r="G3756" s="93" t="s">
        <v>44</v>
      </c>
      <c r="H3756" s="93" t="s">
        <v>37</v>
      </c>
      <c r="I3756" s="92" t="s">
        <v>117</v>
      </c>
      <c r="J3756" s="94">
        <v>83</v>
      </c>
      <c r="K3756" s="95">
        <v>117</v>
      </c>
      <c r="L3756" s="96">
        <v>7606.33</v>
      </c>
    </row>
    <row r="3757" spans="1:12" s="97" customFormat="1" ht="15" customHeight="1" x14ac:dyDescent="0.25">
      <c r="A3757" s="91" t="s">
        <v>57</v>
      </c>
      <c r="B3757" s="92" t="s">
        <v>41</v>
      </c>
      <c r="C3757" s="92" t="s">
        <v>55</v>
      </c>
      <c r="D3757" s="92" t="s">
        <v>124</v>
      </c>
      <c r="E3757" s="92" t="s">
        <v>37</v>
      </c>
      <c r="F3757" s="92" t="s">
        <v>37</v>
      </c>
      <c r="G3757" s="93" t="s">
        <v>44</v>
      </c>
      <c r="H3757" s="93" t="s">
        <v>37</v>
      </c>
      <c r="I3757" s="92" t="s">
        <v>45</v>
      </c>
      <c r="J3757" s="94">
        <v>187</v>
      </c>
      <c r="K3757" s="95">
        <v>279</v>
      </c>
      <c r="L3757" s="96">
        <v>15144.3100000001</v>
      </c>
    </row>
    <row r="3758" spans="1:12" s="97" customFormat="1" ht="15" customHeight="1" x14ac:dyDescent="0.25">
      <c r="A3758" s="91" t="s">
        <v>57</v>
      </c>
      <c r="B3758" s="92" t="s">
        <v>41</v>
      </c>
      <c r="C3758" s="92" t="s">
        <v>55</v>
      </c>
      <c r="D3758" s="92" t="s">
        <v>124</v>
      </c>
      <c r="E3758" s="92" t="s">
        <v>37</v>
      </c>
      <c r="F3758" s="92" t="s">
        <v>37</v>
      </c>
      <c r="G3758" s="93" t="s">
        <v>98</v>
      </c>
      <c r="H3758" s="93" t="s">
        <v>37</v>
      </c>
      <c r="I3758" s="92" t="s">
        <v>117</v>
      </c>
      <c r="J3758" s="94">
        <v>85</v>
      </c>
      <c r="K3758" s="95">
        <v>163</v>
      </c>
      <c r="L3758" s="96">
        <v>9809.26</v>
      </c>
    </row>
    <row r="3759" spans="1:12" s="97" customFormat="1" ht="15" customHeight="1" x14ac:dyDescent="0.25">
      <c r="A3759" s="91" t="s">
        <v>57</v>
      </c>
      <c r="B3759" s="92" t="s">
        <v>41</v>
      </c>
      <c r="C3759" s="92" t="s">
        <v>55</v>
      </c>
      <c r="D3759" s="92" t="s">
        <v>124</v>
      </c>
      <c r="E3759" s="92" t="s">
        <v>37</v>
      </c>
      <c r="F3759" s="92" t="s">
        <v>37</v>
      </c>
      <c r="G3759" s="93" t="s">
        <v>98</v>
      </c>
      <c r="H3759" s="93" t="s">
        <v>37</v>
      </c>
      <c r="I3759" s="92" t="s">
        <v>45</v>
      </c>
      <c r="J3759" s="94">
        <v>249</v>
      </c>
      <c r="K3759" s="95">
        <v>414</v>
      </c>
      <c r="L3759" s="96">
        <v>22033.280000000199</v>
      </c>
    </row>
    <row r="3760" spans="1:12" s="97" customFormat="1" ht="15" customHeight="1" x14ac:dyDescent="0.25">
      <c r="A3760" s="91" t="s">
        <v>57</v>
      </c>
      <c r="B3760" s="92" t="s">
        <v>41</v>
      </c>
      <c r="C3760" s="92" t="s">
        <v>55</v>
      </c>
      <c r="D3760" s="92" t="s">
        <v>124</v>
      </c>
      <c r="E3760" s="92" t="s">
        <v>37</v>
      </c>
      <c r="F3760" s="92" t="s">
        <v>37</v>
      </c>
      <c r="G3760" s="93" t="s">
        <v>37</v>
      </c>
      <c r="H3760" s="93" t="s">
        <v>122</v>
      </c>
      <c r="I3760" s="92" t="s">
        <v>117</v>
      </c>
      <c r="J3760" s="94">
        <v>49</v>
      </c>
      <c r="K3760" s="95">
        <v>73</v>
      </c>
      <c r="L3760" s="96">
        <v>6177.28</v>
      </c>
    </row>
    <row r="3761" spans="1:12" s="97" customFormat="1" ht="15" customHeight="1" x14ac:dyDescent="0.25">
      <c r="A3761" s="91" t="s">
        <v>57</v>
      </c>
      <c r="B3761" s="92" t="s">
        <v>41</v>
      </c>
      <c r="C3761" s="92" t="s">
        <v>55</v>
      </c>
      <c r="D3761" s="92" t="s">
        <v>124</v>
      </c>
      <c r="E3761" s="92" t="s">
        <v>37</v>
      </c>
      <c r="F3761" s="92" t="s">
        <v>37</v>
      </c>
      <c r="G3761" s="93" t="s">
        <v>37</v>
      </c>
      <c r="H3761" s="93" t="s">
        <v>122</v>
      </c>
      <c r="I3761" s="92" t="s">
        <v>45</v>
      </c>
      <c r="J3761" s="94">
        <v>134</v>
      </c>
      <c r="K3761" s="95">
        <v>186</v>
      </c>
      <c r="L3761" s="96">
        <v>10161.51</v>
      </c>
    </row>
    <row r="3762" spans="1:12" s="97" customFormat="1" ht="15" customHeight="1" x14ac:dyDescent="0.25">
      <c r="A3762" s="91" t="s">
        <v>57</v>
      </c>
      <c r="B3762" s="92" t="s">
        <v>41</v>
      </c>
      <c r="C3762" s="92" t="s">
        <v>55</v>
      </c>
      <c r="D3762" s="92" t="s">
        <v>124</v>
      </c>
      <c r="E3762" s="92" t="s">
        <v>37</v>
      </c>
      <c r="F3762" s="92" t="s">
        <v>37</v>
      </c>
      <c r="G3762" s="93" t="s">
        <v>37</v>
      </c>
      <c r="H3762" s="93" t="s">
        <v>37</v>
      </c>
      <c r="I3762" s="92" t="s">
        <v>117</v>
      </c>
      <c r="J3762" s="94">
        <v>413</v>
      </c>
      <c r="K3762" s="95">
        <v>674</v>
      </c>
      <c r="L3762" s="96">
        <v>42309.190000000199</v>
      </c>
    </row>
    <row r="3763" spans="1:12" s="97" customFormat="1" ht="15" customHeight="1" x14ac:dyDescent="0.25">
      <c r="A3763" s="91" t="s">
        <v>57</v>
      </c>
      <c r="B3763" s="92" t="s">
        <v>41</v>
      </c>
      <c r="C3763" s="92" t="s">
        <v>55</v>
      </c>
      <c r="D3763" s="92" t="s">
        <v>124</v>
      </c>
      <c r="E3763" s="92" t="s">
        <v>37</v>
      </c>
      <c r="F3763" s="92" t="s">
        <v>37</v>
      </c>
      <c r="G3763" s="93" t="s">
        <v>37</v>
      </c>
      <c r="H3763" s="93" t="s">
        <v>37</v>
      </c>
      <c r="I3763" s="92" t="s">
        <v>45</v>
      </c>
      <c r="J3763" s="94">
        <v>1043</v>
      </c>
      <c r="K3763" s="95">
        <v>1665</v>
      </c>
      <c r="L3763" s="96">
        <v>90786.899999997695</v>
      </c>
    </row>
    <row r="3764" spans="1:12" s="97" customFormat="1" ht="15" customHeight="1" x14ac:dyDescent="0.25">
      <c r="A3764" s="91" t="s">
        <v>57</v>
      </c>
      <c r="B3764" s="92" t="s">
        <v>41</v>
      </c>
      <c r="C3764" s="92" t="s">
        <v>55</v>
      </c>
      <c r="D3764" s="92" t="s">
        <v>124</v>
      </c>
      <c r="E3764" s="92" t="s">
        <v>37</v>
      </c>
      <c r="F3764" s="92" t="s">
        <v>37</v>
      </c>
      <c r="G3764" s="93" t="s">
        <v>37</v>
      </c>
      <c r="H3764" s="93" t="s">
        <v>64</v>
      </c>
      <c r="I3764" s="92" t="s">
        <v>117</v>
      </c>
      <c r="J3764" s="94">
        <v>357</v>
      </c>
      <c r="K3764" s="95">
        <v>592</v>
      </c>
      <c r="L3764" s="96">
        <v>35548.210000000101</v>
      </c>
    </row>
    <row r="3765" spans="1:12" s="97" customFormat="1" ht="15" customHeight="1" x14ac:dyDescent="0.25">
      <c r="A3765" s="91" t="s">
        <v>57</v>
      </c>
      <c r="B3765" s="92" t="s">
        <v>41</v>
      </c>
      <c r="C3765" s="92" t="s">
        <v>55</v>
      </c>
      <c r="D3765" s="92" t="s">
        <v>124</v>
      </c>
      <c r="E3765" s="92" t="s">
        <v>37</v>
      </c>
      <c r="F3765" s="92" t="s">
        <v>37</v>
      </c>
      <c r="G3765" s="93" t="s">
        <v>37</v>
      </c>
      <c r="H3765" s="93" t="s">
        <v>64</v>
      </c>
      <c r="I3765" s="92" t="s">
        <v>45</v>
      </c>
      <c r="J3765" s="94">
        <v>883</v>
      </c>
      <c r="K3765" s="95">
        <v>1439</v>
      </c>
      <c r="L3765" s="96">
        <v>78420.419999998398</v>
      </c>
    </row>
    <row r="3766" spans="1:12" s="97" customFormat="1" ht="15" customHeight="1" x14ac:dyDescent="0.25">
      <c r="A3766" s="91" t="s">
        <v>57</v>
      </c>
      <c r="B3766" s="92" t="s">
        <v>41</v>
      </c>
      <c r="C3766" s="92" t="s">
        <v>55</v>
      </c>
      <c r="D3766" s="92" t="s">
        <v>37</v>
      </c>
      <c r="E3766" s="92" t="s">
        <v>61</v>
      </c>
      <c r="F3766" s="92" t="s">
        <v>120</v>
      </c>
      <c r="G3766" s="93" t="s">
        <v>37</v>
      </c>
      <c r="H3766" s="93" t="s">
        <v>37</v>
      </c>
      <c r="I3766" s="92" t="s">
        <v>117</v>
      </c>
      <c r="J3766" s="94">
        <v>939</v>
      </c>
      <c r="K3766" s="95">
        <v>2282</v>
      </c>
      <c r="L3766" s="96">
        <v>141125.75999999899</v>
      </c>
    </row>
    <row r="3767" spans="1:12" s="97" customFormat="1" ht="15" customHeight="1" x14ac:dyDescent="0.25">
      <c r="A3767" s="91" t="s">
        <v>57</v>
      </c>
      <c r="B3767" s="92" t="s">
        <v>41</v>
      </c>
      <c r="C3767" s="92" t="s">
        <v>55</v>
      </c>
      <c r="D3767" s="92" t="s">
        <v>37</v>
      </c>
      <c r="E3767" s="92" t="s">
        <v>61</v>
      </c>
      <c r="F3767" s="92" t="s">
        <v>120</v>
      </c>
      <c r="G3767" s="93" t="s">
        <v>37</v>
      </c>
      <c r="H3767" s="93" t="s">
        <v>37</v>
      </c>
      <c r="I3767" s="92" t="s">
        <v>45</v>
      </c>
      <c r="J3767" s="94">
        <v>1883</v>
      </c>
      <c r="K3767" s="95">
        <v>6405</v>
      </c>
      <c r="L3767" s="96">
        <v>332597.43999999302</v>
      </c>
    </row>
    <row r="3768" spans="1:12" s="97" customFormat="1" ht="15" customHeight="1" x14ac:dyDescent="0.25">
      <c r="A3768" s="91" t="s">
        <v>57</v>
      </c>
      <c r="B3768" s="92" t="s">
        <v>41</v>
      </c>
      <c r="C3768" s="92" t="s">
        <v>55</v>
      </c>
      <c r="D3768" s="92" t="s">
        <v>37</v>
      </c>
      <c r="E3768" s="92" t="s">
        <v>61</v>
      </c>
      <c r="F3768" s="92" t="s">
        <v>121</v>
      </c>
      <c r="G3768" s="93" t="s">
        <v>37</v>
      </c>
      <c r="H3768" s="93" t="s">
        <v>37</v>
      </c>
      <c r="I3768" s="92" t="s">
        <v>117</v>
      </c>
      <c r="J3768" s="94">
        <v>12119</v>
      </c>
      <c r="K3768" s="95">
        <v>35142</v>
      </c>
      <c r="L3768" s="96">
        <v>1710345.4299995699</v>
      </c>
    </row>
    <row r="3769" spans="1:12" s="97" customFormat="1" ht="15" customHeight="1" x14ac:dyDescent="0.25">
      <c r="A3769" s="91" t="s">
        <v>57</v>
      </c>
      <c r="B3769" s="92" t="s">
        <v>41</v>
      </c>
      <c r="C3769" s="92" t="s">
        <v>55</v>
      </c>
      <c r="D3769" s="92" t="s">
        <v>37</v>
      </c>
      <c r="E3769" s="92" t="s">
        <v>61</v>
      </c>
      <c r="F3769" s="92" t="s">
        <v>121</v>
      </c>
      <c r="G3769" s="93" t="s">
        <v>37</v>
      </c>
      <c r="H3769" s="93" t="s">
        <v>37</v>
      </c>
      <c r="I3769" s="92" t="s">
        <v>45</v>
      </c>
      <c r="J3769" s="94">
        <v>23712</v>
      </c>
      <c r="K3769" s="95">
        <v>64766</v>
      </c>
      <c r="L3769" s="96">
        <v>3000404.8300002501</v>
      </c>
    </row>
    <row r="3770" spans="1:12" s="97" customFormat="1" ht="15" customHeight="1" x14ac:dyDescent="0.25">
      <c r="A3770" s="91" t="s">
        <v>57</v>
      </c>
      <c r="B3770" s="92" t="s">
        <v>41</v>
      </c>
      <c r="C3770" s="92" t="s">
        <v>55</v>
      </c>
      <c r="D3770" s="92" t="s">
        <v>37</v>
      </c>
      <c r="E3770" s="92" t="s">
        <v>61</v>
      </c>
      <c r="F3770" s="92" t="s">
        <v>60</v>
      </c>
      <c r="G3770" s="93" t="s">
        <v>37</v>
      </c>
      <c r="H3770" s="93" t="s">
        <v>37</v>
      </c>
      <c r="I3770" s="92" t="s">
        <v>117</v>
      </c>
      <c r="J3770" s="94">
        <v>2834</v>
      </c>
      <c r="K3770" s="95">
        <v>8435</v>
      </c>
      <c r="L3770" s="96">
        <v>416393.92999999499</v>
      </c>
    </row>
    <row r="3771" spans="1:12" s="97" customFormat="1" ht="15" customHeight="1" x14ac:dyDescent="0.25">
      <c r="A3771" s="91" t="s">
        <v>57</v>
      </c>
      <c r="B3771" s="92" t="s">
        <v>41</v>
      </c>
      <c r="C3771" s="92" t="s">
        <v>55</v>
      </c>
      <c r="D3771" s="92" t="s">
        <v>37</v>
      </c>
      <c r="E3771" s="92" t="s">
        <v>61</v>
      </c>
      <c r="F3771" s="92" t="s">
        <v>60</v>
      </c>
      <c r="G3771" s="93" t="s">
        <v>37</v>
      </c>
      <c r="H3771" s="93" t="s">
        <v>37</v>
      </c>
      <c r="I3771" s="92" t="s">
        <v>45</v>
      </c>
      <c r="J3771" s="94">
        <v>5233</v>
      </c>
      <c r="K3771" s="95">
        <v>12810</v>
      </c>
      <c r="L3771" s="96">
        <v>581677.73999997403</v>
      </c>
    </row>
    <row r="3772" spans="1:12" s="97" customFormat="1" ht="15" customHeight="1" x14ac:dyDescent="0.25">
      <c r="A3772" s="91" t="s">
        <v>57</v>
      </c>
      <c r="B3772" s="92" t="s">
        <v>41</v>
      </c>
      <c r="C3772" s="92" t="s">
        <v>55</v>
      </c>
      <c r="D3772" s="92" t="s">
        <v>37</v>
      </c>
      <c r="E3772" s="92" t="s">
        <v>61</v>
      </c>
      <c r="F3772" s="92" t="s">
        <v>37</v>
      </c>
      <c r="G3772" s="93" t="s">
        <v>41</v>
      </c>
      <c r="H3772" s="93" t="s">
        <v>37</v>
      </c>
      <c r="I3772" s="92" t="s">
        <v>117</v>
      </c>
      <c r="J3772" s="94">
        <v>3557</v>
      </c>
      <c r="K3772" s="95">
        <v>10584</v>
      </c>
      <c r="L3772" s="96">
        <v>542137.890000051</v>
      </c>
    </row>
    <row r="3773" spans="1:12" s="97" customFormat="1" ht="15" customHeight="1" x14ac:dyDescent="0.25">
      <c r="A3773" s="91" t="s">
        <v>57</v>
      </c>
      <c r="B3773" s="92" t="s">
        <v>41</v>
      </c>
      <c r="C3773" s="92" t="s">
        <v>55</v>
      </c>
      <c r="D3773" s="92" t="s">
        <v>37</v>
      </c>
      <c r="E3773" s="92" t="s">
        <v>61</v>
      </c>
      <c r="F3773" s="92" t="s">
        <v>37</v>
      </c>
      <c r="G3773" s="93" t="s">
        <v>41</v>
      </c>
      <c r="H3773" s="93" t="s">
        <v>37</v>
      </c>
      <c r="I3773" s="92" t="s">
        <v>45</v>
      </c>
      <c r="J3773" s="94">
        <v>5270</v>
      </c>
      <c r="K3773" s="95">
        <v>13319</v>
      </c>
      <c r="L3773" s="96">
        <v>629097.17999997595</v>
      </c>
    </row>
    <row r="3774" spans="1:12" s="97" customFormat="1" ht="15" customHeight="1" x14ac:dyDescent="0.25">
      <c r="A3774" s="91" t="s">
        <v>57</v>
      </c>
      <c r="B3774" s="92" t="s">
        <v>41</v>
      </c>
      <c r="C3774" s="92" t="s">
        <v>55</v>
      </c>
      <c r="D3774" s="92" t="s">
        <v>37</v>
      </c>
      <c r="E3774" s="92" t="s">
        <v>61</v>
      </c>
      <c r="F3774" s="92" t="s">
        <v>37</v>
      </c>
      <c r="G3774" s="93" t="s">
        <v>42</v>
      </c>
      <c r="H3774" s="93" t="s">
        <v>37</v>
      </c>
      <c r="I3774" s="92" t="s">
        <v>117</v>
      </c>
      <c r="J3774" s="94">
        <v>3391</v>
      </c>
      <c r="K3774" s="95">
        <v>9921</v>
      </c>
      <c r="L3774" s="96">
        <v>490925.10000004398</v>
      </c>
    </row>
    <row r="3775" spans="1:12" s="97" customFormat="1" ht="15" customHeight="1" x14ac:dyDescent="0.25">
      <c r="A3775" s="91" t="s">
        <v>57</v>
      </c>
      <c r="B3775" s="92" t="s">
        <v>41</v>
      </c>
      <c r="C3775" s="92" t="s">
        <v>55</v>
      </c>
      <c r="D3775" s="92" t="s">
        <v>37</v>
      </c>
      <c r="E3775" s="92" t="s">
        <v>61</v>
      </c>
      <c r="F3775" s="92" t="s">
        <v>37</v>
      </c>
      <c r="G3775" s="93" t="s">
        <v>42</v>
      </c>
      <c r="H3775" s="93" t="s">
        <v>37</v>
      </c>
      <c r="I3775" s="92" t="s">
        <v>45</v>
      </c>
      <c r="J3775" s="94">
        <v>6478</v>
      </c>
      <c r="K3775" s="95">
        <v>16435</v>
      </c>
      <c r="L3775" s="96">
        <v>763376.80000001204</v>
      </c>
    </row>
    <row r="3776" spans="1:12" s="97" customFormat="1" ht="15" customHeight="1" x14ac:dyDescent="0.25">
      <c r="A3776" s="91" t="s">
        <v>57</v>
      </c>
      <c r="B3776" s="92" t="s">
        <v>41</v>
      </c>
      <c r="C3776" s="92" t="s">
        <v>55</v>
      </c>
      <c r="D3776" s="92" t="s">
        <v>37</v>
      </c>
      <c r="E3776" s="92" t="s">
        <v>61</v>
      </c>
      <c r="F3776" s="92" t="s">
        <v>37</v>
      </c>
      <c r="G3776" s="93" t="s">
        <v>43</v>
      </c>
      <c r="H3776" s="93" t="s">
        <v>37</v>
      </c>
      <c r="I3776" s="92" t="s">
        <v>117</v>
      </c>
      <c r="J3776" s="94">
        <v>3223</v>
      </c>
      <c r="K3776" s="95">
        <v>8483</v>
      </c>
      <c r="L3776" s="96">
        <v>410252.53000003198</v>
      </c>
    </row>
    <row r="3777" spans="1:12" s="97" customFormat="1" ht="15" customHeight="1" x14ac:dyDescent="0.25">
      <c r="A3777" s="91" t="s">
        <v>57</v>
      </c>
      <c r="B3777" s="92" t="s">
        <v>41</v>
      </c>
      <c r="C3777" s="92" t="s">
        <v>55</v>
      </c>
      <c r="D3777" s="92" t="s">
        <v>37</v>
      </c>
      <c r="E3777" s="92" t="s">
        <v>61</v>
      </c>
      <c r="F3777" s="92" t="s">
        <v>37</v>
      </c>
      <c r="G3777" s="93" t="s">
        <v>43</v>
      </c>
      <c r="H3777" s="93" t="s">
        <v>37</v>
      </c>
      <c r="I3777" s="92" t="s">
        <v>45</v>
      </c>
      <c r="J3777" s="94">
        <v>6784</v>
      </c>
      <c r="K3777" s="95">
        <v>17167</v>
      </c>
      <c r="L3777" s="96">
        <v>792182.76000001503</v>
      </c>
    </row>
    <row r="3778" spans="1:12" s="97" customFormat="1" ht="15" customHeight="1" x14ac:dyDescent="0.25">
      <c r="A3778" s="91" t="s">
        <v>57</v>
      </c>
      <c r="B3778" s="92" t="s">
        <v>41</v>
      </c>
      <c r="C3778" s="92" t="s">
        <v>55</v>
      </c>
      <c r="D3778" s="92" t="s">
        <v>37</v>
      </c>
      <c r="E3778" s="92" t="s">
        <v>61</v>
      </c>
      <c r="F3778" s="92" t="s">
        <v>37</v>
      </c>
      <c r="G3778" s="93" t="s">
        <v>44</v>
      </c>
      <c r="H3778" s="93" t="s">
        <v>37</v>
      </c>
      <c r="I3778" s="92" t="s">
        <v>117</v>
      </c>
      <c r="J3778" s="94">
        <v>3027</v>
      </c>
      <c r="K3778" s="95">
        <v>7767</v>
      </c>
      <c r="L3778" s="96">
        <v>376938.66000001697</v>
      </c>
    </row>
    <row r="3779" spans="1:12" s="97" customFormat="1" ht="15" customHeight="1" x14ac:dyDescent="0.25">
      <c r="A3779" s="91" t="s">
        <v>57</v>
      </c>
      <c r="B3779" s="92" t="s">
        <v>41</v>
      </c>
      <c r="C3779" s="92" t="s">
        <v>55</v>
      </c>
      <c r="D3779" s="92" t="s">
        <v>37</v>
      </c>
      <c r="E3779" s="92" t="s">
        <v>61</v>
      </c>
      <c r="F3779" s="92" t="s">
        <v>37</v>
      </c>
      <c r="G3779" s="93" t="s">
        <v>44</v>
      </c>
      <c r="H3779" s="93" t="s">
        <v>37</v>
      </c>
      <c r="I3779" s="92" t="s">
        <v>45</v>
      </c>
      <c r="J3779" s="94">
        <v>6385</v>
      </c>
      <c r="K3779" s="95">
        <v>16169</v>
      </c>
      <c r="L3779" s="96">
        <v>746312.86999999499</v>
      </c>
    </row>
    <row r="3780" spans="1:12" s="97" customFormat="1" ht="15" customHeight="1" x14ac:dyDescent="0.25">
      <c r="A3780" s="91" t="s">
        <v>57</v>
      </c>
      <c r="B3780" s="92" t="s">
        <v>41</v>
      </c>
      <c r="C3780" s="92" t="s">
        <v>55</v>
      </c>
      <c r="D3780" s="92" t="s">
        <v>37</v>
      </c>
      <c r="E3780" s="92" t="s">
        <v>61</v>
      </c>
      <c r="F3780" s="92" t="s">
        <v>37</v>
      </c>
      <c r="G3780" s="93" t="s">
        <v>98</v>
      </c>
      <c r="H3780" s="93" t="s">
        <v>37</v>
      </c>
      <c r="I3780" s="92" t="s">
        <v>117</v>
      </c>
      <c r="J3780" s="94">
        <v>2966</v>
      </c>
      <c r="K3780" s="95">
        <v>7620</v>
      </c>
      <c r="L3780" s="96">
        <v>372389.87000001798</v>
      </c>
    </row>
    <row r="3781" spans="1:12" s="97" customFormat="1" ht="15" customHeight="1" x14ac:dyDescent="0.25">
      <c r="A3781" s="91" t="s">
        <v>57</v>
      </c>
      <c r="B3781" s="92" t="s">
        <v>41</v>
      </c>
      <c r="C3781" s="92" t="s">
        <v>55</v>
      </c>
      <c r="D3781" s="92" t="s">
        <v>37</v>
      </c>
      <c r="E3781" s="92" t="s">
        <v>61</v>
      </c>
      <c r="F3781" s="92" t="s">
        <v>37</v>
      </c>
      <c r="G3781" s="93" t="s">
        <v>98</v>
      </c>
      <c r="H3781" s="93" t="s">
        <v>37</v>
      </c>
      <c r="I3781" s="92" t="s">
        <v>45</v>
      </c>
      <c r="J3781" s="94">
        <v>6505</v>
      </c>
      <c r="K3781" s="95">
        <v>19146</v>
      </c>
      <c r="L3781" s="96">
        <v>901978.50999999302</v>
      </c>
    </row>
    <row r="3782" spans="1:12" s="97" customFormat="1" ht="15" customHeight="1" x14ac:dyDescent="0.25">
      <c r="A3782" s="91" t="s">
        <v>57</v>
      </c>
      <c r="B3782" s="92" t="s">
        <v>41</v>
      </c>
      <c r="C3782" s="92" t="s">
        <v>55</v>
      </c>
      <c r="D3782" s="92" t="s">
        <v>37</v>
      </c>
      <c r="E3782" s="92" t="s">
        <v>61</v>
      </c>
      <c r="F3782" s="92" t="s">
        <v>37</v>
      </c>
      <c r="G3782" s="93" t="s">
        <v>37</v>
      </c>
      <c r="H3782" s="93" t="s">
        <v>122</v>
      </c>
      <c r="I3782" s="92" t="s">
        <v>117</v>
      </c>
      <c r="J3782" s="94">
        <v>3320</v>
      </c>
      <c r="K3782" s="95">
        <v>8306</v>
      </c>
      <c r="L3782" s="96">
        <v>433615.98000002</v>
      </c>
    </row>
    <row r="3783" spans="1:12" s="97" customFormat="1" ht="15" customHeight="1" x14ac:dyDescent="0.25">
      <c r="A3783" s="91" t="s">
        <v>57</v>
      </c>
      <c r="B3783" s="92" t="s">
        <v>41</v>
      </c>
      <c r="C3783" s="92" t="s">
        <v>55</v>
      </c>
      <c r="D3783" s="92" t="s">
        <v>37</v>
      </c>
      <c r="E3783" s="92" t="s">
        <v>61</v>
      </c>
      <c r="F3783" s="92" t="s">
        <v>37</v>
      </c>
      <c r="G3783" s="93" t="s">
        <v>37</v>
      </c>
      <c r="H3783" s="93" t="s">
        <v>122</v>
      </c>
      <c r="I3783" s="92" t="s">
        <v>45</v>
      </c>
      <c r="J3783" s="94">
        <v>6342</v>
      </c>
      <c r="K3783" s="95">
        <v>12844</v>
      </c>
      <c r="L3783" s="96">
        <v>574063.23999998905</v>
      </c>
    </row>
    <row r="3784" spans="1:12" s="97" customFormat="1" ht="15" customHeight="1" x14ac:dyDescent="0.25">
      <c r="A3784" s="91" t="s">
        <v>57</v>
      </c>
      <c r="B3784" s="92" t="s">
        <v>41</v>
      </c>
      <c r="C3784" s="92" t="s">
        <v>55</v>
      </c>
      <c r="D3784" s="92" t="s">
        <v>37</v>
      </c>
      <c r="E3784" s="92" t="s">
        <v>61</v>
      </c>
      <c r="F3784" s="92" t="s">
        <v>37</v>
      </c>
      <c r="G3784" s="93" t="s">
        <v>37</v>
      </c>
      <c r="H3784" s="93" t="s">
        <v>37</v>
      </c>
      <c r="I3784" s="92" t="s">
        <v>117</v>
      </c>
      <c r="J3784" s="94">
        <v>15882</v>
      </c>
      <c r="K3784" s="95">
        <v>45859</v>
      </c>
      <c r="L3784" s="96">
        <v>2267865.1199994702</v>
      </c>
    </row>
    <row r="3785" spans="1:12" s="97" customFormat="1" ht="15" customHeight="1" x14ac:dyDescent="0.25">
      <c r="A3785" s="91" t="s">
        <v>57</v>
      </c>
      <c r="B3785" s="92" t="s">
        <v>41</v>
      </c>
      <c r="C3785" s="92" t="s">
        <v>55</v>
      </c>
      <c r="D3785" s="92" t="s">
        <v>37</v>
      </c>
      <c r="E3785" s="92" t="s">
        <v>61</v>
      </c>
      <c r="F3785" s="92" t="s">
        <v>37</v>
      </c>
      <c r="G3785" s="93" t="s">
        <v>37</v>
      </c>
      <c r="H3785" s="93" t="s">
        <v>37</v>
      </c>
      <c r="I3785" s="92" t="s">
        <v>45</v>
      </c>
      <c r="J3785" s="94">
        <v>30800</v>
      </c>
      <c r="K3785" s="95">
        <v>83981</v>
      </c>
      <c r="L3785" s="96">
        <v>3914680.0099995099</v>
      </c>
    </row>
    <row r="3786" spans="1:12" s="97" customFormat="1" ht="15" customHeight="1" x14ac:dyDescent="0.25">
      <c r="A3786" s="91" t="s">
        <v>57</v>
      </c>
      <c r="B3786" s="92" t="s">
        <v>41</v>
      </c>
      <c r="C3786" s="92" t="s">
        <v>55</v>
      </c>
      <c r="D3786" s="92" t="s">
        <v>37</v>
      </c>
      <c r="E3786" s="92" t="s">
        <v>61</v>
      </c>
      <c r="F3786" s="92" t="s">
        <v>37</v>
      </c>
      <c r="G3786" s="93" t="s">
        <v>37</v>
      </c>
      <c r="H3786" s="93" t="s">
        <v>64</v>
      </c>
      <c r="I3786" s="92" t="s">
        <v>117</v>
      </c>
      <c r="J3786" s="94">
        <v>12351</v>
      </c>
      <c r="K3786" s="95">
        <v>36426</v>
      </c>
      <c r="L3786" s="96">
        <v>1776444.9999994501</v>
      </c>
    </row>
    <row r="3787" spans="1:12" s="97" customFormat="1" ht="15" customHeight="1" x14ac:dyDescent="0.25">
      <c r="A3787" s="91" t="s">
        <v>57</v>
      </c>
      <c r="B3787" s="92" t="s">
        <v>41</v>
      </c>
      <c r="C3787" s="92" t="s">
        <v>55</v>
      </c>
      <c r="D3787" s="92" t="s">
        <v>37</v>
      </c>
      <c r="E3787" s="92" t="s">
        <v>61</v>
      </c>
      <c r="F3787" s="92" t="s">
        <v>37</v>
      </c>
      <c r="G3787" s="93" t="s">
        <v>37</v>
      </c>
      <c r="H3787" s="93" t="s">
        <v>64</v>
      </c>
      <c r="I3787" s="92" t="s">
        <v>45</v>
      </c>
      <c r="J3787" s="94">
        <v>24087</v>
      </c>
      <c r="K3787" s="95">
        <v>69838</v>
      </c>
      <c r="L3787" s="96">
        <v>3279193.1100000301</v>
      </c>
    </row>
    <row r="3788" spans="1:12" s="97" customFormat="1" ht="15" customHeight="1" x14ac:dyDescent="0.25">
      <c r="A3788" s="91" t="s">
        <v>57</v>
      </c>
      <c r="B3788" s="92" t="s">
        <v>41</v>
      </c>
      <c r="C3788" s="92" t="s">
        <v>55</v>
      </c>
      <c r="D3788" s="92" t="s">
        <v>37</v>
      </c>
      <c r="E3788" s="92" t="s">
        <v>62</v>
      </c>
      <c r="F3788" s="92" t="s">
        <v>120</v>
      </c>
      <c r="G3788" s="93" t="s">
        <v>37</v>
      </c>
      <c r="H3788" s="93" t="s">
        <v>37</v>
      </c>
      <c r="I3788" s="92" t="s">
        <v>117</v>
      </c>
      <c r="J3788" s="94">
        <v>532</v>
      </c>
      <c r="K3788" s="95">
        <v>1392</v>
      </c>
      <c r="L3788" s="96">
        <v>81908.159999999698</v>
      </c>
    </row>
    <row r="3789" spans="1:12" s="97" customFormat="1" ht="15" customHeight="1" x14ac:dyDescent="0.25">
      <c r="A3789" s="91" t="s">
        <v>57</v>
      </c>
      <c r="B3789" s="92" t="s">
        <v>41</v>
      </c>
      <c r="C3789" s="92" t="s">
        <v>55</v>
      </c>
      <c r="D3789" s="92" t="s">
        <v>37</v>
      </c>
      <c r="E3789" s="92" t="s">
        <v>62</v>
      </c>
      <c r="F3789" s="92" t="s">
        <v>120</v>
      </c>
      <c r="G3789" s="93" t="s">
        <v>37</v>
      </c>
      <c r="H3789" s="93" t="s">
        <v>37</v>
      </c>
      <c r="I3789" s="92" t="s">
        <v>45</v>
      </c>
      <c r="J3789" s="94">
        <v>998</v>
      </c>
      <c r="K3789" s="95">
        <v>2326</v>
      </c>
      <c r="L3789" s="96">
        <v>119311.15</v>
      </c>
    </row>
    <row r="3790" spans="1:12" s="97" customFormat="1" ht="15" customHeight="1" x14ac:dyDescent="0.25">
      <c r="A3790" s="91" t="s">
        <v>57</v>
      </c>
      <c r="B3790" s="92" t="s">
        <v>41</v>
      </c>
      <c r="C3790" s="92" t="s">
        <v>55</v>
      </c>
      <c r="D3790" s="92" t="s">
        <v>37</v>
      </c>
      <c r="E3790" s="92" t="s">
        <v>62</v>
      </c>
      <c r="F3790" s="92" t="s">
        <v>121</v>
      </c>
      <c r="G3790" s="93" t="s">
        <v>37</v>
      </c>
      <c r="H3790" s="93" t="s">
        <v>37</v>
      </c>
      <c r="I3790" s="92" t="s">
        <v>117</v>
      </c>
      <c r="J3790" s="94">
        <v>7498</v>
      </c>
      <c r="K3790" s="95">
        <v>25115</v>
      </c>
      <c r="L3790" s="96">
        <v>1262792.0400001099</v>
      </c>
    </row>
    <row r="3791" spans="1:12" s="97" customFormat="1" ht="15" customHeight="1" x14ac:dyDescent="0.25">
      <c r="A3791" s="91" t="s">
        <v>57</v>
      </c>
      <c r="B3791" s="92" t="s">
        <v>41</v>
      </c>
      <c r="C3791" s="92" t="s">
        <v>55</v>
      </c>
      <c r="D3791" s="92" t="s">
        <v>37</v>
      </c>
      <c r="E3791" s="92" t="s">
        <v>62</v>
      </c>
      <c r="F3791" s="92" t="s">
        <v>121</v>
      </c>
      <c r="G3791" s="93" t="s">
        <v>37</v>
      </c>
      <c r="H3791" s="93" t="s">
        <v>37</v>
      </c>
      <c r="I3791" s="92" t="s">
        <v>45</v>
      </c>
      <c r="J3791" s="94">
        <v>11900</v>
      </c>
      <c r="K3791" s="95">
        <v>34447</v>
      </c>
      <c r="L3791" s="96">
        <v>1635727.9400002901</v>
      </c>
    </row>
    <row r="3792" spans="1:12" s="97" customFormat="1" ht="15" customHeight="1" x14ac:dyDescent="0.25">
      <c r="A3792" s="91" t="s">
        <v>57</v>
      </c>
      <c r="B3792" s="92" t="s">
        <v>41</v>
      </c>
      <c r="C3792" s="92" t="s">
        <v>55</v>
      </c>
      <c r="D3792" s="92" t="s">
        <v>37</v>
      </c>
      <c r="E3792" s="92" t="s">
        <v>62</v>
      </c>
      <c r="F3792" s="92" t="s">
        <v>60</v>
      </c>
      <c r="G3792" s="93" t="s">
        <v>37</v>
      </c>
      <c r="H3792" s="93" t="s">
        <v>37</v>
      </c>
      <c r="I3792" s="92" t="s">
        <v>117</v>
      </c>
      <c r="J3792" s="94">
        <v>1708</v>
      </c>
      <c r="K3792" s="95">
        <v>5967</v>
      </c>
      <c r="L3792" s="96">
        <v>294107.06999999302</v>
      </c>
    </row>
    <row r="3793" spans="1:12" s="97" customFormat="1" ht="15" customHeight="1" x14ac:dyDescent="0.25">
      <c r="A3793" s="91" t="s">
        <v>57</v>
      </c>
      <c r="B3793" s="92" t="s">
        <v>41</v>
      </c>
      <c r="C3793" s="92" t="s">
        <v>55</v>
      </c>
      <c r="D3793" s="92" t="s">
        <v>37</v>
      </c>
      <c r="E3793" s="92" t="s">
        <v>62</v>
      </c>
      <c r="F3793" s="92" t="s">
        <v>60</v>
      </c>
      <c r="G3793" s="93" t="s">
        <v>37</v>
      </c>
      <c r="H3793" s="93" t="s">
        <v>37</v>
      </c>
      <c r="I3793" s="92" t="s">
        <v>45</v>
      </c>
      <c r="J3793" s="94">
        <v>2532</v>
      </c>
      <c r="K3793" s="95">
        <v>6108</v>
      </c>
      <c r="L3793" s="96">
        <v>279790.23999999498</v>
      </c>
    </row>
    <row r="3794" spans="1:12" s="97" customFormat="1" ht="15" customHeight="1" x14ac:dyDescent="0.25">
      <c r="A3794" s="91" t="s">
        <v>57</v>
      </c>
      <c r="B3794" s="92" t="s">
        <v>41</v>
      </c>
      <c r="C3794" s="92" t="s">
        <v>55</v>
      </c>
      <c r="D3794" s="92" t="s">
        <v>37</v>
      </c>
      <c r="E3794" s="92" t="s">
        <v>62</v>
      </c>
      <c r="F3794" s="92" t="s">
        <v>37</v>
      </c>
      <c r="G3794" s="93" t="s">
        <v>41</v>
      </c>
      <c r="H3794" s="93" t="s">
        <v>37</v>
      </c>
      <c r="I3794" s="92" t="s">
        <v>117</v>
      </c>
      <c r="J3794" s="94">
        <v>2331</v>
      </c>
      <c r="K3794" s="95">
        <v>7763</v>
      </c>
      <c r="L3794" s="96">
        <v>391034.11000002403</v>
      </c>
    </row>
    <row r="3795" spans="1:12" s="97" customFormat="1" ht="15" customHeight="1" x14ac:dyDescent="0.25">
      <c r="A3795" s="91" t="s">
        <v>57</v>
      </c>
      <c r="B3795" s="92" t="s">
        <v>41</v>
      </c>
      <c r="C3795" s="92" t="s">
        <v>55</v>
      </c>
      <c r="D3795" s="92" t="s">
        <v>37</v>
      </c>
      <c r="E3795" s="92" t="s">
        <v>62</v>
      </c>
      <c r="F3795" s="92" t="s">
        <v>37</v>
      </c>
      <c r="G3795" s="93" t="s">
        <v>41</v>
      </c>
      <c r="H3795" s="93" t="s">
        <v>37</v>
      </c>
      <c r="I3795" s="92" t="s">
        <v>45</v>
      </c>
      <c r="J3795" s="94">
        <v>2740</v>
      </c>
      <c r="K3795" s="95">
        <v>7295</v>
      </c>
      <c r="L3795" s="96">
        <v>348321.75999998703</v>
      </c>
    </row>
    <row r="3796" spans="1:12" s="97" customFormat="1" ht="15" customHeight="1" x14ac:dyDescent="0.25">
      <c r="A3796" s="91" t="s">
        <v>57</v>
      </c>
      <c r="B3796" s="92" t="s">
        <v>41</v>
      </c>
      <c r="C3796" s="92" t="s">
        <v>55</v>
      </c>
      <c r="D3796" s="92" t="s">
        <v>37</v>
      </c>
      <c r="E3796" s="92" t="s">
        <v>62</v>
      </c>
      <c r="F3796" s="92" t="s">
        <v>37</v>
      </c>
      <c r="G3796" s="93" t="s">
        <v>42</v>
      </c>
      <c r="H3796" s="93" t="s">
        <v>37</v>
      </c>
      <c r="I3796" s="92" t="s">
        <v>117</v>
      </c>
      <c r="J3796" s="94">
        <v>2042</v>
      </c>
      <c r="K3796" s="95">
        <v>6591</v>
      </c>
      <c r="L3796" s="96">
        <v>339724.590000002</v>
      </c>
    </row>
    <row r="3797" spans="1:12" s="97" customFormat="1" ht="15" customHeight="1" x14ac:dyDescent="0.25">
      <c r="A3797" s="91" t="s">
        <v>57</v>
      </c>
      <c r="B3797" s="92" t="s">
        <v>41</v>
      </c>
      <c r="C3797" s="92" t="s">
        <v>55</v>
      </c>
      <c r="D3797" s="92" t="s">
        <v>37</v>
      </c>
      <c r="E3797" s="92" t="s">
        <v>62</v>
      </c>
      <c r="F3797" s="92" t="s">
        <v>37</v>
      </c>
      <c r="G3797" s="93" t="s">
        <v>42</v>
      </c>
      <c r="H3797" s="93" t="s">
        <v>37</v>
      </c>
      <c r="I3797" s="92" t="s">
        <v>45</v>
      </c>
      <c r="J3797" s="94">
        <v>3114</v>
      </c>
      <c r="K3797" s="95">
        <v>7852</v>
      </c>
      <c r="L3797" s="96">
        <v>372872.02999998297</v>
      </c>
    </row>
    <row r="3798" spans="1:12" s="97" customFormat="1" ht="15" customHeight="1" x14ac:dyDescent="0.25">
      <c r="A3798" s="91" t="s">
        <v>57</v>
      </c>
      <c r="B3798" s="92" t="s">
        <v>41</v>
      </c>
      <c r="C3798" s="92" t="s">
        <v>55</v>
      </c>
      <c r="D3798" s="92" t="s">
        <v>37</v>
      </c>
      <c r="E3798" s="92" t="s">
        <v>62</v>
      </c>
      <c r="F3798" s="92" t="s">
        <v>37</v>
      </c>
      <c r="G3798" s="93" t="s">
        <v>43</v>
      </c>
      <c r="H3798" s="93" t="s">
        <v>37</v>
      </c>
      <c r="I3798" s="92" t="s">
        <v>117</v>
      </c>
      <c r="J3798" s="94">
        <v>1910</v>
      </c>
      <c r="K3798" s="95">
        <v>6389</v>
      </c>
      <c r="L3798" s="96">
        <v>317122.49999999598</v>
      </c>
    </row>
    <row r="3799" spans="1:12" s="97" customFormat="1" ht="15" customHeight="1" x14ac:dyDescent="0.25">
      <c r="A3799" s="91" t="s">
        <v>57</v>
      </c>
      <c r="B3799" s="92" t="s">
        <v>41</v>
      </c>
      <c r="C3799" s="92" t="s">
        <v>55</v>
      </c>
      <c r="D3799" s="92" t="s">
        <v>37</v>
      </c>
      <c r="E3799" s="92" t="s">
        <v>62</v>
      </c>
      <c r="F3799" s="92" t="s">
        <v>37</v>
      </c>
      <c r="G3799" s="93" t="s">
        <v>43</v>
      </c>
      <c r="H3799" s="93" t="s">
        <v>37</v>
      </c>
      <c r="I3799" s="92" t="s">
        <v>45</v>
      </c>
      <c r="J3799" s="94">
        <v>3266</v>
      </c>
      <c r="K3799" s="95">
        <v>8717</v>
      </c>
      <c r="L3799" s="96">
        <v>411144.19999998302</v>
      </c>
    </row>
    <row r="3800" spans="1:12" s="97" customFormat="1" ht="15" customHeight="1" x14ac:dyDescent="0.25">
      <c r="A3800" s="91" t="s">
        <v>57</v>
      </c>
      <c r="B3800" s="92" t="s">
        <v>41</v>
      </c>
      <c r="C3800" s="92" t="s">
        <v>55</v>
      </c>
      <c r="D3800" s="92" t="s">
        <v>37</v>
      </c>
      <c r="E3800" s="92" t="s">
        <v>62</v>
      </c>
      <c r="F3800" s="92" t="s">
        <v>37</v>
      </c>
      <c r="G3800" s="93" t="s">
        <v>44</v>
      </c>
      <c r="H3800" s="93" t="s">
        <v>37</v>
      </c>
      <c r="I3800" s="92" t="s">
        <v>117</v>
      </c>
      <c r="J3800" s="94">
        <v>1861</v>
      </c>
      <c r="K3800" s="95">
        <v>5443</v>
      </c>
      <c r="L3800" s="96">
        <v>272804.92999999499</v>
      </c>
    </row>
    <row r="3801" spans="1:12" s="97" customFormat="1" ht="15" customHeight="1" x14ac:dyDescent="0.25">
      <c r="A3801" s="91" t="s">
        <v>57</v>
      </c>
      <c r="B3801" s="92" t="s">
        <v>41</v>
      </c>
      <c r="C3801" s="92" t="s">
        <v>55</v>
      </c>
      <c r="D3801" s="92" t="s">
        <v>37</v>
      </c>
      <c r="E3801" s="92" t="s">
        <v>62</v>
      </c>
      <c r="F3801" s="92" t="s">
        <v>37</v>
      </c>
      <c r="G3801" s="93" t="s">
        <v>44</v>
      </c>
      <c r="H3801" s="93" t="s">
        <v>37</v>
      </c>
      <c r="I3801" s="92" t="s">
        <v>45</v>
      </c>
      <c r="J3801" s="94">
        <v>3170</v>
      </c>
      <c r="K3801" s="95">
        <v>8312</v>
      </c>
      <c r="L3801" s="96">
        <v>390514.57999998599</v>
      </c>
    </row>
    <row r="3802" spans="1:12" s="97" customFormat="1" ht="15" customHeight="1" x14ac:dyDescent="0.25">
      <c r="A3802" s="91" t="s">
        <v>57</v>
      </c>
      <c r="B3802" s="92" t="s">
        <v>41</v>
      </c>
      <c r="C3802" s="92" t="s">
        <v>55</v>
      </c>
      <c r="D3802" s="92" t="s">
        <v>37</v>
      </c>
      <c r="E3802" s="92" t="s">
        <v>62</v>
      </c>
      <c r="F3802" s="92" t="s">
        <v>37</v>
      </c>
      <c r="G3802" s="93" t="s">
        <v>98</v>
      </c>
      <c r="H3802" s="93" t="s">
        <v>37</v>
      </c>
      <c r="I3802" s="92" t="s">
        <v>117</v>
      </c>
      <c r="J3802" s="94">
        <v>1805</v>
      </c>
      <c r="K3802" s="95">
        <v>5604</v>
      </c>
      <c r="L3802" s="96">
        <v>281020.40999999398</v>
      </c>
    </row>
    <row r="3803" spans="1:12" s="97" customFormat="1" ht="15" customHeight="1" x14ac:dyDescent="0.25">
      <c r="A3803" s="91" t="s">
        <v>57</v>
      </c>
      <c r="B3803" s="92" t="s">
        <v>41</v>
      </c>
      <c r="C3803" s="92" t="s">
        <v>55</v>
      </c>
      <c r="D3803" s="92" t="s">
        <v>37</v>
      </c>
      <c r="E3803" s="92" t="s">
        <v>62</v>
      </c>
      <c r="F3803" s="92" t="s">
        <v>37</v>
      </c>
      <c r="G3803" s="93" t="s">
        <v>98</v>
      </c>
      <c r="H3803" s="93" t="s">
        <v>37</v>
      </c>
      <c r="I3803" s="92" t="s">
        <v>45</v>
      </c>
      <c r="J3803" s="94">
        <v>3376</v>
      </c>
      <c r="K3803" s="95">
        <v>9768</v>
      </c>
      <c r="L3803" s="96">
        <v>465899.04999997799</v>
      </c>
    </row>
    <row r="3804" spans="1:12" s="97" customFormat="1" ht="15" customHeight="1" x14ac:dyDescent="0.25">
      <c r="A3804" s="91" t="s">
        <v>57</v>
      </c>
      <c r="B3804" s="92" t="s">
        <v>41</v>
      </c>
      <c r="C3804" s="92" t="s">
        <v>55</v>
      </c>
      <c r="D3804" s="92" t="s">
        <v>37</v>
      </c>
      <c r="E3804" s="92" t="s">
        <v>62</v>
      </c>
      <c r="F3804" s="92" t="s">
        <v>37</v>
      </c>
      <c r="G3804" s="93" t="s">
        <v>37</v>
      </c>
      <c r="H3804" s="93" t="s">
        <v>122</v>
      </c>
      <c r="I3804" s="92" t="s">
        <v>117</v>
      </c>
      <c r="J3804" s="94">
        <v>1862</v>
      </c>
      <c r="K3804" s="95">
        <v>5688</v>
      </c>
      <c r="L3804" s="96">
        <v>303296.10999999399</v>
      </c>
    </row>
    <row r="3805" spans="1:12" s="97" customFormat="1" ht="15" customHeight="1" x14ac:dyDescent="0.25">
      <c r="A3805" s="91" t="s">
        <v>57</v>
      </c>
      <c r="B3805" s="92" t="s">
        <v>41</v>
      </c>
      <c r="C3805" s="92" t="s">
        <v>55</v>
      </c>
      <c r="D3805" s="92" t="s">
        <v>37</v>
      </c>
      <c r="E3805" s="92" t="s">
        <v>62</v>
      </c>
      <c r="F3805" s="92" t="s">
        <v>37</v>
      </c>
      <c r="G3805" s="93" t="s">
        <v>37</v>
      </c>
      <c r="H3805" s="93" t="s">
        <v>122</v>
      </c>
      <c r="I3805" s="92" t="s">
        <v>45</v>
      </c>
      <c r="J3805" s="94">
        <v>3111</v>
      </c>
      <c r="K3805" s="95">
        <v>6485</v>
      </c>
      <c r="L3805" s="96">
        <v>299431.52999999298</v>
      </c>
    </row>
    <row r="3806" spans="1:12" s="97" customFormat="1" ht="15" customHeight="1" x14ac:dyDescent="0.25">
      <c r="A3806" s="91" t="s">
        <v>57</v>
      </c>
      <c r="B3806" s="92" t="s">
        <v>41</v>
      </c>
      <c r="C3806" s="92" t="s">
        <v>55</v>
      </c>
      <c r="D3806" s="92" t="s">
        <v>37</v>
      </c>
      <c r="E3806" s="92" t="s">
        <v>62</v>
      </c>
      <c r="F3806" s="92" t="s">
        <v>37</v>
      </c>
      <c r="G3806" s="93" t="s">
        <v>37</v>
      </c>
      <c r="H3806" s="93" t="s">
        <v>37</v>
      </c>
      <c r="I3806" s="92" t="s">
        <v>117</v>
      </c>
      <c r="J3806" s="94">
        <v>9734</v>
      </c>
      <c r="K3806" s="95">
        <v>32474</v>
      </c>
      <c r="L3806" s="96">
        <v>1638807.26999981</v>
      </c>
    </row>
    <row r="3807" spans="1:12" s="97" customFormat="1" ht="15" customHeight="1" x14ac:dyDescent="0.25">
      <c r="A3807" s="91" t="s">
        <v>57</v>
      </c>
      <c r="B3807" s="92" t="s">
        <v>41</v>
      </c>
      <c r="C3807" s="92" t="s">
        <v>55</v>
      </c>
      <c r="D3807" s="92" t="s">
        <v>37</v>
      </c>
      <c r="E3807" s="92" t="s">
        <v>62</v>
      </c>
      <c r="F3807" s="92" t="s">
        <v>37</v>
      </c>
      <c r="G3807" s="93" t="s">
        <v>37</v>
      </c>
      <c r="H3807" s="93" t="s">
        <v>37</v>
      </c>
      <c r="I3807" s="92" t="s">
        <v>45</v>
      </c>
      <c r="J3807" s="94">
        <v>15413</v>
      </c>
      <c r="K3807" s="95">
        <v>42881</v>
      </c>
      <c r="L3807" s="96">
        <v>2034829.3300004201</v>
      </c>
    </row>
    <row r="3808" spans="1:12" s="97" customFormat="1" ht="15" customHeight="1" x14ac:dyDescent="0.25">
      <c r="A3808" s="91" t="s">
        <v>57</v>
      </c>
      <c r="B3808" s="92" t="s">
        <v>41</v>
      </c>
      <c r="C3808" s="92" t="s">
        <v>55</v>
      </c>
      <c r="D3808" s="92" t="s">
        <v>37</v>
      </c>
      <c r="E3808" s="92" t="s">
        <v>62</v>
      </c>
      <c r="F3808" s="92" t="s">
        <v>37</v>
      </c>
      <c r="G3808" s="93" t="s">
        <v>37</v>
      </c>
      <c r="H3808" s="93" t="s">
        <v>64</v>
      </c>
      <c r="I3808" s="92" t="s">
        <v>117</v>
      </c>
      <c r="J3808" s="94">
        <v>7743</v>
      </c>
      <c r="K3808" s="95">
        <v>26227</v>
      </c>
      <c r="L3808" s="96">
        <v>1304663.5900000399</v>
      </c>
    </row>
    <row r="3809" spans="1:12" s="97" customFormat="1" ht="15" customHeight="1" x14ac:dyDescent="0.25">
      <c r="A3809" s="91" t="s">
        <v>57</v>
      </c>
      <c r="B3809" s="92" t="s">
        <v>41</v>
      </c>
      <c r="C3809" s="92" t="s">
        <v>55</v>
      </c>
      <c r="D3809" s="92" t="s">
        <v>37</v>
      </c>
      <c r="E3809" s="92" t="s">
        <v>62</v>
      </c>
      <c r="F3809" s="92" t="s">
        <v>37</v>
      </c>
      <c r="G3809" s="93" t="s">
        <v>37</v>
      </c>
      <c r="H3809" s="93" t="s">
        <v>64</v>
      </c>
      <c r="I3809" s="92" t="s">
        <v>45</v>
      </c>
      <c r="J3809" s="94">
        <v>12108</v>
      </c>
      <c r="K3809" s="95">
        <v>35618</v>
      </c>
      <c r="L3809" s="96">
        <v>1697197.11000029</v>
      </c>
    </row>
    <row r="3810" spans="1:12" s="97" customFormat="1" ht="15" customHeight="1" x14ac:dyDescent="0.25">
      <c r="A3810" s="91" t="s">
        <v>57</v>
      </c>
      <c r="B3810" s="92" t="s">
        <v>41</v>
      </c>
      <c r="C3810" s="92" t="s">
        <v>55</v>
      </c>
      <c r="D3810" s="92" t="s">
        <v>37</v>
      </c>
      <c r="E3810" s="92" t="s">
        <v>37</v>
      </c>
      <c r="F3810" s="92" t="s">
        <v>120</v>
      </c>
      <c r="G3810" s="93" t="s">
        <v>41</v>
      </c>
      <c r="H3810" s="93" t="s">
        <v>37</v>
      </c>
      <c r="I3810" s="92" t="s">
        <v>117</v>
      </c>
      <c r="J3810" s="94">
        <v>345</v>
      </c>
      <c r="K3810" s="95">
        <v>1009</v>
      </c>
      <c r="L3810" s="96">
        <v>69098.39</v>
      </c>
    </row>
    <row r="3811" spans="1:12" s="97" customFormat="1" ht="15" customHeight="1" x14ac:dyDescent="0.25">
      <c r="A3811" s="91" t="s">
        <v>57</v>
      </c>
      <c r="B3811" s="92" t="s">
        <v>41</v>
      </c>
      <c r="C3811" s="92" t="s">
        <v>55</v>
      </c>
      <c r="D3811" s="92" t="s">
        <v>37</v>
      </c>
      <c r="E3811" s="92" t="s">
        <v>37</v>
      </c>
      <c r="F3811" s="92" t="s">
        <v>120</v>
      </c>
      <c r="G3811" s="93" t="s">
        <v>41</v>
      </c>
      <c r="H3811" s="93" t="s">
        <v>37</v>
      </c>
      <c r="I3811" s="92" t="s">
        <v>45</v>
      </c>
      <c r="J3811" s="94">
        <v>489</v>
      </c>
      <c r="K3811" s="95">
        <v>1228</v>
      </c>
      <c r="L3811" s="96">
        <v>66141.380000000296</v>
      </c>
    </row>
    <row r="3812" spans="1:12" s="97" customFormat="1" ht="15" customHeight="1" x14ac:dyDescent="0.25">
      <c r="A3812" s="91" t="s">
        <v>57</v>
      </c>
      <c r="B3812" s="92" t="s">
        <v>41</v>
      </c>
      <c r="C3812" s="92" t="s">
        <v>55</v>
      </c>
      <c r="D3812" s="92" t="s">
        <v>37</v>
      </c>
      <c r="E3812" s="92" t="s">
        <v>37</v>
      </c>
      <c r="F3812" s="92" t="s">
        <v>120</v>
      </c>
      <c r="G3812" s="93" t="s">
        <v>42</v>
      </c>
      <c r="H3812" s="93" t="s">
        <v>37</v>
      </c>
      <c r="I3812" s="92" t="s">
        <v>117</v>
      </c>
      <c r="J3812" s="94">
        <v>289</v>
      </c>
      <c r="K3812" s="95">
        <v>628</v>
      </c>
      <c r="L3812" s="96">
        <v>39780.150000000198</v>
      </c>
    </row>
    <row r="3813" spans="1:12" s="97" customFormat="1" ht="15" customHeight="1" x14ac:dyDescent="0.25">
      <c r="A3813" s="91" t="s">
        <v>57</v>
      </c>
      <c r="B3813" s="92" t="s">
        <v>41</v>
      </c>
      <c r="C3813" s="92" t="s">
        <v>55</v>
      </c>
      <c r="D3813" s="92" t="s">
        <v>37</v>
      </c>
      <c r="E3813" s="92" t="s">
        <v>37</v>
      </c>
      <c r="F3813" s="92" t="s">
        <v>120</v>
      </c>
      <c r="G3813" s="93" t="s">
        <v>42</v>
      </c>
      <c r="H3813" s="93" t="s">
        <v>37</v>
      </c>
      <c r="I3813" s="92" t="s">
        <v>45</v>
      </c>
      <c r="J3813" s="94">
        <v>532</v>
      </c>
      <c r="K3813" s="95">
        <v>1529</v>
      </c>
      <c r="L3813" s="96">
        <v>81087.600000000501</v>
      </c>
    </row>
    <row r="3814" spans="1:12" s="97" customFormat="1" ht="15" customHeight="1" x14ac:dyDescent="0.25">
      <c r="A3814" s="91" t="s">
        <v>57</v>
      </c>
      <c r="B3814" s="92" t="s">
        <v>41</v>
      </c>
      <c r="C3814" s="92" t="s">
        <v>55</v>
      </c>
      <c r="D3814" s="92" t="s">
        <v>37</v>
      </c>
      <c r="E3814" s="92" t="s">
        <v>37</v>
      </c>
      <c r="F3814" s="92" t="s">
        <v>120</v>
      </c>
      <c r="G3814" s="93" t="s">
        <v>43</v>
      </c>
      <c r="H3814" s="93" t="s">
        <v>37</v>
      </c>
      <c r="I3814" s="92" t="s">
        <v>117</v>
      </c>
      <c r="J3814" s="94">
        <v>283</v>
      </c>
      <c r="K3814" s="95">
        <v>557</v>
      </c>
      <c r="L3814" s="96">
        <v>30335.5100000001</v>
      </c>
    </row>
    <row r="3815" spans="1:12" s="97" customFormat="1" ht="15" customHeight="1" x14ac:dyDescent="0.25">
      <c r="A3815" s="91" t="s">
        <v>57</v>
      </c>
      <c r="B3815" s="92" t="s">
        <v>41</v>
      </c>
      <c r="C3815" s="92" t="s">
        <v>55</v>
      </c>
      <c r="D3815" s="92" t="s">
        <v>37</v>
      </c>
      <c r="E3815" s="92" t="s">
        <v>37</v>
      </c>
      <c r="F3815" s="92" t="s">
        <v>120</v>
      </c>
      <c r="G3815" s="93" t="s">
        <v>43</v>
      </c>
      <c r="H3815" s="93" t="s">
        <v>37</v>
      </c>
      <c r="I3815" s="92" t="s">
        <v>45</v>
      </c>
      <c r="J3815" s="94">
        <v>567</v>
      </c>
      <c r="K3815" s="95">
        <v>1624</v>
      </c>
      <c r="L3815" s="96">
        <v>81891.610000000495</v>
      </c>
    </row>
    <row r="3816" spans="1:12" s="97" customFormat="1" ht="15" customHeight="1" x14ac:dyDescent="0.25">
      <c r="A3816" s="91" t="s">
        <v>57</v>
      </c>
      <c r="B3816" s="92" t="s">
        <v>41</v>
      </c>
      <c r="C3816" s="92" t="s">
        <v>55</v>
      </c>
      <c r="D3816" s="92" t="s">
        <v>37</v>
      </c>
      <c r="E3816" s="92" t="s">
        <v>37</v>
      </c>
      <c r="F3816" s="92" t="s">
        <v>120</v>
      </c>
      <c r="G3816" s="93" t="s">
        <v>44</v>
      </c>
      <c r="H3816" s="93" t="s">
        <v>37</v>
      </c>
      <c r="I3816" s="92" t="s">
        <v>117</v>
      </c>
      <c r="J3816" s="94">
        <v>291</v>
      </c>
      <c r="K3816" s="95">
        <v>633</v>
      </c>
      <c r="L3816" s="96">
        <v>36421.950000000201</v>
      </c>
    </row>
    <row r="3817" spans="1:12" s="97" customFormat="1" ht="15" customHeight="1" x14ac:dyDescent="0.25">
      <c r="A3817" s="91" t="s">
        <v>57</v>
      </c>
      <c r="B3817" s="92" t="s">
        <v>41</v>
      </c>
      <c r="C3817" s="92" t="s">
        <v>55</v>
      </c>
      <c r="D3817" s="92" t="s">
        <v>37</v>
      </c>
      <c r="E3817" s="92" t="s">
        <v>37</v>
      </c>
      <c r="F3817" s="92" t="s">
        <v>120</v>
      </c>
      <c r="G3817" s="93" t="s">
        <v>44</v>
      </c>
      <c r="H3817" s="93" t="s">
        <v>37</v>
      </c>
      <c r="I3817" s="92" t="s">
        <v>45</v>
      </c>
      <c r="J3817" s="94">
        <v>596</v>
      </c>
      <c r="K3817" s="95">
        <v>1646</v>
      </c>
      <c r="L3817" s="96">
        <v>83975.690000000701</v>
      </c>
    </row>
    <row r="3818" spans="1:12" s="97" customFormat="1" ht="15" customHeight="1" x14ac:dyDescent="0.25">
      <c r="A3818" s="91" t="s">
        <v>57</v>
      </c>
      <c r="B3818" s="92" t="s">
        <v>41</v>
      </c>
      <c r="C3818" s="92" t="s">
        <v>55</v>
      </c>
      <c r="D3818" s="92" t="s">
        <v>37</v>
      </c>
      <c r="E3818" s="92" t="s">
        <v>37</v>
      </c>
      <c r="F3818" s="92" t="s">
        <v>120</v>
      </c>
      <c r="G3818" s="93" t="s">
        <v>98</v>
      </c>
      <c r="H3818" s="93" t="s">
        <v>37</v>
      </c>
      <c r="I3818" s="92" t="s">
        <v>117</v>
      </c>
      <c r="J3818" s="94">
        <v>301</v>
      </c>
      <c r="K3818" s="95">
        <v>713</v>
      </c>
      <c r="L3818" s="96">
        <v>38252.760000000198</v>
      </c>
    </row>
    <row r="3819" spans="1:12" s="97" customFormat="1" ht="15" customHeight="1" x14ac:dyDescent="0.25">
      <c r="A3819" s="91" t="s">
        <v>57</v>
      </c>
      <c r="B3819" s="92" t="s">
        <v>41</v>
      </c>
      <c r="C3819" s="92" t="s">
        <v>55</v>
      </c>
      <c r="D3819" s="92" t="s">
        <v>37</v>
      </c>
      <c r="E3819" s="92" t="s">
        <v>37</v>
      </c>
      <c r="F3819" s="92" t="s">
        <v>120</v>
      </c>
      <c r="G3819" s="93" t="s">
        <v>98</v>
      </c>
      <c r="H3819" s="93" t="s">
        <v>37</v>
      </c>
      <c r="I3819" s="92" t="s">
        <v>45</v>
      </c>
      <c r="J3819" s="94">
        <v>716</v>
      </c>
      <c r="K3819" s="95">
        <v>2482</v>
      </c>
      <c r="L3819" s="96">
        <v>127195.58000000101</v>
      </c>
    </row>
    <row r="3820" spans="1:12" s="97" customFormat="1" ht="15" customHeight="1" x14ac:dyDescent="0.25">
      <c r="A3820" s="91" t="s">
        <v>57</v>
      </c>
      <c r="B3820" s="92" t="s">
        <v>41</v>
      </c>
      <c r="C3820" s="92" t="s">
        <v>55</v>
      </c>
      <c r="D3820" s="92" t="s">
        <v>37</v>
      </c>
      <c r="E3820" s="92" t="s">
        <v>37</v>
      </c>
      <c r="F3820" s="92" t="s">
        <v>120</v>
      </c>
      <c r="G3820" s="93" t="s">
        <v>37</v>
      </c>
      <c r="H3820" s="93" t="s">
        <v>122</v>
      </c>
      <c r="I3820" s="92" t="s">
        <v>117</v>
      </c>
      <c r="J3820" s="94">
        <v>357</v>
      </c>
      <c r="K3820" s="95">
        <v>995</v>
      </c>
      <c r="L3820" s="96">
        <v>63535.559999999503</v>
      </c>
    </row>
    <row r="3821" spans="1:12" s="97" customFormat="1" ht="15" customHeight="1" x14ac:dyDescent="0.25">
      <c r="A3821" s="91" t="s">
        <v>57</v>
      </c>
      <c r="B3821" s="92" t="s">
        <v>41</v>
      </c>
      <c r="C3821" s="92" t="s">
        <v>55</v>
      </c>
      <c r="D3821" s="92" t="s">
        <v>37</v>
      </c>
      <c r="E3821" s="92" t="s">
        <v>37</v>
      </c>
      <c r="F3821" s="92" t="s">
        <v>120</v>
      </c>
      <c r="G3821" s="93" t="s">
        <v>37</v>
      </c>
      <c r="H3821" s="93" t="s">
        <v>122</v>
      </c>
      <c r="I3821" s="92" t="s">
        <v>45</v>
      </c>
      <c r="J3821" s="94">
        <v>596</v>
      </c>
      <c r="K3821" s="95">
        <v>1056</v>
      </c>
      <c r="L3821" s="96">
        <v>49358.840000000397</v>
      </c>
    </row>
    <row r="3822" spans="1:12" s="97" customFormat="1" ht="15" customHeight="1" x14ac:dyDescent="0.25">
      <c r="A3822" s="91" t="s">
        <v>57</v>
      </c>
      <c r="B3822" s="92" t="s">
        <v>41</v>
      </c>
      <c r="C3822" s="92" t="s">
        <v>55</v>
      </c>
      <c r="D3822" s="92" t="s">
        <v>37</v>
      </c>
      <c r="E3822" s="92" t="s">
        <v>37</v>
      </c>
      <c r="F3822" s="92" t="s">
        <v>120</v>
      </c>
      <c r="G3822" s="93" t="s">
        <v>37</v>
      </c>
      <c r="H3822" s="93" t="s">
        <v>37</v>
      </c>
      <c r="I3822" s="92" t="s">
        <v>117</v>
      </c>
      <c r="J3822" s="94">
        <v>1471</v>
      </c>
      <c r="K3822" s="95">
        <v>3674</v>
      </c>
      <c r="L3822" s="96">
        <v>223033.91999999699</v>
      </c>
    </row>
    <row r="3823" spans="1:12" s="97" customFormat="1" ht="15" customHeight="1" x14ac:dyDescent="0.25">
      <c r="A3823" s="91" t="s">
        <v>57</v>
      </c>
      <c r="B3823" s="92" t="s">
        <v>41</v>
      </c>
      <c r="C3823" s="92" t="s">
        <v>55</v>
      </c>
      <c r="D3823" s="92" t="s">
        <v>37</v>
      </c>
      <c r="E3823" s="92" t="s">
        <v>37</v>
      </c>
      <c r="F3823" s="92" t="s">
        <v>120</v>
      </c>
      <c r="G3823" s="93" t="s">
        <v>37</v>
      </c>
      <c r="H3823" s="93" t="s">
        <v>37</v>
      </c>
      <c r="I3823" s="92" t="s">
        <v>45</v>
      </c>
      <c r="J3823" s="94">
        <v>2881</v>
      </c>
      <c r="K3823" s="95">
        <v>8731</v>
      </c>
      <c r="L3823" s="96">
        <v>451908.58999998402</v>
      </c>
    </row>
    <row r="3824" spans="1:12" s="97" customFormat="1" ht="15" customHeight="1" x14ac:dyDescent="0.25">
      <c r="A3824" s="91" t="s">
        <v>57</v>
      </c>
      <c r="B3824" s="92" t="s">
        <v>41</v>
      </c>
      <c r="C3824" s="92" t="s">
        <v>55</v>
      </c>
      <c r="D3824" s="92" t="s">
        <v>37</v>
      </c>
      <c r="E3824" s="92" t="s">
        <v>37</v>
      </c>
      <c r="F3824" s="92" t="s">
        <v>120</v>
      </c>
      <c r="G3824" s="93" t="s">
        <v>37</v>
      </c>
      <c r="H3824" s="93" t="s">
        <v>64</v>
      </c>
      <c r="I3824" s="92" t="s">
        <v>117</v>
      </c>
      <c r="J3824" s="94">
        <v>1087</v>
      </c>
      <c r="K3824" s="95">
        <v>2570</v>
      </c>
      <c r="L3824" s="96">
        <v>152046.84999999701</v>
      </c>
    </row>
    <row r="3825" spans="1:12" s="97" customFormat="1" ht="15" customHeight="1" x14ac:dyDescent="0.25">
      <c r="A3825" s="91" t="s">
        <v>57</v>
      </c>
      <c r="B3825" s="92" t="s">
        <v>41</v>
      </c>
      <c r="C3825" s="92" t="s">
        <v>55</v>
      </c>
      <c r="D3825" s="92" t="s">
        <v>37</v>
      </c>
      <c r="E3825" s="92" t="s">
        <v>37</v>
      </c>
      <c r="F3825" s="92" t="s">
        <v>120</v>
      </c>
      <c r="G3825" s="93" t="s">
        <v>37</v>
      </c>
      <c r="H3825" s="93" t="s">
        <v>64</v>
      </c>
      <c r="I3825" s="92" t="s">
        <v>45</v>
      </c>
      <c r="J3825" s="94">
        <v>2225</v>
      </c>
      <c r="K3825" s="95">
        <v>7504</v>
      </c>
      <c r="L3825" s="96">
        <v>393753.53999998898</v>
      </c>
    </row>
    <row r="3826" spans="1:12" s="97" customFormat="1" ht="15" customHeight="1" x14ac:dyDescent="0.25">
      <c r="A3826" s="91" t="s">
        <v>57</v>
      </c>
      <c r="B3826" s="92" t="s">
        <v>41</v>
      </c>
      <c r="C3826" s="92" t="s">
        <v>55</v>
      </c>
      <c r="D3826" s="92" t="s">
        <v>37</v>
      </c>
      <c r="E3826" s="92" t="s">
        <v>37</v>
      </c>
      <c r="F3826" s="92" t="s">
        <v>121</v>
      </c>
      <c r="G3826" s="93" t="s">
        <v>41</v>
      </c>
      <c r="H3826" s="93" t="s">
        <v>37</v>
      </c>
      <c r="I3826" s="92" t="s">
        <v>117</v>
      </c>
      <c r="J3826" s="94">
        <v>4688</v>
      </c>
      <c r="K3826" s="95">
        <v>14574</v>
      </c>
      <c r="L3826" s="96">
        <v>724372.11000008299</v>
      </c>
    </row>
    <row r="3827" spans="1:12" s="97" customFormat="1" ht="15" customHeight="1" x14ac:dyDescent="0.25">
      <c r="A3827" s="91" t="s">
        <v>57</v>
      </c>
      <c r="B3827" s="92" t="s">
        <v>41</v>
      </c>
      <c r="C3827" s="92" t="s">
        <v>55</v>
      </c>
      <c r="D3827" s="92" t="s">
        <v>37</v>
      </c>
      <c r="E3827" s="92" t="s">
        <v>37</v>
      </c>
      <c r="F3827" s="92" t="s">
        <v>121</v>
      </c>
      <c r="G3827" s="93" t="s">
        <v>41</v>
      </c>
      <c r="H3827" s="93" t="s">
        <v>37</v>
      </c>
      <c r="I3827" s="92" t="s">
        <v>45</v>
      </c>
      <c r="J3827" s="94">
        <v>6221</v>
      </c>
      <c r="K3827" s="95">
        <v>16162</v>
      </c>
      <c r="L3827" s="96">
        <v>763666.25999999803</v>
      </c>
    </row>
    <row r="3828" spans="1:12" s="97" customFormat="1" ht="15" customHeight="1" x14ac:dyDescent="0.25">
      <c r="A3828" s="91" t="s">
        <v>57</v>
      </c>
      <c r="B3828" s="92" t="s">
        <v>41</v>
      </c>
      <c r="C3828" s="92" t="s">
        <v>55</v>
      </c>
      <c r="D3828" s="92" t="s">
        <v>37</v>
      </c>
      <c r="E3828" s="92" t="s">
        <v>37</v>
      </c>
      <c r="F3828" s="92" t="s">
        <v>121</v>
      </c>
      <c r="G3828" s="93" t="s">
        <v>42</v>
      </c>
      <c r="H3828" s="93" t="s">
        <v>37</v>
      </c>
      <c r="I3828" s="92" t="s">
        <v>117</v>
      </c>
      <c r="J3828" s="94">
        <v>4087</v>
      </c>
      <c r="K3828" s="95">
        <v>12651</v>
      </c>
      <c r="L3828" s="96">
        <v>632448.03000006103</v>
      </c>
    </row>
    <row r="3829" spans="1:12" s="97" customFormat="1" ht="15" customHeight="1" x14ac:dyDescent="0.25">
      <c r="A3829" s="91" t="s">
        <v>57</v>
      </c>
      <c r="B3829" s="92" t="s">
        <v>41</v>
      </c>
      <c r="C3829" s="92" t="s">
        <v>55</v>
      </c>
      <c r="D3829" s="92" t="s">
        <v>37</v>
      </c>
      <c r="E3829" s="92" t="s">
        <v>37</v>
      </c>
      <c r="F3829" s="92" t="s">
        <v>121</v>
      </c>
      <c r="G3829" s="93" t="s">
        <v>42</v>
      </c>
      <c r="H3829" s="93" t="s">
        <v>37</v>
      </c>
      <c r="I3829" s="92" t="s">
        <v>45</v>
      </c>
      <c r="J3829" s="94">
        <v>7394</v>
      </c>
      <c r="K3829" s="95">
        <v>19136</v>
      </c>
      <c r="L3829" s="96">
        <v>891919.48000003502</v>
      </c>
    </row>
    <row r="3830" spans="1:12" s="97" customFormat="1" ht="15" customHeight="1" x14ac:dyDescent="0.25">
      <c r="A3830" s="91" t="s">
        <v>57</v>
      </c>
      <c r="B3830" s="92" t="s">
        <v>41</v>
      </c>
      <c r="C3830" s="92" t="s">
        <v>55</v>
      </c>
      <c r="D3830" s="92" t="s">
        <v>37</v>
      </c>
      <c r="E3830" s="92" t="s">
        <v>37</v>
      </c>
      <c r="F3830" s="92" t="s">
        <v>121</v>
      </c>
      <c r="G3830" s="93" t="s">
        <v>43</v>
      </c>
      <c r="H3830" s="93" t="s">
        <v>37</v>
      </c>
      <c r="I3830" s="92" t="s">
        <v>117</v>
      </c>
      <c r="J3830" s="94">
        <v>3919</v>
      </c>
      <c r="K3830" s="95">
        <v>11519</v>
      </c>
      <c r="L3830" s="96">
        <v>560159.31000006397</v>
      </c>
    </row>
    <row r="3831" spans="1:12" s="97" customFormat="1" ht="15" customHeight="1" x14ac:dyDescent="0.25">
      <c r="A3831" s="91" t="s">
        <v>57</v>
      </c>
      <c r="B3831" s="92" t="s">
        <v>41</v>
      </c>
      <c r="C3831" s="92" t="s">
        <v>55</v>
      </c>
      <c r="D3831" s="92" t="s">
        <v>37</v>
      </c>
      <c r="E3831" s="92" t="s">
        <v>37</v>
      </c>
      <c r="F3831" s="92" t="s">
        <v>121</v>
      </c>
      <c r="G3831" s="93" t="s">
        <v>43</v>
      </c>
      <c r="H3831" s="93" t="s">
        <v>37</v>
      </c>
      <c r="I3831" s="92" t="s">
        <v>45</v>
      </c>
      <c r="J3831" s="94">
        <v>7774</v>
      </c>
      <c r="K3831" s="95">
        <v>20294</v>
      </c>
      <c r="L3831" s="96">
        <v>943401.41000004404</v>
      </c>
    </row>
    <row r="3832" spans="1:12" s="97" customFormat="1" ht="15" customHeight="1" x14ac:dyDescent="0.25">
      <c r="A3832" s="91" t="s">
        <v>57</v>
      </c>
      <c r="B3832" s="92" t="s">
        <v>41</v>
      </c>
      <c r="C3832" s="92" t="s">
        <v>55</v>
      </c>
      <c r="D3832" s="92" t="s">
        <v>37</v>
      </c>
      <c r="E3832" s="92" t="s">
        <v>37</v>
      </c>
      <c r="F3832" s="92" t="s">
        <v>121</v>
      </c>
      <c r="G3832" s="93" t="s">
        <v>44</v>
      </c>
      <c r="H3832" s="93" t="s">
        <v>37</v>
      </c>
      <c r="I3832" s="92" t="s">
        <v>117</v>
      </c>
      <c r="J3832" s="94">
        <v>3707</v>
      </c>
      <c r="K3832" s="95">
        <v>9975</v>
      </c>
      <c r="L3832" s="96">
        <v>484628.04000005301</v>
      </c>
    </row>
    <row r="3833" spans="1:12" s="97" customFormat="1" ht="15" customHeight="1" x14ac:dyDescent="0.25">
      <c r="A3833" s="91" t="s">
        <v>57</v>
      </c>
      <c r="B3833" s="92" t="s">
        <v>41</v>
      </c>
      <c r="C3833" s="92" t="s">
        <v>55</v>
      </c>
      <c r="D3833" s="92" t="s">
        <v>37</v>
      </c>
      <c r="E3833" s="92" t="s">
        <v>37</v>
      </c>
      <c r="F3833" s="92" t="s">
        <v>121</v>
      </c>
      <c r="G3833" s="93" t="s">
        <v>44</v>
      </c>
      <c r="H3833" s="93" t="s">
        <v>37</v>
      </c>
      <c r="I3833" s="92" t="s">
        <v>45</v>
      </c>
      <c r="J3833" s="94">
        <v>7442</v>
      </c>
      <c r="K3833" s="95">
        <v>19602</v>
      </c>
      <c r="L3833" s="96">
        <v>906146.06000002194</v>
      </c>
    </row>
    <row r="3834" spans="1:12" s="97" customFormat="1" ht="15" customHeight="1" x14ac:dyDescent="0.25">
      <c r="A3834" s="91" t="s">
        <v>57</v>
      </c>
      <c r="B3834" s="92" t="s">
        <v>41</v>
      </c>
      <c r="C3834" s="92" t="s">
        <v>55</v>
      </c>
      <c r="D3834" s="92" t="s">
        <v>37</v>
      </c>
      <c r="E3834" s="92" t="s">
        <v>37</v>
      </c>
      <c r="F3834" s="92" t="s">
        <v>121</v>
      </c>
      <c r="G3834" s="93" t="s">
        <v>98</v>
      </c>
      <c r="H3834" s="93" t="s">
        <v>37</v>
      </c>
      <c r="I3834" s="92" t="s">
        <v>117</v>
      </c>
      <c r="J3834" s="94">
        <v>3541</v>
      </c>
      <c r="K3834" s="95">
        <v>9706</v>
      </c>
      <c r="L3834" s="96">
        <v>477771.59000005102</v>
      </c>
    </row>
    <row r="3835" spans="1:12" s="97" customFormat="1" ht="15" customHeight="1" x14ac:dyDescent="0.25">
      <c r="A3835" s="91" t="s">
        <v>57</v>
      </c>
      <c r="B3835" s="92" t="s">
        <v>41</v>
      </c>
      <c r="C3835" s="92" t="s">
        <v>55</v>
      </c>
      <c r="D3835" s="92" t="s">
        <v>37</v>
      </c>
      <c r="E3835" s="92" t="s">
        <v>37</v>
      </c>
      <c r="F3835" s="92" t="s">
        <v>121</v>
      </c>
      <c r="G3835" s="93" t="s">
        <v>98</v>
      </c>
      <c r="H3835" s="93" t="s">
        <v>37</v>
      </c>
      <c r="I3835" s="92" t="s">
        <v>45</v>
      </c>
      <c r="J3835" s="94">
        <v>7520</v>
      </c>
      <c r="K3835" s="95">
        <v>21838</v>
      </c>
      <c r="L3835" s="96">
        <v>1027847.21000002</v>
      </c>
    </row>
    <row r="3836" spans="1:12" s="97" customFormat="1" ht="15" customHeight="1" x14ac:dyDescent="0.25">
      <c r="A3836" s="91" t="s">
        <v>57</v>
      </c>
      <c r="B3836" s="92" t="s">
        <v>41</v>
      </c>
      <c r="C3836" s="92" t="s">
        <v>55</v>
      </c>
      <c r="D3836" s="92" t="s">
        <v>37</v>
      </c>
      <c r="E3836" s="92" t="s">
        <v>37</v>
      </c>
      <c r="F3836" s="92" t="s">
        <v>121</v>
      </c>
      <c r="G3836" s="93" t="s">
        <v>37</v>
      </c>
      <c r="H3836" s="93" t="s">
        <v>122</v>
      </c>
      <c r="I3836" s="92" t="s">
        <v>117</v>
      </c>
      <c r="J3836" s="94">
        <v>3851</v>
      </c>
      <c r="K3836" s="95">
        <v>10331</v>
      </c>
      <c r="L3836" s="96">
        <v>543951.97000003699</v>
      </c>
    </row>
    <row r="3837" spans="1:12" s="97" customFormat="1" ht="15" customHeight="1" x14ac:dyDescent="0.25">
      <c r="A3837" s="91" t="s">
        <v>57</v>
      </c>
      <c r="B3837" s="92" t="s">
        <v>41</v>
      </c>
      <c r="C3837" s="92" t="s">
        <v>55</v>
      </c>
      <c r="D3837" s="92" t="s">
        <v>37</v>
      </c>
      <c r="E3837" s="92" t="s">
        <v>37</v>
      </c>
      <c r="F3837" s="92" t="s">
        <v>121</v>
      </c>
      <c r="G3837" s="93" t="s">
        <v>37</v>
      </c>
      <c r="H3837" s="93" t="s">
        <v>122</v>
      </c>
      <c r="I3837" s="92" t="s">
        <v>45</v>
      </c>
      <c r="J3837" s="94">
        <v>7305</v>
      </c>
      <c r="K3837" s="95">
        <v>15412</v>
      </c>
      <c r="L3837" s="96">
        <v>697826.32000001695</v>
      </c>
    </row>
    <row r="3838" spans="1:12" s="97" customFormat="1" ht="15" customHeight="1" x14ac:dyDescent="0.25">
      <c r="A3838" s="91" t="s">
        <v>57</v>
      </c>
      <c r="B3838" s="92" t="s">
        <v>41</v>
      </c>
      <c r="C3838" s="92" t="s">
        <v>55</v>
      </c>
      <c r="D3838" s="92" t="s">
        <v>37</v>
      </c>
      <c r="E3838" s="92" t="s">
        <v>37</v>
      </c>
      <c r="F3838" s="92" t="s">
        <v>121</v>
      </c>
      <c r="G3838" s="93" t="s">
        <v>37</v>
      </c>
      <c r="H3838" s="93" t="s">
        <v>37</v>
      </c>
      <c r="I3838" s="92" t="s">
        <v>117</v>
      </c>
      <c r="J3838" s="94">
        <v>19617</v>
      </c>
      <c r="K3838" s="95">
        <v>60257</v>
      </c>
      <c r="L3838" s="96">
        <v>2973137.4699992002</v>
      </c>
    </row>
    <row r="3839" spans="1:12" s="97" customFormat="1" ht="15" customHeight="1" x14ac:dyDescent="0.25">
      <c r="A3839" s="91" t="s">
        <v>57</v>
      </c>
      <c r="B3839" s="92" t="s">
        <v>41</v>
      </c>
      <c r="C3839" s="92" t="s">
        <v>55</v>
      </c>
      <c r="D3839" s="92" t="s">
        <v>37</v>
      </c>
      <c r="E3839" s="92" t="s">
        <v>37</v>
      </c>
      <c r="F3839" s="92" t="s">
        <v>121</v>
      </c>
      <c r="G3839" s="93" t="s">
        <v>37</v>
      </c>
      <c r="H3839" s="93" t="s">
        <v>37</v>
      </c>
      <c r="I3839" s="92" t="s">
        <v>45</v>
      </c>
      <c r="J3839" s="94">
        <v>35611</v>
      </c>
      <c r="K3839" s="95">
        <v>99213</v>
      </c>
      <c r="L3839" s="96">
        <v>4636132.7699989798</v>
      </c>
    </row>
    <row r="3840" spans="1:12" s="97" customFormat="1" ht="15" customHeight="1" x14ac:dyDescent="0.25">
      <c r="A3840" s="91" t="s">
        <v>57</v>
      </c>
      <c r="B3840" s="92" t="s">
        <v>41</v>
      </c>
      <c r="C3840" s="92" t="s">
        <v>55</v>
      </c>
      <c r="D3840" s="92" t="s">
        <v>37</v>
      </c>
      <c r="E3840" s="92" t="s">
        <v>37</v>
      </c>
      <c r="F3840" s="92" t="s">
        <v>121</v>
      </c>
      <c r="G3840" s="93" t="s">
        <v>37</v>
      </c>
      <c r="H3840" s="93" t="s">
        <v>64</v>
      </c>
      <c r="I3840" s="92" t="s">
        <v>117</v>
      </c>
      <c r="J3840" s="94">
        <v>15502</v>
      </c>
      <c r="K3840" s="95">
        <v>48520</v>
      </c>
      <c r="L3840" s="96">
        <v>2355992.3999991599</v>
      </c>
    </row>
    <row r="3841" spans="1:12" s="97" customFormat="1" ht="15" customHeight="1" x14ac:dyDescent="0.25">
      <c r="A3841" s="91" t="s">
        <v>57</v>
      </c>
      <c r="B3841" s="92" t="s">
        <v>41</v>
      </c>
      <c r="C3841" s="92" t="s">
        <v>55</v>
      </c>
      <c r="D3841" s="92" t="s">
        <v>37</v>
      </c>
      <c r="E3841" s="92" t="s">
        <v>37</v>
      </c>
      <c r="F3841" s="92" t="s">
        <v>121</v>
      </c>
      <c r="G3841" s="93" t="s">
        <v>37</v>
      </c>
      <c r="H3841" s="93" t="s">
        <v>64</v>
      </c>
      <c r="I3841" s="92" t="s">
        <v>45</v>
      </c>
      <c r="J3841" s="94">
        <v>27879</v>
      </c>
      <c r="K3841" s="95">
        <v>82130</v>
      </c>
      <c r="L3841" s="96">
        <v>3858625.3699997701</v>
      </c>
    </row>
    <row r="3842" spans="1:12" s="97" customFormat="1" ht="15" customHeight="1" x14ac:dyDescent="0.25">
      <c r="A3842" s="91" t="s">
        <v>57</v>
      </c>
      <c r="B3842" s="92" t="s">
        <v>41</v>
      </c>
      <c r="C3842" s="92" t="s">
        <v>55</v>
      </c>
      <c r="D3842" s="92" t="s">
        <v>37</v>
      </c>
      <c r="E3842" s="92" t="s">
        <v>37</v>
      </c>
      <c r="F3842" s="92" t="s">
        <v>60</v>
      </c>
      <c r="G3842" s="93" t="s">
        <v>41</v>
      </c>
      <c r="H3842" s="93" t="s">
        <v>37</v>
      </c>
      <c r="I3842" s="92" t="s">
        <v>117</v>
      </c>
      <c r="J3842" s="94">
        <v>860</v>
      </c>
      <c r="K3842" s="95">
        <v>2764</v>
      </c>
      <c r="L3842" s="96">
        <v>139701.49999999901</v>
      </c>
    </row>
    <row r="3843" spans="1:12" s="97" customFormat="1" ht="15" customHeight="1" x14ac:dyDescent="0.25">
      <c r="A3843" s="91" t="s">
        <v>57</v>
      </c>
      <c r="B3843" s="92" t="s">
        <v>41</v>
      </c>
      <c r="C3843" s="92" t="s">
        <v>55</v>
      </c>
      <c r="D3843" s="92" t="s">
        <v>37</v>
      </c>
      <c r="E3843" s="92" t="s">
        <v>37</v>
      </c>
      <c r="F3843" s="92" t="s">
        <v>60</v>
      </c>
      <c r="G3843" s="93" t="s">
        <v>41</v>
      </c>
      <c r="H3843" s="93" t="s">
        <v>37</v>
      </c>
      <c r="I3843" s="92" t="s">
        <v>45</v>
      </c>
      <c r="J3843" s="94">
        <v>1303</v>
      </c>
      <c r="K3843" s="95">
        <v>3224</v>
      </c>
      <c r="L3843" s="96">
        <v>147611.30000000101</v>
      </c>
    </row>
    <row r="3844" spans="1:12" s="97" customFormat="1" ht="15" customHeight="1" x14ac:dyDescent="0.25">
      <c r="A3844" s="91" t="s">
        <v>57</v>
      </c>
      <c r="B3844" s="92" t="s">
        <v>41</v>
      </c>
      <c r="C3844" s="92" t="s">
        <v>55</v>
      </c>
      <c r="D3844" s="92" t="s">
        <v>37</v>
      </c>
      <c r="E3844" s="92" t="s">
        <v>37</v>
      </c>
      <c r="F3844" s="92" t="s">
        <v>60</v>
      </c>
      <c r="G3844" s="93" t="s">
        <v>42</v>
      </c>
      <c r="H3844" s="93" t="s">
        <v>37</v>
      </c>
      <c r="I3844" s="92" t="s">
        <v>117</v>
      </c>
      <c r="J3844" s="94">
        <v>1058</v>
      </c>
      <c r="K3844" s="95">
        <v>3233</v>
      </c>
      <c r="L3844" s="96">
        <v>158421.509999998</v>
      </c>
    </row>
    <row r="3845" spans="1:12" s="97" customFormat="1" ht="15" customHeight="1" x14ac:dyDescent="0.25">
      <c r="A3845" s="91" t="s">
        <v>57</v>
      </c>
      <c r="B3845" s="92" t="s">
        <v>41</v>
      </c>
      <c r="C3845" s="92" t="s">
        <v>55</v>
      </c>
      <c r="D3845" s="92" t="s">
        <v>37</v>
      </c>
      <c r="E3845" s="92" t="s">
        <v>37</v>
      </c>
      <c r="F3845" s="92" t="s">
        <v>60</v>
      </c>
      <c r="G3845" s="93" t="s">
        <v>42</v>
      </c>
      <c r="H3845" s="93" t="s">
        <v>37</v>
      </c>
      <c r="I3845" s="92" t="s">
        <v>45</v>
      </c>
      <c r="J3845" s="94">
        <v>1679</v>
      </c>
      <c r="K3845" s="95">
        <v>3622</v>
      </c>
      <c r="L3845" s="96">
        <v>163241.75</v>
      </c>
    </row>
    <row r="3846" spans="1:12" s="97" customFormat="1" ht="15" customHeight="1" x14ac:dyDescent="0.25">
      <c r="A3846" s="91" t="s">
        <v>57</v>
      </c>
      <c r="B3846" s="92" t="s">
        <v>41</v>
      </c>
      <c r="C3846" s="92" t="s">
        <v>55</v>
      </c>
      <c r="D3846" s="92" t="s">
        <v>37</v>
      </c>
      <c r="E3846" s="92" t="s">
        <v>37</v>
      </c>
      <c r="F3846" s="92" t="s">
        <v>60</v>
      </c>
      <c r="G3846" s="93" t="s">
        <v>43</v>
      </c>
      <c r="H3846" s="93" t="s">
        <v>37</v>
      </c>
      <c r="I3846" s="92" t="s">
        <v>117</v>
      </c>
      <c r="J3846" s="94">
        <v>935</v>
      </c>
      <c r="K3846" s="95">
        <v>2796</v>
      </c>
      <c r="L3846" s="96">
        <v>136880.21</v>
      </c>
    </row>
    <row r="3847" spans="1:12" s="97" customFormat="1" ht="15" customHeight="1" x14ac:dyDescent="0.25">
      <c r="A3847" s="91" t="s">
        <v>57</v>
      </c>
      <c r="B3847" s="92" t="s">
        <v>41</v>
      </c>
      <c r="C3847" s="92" t="s">
        <v>55</v>
      </c>
      <c r="D3847" s="92" t="s">
        <v>37</v>
      </c>
      <c r="E3847" s="92" t="s">
        <v>37</v>
      </c>
      <c r="F3847" s="92" t="s">
        <v>60</v>
      </c>
      <c r="G3847" s="93" t="s">
        <v>43</v>
      </c>
      <c r="H3847" s="93" t="s">
        <v>37</v>
      </c>
      <c r="I3847" s="92" t="s">
        <v>45</v>
      </c>
      <c r="J3847" s="94">
        <v>1714</v>
      </c>
      <c r="K3847" s="95">
        <v>3966</v>
      </c>
      <c r="L3847" s="96">
        <v>178033.94</v>
      </c>
    </row>
    <row r="3848" spans="1:12" s="97" customFormat="1" ht="15" customHeight="1" x14ac:dyDescent="0.25">
      <c r="A3848" s="91" t="s">
        <v>57</v>
      </c>
      <c r="B3848" s="92" t="s">
        <v>41</v>
      </c>
      <c r="C3848" s="92" t="s">
        <v>55</v>
      </c>
      <c r="D3848" s="92" t="s">
        <v>37</v>
      </c>
      <c r="E3848" s="92" t="s">
        <v>37</v>
      </c>
      <c r="F3848" s="92" t="s">
        <v>60</v>
      </c>
      <c r="G3848" s="93" t="s">
        <v>44</v>
      </c>
      <c r="H3848" s="93" t="s">
        <v>37</v>
      </c>
      <c r="I3848" s="92" t="s">
        <v>117</v>
      </c>
      <c r="J3848" s="94">
        <v>891</v>
      </c>
      <c r="K3848" s="95">
        <v>2602</v>
      </c>
      <c r="L3848" s="96">
        <v>128693.599999999</v>
      </c>
    </row>
    <row r="3849" spans="1:12" s="97" customFormat="1" ht="15" customHeight="1" x14ac:dyDescent="0.25">
      <c r="A3849" s="91" t="s">
        <v>57</v>
      </c>
      <c r="B3849" s="92" t="s">
        <v>41</v>
      </c>
      <c r="C3849" s="92" t="s">
        <v>55</v>
      </c>
      <c r="D3849" s="92" t="s">
        <v>37</v>
      </c>
      <c r="E3849" s="92" t="s">
        <v>37</v>
      </c>
      <c r="F3849" s="92" t="s">
        <v>60</v>
      </c>
      <c r="G3849" s="93" t="s">
        <v>44</v>
      </c>
      <c r="H3849" s="93" t="s">
        <v>37</v>
      </c>
      <c r="I3849" s="92" t="s">
        <v>45</v>
      </c>
      <c r="J3849" s="94">
        <v>1523</v>
      </c>
      <c r="K3849" s="95">
        <v>3233</v>
      </c>
      <c r="L3849" s="96">
        <v>146705.700000001</v>
      </c>
    </row>
    <row r="3850" spans="1:12" s="97" customFormat="1" ht="15" customHeight="1" x14ac:dyDescent="0.25">
      <c r="A3850" s="91" t="s">
        <v>57</v>
      </c>
      <c r="B3850" s="92" t="s">
        <v>41</v>
      </c>
      <c r="C3850" s="92" t="s">
        <v>55</v>
      </c>
      <c r="D3850" s="92" t="s">
        <v>37</v>
      </c>
      <c r="E3850" s="92" t="s">
        <v>37</v>
      </c>
      <c r="F3850" s="92" t="s">
        <v>60</v>
      </c>
      <c r="G3850" s="93" t="s">
        <v>98</v>
      </c>
      <c r="H3850" s="93" t="s">
        <v>37</v>
      </c>
      <c r="I3850" s="92" t="s">
        <v>117</v>
      </c>
      <c r="J3850" s="94">
        <v>931</v>
      </c>
      <c r="K3850" s="95">
        <v>2805</v>
      </c>
      <c r="L3850" s="96">
        <v>137385.93</v>
      </c>
    </row>
    <row r="3851" spans="1:12" s="97" customFormat="1" ht="15" customHeight="1" x14ac:dyDescent="0.25">
      <c r="A3851" s="91" t="s">
        <v>57</v>
      </c>
      <c r="B3851" s="92" t="s">
        <v>41</v>
      </c>
      <c r="C3851" s="92" t="s">
        <v>55</v>
      </c>
      <c r="D3851" s="92" t="s">
        <v>37</v>
      </c>
      <c r="E3851" s="92" t="s">
        <v>37</v>
      </c>
      <c r="F3851" s="92" t="s">
        <v>60</v>
      </c>
      <c r="G3851" s="93" t="s">
        <v>98</v>
      </c>
      <c r="H3851" s="93" t="s">
        <v>37</v>
      </c>
      <c r="I3851" s="92" t="s">
        <v>45</v>
      </c>
      <c r="J3851" s="94">
        <v>1660</v>
      </c>
      <c r="K3851" s="95">
        <v>4594</v>
      </c>
      <c r="L3851" s="96">
        <v>212834.77</v>
      </c>
    </row>
    <row r="3852" spans="1:12" s="97" customFormat="1" ht="15" customHeight="1" x14ac:dyDescent="0.25">
      <c r="A3852" s="91" t="s">
        <v>57</v>
      </c>
      <c r="B3852" s="92" t="s">
        <v>41</v>
      </c>
      <c r="C3852" s="92" t="s">
        <v>55</v>
      </c>
      <c r="D3852" s="92" t="s">
        <v>37</v>
      </c>
      <c r="E3852" s="92" t="s">
        <v>37</v>
      </c>
      <c r="F3852" s="92" t="s">
        <v>60</v>
      </c>
      <c r="G3852" s="93" t="s">
        <v>37</v>
      </c>
      <c r="H3852" s="93" t="s">
        <v>122</v>
      </c>
      <c r="I3852" s="92" t="s">
        <v>117</v>
      </c>
      <c r="J3852" s="94">
        <v>975</v>
      </c>
      <c r="K3852" s="95">
        <v>2668</v>
      </c>
      <c r="L3852" s="96">
        <v>129424.55999999899</v>
      </c>
    </row>
    <row r="3853" spans="1:12" s="97" customFormat="1" ht="15" customHeight="1" x14ac:dyDescent="0.25">
      <c r="A3853" s="91" t="s">
        <v>57</v>
      </c>
      <c r="B3853" s="92" t="s">
        <v>41</v>
      </c>
      <c r="C3853" s="92" t="s">
        <v>55</v>
      </c>
      <c r="D3853" s="92" t="s">
        <v>37</v>
      </c>
      <c r="E3853" s="92" t="s">
        <v>37</v>
      </c>
      <c r="F3853" s="92" t="s">
        <v>60</v>
      </c>
      <c r="G3853" s="93" t="s">
        <v>37</v>
      </c>
      <c r="H3853" s="93" t="s">
        <v>122</v>
      </c>
      <c r="I3853" s="92" t="s">
        <v>45</v>
      </c>
      <c r="J3853" s="94">
        <v>1561</v>
      </c>
      <c r="K3853" s="95">
        <v>2861</v>
      </c>
      <c r="L3853" s="96">
        <v>126309.609999999</v>
      </c>
    </row>
    <row r="3854" spans="1:12" s="97" customFormat="1" ht="15" customHeight="1" x14ac:dyDescent="0.25">
      <c r="A3854" s="91" t="s">
        <v>57</v>
      </c>
      <c r="B3854" s="92" t="s">
        <v>41</v>
      </c>
      <c r="C3854" s="92" t="s">
        <v>55</v>
      </c>
      <c r="D3854" s="92" t="s">
        <v>37</v>
      </c>
      <c r="E3854" s="92" t="s">
        <v>37</v>
      </c>
      <c r="F3854" s="92" t="s">
        <v>60</v>
      </c>
      <c r="G3854" s="93" t="s">
        <v>37</v>
      </c>
      <c r="H3854" s="93" t="s">
        <v>37</v>
      </c>
      <c r="I3854" s="92" t="s">
        <v>117</v>
      </c>
      <c r="J3854" s="94">
        <v>4542</v>
      </c>
      <c r="K3854" s="95">
        <v>14402</v>
      </c>
      <c r="L3854" s="96">
        <v>710501.00000005495</v>
      </c>
    </row>
    <row r="3855" spans="1:12" s="97" customFormat="1" ht="15" customHeight="1" x14ac:dyDescent="0.25">
      <c r="A3855" s="91" t="s">
        <v>57</v>
      </c>
      <c r="B3855" s="92" t="s">
        <v>41</v>
      </c>
      <c r="C3855" s="92" t="s">
        <v>55</v>
      </c>
      <c r="D3855" s="92" t="s">
        <v>37</v>
      </c>
      <c r="E3855" s="92" t="s">
        <v>37</v>
      </c>
      <c r="F3855" s="92" t="s">
        <v>60</v>
      </c>
      <c r="G3855" s="93" t="s">
        <v>37</v>
      </c>
      <c r="H3855" s="93" t="s">
        <v>37</v>
      </c>
      <c r="I3855" s="92" t="s">
        <v>45</v>
      </c>
      <c r="J3855" s="94">
        <v>7765</v>
      </c>
      <c r="K3855" s="95">
        <v>18918</v>
      </c>
      <c r="L3855" s="96">
        <v>861467.98000003595</v>
      </c>
    </row>
    <row r="3856" spans="1:12" s="97" customFormat="1" ht="15" customHeight="1" x14ac:dyDescent="0.25">
      <c r="A3856" s="91" t="s">
        <v>57</v>
      </c>
      <c r="B3856" s="92" t="s">
        <v>41</v>
      </c>
      <c r="C3856" s="92" t="s">
        <v>55</v>
      </c>
      <c r="D3856" s="92" t="s">
        <v>37</v>
      </c>
      <c r="E3856" s="92" t="s">
        <v>37</v>
      </c>
      <c r="F3856" s="92" t="s">
        <v>60</v>
      </c>
      <c r="G3856" s="93" t="s">
        <v>37</v>
      </c>
      <c r="H3856" s="93" t="s">
        <v>64</v>
      </c>
      <c r="I3856" s="92" t="s">
        <v>117</v>
      </c>
      <c r="J3856" s="94">
        <v>3517</v>
      </c>
      <c r="K3856" s="95">
        <v>11563</v>
      </c>
      <c r="L3856" s="96">
        <v>573069.34000003699</v>
      </c>
    </row>
    <row r="3857" spans="1:12" s="97" customFormat="1" ht="15" customHeight="1" x14ac:dyDescent="0.25">
      <c r="A3857" s="91" t="s">
        <v>57</v>
      </c>
      <c r="B3857" s="92" t="s">
        <v>41</v>
      </c>
      <c r="C3857" s="92" t="s">
        <v>55</v>
      </c>
      <c r="D3857" s="92" t="s">
        <v>37</v>
      </c>
      <c r="E3857" s="92" t="s">
        <v>37</v>
      </c>
      <c r="F3857" s="92" t="s">
        <v>60</v>
      </c>
      <c r="G3857" s="93" t="s">
        <v>37</v>
      </c>
      <c r="H3857" s="93" t="s">
        <v>64</v>
      </c>
      <c r="I3857" s="92" t="s">
        <v>45</v>
      </c>
      <c r="J3857" s="94">
        <v>6126</v>
      </c>
      <c r="K3857" s="95">
        <v>15822</v>
      </c>
      <c r="L3857" s="96">
        <v>724011.30999998702</v>
      </c>
    </row>
    <row r="3858" spans="1:12" s="97" customFormat="1" ht="15" customHeight="1" x14ac:dyDescent="0.25">
      <c r="A3858" s="91" t="s">
        <v>57</v>
      </c>
      <c r="B3858" s="92" t="s">
        <v>41</v>
      </c>
      <c r="C3858" s="92" t="s">
        <v>55</v>
      </c>
      <c r="D3858" s="92" t="s">
        <v>37</v>
      </c>
      <c r="E3858" s="92" t="s">
        <v>37</v>
      </c>
      <c r="F3858" s="92" t="s">
        <v>37</v>
      </c>
      <c r="G3858" s="93" t="s">
        <v>41</v>
      </c>
      <c r="H3858" s="93" t="s">
        <v>122</v>
      </c>
      <c r="I3858" s="92" t="s">
        <v>117</v>
      </c>
      <c r="J3858" s="94">
        <v>910</v>
      </c>
      <c r="K3858" s="95">
        <v>2333</v>
      </c>
      <c r="L3858" s="96">
        <v>140482.08000000101</v>
      </c>
    </row>
    <row r="3859" spans="1:12" s="97" customFormat="1" ht="15" customHeight="1" x14ac:dyDescent="0.25">
      <c r="A3859" s="91" t="s">
        <v>57</v>
      </c>
      <c r="B3859" s="92" t="s">
        <v>41</v>
      </c>
      <c r="C3859" s="92" t="s">
        <v>55</v>
      </c>
      <c r="D3859" s="92" t="s">
        <v>37</v>
      </c>
      <c r="E3859" s="92" t="s">
        <v>37</v>
      </c>
      <c r="F3859" s="92" t="s">
        <v>37</v>
      </c>
      <c r="G3859" s="93" t="s">
        <v>41</v>
      </c>
      <c r="H3859" s="93" t="s">
        <v>122</v>
      </c>
      <c r="I3859" s="92" t="s">
        <v>45</v>
      </c>
      <c r="J3859" s="94">
        <v>1008</v>
      </c>
      <c r="K3859" s="95">
        <v>1688</v>
      </c>
      <c r="L3859" s="96">
        <v>79384.529999999402</v>
      </c>
    </row>
    <row r="3860" spans="1:12" s="97" customFormat="1" ht="15" customHeight="1" x14ac:dyDescent="0.25">
      <c r="A3860" s="91" t="s">
        <v>57</v>
      </c>
      <c r="B3860" s="92" t="s">
        <v>41</v>
      </c>
      <c r="C3860" s="92" t="s">
        <v>55</v>
      </c>
      <c r="D3860" s="92" t="s">
        <v>37</v>
      </c>
      <c r="E3860" s="92" t="s">
        <v>37</v>
      </c>
      <c r="F3860" s="92" t="s">
        <v>37</v>
      </c>
      <c r="G3860" s="93" t="s">
        <v>41</v>
      </c>
      <c r="H3860" s="93" t="s">
        <v>37</v>
      </c>
      <c r="I3860" s="92" t="s">
        <v>117</v>
      </c>
      <c r="J3860" s="94">
        <v>5888</v>
      </c>
      <c r="K3860" s="95">
        <v>18347</v>
      </c>
      <c r="L3860" s="96">
        <v>933172.00000008906</v>
      </c>
    </row>
    <row r="3861" spans="1:12" s="97" customFormat="1" ht="15" customHeight="1" x14ac:dyDescent="0.25">
      <c r="A3861" s="91" t="s">
        <v>57</v>
      </c>
      <c r="B3861" s="92" t="s">
        <v>41</v>
      </c>
      <c r="C3861" s="92" t="s">
        <v>55</v>
      </c>
      <c r="D3861" s="92" t="s">
        <v>37</v>
      </c>
      <c r="E3861" s="92" t="s">
        <v>37</v>
      </c>
      <c r="F3861" s="92" t="s">
        <v>37</v>
      </c>
      <c r="G3861" s="93" t="s">
        <v>41</v>
      </c>
      <c r="H3861" s="93" t="s">
        <v>37</v>
      </c>
      <c r="I3861" s="92" t="s">
        <v>45</v>
      </c>
      <c r="J3861" s="94">
        <v>8010</v>
      </c>
      <c r="K3861" s="95">
        <v>20614</v>
      </c>
      <c r="L3861" s="96">
        <v>977418.94000008504</v>
      </c>
    </row>
    <row r="3862" spans="1:12" s="97" customFormat="1" ht="15" customHeight="1" x14ac:dyDescent="0.25">
      <c r="A3862" s="91" t="s">
        <v>57</v>
      </c>
      <c r="B3862" s="92" t="s">
        <v>41</v>
      </c>
      <c r="C3862" s="92" t="s">
        <v>55</v>
      </c>
      <c r="D3862" s="92" t="s">
        <v>37</v>
      </c>
      <c r="E3862" s="92" t="s">
        <v>37</v>
      </c>
      <c r="F3862" s="92" t="s">
        <v>37</v>
      </c>
      <c r="G3862" s="93" t="s">
        <v>41</v>
      </c>
      <c r="H3862" s="93" t="s">
        <v>64</v>
      </c>
      <c r="I3862" s="92" t="s">
        <v>117</v>
      </c>
      <c r="J3862" s="94">
        <v>4980</v>
      </c>
      <c r="K3862" s="95">
        <v>16014</v>
      </c>
      <c r="L3862" s="96">
        <v>792689.92000009306</v>
      </c>
    </row>
    <row r="3863" spans="1:12" s="97" customFormat="1" ht="15" customHeight="1" x14ac:dyDescent="0.25">
      <c r="A3863" s="91" t="s">
        <v>57</v>
      </c>
      <c r="B3863" s="92" t="s">
        <v>41</v>
      </c>
      <c r="C3863" s="92" t="s">
        <v>55</v>
      </c>
      <c r="D3863" s="92" t="s">
        <v>37</v>
      </c>
      <c r="E3863" s="92" t="s">
        <v>37</v>
      </c>
      <c r="F3863" s="92" t="s">
        <v>37</v>
      </c>
      <c r="G3863" s="93" t="s">
        <v>41</v>
      </c>
      <c r="H3863" s="93" t="s">
        <v>64</v>
      </c>
      <c r="I3863" s="92" t="s">
        <v>45</v>
      </c>
      <c r="J3863" s="94">
        <v>7003</v>
      </c>
      <c r="K3863" s="95">
        <v>18926</v>
      </c>
      <c r="L3863" s="96">
        <v>898034.41000004404</v>
      </c>
    </row>
    <row r="3864" spans="1:12" s="97" customFormat="1" ht="15" customHeight="1" x14ac:dyDescent="0.25">
      <c r="A3864" s="91" t="s">
        <v>57</v>
      </c>
      <c r="B3864" s="92" t="s">
        <v>41</v>
      </c>
      <c r="C3864" s="92" t="s">
        <v>55</v>
      </c>
      <c r="D3864" s="92" t="s">
        <v>37</v>
      </c>
      <c r="E3864" s="92" t="s">
        <v>37</v>
      </c>
      <c r="F3864" s="92" t="s">
        <v>37</v>
      </c>
      <c r="G3864" s="93" t="s">
        <v>42</v>
      </c>
      <c r="H3864" s="93" t="s">
        <v>122</v>
      </c>
      <c r="I3864" s="92" t="s">
        <v>117</v>
      </c>
      <c r="J3864" s="94">
        <v>1208</v>
      </c>
      <c r="K3864" s="95">
        <v>2787</v>
      </c>
      <c r="L3864" s="96">
        <v>147308.490000002</v>
      </c>
    </row>
    <row r="3865" spans="1:12" s="97" customFormat="1" ht="15" customHeight="1" x14ac:dyDescent="0.25">
      <c r="A3865" s="91" t="s">
        <v>57</v>
      </c>
      <c r="B3865" s="92" t="s">
        <v>41</v>
      </c>
      <c r="C3865" s="92" t="s">
        <v>55</v>
      </c>
      <c r="D3865" s="92" t="s">
        <v>37</v>
      </c>
      <c r="E3865" s="92" t="s">
        <v>37</v>
      </c>
      <c r="F3865" s="92" t="s">
        <v>37</v>
      </c>
      <c r="G3865" s="93" t="s">
        <v>42</v>
      </c>
      <c r="H3865" s="93" t="s">
        <v>122</v>
      </c>
      <c r="I3865" s="92" t="s">
        <v>45</v>
      </c>
      <c r="J3865" s="94">
        <v>2225</v>
      </c>
      <c r="K3865" s="95">
        <v>3670</v>
      </c>
      <c r="L3865" s="96">
        <v>161542.17000000001</v>
      </c>
    </row>
    <row r="3866" spans="1:12" s="97" customFormat="1" ht="15" customHeight="1" x14ac:dyDescent="0.25">
      <c r="A3866" s="91" t="s">
        <v>57</v>
      </c>
      <c r="B3866" s="92" t="s">
        <v>41</v>
      </c>
      <c r="C3866" s="92" t="s">
        <v>55</v>
      </c>
      <c r="D3866" s="92" t="s">
        <v>37</v>
      </c>
      <c r="E3866" s="92" t="s">
        <v>37</v>
      </c>
      <c r="F3866" s="92" t="s">
        <v>37</v>
      </c>
      <c r="G3866" s="93" t="s">
        <v>42</v>
      </c>
      <c r="H3866" s="93" t="s">
        <v>37</v>
      </c>
      <c r="I3866" s="92" t="s">
        <v>117</v>
      </c>
      <c r="J3866" s="94">
        <v>5433</v>
      </c>
      <c r="K3866" s="95">
        <v>16512</v>
      </c>
      <c r="L3866" s="96">
        <v>830649.69000007398</v>
      </c>
    </row>
    <row r="3867" spans="1:12" s="97" customFormat="1" ht="15" customHeight="1" x14ac:dyDescent="0.25">
      <c r="A3867" s="91" t="s">
        <v>57</v>
      </c>
      <c r="B3867" s="92" t="s">
        <v>41</v>
      </c>
      <c r="C3867" s="92" t="s">
        <v>55</v>
      </c>
      <c r="D3867" s="92" t="s">
        <v>37</v>
      </c>
      <c r="E3867" s="92" t="s">
        <v>37</v>
      </c>
      <c r="F3867" s="92" t="s">
        <v>37</v>
      </c>
      <c r="G3867" s="93" t="s">
        <v>42</v>
      </c>
      <c r="H3867" s="93" t="s">
        <v>37</v>
      </c>
      <c r="I3867" s="92" t="s">
        <v>45</v>
      </c>
      <c r="J3867" s="94">
        <v>9592</v>
      </c>
      <c r="K3867" s="95">
        <v>24287</v>
      </c>
      <c r="L3867" s="96">
        <v>1136248.83000014</v>
      </c>
    </row>
    <row r="3868" spans="1:12" s="97" customFormat="1" ht="15" customHeight="1" x14ac:dyDescent="0.25">
      <c r="A3868" s="91" t="s">
        <v>57</v>
      </c>
      <c r="B3868" s="92" t="s">
        <v>41</v>
      </c>
      <c r="C3868" s="92" t="s">
        <v>55</v>
      </c>
      <c r="D3868" s="92" t="s">
        <v>37</v>
      </c>
      <c r="E3868" s="92" t="s">
        <v>37</v>
      </c>
      <c r="F3868" s="92" t="s">
        <v>37</v>
      </c>
      <c r="G3868" s="93" t="s">
        <v>42</v>
      </c>
      <c r="H3868" s="93" t="s">
        <v>64</v>
      </c>
      <c r="I3868" s="92" t="s">
        <v>117</v>
      </c>
      <c r="J3868" s="94">
        <v>4233</v>
      </c>
      <c r="K3868" s="95">
        <v>13725</v>
      </c>
      <c r="L3868" s="96">
        <v>683341.200000062</v>
      </c>
    </row>
    <row r="3869" spans="1:12" s="97" customFormat="1" ht="15" customHeight="1" x14ac:dyDescent="0.25">
      <c r="A3869" s="91" t="s">
        <v>57</v>
      </c>
      <c r="B3869" s="92" t="s">
        <v>41</v>
      </c>
      <c r="C3869" s="92" t="s">
        <v>55</v>
      </c>
      <c r="D3869" s="92" t="s">
        <v>37</v>
      </c>
      <c r="E3869" s="92" t="s">
        <v>37</v>
      </c>
      <c r="F3869" s="92" t="s">
        <v>37</v>
      </c>
      <c r="G3869" s="93" t="s">
        <v>42</v>
      </c>
      <c r="H3869" s="93" t="s">
        <v>64</v>
      </c>
      <c r="I3869" s="92" t="s">
        <v>45</v>
      </c>
      <c r="J3869" s="94">
        <v>7373</v>
      </c>
      <c r="K3869" s="95">
        <v>20617</v>
      </c>
      <c r="L3869" s="96">
        <v>974706.66000005498</v>
      </c>
    </row>
    <row r="3870" spans="1:12" s="97" customFormat="1" ht="15" customHeight="1" x14ac:dyDescent="0.25">
      <c r="A3870" s="91" t="s">
        <v>57</v>
      </c>
      <c r="B3870" s="92" t="s">
        <v>41</v>
      </c>
      <c r="C3870" s="92" t="s">
        <v>55</v>
      </c>
      <c r="D3870" s="92" t="s">
        <v>37</v>
      </c>
      <c r="E3870" s="92" t="s">
        <v>37</v>
      </c>
      <c r="F3870" s="92" t="s">
        <v>37</v>
      </c>
      <c r="G3870" s="93" t="s">
        <v>43</v>
      </c>
      <c r="H3870" s="93" t="s">
        <v>122</v>
      </c>
      <c r="I3870" s="92" t="s">
        <v>117</v>
      </c>
      <c r="J3870" s="94">
        <v>1277</v>
      </c>
      <c r="K3870" s="95">
        <v>2819</v>
      </c>
      <c r="L3870" s="96">
        <v>142939.94000000099</v>
      </c>
    </row>
    <row r="3871" spans="1:12" s="97" customFormat="1" ht="15" customHeight="1" x14ac:dyDescent="0.25">
      <c r="A3871" s="91" t="s">
        <v>57</v>
      </c>
      <c r="B3871" s="92" t="s">
        <v>41</v>
      </c>
      <c r="C3871" s="92" t="s">
        <v>55</v>
      </c>
      <c r="D3871" s="92" t="s">
        <v>37</v>
      </c>
      <c r="E3871" s="92" t="s">
        <v>37</v>
      </c>
      <c r="F3871" s="92" t="s">
        <v>37</v>
      </c>
      <c r="G3871" s="93" t="s">
        <v>43</v>
      </c>
      <c r="H3871" s="93" t="s">
        <v>122</v>
      </c>
      <c r="I3871" s="92" t="s">
        <v>45</v>
      </c>
      <c r="J3871" s="94">
        <v>2422</v>
      </c>
      <c r="K3871" s="95">
        <v>4235</v>
      </c>
      <c r="L3871" s="96">
        <v>188147.58</v>
      </c>
    </row>
    <row r="3872" spans="1:12" s="97" customFormat="1" ht="15" customHeight="1" x14ac:dyDescent="0.25">
      <c r="A3872" s="91" t="s">
        <v>57</v>
      </c>
      <c r="B3872" s="92" t="s">
        <v>41</v>
      </c>
      <c r="C3872" s="92" t="s">
        <v>55</v>
      </c>
      <c r="D3872" s="92" t="s">
        <v>37</v>
      </c>
      <c r="E3872" s="92" t="s">
        <v>37</v>
      </c>
      <c r="F3872" s="92" t="s">
        <v>37</v>
      </c>
      <c r="G3872" s="93" t="s">
        <v>43</v>
      </c>
      <c r="H3872" s="93" t="s">
        <v>37</v>
      </c>
      <c r="I3872" s="92" t="s">
        <v>117</v>
      </c>
      <c r="J3872" s="94">
        <v>5133</v>
      </c>
      <c r="K3872" s="95">
        <v>14872</v>
      </c>
      <c r="L3872" s="96">
        <v>727375.03000007605</v>
      </c>
    </row>
    <row r="3873" spans="1:12" s="97" customFormat="1" ht="15" customHeight="1" x14ac:dyDescent="0.25">
      <c r="A3873" s="91" t="s">
        <v>57</v>
      </c>
      <c r="B3873" s="92" t="s">
        <v>41</v>
      </c>
      <c r="C3873" s="92" t="s">
        <v>55</v>
      </c>
      <c r="D3873" s="92" t="s">
        <v>37</v>
      </c>
      <c r="E3873" s="92" t="s">
        <v>37</v>
      </c>
      <c r="F3873" s="92" t="s">
        <v>37</v>
      </c>
      <c r="G3873" s="93" t="s">
        <v>43</v>
      </c>
      <c r="H3873" s="93" t="s">
        <v>37</v>
      </c>
      <c r="I3873" s="92" t="s">
        <v>45</v>
      </c>
      <c r="J3873" s="94">
        <v>10050</v>
      </c>
      <c r="K3873" s="95">
        <v>25884</v>
      </c>
      <c r="L3873" s="96">
        <v>1203326.9600001499</v>
      </c>
    </row>
    <row r="3874" spans="1:12" s="97" customFormat="1" ht="15" customHeight="1" x14ac:dyDescent="0.25">
      <c r="A3874" s="91" t="s">
        <v>57</v>
      </c>
      <c r="B3874" s="92" t="s">
        <v>41</v>
      </c>
      <c r="C3874" s="92" t="s">
        <v>55</v>
      </c>
      <c r="D3874" s="92" t="s">
        <v>37</v>
      </c>
      <c r="E3874" s="92" t="s">
        <v>37</v>
      </c>
      <c r="F3874" s="92" t="s">
        <v>37</v>
      </c>
      <c r="G3874" s="93" t="s">
        <v>43</v>
      </c>
      <c r="H3874" s="93" t="s">
        <v>64</v>
      </c>
      <c r="I3874" s="92" t="s">
        <v>117</v>
      </c>
      <c r="J3874" s="94">
        <v>3862</v>
      </c>
      <c r="K3874" s="95">
        <v>12053</v>
      </c>
      <c r="L3874" s="96">
        <v>584435.09000005398</v>
      </c>
    </row>
    <row r="3875" spans="1:12" s="97" customFormat="1" ht="15" customHeight="1" x14ac:dyDescent="0.25">
      <c r="A3875" s="91" t="s">
        <v>57</v>
      </c>
      <c r="B3875" s="92" t="s">
        <v>41</v>
      </c>
      <c r="C3875" s="92" t="s">
        <v>55</v>
      </c>
      <c r="D3875" s="92" t="s">
        <v>37</v>
      </c>
      <c r="E3875" s="92" t="s">
        <v>37</v>
      </c>
      <c r="F3875" s="92" t="s">
        <v>37</v>
      </c>
      <c r="G3875" s="93" t="s">
        <v>43</v>
      </c>
      <c r="H3875" s="93" t="s">
        <v>64</v>
      </c>
      <c r="I3875" s="92" t="s">
        <v>45</v>
      </c>
      <c r="J3875" s="94">
        <v>7635</v>
      </c>
      <c r="K3875" s="95">
        <v>21649</v>
      </c>
      <c r="L3875" s="96">
        <v>1015179.38000006</v>
      </c>
    </row>
    <row r="3876" spans="1:12" s="97" customFormat="1" ht="15" customHeight="1" x14ac:dyDescent="0.25">
      <c r="A3876" s="91" t="s">
        <v>57</v>
      </c>
      <c r="B3876" s="92" t="s">
        <v>41</v>
      </c>
      <c r="C3876" s="92" t="s">
        <v>55</v>
      </c>
      <c r="D3876" s="92" t="s">
        <v>37</v>
      </c>
      <c r="E3876" s="92" t="s">
        <v>37</v>
      </c>
      <c r="F3876" s="92" t="s">
        <v>37</v>
      </c>
      <c r="G3876" s="93" t="s">
        <v>44</v>
      </c>
      <c r="H3876" s="93" t="s">
        <v>122</v>
      </c>
      <c r="I3876" s="92" t="s">
        <v>117</v>
      </c>
      <c r="J3876" s="94">
        <v>1288</v>
      </c>
      <c r="K3876" s="95">
        <v>3064</v>
      </c>
      <c r="L3876" s="96">
        <v>155803.01999999999</v>
      </c>
    </row>
    <row r="3877" spans="1:12" s="97" customFormat="1" ht="15" customHeight="1" x14ac:dyDescent="0.25">
      <c r="A3877" s="91" t="s">
        <v>57</v>
      </c>
      <c r="B3877" s="92" t="s">
        <v>41</v>
      </c>
      <c r="C3877" s="92" t="s">
        <v>55</v>
      </c>
      <c r="D3877" s="92" t="s">
        <v>37</v>
      </c>
      <c r="E3877" s="92" t="s">
        <v>37</v>
      </c>
      <c r="F3877" s="92" t="s">
        <v>37</v>
      </c>
      <c r="G3877" s="93" t="s">
        <v>44</v>
      </c>
      <c r="H3877" s="93" t="s">
        <v>122</v>
      </c>
      <c r="I3877" s="92" t="s">
        <v>45</v>
      </c>
      <c r="J3877" s="94">
        <v>2503</v>
      </c>
      <c r="K3877" s="95">
        <v>4513</v>
      </c>
      <c r="L3877" s="96">
        <v>200006.74</v>
      </c>
    </row>
    <row r="3878" spans="1:12" s="97" customFormat="1" ht="15" customHeight="1" x14ac:dyDescent="0.25">
      <c r="A3878" s="91" t="s">
        <v>57</v>
      </c>
      <c r="B3878" s="92" t="s">
        <v>41</v>
      </c>
      <c r="C3878" s="92" t="s">
        <v>55</v>
      </c>
      <c r="D3878" s="92" t="s">
        <v>37</v>
      </c>
      <c r="E3878" s="92" t="s">
        <v>37</v>
      </c>
      <c r="F3878" s="92" t="s">
        <v>37</v>
      </c>
      <c r="G3878" s="93" t="s">
        <v>44</v>
      </c>
      <c r="H3878" s="93" t="s">
        <v>37</v>
      </c>
      <c r="I3878" s="92" t="s">
        <v>117</v>
      </c>
      <c r="J3878" s="94">
        <v>4888</v>
      </c>
      <c r="K3878" s="95">
        <v>13210</v>
      </c>
      <c r="L3878" s="96">
        <v>649743.59000005899</v>
      </c>
    </row>
    <row r="3879" spans="1:12" s="97" customFormat="1" ht="15" customHeight="1" x14ac:dyDescent="0.25">
      <c r="A3879" s="91" t="s">
        <v>57</v>
      </c>
      <c r="B3879" s="92" t="s">
        <v>41</v>
      </c>
      <c r="C3879" s="92" t="s">
        <v>55</v>
      </c>
      <c r="D3879" s="92" t="s">
        <v>37</v>
      </c>
      <c r="E3879" s="92" t="s">
        <v>37</v>
      </c>
      <c r="F3879" s="92" t="s">
        <v>37</v>
      </c>
      <c r="G3879" s="93" t="s">
        <v>44</v>
      </c>
      <c r="H3879" s="93" t="s">
        <v>37</v>
      </c>
      <c r="I3879" s="92" t="s">
        <v>45</v>
      </c>
      <c r="J3879" s="94">
        <v>9555</v>
      </c>
      <c r="K3879" s="95">
        <v>24481</v>
      </c>
      <c r="L3879" s="96">
        <v>1136827.4500001201</v>
      </c>
    </row>
    <row r="3880" spans="1:12" s="97" customFormat="1" ht="15" customHeight="1" x14ac:dyDescent="0.25">
      <c r="A3880" s="91" t="s">
        <v>57</v>
      </c>
      <c r="B3880" s="92" t="s">
        <v>41</v>
      </c>
      <c r="C3880" s="92" t="s">
        <v>55</v>
      </c>
      <c r="D3880" s="92" t="s">
        <v>37</v>
      </c>
      <c r="E3880" s="92" t="s">
        <v>37</v>
      </c>
      <c r="F3880" s="92" t="s">
        <v>37</v>
      </c>
      <c r="G3880" s="93" t="s">
        <v>44</v>
      </c>
      <c r="H3880" s="93" t="s">
        <v>64</v>
      </c>
      <c r="I3880" s="92" t="s">
        <v>117</v>
      </c>
      <c r="J3880" s="94">
        <v>3604</v>
      </c>
      <c r="K3880" s="95">
        <v>10146</v>
      </c>
      <c r="L3880" s="96">
        <v>493940.57000004902</v>
      </c>
    </row>
    <row r="3881" spans="1:12" s="97" customFormat="1" ht="15" customHeight="1" x14ac:dyDescent="0.25">
      <c r="A3881" s="91" t="s">
        <v>57</v>
      </c>
      <c r="B3881" s="92" t="s">
        <v>41</v>
      </c>
      <c r="C3881" s="92" t="s">
        <v>55</v>
      </c>
      <c r="D3881" s="92" t="s">
        <v>37</v>
      </c>
      <c r="E3881" s="92" t="s">
        <v>37</v>
      </c>
      <c r="F3881" s="92" t="s">
        <v>37</v>
      </c>
      <c r="G3881" s="93" t="s">
        <v>44</v>
      </c>
      <c r="H3881" s="93" t="s">
        <v>64</v>
      </c>
      <c r="I3881" s="92" t="s">
        <v>45</v>
      </c>
      <c r="J3881" s="94">
        <v>7074</v>
      </c>
      <c r="K3881" s="95">
        <v>19968</v>
      </c>
      <c r="L3881" s="96">
        <v>936820.71000003105</v>
      </c>
    </row>
    <row r="3882" spans="1:12" s="97" customFormat="1" ht="15" customHeight="1" x14ac:dyDescent="0.25">
      <c r="A3882" s="91" t="s">
        <v>57</v>
      </c>
      <c r="B3882" s="92" t="s">
        <v>41</v>
      </c>
      <c r="C3882" s="92" t="s">
        <v>55</v>
      </c>
      <c r="D3882" s="92" t="s">
        <v>37</v>
      </c>
      <c r="E3882" s="92" t="s">
        <v>37</v>
      </c>
      <c r="F3882" s="92" t="s">
        <v>37</v>
      </c>
      <c r="G3882" s="93" t="s">
        <v>98</v>
      </c>
      <c r="H3882" s="93" t="s">
        <v>122</v>
      </c>
      <c r="I3882" s="92" t="s">
        <v>117</v>
      </c>
      <c r="J3882" s="94">
        <v>1307</v>
      </c>
      <c r="K3882" s="95">
        <v>2981</v>
      </c>
      <c r="L3882" s="96">
        <v>150011.95000000001</v>
      </c>
    </row>
    <row r="3883" spans="1:12" s="97" customFormat="1" ht="15" customHeight="1" x14ac:dyDescent="0.25">
      <c r="A3883" s="91" t="s">
        <v>57</v>
      </c>
      <c r="B3883" s="92" t="s">
        <v>41</v>
      </c>
      <c r="C3883" s="92" t="s">
        <v>55</v>
      </c>
      <c r="D3883" s="92" t="s">
        <v>37</v>
      </c>
      <c r="E3883" s="92" t="s">
        <v>37</v>
      </c>
      <c r="F3883" s="92" t="s">
        <v>37</v>
      </c>
      <c r="G3883" s="93" t="s">
        <v>98</v>
      </c>
      <c r="H3883" s="93" t="s">
        <v>122</v>
      </c>
      <c r="I3883" s="92" t="s">
        <v>45</v>
      </c>
      <c r="J3883" s="94">
        <v>2512</v>
      </c>
      <c r="K3883" s="95">
        <v>5194</v>
      </c>
      <c r="L3883" s="96">
        <v>243257.23999999801</v>
      </c>
    </row>
    <row r="3884" spans="1:12" s="97" customFormat="1" ht="15" customHeight="1" x14ac:dyDescent="0.25">
      <c r="A3884" s="91" t="s">
        <v>57</v>
      </c>
      <c r="B3884" s="92" t="s">
        <v>41</v>
      </c>
      <c r="C3884" s="92" t="s">
        <v>55</v>
      </c>
      <c r="D3884" s="92" t="s">
        <v>37</v>
      </c>
      <c r="E3884" s="92" t="s">
        <v>37</v>
      </c>
      <c r="F3884" s="92" t="s">
        <v>37</v>
      </c>
      <c r="G3884" s="93" t="s">
        <v>98</v>
      </c>
      <c r="H3884" s="93" t="s">
        <v>37</v>
      </c>
      <c r="I3884" s="92" t="s">
        <v>117</v>
      </c>
      <c r="J3884" s="94">
        <v>4771</v>
      </c>
      <c r="K3884" s="95">
        <v>13224</v>
      </c>
      <c r="L3884" s="96">
        <v>653410.28000004997</v>
      </c>
    </row>
    <row r="3885" spans="1:12" s="97" customFormat="1" ht="15" customHeight="1" x14ac:dyDescent="0.25">
      <c r="A3885" s="91" t="s">
        <v>57</v>
      </c>
      <c r="B3885" s="92" t="s">
        <v>41</v>
      </c>
      <c r="C3885" s="92" t="s">
        <v>55</v>
      </c>
      <c r="D3885" s="92" t="s">
        <v>37</v>
      </c>
      <c r="E3885" s="92" t="s">
        <v>37</v>
      </c>
      <c r="F3885" s="92" t="s">
        <v>37</v>
      </c>
      <c r="G3885" s="93" t="s">
        <v>98</v>
      </c>
      <c r="H3885" s="93" t="s">
        <v>37</v>
      </c>
      <c r="I3885" s="92" t="s">
        <v>45</v>
      </c>
      <c r="J3885" s="94">
        <v>9880</v>
      </c>
      <c r="K3885" s="95">
        <v>28914</v>
      </c>
      <c r="L3885" s="96">
        <v>1367877.56000016</v>
      </c>
    </row>
    <row r="3886" spans="1:12" s="97" customFormat="1" ht="15" customHeight="1" x14ac:dyDescent="0.25">
      <c r="A3886" s="91" t="s">
        <v>57</v>
      </c>
      <c r="B3886" s="92" t="s">
        <v>41</v>
      </c>
      <c r="C3886" s="92" t="s">
        <v>55</v>
      </c>
      <c r="D3886" s="92" t="s">
        <v>37</v>
      </c>
      <c r="E3886" s="92" t="s">
        <v>37</v>
      </c>
      <c r="F3886" s="92" t="s">
        <v>37</v>
      </c>
      <c r="G3886" s="93" t="s">
        <v>98</v>
      </c>
      <c r="H3886" s="93" t="s">
        <v>64</v>
      </c>
      <c r="I3886" s="92" t="s">
        <v>117</v>
      </c>
      <c r="J3886" s="94">
        <v>3471</v>
      </c>
      <c r="K3886" s="95">
        <v>10243</v>
      </c>
      <c r="L3886" s="96">
        <v>503398.33000004297</v>
      </c>
    </row>
    <row r="3887" spans="1:12" s="97" customFormat="1" ht="15" customHeight="1" x14ac:dyDescent="0.25">
      <c r="A3887" s="91" t="s">
        <v>57</v>
      </c>
      <c r="B3887" s="92" t="s">
        <v>41</v>
      </c>
      <c r="C3887" s="92" t="s">
        <v>55</v>
      </c>
      <c r="D3887" s="92" t="s">
        <v>37</v>
      </c>
      <c r="E3887" s="92" t="s">
        <v>37</v>
      </c>
      <c r="F3887" s="92" t="s">
        <v>37</v>
      </c>
      <c r="G3887" s="93" t="s">
        <v>98</v>
      </c>
      <c r="H3887" s="93" t="s">
        <v>64</v>
      </c>
      <c r="I3887" s="92" t="s">
        <v>45</v>
      </c>
      <c r="J3887" s="94">
        <v>7387</v>
      </c>
      <c r="K3887" s="95">
        <v>23720</v>
      </c>
      <c r="L3887" s="96">
        <v>1124620.3200000301</v>
      </c>
    </row>
    <row r="3888" spans="1:12" s="97" customFormat="1" ht="15" customHeight="1" x14ac:dyDescent="0.25">
      <c r="A3888" s="91" t="s">
        <v>57</v>
      </c>
      <c r="B3888" s="92" t="s">
        <v>41</v>
      </c>
      <c r="C3888" s="92" t="s">
        <v>55</v>
      </c>
      <c r="D3888" s="92" t="s">
        <v>37</v>
      </c>
      <c r="E3888" s="92" t="s">
        <v>37</v>
      </c>
      <c r="F3888" s="92" t="s">
        <v>37</v>
      </c>
      <c r="G3888" s="93" t="s">
        <v>37</v>
      </c>
      <c r="H3888" s="93" t="s">
        <v>122</v>
      </c>
      <c r="I3888" s="92" t="s">
        <v>117</v>
      </c>
      <c r="J3888" s="94">
        <v>5182</v>
      </c>
      <c r="K3888" s="95">
        <v>13994</v>
      </c>
      <c r="L3888" s="96">
        <v>736912.09000007296</v>
      </c>
    </row>
    <row r="3889" spans="1:12" s="97" customFormat="1" ht="15" customHeight="1" x14ac:dyDescent="0.25">
      <c r="A3889" s="91" t="s">
        <v>57</v>
      </c>
      <c r="B3889" s="92" t="s">
        <v>41</v>
      </c>
      <c r="C3889" s="92" t="s">
        <v>55</v>
      </c>
      <c r="D3889" s="92" t="s">
        <v>37</v>
      </c>
      <c r="E3889" s="92" t="s">
        <v>37</v>
      </c>
      <c r="F3889" s="92" t="s">
        <v>37</v>
      </c>
      <c r="G3889" s="93" t="s">
        <v>37</v>
      </c>
      <c r="H3889" s="93" t="s">
        <v>122</v>
      </c>
      <c r="I3889" s="92" t="s">
        <v>45</v>
      </c>
      <c r="J3889" s="94">
        <v>9453</v>
      </c>
      <c r="K3889" s="95">
        <v>19329</v>
      </c>
      <c r="L3889" s="96">
        <v>873494.77000008</v>
      </c>
    </row>
    <row r="3890" spans="1:12" s="97" customFormat="1" ht="15" customHeight="1" x14ac:dyDescent="0.25">
      <c r="A3890" s="91" t="s">
        <v>57</v>
      </c>
      <c r="B3890" s="92" t="s">
        <v>41</v>
      </c>
      <c r="C3890" s="92" t="s">
        <v>55</v>
      </c>
      <c r="D3890" s="92" t="s">
        <v>37</v>
      </c>
      <c r="E3890" s="92" t="s">
        <v>37</v>
      </c>
      <c r="F3890" s="92" t="s">
        <v>37</v>
      </c>
      <c r="G3890" s="93" t="s">
        <v>37</v>
      </c>
      <c r="H3890" s="93" t="s">
        <v>37</v>
      </c>
      <c r="I3890" s="92" t="s">
        <v>117</v>
      </c>
      <c r="J3890" s="94">
        <v>25616</v>
      </c>
      <c r="K3890" s="95">
        <v>78333</v>
      </c>
      <c r="L3890" s="96">
        <v>3906672.38999908</v>
      </c>
    </row>
    <row r="3891" spans="1:12" s="97" customFormat="1" ht="15" customHeight="1" x14ac:dyDescent="0.25">
      <c r="A3891" s="91" t="s">
        <v>57</v>
      </c>
      <c r="B3891" s="92" t="s">
        <v>41</v>
      </c>
      <c r="C3891" s="92" t="s">
        <v>55</v>
      </c>
      <c r="D3891" s="92" t="s">
        <v>37</v>
      </c>
      <c r="E3891" s="92" t="s">
        <v>37</v>
      </c>
      <c r="F3891" s="92" t="s">
        <v>37</v>
      </c>
      <c r="G3891" s="93" t="s">
        <v>37</v>
      </c>
      <c r="H3891" s="93" t="s">
        <v>37</v>
      </c>
      <c r="I3891" s="92" t="s">
        <v>45</v>
      </c>
      <c r="J3891" s="94">
        <v>46212</v>
      </c>
      <c r="K3891" s="95">
        <v>126862</v>
      </c>
      <c r="L3891" s="96">
        <v>5949509.3399975998</v>
      </c>
    </row>
    <row r="3892" spans="1:12" s="97" customFormat="1" ht="15" customHeight="1" x14ac:dyDescent="0.25">
      <c r="A3892" s="91" t="s">
        <v>57</v>
      </c>
      <c r="B3892" s="92" t="s">
        <v>41</v>
      </c>
      <c r="C3892" s="92" t="s">
        <v>55</v>
      </c>
      <c r="D3892" s="92" t="s">
        <v>37</v>
      </c>
      <c r="E3892" s="92" t="s">
        <v>37</v>
      </c>
      <c r="F3892" s="92" t="s">
        <v>37</v>
      </c>
      <c r="G3892" s="93" t="s">
        <v>37</v>
      </c>
      <c r="H3892" s="93" t="s">
        <v>64</v>
      </c>
      <c r="I3892" s="92" t="s">
        <v>117</v>
      </c>
      <c r="J3892" s="94">
        <v>20094</v>
      </c>
      <c r="K3892" s="95">
        <v>62653</v>
      </c>
      <c r="L3892" s="96">
        <v>3081108.58999915</v>
      </c>
    </row>
    <row r="3893" spans="1:12" s="97" customFormat="1" ht="15" customHeight="1" x14ac:dyDescent="0.25">
      <c r="A3893" s="91" t="s">
        <v>57</v>
      </c>
      <c r="B3893" s="92" t="s">
        <v>41</v>
      </c>
      <c r="C3893" s="92" t="s">
        <v>55</v>
      </c>
      <c r="D3893" s="92" t="s">
        <v>37</v>
      </c>
      <c r="E3893" s="92" t="s">
        <v>37</v>
      </c>
      <c r="F3893" s="92" t="s">
        <v>37</v>
      </c>
      <c r="G3893" s="93" t="s">
        <v>37</v>
      </c>
      <c r="H3893" s="93" t="s">
        <v>64</v>
      </c>
      <c r="I3893" s="92" t="s">
        <v>45</v>
      </c>
      <c r="J3893" s="94">
        <v>36194</v>
      </c>
      <c r="K3893" s="95">
        <v>105456</v>
      </c>
      <c r="L3893" s="96">
        <v>4976390.2199983802</v>
      </c>
    </row>
    <row r="3894" spans="1:12" s="97" customFormat="1" ht="15" customHeight="1" x14ac:dyDescent="0.25">
      <c r="A3894" s="91" t="s">
        <v>57</v>
      </c>
      <c r="B3894" s="92" t="s">
        <v>41</v>
      </c>
      <c r="C3894" s="92" t="s">
        <v>34</v>
      </c>
      <c r="D3894" s="92" t="s">
        <v>123</v>
      </c>
      <c r="E3894" s="92" t="s">
        <v>61</v>
      </c>
      <c r="F3894" s="92" t="s">
        <v>37</v>
      </c>
      <c r="G3894" s="93" t="s">
        <v>37</v>
      </c>
      <c r="H3894" s="93" t="s">
        <v>37</v>
      </c>
      <c r="I3894" s="92" t="s">
        <v>117</v>
      </c>
      <c r="J3894" s="94">
        <v>91348</v>
      </c>
      <c r="K3894" s="95">
        <v>151394</v>
      </c>
      <c r="L3894" s="96">
        <v>8013180.9899942996</v>
      </c>
    </row>
    <row r="3895" spans="1:12" s="97" customFormat="1" ht="15" customHeight="1" x14ac:dyDescent="0.25">
      <c r="A3895" s="91" t="s">
        <v>57</v>
      </c>
      <c r="B3895" s="92" t="s">
        <v>41</v>
      </c>
      <c r="C3895" s="92" t="s">
        <v>34</v>
      </c>
      <c r="D3895" s="92" t="s">
        <v>123</v>
      </c>
      <c r="E3895" s="92" t="s">
        <v>61</v>
      </c>
      <c r="F3895" s="92" t="s">
        <v>37</v>
      </c>
      <c r="G3895" s="93" t="s">
        <v>37</v>
      </c>
      <c r="H3895" s="93" t="s">
        <v>37</v>
      </c>
      <c r="I3895" s="92" t="s">
        <v>45</v>
      </c>
      <c r="J3895" s="94">
        <v>315988</v>
      </c>
      <c r="K3895" s="95">
        <v>524908</v>
      </c>
      <c r="L3895" s="96">
        <v>29299623.340044599</v>
      </c>
    </row>
    <row r="3896" spans="1:12" s="97" customFormat="1" ht="15" customHeight="1" x14ac:dyDescent="0.25">
      <c r="A3896" s="91" t="s">
        <v>57</v>
      </c>
      <c r="B3896" s="92" t="s">
        <v>41</v>
      </c>
      <c r="C3896" s="92" t="s">
        <v>34</v>
      </c>
      <c r="D3896" s="92" t="s">
        <v>123</v>
      </c>
      <c r="E3896" s="92" t="s">
        <v>62</v>
      </c>
      <c r="F3896" s="92" t="s">
        <v>37</v>
      </c>
      <c r="G3896" s="93" t="s">
        <v>37</v>
      </c>
      <c r="H3896" s="93" t="s">
        <v>37</v>
      </c>
      <c r="I3896" s="92" t="s">
        <v>117</v>
      </c>
      <c r="J3896" s="94">
        <v>60935</v>
      </c>
      <c r="K3896" s="95">
        <v>105559</v>
      </c>
      <c r="L3896" s="96">
        <v>5656511.7099984298</v>
      </c>
    </row>
    <row r="3897" spans="1:12" s="97" customFormat="1" ht="15" customHeight="1" x14ac:dyDescent="0.25">
      <c r="A3897" s="91" t="s">
        <v>57</v>
      </c>
      <c r="B3897" s="92" t="s">
        <v>41</v>
      </c>
      <c r="C3897" s="92" t="s">
        <v>34</v>
      </c>
      <c r="D3897" s="92" t="s">
        <v>123</v>
      </c>
      <c r="E3897" s="92" t="s">
        <v>62</v>
      </c>
      <c r="F3897" s="92" t="s">
        <v>37</v>
      </c>
      <c r="G3897" s="93" t="s">
        <v>37</v>
      </c>
      <c r="H3897" s="93" t="s">
        <v>37</v>
      </c>
      <c r="I3897" s="92" t="s">
        <v>45</v>
      </c>
      <c r="J3897" s="94">
        <v>163106</v>
      </c>
      <c r="K3897" s="95">
        <v>262567</v>
      </c>
      <c r="L3897" s="96">
        <v>14141216.4499704</v>
      </c>
    </row>
    <row r="3898" spans="1:12" s="97" customFormat="1" ht="15" customHeight="1" x14ac:dyDescent="0.25">
      <c r="A3898" s="91" t="s">
        <v>57</v>
      </c>
      <c r="B3898" s="92" t="s">
        <v>41</v>
      </c>
      <c r="C3898" s="92" t="s">
        <v>34</v>
      </c>
      <c r="D3898" s="92" t="s">
        <v>123</v>
      </c>
      <c r="E3898" s="92" t="s">
        <v>37</v>
      </c>
      <c r="F3898" s="92" t="s">
        <v>120</v>
      </c>
      <c r="G3898" s="93" t="s">
        <v>37</v>
      </c>
      <c r="H3898" s="93" t="s">
        <v>37</v>
      </c>
      <c r="I3898" s="92" t="s">
        <v>117</v>
      </c>
      <c r="J3898" s="94">
        <v>7146</v>
      </c>
      <c r="K3898" s="95">
        <v>12003</v>
      </c>
      <c r="L3898" s="96">
        <v>621736.24999997101</v>
      </c>
    </row>
    <row r="3899" spans="1:12" s="97" customFormat="1" ht="15" customHeight="1" x14ac:dyDescent="0.25">
      <c r="A3899" s="91" t="s">
        <v>57</v>
      </c>
      <c r="B3899" s="92" t="s">
        <v>41</v>
      </c>
      <c r="C3899" s="92" t="s">
        <v>34</v>
      </c>
      <c r="D3899" s="92" t="s">
        <v>123</v>
      </c>
      <c r="E3899" s="92" t="s">
        <v>37</v>
      </c>
      <c r="F3899" s="92" t="s">
        <v>120</v>
      </c>
      <c r="G3899" s="93" t="s">
        <v>37</v>
      </c>
      <c r="H3899" s="93" t="s">
        <v>37</v>
      </c>
      <c r="I3899" s="92" t="s">
        <v>45</v>
      </c>
      <c r="J3899" s="94">
        <v>19750</v>
      </c>
      <c r="K3899" s="95">
        <v>28792</v>
      </c>
      <c r="L3899" s="96">
        <v>1438435.28000019</v>
      </c>
    </row>
    <row r="3900" spans="1:12" s="97" customFormat="1" ht="15" customHeight="1" x14ac:dyDescent="0.25">
      <c r="A3900" s="91" t="s">
        <v>57</v>
      </c>
      <c r="B3900" s="92" t="s">
        <v>41</v>
      </c>
      <c r="C3900" s="92" t="s">
        <v>34</v>
      </c>
      <c r="D3900" s="92" t="s">
        <v>123</v>
      </c>
      <c r="E3900" s="92" t="s">
        <v>37</v>
      </c>
      <c r="F3900" s="92" t="s">
        <v>121</v>
      </c>
      <c r="G3900" s="93" t="s">
        <v>37</v>
      </c>
      <c r="H3900" s="93" t="s">
        <v>37</v>
      </c>
      <c r="I3900" s="92" t="s">
        <v>117</v>
      </c>
      <c r="J3900" s="94">
        <v>115628</v>
      </c>
      <c r="K3900" s="95">
        <v>188629</v>
      </c>
      <c r="L3900" s="96">
        <v>10045877.689989099</v>
      </c>
    </row>
    <row r="3901" spans="1:12" s="97" customFormat="1" ht="15" customHeight="1" x14ac:dyDescent="0.25">
      <c r="A3901" s="91" t="s">
        <v>57</v>
      </c>
      <c r="B3901" s="92" t="s">
        <v>41</v>
      </c>
      <c r="C3901" s="92" t="s">
        <v>34</v>
      </c>
      <c r="D3901" s="92" t="s">
        <v>123</v>
      </c>
      <c r="E3901" s="92" t="s">
        <v>37</v>
      </c>
      <c r="F3901" s="92" t="s">
        <v>121</v>
      </c>
      <c r="G3901" s="93" t="s">
        <v>37</v>
      </c>
      <c r="H3901" s="93" t="s">
        <v>37</v>
      </c>
      <c r="I3901" s="92" t="s">
        <v>45</v>
      </c>
      <c r="J3901" s="94">
        <v>374176</v>
      </c>
      <c r="K3901" s="95">
        <v>626733</v>
      </c>
      <c r="L3901" s="96">
        <v>35076525.970087901</v>
      </c>
    </row>
    <row r="3902" spans="1:12" s="97" customFormat="1" ht="15" customHeight="1" x14ac:dyDescent="0.25">
      <c r="A3902" s="91" t="s">
        <v>57</v>
      </c>
      <c r="B3902" s="92" t="s">
        <v>41</v>
      </c>
      <c r="C3902" s="92" t="s">
        <v>34</v>
      </c>
      <c r="D3902" s="92" t="s">
        <v>123</v>
      </c>
      <c r="E3902" s="92" t="s">
        <v>37</v>
      </c>
      <c r="F3902" s="92" t="s">
        <v>60</v>
      </c>
      <c r="G3902" s="93" t="s">
        <v>37</v>
      </c>
      <c r="H3902" s="93" t="s">
        <v>37</v>
      </c>
      <c r="I3902" s="92" t="s">
        <v>117</v>
      </c>
      <c r="J3902" s="94">
        <v>29553</v>
      </c>
      <c r="K3902" s="95">
        <v>56321</v>
      </c>
      <c r="L3902" s="96">
        <v>3002078.75999978</v>
      </c>
    </row>
    <row r="3903" spans="1:12" s="97" customFormat="1" ht="15" customHeight="1" x14ac:dyDescent="0.25">
      <c r="A3903" s="91" t="s">
        <v>57</v>
      </c>
      <c r="B3903" s="92" t="s">
        <v>41</v>
      </c>
      <c r="C3903" s="92" t="s">
        <v>34</v>
      </c>
      <c r="D3903" s="92" t="s">
        <v>123</v>
      </c>
      <c r="E3903" s="92" t="s">
        <v>37</v>
      </c>
      <c r="F3903" s="92" t="s">
        <v>60</v>
      </c>
      <c r="G3903" s="93" t="s">
        <v>37</v>
      </c>
      <c r="H3903" s="93" t="s">
        <v>37</v>
      </c>
      <c r="I3903" s="92" t="s">
        <v>45</v>
      </c>
      <c r="J3903" s="94">
        <v>85556</v>
      </c>
      <c r="K3903" s="95">
        <v>131950</v>
      </c>
      <c r="L3903" s="96">
        <v>6925878.5399962701</v>
      </c>
    </row>
    <row r="3904" spans="1:12" s="97" customFormat="1" ht="15" customHeight="1" x14ac:dyDescent="0.25">
      <c r="A3904" s="91" t="s">
        <v>57</v>
      </c>
      <c r="B3904" s="92" t="s">
        <v>41</v>
      </c>
      <c r="C3904" s="92" t="s">
        <v>34</v>
      </c>
      <c r="D3904" s="92" t="s">
        <v>123</v>
      </c>
      <c r="E3904" s="92" t="s">
        <v>37</v>
      </c>
      <c r="F3904" s="92" t="s">
        <v>37</v>
      </c>
      <c r="G3904" s="93" t="s">
        <v>41</v>
      </c>
      <c r="H3904" s="93" t="s">
        <v>37</v>
      </c>
      <c r="I3904" s="92" t="s">
        <v>117</v>
      </c>
      <c r="J3904" s="94">
        <v>37184</v>
      </c>
      <c r="K3904" s="95">
        <v>64220</v>
      </c>
      <c r="L3904" s="96">
        <v>3499773.1700009299</v>
      </c>
    </row>
    <row r="3905" spans="1:12" s="97" customFormat="1" ht="15" customHeight="1" x14ac:dyDescent="0.25">
      <c r="A3905" s="91" t="s">
        <v>57</v>
      </c>
      <c r="B3905" s="92" t="s">
        <v>41</v>
      </c>
      <c r="C3905" s="92" t="s">
        <v>34</v>
      </c>
      <c r="D3905" s="92" t="s">
        <v>123</v>
      </c>
      <c r="E3905" s="92" t="s">
        <v>37</v>
      </c>
      <c r="F3905" s="92" t="s">
        <v>37</v>
      </c>
      <c r="G3905" s="93" t="s">
        <v>41</v>
      </c>
      <c r="H3905" s="93" t="s">
        <v>37</v>
      </c>
      <c r="I3905" s="92" t="s">
        <v>45</v>
      </c>
      <c r="J3905" s="94">
        <v>95496</v>
      </c>
      <c r="K3905" s="95">
        <v>154060</v>
      </c>
      <c r="L3905" s="96">
        <v>8238321.7199937804</v>
      </c>
    </row>
    <row r="3906" spans="1:12" s="97" customFormat="1" ht="15" customHeight="1" x14ac:dyDescent="0.25">
      <c r="A3906" s="91" t="s">
        <v>57</v>
      </c>
      <c r="B3906" s="92" t="s">
        <v>41</v>
      </c>
      <c r="C3906" s="92" t="s">
        <v>34</v>
      </c>
      <c r="D3906" s="92" t="s">
        <v>123</v>
      </c>
      <c r="E3906" s="92" t="s">
        <v>37</v>
      </c>
      <c r="F3906" s="92" t="s">
        <v>37</v>
      </c>
      <c r="G3906" s="93" t="s">
        <v>42</v>
      </c>
      <c r="H3906" s="93" t="s">
        <v>37</v>
      </c>
      <c r="I3906" s="92" t="s">
        <v>117</v>
      </c>
      <c r="J3906" s="94">
        <v>31971</v>
      </c>
      <c r="K3906" s="95">
        <v>51841</v>
      </c>
      <c r="L3906" s="96">
        <v>2804236.7700006599</v>
      </c>
    </row>
    <row r="3907" spans="1:12" s="97" customFormat="1" ht="15" customHeight="1" x14ac:dyDescent="0.25">
      <c r="A3907" s="91" t="s">
        <v>57</v>
      </c>
      <c r="B3907" s="92" t="s">
        <v>41</v>
      </c>
      <c r="C3907" s="92" t="s">
        <v>34</v>
      </c>
      <c r="D3907" s="92" t="s">
        <v>123</v>
      </c>
      <c r="E3907" s="92" t="s">
        <v>37</v>
      </c>
      <c r="F3907" s="92" t="s">
        <v>37</v>
      </c>
      <c r="G3907" s="93" t="s">
        <v>42</v>
      </c>
      <c r="H3907" s="93" t="s">
        <v>37</v>
      </c>
      <c r="I3907" s="92" t="s">
        <v>45</v>
      </c>
      <c r="J3907" s="94">
        <v>97618</v>
      </c>
      <c r="K3907" s="95">
        <v>155132</v>
      </c>
      <c r="L3907" s="96">
        <v>8433449.6599933896</v>
      </c>
    </row>
    <row r="3908" spans="1:12" s="97" customFormat="1" ht="15" customHeight="1" x14ac:dyDescent="0.25">
      <c r="A3908" s="91" t="s">
        <v>57</v>
      </c>
      <c r="B3908" s="92" t="s">
        <v>41</v>
      </c>
      <c r="C3908" s="92" t="s">
        <v>34</v>
      </c>
      <c r="D3908" s="92" t="s">
        <v>123</v>
      </c>
      <c r="E3908" s="92" t="s">
        <v>37</v>
      </c>
      <c r="F3908" s="92" t="s">
        <v>37</v>
      </c>
      <c r="G3908" s="93" t="s">
        <v>43</v>
      </c>
      <c r="H3908" s="93" t="s">
        <v>37</v>
      </c>
      <c r="I3908" s="92" t="s">
        <v>117</v>
      </c>
      <c r="J3908" s="94">
        <v>30957</v>
      </c>
      <c r="K3908" s="95">
        <v>49472</v>
      </c>
      <c r="L3908" s="96">
        <v>2562096.0500006001</v>
      </c>
    </row>
    <row r="3909" spans="1:12" s="97" customFormat="1" ht="15" customHeight="1" x14ac:dyDescent="0.25">
      <c r="A3909" s="91" t="s">
        <v>57</v>
      </c>
      <c r="B3909" s="92" t="s">
        <v>41</v>
      </c>
      <c r="C3909" s="92" t="s">
        <v>34</v>
      </c>
      <c r="D3909" s="92" t="s">
        <v>123</v>
      </c>
      <c r="E3909" s="92" t="s">
        <v>37</v>
      </c>
      <c r="F3909" s="92" t="s">
        <v>37</v>
      </c>
      <c r="G3909" s="93" t="s">
        <v>43</v>
      </c>
      <c r="H3909" s="93" t="s">
        <v>37</v>
      </c>
      <c r="I3909" s="92" t="s">
        <v>45</v>
      </c>
      <c r="J3909" s="94">
        <v>98790</v>
      </c>
      <c r="K3909" s="95">
        <v>154191</v>
      </c>
      <c r="L3909" s="96">
        <v>8400854.3299937509</v>
      </c>
    </row>
    <row r="3910" spans="1:12" s="97" customFormat="1" ht="15" customHeight="1" x14ac:dyDescent="0.25">
      <c r="A3910" s="91" t="s">
        <v>57</v>
      </c>
      <c r="B3910" s="92" t="s">
        <v>41</v>
      </c>
      <c r="C3910" s="92" t="s">
        <v>34</v>
      </c>
      <c r="D3910" s="92" t="s">
        <v>123</v>
      </c>
      <c r="E3910" s="92" t="s">
        <v>37</v>
      </c>
      <c r="F3910" s="92" t="s">
        <v>37</v>
      </c>
      <c r="G3910" s="93" t="s">
        <v>44</v>
      </c>
      <c r="H3910" s="93" t="s">
        <v>37</v>
      </c>
      <c r="I3910" s="92" t="s">
        <v>117</v>
      </c>
      <c r="J3910" s="94">
        <v>28853</v>
      </c>
      <c r="K3910" s="95">
        <v>45318</v>
      </c>
      <c r="L3910" s="96">
        <v>2373493.6700005401</v>
      </c>
    </row>
    <row r="3911" spans="1:12" s="97" customFormat="1" ht="15" customHeight="1" x14ac:dyDescent="0.25">
      <c r="A3911" s="91" t="s">
        <v>57</v>
      </c>
      <c r="B3911" s="92" t="s">
        <v>41</v>
      </c>
      <c r="C3911" s="92" t="s">
        <v>34</v>
      </c>
      <c r="D3911" s="92" t="s">
        <v>123</v>
      </c>
      <c r="E3911" s="92" t="s">
        <v>37</v>
      </c>
      <c r="F3911" s="92" t="s">
        <v>37</v>
      </c>
      <c r="G3911" s="93" t="s">
        <v>44</v>
      </c>
      <c r="H3911" s="93" t="s">
        <v>37</v>
      </c>
      <c r="I3911" s="92" t="s">
        <v>45</v>
      </c>
      <c r="J3911" s="94">
        <v>99706</v>
      </c>
      <c r="K3911" s="95">
        <v>153906</v>
      </c>
      <c r="L3911" s="96">
        <v>8553809.1499934904</v>
      </c>
    </row>
    <row r="3912" spans="1:12" s="97" customFormat="1" ht="15" customHeight="1" x14ac:dyDescent="0.25">
      <c r="A3912" s="91" t="s">
        <v>57</v>
      </c>
      <c r="B3912" s="92" t="s">
        <v>41</v>
      </c>
      <c r="C3912" s="92" t="s">
        <v>34</v>
      </c>
      <c r="D3912" s="92" t="s">
        <v>123</v>
      </c>
      <c r="E3912" s="92" t="s">
        <v>37</v>
      </c>
      <c r="F3912" s="92" t="s">
        <v>37</v>
      </c>
      <c r="G3912" s="93" t="s">
        <v>98</v>
      </c>
      <c r="H3912" s="93" t="s">
        <v>37</v>
      </c>
      <c r="I3912" s="92" t="s">
        <v>117</v>
      </c>
      <c r="J3912" s="94">
        <v>26157</v>
      </c>
      <c r="K3912" s="95">
        <v>41720</v>
      </c>
      <c r="L3912" s="96">
        <v>2195202.4800004899</v>
      </c>
    </row>
    <row r="3913" spans="1:12" s="97" customFormat="1" ht="15" customHeight="1" x14ac:dyDescent="0.25">
      <c r="A3913" s="91" t="s">
        <v>57</v>
      </c>
      <c r="B3913" s="92" t="s">
        <v>41</v>
      </c>
      <c r="C3913" s="92" t="s">
        <v>34</v>
      </c>
      <c r="D3913" s="92" t="s">
        <v>123</v>
      </c>
      <c r="E3913" s="92" t="s">
        <v>37</v>
      </c>
      <c r="F3913" s="92" t="s">
        <v>37</v>
      </c>
      <c r="G3913" s="93" t="s">
        <v>98</v>
      </c>
      <c r="H3913" s="93" t="s">
        <v>37</v>
      </c>
      <c r="I3913" s="92" t="s">
        <v>45</v>
      </c>
      <c r="J3913" s="94">
        <v>100089</v>
      </c>
      <c r="K3913" s="95">
        <v>158789</v>
      </c>
      <c r="L3913" s="96">
        <v>9185088.7799914405</v>
      </c>
    </row>
    <row r="3914" spans="1:12" s="97" customFormat="1" ht="15" customHeight="1" x14ac:dyDescent="0.25">
      <c r="A3914" s="91" t="s">
        <v>57</v>
      </c>
      <c r="B3914" s="92" t="s">
        <v>41</v>
      </c>
      <c r="C3914" s="92" t="s">
        <v>34</v>
      </c>
      <c r="D3914" s="92" t="s">
        <v>123</v>
      </c>
      <c r="E3914" s="92" t="s">
        <v>37</v>
      </c>
      <c r="F3914" s="92" t="s">
        <v>37</v>
      </c>
      <c r="G3914" s="93" t="s">
        <v>37</v>
      </c>
      <c r="H3914" s="93" t="s">
        <v>122</v>
      </c>
      <c r="I3914" s="92" t="s">
        <v>117</v>
      </c>
      <c r="J3914" s="94">
        <v>11958</v>
      </c>
      <c r="K3914" s="95">
        <v>20355</v>
      </c>
      <c r="L3914" s="96">
        <v>1081597.6699999501</v>
      </c>
    </row>
    <row r="3915" spans="1:12" s="97" customFormat="1" ht="15" customHeight="1" x14ac:dyDescent="0.25">
      <c r="A3915" s="91" t="s">
        <v>57</v>
      </c>
      <c r="B3915" s="92" t="s">
        <v>41</v>
      </c>
      <c r="C3915" s="92" t="s">
        <v>34</v>
      </c>
      <c r="D3915" s="92" t="s">
        <v>123</v>
      </c>
      <c r="E3915" s="92" t="s">
        <v>37</v>
      </c>
      <c r="F3915" s="92" t="s">
        <v>37</v>
      </c>
      <c r="G3915" s="93" t="s">
        <v>37</v>
      </c>
      <c r="H3915" s="93" t="s">
        <v>122</v>
      </c>
      <c r="I3915" s="92" t="s">
        <v>45</v>
      </c>
      <c r="J3915" s="94">
        <v>37850</v>
      </c>
      <c r="K3915" s="95">
        <v>57316</v>
      </c>
      <c r="L3915" s="96">
        <v>2928143.98000118</v>
      </c>
    </row>
    <row r="3916" spans="1:12" s="97" customFormat="1" ht="15" customHeight="1" x14ac:dyDescent="0.25">
      <c r="A3916" s="91" t="s">
        <v>57</v>
      </c>
      <c r="B3916" s="92" t="s">
        <v>41</v>
      </c>
      <c r="C3916" s="92" t="s">
        <v>34</v>
      </c>
      <c r="D3916" s="92" t="s">
        <v>123</v>
      </c>
      <c r="E3916" s="92" t="s">
        <v>37</v>
      </c>
      <c r="F3916" s="92" t="s">
        <v>37</v>
      </c>
      <c r="G3916" s="93" t="s">
        <v>37</v>
      </c>
      <c r="H3916" s="93" t="s">
        <v>37</v>
      </c>
      <c r="I3916" s="92" t="s">
        <v>117</v>
      </c>
      <c r="J3916" s="94">
        <v>153124</v>
      </c>
      <c r="K3916" s="95">
        <v>258280</v>
      </c>
      <c r="L3916" s="96">
        <v>13749667.849987101</v>
      </c>
    </row>
    <row r="3917" spans="1:12" s="97" customFormat="1" ht="15" customHeight="1" x14ac:dyDescent="0.25">
      <c r="A3917" s="91" t="s">
        <v>57</v>
      </c>
      <c r="B3917" s="92" t="s">
        <v>41</v>
      </c>
      <c r="C3917" s="92" t="s">
        <v>34</v>
      </c>
      <c r="D3917" s="92" t="s">
        <v>123</v>
      </c>
      <c r="E3917" s="92" t="s">
        <v>37</v>
      </c>
      <c r="F3917" s="92" t="s">
        <v>37</v>
      </c>
      <c r="G3917" s="93" t="s">
        <v>37</v>
      </c>
      <c r="H3917" s="93" t="s">
        <v>37</v>
      </c>
      <c r="I3917" s="92" t="s">
        <v>45</v>
      </c>
      <c r="J3917" s="94">
        <v>481231</v>
      </c>
      <c r="K3917" s="95">
        <v>791054</v>
      </c>
      <c r="L3917" s="96">
        <v>43640398.280174702</v>
      </c>
    </row>
    <row r="3918" spans="1:12" s="97" customFormat="1" ht="15" customHeight="1" x14ac:dyDescent="0.25">
      <c r="A3918" s="91" t="s">
        <v>57</v>
      </c>
      <c r="B3918" s="92" t="s">
        <v>41</v>
      </c>
      <c r="C3918" s="92" t="s">
        <v>34</v>
      </c>
      <c r="D3918" s="92" t="s">
        <v>123</v>
      </c>
      <c r="E3918" s="92" t="s">
        <v>37</v>
      </c>
      <c r="F3918" s="92" t="s">
        <v>37</v>
      </c>
      <c r="G3918" s="93" t="s">
        <v>37</v>
      </c>
      <c r="H3918" s="93" t="s">
        <v>64</v>
      </c>
      <c r="I3918" s="92" t="s">
        <v>117</v>
      </c>
      <c r="J3918" s="94">
        <v>138589</v>
      </c>
      <c r="K3918" s="95">
        <v>232891</v>
      </c>
      <c r="L3918" s="96">
        <v>12388768.459989799</v>
      </c>
    </row>
    <row r="3919" spans="1:12" s="97" customFormat="1" ht="15" customHeight="1" x14ac:dyDescent="0.25">
      <c r="A3919" s="91" t="s">
        <v>57</v>
      </c>
      <c r="B3919" s="92" t="s">
        <v>41</v>
      </c>
      <c r="C3919" s="92" t="s">
        <v>34</v>
      </c>
      <c r="D3919" s="92" t="s">
        <v>123</v>
      </c>
      <c r="E3919" s="92" t="s">
        <v>37</v>
      </c>
      <c r="F3919" s="92" t="s">
        <v>37</v>
      </c>
      <c r="G3919" s="93" t="s">
        <v>37</v>
      </c>
      <c r="H3919" s="93" t="s">
        <v>64</v>
      </c>
      <c r="I3919" s="92" t="s">
        <v>45</v>
      </c>
      <c r="J3919" s="94">
        <v>436984</v>
      </c>
      <c r="K3919" s="95">
        <v>721084</v>
      </c>
      <c r="L3919" s="96">
        <v>40010142.790133998</v>
      </c>
    </row>
    <row r="3920" spans="1:12" s="97" customFormat="1" ht="15" customHeight="1" x14ac:dyDescent="0.25">
      <c r="A3920" s="91" t="s">
        <v>57</v>
      </c>
      <c r="B3920" s="92" t="s">
        <v>41</v>
      </c>
      <c r="C3920" s="92" t="s">
        <v>34</v>
      </c>
      <c r="D3920" s="92" t="s">
        <v>125</v>
      </c>
      <c r="E3920" s="92" t="s">
        <v>61</v>
      </c>
      <c r="F3920" s="92" t="s">
        <v>37</v>
      </c>
      <c r="G3920" s="93" t="s">
        <v>37</v>
      </c>
      <c r="H3920" s="93" t="s">
        <v>37</v>
      </c>
      <c r="I3920" s="92" t="s">
        <v>117</v>
      </c>
      <c r="J3920" s="94">
        <v>25405</v>
      </c>
      <c r="K3920" s="95">
        <v>103210</v>
      </c>
      <c r="L3920" s="96">
        <v>15162001.209999699</v>
      </c>
    </row>
    <row r="3921" spans="1:12" s="97" customFormat="1" ht="15" customHeight="1" x14ac:dyDescent="0.25">
      <c r="A3921" s="91" t="s">
        <v>57</v>
      </c>
      <c r="B3921" s="92" t="s">
        <v>41</v>
      </c>
      <c r="C3921" s="92" t="s">
        <v>34</v>
      </c>
      <c r="D3921" s="92" t="s">
        <v>125</v>
      </c>
      <c r="E3921" s="92" t="s">
        <v>61</v>
      </c>
      <c r="F3921" s="92" t="s">
        <v>37</v>
      </c>
      <c r="G3921" s="93" t="s">
        <v>37</v>
      </c>
      <c r="H3921" s="93" t="s">
        <v>37</v>
      </c>
      <c r="I3921" s="92" t="s">
        <v>45</v>
      </c>
      <c r="J3921" s="94">
        <v>96499</v>
      </c>
      <c r="K3921" s="95">
        <v>251796</v>
      </c>
      <c r="L3921" s="96">
        <v>36056891.209999301</v>
      </c>
    </row>
    <row r="3922" spans="1:12" s="97" customFormat="1" ht="15" customHeight="1" x14ac:dyDescent="0.25">
      <c r="A3922" s="91" t="s">
        <v>57</v>
      </c>
      <c r="B3922" s="92" t="s">
        <v>41</v>
      </c>
      <c r="C3922" s="92" t="s">
        <v>34</v>
      </c>
      <c r="D3922" s="92" t="s">
        <v>125</v>
      </c>
      <c r="E3922" s="92" t="s">
        <v>62</v>
      </c>
      <c r="F3922" s="92" t="s">
        <v>37</v>
      </c>
      <c r="G3922" s="93" t="s">
        <v>37</v>
      </c>
      <c r="H3922" s="93" t="s">
        <v>37</v>
      </c>
      <c r="I3922" s="92" t="s">
        <v>117</v>
      </c>
      <c r="J3922" s="94">
        <v>20485</v>
      </c>
      <c r="K3922" s="95">
        <v>86326</v>
      </c>
      <c r="L3922" s="96">
        <v>12469207.840001799</v>
      </c>
    </row>
    <row r="3923" spans="1:12" s="97" customFormat="1" ht="15" customHeight="1" x14ac:dyDescent="0.25">
      <c r="A3923" s="91" t="s">
        <v>57</v>
      </c>
      <c r="B3923" s="92" t="s">
        <v>41</v>
      </c>
      <c r="C3923" s="92" t="s">
        <v>34</v>
      </c>
      <c r="D3923" s="92" t="s">
        <v>125</v>
      </c>
      <c r="E3923" s="92" t="s">
        <v>62</v>
      </c>
      <c r="F3923" s="92" t="s">
        <v>37</v>
      </c>
      <c r="G3923" s="93" t="s">
        <v>37</v>
      </c>
      <c r="H3923" s="93" t="s">
        <v>37</v>
      </c>
      <c r="I3923" s="92" t="s">
        <v>45</v>
      </c>
      <c r="J3923" s="94">
        <v>56427</v>
      </c>
      <c r="K3923" s="95">
        <v>136243</v>
      </c>
      <c r="L3923" s="96">
        <v>19074035.419997498</v>
      </c>
    </row>
    <row r="3924" spans="1:12" s="97" customFormat="1" ht="15" customHeight="1" x14ac:dyDescent="0.25">
      <c r="A3924" s="91" t="s">
        <v>57</v>
      </c>
      <c r="B3924" s="92" t="s">
        <v>41</v>
      </c>
      <c r="C3924" s="92" t="s">
        <v>34</v>
      </c>
      <c r="D3924" s="92" t="s">
        <v>125</v>
      </c>
      <c r="E3924" s="92" t="s">
        <v>37</v>
      </c>
      <c r="F3924" s="92" t="s">
        <v>120</v>
      </c>
      <c r="G3924" s="93" t="s">
        <v>37</v>
      </c>
      <c r="H3924" s="93" t="s">
        <v>37</v>
      </c>
      <c r="I3924" s="92" t="s">
        <v>117</v>
      </c>
      <c r="J3924" s="94">
        <v>3775</v>
      </c>
      <c r="K3924" s="95">
        <v>14076</v>
      </c>
      <c r="L3924" s="96">
        <v>2446364.5400000201</v>
      </c>
    </row>
    <row r="3925" spans="1:12" s="97" customFormat="1" ht="15" customHeight="1" x14ac:dyDescent="0.25">
      <c r="A3925" s="91" t="s">
        <v>57</v>
      </c>
      <c r="B3925" s="92" t="s">
        <v>41</v>
      </c>
      <c r="C3925" s="92" t="s">
        <v>34</v>
      </c>
      <c r="D3925" s="92" t="s">
        <v>125</v>
      </c>
      <c r="E3925" s="92" t="s">
        <v>37</v>
      </c>
      <c r="F3925" s="92" t="s">
        <v>120</v>
      </c>
      <c r="G3925" s="93" t="s">
        <v>37</v>
      </c>
      <c r="H3925" s="93" t="s">
        <v>37</v>
      </c>
      <c r="I3925" s="92" t="s">
        <v>45</v>
      </c>
      <c r="J3925" s="94">
        <v>11821</v>
      </c>
      <c r="K3925" s="95">
        <v>26937</v>
      </c>
      <c r="L3925" s="96">
        <v>4463662.8100001002</v>
      </c>
    </row>
    <row r="3926" spans="1:12" s="97" customFormat="1" ht="15" customHeight="1" x14ac:dyDescent="0.25">
      <c r="A3926" s="91" t="s">
        <v>57</v>
      </c>
      <c r="B3926" s="92" t="s">
        <v>41</v>
      </c>
      <c r="C3926" s="92" t="s">
        <v>34</v>
      </c>
      <c r="D3926" s="92" t="s">
        <v>125</v>
      </c>
      <c r="E3926" s="92" t="s">
        <v>37</v>
      </c>
      <c r="F3926" s="92" t="s">
        <v>121</v>
      </c>
      <c r="G3926" s="93" t="s">
        <v>37</v>
      </c>
      <c r="H3926" s="93" t="s">
        <v>37</v>
      </c>
      <c r="I3926" s="92" t="s">
        <v>117</v>
      </c>
      <c r="J3926" s="94">
        <v>35573</v>
      </c>
      <c r="K3926" s="95">
        <v>141587</v>
      </c>
      <c r="L3926" s="96">
        <v>20399380.9199953</v>
      </c>
    </row>
    <row r="3927" spans="1:12" s="97" customFormat="1" ht="15" customHeight="1" x14ac:dyDescent="0.25">
      <c r="A3927" s="91" t="s">
        <v>57</v>
      </c>
      <c r="B3927" s="92" t="s">
        <v>41</v>
      </c>
      <c r="C3927" s="92" t="s">
        <v>34</v>
      </c>
      <c r="D3927" s="92" t="s">
        <v>125</v>
      </c>
      <c r="E3927" s="92" t="s">
        <v>37</v>
      </c>
      <c r="F3927" s="92" t="s">
        <v>121</v>
      </c>
      <c r="G3927" s="93" t="s">
        <v>37</v>
      </c>
      <c r="H3927" s="93" t="s">
        <v>37</v>
      </c>
      <c r="I3927" s="92" t="s">
        <v>45</v>
      </c>
      <c r="J3927" s="94">
        <v>119146</v>
      </c>
      <c r="K3927" s="95">
        <v>302758</v>
      </c>
      <c r="L3927" s="96">
        <v>42588027.390009403</v>
      </c>
    </row>
    <row r="3928" spans="1:12" s="97" customFormat="1" ht="15" customHeight="1" x14ac:dyDescent="0.25">
      <c r="A3928" s="91" t="s">
        <v>57</v>
      </c>
      <c r="B3928" s="92" t="s">
        <v>41</v>
      </c>
      <c r="C3928" s="92" t="s">
        <v>34</v>
      </c>
      <c r="D3928" s="92" t="s">
        <v>125</v>
      </c>
      <c r="E3928" s="92" t="s">
        <v>37</v>
      </c>
      <c r="F3928" s="92" t="s">
        <v>60</v>
      </c>
      <c r="G3928" s="93" t="s">
        <v>37</v>
      </c>
      <c r="H3928" s="93" t="s">
        <v>37</v>
      </c>
      <c r="I3928" s="92" t="s">
        <v>117</v>
      </c>
      <c r="J3928" s="94">
        <v>6588</v>
      </c>
      <c r="K3928" s="95">
        <v>33873</v>
      </c>
      <c r="L3928" s="96">
        <v>4785463.5899998797</v>
      </c>
    </row>
    <row r="3929" spans="1:12" s="97" customFormat="1" ht="15" customHeight="1" x14ac:dyDescent="0.25">
      <c r="A3929" s="91" t="s">
        <v>57</v>
      </c>
      <c r="B3929" s="92" t="s">
        <v>41</v>
      </c>
      <c r="C3929" s="92" t="s">
        <v>34</v>
      </c>
      <c r="D3929" s="92" t="s">
        <v>125</v>
      </c>
      <c r="E3929" s="92" t="s">
        <v>37</v>
      </c>
      <c r="F3929" s="92" t="s">
        <v>60</v>
      </c>
      <c r="G3929" s="93" t="s">
        <v>37</v>
      </c>
      <c r="H3929" s="93" t="s">
        <v>37</v>
      </c>
      <c r="I3929" s="92" t="s">
        <v>45</v>
      </c>
      <c r="J3929" s="94">
        <v>22231</v>
      </c>
      <c r="K3929" s="95">
        <v>58344</v>
      </c>
      <c r="L3929" s="96">
        <v>8079236.4300000798</v>
      </c>
    </row>
    <row r="3930" spans="1:12" s="97" customFormat="1" ht="15" customHeight="1" x14ac:dyDescent="0.25">
      <c r="A3930" s="91" t="s">
        <v>57</v>
      </c>
      <c r="B3930" s="92" t="s">
        <v>41</v>
      </c>
      <c r="C3930" s="92" t="s">
        <v>34</v>
      </c>
      <c r="D3930" s="92" t="s">
        <v>125</v>
      </c>
      <c r="E3930" s="92" t="s">
        <v>37</v>
      </c>
      <c r="F3930" s="92" t="s">
        <v>37</v>
      </c>
      <c r="G3930" s="93" t="s">
        <v>41</v>
      </c>
      <c r="H3930" s="93" t="s">
        <v>37</v>
      </c>
      <c r="I3930" s="92" t="s">
        <v>117</v>
      </c>
      <c r="J3930" s="94">
        <v>12516</v>
      </c>
      <c r="K3930" s="95">
        <v>50165</v>
      </c>
      <c r="L3930" s="96">
        <v>7087868.9600009602</v>
      </c>
    </row>
    <row r="3931" spans="1:12" s="97" customFormat="1" ht="15" customHeight="1" x14ac:dyDescent="0.25">
      <c r="A3931" s="91" t="s">
        <v>57</v>
      </c>
      <c r="B3931" s="92" t="s">
        <v>41</v>
      </c>
      <c r="C3931" s="92" t="s">
        <v>34</v>
      </c>
      <c r="D3931" s="92" t="s">
        <v>125</v>
      </c>
      <c r="E3931" s="92" t="s">
        <v>37</v>
      </c>
      <c r="F3931" s="92" t="s">
        <v>37</v>
      </c>
      <c r="G3931" s="93" t="s">
        <v>41</v>
      </c>
      <c r="H3931" s="93" t="s">
        <v>37</v>
      </c>
      <c r="I3931" s="92" t="s">
        <v>45</v>
      </c>
      <c r="J3931" s="94">
        <v>36325</v>
      </c>
      <c r="K3931" s="95">
        <v>81659</v>
      </c>
      <c r="L3931" s="96">
        <v>11083937.1899994</v>
      </c>
    </row>
    <row r="3932" spans="1:12" s="97" customFormat="1" ht="15" customHeight="1" x14ac:dyDescent="0.25">
      <c r="A3932" s="91" t="s">
        <v>57</v>
      </c>
      <c r="B3932" s="92" t="s">
        <v>41</v>
      </c>
      <c r="C3932" s="92" t="s">
        <v>34</v>
      </c>
      <c r="D3932" s="92" t="s">
        <v>125</v>
      </c>
      <c r="E3932" s="92" t="s">
        <v>37</v>
      </c>
      <c r="F3932" s="92" t="s">
        <v>37</v>
      </c>
      <c r="G3932" s="93" t="s">
        <v>42</v>
      </c>
      <c r="H3932" s="93" t="s">
        <v>37</v>
      </c>
      <c r="I3932" s="92" t="s">
        <v>117</v>
      </c>
      <c r="J3932" s="94">
        <v>10277</v>
      </c>
      <c r="K3932" s="95">
        <v>39410</v>
      </c>
      <c r="L3932" s="96">
        <v>5701193.20000041</v>
      </c>
    </row>
    <row r="3933" spans="1:12" s="97" customFormat="1" ht="15" customHeight="1" x14ac:dyDescent="0.25">
      <c r="A3933" s="91" t="s">
        <v>57</v>
      </c>
      <c r="B3933" s="92" t="s">
        <v>41</v>
      </c>
      <c r="C3933" s="92" t="s">
        <v>34</v>
      </c>
      <c r="D3933" s="92" t="s">
        <v>125</v>
      </c>
      <c r="E3933" s="92" t="s">
        <v>37</v>
      </c>
      <c r="F3933" s="92" t="s">
        <v>37</v>
      </c>
      <c r="G3933" s="93" t="s">
        <v>42</v>
      </c>
      <c r="H3933" s="93" t="s">
        <v>37</v>
      </c>
      <c r="I3933" s="92" t="s">
        <v>45</v>
      </c>
      <c r="J3933" s="94">
        <v>32239</v>
      </c>
      <c r="K3933" s="95">
        <v>74766</v>
      </c>
      <c r="L3933" s="96">
        <v>10488011.769999599</v>
      </c>
    </row>
    <row r="3934" spans="1:12" s="97" customFormat="1" ht="15" customHeight="1" x14ac:dyDescent="0.25">
      <c r="A3934" s="91" t="s">
        <v>57</v>
      </c>
      <c r="B3934" s="92" t="s">
        <v>41</v>
      </c>
      <c r="C3934" s="92" t="s">
        <v>34</v>
      </c>
      <c r="D3934" s="92" t="s">
        <v>125</v>
      </c>
      <c r="E3934" s="92" t="s">
        <v>37</v>
      </c>
      <c r="F3934" s="92" t="s">
        <v>37</v>
      </c>
      <c r="G3934" s="93" t="s">
        <v>43</v>
      </c>
      <c r="H3934" s="93" t="s">
        <v>37</v>
      </c>
      <c r="I3934" s="92" t="s">
        <v>117</v>
      </c>
      <c r="J3934" s="94">
        <v>9419</v>
      </c>
      <c r="K3934" s="95">
        <v>35263</v>
      </c>
      <c r="L3934" s="96">
        <v>5171559.17000027</v>
      </c>
    </row>
    <row r="3935" spans="1:12" s="97" customFormat="1" ht="15" customHeight="1" x14ac:dyDescent="0.25">
      <c r="A3935" s="91" t="s">
        <v>57</v>
      </c>
      <c r="B3935" s="92" t="s">
        <v>41</v>
      </c>
      <c r="C3935" s="92" t="s">
        <v>34</v>
      </c>
      <c r="D3935" s="92" t="s">
        <v>125</v>
      </c>
      <c r="E3935" s="92" t="s">
        <v>37</v>
      </c>
      <c r="F3935" s="92" t="s">
        <v>37</v>
      </c>
      <c r="G3935" s="93" t="s">
        <v>43</v>
      </c>
      <c r="H3935" s="93" t="s">
        <v>37</v>
      </c>
      <c r="I3935" s="92" t="s">
        <v>45</v>
      </c>
      <c r="J3935" s="94">
        <v>30373</v>
      </c>
      <c r="K3935" s="95">
        <v>71044</v>
      </c>
      <c r="L3935" s="96">
        <v>10074109.7199996</v>
      </c>
    </row>
    <row r="3936" spans="1:12" s="97" customFormat="1" ht="15" customHeight="1" x14ac:dyDescent="0.25">
      <c r="A3936" s="91" t="s">
        <v>57</v>
      </c>
      <c r="B3936" s="92" t="s">
        <v>41</v>
      </c>
      <c r="C3936" s="92" t="s">
        <v>34</v>
      </c>
      <c r="D3936" s="92" t="s">
        <v>125</v>
      </c>
      <c r="E3936" s="92" t="s">
        <v>37</v>
      </c>
      <c r="F3936" s="92" t="s">
        <v>37</v>
      </c>
      <c r="G3936" s="93" t="s">
        <v>44</v>
      </c>
      <c r="H3936" s="93" t="s">
        <v>37</v>
      </c>
      <c r="I3936" s="92" t="s">
        <v>117</v>
      </c>
      <c r="J3936" s="94">
        <v>8381</v>
      </c>
      <c r="K3936" s="95">
        <v>29709</v>
      </c>
      <c r="L3936" s="96">
        <v>4399566.4800000302</v>
      </c>
    </row>
    <row r="3937" spans="1:12" s="97" customFormat="1" ht="15" customHeight="1" x14ac:dyDescent="0.25">
      <c r="A3937" s="91" t="s">
        <v>57</v>
      </c>
      <c r="B3937" s="92" t="s">
        <v>41</v>
      </c>
      <c r="C3937" s="92" t="s">
        <v>34</v>
      </c>
      <c r="D3937" s="92" t="s">
        <v>125</v>
      </c>
      <c r="E3937" s="92" t="s">
        <v>37</v>
      </c>
      <c r="F3937" s="92" t="s">
        <v>37</v>
      </c>
      <c r="G3937" s="93" t="s">
        <v>44</v>
      </c>
      <c r="H3937" s="93" t="s">
        <v>37</v>
      </c>
      <c r="I3937" s="92" t="s">
        <v>45</v>
      </c>
      <c r="J3937" s="94">
        <v>29434</v>
      </c>
      <c r="K3937" s="95">
        <v>68350</v>
      </c>
      <c r="L3937" s="96">
        <v>9790390.6899997294</v>
      </c>
    </row>
    <row r="3938" spans="1:12" s="97" customFormat="1" ht="15" customHeight="1" x14ac:dyDescent="0.25">
      <c r="A3938" s="91" t="s">
        <v>57</v>
      </c>
      <c r="B3938" s="92" t="s">
        <v>41</v>
      </c>
      <c r="C3938" s="92" t="s">
        <v>34</v>
      </c>
      <c r="D3938" s="92" t="s">
        <v>125</v>
      </c>
      <c r="E3938" s="92" t="s">
        <v>37</v>
      </c>
      <c r="F3938" s="92" t="s">
        <v>37</v>
      </c>
      <c r="G3938" s="93" t="s">
        <v>98</v>
      </c>
      <c r="H3938" s="93" t="s">
        <v>37</v>
      </c>
      <c r="I3938" s="92" t="s">
        <v>117</v>
      </c>
      <c r="J3938" s="94">
        <v>8638</v>
      </c>
      <c r="K3938" s="95">
        <v>30991</v>
      </c>
      <c r="L3938" s="96">
        <v>4732526.8900002297</v>
      </c>
    </row>
    <row r="3939" spans="1:12" s="97" customFormat="1" ht="15" customHeight="1" x14ac:dyDescent="0.25">
      <c r="A3939" s="91" t="s">
        <v>57</v>
      </c>
      <c r="B3939" s="92" t="s">
        <v>41</v>
      </c>
      <c r="C3939" s="92" t="s">
        <v>34</v>
      </c>
      <c r="D3939" s="92" t="s">
        <v>125</v>
      </c>
      <c r="E3939" s="92" t="s">
        <v>37</v>
      </c>
      <c r="F3939" s="92" t="s">
        <v>37</v>
      </c>
      <c r="G3939" s="93" t="s">
        <v>98</v>
      </c>
      <c r="H3939" s="93" t="s">
        <v>37</v>
      </c>
      <c r="I3939" s="92" t="s">
        <v>45</v>
      </c>
      <c r="J3939" s="94">
        <v>31440</v>
      </c>
      <c r="K3939" s="95">
        <v>87317</v>
      </c>
      <c r="L3939" s="96">
        <v>12971675.429998299</v>
      </c>
    </row>
    <row r="3940" spans="1:12" s="97" customFormat="1" ht="15" customHeight="1" x14ac:dyDescent="0.25">
      <c r="A3940" s="91" t="s">
        <v>57</v>
      </c>
      <c r="B3940" s="92" t="s">
        <v>41</v>
      </c>
      <c r="C3940" s="92" t="s">
        <v>34</v>
      </c>
      <c r="D3940" s="92" t="s">
        <v>125</v>
      </c>
      <c r="E3940" s="92" t="s">
        <v>37</v>
      </c>
      <c r="F3940" s="92" t="s">
        <v>37</v>
      </c>
      <c r="G3940" s="93" t="s">
        <v>37</v>
      </c>
      <c r="H3940" s="93" t="s">
        <v>122</v>
      </c>
      <c r="I3940" s="92" t="s">
        <v>117</v>
      </c>
      <c r="J3940" s="94">
        <v>3569</v>
      </c>
      <c r="K3940" s="95">
        <v>12534</v>
      </c>
      <c r="L3940" s="96">
        <v>1752584.2299999399</v>
      </c>
    </row>
    <row r="3941" spans="1:12" s="97" customFormat="1" ht="15" customHeight="1" x14ac:dyDescent="0.25">
      <c r="A3941" s="91" t="s">
        <v>57</v>
      </c>
      <c r="B3941" s="92" t="s">
        <v>41</v>
      </c>
      <c r="C3941" s="92" t="s">
        <v>34</v>
      </c>
      <c r="D3941" s="92" t="s">
        <v>125</v>
      </c>
      <c r="E3941" s="92" t="s">
        <v>37</v>
      </c>
      <c r="F3941" s="92" t="s">
        <v>37</v>
      </c>
      <c r="G3941" s="93" t="s">
        <v>37</v>
      </c>
      <c r="H3941" s="93" t="s">
        <v>122</v>
      </c>
      <c r="I3941" s="92" t="s">
        <v>45</v>
      </c>
      <c r="J3941" s="94">
        <v>9443</v>
      </c>
      <c r="K3941" s="95">
        <v>18380</v>
      </c>
      <c r="L3941" s="96">
        <v>2406000.6600000099</v>
      </c>
    </row>
    <row r="3942" spans="1:12" s="97" customFormat="1" ht="15" customHeight="1" x14ac:dyDescent="0.25">
      <c r="A3942" s="91" t="s">
        <v>57</v>
      </c>
      <c r="B3942" s="92" t="s">
        <v>41</v>
      </c>
      <c r="C3942" s="92" t="s">
        <v>34</v>
      </c>
      <c r="D3942" s="92" t="s">
        <v>125</v>
      </c>
      <c r="E3942" s="92" t="s">
        <v>37</v>
      </c>
      <c r="F3942" s="92" t="s">
        <v>37</v>
      </c>
      <c r="G3942" s="93" t="s">
        <v>37</v>
      </c>
      <c r="H3942" s="93" t="s">
        <v>37</v>
      </c>
      <c r="I3942" s="92" t="s">
        <v>117</v>
      </c>
      <c r="J3942" s="94">
        <v>46244</v>
      </c>
      <c r="K3942" s="95">
        <v>190934</v>
      </c>
      <c r="L3942" s="96">
        <v>27843782.169985801</v>
      </c>
    </row>
    <row r="3943" spans="1:12" s="97" customFormat="1" ht="15" customHeight="1" x14ac:dyDescent="0.25">
      <c r="A3943" s="91" t="s">
        <v>57</v>
      </c>
      <c r="B3943" s="92" t="s">
        <v>41</v>
      </c>
      <c r="C3943" s="92" t="s">
        <v>34</v>
      </c>
      <c r="D3943" s="92" t="s">
        <v>125</v>
      </c>
      <c r="E3943" s="92" t="s">
        <v>37</v>
      </c>
      <c r="F3943" s="92" t="s">
        <v>37</v>
      </c>
      <c r="G3943" s="93" t="s">
        <v>37</v>
      </c>
      <c r="H3943" s="93" t="s">
        <v>37</v>
      </c>
      <c r="I3943" s="92" t="s">
        <v>45</v>
      </c>
      <c r="J3943" s="94">
        <v>153439</v>
      </c>
      <c r="K3943" s="95">
        <v>389286</v>
      </c>
      <c r="L3943" s="96">
        <v>55313941.500028402</v>
      </c>
    </row>
    <row r="3944" spans="1:12" s="97" customFormat="1" ht="15" customHeight="1" x14ac:dyDescent="0.25">
      <c r="A3944" s="91" t="s">
        <v>57</v>
      </c>
      <c r="B3944" s="92" t="s">
        <v>41</v>
      </c>
      <c r="C3944" s="92" t="s">
        <v>34</v>
      </c>
      <c r="D3944" s="92" t="s">
        <v>125</v>
      </c>
      <c r="E3944" s="92" t="s">
        <v>37</v>
      </c>
      <c r="F3944" s="92" t="s">
        <v>37</v>
      </c>
      <c r="G3944" s="93" t="s">
        <v>37</v>
      </c>
      <c r="H3944" s="93" t="s">
        <v>64</v>
      </c>
      <c r="I3944" s="92" t="s">
        <v>117</v>
      </c>
      <c r="J3944" s="94">
        <v>41852</v>
      </c>
      <c r="K3944" s="95">
        <v>173455</v>
      </c>
      <c r="L3944" s="96">
        <v>25403982.0499877</v>
      </c>
    </row>
    <row r="3945" spans="1:12" s="97" customFormat="1" ht="15" customHeight="1" x14ac:dyDescent="0.25">
      <c r="A3945" s="91" t="s">
        <v>57</v>
      </c>
      <c r="B3945" s="92" t="s">
        <v>41</v>
      </c>
      <c r="C3945" s="92" t="s">
        <v>34</v>
      </c>
      <c r="D3945" s="92" t="s">
        <v>125</v>
      </c>
      <c r="E3945" s="92" t="s">
        <v>37</v>
      </c>
      <c r="F3945" s="92" t="s">
        <v>37</v>
      </c>
      <c r="G3945" s="93" t="s">
        <v>37</v>
      </c>
      <c r="H3945" s="93" t="s">
        <v>64</v>
      </c>
      <c r="I3945" s="92" t="s">
        <v>45</v>
      </c>
      <c r="J3945" s="94">
        <v>142476</v>
      </c>
      <c r="K3945" s="95">
        <v>365638</v>
      </c>
      <c r="L3945" s="96">
        <v>52132313.920023501</v>
      </c>
    </row>
    <row r="3946" spans="1:12" s="97" customFormat="1" ht="15" customHeight="1" x14ac:dyDescent="0.25">
      <c r="A3946" s="91" t="s">
        <v>57</v>
      </c>
      <c r="B3946" s="92" t="s">
        <v>41</v>
      </c>
      <c r="C3946" s="92" t="s">
        <v>34</v>
      </c>
      <c r="D3946" s="92" t="s">
        <v>124</v>
      </c>
      <c r="E3946" s="92" t="s">
        <v>61</v>
      </c>
      <c r="F3946" s="92" t="s">
        <v>37</v>
      </c>
      <c r="G3946" s="93" t="s">
        <v>37</v>
      </c>
      <c r="H3946" s="93" t="s">
        <v>37</v>
      </c>
      <c r="I3946" s="92" t="s">
        <v>117</v>
      </c>
      <c r="J3946" s="94">
        <v>1619</v>
      </c>
      <c r="K3946" s="95">
        <v>2442</v>
      </c>
      <c r="L3946" s="96">
        <v>230940.66000000099</v>
      </c>
    </row>
    <row r="3947" spans="1:12" s="97" customFormat="1" ht="15" customHeight="1" x14ac:dyDescent="0.25">
      <c r="A3947" s="91" t="s">
        <v>57</v>
      </c>
      <c r="B3947" s="92" t="s">
        <v>41</v>
      </c>
      <c r="C3947" s="92" t="s">
        <v>34</v>
      </c>
      <c r="D3947" s="92" t="s">
        <v>124</v>
      </c>
      <c r="E3947" s="92" t="s">
        <v>61</v>
      </c>
      <c r="F3947" s="92" t="s">
        <v>37</v>
      </c>
      <c r="G3947" s="93" t="s">
        <v>37</v>
      </c>
      <c r="H3947" s="93" t="s">
        <v>37</v>
      </c>
      <c r="I3947" s="92" t="s">
        <v>45</v>
      </c>
      <c r="J3947" s="94">
        <v>3689</v>
      </c>
      <c r="K3947" s="95">
        <v>5900</v>
      </c>
      <c r="L3947" s="96">
        <v>692114.28</v>
      </c>
    </row>
    <row r="3948" spans="1:12" s="97" customFormat="1" ht="15" customHeight="1" x14ac:dyDescent="0.25">
      <c r="A3948" s="91" t="s">
        <v>57</v>
      </c>
      <c r="B3948" s="92" t="s">
        <v>41</v>
      </c>
      <c r="C3948" s="92" t="s">
        <v>34</v>
      </c>
      <c r="D3948" s="92" t="s">
        <v>124</v>
      </c>
      <c r="E3948" s="92" t="s">
        <v>62</v>
      </c>
      <c r="F3948" s="92" t="s">
        <v>37</v>
      </c>
      <c r="G3948" s="93" t="s">
        <v>37</v>
      </c>
      <c r="H3948" s="93" t="s">
        <v>37</v>
      </c>
      <c r="I3948" s="92" t="s">
        <v>117</v>
      </c>
      <c r="J3948" s="94">
        <v>972</v>
      </c>
      <c r="K3948" s="95">
        <v>1372</v>
      </c>
      <c r="L3948" s="96">
        <v>153604.890000001</v>
      </c>
    </row>
    <row r="3949" spans="1:12" s="97" customFormat="1" ht="15" customHeight="1" x14ac:dyDescent="0.25">
      <c r="A3949" s="91" t="s">
        <v>57</v>
      </c>
      <c r="B3949" s="92" t="s">
        <v>41</v>
      </c>
      <c r="C3949" s="92" t="s">
        <v>34</v>
      </c>
      <c r="D3949" s="92" t="s">
        <v>124</v>
      </c>
      <c r="E3949" s="92" t="s">
        <v>62</v>
      </c>
      <c r="F3949" s="92" t="s">
        <v>37</v>
      </c>
      <c r="G3949" s="93" t="s">
        <v>37</v>
      </c>
      <c r="H3949" s="93" t="s">
        <v>37</v>
      </c>
      <c r="I3949" s="92" t="s">
        <v>45</v>
      </c>
      <c r="J3949" s="94">
        <v>2547</v>
      </c>
      <c r="K3949" s="95">
        <v>3938</v>
      </c>
      <c r="L3949" s="96">
        <v>499385.59999999899</v>
      </c>
    </row>
    <row r="3950" spans="1:12" s="97" customFormat="1" ht="15" customHeight="1" x14ac:dyDescent="0.25">
      <c r="A3950" s="91" t="s">
        <v>57</v>
      </c>
      <c r="B3950" s="92" t="s">
        <v>41</v>
      </c>
      <c r="C3950" s="92" t="s">
        <v>34</v>
      </c>
      <c r="D3950" s="92" t="s">
        <v>124</v>
      </c>
      <c r="E3950" s="92" t="s">
        <v>37</v>
      </c>
      <c r="F3950" s="92" t="s">
        <v>120</v>
      </c>
      <c r="G3950" s="93" t="s">
        <v>37</v>
      </c>
      <c r="H3950" s="93" t="s">
        <v>37</v>
      </c>
      <c r="I3950" s="92" t="s">
        <v>117</v>
      </c>
      <c r="J3950" s="94">
        <v>2032</v>
      </c>
      <c r="K3950" s="95">
        <v>2911</v>
      </c>
      <c r="L3950" s="96">
        <v>300505.33999999898</v>
      </c>
    </row>
    <row r="3951" spans="1:12" s="97" customFormat="1" ht="15" customHeight="1" x14ac:dyDescent="0.25">
      <c r="A3951" s="91" t="s">
        <v>57</v>
      </c>
      <c r="B3951" s="92" t="s">
        <v>41</v>
      </c>
      <c r="C3951" s="92" t="s">
        <v>34</v>
      </c>
      <c r="D3951" s="92" t="s">
        <v>124</v>
      </c>
      <c r="E3951" s="92" t="s">
        <v>37</v>
      </c>
      <c r="F3951" s="92" t="s">
        <v>120</v>
      </c>
      <c r="G3951" s="93" t="s">
        <v>37</v>
      </c>
      <c r="H3951" s="93" t="s">
        <v>37</v>
      </c>
      <c r="I3951" s="92" t="s">
        <v>45</v>
      </c>
      <c r="J3951" s="94">
        <v>5444</v>
      </c>
      <c r="K3951" s="95">
        <v>8024</v>
      </c>
      <c r="L3951" s="96">
        <v>949766.65999999898</v>
      </c>
    </row>
    <row r="3952" spans="1:12" s="97" customFormat="1" ht="15" customHeight="1" x14ac:dyDescent="0.25">
      <c r="A3952" s="91" t="s">
        <v>57</v>
      </c>
      <c r="B3952" s="92" t="s">
        <v>41</v>
      </c>
      <c r="C3952" s="92" t="s">
        <v>34</v>
      </c>
      <c r="D3952" s="92" t="s">
        <v>124</v>
      </c>
      <c r="E3952" s="92" t="s">
        <v>37</v>
      </c>
      <c r="F3952" s="92" t="s">
        <v>37</v>
      </c>
      <c r="G3952" s="93" t="s">
        <v>41</v>
      </c>
      <c r="H3952" s="93" t="s">
        <v>37</v>
      </c>
      <c r="I3952" s="92" t="s">
        <v>117</v>
      </c>
      <c r="J3952" s="94">
        <v>513</v>
      </c>
      <c r="K3952" s="95">
        <v>773</v>
      </c>
      <c r="L3952" s="96">
        <v>75208.250000000102</v>
      </c>
    </row>
    <row r="3953" spans="1:12" s="97" customFormat="1" ht="15" customHeight="1" x14ac:dyDescent="0.25">
      <c r="A3953" s="91" t="s">
        <v>57</v>
      </c>
      <c r="B3953" s="92" t="s">
        <v>41</v>
      </c>
      <c r="C3953" s="92" t="s">
        <v>34</v>
      </c>
      <c r="D3953" s="92" t="s">
        <v>124</v>
      </c>
      <c r="E3953" s="92" t="s">
        <v>37</v>
      </c>
      <c r="F3953" s="92" t="s">
        <v>37</v>
      </c>
      <c r="G3953" s="93" t="s">
        <v>41</v>
      </c>
      <c r="H3953" s="93" t="s">
        <v>37</v>
      </c>
      <c r="I3953" s="92" t="s">
        <v>45</v>
      </c>
      <c r="J3953" s="94">
        <v>945</v>
      </c>
      <c r="K3953" s="95">
        <v>1419</v>
      </c>
      <c r="L3953" s="96">
        <v>170601.83</v>
      </c>
    </row>
    <row r="3954" spans="1:12" s="97" customFormat="1" ht="15" customHeight="1" x14ac:dyDescent="0.25">
      <c r="A3954" s="91" t="s">
        <v>57</v>
      </c>
      <c r="B3954" s="92" t="s">
        <v>41</v>
      </c>
      <c r="C3954" s="92" t="s">
        <v>34</v>
      </c>
      <c r="D3954" s="92" t="s">
        <v>124</v>
      </c>
      <c r="E3954" s="92" t="s">
        <v>37</v>
      </c>
      <c r="F3954" s="92" t="s">
        <v>37</v>
      </c>
      <c r="G3954" s="93" t="s">
        <v>42</v>
      </c>
      <c r="H3954" s="93" t="s">
        <v>37</v>
      </c>
      <c r="I3954" s="92" t="s">
        <v>117</v>
      </c>
      <c r="J3954" s="94">
        <v>497</v>
      </c>
      <c r="K3954" s="95">
        <v>795</v>
      </c>
      <c r="L3954" s="96">
        <v>67643.650000000096</v>
      </c>
    </row>
    <row r="3955" spans="1:12" s="97" customFormat="1" ht="15" customHeight="1" x14ac:dyDescent="0.25">
      <c r="A3955" s="91" t="s">
        <v>57</v>
      </c>
      <c r="B3955" s="92" t="s">
        <v>41</v>
      </c>
      <c r="C3955" s="92" t="s">
        <v>34</v>
      </c>
      <c r="D3955" s="92" t="s">
        <v>124</v>
      </c>
      <c r="E3955" s="92" t="s">
        <v>37</v>
      </c>
      <c r="F3955" s="92" t="s">
        <v>37</v>
      </c>
      <c r="G3955" s="93" t="s">
        <v>42</v>
      </c>
      <c r="H3955" s="93" t="s">
        <v>37</v>
      </c>
      <c r="I3955" s="92" t="s">
        <v>45</v>
      </c>
      <c r="J3955" s="94">
        <v>1106</v>
      </c>
      <c r="K3955" s="95">
        <v>1692</v>
      </c>
      <c r="L3955" s="96">
        <v>209808.54</v>
      </c>
    </row>
    <row r="3956" spans="1:12" s="97" customFormat="1" ht="15" customHeight="1" x14ac:dyDescent="0.25">
      <c r="A3956" s="91" t="s">
        <v>57</v>
      </c>
      <c r="B3956" s="92" t="s">
        <v>41</v>
      </c>
      <c r="C3956" s="92" t="s">
        <v>34</v>
      </c>
      <c r="D3956" s="92" t="s">
        <v>124</v>
      </c>
      <c r="E3956" s="92" t="s">
        <v>37</v>
      </c>
      <c r="F3956" s="92" t="s">
        <v>37</v>
      </c>
      <c r="G3956" s="93" t="s">
        <v>43</v>
      </c>
      <c r="H3956" s="93" t="s">
        <v>37</v>
      </c>
      <c r="I3956" s="92" t="s">
        <v>117</v>
      </c>
      <c r="J3956" s="94">
        <v>501</v>
      </c>
      <c r="K3956" s="95">
        <v>721</v>
      </c>
      <c r="L3956" s="96">
        <v>73420.990000000005</v>
      </c>
    </row>
    <row r="3957" spans="1:12" s="97" customFormat="1" ht="15" customHeight="1" x14ac:dyDescent="0.25">
      <c r="A3957" s="91" t="s">
        <v>57</v>
      </c>
      <c r="B3957" s="92" t="s">
        <v>41</v>
      </c>
      <c r="C3957" s="92" t="s">
        <v>34</v>
      </c>
      <c r="D3957" s="92" t="s">
        <v>124</v>
      </c>
      <c r="E3957" s="92" t="s">
        <v>37</v>
      </c>
      <c r="F3957" s="92" t="s">
        <v>37</v>
      </c>
      <c r="G3957" s="93" t="s">
        <v>43</v>
      </c>
      <c r="H3957" s="93" t="s">
        <v>37</v>
      </c>
      <c r="I3957" s="92" t="s">
        <v>45</v>
      </c>
      <c r="J3957" s="94">
        <v>1153</v>
      </c>
      <c r="K3957" s="95">
        <v>1731</v>
      </c>
      <c r="L3957" s="96">
        <v>210029.86</v>
      </c>
    </row>
    <row r="3958" spans="1:12" s="97" customFormat="1" ht="15" customHeight="1" x14ac:dyDescent="0.25">
      <c r="A3958" s="91" t="s">
        <v>57</v>
      </c>
      <c r="B3958" s="92" t="s">
        <v>41</v>
      </c>
      <c r="C3958" s="92" t="s">
        <v>34</v>
      </c>
      <c r="D3958" s="92" t="s">
        <v>124</v>
      </c>
      <c r="E3958" s="92" t="s">
        <v>37</v>
      </c>
      <c r="F3958" s="92" t="s">
        <v>37</v>
      </c>
      <c r="G3958" s="93" t="s">
        <v>44</v>
      </c>
      <c r="H3958" s="93" t="s">
        <v>37</v>
      </c>
      <c r="I3958" s="92" t="s">
        <v>117</v>
      </c>
      <c r="J3958" s="94">
        <v>512</v>
      </c>
      <c r="K3958" s="95">
        <v>684</v>
      </c>
      <c r="L3958" s="96">
        <v>75403.160000000105</v>
      </c>
    </row>
    <row r="3959" spans="1:12" s="97" customFormat="1" ht="15" customHeight="1" x14ac:dyDescent="0.25">
      <c r="A3959" s="91" t="s">
        <v>57</v>
      </c>
      <c r="B3959" s="92" t="s">
        <v>41</v>
      </c>
      <c r="C3959" s="92" t="s">
        <v>34</v>
      </c>
      <c r="D3959" s="92" t="s">
        <v>124</v>
      </c>
      <c r="E3959" s="92" t="s">
        <v>37</v>
      </c>
      <c r="F3959" s="92" t="s">
        <v>37</v>
      </c>
      <c r="G3959" s="93" t="s">
        <v>44</v>
      </c>
      <c r="H3959" s="93" t="s">
        <v>37</v>
      </c>
      <c r="I3959" s="92" t="s">
        <v>45</v>
      </c>
      <c r="J3959" s="94">
        <v>1380</v>
      </c>
      <c r="K3959" s="95">
        <v>2112</v>
      </c>
      <c r="L3959" s="96">
        <v>254801.22</v>
      </c>
    </row>
    <row r="3960" spans="1:12" s="97" customFormat="1" ht="15" customHeight="1" x14ac:dyDescent="0.25">
      <c r="A3960" s="91" t="s">
        <v>57</v>
      </c>
      <c r="B3960" s="92" t="s">
        <v>41</v>
      </c>
      <c r="C3960" s="92" t="s">
        <v>34</v>
      </c>
      <c r="D3960" s="92" t="s">
        <v>124</v>
      </c>
      <c r="E3960" s="92" t="s">
        <v>37</v>
      </c>
      <c r="F3960" s="92" t="s">
        <v>37</v>
      </c>
      <c r="G3960" s="93" t="s">
        <v>98</v>
      </c>
      <c r="H3960" s="93" t="s">
        <v>37</v>
      </c>
      <c r="I3960" s="92" t="s">
        <v>117</v>
      </c>
      <c r="J3960" s="94">
        <v>610</v>
      </c>
      <c r="K3960" s="95">
        <v>808</v>
      </c>
      <c r="L3960" s="96">
        <v>90214.450000000099</v>
      </c>
    </row>
    <row r="3961" spans="1:12" s="97" customFormat="1" ht="15" customHeight="1" x14ac:dyDescent="0.25">
      <c r="A3961" s="91" t="s">
        <v>57</v>
      </c>
      <c r="B3961" s="92" t="s">
        <v>41</v>
      </c>
      <c r="C3961" s="92" t="s">
        <v>34</v>
      </c>
      <c r="D3961" s="92" t="s">
        <v>124</v>
      </c>
      <c r="E3961" s="92" t="s">
        <v>37</v>
      </c>
      <c r="F3961" s="92" t="s">
        <v>37</v>
      </c>
      <c r="G3961" s="93" t="s">
        <v>98</v>
      </c>
      <c r="H3961" s="93" t="s">
        <v>37</v>
      </c>
      <c r="I3961" s="92" t="s">
        <v>45</v>
      </c>
      <c r="J3961" s="94">
        <v>1815</v>
      </c>
      <c r="K3961" s="95">
        <v>2795</v>
      </c>
      <c r="L3961" s="96">
        <v>335852.41999999899</v>
      </c>
    </row>
    <row r="3962" spans="1:12" s="97" customFormat="1" ht="15" customHeight="1" x14ac:dyDescent="0.25">
      <c r="A3962" s="91" t="s">
        <v>57</v>
      </c>
      <c r="B3962" s="92" t="s">
        <v>41</v>
      </c>
      <c r="C3962" s="92" t="s">
        <v>34</v>
      </c>
      <c r="D3962" s="92" t="s">
        <v>124</v>
      </c>
      <c r="E3962" s="92" t="s">
        <v>37</v>
      </c>
      <c r="F3962" s="92" t="s">
        <v>37</v>
      </c>
      <c r="G3962" s="93" t="s">
        <v>37</v>
      </c>
      <c r="H3962" s="93" t="s">
        <v>122</v>
      </c>
      <c r="I3962" s="92" t="s">
        <v>117</v>
      </c>
      <c r="J3962" s="94">
        <v>195</v>
      </c>
      <c r="K3962" s="95">
        <v>300</v>
      </c>
      <c r="L3962" s="96">
        <v>34775.800000000003</v>
      </c>
    </row>
    <row r="3963" spans="1:12" s="97" customFormat="1" ht="15" customHeight="1" x14ac:dyDescent="0.25">
      <c r="A3963" s="91" t="s">
        <v>57</v>
      </c>
      <c r="B3963" s="92" t="s">
        <v>41</v>
      </c>
      <c r="C3963" s="92" t="s">
        <v>34</v>
      </c>
      <c r="D3963" s="92" t="s">
        <v>124</v>
      </c>
      <c r="E3963" s="92" t="s">
        <v>37</v>
      </c>
      <c r="F3963" s="92" t="s">
        <v>37</v>
      </c>
      <c r="G3963" s="93" t="s">
        <v>37</v>
      </c>
      <c r="H3963" s="93" t="s">
        <v>122</v>
      </c>
      <c r="I3963" s="92" t="s">
        <v>45</v>
      </c>
      <c r="J3963" s="94">
        <v>479</v>
      </c>
      <c r="K3963" s="95">
        <v>672</v>
      </c>
      <c r="L3963" s="96">
        <v>76954.22</v>
      </c>
    </row>
    <row r="3964" spans="1:12" s="97" customFormat="1" ht="15" customHeight="1" x14ac:dyDescent="0.25">
      <c r="A3964" s="91" t="s">
        <v>57</v>
      </c>
      <c r="B3964" s="92" t="s">
        <v>41</v>
      </c>
      <c r="C3964" s="92" t="s">
        <v>34</v>
      </c>
      <c r="D3964" s="92" t="s">
        <v>124</v>
      </c>
      <c r="E3964" s="92" t="s">
        <v>37</v>
      </c>
      <c r="F3964" s="92" t="s">
        <v>37</v>
      </c>
      <c r="G3964" s="93" t="s">
        <v>37</v>
      </c>
      <c r="H3964" s="93" t="s">
        <v>37</v>
      </c>
      <c r="I3964" s="92" t="s">
        <v>117</v>
      </c>
      <c r="J3964" s="94">
        <v>2595</v>
      </c>
      <c r="K3964" s="95">
        <v>3821</v>
      </c>
      <c r="L3964" s="96">
        <v>385334.66999999498</v>
      </c>
    </row>
    <row r="3965" spans="1:12" s="97" customFormat="1" ht="15" customHeight="1" x14ac:dyDescent="0.25">
      <c r="A3965" s="91" t="s">
        <v>57</v>
      </c>
      <c r="B3965" s="92" t="s">
        <v>41</v>
      </c>
      <c r="C3965" s="92" t="s">
        <v>34</v>
      </c>
      <c r="D3965" s="92" t="s">
        <v>124</v>
      </c>
      <c r="E3965" s="92" t="s">
        <v>37</v>
      </c>
      <c r="F3965" s="92" t="s">
        <v>37</v>
      </c>
      <c r="G3965" s="93" t="s">
        <v>37</v>
      </c>
      <c r="H3965" s="93" t="s">
        <v>37</v>
      </c>
      <c r="I3965" s="92" t="s">
        <v>45</v>
      </c>
      <c r="J3965" s="94">
        <v>6243</v>
      </c>
      <c r="K3965" s="95">
        <v>9845</v>
      </c>
      <c r="L3965" s="96">
        <v>1192243.82</v>
      </c>
    </row>
    <row r="3966" spans="1:12" s="97" customFormat="1" ht="15" customHeight="1" x14ac:dyDescent="0.25">
      <c r="A3966" s="91" t="s">
        <v>57</v>
      </c>
      <c r="B3966" s="92" t="s">
        <v>41</v>
      </c>
      <c r="C3966" s="92" t="s">
        <v>34</v>
      </c>
      <c r="D3966" s="92" t="s">
        <v>124</v>
      </c>
      <c r="E3966" s="92" t="s">
        <v>37</v>
      </c>
      <c r="F3966" s="92" t="s">
        <v>37</v>
      </c>
      <c r="G3966" s="93" t="s">
        <v>37</v>
      </c>
      <c r="H3966" s="93" t="s">
        <v>64</v>
      </c>
      <c r="I3966" s="92" t="s">
        <v>117</v>
      </c>
      <c r="J3966" s="94">
        <v>2388</v>
      </c>
      <c r="K3966" s="95">
        <v>3493</v>
      </c>
      <c r="L3966" s="96">
        <v>348252.06999999599</v>
      </c>
    </row>
    <row r="3967" spans="1:12" s="97" customFormat="1" ht="15" customHeight="1" x14ac:dyDescent="0.25">
      <c r="A3967" s="91" t="s">
        <v>57</v>
      </c>
      <c r="B3967" s="92" t="s">
        <v>41</v>
      </c>
      <c r="C3967" s="92" t="s">
        <v>34</v>
      </c>
      <c r="D3967" s="92" t="s">
        <v>124</v>
      </c>
      <c r="E3967" s="92" t="s">
        <v>37</v>
      </c>
      <c r="F3967" s="92" t="s">
        <v>37</v>
      </c>
      <c r="G3967" s="93" t="s">
        <v>37</v>
      </c>
      <c r="H3967" s="93" t="s">
        <v>64</v>
      </c>
      <c r="I3967" s="92" t="s">
        <v>45</v>
      </c>
      <c r="J3967" s="94">
        <v>5726</v>
      </c>
      <c r="K3967" s="95">
        <v>9086</v>
      </c>
      <c r="L3967" s="96">
        <v>1104992.8</v>
      </c>
    </row>
    <row r="3968" spans="1:12" s="97" customFormat="1" ht="15" customHeight="1" x14ac:dyDescent="0.25">
      <c r="A3968" s="91" t="s">
        <v>57</v>
      </c>
      <c r="B3968" s="92" t="s">
        <v>41</v>
      </c>
      <c r="C3968" s="92" t="s">
        <v>34</v>
      </c>
      <c r="D3968" s="92" t="s">
        <v>37</v>
      </c>
      <c r="E3968" s="92" t="s">
        <v>61</v>
      </c>
      <c r="F3968" s="92" t="s">
        <v>120</v>
      </c>
      <c r="G3968" s="93" t="s">
        <v>37</v>
      </c>
      <c r="H3968" s="93" t="s">
        <v>37</v>
      </c>
      <c r="I3968" s="92" t="s">
        <v>117</v>
      </c>
      <c r="J3968" s="94">
        <v>7004</v>
      </c>
      <c r="K3968" s="95">
        <v>19630</v>
      </c>
      <c r="L3968" s="96">
        <v>2279142.2700001402</v>
      </c>
    </row>
    <row r="3969" spans="1:12" s="97" customFormat="1" ht="15" customHeight="1" x14ac:dyDescent="0.25">
      <c r="A3969" s="91" t="s">
        <v>57</v>
      </c>
      <c r="B3969" s="92" t="s">
        <v>41</v>
      </c>
      <c r="C3969" s="92" t="s">
        <v>34</v>
      </c>
      <c r="D3969" s="92" t="s">
        <v>37</v>
      </c>
      <c r="E3969" s="92" t="s">
        <v>61</v>
      </c>
      <c r="F3969" s="92" t="s">
        <v>120</v>
      </c>
      <c r="G3969" s="93" t="s">
        <v>37</v>
      </c>
      <c r="H3969" s="93" t="s">
        <v>37</v>
      </c>
      <c r="I3969" s="92" t="s">
        <v>45</v>
      </c>
      <c r="J3969" s="94">
        <v>21422</v>
      </c>
      <c r="K3969" s="95">
        <v>40713</v>
      </c>
      <c r="L3969" s="96">
        <v>4359673.3100002697</v>
      </c>
    </row>
    <row r="3970" spans="1:12" s="97" customFormat="1" ht="15" customHeight="1" x14ac:dyDescent="0.25">
      <c r="A3970" s="91" t="s">
        <v>57</v>
      </c>
      <c r="B3970" s="92" t="s">
        <v>41</v>
      </c>
      <c r="C3970" s="92" t="s">
        <v>34</v>
      </c>
      <c r="D3970" s="92" t="s">
        <v>37</v>
      </c>
      <c r="E3970" s="92" t="s">
        <v>61</v>
      </c>
      <c r="F3970" s="92" t="s">
        <v>121</v>
      </c>
      <c r="G3970" s="93" t="s">
        <v>37</v>
      </c>
      <c r="H3970" s="93" t="s">
        <v>37</v>
      </c>
      <c r="I3970" s="92" t="s">
        <v>117</v>
      </c>
      <c r="J3970" s="94">
        <v>82515</v>
      </c>
      <c r="K3970" s="95">
        <v>183251</v>
      </c>
      <c r="L3970" s="96">
        <v>16493273.069992101</v>
      </c>
    </row>
    <row r="3971" spans="1:12" s="97" customFormat="1" ht="15" customHeight="1" x14ac:dyDescent="0.25">
      <c r="A3971" s="91" t="s">
        <v>57</v>
      </c>
      <c r="B3971" s="92" t="s">
        <v>41</v>
      </c>
      <c r="C3971" s="92" t="s">
        <v>34</v>
      </c>
      <c r="D3971" s="92" t="s">
        <v>37</v>
      </c>
      <c r="E3971" s="92" t="s">
        <v>61</v>
      </c>
      <c r="F3971" s="92" t="s">
        <v>121</v>
      </c>
      <c r="G3971" s="93" t="s">
        <v>37</v>
      </c>
      <c r="H3971" s="93" t="s">
        <v>37</v>
      </c>
      <c r="I3971" s="92" t="s">
        <v>45</v>
      </c>
      <c r="J3971" s="94">
        <v>305309</v>
      </c>
      <c r="K3971" s="95">
        <v>613520</v>
      </c>
      <c r="L3971" s="96">
        <v>51595708.240123503</v>
      </c>
    </row>
    <row r="3972" spans="1:12" s="97" customFormat="1" ht="15" customHeight="1" x14ac:dyDescent="0.25">
      <c r="A3972" s="91" t="s">
        <v>57</v>
      </c>
      <c r="B3972" s="92" t="s">
        <v>41</v>
      </c>
      <c r="C3972" s="92" t="s">
        <v>34</v>
      </c>
      <c r="D3972" s="92" t="s">
        <v>37</v>
      </c>
      <c r="E3972" s="92" t="s">
        <v>61</v>
      </c>
      <c r="F3972" s="92" t="s">
        <v>60</v>
      </c>
      <c r="G3972" s="93" t="s">
        <v>37</v>
      </c>
      <c r="H3972" s="93" t="s">
        <v>37</v>
      </c>
      <c r="I3972" s="92" t="s">
        <v>117</v>
      </c>
      <c r="J3972" s="94">
        <v>21506</v>
      </c>
      <c r="K3972" s="95">
        <v>54165</v>
      </c>
      <c r="L3972" s="96">
        <v>4633707.5199996103</v>
      </c>
    </row>
    <row r="3973" spans="1:12" s="97" customFormat="1" ht="15" customHeight="1" x14ac:dyDescent="0.25">
      <c r="A3973" s="91" t="s">
        <v>57</v>
      </c>
      <c r="B3973" s="92" t="s">
        <v>41</v>
      </c>
      <c r="C3973" s="92" t="s">
        <v>34</v>
      </c>
      <c r="D3973" s="92" t="s">
        <v>37</v>
      </c>
      <c r="E3973" s="92" t="s">
        <v>61</v>
      </c>
      <c r="F3973" s="92" t="s">
        <v>60</v>
      </c>
      <c r="G3973" s="93" t="s">
        <v>37</v>
      </c>
      <c r="H3973" s="93" t="s">
        <v>37</v>
      </c>
      <c r="I3973" s="92" t="s">
        <v>45</v>
      </c>
      <c r="J3973" s="94">
        <v>69370</v>
      </c>
      <c r="K3973" s="95">
        <v>128371</v>
      </c>
      <c r="L3973" s="96">
        <v>10093247.279994</v>
      </c>
    </row>
    <row r="3974" spans="1:12" s="97" customFormat="1" ht="15" customHeight="1" x14ac:dyDescent="0.25">
      <c r="A3974" s="91" t="s">
        <v>57</v>
      </c>
      <c r="B3974" s="92" t="s">
        <v>41</v>
      </c>
      <c r="C3974" s="92" t="s">
        <v>34</v>
      </c>
      <c r="D3974" s="92" t="s">
        <v>37</v>
      </c>
      <c r="E3974" s="92" t="s">
        <v>61</v>
      </c>
      <c r="F3974" s="92" t="s">
        <v>37</v>
      </c>
      <c r="G3974" s="93" t="s">
        <v>41</v>
      </c>
      <c r="H3974" s="93" t="s">
        <v>37</v>
      </c>
      <c r="I3974" s="92" t="s">
        <v>117</v>
      </c>
      <c r="J3974" s="94">
        <v>26649</v>
      </c>
      <c r="K3974" s="95">
        <v>63987</v>
      </c>
      <c r="L3974" s="96">
        <v>5799458.1599996397</v>
      </c>
    </row>
    <row r="3975" spans="1:12" s="97" customFormat="1" ht="15" customHeight="1" x14ac:dyDescent="0.25">
      <c r="A3975" s="91" t="s">
        <v>57</v>
      </c>
      <c r="B3975" s="92" t="s">
        <v>41</v>
      </c>
      <c r="C3975" s="92" t="s">
        <v>34</v>
      </c>
      <c r="D3975" s="92" t="s">
        <v>37</v>
      </c>
      <c r="E3975" s="92" t="s">
        <v>61</v>
      </c>
      <c r="F3975" s="92" t="s">
        <v>37</v>
      </c>
      <c r="G3975" s="93" t="s">
        <v>41</v>
      </c>
      <c r="H3975" s="93" t="s">
        <v>37</v>
      </c>
      <c r="I3975" s="92" t="s">
        <v>45</v>
      </c>
      <c r="J3975" s="94">
        <v>82346</v>
      </c>
      <c r="K3975" s="95">
        <v>156982</v>
      </c>
      <c r="L3975" s="96">
        <v>12965474.1999883</v>
      </c>
    </row>
    <row r="3976" spans="1:12" s="97" customFormat="1" ht="15" customHeight="1" x14ac:dyDescent="0.25">
      <c r="A3976" s="91" t="s">
        <v>57</v>
      </c>
      <c r="B3976" s="92" t="s">
        <v>41</v>
      </c>
      <c r="C3976" s="92" t="s">
        <v>34</v>
      </c>
      <c r="D3976" s="92" t="s">
        <v>37</v>
      </c>
      <c r="E3976" s="92" t="s">
        <v>61</v>
      </c>
      <c r="F3976" s="92" t="s">
        <v>37</v>
      </c>
      <c r="G3976" s="93" t="s">
        <v>42</v>
      </c>
      <c r="H3976" s="93" t="s">
        <v>37</v>
      </c>
      <c r="I3976" s="92" t="s">
        <v>117</v>
      </c>
      <c r="J3976" s="94">
        <v>23621</v>
      </c>
      <c r="K3976" s="95">
        <v>52664</v>
      </c>
      <c r="L3976" s="96">
        <v>4808115.93</v>
      </c>
    </row>
    <row r="3977" spans="1:12" s="97" customFormat="1" ht="15" customHeight="1" x14ac:dyDescent="0.25">
      <c r="A3977" s="91" t="s">
        <v>57</v>
      </c>
      <c r="B3977" s="92" t="s">
        <v>41</v>
      </c>
      <c r="C3977" s="92" t="s">
        <v>34</v>
      </c>
      <c r="D3977" s="92" t="s">
        <v>37</v>
      </c>
      <c r="E3977" s="92" t="s">
        <v>61</v>
      </c>
      <c r="F3977" s="92" t="s">
        <v>37</v>
      </c>
      <c r="G3977" s="93" t="s">
        <v>42</v>
      </c>
      <c r="H3977" s="93" t="s">
        <v>37</v>
      </c>
      <c r="I3977" s="92" t="s">
        <v>45</v>
      </c>
      <c r="J3977" s="94">
        <v>81970</v>
      </c>
      <c r="K3977" s="95">
        <v>153818</v>
      </c>
      <c r="L3977" s="96">
        <v>12708906.3699884</v>
      </c>
    </row>
    <row r="3978" spans="1:12" s="97" customFormat="1" ht="15" customHeight="1" x14ac:dyDescent="0.25">
      <c r="A3978" s="91" t="s">
        <v>57</v>
      </c>
      <c r="B3978" s="92" t="s">
        <v>41</v>
      </c>
      <c r="C3978" s="92" t="s">
        <v>34</v>
      </c>
      <c r="D3978" s="92" t="s">
        <v>37</v>
      </c>
      <c r="E3978" s="92" t="s">
        <v>61</v>
      </c>
      <c r="F3978" s="92" t="s">
        <v>37</v>
      </c>
      <c r="G3978" s="93" t="s">
        <v>43</v>
      </c>
      <c r="H3978" s="93" t="s">
        <v>37</v>
      </c>
      <c r="I3978" s="92" t="s">
        <v>117</v>
      </c>
      <c r="J3978" s="94">
        <v>22601</v>
      </c>
      <c r="K3978" s="95">
        <v>48716</v>
      </c>
      <c r="L3978" s="96">
        <v>4377351.7100002104</v>
      </c>
    </row>
    <row r="3979" spans="1:12" s="97" customFormat="1" ht="15" customHeight="1" x14ac:dyDescent="0.25">
      <c r="A3979" s="91" t="s">
        <v>57</v>
      </c>
      <c r="B3979" s="92" t="s">
        <v>41</v>
      </c>
      <c r="C3979" s="92" t="s">
        <v>34</v>
      </c>
      <c r="D3979" s="92" t="s">
        <v>37</v>
      </c>
      <c r="E3979" s="92" t="s">
        <v>61</v>
      </c>
      <c r="F3979" s="92" t="s">
        <v>37</v>
      </c>
      <c r="G3979" s="93" t="s">
        <v>43</v>
      </c>
      <c r="H3979" s="93" t="s">
        <v>37</v>
      </c>
      <c r="I3979" s="92" t="s">
        <v>45</v>
      </c>
      <c r="J3979" s="94">
        <v>81413</v>
      </c>
      <c r="K3979" s="95">
        <v>149660</v>
      </c>
      <c r="L3979" s="96">
        <v>12356713.0199889</v>
      </c>
    </row>
    <row r="3980" spans="1:12" s="97" customFormat="1" ht="15" customHeight="1" x14ac:dyDescent="0.25">
      <c r="A3980" s="91" t="s">
        <v>57</v>
      </c>
      <c r="B3980" s="92" t="s">
        <v>41</v>
      </c>
      <c r="C3980" s="92" t="s">
        <v>34</v>
      </c>
      <c r="D3980" s="92" t="s">
        <v>37</v>
      </c>
      <c r="E3980" s="92" t="s">
        <v>61</v>
      </c>
      <c r="F3980" s="92" t="s">
        <v>37</v>
      </c>
      <c r="G3980" s="93" t="s">
        <v>44</v>
      </c>
      <c r="H3980" s="93" t="s">
        <v>37</v>
      </c>
      <c r="I3980" s="92" t="s">
        <v>117</v>
      </c>
      <c r="J3980" s="94">
        <v>21427</v>
      </c>
      <c r="K3980" s="95">
        <v>44550</v>
      </c>
      <c r="L3980" s="96">
        <v>4008480.0000003302</v>
      </c>
    </row>
    <row r="3981" spans="1:12" s="97" customFormat="1" ht="15" customHeight="1" x14ac:dyDescent="0.25">
      <c r="A3981" s="91" t="s">
        <v>57</v>
      </c>
      <c r="B3981" s="92" t="s">
        <v>41</v>
      </c>
      <c r="C3981" s="92" t="s">
        <v>34</v>
      </c>
      <c r="D3981" s="92" t="s">
        <v>37</v>
      </c>
      <c r="E3981" s="92" t="s">
        <v>61</v>
      </c>
      <c r="F3981" s="92" t="s">
        <v>37</v>
      </c>
      <c r="G3981" s="93" t="s">
        <v>44</v>
      </c>
      <c r="H3981" s="93" t="s">
        <v>37</v>
      </c>
      <c r="I3981" s="92" t="s">
        <v>45</v>
      </c>
      <c r="J3981" s="94">
        <v>81563</v>
      </c>
      <c r="K3981" s="95">
        <v>148263</v>
      </c>
      <c r="L3981" s="96">
        <v>12359696.0999889</v>
      </c>
    </row>
    <row r="3982" spans="1:12" s="97" customFormat="1" ht="15" customHeight="1" x14ac:dyDescent="0.25">
      <c r="A3982" s="91" t="s">
        <v>57</v>
      </c>
      <c r="B3982" s="92" t="s">
        <v>41</v>
      </c>
      <c r="C3982" s="92" t="s">
        <v>34</v>
      </c>
      <c r="D3982" s="92" t="s">
        <v>37</v>
      </c>
      <c r="E3982" s="92" t="s">
        <v>61</v>
      </c>
      <c r="F3982" s="92" t="s">
        <v>37</v>
      </c>
      <c r="G3982" s="93" t="s">
        <v>98</v>
      </c>
      <c r="H3982" s="93" t="s">
        <v>37</v>
      </c>
      <c r="I3982" s="92" t="s">
        <v>117</v>
      </c>
      <c r="J3982" s="94">
        <v>19906</v>
      </c>
      <c r="K3982" s="95">
        <v>42421</v>
      </c>
      <c r="L3982" s="96">
        <v>4005259.57000031</v>
      </c>
    </row>
    <row r="3983" spans="1:12" s="97" customFormat="1" ht="15" customHeight="1" x14ac:dyDescent="0.25">
      <c r="A3983" s="91" t="s">
        <v>57</v>
      </c>
      <c r="B3983" s="92" t="s">
        <v>41</v>
      </c>
      <c r="C3983" s="92" t="s">
        <v>34</v>
      </c>
      <c r="D3983" s="92" t="s">
        <v>37</v>
      </c>
      <c r="E3983" s="92" t="s">
        <v>61</v>
      </c>
      <c r="F3983" s="92" t="s">
        <v>37</v>
      </c>
      <c r="G3983" s="93" t="s">
        <v>98</v>
      </c>
      <c r="H3983" s="93" t="s">
        <v>37</v>
      </c>
      <c r="I3983" s="92" t="s">
        <v>45</v>
      </c>
      <c r="J3983" s="94">
        <v>82202</v>
      </c>
      <c r="K3983" s="95">
        <v>162401</v>
      </c>
      <c r="L3983" s="96">
        <v>14710340.319986001</v>
      </c>
    </row>
    <row r="3984" spans="1:12" s="97" customFormat="1" ht="15" customHeight="1" x14ac:dyDescent="0.25">
      <c r="A3984" s="91" t="s">
        <v>57</v>
      </c>
      <c r="B3984" s="92" t="s">
        <v>41</v>
      </c>
      <c r="C3984" s="92" t="s">
        <v>34</v>
      </c>
      <c r="D3984" s="92" t="s">
        <v>37</v>
      </c>
      <c r="E3984" s="92" t="s">
        <v>61</v>
      </c>
      <c r="F3984" s="92" t="s">
        <v>37</v>
      </c>
      <c r="G3984" s="93" t="s">
        <v>37</v>
      </c>
      <c r="H3984" s="93" t="s">
        <v>122</v>
      </c>
      <c r="I3984" s="92" t="s">
        <v>117</v>
      </c>
      <c r="J3984" s="94">
        <v>8738</v>
      </c>
      <c r="K3984" s="95">
        <v>19255</v>
      </c>
      <c r="L3984" s="96">
        <v>1636694.5600000501</v>
      </c>
    </row>
    <row r="3985" spans="1:12" s="97" customFormat="1" ht="15" customHeight="1" x14ac:dyDescent="0.25">
      <c r="A3985" s="91" t="s">
        <v>57</v>
      </c>
      <c r="B3985" s="92" t="s">
        <v>41</v>
      </c>
      <c r="C3985" s="92" t="s">
        <v>34</v>
      </c>
      <c r="D3985" s="92" t="s">
        <v>37</v>
      </c>
      <c r="E3985" s="92" t="s">
        <v>61</v>
      </c>
      <c r="F3985" s="92" t="s">
        <v>37</v>
      </c>
      <c r="G3985" s="93" t="s">
        <v>37</v>
      </c>
      <c r="H3985" s="93" t="s">
        <v>122</v>
      </c>
      <c r="I3985" s="92" t="s">
        <v>45</v>
      </c>
      <c r="J3985" s="94">
        <v>30142</v>
      </c>
      <c r="K3985" s="95">
        <v>50709</v>
      </c>
      <c r="L3985" s="96">
        <v>3588024.2000008901</v>
      </c>
    </row>
    <row r="3986" spans="1:12" s="97" customFormat="1" ht="15" customHeight="1" x14ac:dyDescent="0.25">
      <c r="A3986" s="91" t="s">
        <v>57</v>
      </c>
      <c r="B3986" s="92" t="s">
        <v>41</v>
      </c>
      <c r="C3986" s="92" t="s">
        <v>34</v>
      </c>
      <c r="D3986" s="92" t="s">
        <v>37</v>
      </c>
      <c r="E3986" s="92" t="s">
        <v>61</v>
      </c>
      <c r="F3986" s="92" t="s">
        <v>37</v>
      </c>
      <c r="G3986" s="93" t="s">
        <v>37</v>
      </c>
      <c r="H3986" s="93" t="s">
        <v>37</v>
      </c>
      <c r="I3986" s="92" t="s">
        <v>117</v>
      </c>
      <c r="J3986" s="94">
        <v>110974</v>
      </c>
      <c r="K3986" s="95">
        <v>257046</v>
      </c>
      <c r="L3986" s="96">
        <v>23406122.8599898</v>
      </c>
    </row>
    <row r="3987" spans="1:12" s="97" customFormat="1" ht="15" customHeight="1" x14ac:dyDescent="0.25">
      <c r="A3987" s="91" t="s">
        <v>57</v>
      </c>
      <c r="B3987" s="92" t="s">
        <v>41</v>
      </c>
      <c r="C3987" s="92" t="s">
        <v>34</v>
      </c>
      <c r="D3987" s="92" t="s">
        <v>37</v>
      </c>
      <c r="E3987" s="92" t="s">
        <v>61</v>
      </c>
      <c r="F3987" s="92" t="s">
        <v>37</v>
      </c>
      <c r="G3987" s="93" t="s">
        <v>37</v>
      </c>
      <c r="H3987" s="93" t="s">
        <v>37</v>
      </c>
      <c r="I3987" s="92" t="s">
        <v>45</v>
      </c>
      <c r="J3987" s="94">
        <v>395646</v>
      </c>
      <c r="K3987" s="95">
        <v>782604</v>
      </c>
      <c r="L3987" s="96">
        <v>66048628.830198199</v>
      </c>
    </row>
    <row r="3988" spans="1:12" s="97" customFormat="1" ht="15" customHeight="1" x14ac:dyDescent="0.25">
      <c r="A3988" s="91" t="s">
        <v>57</v>
      </c>
      <c r="B3988" s="92" t="s">
        <v>41</v>
      </c>
      <c r="C3988" s="92" t="s">
        <v>34</v>
      </c>
      <c r="D3988" s="92" t="s">
        <v>37</v>
      </c>
      <c r="E3988" s="92" t="s">
        <v>61</v>
      </c>
      <c r="F3988" s="92" t="s">
        <v>37</v>
      </c>
      <c r="G3988" s="93" t="s">
        <v>37</v>
      </c>
      <c r="H3988" s="93" t="s">
        <v>64</v>
      </c>
      <c r="I3988" s="92" t="s">
        <v>117</v>
      </c>
      <c r="J3988" s="94">
        <v>101007</v>
      </c>
      <c r="K3988" s="95">
        <v>233695</v>
      </c>
      <c r="L3988" s="96">
        <v>21413227.559990201</v>
      </c>
    </row>
    <row r="3989" spans="1:12" s="97" customFormat="1" ht="15" customHeight="1" x14ac:dyDescent="0.25">
      <c r="A3989" s="91" t="s">
        <v>57</v>
      </c>
      <c r="B3989" s="92" t="s">
        <v>41</v>
      </c>
      <c r="C3989" s="92" t="s">
        <v>34</v>
      </c>
      <c r="D3989" s="92" t="s">
        <v>37</v>
      </c>
      <c r="E3989" s="92" t="s">
        <v>61</v>
      </c>
      <c r="F3989" s="92" t="s">
        <v>37</v>
      </c>
      <c r="G3989" s="93" t="s">
        <v>37</v>
      </c>
      <c r="H3989" s="93" t="s">
        <v>64</v>
      </c>
      <c r="I3989" s="92" t="s">
        <v>45</v>
      </c>
      <c r="J3989" s="94">
        <v>361927</v>
      </c>
      <c r="K3989" s="95">
        <v>722540</v>
      </c>
      <c r="L3989" s="96">
        <v>61683002.470170699</v>
      </c>
    </row>
    <row r="3990" spans="1:12" s="97" customFormat="1" ht="15" customHeight="1" x14ac:dyDescent="0.25">
      <c r="A3990" s="91" t="s">
        <v>57</v>
      </c>
      <c r="B3990" s="92" t="s">
        <v>41</v>
      </c>
      <c r="C3990" s="92" t="s">
        <v>34</v>
      </c>
      <c r="D3990" s="92" t="s">
        <v>37</v>
      </c>
      <c r="E3990" s="92" t="s">
        <v>62</v>
      </c>
      <c r="F3990" s="92" t="s">
        <v>120</v>
      </c>
      <c r="G3990" s="93" t="s">
        <v>37</v>
      </c>
      <c r="H3990" s="93" t="s">
        <v>37</v>
      </c>
      <c r="I3990" s="92" t="s">
        <v>117</v>
      </c>
      <c r="J3990" s="94">
        <v>4268</v>
      </c>
      <c r="K3990" s="95">
        <v>9360</v>
      </c>
      <c r="L3990" s="96">
        <v>1089463.8600000001</v>
      </c>
    </row>
    <row r="3991" spans="1:12" s="97" customFormat="1" ht="15" customHeight="1" x14ac:dyDescent="0.25">
      <c r="A3991" s="91" t="s">
        <v>57</v>
      </c>
      <c r="B3991" s="92" t="s">
        <v>41</v>
      </c>
      <c r="C3991" s="92" t="s">
        <v>34</v>
      </c>
      <c r="D3991" s="92" t="s">
        <v>37</v>
      </c>
      <c r="E3991" s="92" t="s">
        <v>62</v>
      </c>
      <c r="F3991" s="92" t="s">
        <v>120</v>
      </c>
      <c r="G3991" s="93" t="s">
        <v>37</v>
      </c>
      <c r="H3991" s="93" t="s">
        <v>37</v>
      </c>
      <c r="I3991" s="92" t="s">
        <v>45</v>
      </c>
      <c r="J3991" s="94">
        <v>13321</v>
      </c>
      <c r="K3991" s="95">
        <v>23040</v>
      </c>
      <c r="L3991" s="96">
        <v>2492191.4400001899</v>
      </c>
    </row>
    <row r="3992" spans="1:12" s="97" customFormat="1" ht="15" customHeight="1" x14ac:dyDescent="0.25">
      <c r="A3992" s="91" t="s">
        <v>57</v>
      </c>
      <c r="B3992" s="92" t="s">
        <v>41</v>
      </c>
      <c r="C3992" s="92" t="s">
        <v>34</v>
      </c>
      <c r="D3992" s="92" t="s">
        <v>37</v>
      </c>
      <c r="E3992" s="92" t="s">
        <v>62</v>
      </c>
      <c r="F3992" s="92" t="s">
        <v>121</v>
      </c>
      <c r="G3992" s="93" t="s">
        <v>37</v>
      </c>
      <c r="H3992" s="93" t="s">
        <v>37</v>
      </c>
      <c r="I3992" s="92" t="s">
        <v>117</v>
      </c>
      <c r="J3992" s="94">
        <v>58154</v>
      </c>
      <c r="K3992" s="95">
        <v>147849</v>
      </c>
      <c r="L3992" s="96">
        <v>14035025.3899951</v>
      </c>
    </row>
    <row r="3993" spans="1:12" s="97" customFormat="1" ht="15" customHeight="1" x14ac:dyDescent="0.25">
      <c r="A3993" s="91" t="s">
        <v>57</v>
      </c>
      <c r="B3993" s="92" t="s">
        <v>41</v>
      </c>
      <c r="C3993" s="92" t="s">
        <v>34</v>
      </c>
      <c r="D3993" s="92" t="s">
        <v>37</v>
      </c>
      <c r="E3993" s="92" t="s">
        <v>62</v>
      </c>
      <c r="F3993" s="92" t="s">
        <v>121</v>
      </c>
      <c r="G3993" s="93" t="s">
        <v>37</v>
      </c>
      <c r="H3993" s="93" t="s">
        <v>37</v>
      </c>
      <c r="I3993" s="92" t="s">
        <v>45</v>
      </c>
      <c r="J3993" s="94">
        <v>163963</v>
      </c>
      <c r="K3993" s="95">
        <v>317720</v>
      </c>
      <c r="L3993" s="96">
        <v>26302581.6300098</v>
      </c>
    </row>
    <row r="3994" spans="1:12" s="97" customFormat="1" ht="15" customHeight="1" x14ac:dyDescent="0.25">
      <c r="A3994" s="91" t="s">
        <v>57</v>
      </c>
      <c r="B3994" s="92" t="s">
        <v>41</v>
      </c>
      <c r="C3994" s="92" t="s">
        <v>34</v>
      </c>
      <c r="D3994" s="92" t="s">
        <v>37</v>
      </c>
      <c r="E3994" s="92" t="s">
        <v>62</v>
      </c>
      <c r="F3994" s="92" t="s">
        <v>60</v>
      </c>
      <c r="G3994" s="93" t="s">
        <v>37</v>
      </c>
      <c r="H3994" s="93" t="s">
        <v>37</v>
      </c>
      <c r="I3994" s="92" t="s">
        <v>117</v>
      </c>
      <c r="J3994" s="94">
        <v>13201</v>
      </c>
      <c r="K3994" s="95">
        <v>36048</v>
      </c>
      <c r="L3994" s="96">
        <v>3154835.1899997401</v>
      </c>
    </row>
    <row r="3995" spans="1:12" s="97" customFormat="1" ht="15" customHeight="1" x14ac:dyDescent="0.25">
      <c r="A3995" s="91" t="s">
        <v>57</v>
      </c>
      <c r="B3995" s="92" t="s">
        <v>41</v>
      </c>
      <c r="C3995" s="92" t="s">
        <v>34</v>
      </c>
      <c r="D3995" s="92" t="s">
        <v>37</v>
      </c>
      <c r="E3995" s="92" t="s">
        <v>62</v>
      </c>
      <c r="F3995" s="92" t="s">
        <v>60</v>
      </c>
      <c r="G3995" s="93" t="s">
        <v>37</v>
      </c>
      <c r="H3995" s="93" t="s">
        <v>37</v>
      </c>
      <c r="I3995" s="92" t="s">
        <v>45</v>
      </c>
      <c r="J3995" s="94">
        <v>34876</v>
      </c>
      <c r="K3995" s="95">
        <v>61988</v>
      </c>
      <c r="L3995" s="96">
        <v>4919864.3999996996</v>
      </c>
    </row>
    <row r="3996" spans="1:12" s="97" customFormat="1" ht="15" customHeight="1" x14ac:dyDescent="0.25">
      <c r="A3996" s="91" t="s">
        <v>57</v>
      </c>
      <c r="B3996" s="92" t="s">
        <v>41</v>
      </c>
      <c r="C3996" s="92" t="s">
        <v>34</v>
      </c>
      <c r="D3996" s="92" t="s">
        <v>37</v>
      </c>
      <c r="E3996" s="92" t="s">
        <v>62</v>
      </c>
      <c r="F3996" s="92" t="s">
        <v>37</v>
      </c>
      <c r="G3996" s="93" t="s">
        <v>41</v>
      </c>
      <c r="H3996" s="93" t="s">
        <v>37</v>
      </c>
      <c r="I3996" s="92" t="s">
        <v>117</v>
      </c>
      <c r="J3996" s="94">
        <v>19336</v>
      </c>
      <c r="K3996" s="95">
        <v>51013</v>
      </c>
      <c r="L3996" s="96">
        <v>4851341.1699999496</v>
      </c>
    </row>
    <row r="3997" spans="1:12" s="97" customFormat="1" ht="15" customHeight="1" x14ac:dyDescent="0.25">
      <c r="A3997" s="91" t="s">
        <v>57</v>
      </c>
      <c r="B3997" s="92" t="s">
        <v>41</v>
      </c>
      <c r="C3997" s="92" t="s">
        <v>34</v>
      </c>
      <c r="D3997" s="92" t="s">
        <v>37</v>
      </c>
      <c r="E3997" s="92" t="s">
        <v>62</v>
      </c>
      <c r="F3997" s="92" t="s">
        <v>37</v>
      </c>
      <c r="G3997" s="93" t="s">
        <v>41</v>
      </c>
      <c r="H3997" s="93" t="s">
        <v>37</v>
      </c>
      <c r="I3997" s="92" t="s">
        <v>45</v>
      </c>
      <c r="J3997" s="94">
        <v>43830</v>
      </c>
      <c r="K3997" s="95">
        <v>79792</v>
      </c>
      <c r="L3997" s="96">
        <v>6499484.3599986397</v>
      </c>
    </row>
    <row r="3998" spans="1:12" s="97" customFormat="1" ht="15" customHeight="1" x14ac:dyDescent="0.25">
      <c r="A3998" s="91" t="s">
        <v>57</v>
      </c>
      <c r="B3998" s="92" t="s">
        <v>41</v>
      </c>
      <c r="C3998" s="92" t="s">
        <v>34</v>
      </c>
      <c r="D3998" s="92" t="s">
        <v>37</v>
      </c>
      <c r="E3998" s="92" t="s">
        <v>62</v>
      </c>
      <c r="F3998" s="92" t="s">
        <v>37</v>
      </c>
      <c r="G3998" s="93" t="s">
        <v>42</v>
      </c>
      <c r="H3998" s="93" t="s">
        <v>37</v>
      </c>
      <c r="I3998" s="92" t="s">
        <v>117</v>
      </c>
      <c r="J3998" s="94">
        <v>15974</v>
      </c>
      <c r="K3998" s="95">
        <v>39223</v>
      </c>
      <c r="L3998" s="96">
        <v>3749759.5700002001</v>
      </c>
    </row>
    <row r="3999" spans="1:12" s="97" customFormat="1" ht="15" customHeight="1" x14ac:dyDescent="0.25">
      <c r="A3999" s="91" t="s">
        <v>57</v>
      </c>
      <c r="B3999" s="92" t="s">
        <v>41</v>
      </c>
      <c r="C3999" s="92" t="s">
        <v>34</v>
      </c>
      <c r="D3999" s="92" t="s">
        <v>37</v>
      </c>
      <c r="E3999" s="92" t="s">
        <v>62</v>
      </c>
      <c r="F3999" s="92" t="s">
        <v>37</v>
      </c>
      <c r="G3999" s="93" t="s">
        <v>42</v>
      </c>
      <c r="H3999" s="93" t="s">
        <v>37</v>
      </c>
      <c r="I3999" s="92" t="s">
        <v>45</v>
      </c>
      <c r="J3999" s="94">
        <v>42868</v>
      </c>
      <c r="K3999" s="95">
        <v>77349</v>
      </c>
      <c r="L3999" s="96">
        <v>6388057.2199987797</v>
      </c>
    </row>
    <row r="4000" spans="1:12" s="97" customFormat="1" ht="15" customHeight="1" x14ac:dyDescent="0.25">
      <c r="A4000" s="91" t="s">
        <v>57</v>
      </c>
      <c r="B4000" s="92" t="s">
        <v>41</v>
      </c>
      <c r="C4000" s="92" t="s">
        <v>34</v>
      </c>
      <c r="D4000" s="92" t="s">
        <v>37</v>
      </c>
      <c r="E4000" s="92" t="s">
        <v>62</v>
      </c>
      <c r="F4000" s="92" t="s">
        <v>37</v>
      </c>
      <c r="G4000" s="93" t="s">
        <v>43</v>
      </c>
      <c r="H4000" s="93" t="s">
        <v>37</v>
      </c>
      <c r="I4000" s="92" t="s">
        <v>117</v>
      </c>
      <c r="J4000" s="94">
        <v>15495</v>
      </c>
      <c r="K4000" s="95">
        <v>36590</v>
      </c>
      <c r="L4000" s="96">
        <v>3416485.7300001802</v>
      </c>
    </row>
    <row r="4001" spans="1:12" s="97" customFormat="1" ht="15" customHeight="1" x14ac:dyDescent="0.25">
      <c r="A4001" s="91" t="s">
        <v>57</v>
      </c>
      <c r="B4001" s="92" t="s">
        <v>41</v>
      </c>
      <c r="C4001" s="92" t="s">
        <v>34</v>
      </c>
      <c r="D4001" s="92" t="s">
        <v>37</v>
      </c>
      <c r="E4001" s="92" t="s">
        <v>62</v>
      </c>
      <c r="F4001" s="92" t="s">
        <v>37</v>
      </c>
      <c r="G4001" s="93" t="s">
        <v>43</v>
      </c>
      <c r="H4001" s="93" t="s">
        <v>37</v>
      </c>
      <c r="I4001" s="92" t="s">
        <v>45</v>
      </c>
      <c r="J4001" s="94">
        <v>43115</v>
      </c>
      <c r="K4001" s="95">
        <v>76958</v>
      </c>
      <c r="L4001" s="96">
        <v>6298914.3399988301</v>
      </c>
    </row>
    <row r="4002" spans="1:12" s="97" customFormat="1" ht="15" customHeight="1" x14ac:dyDescent="0.25">
      <c r="A4002" s="91" t="s">
        <v>57</v>
      </c>
      <c r="B4002" s="92" t="s">
        <v>41</v>
      </c>
      <c r="C4002" s="92" t="s">
        <v>34</v>
      </c>
      <c r="D4002" s="92" t="s">
        <v>37</v>
      </c>
      <c r="E4002" s="92" t="s">
        <v>62</v>
      </c>
      <c r="F4002" s="92" t="s">
        <v>37</v>
      </c>
      <c r="G4002" s="93" t="s">
        <v>44</v>
      </c>
      <c r="H4002" s="93" t="s">
        <v>37</v>
      </c>
      <c r="I4002" s="92" t="s">
        <v>117</v>
      </c>
      <c r="J4002" s="94">
        <v>13978</v>
      </c>
      <c r="K4002" s="95">
        <v>30975</v>
      </c>
      <c r="L4002" s="96">
        <v>2823840.9100001599</v>
      </c>
    </row>
    <row r="4003" spans="1:12" s="97" customFormat="1" ht="15" customHeight="1" x14ac:dyDescent="0.25">
      <c r="A4003" s="91" t="s">
        <v>57</v>
      </c>
      <c r="B4003" s="92" t="s">
        <v>41</v>
      </c>
      <c r="C4003" s="92" t="s">
        <v>34</v>
      </c>
      <c r="D4003" s="92" t="s">
        <v>37</v>
      </c>
      <c r="E4003" s="92" t="s">
        <v>62</v>
      </c>
      <c r="F4003" s="92" t="s">
        <v>37</v>
      </c>
      <c r="G4003" s="93" t="s">
        <v>44</v>
      </c>
      <c r="H4003" s="93" t="s">
        <v>37</v>
      </c>
      <c r="I4003" s="92" t="s">
        <v>45</v>
      </c>
      <c r="J4003" s="94">
        <v>43216</v>
      </c>
      <c r="K4003" s="95">
        <v>75726</v>
      </c>
      <c r="L4003" s="96">
        <v>6210972.4999989504</v>
      </c>
    </row>
    <row r="4004" spans="1:12" s="97" customFormat="1" ht="15" customHeight="1" x14ac:dyDescent="0.25">
      <c r="A4004" s="91" t="s">
        <v>57</v>
      </c>
      <c r="B4004" s="92" t="s">
        <v>41</v>
      </c>
      <c r="C4004" s="92" t="s">
        <v>34</v>
      </c>
      <c r="D4004" s="92" t="s">
        <v>37</v>
      </c>
      <c r="E4004" s="92" t="s">
        <v>62</v>
      </c>
      <c r="F4004" s="92" t="s">
        <v>37</v>
      </c>
      <c r="G4004" s="93" t="s">
        <v>98</v>
      </c>
      <c r="H4004" s="93" t="s">
        <v>37</v>
      </c>
      <c r="I4004" s="92" t="s">
        <v>117</v>
      </c>
      <c r="J4004" s="94">
        <v>13272</v>
      </c>
      <c r="K4004" s="95">
        <v>30966</v>
      </c>
      <c r="L4004" s="96">
        <v>2999046.6700001401</v>
      </c>
    </row>
    <row r="4005" spans="1:12" s="97" customFormat="1" ht="15" customHeight="1" x14ac:dyDescent="0.25">
      <c r="A4005" s="91" t="s">
        <v>57</v>
      </c>
      <c r="B4005" s="92" t="s">
        <v>41</v>
      </c>
      <c r="C4005" s="92" t="s">
        <v>34</v>
      </c>
      <c r="D4005" s="92" t="s">
        <v>37</v>
      </c>
      <c r="E4005" s="92" t="s">
        <v>62</v>
      </c>
      <c r="F4005" s="92" t="s">
        <v>37</v>
      </c>
      <c r="G4005" s="93" t="s">
        <v>98</v>
      </c>
      <c r="H4005" s="93" t="s">
        <v>37</v>
      </c>
      <c r="I4005" s="92" t="s">
        <v>45</v>
      </c>
      <c r="J4005" s="94">
        <v>45045</v>
      </c>
      <c r="K4005" s="95">
        <v>86222</v>
      </c>
      <c r="L4005" s="96">
        <v>7759418.8299982101</v>
      </c>
    </row>
    <row r="4006" spans="1:12" s="97" customFormat="1" ht="15" customHeight="1" x14ac:dyDescent="0.25">
      <c r="A4006" s="91" t="s">
        <v>57</v>
      </c>
      <c r="B4006" s="92" t="s">
        <v>41</v>
      </c>
      <c r="C4006" s="92" t="s">
        <v>34</v>
      </c>
      <c r="D4006" s="92" t="s">
        <v>37</v>
      </c>
      <c r="E4006" s="92" t="s">
        <v>62</v>
      </c>
      <c r="F4006" s="92" t="s">
        <v>37</v>
      </c>
      <c r="G4006" s="93" t="s">
        <v>37</v>
      </c>
      <c r="H4006" s="93" t="s">
        <v>122</v>
      </c>
      <c r="I4006" s="92" t="s">
        <v>117</v>
      </c>
      <c r="J4006" s="94">
        <v>5872</v>
      </c>
      <c r="K4006" s="95">
        <v>13858</v>
      </c>
      <c r="L4006" s="96">
        <v>1226221.02999999</v>
      </c>
    </row>
    <row r="4007" spans="1:12" s="97" customFormat="1" ht="15" customHeight="1" x14ac:dyDescent="0.25">
      <c r="A4007" s="91" t="s">
        <v>57</v>
      </c>
      <c r="B4007" s="92" t="s">
        <v>41</v>
      </c>
      <c r="C4007" s="92" t="s">
        <v>34</v>
      </c>
      <c r="D4007" s="92" t="s">
        <v>37</v>
      </c>
      <c r="E4007" s="92" t="s">
        <v>62</v>
      </c>
      <c r="F4007" s="92" t="s">
        <v>37</v>
      </c>
      <c r="G4007" s="93" t="s">
        <v>37</v>
      </c>
      <c r="H4007" s="93" t="s">
        <v>122</v>
      </c>
      <c r="I4007" s="92" t="s">
        <v>45</v>
      </c>
      <c r="J4007" s="94">
        <v>15849</v>
      </c>
      <c r="K4007" s="95">
        <v>25541</v>
      </c>
      <c r="L4007" s="96">
        <v>1813519.4900002501</v>
      </c>
    </row>
    <row r="4008" spans="1:12" s="97" customFormat="1" ht="15" customHeight="1" x14ac:dyDescent="0.25">
      <c r="A4008" s="91" t="s">
        <v>57</v>
      </c>
      <c r="B4008" s="92" t="s">
        <v>41</v>
      </c>
      <c r="C4008" s="92" t="s">
        <v>34</v>
      </c>
      <c r="D4008" s="92" t="s">
        <v>37</v>
      </c>
      <c r="E4008" s="92" t="s">
        <v>62</v>
      </c>
      <c r="F4008" s="92" t="s">
        <v>37</v>
      </c>
      <c r="G4008" s="93" t="s">
        <v>37</v>
      </c>
      <c r="H4008" s="93" t="s">
        <v>37</v>
      </c>
      <c r="I4008" s="92" t="s">
        <v>117</v>
      </c>
      <c r="J4008" s="94">
        <v>75578</v>
      </c>
      <c r="K4008" s="95">
        <v>193257</v>
      </c>
      <c r="L4008" s="96">
        <v>18279324.439994901</v>
      </c>
    </row>
    <row r="4009" spans="1:12" s="97" customFormat="1" ht="15" customHeight="1" x14ac:dyDescent="0.25">
      <c r="A4009" s="91" t="s">
        <v>57</v>
      </c>
      <c r="B4009" s="92" t="s">
        <v>41</v>
      </c>
      <c r="C4009" s="92" t="s">
        <v>34</v>
      </c>
      <c r="D4009" s="92" t="s">
        <v>37</v>
      </c>
      <c r="E4009" s="92" t="s">
        <v>62</v>
      </c>
      <c r="F4009" s="92" t="s">
        <v>37</v>
      </c>
      <c r="G4009" s="93" t="s">
        <v>37</v>
      </c>
      <c r="H4009" s="93" t="s">
        <v>37</v>
      </c>
      <c r="I4009" s="92" t="s">
        <v>45</v>
      </c>
      <c r="J4009" s="94">
        <v>211918</v>
      </c>
      <c r="K4009" s="95">
        <v>402748</v>
      </c>
      <c r="L4009" s="96">
        <v>33714637.470031701</v>
      </c>
    </row>
    <row r="4010" spans="1:12" s="97" customFormat="1" ht="15" customHeight="1" x14ac:dyDescent="0.25">
      <c r="A4010" s="91" t="s">
        <v>57</v>
      </c>
      <c r="B4010" s="92" t="s">
        <v>41</v>
      </c>
      <c r="C4010" s="92" t="s">
        <v>34</v>
      </c>
      <c r="D4010" s="92" t="s">
        <v>37</v>
      </c>
      <c r="E4010" s="92" t="s">
        <v>62</v>
      </c>
      <c r="F4010" s="92" t="s">
        <v>37</v>
      </c>
      <c r="G4010" s="93" t="s">
        <v>37</v>
      </c>
      <c r="H4010" s="93" t="s">
        <v>64</v>
      </c>
      <c r="I4010" s="92" t="s">
        <v>117</v>
      </c>
      <c r="J4010" s="94">
        <v>68512</v>
      </c>
      <c r="K4010" s="95">
        <v>175431</v>
      </c>
      <c r="L4010" s="96">
        <v>16663077.5599952</v>
      </c>
    </row>
    <row r="4011" spans="1:12" s="97" customFormat="1" ht="15" customHeight="1" x14ac:dyDescent="0.25">
      <c r="A4011" s="91" t="s">
        <v>57</v>
      </c>
      <c r="B4011" s="92" t="s">
        <v>41</v>
      </c>
      <c r="C4011" s="92" t="s">
        <v>34</v>
      </c>
      <c r="D4011" s="92" t="s">
        <v>37</v>
      </c>
      <c r="E4011" s="92" t="s">
        <v>62</v>
      </c>
      <c r="F4011" s="92" t="s">
        <v>37</v>
      </c>
      <c r="G4011" s="93" t="s">
        <v>37</v>
      </c>
      <c r="H4011" s="93" t="s">
        <v>64</v>
      </c>
      <c r="I4011" s="92" t="s">
        <v>45</v>
      </c>
      <c r="J4011" s="94">
        <v>193791</v>
      </c>
      <c r="K4011" s="95">
        <v>371582</v>
      </c>
      <c r="L4011" s="96">
        <v>31430526.360022299</v>
      </c>
    </row>
    <row r="4012" spans="1:12" s="97" customFormat="1" ht="15" customHeight="1" x14ac:dyDescent="0.25">
      <c r="A4012" s="91" t="s">
        <v>57</v>
      </c>
      <c r="B4012" s="92" t="s">
        <v>41</v>
      </c>
      <c r="C4012" s="92" t="s">
        <v>34</v>
      </c>
      <c r="D4012" s="92" t="s">
        <v>37</v>
      </c>
      <c r="E4012" s="92" t="s">
        <v>37</v>
      </c>
      <c r="F4012" s="92" t="s">
        <v>120</v>
      </c>
      <c r="G4012" s="93" t="s">
        <v>41</v>
      </c>
      <c r="H4012" s="93" t="s">
        <v>37</v>
      </c>
      <c r="I4012" s="92" t="s">
        <v>117</v>
      </c>
      <c r="J4012" s="94">
        <v>2294</v>
      </c>
      <c r="K4012" s="95">
        <v>5280</v>
      </c>
      <c r="L4012" s="96">
        <v>601239.83999999601</v>
      </c>
    </row>
    <row r="4013" spans="1:12" s="97" customFormat="1" ht="15" customHeight="1" x14ac:dyDescent="0.25">
      <c r="A4013" s="91" t="s">
        <v>57</v>
      </c>
      <c r="B4013" s="92" t="s">
        <v>41</v>
      </c>
      <c r="C4013" s="92" t="s">
        <v>34</v>
      </c>
      <c r="D4013" s="92" t="s">
        <v>37</v>
      </c>
      <c r="E4013" s="92" t="s">
        <v>37</v>
      </c>
      <c r="F4013" s="92" t="s">
        <v>120</v>
      </c>
      <c r="G4013" s="93" t="s">
        <v>41</v>
      </c>
      <c r="H4013" s="93" t="s">
        <v>37</v>
      </c>
      <c r="I4013" s="92" t="s">
        <v>45</v>
      </c>
      <c r="J4013" s="94">
        <v>5555</v>
      </c>
      <c r="K4013" s="95">
        <v>9849</v>
      </c>
      <c r="L4013" s="96">
        <v>1098858.58</v>
      </c>
    </row>
    <row r="4014" spans="1:12" s="97" customFormat="1" ht="15" customHeight="1" x14ac:dyDescent="0.25">
      <c r="A4014" s="91" t="s">
        <v>57</v>
      </c>
      <c r="B4014" s="92" t="s">
        <v>41</v>
      </c>
      <c r="C4014" s="92" t="s">
        <v>34</v>
      </c>
      <c r="D4014" s="92" t="s">
        <v>37</v>
      </c>
      <c r="E4014" s="92" t="s">
        <v>37</v>
      </c>
      <c r="F4014" s="92" t="s">
        <v>120</v>
      </c>
      <c r="G4014" s="93" t="s">
        <v>42</v>
      </c>
      <c r="H4014" s="93" t="s">
        <v>37</v>
      </c>
      <c r="I4014" s="92" t="s">
        <v>117</v>
      </c>
      <c r="J4014" s="94">
        <v>2195</v>
      </c>
      <c r="K4014" s="95">
        <v>5325</v>
      </c>
      <c r="L4014" s="96">
        <v>625549.28999999305</v>
      </c>
    </row>
    <row r="4015" spans="1:12" s="97" customFormat="1" ht="15" customHeight="1" x14ac:dyDescent="0.25">
      <c r="A4015" s="91" t="s">
        <v>57</v>
      </c>
      <c r="B4015" s="92" t="s">
        <v>41</v>
      </c>
      <c r="C4015" s="92" t="s">
        <v>34</v>
      </c>
      <c r="D4015" s="92" t="s">
        <v>37</v>
      </c>
      <c r="E4015" s="92" t="s">
        <v>37</v>
      </c>
      <c r="F4015" s="92" t="s">
        <v>120</v>
      </c>
      <c r="G4015" s="93" t="s">
        <v>42</v>
      </c>
      <c r="H4015" s="93" t="s">
        <v>37</v>
      </c>
      <c r="I4015" s="92" t="s">
        <v>45</v>
      </c>
      <c r="J4015" s="94">
        <v>6233</v>
      </c>
      <c r="K4015" s="95">
        <v>10625</v>
      </c>
      <c r="L4015" s="96">
        <v>1159344.6000000001</v>
      </c>
    </row>
    <row r="4016" spans="1:12" s="97" customFormat="1" ht="15" customHeight="1" x14ac:dyDescent="0.25">
      <c r="A4016" s="91" t="s">
        <v>57</v>
      </c>
      <c r="B4016" s="92" t="s">
        <v>41</v>
      </c>
      <c r="C4016" s="92" t="s">
        <v>34</v>
      </c>
      <c r="D4016" s="92" t="s">
        <v>37</v>
      </c>
      <c r="E4016" s="92" t="s">
        <v>37</v>
      </c>
      <c r="F4016" s="92" t="s">
        <v>120</v>
      </c>
      <c r="G4016" s="93" t="s">
        <v>43</v>
      </c>
      <c r="H4016" s="93" t="s">
        <v>37</v>
      </c>
      <c r="I4016" s="92" t="s">
        <v>117</v>
      </c>
      <c r="J4016" s="94">
        <v>2436</v>
      </c>
      <c r="K4016" s="95">
        <v>6120</v>
      </c>
      <c r="L4016" s="96">
        <v>712658.42999999505</v>
      </c>
    </row>
    <row r="4017" spans="1:12" s="97" customFormat="1" ht="15" customHeight="1" x14ac:dyDescent="0.25">
      <c r="A4017" s="91" t="s">
        <v>57</v>
      </c>
      <c r="B4017" s="92" t="s">
        <v>41</v>
      </c>
      <c r="C4017" s="92" t="s">
        <v>34</v>
      </c>
      <c r="D4017" s="92" t="s">
        <v>37</v>
      </c>
      <c r="E4017" s="92" t="s">
        <v>37</v>
      </c>
      <c r="F4017" s="92" t="s">
        <v>120</v>
      </c>
      <c r="G4017" s="93" t="s">
        <v>43</v>
      </c>
      <c r="H4017" s="93" t="s">
        <v>37</v>
      </c>
      <c r="I4017" s="92" t="s">
        <v>45</v>
      </c>
      <c r="J4017" s="94">
        <v>7194</v>
      </c>
      <c r="K4017" s="95">
        <v>12292</v>
      </c>
      <c r="L4017" s="96">
        <v>1311104.5400000301</v>
      </c>
    </row>
    <row r="4018" spans="1:12" s="97" customFormat="1" ht="15" customHeight="1" x14ac:dyDescent="0.25">
      <c r="A4018" s="91" t="s">
        <v>57</v>
      </c>
      <c r="B4018" s="92" t="s">
        <v>41</v>
      </c>
      <c r="C4018" s="92" t="s">
        <v>34</v>
      </c>
      <c r="D4018" s="92" t="s">
        <v>37</v>
      </c>
      <c r="E4018" s="92" t="s">
        <v>37</v>
      </c>
      <c r="F4018" s="92" t="s">
        <v>120</v>
      </c>
      <c r="G4018" s="93" t="s">
        <v>44</v>
      </c>
      <c r="H4018" s="93" t="s">
        <v>37</v>
      </c>
      <c r="I4018" s="92" t="s">
        <v>117</v>
      </c>
      <c r="J4018" s="94">
        <v>2441</v>
      </c>
      <c r="K4018" s="95">
        <v>5711</v>
      </c>
      <c r="L4018" s="96">
        <v>657212.73999999801</v>
      </c>
    </row>
    <row r="4019" spans="1:12" s="97" customFormat="1" ht="15" customHeight="1" x14ac:dyDescent="0.25">
      <c r="A4019" s="91" t="s">
        <v>57</v>
      </c>
      <c r="B4019" s="92" t="s">
        <v>41</v>
      </c>
      <c r="C4019" s="92" t="s">
        <v>34</v>
      </c>
      <c r="D4019" s="92" t="s">
        <v>37</v>
      </c>
      <c r="E4019" s="92" t="s">
        <v>37</v>
      </c>
      <c r="F4019" s="92" t="s">
        <v>120</v>
      </c>
      <c r="G4019" s="93" t="s">
        <v>44</v>
      </c>
      <c r="H4019" s="93" t="s">
        <v>37</v>
      </c>
      <c r="I4019" s="92" t="s">
        <v>45</v>
      </c>
      <c r="J4019" s="94">
        <v>8022</v>
      </c>
      <c r="K4019" s="95">
        <v>13532</v>
      </c>
      <c r="L4019" s="96">
        <v>1408491.3400000499</v>
      </c>
    </row>
    <row r="4020" spans="1:12" s="97" customFormat="1" ht="15" customHeight="1" x14ac:dyDescent="0.25">
      <c r="A4020" s="91" t="s">
        <v>57</v>
      </c>
      <c r="B4020" s="92" t="s">
        <v>41</v>
      </c>
      <c r="C4020" s="92" t="s">
        <v>34</v>
      </c>
      <c r="D4020" s="92" t="s">
        <v>37</v>
      </c>
      <c r="E4020" s="92" t="s">
        <v>37</v>
      </c>
      <c r="F4020" s="92" t="s">
        <v>120</v>
      </c>
      <c r="G4020" s="93" t="s">
        <v>98</v>
      </c>
      <c r="H4020" s="93" t="s">
        <v>37</v>
      </c>
      <c r="I4020" s="92" t="s">
        <v>117</v>
      </c>
      <c r="J4020" s="94">
        <v>2560</v>
      </c>
      <c r="K4020" s="95">
        <v>6286</v>
      </c>
      <c r="L4020" s="96">
        <v>744628.29999999201</v>
      </c>
    </row>
    <row r="4021" spans="1:12" s="97" customFormat="1" ht="15" customHeight="1" x14ac:dyDescent="0.25">
      <c r="A4021" s="91" t="s">
        <v>57</v>
      </c>
      <c r="B4021" s="92" t="s">
        <v>41</v>
      </c>
      <c r="C4021" s="92" t="s">
        <v>34</v>
      </c>
      <c r="D4021" s="92" t="s">
        <v>37</v>
      </c>
      <c r="E4021" s="92" t="s">
        <v>37</v>
      </c>
      <c r="F4021" s="92" t="s">
        <v>120</v>
      </c>
      <c r="G4021" s="93" t="s">
        <v>98</v>
      </c>
      <c r="H4021" s="93" t="s">
        <v>37</v>
      </c>
      <c r="I4021" s="92" t="s">
        <v>45</v>
      </c>
      <c r="J4021" s="94">
        <v>9195</v>
      </c>
      <c r="K4021" s="95">
        <v>16796</v>
      </c>
      <c r="L4021" s="96">
        <v>1807675.62000011</v>
      </c>
    </row>
    <row r="4022" spans="1:12" s="97" customFormat="1" ht="15" customHeight="1" x14ac:dyDescent="0.25">
      <c r="A4022" s="91" t="s">
        <v>57</v>
      </c>
      <c r="B4022" s="92" t="s">
        <v>41</v>
      </c>
      <c r="C4022" s="92" t="s">
        <v>34</v>
      </c>
      <c r="D4022" s="92" t="s">
        <v>37</v>
      </c>
      <c r="E4022" s="92" t="s">
        <v>37</v>
      </c>
      <c r="F4022" s="92" t="s">
        <v>120</v>
      </c>
      <c r="G4022" s="93" t="s">
        <v>37</v>
      </c>
      <c r="H4022" s="93" t="s">
        <v>122</v>
      </c>
      <c r="I4022" s="92" t="s">
        <v>117</v>
      </c>
      <c r="J4022" s="94">
        <v>1185</v>
      </c>
      <c r="K4022" s="95">
        <v>2819</v>
      </c>
      <c r="L4022" s="96">
        <v>304771.739999999</v>
      </c>
    </row>
    <row r="4023" spans="1:12" s="97" customFormat="1" ht="15" customHeight="1" x14ac:dyDescent="0.25">
      <c r="A4023" s="91" t="s">
        <v>57</v>
      </c>
      <c r="B4023" s="92" t="s">
        <v>41</v>
      </c>
      <c r="C4023" s="92" t="s">
        <v>34</v>
      </c>
      <c r="D4023" s="92" t="s">
        <v>37</v>
      </c>
      <c r="E4023" s="92" t="s">
        <v>37</v>
      </c>
      <c r="F4023" s="92" t="s">
        <v>120</v>
      </c>
      <c r="G4023" s="93" t="s">
        <v>37</v>
      </c>
      <c r="H4023" s="93" t="s">
        <v>122</v>
      </c>
      <c r="I4023" s="92" t="s">
        <v>45</v>
      </c>
      <c r="J4023" s="94">
        <v>2934</v>
      </c>
      <c r="K4023" s="95">
        <v>4551</v>
      </c>
      <c r="L4023" s="96">
        <v>394838.999999994</v>
      </c>
    </row>
    <row r="4024" spans="1:12" s="97" customFormat="1" ht="15" customHeight="1" x14ac:dyDescent="0.25">
      <c r="A4024" s="91" t="s">
        <v>57</v>
      </c>
      <c r="B4024" s="92" t="s">
        <v>41</v>
      </c>
      <c r="C4024" s="92" t="s">
        <v>34</v>
      </c>
      <c r="D4024" s="92" t="s">
        <v>37</v>
      </c>
      <c r="E4024" s="92" t="s">
        <v>37</v>
      </c>
      <c r="F4024" s="92" t="s">
        <v>120</v>
      </c>
      <c r="G4024" s="93" t="s">
        <v>37</v>
      </c>
      <c r="H4024" s="93" t="s">
        <v>37</v>
      </c>
      <c r="I4024" s="92" t="s">
        <v>117</v>
      </c>
      <c r="J4024" s="94">
        <v>11272</v>
      </c>
      <c r="K4024" s="95">
        <v>28990</v>
      </c>
      <c r="L4024" s="96">
        <v>3368606.1300001498</v>
      </c>
    </row>
    <row r="4025" spans="1:12" s="97" customFormat="1" ht="15" customHeight="1" x14ac:dyDescent="0.25">
      <c r="A4025" s="91" t="s">
        <v>57</v>
      </c>
      <c r="B4025" s="92" t="s">
        <v>41</v>
      </c>
      <c r="C4025" s="92" t="s">
        <v>34</v>
      </c>
      <c r="D4025" s="92" t="s">
        <v>37</v>
      </c>
      <c r="E4025" s="92" t="s">
        <v>37</v>
      </c>
      <c r="F4025" s="92" t="s">
        <v>120</v>
      </c>
      <c r="G4025" s="93" t="s">
        <v>37</v>
      </c>
      <c r="H4025" s="93" t="s">
        <v>37</v>
      </c>
      <c r="I4025" s="92" t="s">
        <v>45</v>
      </c>
      <c r="J4025" s="94">
        <v>34743</v>
      </c>
      <c r="K4025" s="95">
        <v>63753</v>
      </c>
      <c r="L4025" s="96">
        <v>6851864.7499988601</v>
      </c>
    </row>
    <row r="4026" spans="1:12" s="97" customFormat="1" ht="15" customHeight="1" x14ac:dyDescent="0.25">
      <c r="A4026" s="91" t="s">
        <v>57</v>
      </c>
      <c r="B4026" s="92" t="s">
        <v>41</v>
      </c>
      <c r="C4026" s="92" t="s">
        <v>34</v>
      </c>
      <c r="D4026" s="92" t="s">
        <v>37</v>
      </c>
      <c r="E4026" s="92" t="s">
        <v>37</v>
      </c>
      <c r="F4026" s="92" t="s">
        <v>120</v>
      </c>
      <c r="G4026" s="93" t="s">
        <v>37</v>
      </c>
      <c r="H4026" s="93" t="s">
        <v>64</v>
      </c>
      <c r="I4026" s="92" t="s">
        <v>117</v>
      </c>
      <c r="J4026" s="94">
        <v>10035</v>
      </c>
      <c r="K4026" s="95">
        <v>25961</v>
      </c>
      <c r="L4026" s="96">
        <v>3043094.2300001499</v>
      </c>
    </row>
    <row r="4027" spans="1:12" s="97" customFormat="1" ht="15" customHeight="1" x14ac:dyDescent="0.25">
      <c r="A4027" s="91" t="s">
        <v>57</v>
      </c>
      <c r="B4027" s="92" t="s">
        <v>41</v>
      </c>
      <c r="C4027" s="92" t="s">
        <v>34</v>
      </c>
      <c r="D4027" s="92" t="s">
        <v>37</v>
      </c>
      <c r="E4027" s="92" t="s">
        <v>37</v>
      </c>
      <c r="F4027" s="92" t="s">
        <v>120</v>
      </c>
      <c r="G4027" s="93" t="s">
        <v>37</v>
      </c>
      <c r="H4027" s="93" t="s">
        <v>64</v>
      </c>
      <c r="I4027" s="92" t="s">
        <v>45</v>
      </c>
      <c r="J4027" s="94">
        <v>31611</v>
      </c>
      <c r="K4027" s="95">
        <v>58683</v>
      </c>
      <c r="L4027" s="96">
        <v>6406191.8699990697</v>
      </c>
    </row>
    <row r="4028" spans="1:12" s="97" customFormat="1" ht="15" customHeight="1" x14ac:dyDescent="0.25">
      <c r="A4028" s="91" t="s">
        <v>57</v>
      </c>
      <c r="B4028" s="92" t="s">
        <v>41</v>
      </c>
      <c r="C4028" s="92" t="s">
        <v>34</v>
      </c>
      <c r="D4028" s="92" t="s">
        <v>37</v>
      </c>
      <c r="E4028" s="92" t="s">
        <v>37</v>
      </c>
      <c r="F4028" s="92" t="s">
        <v>121</v>
      </c>
      <c r="G4028" s="93" t="s">
        <v>41</v>
      </c>
      <c r="H4028" s="93" t="s">
        <v>37</v>
      </c>
      <c r="I4028" s="92" t="s">
        <v>117</v>
      </c>
      <c r="J4028" s="94">
        <v>35461</v>
      </c>
      <c r="K4028" s="95">
        <v>88264</v>
      </c>
      <c r="L4028" s="96">
        <v>8205966.1899986602</v>
      </c>
    </row>
    <row r="4029" spans="1:12" s="97" customFormat="1" ht="15" customHeight="1" x14ac:dyDescent="0.25">
      <c r="A4029" s="91" t="s">
        <v>57</v>
      </c>
      <c r="B4029" s="92" t="s">
        <v>41</v>
      </c>
      <c r="C4029" s="92" t="s">
        <v>34</v>
      </c>
      <c r="D4029" s="92" t="s">
        <v>37</v>
      </c>
      <c r="E4029" s="92" t="s">
        <v>37</v>
      </c>
      <c r="F4029" s="92" t="s">
        <v>121</v>
      </c>
      <c r="G4029" s="93" t="s">
        <v>41</v>
      </c>
      <c r="H4029" s="93" t="s">
        <v>37</v>
      </c>
      <c r="I4029" s="92" t="s">
        <v>45</v>
      </c>
      <c r="J4029" s="94">
        <v>97944</v>
      </c>
      <c r="K4029" s="95">
        <v>186577</v>
      </c>
      <c r="L4029" s="96">
        <v>15328353.519983601</v>
      </c>
    </row>
    <row r="4030" spans="1:12" s="97" customFormat="1" ht="15" customHeight="1" x14ac:dyDescent="0.25">
      <c r="A4030" s="91" t="s">
        <v>57</v>
      </c>
      <c r="B4030" s="92" t="s">
        <v>41</v>
      </c>
      <c r="C4030" s="92" t="s">
        <v>34</v>
      </c>
      <c r="D4030" s="92" t="s">
        <v>37</v>
      </c>
      <c r="E4030" s="92" t="s">
        <v>37</v>
      </c>
      <c r="F4030" s="92" t="s">
        <v>121</v>
      </c>
      <c r="G4030" s="93" t="s">
        <v>42</v>
      </c>
      <c r="H4030" s="93" t="s">
        <v>37</v>
      </c>
      <c r="I4030" s="92" t="s">
        <v>117</v>
      </c>
      <c r="J4030" s="94">
        <v>29923</v>
      </c>
      <c r="K4030" s="95">
        <v>67621</v>
      </c>
      <c r="L4030" s="96">
        <v>6298090.3999995003</v>
      </c>
    </row>
    <row r="4031" spans="1:12" s="97" customFormat="1" ht="15" customHeight="1" x14ac:dyDescent="0.25">
      <c r="A4031" s="91" t="s">
        <v>57</v>
      </c>
      <c r="B4031" s="92" t="s">
        <v>41</v>
      </c>
      <c r="C4031" s="92" t="s">
        <v>34</v>
      </c>
      <c r="D4031" s="92" t="s">
        <v>37</v>
      </c>
      <c r="E4031" s="92" t="s">
        <v>37</v>
      </c>
      <c r="F4031" s="92" t="s">
        <v>121</v>
      </c>
      <c r="G4031" s="93" t="s">
        <v>42</v>
      </c>
      <c r="H4031" s="93" t="s">
        <v>37</v>
      </c>
      <c r="I4031" s="92" t="s">
        <v>45</v>
      </c>
      <c r="J4031" s="94">
        <v>96627</v>
      </c>
      <c r="K4031" s="95">
        <v>182414</v>
      </c>
      <c r="L4031" s="96">
        <v>15040520.249983899</v>
      </c>
    </row>
    <row r="4032" spans="1:12" s="97" customFormat="1" ht="15" customHeight="1" x14ac:dyDescent="0.25">
      <c r="A4032" s="91" t="s">
        <v>57</v>
      </c>
      <c r="B4032" s="92" t="s">
        <v>41</v>
      </c>
      <c r="C4032" s="92" t="s">
        <v>34</v>
      </c>
      <c r="D4032" s="92" t="s">
        <v>37</v>
      </c>
      <c r="E4032" s="92" t="s">
        <v>37</v>
      </c>
      <c r="F4032" s="92" t="s">
        <v>121</v>
      </c>
      <c r="G4032" s="93" t="s">
        <v>43</v>
      </c>
      <c r="H4032" s="93" t="s">
        <v>37</v>
      </c>
      <c r="I4032" s="92" t="s">
        <v>117</v>
      </c>
      <c r="J4032" s="94">
        <v>28553</v>
      </c>
      <c r="K4032" s="95">
        <v>61894</v>
      </c>
      <c r="L4032" s="96">
        <v>5629231.7799997702</v>
      </c>
    </row>
    <row r="4033" spans="1:12" s="97" customFormat="1" ht="15" customHeight="1" x14ac:dyDescent="0.25">
      <c r="A4033" s="91" t="s">
        <v>57</v>
      </c>
      <c r="B4033" s="92" t="s">
        <v>41</v>
      </c>
      <c r="C4033" s="92" t="s">
        <v>34</v>
      </c>
      <c r="D4033" s="92" t="s">
        <v>37</v>
      </c>
      <c r="E4033" s="92" t="s">
        <v>37</v>
      </c>
      <c r="F4033" s="92" t="s">
        <v>121</v>
      </c>
      <c r="G4033" s="93" t="s">
        <v>43</v>
      </c>
      <c r="H4033" s="93" t="s">
        <v>37</v>
      </c>
      <c r="I4033" s="92" t="s">
        <v>45</v>
      </c>
      <c r="J4033" s="94">
        <v>96612</v>
      </c>
      <c r="K4033" s="95">
        <v>178228</v>
      </c>
      <c r="L4033" s="96">
        <v>14562704.009984201</v>
      </c>
    </row>
    <row r="4034" spans="1:12" s="97" customFormat="1" ht="15" customHeight="1" x14ac:dyDescent="0.25">
      <c r="A4034" s="91" t="s">
        <v>57</v>
      </c>
      <c r="B4034" s="92" t="s">
        <v>41</v>
      </c>
      <c r="C4034" s="92" t="s">
        <v>34</v>
      </c>
      <c r="D4034" s="92" t="s">
        <v>37</v>
      </c>
      <c r="E4034" s="92" t="s">
        <v>37</v>
      </c>
      <c r="F4034" s="92" t="s">
        <v>121</v>
      </c>
      <c r="G4034" s="93" t="s">
        <v>44</v>
      </c>
      <c r="H4034" s="93" t="s">
        <v>37</v>
      </c>
      <c r="I4034" s="92" t="s">
        <v>117</v>
      </c>
      <c r="J4034" s="94">
        <v>26719</v>
      </c>
      <c r="K4034" s="95">
        <v>55521</v>
      </c>
      <c r="L4034" s="96">
        <v>4958949.4500000803</v>
      </c>
    </row>
    <row r="4035" spans="1:12" s="97" customFormat="1" ht="15" customHeight="1" x14ac:dyDescent="0.25">
      <c r="A4035" s="91" t="s">
        <v>57</v>
      </c>
      <c r="B4035" s="92" t="s">
        <v>41</v>
      </c>
      <c r="C4035" s="92" t="s">
        <v>34</v>
      </c>
      <c r="D4035" s="92" t="s">
        <v>37</v>
      </c>
      <c r="E4035" s="92" t="s">
        <v>37</v>
      </c>
      <c r="F4035" s="92" t="s">
        <v>121</v>
      </c>
      <c r="G4035" s="93" t="s">
        <v>44</v>
      </c>
      <c r="H4035" s="93" t="s">
        <v>37</v>
      </c>
      <c r="I4035" s="92" t="s">
        <v>45</v>
      </c>
      <c r="J4035" s="94">
        <v>97665</v>
      </c>
      <c r="K4035" s="95">
        <v>178200</v>
      </c>
      <c r="L4035" s="96">
        <v>14655911.3699836</v>
      </c>
    </row>
    <row r="4036" spans="1:12" s="97" customFormat="1" ht="15" customHeight="1" x14ac:dyDescent="0.25">
      <c r="A4036" s="91" t="s">
        <v>57</v>
      </c>
      <c r="B4036" s="92" t="s">
        <v>41</v>
      </c>
      <c r="C4036" s="92" t="s">
        <v>34</v>
      </c>
      <c r="D4036" s="92" t="s">
        <v>37</v>
      </c>
      <c r="E4036" s="92" t="s">
        <v>37</v>
      </c>
      <c r="F4036" s="92" t="s">
        <v>121</v>
      </c>
      <c r="G4036" s="93" t="s">
        <v>98</v>
      </c>
      <c r="H4036" s="93" t="s">
        <v>37</v>
      </c>
      <c r="I4036" s="92" t="s">
        <v>117</v>
      </c>
      <c r="J4036" s="94">
        <v>24168</v>
      </c>
      <c r="K4036" s="95">
        <v>50669</v>
      </c>
      <c r="L4036" s="96">
        <v>4775298.12000034</v>
      </c>
    </row>
    <row r="4037" spans="1:12" s="97" customFormat="1" ht="15" customHeight="1" x14ac:dyDescent="0.25">
      <c r="A4037" s="91" t="s">
        <v>57</v>
      </c>
      <c r="B4037" s="92" t="s">
        <v>41</v>
      </c>
      <c r="C4037" s="92" t="s">
        <v>34</v>
      </c>
      <c r="D4037" s="92" t="s">
        <v>37</v>
      </c>
      <c r="E4037" s="92" t="s">
        <v>37</v>
      </c>
      <c r="F4037" s="92" t="s">
        <v>121</v>
      </c>
      <c r="G4037" s="93" t="s">
        <v>98</v>
      </c>
      <c r="H4037" s="93" t="s">
        <v>37</v>
      </c>
      <c r="I4037" s="92" t="s">
        <v>45</v>
      </c>
      <c r="J4037" s="94">
        <v>96765</v>
      </c>
      <c r="K4037" s="95">
        <v>191033</v>
      </c>
      <c r="L4037" s="96">
        <v>17078834.4399825</v>
      </c>
    </row>
    <row r="4038" spans="1:12" s="97" customFormat="1" ht="15" customHeight="1" x14ac:dyDescent="0.25">
      <c r="A4038" s="91" t="s">
        <v>57</v>
      </c>
      <c r="B4038" s="92" t="s">
        <v>41</v>
      </c>
      <c r="C4038" s="92" t="s">
        <v>34</v>
      </c>
      <c r="D4038" s="92" t="s">
        <v>37</v>
      </c>
      <c r="E4038" s="92" t="s">
        <v>37</v>
      </c>
      <c r="F4038" s="92" t="s">
        <v>121</v>
      </c>
      <c r="G4038" s="93" t="s">
        <v>37</v>
      </c>
      <c r="H4038" s="93" t="s">
        <v>122</v>
      </c>
      <c r="I4038" s="92" t="s">
        <v>117</v>
      </c>
      <c r="J4038" s="94">
        <v>10682</v>
      </c>
      <c r="K4038" s="95">
        <v>24080</v>
      </c>
      <c r="L4038" s="96">
        <v>2085463.59000016</v>
      </c>
    </row>
    <row r="4039" spans="1:12" s="97" customFormat="1" ht="15" customHeight="1" x14ac:dyDescent="0.25">
      <c r="A4039" s="91" t="s">
        <v>57</v>
      </c>
      <c r="B4039" s="92" t="s">
        <v>41</v>
      </c>
      <c r="C4039" s="92" t="s">
        <v>34</v>
      </c>
      <c r="D4039" s="92" t="s">
        <v>37</v>
      </c>
      <c r="E4039" s="92" t="s">
        <v>37</v>
      </c>
      <c r="F4039" s="92" t="s">
        <v>121</v>
      </c>
      <c r="G4039" s="93" t="s">
        <v>37</v>
      </c>
      <c r="H4039" s="93" t="s">
        <v>122</v>
      </c>
      <c r="I4039" s="92" t="s">
        <v>45</v>
      </c>
      <c r="J4039" s="94">
        <v>35158</v>
      </c>
      <c r="K4039" s="95">
        <v>59457</v>
      </c>
      <c r="L4039" s="96">
        <v>4207461.5700010704</v>
      </c>
    </row>
    <row r="4040" spans="1:12" s="97" customFormat="1" ht="15" customHeight="1" x14ac:dyDescent="0.25">
      <c r="A4040" s="91" t="s">
        <v>57</v>
      </c>
      <c r="B4040" s="92" t="s">
        <v>41</v>
      </c>
      <c r="C4040" s="92" t="s">
        <v>34</v>
      </c>
      <c r="D4040" s="92" t="s">
        <v>37</v>
      </c>
      <c r="E4040" s="92" t="s">
        <v>37</v>
      </c>
      <c r="F4040" s="92" t="s">
        <v>121</v>
      </c>
      <c r="G4040" s="93" t="s">
        <v>37</v>
      </c>
      <c r="H4040" s="93" t="s">
        <v>37</v>
      </c>
      <c r="I4040" s="92" t="s">
        <v>117</v>
      </c>
      <c r="J4040" s="94">
        <v>140668</v>
      </c>
      <c r="K4040" s="95">
        <v>331100</v>
      </c>
      <c r="L4040" s="96">
        <v>30528298.459989399</v>
      </c>
    </row>
    <row r="4041" spans="1:12" s="97" customFormat="1" ht="15" customHeight="1" x14ac:dyDescent="0.25">
      <c r="A4041" s="91" t="s">
        <v>57</v>
      </c>
      <c r="B4041" s="92" t="s">
        <v>41</v>
      </c>
      <c r="C4041" s="92" t="s">
        <v>34</v>
      </c>
      <c r="D4041" s="92" t="s">
        <v>37</v>
      </c>
      <c r="E4041" s="92" t="s">
        <v>37</v>
      </c>
      <c r="F4041" s="92" t="s">
        <v>121</v>
      </c>
      <c r="G4041" s="93" t="s">
        <v>37</v>
      </c>
      <c r="H4041" s="93" t="s">
        <v>37</v>
      </c>
      <c r="I4041" s="92" t="s">
        <v>45</v>
      </c>
      <c r="J4041" s="94">
        <v>469270</v>
      </c>
      <c r="K4041" s="95">
        <v>931240</v>
      </c>
      <c r="L4041" s="96">
        <v>77898289.870111793</v>
      </c>
    </row>
    <row r="4042" spans="1:12" s="97" customFormat="1" ht="15" customHeight="1" x14ac:dyDescent="0.25">
      <c r="A4042" s="91" t="s">
        <v>57</v>
      </c>
      <c r="B4042" s="92" t="s">
        <v>41</v>
      </c>
      <c r="C4042" s="92" t="s">
        <v>34</v>
      </c>
      <c r="D4042" s="92" t="s">
        <v>37</v>
      </c>
      <c r="E4042" s="92" t="s">
        <v>37</v>
      </c>
      <c r="F4042" s="92" t="s">
        <v>121</v>
      </c>
      <c r="G4042" s="93" t="s">
        <v>37</v>
      </c>
      <c r="H4042" s="93" t="s">
        <v>64</v>
      </c>
      <c r="I4042" s="92" t="s">
        <v>117</v>
      </c>
      <c r="J4042" s="94">
        <v>128087</v>
      </c>
      <c r="K4042" s="95">
        <v>300846</v>
      </c>
      <c r="L4042" s="96">
        <v>27865741.2599889</v>
      </c>
    </row>
    <row r="4043" spans="1:12" s="97" customFormat="1" ht="15" customHeight="1" x14ac:dyDescent="0.25">
      <c r="A4043" s="91" t="s">
        <v>57</v>
      </c>
      <c r="B4043" s="92" t="s">
        <v>41</v>
      </c>
      <c r="C4043" s="92" t="s">
        <v>34</v>
      </c>
      <c r="D4043" s="92" t="s">
        <v>37</v>
      </c>
      <c r="E4043" s="92" t="s">
        <v>37</v>
      </c>
      <c r="F4043" s="92" t="s">
        <v>121</v>
      </c>
      <c r="G4043" s="93" t="s">
        <v>37</v>
      </c>
      <c r="H4043" s="93" t="s">
        <v>64</v>
      </c>
      <c r="I4043" s="92" t="s">
        <v>45</v>
      </c>
      <c r="J4043" s="94">
        <v>429544</v>
      </c>
      <c r="K4043" s="95">
        <v>859694</v>
      </c>
      <c r="L4043" s="96">
        <v>72670927.010155395</v>
      </c>
    </row>
    <row r="4044" spans="1:12" s="97" customFormat="1" ht="15" customHeight="1" x14ac:dyDescent="0.25">
      <c r="A4044" s="91" t="s">
        <v>57</v>
      </c>
      <c r="B4044" s="92" t="s">
        <v>41</v>
      </c>
      <c r="C4044" s="92" t="s">
        <v>34</v>
      </c>
      <c r="D4044" s="92" t="s">
        <v>37</v>
      </c>
      <c r="E4044" s="92" t="s">
        <v>37</v>
      </c>
      <c r="F4044" s="92" t="s">
        <v>60</v>
      </c>
      <c r="G4044" s="93" t="s">
        <v>41</v>
      </c>
      <c r="H4044" s="93" t="s">
        <v>37</v>
      </c>
      <c r="I4044" s="92" t="s">
        <v>117</v>
      </c>
      <c r="J4044" s="94">
        <v>8256</v>
      </c>
      <c r="K4044" s="95">
        <v>21456</v>
      </c>
      <c r="L4044" s="96">
        <v>1843593.3</v>
      </c>
    </row>
    <row r="4045" spans="1:12" s="97" customFormat="1" ht="15" customHeight="1" x14ac:dyDescent="0.25">
      <c r="A4045" s="91" t="s">
        <v>57</v>
      </c>
      <c r="B4045" s="92" t="s">
        <v>41</v>
      </c>
      <c r="C4045" s="92" t="s">
        <v>34</v>
      </c>
      <c r="D4045" s="92" t="s">
        <v>37</v>
      </c>
      <c r="E4045" s="92" t="s">
        <v>37</v>
      </c>
      <c r="F4045" s="92" t="s">
        <v>60</v>
      </c>
      <c r="G4045" s="93" t="s">
        <v>41</v>
      </c>
      <c r="H4045" s="93" t="s">
        <v>37</v>
      </c>
      <c r="I4045" s="92" t="s">
        <v>45</v>
      </c>
      <c r="J4045" s="94">
        <v>22800</v>
      </c>
      <c r="K4045" s="95">
        <v>40348</v>
      </c>
      <c r="L4045" s="96">
        <v>3037746.46000027</v>
      </c>
    </row>
    <row r="4046" spans="1:12" s="97" customFormat="1" ht="15" customHeight="1" x14ac:dyDescent="0.25">
      <c r="A4046" s="91" t="s">
        <v>57</v>
      </c>
      <c r="B4046" s="92" t="s">
        <v>41</v>
      </c>
      <c r="C4046" s="92" t="s">
        <v>34</v>
      </c>
      <c r="D4046" s="92" t="s">
        <v>37</v>
      </c>
      <c r="E4046" s="92" t="s">
        <v>37</v>
      </c>
      <c r="F4046" s="92" t="s">
        <v>60</v>
      </c>
      <c r="G4046" s="93" t="s">
        <v>42</v>
      </c>
      <c r="H4046" s="93" t="s">
        <v>37</v>
      </c>
      <c r="I4046" s="92" t="s">
        <v>117</v>
      </c>
      <c r="J4046" s="94">
        <v>7490</v>
      </c>
      <c r="K4046" s="95">
        <v>18941</v>
      </c>
      <c r="L4046" s="96">
        <v>1634235.80999998</v>
      </c>
    </row>
    <row r="4047" spans="1:12" s="97" customFormat="1" ht="15" customHeight="1" x14ac:dyDescent="0.25">
      <c r="A4047" s="91" t="s">
        <v>57</v>
      </c>
      <c r="B4047" s="92" t="s">
        <v>41</v>
      </c>
      <c r="C4047" s="92" t="s">
        <v>34</v>
      </c>
      <c r="D4047" s="92" t="s">
        <v>37</v>
      </c>
      <c r="E4047" s="92" t="s">
        <v>37</v>
      </c>
      <c r="F4047" s="92" t="s">
        <v>60</v>
      </c>
      <c r="G4047" s="93" t="s">
        <v>42</v>
      </c>
      <c r="H4047" s="93" t="s">
        <v>37</v>
      </c>
      <c r="I4047" s="92" t="s">
        <v>45</v>
      </c>
      <c r="J4047" s="94">
        <v>22085</v>
      </c>
      <c r="K4047" s="95">
        <v>38128</v>
      </c>
      <c r="L4047" s="96">
        <v>2897098.7400002498</v>
      </c>
    </row>
    <row r="4048" spans="1:12" s="97" customFormat="1" ht="15" customHeight="1" x14ac:dyDescent="0.25">
      <c r="A4048" s="91" t="s">
        <v>57</v>
      </c>
      <c r="B4048" s="92" t="s">
        <v>41</v>
      </c>
      <c r="C4048" s="92" t="s">
        <v>34</v>
      </c>
      <c r="D4048" s="92" t="s">
        <v>37</v>
      </c>
      <c r="E4048" s="92" t="s">
        <v>37</v>
      </c>
      <c r="F4048" s="92" t="s">
        <v>60</v>
      </c>
      <c r="G4048" s="93" t="s">
        <v>43</v>
      </c>
      <c r="H4048" s="93" t="s">
        <v>37</v>
      </c>
      <c r="I4048" s="92" t="s">
        <v>117</v>
      </c>
      <c r="J4048" s="94">
        <v>7123</v>
      </c>
      <c r="K4048" s="95">
        <v>17292</v>
      </c>
      <c r="L4048" s="96">
        <v>1451947.23000002</v>
      </c>
    </row>
    <row r="4049" spans="1:12" s="97" customFormat="1" ht="15" customHeight="1" x14ac:dyDescent="0.25">
      <c r="A4049" s="91" t="s">
        <v>57</v>
      </c>
      <c r="B4049" s="92" t="s">
        <v>41</v>
      </c>
      <c r="C4049" s="92" t="s">
        <v>34</v>
      </c>
      <c r="D4049" s="92" t="s">
        <v>37</v>
      </c>
      <c r="E4049" s="92" t="s">
        <v>37</v>
      </c>
      <c r="F4049" s="92" t="s">
        <v>60</v>
      </c>
      <c r="G4049" s="93" t="s">
        <v>43</v>
      </c>
      <c r="H4049" s="93" t="s">
        <v>37</v>
      </c>
      <c r="I4049" s="92" t="s">
        <v>45</v>
      </c>
      <c r="J4049" s="94">
        <v>20841</v>
      </c>
      <c r="K4049" s="95">
        <v>36098</v>
      </c>
      <c r="L4049" s="96">
        <v>2781818.8100002399</v>
      </c>
    </row>
    <row r="4050" spans="1:12" s="97" customFormat="1" ht="15" customHeight="1" x14ac:dyDescent="0.25">
      <c r="A4050" s="91" t="s">
        <v>57</v>
      </c>
      <c r="B4050" s="92" t="s">
        <v>41</v>
      </c>
      <c r="C4050" s="92" t="s">
        <v>34</v>
      </c>
      <c r="D4050" s="92" t="s">
        <v>37</v>
      </c>
      <c r="E4050" s="92" t="s">
        <v>37</v>
      </c>
      <c r="F4050" s="92" t="s">
        <v>60</v>
      </c>
      <c r="G4050" s="93" t="s">
        <v>44</v>
      </c>
      <c r="H4050" s="93" t="s">
        <v>37</v>
      </c>
      <c r="I4050" s="92" t="s">
        <v>117</v>
      </c>
      <c r="J4050" s="94">
        <v>6260</v>
      </c>
      <c r="K4050" s="95">
        <v>14293</v>
      </c>
      <c r="L4050" s="96">
        <v>1216158.72000002</v>
      </c>
    </row>
    <row r="4051" spans="1:12" s="97" customFormat="1" ht="15" customHeight="1" x14ac:dyDescent="0.25">
      <c r="A4051" s="91" t="s">
        <v>57</v>
      </c>
      <c r="B4051" s="92" t="s">
        <v>41</v>
      </c>
      <c r="C4051" s="92" t="s">
        <v>34</v>
      </c>
      <c r="D4051" s="92" t="s">
        <v>37</v>
      </c>
      <c r="E4051" s="92" t="s">
        <v>37</v>
      </c>
      <c r="F4051" s="92" t="s">
        <v>60</v>
      </c>
      <c r="G4051" s="93" t="s">
        <v>44</v>
      </c>
      <c r="H4051" s="93" t="s">
        <v>37</v>
      </c>
      <c r="I4051" s="92" t="s">
        <v>45</v>
      </c>
      <c r="J4051" s="94">
        <v>19227</v>
      </c>
      <c r="K4051" s="95">
        <v>32257</v>
      </c>
      <c r="L4051" s="96">
        <v>2506265.89000026</v>
      </c>
    </row>
    <row r="4052" spans="1:12" s="97" customFormat="1" ht="15" customHeight="1" x14ac:dyDescent="0.25">
      <c r="A4052" s="91" t="s">
        <v>57</v>
      </c>
      <c r="B4052" s="92" t="s">
        <v>41</v>
      </c>
      <c r="C4052" s="92" t="s">
        <v>34</v>
      </c>
      <c r="D4052" s="92" t="s">
        <v>37</v>
      </c>
      <c r="E4052" s="92" t="s">
        <v>37</v>
      </c>
      <c r="F4052" s="92" t="s">
        <v>60</v>
      </c>
      <c r="G4052" s="93" t="s">
        <v>98</v>
      </c>
      <c r="H4052" s="93" t="s">
        <v>37</v>
      </c>
      <c r="I4052" s="92" t="s">
        <v>117</v>
      </c>
      <c r="J4052" s="94">
        <v>6473</v>
      </c>
      <c r="K4052" s="95">
        <v>16432</v>
      </c>
      <c r="L4052" s="96">
        <v>1484379.8200000101</v>
      </c>
    </row>
    <row r="4053" spans="1:12" s="97" customFormat="1" ht="15" customHeight="1" x14ac:dyDescent="0.25">
      <c r="A4053" s="91" t="s">
        <v>57</v>
      </c>
      <c r="B4053" s="92" t="s">
        <v>41</v>
      </c>
      <c r="C4053" s="92" t="s">
        <v>34</v>
      </c>
      <c r="D4053" s="92" t="s">
        <v>37</v>
      </c>
      <c r="E4053" s="92" t="s">
        <v>37</v>
      </c>
      <c r="F4053" s="92" t="s">
        <v>60</v>
      </c>
      <c r="G4053" s="93" t="s">
        <v>98</v>
      </c>
      <c r="H4053" s="93" t="s">
        <v>37</v>
      </c>
      <c r="I4053" s="92" t="s">
        <v>45</v>
      </c>
      <c r="J4053" s="94">
        <v>21451</v>
      </c>
      <c r="K4053" s="95">
        <v>40794</v>
      </c>
      <c r="L4053" s="96">
        <v>3583249.0900002699</v>
      </c>
    </row>
    <row r="4054" spans="1:12" s="97" customFormat="1" ht="15" customHeight="1" x14ac:dyDescent="0.25">
      <c r="A4054" s="91" t="s">
        <v>57</v>
      </c>
      <c r="B4054" s="92" t="s">
        <v>41</v>
      </c>
      <c r="C4054" s="92" t="s">
        <v>34</v>
      </c>
      <c r="D4054" s="92" t="s">
        <v>37</v>
      </c>
      <c r="E4054" s="92" t="s">
        <v>37</v>
      </c>
      <c r="F4054" s="92" t="s">
        <v>60</v>
      </c>
      <c r="G4054" s="93" t="s">
        <v>37</v>
      </c>
      <c r="H4054" s="93" t="s">
        <v>122</v>
      </c>
      <c r="I4054" s="92" t="s">
        <v>117</v>
      </c>
      <c r="J4054" s="94">
        <v>2752</v>
      </c>
      <c r="K4054" s="95">
        <v>6214</v>
      </c>
      <c r="L4054" s="96">
        <v>472680.26000000199</v>
      </c>
    </row>
    <row r="4055" spans="1:12" s="97" customFormat="1" ht="15" customHeight="1" x14ac:dyDescent="0.25">
      <c r="A4055" s="91" t="s">
        <v>57</v>
      </c>
      <c r="B4055" s="92" t="s">
        <v>41</v>
      </c>
      <c r="C4055" s="92" t="s">
        <v>34</v>
      </c>
      <c r="D4055" s="92" t="s">
        <v>37</v>
      </c>
      <c r="E4055" s="92" t="s">
        <v>37</v>
      </c>
      <c r="F4055" s="92" t="s">
        <v>60</v>
      </c>
      <c r="G4055" s="93" t="s">
        <v>37</v>
      </c>
      <c r="H4055" s="93" t="s">
        <v>122</v>
      </c>
      <c r="I4055" s="92" t="s">
        <v>45</v>
      </c>
      <c r="J4055" s="94">
        <v>7953</v>
      </c>
      <c r="K4055" s="95">
        <v>12242</v>
      </c>
      <c r="L4055" s="96">
        <v>799243.11999995494</v>
      </c>
    </row>
    <row r="4056" spans="1:12" s="97" customFormat="1" ht="15" customHeight="1" x14ac:dyDescent="0.25">
      <c r="A4056" s="91" t="s">
        <v>57</v>
      </c>
      <c r="B4056" s="92" t="s">
        <v>41</v>
      </c>
      <c r="C4056" s="92" t="s">
        <v>34</v>
      </c>
      <c r="D4056" s="92" t="s">
        <v>37</v>
      </c>
      <c r="E4056" s="92" t="s">
        <v>37</v>
      </c>
      <c r="F4056" s="92" t="s">
        <v>60</v>
      </c>
      <c r="G4056" s="93" t="s">
        <v>37</v>
      </c>
      <c r="H4056" s="93" t="s">
        <v>37</v>
      </c>
      <c r="I4056" s="92" t="s">
        <v>117</v>
      </c>
      <c r="J4056" s="94">
        <v>34707</v>
      </c>
      <c r="K4056" s="95">
        <v>90213</v>
      </c>
      <c r="L4056" s="96">
        <v>7788542.7099999301</v>
      </c>
    </row>
    <row r="4057" spans="1:12" s="97" customFormat="1" ht="15" customHeight="1" x14ac:dyDescent="0.25">
      <c r="A4057" s="91" t="s">
        <v>57</v>
      </c>
      <c r="B4057" s="92" t="s">
        <v>41</v>
      </c>
      <c r="C4057" s="92" t="s">
        <v>34</v>
      </c>
      <c r="D4057" s="92" t="s">
        <v>37</v>
      </c>
      <c r="E4057" s="92" t="s">
        <v>37</v>
      </c>
      <c r="F4057" s="92" t="s">
        <v>60</v>
      </c>
      <c r="G4057" s="93" t="s">
        <v>37</v>
      </c>
      <c r="H4057" s="93" t="s">
        <v>37</v>
      </c>
      <c r="I4057" s="92" t="s">
        <v>45</v>
      </c>
      <c r="J4057" s="94">
        <v>104246</v>
      </c>
      <c r="K4057" s="95">
        <v>190359</v>
      </c>
      <c r="L4057" s="96">
        <v>15013111.6799837</v>
      </c>
    </row>
    <row r="4058" spans="1:12" s="97" customFormat="1" ht="15" customHeight="1" x14ac:dyDescent="0.25">
      <c r="A4058" s="91" t="s">
        <v>57</v>
      </c>
      <c r="B4058" s="92" t="s">
        <v>41</v>
      </c>
      <c r="C4058" s="92" t="s">
        <v>34</v>
      </c>
      <c r="D4058" s="92" t="s">
        <v>37</v>
      </c>
      <c r="E4058" s="92" t="s">
        <v>37</v>
      </c>
      <c r="F4058" s="92" t="s">
        <v>60</v>
      </c>
      <c r="G4058" s="93" t="s">
        <v>37</v>
      </c>
      <c r="H4058" s="93" t="s">
        <v>64</v>
      </c>
      <c r="I4058" s="92" t="s">
        <v>117</v>
      </c>
      <c r="J4058" s="94">
        <v>31481</v>
      </c>
      <c r="K4058" s="95">
        <v>82319</v>
      </c>
      <c r="L4058" s="96">
        <v>7167469.6299996804</v>
      </c>
    </row>
    <row r="4059" spans="1:12" s="97" customFormat="1" ht="15" customHeight="1" x14ac:dyDescent="0.25">
      <c r="A4059" s="91" t="s">
        <v>57</v>
      </c>
      <c r="B4059" s="92" t="s">
        <v>41</v>
      </c>
      <c r="C4059" s="92" t="s">
        <v>34</v>
      </c>
      <c r="D4059" s="92" t="s">
        <v>37</v>
      </c>
      <c r="E4059" s="92" t="s">
        <v>37</v>
      </c>
      <c r="F4059" s="92" t="s">
        <v>60</v>
      </c>
      <c r="G4059" s="93" t="s">
        <v>37</v>
      </c>
      <c r="H4059" s="93" t="s">
        <v>64</v>
      </c>
      <c r="I4059" s="92" t="s">
        <v>45</v>
      </c>
      <c r="J4059" s="94">
        <v>95198</v>
      </c>
      <c r="K4059" s="95">
        <v>175745</v>
      </c>
      <c r="L4059" s="96">
        <v>14036409.9499871</v>
      </c>
    </row>
    <row r="4060" spans="1:12" s="97" customFormat="1" ht="15" customHeight="1" x14ac:dyDescent="0.25">
      <c r="A4060" s="91" t="s">
        <v>57</v>
      </c>
      <c r="B4060" s="92" t="s">
        <v>41</v>
      </c>
      <c r="C4060" s="92" t="s">
        <v>34</v>
      </c>
      <c r="D4060" s="92" t="s">
        <v>37</v>
      </c>
      <c r="E4060" s="92" t="s">
        <v>37</v>
      </c>
      <c r="F4060" s="92" t="s">
        <v>37</v>
      </c>
      <c r="G4060" s="93" t="s">
        <v>41</v>
      </c>
      <c r="H4060" s="93" t="s">
        <v>122</v>
      </c>
      <c r="I4060" s="92" t="s">
        <v>117</v>
      </c>
      <c r="J4060" s="94">
        <v>3848</v>
      </c>
      <c r="K4060" s="95">
        <v>7990</v>
      </c>
      <c r="L4060" s="96">
        <v>677227.48999998695</v>
      </c>
    </row>
    <row r="4061" spans="1:12" s="97" customFormat="1" ht="15" customHeight="1" x14ac:dyDescent="0.25">
      <c r="A4061" s="91" t="s">
        <v>57</v>
      </c>
      <c r="B4061" s="92" t="s">
        <v>41</v>
      </c>
      <c r="C4061" s="92" t="s">
        <v>34</v>
      </c>
      <c r="D4061" s="92" t="s">
        <v>37</v>
      </c>
      <c r="E4061" s="92" t="s">
        <v>37</v>
      </c>
      <c r="F4061" s="92" t="s">
        <v>37</v>
      </c>
      <c r="G4061" s="93" t="s">
        <v>41</v>
      </c>
      <c r="H4061" s="93" t="s">
        <v>122</v>
      </c>
      <c r="I4061" s="92" t="s">
        <v>45</v>
      </c>
      <c r="J4061" s="94">
        <v>10145</v>
      </c>
      <c r="K4061" s="95">
        <v>14244</v>
      </c>
      <c r="L4061" s="96">
        <v>982352.13999993901</v>
      </c>
    </row>
    <row r="4062" spans="1:12" s="97" customFormat="1" ht="15" customHeight="1" x14ac:dyDescent="0.25">
      <c r="A4062" s="91" t="s">
        <v>57</v>
      </c>
      <c r="B4062" s="92" t="s">
        <v>41</v>
      </c>
      <c r="C4062" s="92" t="s">
        <v>34</v>
      </c>
      <c r="D4062" s="92" t="s">
        <v>37</v>
      </c>
      <c r="E4062" s="92" t="s">
        <v>37</v>
      </c>
      <c r="F4062" s="92" t="s">
        <v>37</v>
      </c>
      <c r="G4062" s="93" t="s">
        <v>41</v>
      </c>
      <c r="H4062" s="93" t="s">
        <v>37</v>
      </c>
      <c r="I4062" s="92" t="s">
        <v>117</v>
      </c>
      <c r="J4062" s="94">
        <v>46088</v>
      </c>
      <c r="K4062" s="95">
        <v>115158</v>
      </c>
      <c r="L4062" s="96">
        <v>10662850.379997499</v>
      </c>
    </row>
    <row r="4063" spans="1:12" s="97" customFormat="1" ht="15" customHeight="1" x14ac:dyDescent="0.25">
      <c r="A4063" s="91" t="s">
        <v>57</v>
      </c>
      <c r="B4063" s="92" t="s">
        <v>41</v>
      </c>
      <c r="C4063" s="92" t="s">
        <v>34</v>
      </c>
      <c r="D4063" s="92" t="s">
        <v>37</v>
      </c>
      <c r="E4063" s="92" t="s">
        <v>37</v>
      </c>
      <c r="F4063" s="92" t="s">
        <v>37</v>
      </c>
      <c r="G4063" s="93" t="s">
        <v>41</v>
      </c>
      <c r="H4063" s="93" t="s">
        <v>37</v>
      </c>
      <c r="I4063" s="92" t="s">
        <v>45</v>
      </c>
      <c r="J4063" s="94">
        <v>126383</v>
      </c>
      <c r="K4063" s="95">
        <v>237138</v>
      </c>
      <c r="L4063" s="96">
        <v>19492860.73999</v>
      </c>
    </row>
    <row r="4064" spans="1:12" s="97" customFormat="1" ht="15" customHeight="1" x14ac:dyDescent="0.25">
      <c r="A4064" s="91" t="s">
        <v>57</v>
      </c>
      <c r="B4064" s="92" t="s">
        <v>41</v>
      </c>
      <c r="C4064" s="92" t="s">
        <v>34</v>
      </c>
      <c r="D4064" s="92" t="s">
        <v>37</v>
      </c>
      <c r="E4064" s="92" t="s">
        <v>37</v>
      </c>
      <c r="F4064" s="92" t="s">
        <v>37</v>
      </c>
      <c r="G4064" s="93" t="s">
        <v>41</v>
      </c>
      <c r="H4064" s="93" t="s">
        <v>64</v>
      </c>
      <c r="I4064" s="92" t="s">
        <v>117</v>
      </c>
      <c r="J4064" s="94">
        <v>42248</v>
      </c>
      <c r="K4064" s="95">
        <v>107168</v>
      </c>
      <c r="L4064" s="96">
        <v>9985622.8899978492</v>
      </c>
    </row>
    <row r="4065" spans="1:12" s="97" customFormat="1" ht="15" customHeight="1" x14ac:dyDescent="0.25">
      <c r="A4065" s="91" t="s">
        <v>57</v>
      </c>
      <c r="B4065" s="92" t="s">
        <v>41</v>
      </c>
      <c r="C4065" s="92" t="s">
        <v>34</v>
      </c>
      <c r="D4065" s="92" t="s">
        <v>37</v>
      </c>
      <c r="E4065" s="92" t="s">
        <v>37</v>
      </c>
      <c r="F4065" s="92" t="s">
        <v>37</v>
      </c>
      <c r="G4065" s="93" t="s">
        <v>41</v>
      </c>
      <c r="H4065" s="93" t="s">
        <v>64</v>
      </c>
      <c r="I4065" s="92" t="s">
        <v>45</v>
      </c>
      <c r="J4065" s="94">
        <v>116254</v>
      </c>
      <c r="K4065" s="95">
        <v>222894</v>
      </c>
      <c r="L4065" s="96">
        <v>18510508.599987</v>
      </c>
    </row>
    <row r="4066" spans="1:12" s="97" customFormat="1" ht="15" customHeight="1" x14ac:dyDescent="0.25">
      <c r="A4066" s="91" t="s">
        <v>57</v>
      </c>
      <c r="B4066" s="92" t="s">
        <v>41</v>
      </c>
      <c r="C4066" s="92" t="s">
        <v>34</v>
      </c>
      <c r="D4066" s="92" t="s">
        <v>37</v>
      </c>
      <c r="E4066" s="92" t="s">
        <v>37</v>
      </c>
      <c r="F4066" s="92" t="s">
        <v>37</v>
      </c>
      <c r="G4066" s="93" t="s">
        <v>42</v>
      </c>
      <c r="H4066" s="93" t="s">
        <v>122</v>
      </c>
      <c r="I4066" s="92" t="s">
        <v>117</v>
      </c>
      <c r="J4066" s="94">
        <v>3508</v>
      </c>
      <c r="K4066" s="95">
        <v>6289</v>
      </c>
      <c r="L4066" s="96">
        <v>542243.18999999797</v>
      </c>
    </row>
    <row r="4067" spans="1:12" s="97" customFormat="1" ht="15" customHeight="1" x14ac:dyDescent="0.25">
      <c r="A4067" s="91" t="s">
        <v>57</v>
      </c>
      <c r="B4067" s="92" t="s">
        <v>41</v>
      </c>
      <c r="C4067" s="92" t="s">
        <v>34</v>
      </c>
      <c r="D4067" s="92" t="s">
        <v>37</v>
      </c>
      <c r="E4067" s="92" t="s">
        <v>37</v>
      </c>
      <c r="F4067" s="92" t="s">
        <v>37</v>
      </c>
      <c r="G4067" s="93" t="s">
        <v>42</v>
      </c>
      <c r="H4067" s="93" t="s">
        <v>122</v>
      </c>
      <c r="I4067" s="92" t="s">
        <v>45</v>
      </c>
      <c r="J4067" s="94">
        <v>10794</v>
      </c>
      <c r="K4067" s="95">
        <v>14724</v>
      </c>
      <c r="L4067" s="96">
        <v>1027305.73999994</v>
      </c>
    </row>
    <row r="4068" spans="1:12" s="97" customFormat="1" ht="15" customHeight="1" x14ac:dyDescent="0.25">
      <c r="A4068" s="91" t="s">
        <v>57</v>
      </c>
      <c r="B4068" s="92" t="s">
        <v>41</v>
      </c>
      <c r="C4068" s="92" t="s">
        <v>34</v>
      </c>
      <c r="D4068" s="92" t="s">
        <v>37</v>
      </c>
      <c r="E4068" s="92" t="s">
        <v>37</v>
      </c>
      <c r="F4068" s="92" t="s">
        <v>37</v>
      </c>
      <c r="G4068" s="93" t="s">
        <v>42</v>
      </c>
      <c r="H4068" s="93" t="s">
        <v>37</v>
      </c>
      <c r="I4068" s="92" t="s">
        <v>117</v>
      </c>
      <c r="J4068" s="94">
        <v>39683</v>
      </c>
      <c r="K4068" s="95">
        <v>92046</v>
      </c>
      <c r="L4068" s="96">
        <v>8573073.6199987493</v>
      </c>
    </row>
    <row r="4069" spans="1:12" s="97" customFormat="1" ht="15" customHeight="1" x14ac:dyDescent="0.25">
      <c r="A4069" s="91" t="s">
        <v>57</v>
      </c>
      <c r="B4069" s="92" t="s">
        <v>41</v>
      </c>
      <c r="C4069" s="92" t="s">
        <v>34</v>
      </c>
      <c r="D4069" s="92" t="s">
        <v>37</v>
      </c>
      <c r="E4069" s="92" t="s">
        <v>37</v>
      </c>
      <c r="F4069" s="92" t="s">
        <v>37</v>
      </c>
      <c r="G4069" s="93" t="s">
        <v>42</v>
      </c>
      <c r="H4069" s="93" t="s">
        <v>37</v>
      </c>
      <c r="I4069" s="92" t="s">
        <v>45</v>
      </c>
      <c r="J4069" s="94">
        <v>125053</v>
      </c>
      <c r="K4069" s="95">
        <v>231590</v>
      </c>
      <c r="L4069" s="96">
        <v>19131269.969987702</v>
      </c>
    </row>
    <row r="4070" spans="1:12" s="97" customFormat="1" ht="15" customHeight="1" x14ac:dyDescent="0.25">
      <c r="A4070" s="91" t="s">
        <v>57</v>
      </c>
      <c r="B4070" s="92" t="s">
        <v>41</v>
      </c>
      <c r="C4070" s="92" t="s">
        <v>34</v>
      </c>
      <c r="D4070" s="92" t="s">
        <v>37</v>
      </c>
      <c r="E4070" s="92" t="s">
        <v>37</v>
      </c>
      <c r="F4070" s="92" t="s">
        <v>37</v>
      </c>
      <c r="G4070" s="93" t="s">
        <v>42</v>
      </c>
      <c r="H4070" s="93" t="s">
        <v>64</v>
      </c>
      <c r="I4070" s="92" t="s">
        <v>117</v>
      </c>
      <c r="J4070" s="94">
        <v>36198</v>
      </c>
      <c r="K4070" s="95">
        <v>85757</v>
      </c>
      <c r="L4070" s="96">
        <v>8030830.4299989399</v>
      </c>
    </row>
    <row r="4071" spans="1:12" s="97" customFormat="1" ht="15" customHeight="1" x14ac:dyDescent="0.25">
      <c r="A4071" s="91" t="s">
        <v>57</v>
      </c>
      <c r="B4071" s="92" t="s">
        <v>41</v>
      </c>
      <c r="C4071" s="92" t="s">
        <v>34</v>
      </c>
      <c r="D4071" s="92" t="s">
        <v>37</v>
      </c>
      <c r="E4071" s="92" t="s">
        <v>37</v>
      </c>
      <c r="F4071" s="92" t="s">
        <v>37</v>
      </c>
      <c r="G4071" s="93" t="s">
        <v>42</v>
      </c>
      <c r="H4071" s="93" t="s">
        <v>64</v>
      </c>
      <c r="I4071" s="92" t="s">
        <v>45</v>
      </c>
      <c r="J4071" s="94">
        <v>114320</v>
      </c>
      <c r="K4071" s="95">
        <v>216866</v>
      </c>
      <c r="L4071" s="96">
        <v>18103964.2299845</v>
      </c>
    </row>
    <row r="4072" spans="1:12" s="97" customFormat="1" ht="15" customHeight="1" x14ac:dyDescent="0.25">
      <c r="A4072" s="91" t="s">
        <v>57</v>
      </c>
      <c r="B4072" s="92" t="s">
        <v>41</v>
      </c>
      <c r="C4072" s="92" t="s">
        <v>34</v>
      </c>
      <c r="D4072" s="92" t="s">
        <v>37</v>
      </c>
      <c r="E4072" s="92" t="s">
        <v>37</v>
      </c>
      <c r="F4072" s="92" t="s">
        <v>37</v>
      </c>
      <c r="G4072" s="93" t="s">
        <v>43</v>
      </c>
      <c r="H4072" s="93" t="s">
        <v>122</v>
      </c>
      <c r="I4072" s="92" t="s">
        <v>117</v>
      </c>
      <c r="J4072" s="94">
        <v>3663</v>
      </c>
      <c r="K4072" s="95">
        <v>6246</v>
      </c>
      <c r="L4072" s="96">
        <v>553900.71999999695</v>
      </c>
    </row>
    <row r="4073" spans="1:12" s="97" customFormat="1" ht="15" customHeight="1" x14ac:dyDescent="0.25">
      <c r="A4073" s="91" t="s">
        <v>57</v>
      </c>
      <c r="B4073" s="92" t="s">
        <v>41</v>
      </c>
      <c r="C4073" s="92" t="s">
        <v>34</v>
      </c>
      <c r="D4073" s="92" t="s">
        <v>37</v>
      </c>
      <c r="E4073" s="92" t="s">
        <v>37</v>
      </c>
      <c r="F4073" s="92" t="s">
        <v>37</v>
      </c>
      <c r="G4073" s="93" t="s">
        <v>43</v>
      </c>
      <c r="H4073" s="93" t="s">
        <v>122</v>
      </c>
      <c r="I4073" s="92" t="s">
        <v>45</v>
      </c>
      <c r="J4073" s="94">
        <v>11119</v>
      </c>
      <c r="K4073" s="95">
        <v>15017</v>
      </c>
      <c r="L4073" s="96">
        <v>1063942.8899999501</v>
      </c>
    </row>
    <row r="4074" spans="1:12" s="97" customFormat="1" ht="15" customHeight="1" x14ac:dyDescent="0.25">
      <c r="A4074" s="91" t="s">
        <v>57</v>
      </c>
      <c r="B4074" s="92" t="s">
        <v>41</v>
      </c>
      <c r="C4074" s="92" t="s">
        <v>34</v>
      </c>
      <c r="D4074" s="92" t="s">
        <v>37</v>
      </c>
      <c r="E4074" s="92" t="s">
        <v>37</v>
      </c>
      <c r="F4074" s="92" t="s">
        <v>37</v>
      </c>
      <c r="G4074" s="93" t="s">
        <v>43</v>
      </c>
      <c r="H4074" s="93" t="s">
        <v>37</v>
      </c>
      <c r="I4074" s="92" t="s">
        <v>117</v>
      </c>
      <c r="J4074" s="94">
        <v>38169</v>
      </c>
      <c r="K4074" s="95">
        <v>85456</v>
      </c>
      <c r="L4074" s="96">
        <v>7807076.2099989001</v>
      </c>
    </row>
    <row r="4075" spans="1:12" s="97" customFormat="1" ht="15" customHeight="1" x14ac:dyDescent="0.25">
      <c r="A4075" s="91" t="s">
        <v>57</v>
      </c>
      <c r="B4075" s="92" t="s">
        <v>41</v>
      </c>
      <c r="C4075" s="92" t="s">
        <v>34</v>
      </c>
      <c r="D4075" s="92" t="s">
        <v>37</v>
      </c>
      <c r="E4075" s="92" t="s">
        <v>37</v>
      </c>
      <c r="F4075" s="92" t="s">
        <v>37</v>
      </c>
      <c r="G4075" s="93" t="s">
        <v>43</v>
      </c>
      <c r="H4075" s="93" t="s">
        <v>37</v>
      </c>
      <c r="I4075" s="92" t="s">
        <v>45</v>
      </c>
      <c r="J4075" s="94">
        <v>124707</v>
      </c>
      <c r="K4075" s="95">
        <v>226966</v>
      </c>
      <c r="L4075" s="96">
        <v>18684993.909986101</v>
      </c>
    </row>
    <row r="4076" spans="1:12" s="97" customFormat="1" ht="15" customHeight="1" x14ac:dyDescent="0.25">
      <c r="A4076" s="91" t="s">
        <v>57</v>
      </c>
      <c r="B4076" s="92" t="s">
        <v>41</v>
      </c>
      <c r="C4076" s="92" t="s">
        <v>34</v>
      </c>
      <c r="D4076" s="92" t="s">
        <v>37</v>
      </c>
      <c r="E4076" s="92" t="s">
        <v>37</v>
      </c>
      <c r="F4076" s="92" t="s">
        <v>37</v>
      </c>
      <c r="G4076" s="93" t="s">
        <v>43</v>
      </c>
      <c r="H4076" s="93" t="s">
        <v>64</v>
      </c>
      <c r="I4076" s="92" t="s">
        <v>117</v>
      </c>
      <c r="J4076" s="94">
        <v>34592</v>
      </c>
      <c r="K4076" s="95">
        <v>79210</v>
      </c>
      <c r="L4076" s="96">
        <v>7253175.4899990801</v>
      </c>
    </row>
    <row r="4077" spans="1:12" s="97" customFormat="1" ht="15" customHeight="1" x14ac:dyDescent="0.25">
      <c r="A4077" s="91" t="s">
        <v>57</v>
      </c>
      <c r="B4077" s="92" t="s">
        <v>41</v>
      </c>
      <c r="C4077" s="92" t="s">
        <v>34</v>
      </c>
      <c r="D4077" s="92" t="s">
        <v>37</v>
      </c>
      <c r="E4077" s="92" t="s">
        <v>37</v>
      </c>
      <c r="F4077" s="92" t="s">
        <v>37</v>
      </c>
      <c r="G4077" s="93" t="s">
        <v>43</v>
      </c>
      <c r="H4077" s="93" t="s">
        <v>64</v>
      </c>
      <c r="I4077" s="92" t="s">
        <v>45</v>
      </c>
      <c r="J4077" s="94">
        <v>113783</v>
      </c>
      <c r="K4077" s="95">
        <v>211949</v>
      </c>
      <c r="L4077" s="96">
        <v>17621051.019982699</v>
      </c>
    </row>
    <row r="4078" spans="1:12" s="97" customFormat="1" ht="15" customHeight="1" x14ac:dyDescent="0.25">
      <c r="A4078" s="91" t="s">
        <v>57</v>
      </c>
      <c r="B4078" s="92" t="s">
        <v>41</v>
      </c>
      <c r="C4078" s="92" t="s">
        <v>34</v>
      </c>
      <c r="D4078" s="92" t="s">
        <v>37</v>
      </c>
      <c r="E4078" s="92" t="s">
        <v>37</v>
      </c>
      <c r="F4078" s="92" t="s">
        <v>37</v>
      </c>
      <c r="G4078" s="93" t="s">
        <v>44</v>
      </c>
      <c r="H4078" s="93" t="s">
        <v>122</v>
      </c>
      <c r="I4078" s="92" t="s">
        <v>117</v>
      </c>
      <c r="J4078" s="94">
        <v>3530</v>
      </c>
      <c r="K4078" s="95">
        <v>6275</v>
      </c>
      <c r="L4078" s="96">
        <v>539334.59999999602</v>
      </c>
    </row>
    <row r="4079" spans="1:12" s="97" customFormat="1" ht="15" customHeight="1" x14ac:dyDescent="0.25">
      <c r="A4079" s="91" t="s">
        <v>57</v>
      </c>
      <c r="B4079" s="92" t="s">
        <v>41</v>
      </c>
      <c r="C4079" s="92" t="s">
        <v>34</v>
      </c>
      <c r="D4079" s="92" t="s">
        <v>37</v>
      </c>
      <c r="E4079" s="92" t="s">
        <v>37</v>
      </c>
      <c r="F4079" s="92" t="s">
        <v>37</v>
      </c>
      <c r="G4079" s="93" t="s">
        <v>44</v>
      </c>
      <c r="H4079" s="93" t="s">
        <v>122</v>
      </c>
      <c r="I4079" s="92" t="s">
        <v>45</v>
      </c>
      <c r="J4079" s="94">
        <v>11541</v>
      </c>
      <c r="K4079" s="95">
        <v>15794</v>
      </c>
      <c r="L4079" s="96">
        <v>1143406.4199999799</v>
      </c>
    </row>
    <row r="4080" spans="1:12" s="97" customFormat="1" ht="15" customHeight="1" x14ac:dyDescent="0.25">
      <c r="A4080" s="91" t="s">
        <v>57</v>
      </c>
      <c r="B4080" s="92" t="s">
        <v>41</v>
      </c>
      <c r="C4080" s="92" t="s">
        <v>34</v>
      </c>
      <c r="D4080" s="92" t="s">
        <v>37</v>
      </c>
      <c r="E4080" s="92" t="s">
        <v>37</v>
      </c>
      <c r="F4080" s="92" t="s">
        <v>37</v>
      </c>
      <c r="G4080" s="93" t="s">
        <v>44</v>
      </c>
      <c r="H4080" s="93" t="s">
        <v>37</v>
      </c>
      <c r="I4080" s="92" t="s">
        <v>117</v>
      </c>
      <c r="J4080" s="94">
        <v>35481</v>
      </c>
      <c r="K4080" s="95">
        <v>75711</v>
      </c>
      <c r="L4080" s="96">
        <v>6848463.3099994604</v>
      </c>
    </row>
    <row r="4081" spans="1:12" s="97" customFormat="1" ht="15" customHeight="1" x14ac:dyDescent="0.25">
      <c r="A4081" s="91" t="s">
        <v>57</v>
      </c>
      <c r="B4081" s="92" t="s">
        <v>41</v>
      </c>
      <c r="C4081" s="92" t="s">
        <v>34</v>
      </c>
      <c r="D4081" s="92" t="s">
        <v>37</v>
      </c>
      <c r="E4081" s="92" t="s">
        <v>37</v>
      </c>
      <c r="F4081" s="92" t="s">
        <v>37</v>
      </c>
      <c r="G4081" s="93" t="s">
        <v>44</v>
      </c>
      <c r="H4081" s="93" t="s">
        <v>37</v>
      </c>
      <c r="I4081" s="92" t="s">
        <v>45</v>
      </c>
      <c r="J4081" s="94">
        <v>124984</v>
      </c>
      <c r="K4081" s="95">
        <v>224368</v>
      </c>
      <c r="L4081" s="96">
        <v>18599001.059985399</v>
      </c>
    </row>
    <row r="4082" spans="1:12" s="97" customFormat="1" ht="15" customHeight="1" x14ac:dyDescent="0.25">
      <c r="A4082" s="91" t="s">
        <v>57</v>
      </c>
      <c r="B4082" s="92" t="s">
        <v>41</v>
      </c>
      <c r="C4082" s="92" t="s">
        <v>34</v>
      </c>
      <c r="D4082" s="92" t="s">
        <v>37</v>
      </c>
      <c r="E4082" s="92" t="s">
        <v>37</v>
      </c>
      <c r="F4082" s="92" t="s">
        <v>37</v>
      </c>
      <c r="G4082" s="93" t="s">
        <v>44</v>
      </c>
      <c r="H4082" s="93" t="s">
        <v>64</v>
      </c>
      <c r="I4082" s="92" t="s">
        <v>117</v>
      </c>
      <c r="J4082" s="94">
        <v>32056</v>
      </c>
      <c r="K4082" s="95">
        <v>69436</v>
      </c>
      <c r="L4082" s="96">
        <v>6309128.7099995902</v>
      </c>
    </row>
    <row r="4083" spans="1:12" s="97" customFormat="1" ht="15" customHeight="1" x14ac:dyDescent="0.25">
      <c r="A4083" s="91" t="s">
        <v>57</v>
      </c>
      <c r="B4083" s="92" t="s">
        <v>41</v>
      </c>
      <c r="C4083" s="92" t="s">
        <v>34</v>
      </c>
      <c r="D4083" s="92" t="s">
        <v>37</v>
      </c>
      <c r="E4083" s="92" t="s">
        <v>37</v>
      </c>
      <c r="F4083" s="92" t="s">
        <v>37</v>
      </c>
      <c r="G4083" s="93" t="s">
        <v>44</v>
      </c>
      <c r="H4083" s="93" t="s">
        <v>64</v>
      </c>
      <c r="I4083" s="92" t="s">
        <v>45</v>
      </c>
      <c r="J4083" s="94">
        <v>113675</v>
      </c>
      <c r="K4083" s="95">
        <v>208574</v>
      </c>
      <c r="L4083" s="96">
        <v>17455594.6399814</v>
      </c>
    </row>
    <row r="4084" spans="1:12" s="97" customFormat="1" ht="15" customHeight="1" x14ac:dyDescent="0.25">
      <c r="A4084" s="91" t="s">
        <v>57</v>
      </c>
      <c r="B4084" s="92" t="s">
        <v>41</v>
      </c>
      <c r="C4084" s="92" t="s">
        <v>34</v>
      </c>
      <c r="D4084" s="92" t="s">
        <v>37</v>
      </c>
      <c r="E4084" s="92" t="s">
        <v>37</v>
      </c>
      <c r="F4084" s="92" t="s">
        <v>37</v>
      </c>
      <c r="G4084" s="93" t="s">
        <v>98</v>
      </c>
      <c r="H4084" s="93" t="s">
        <v>122</v>
      </c>
      <c r="I4084" s="92" t="s">
        <v>117</v>
      </c>
      <c r="J4084" s="94">
        <v>3310</v>
      </c>
      <c r="K4084" s="95">
        <v>6298</v>
      </c>
      <c r="L4084" s="96">
        <v>548188.31999999401</v>
      </c>
    </row>
    <row r="4085" spans="1:12" s="97" customFormat="1" ht="15" customHeight="1" x14ac:dyDescent="0.25">
      <c r="A4085" s="91" t="s">
        <v>57</v>
      </c>
      <c r="B4085" s="92" t="s">
        <v>41</v>
      </c>
      <c r="C4085" s="92" t="s">
        <v>34</v>
      </c>
      <c r="D4085" s="92" t="s">
        <v>37</v>
      </c>
      <c r="E4085" s="92" t="s">
        <v>37</v>
      </c>
      <c r="F4085" s="92" t="s">
        <v>37</v>
      </c>
      <c r="G4085" s="93" t="s">
        <v>98</v>
      </c>
      <c r="H4085" s="93" t="s">
        <v>122</v>
      </c>
      <c r="I4085" s="92" t="s">
        <v>45</v>
      </c>
      <c r="J4085" s="94">
        <v>11206</v>
      </c>
      <c r="K4085" s="95">
        <v>16345</v>
      </c>
      <c r="L4085" s="96">
        <v>1175242.45</v>
      </c>
    </row>
    <row r="4086" spans="1:12" s="97" customFormat="1" ht="15" customHeight="1" x14ac:dyDescent="0.25">
      <c r="A4086" s="91" t="s">
        <v>57</v>
      </c>
      <c r="B4086" s="92" t="s">
        <v>41</v>
      </c>
      <c r="C4086" s="92" t="s">
        <v>34</v>
      </c>
      <c r="D4086" s="92" t="s">
        <v>37</v>
      </c>
      <c r="E4086" s="92" t="s">
        <v>37</v>
      </c>
      <c r="F4086" s="92" t="s">
        <v>37</v>
      </c>
      <c r="G4086" s="93" t="s">
        <v>98</v>
      </c>
      <c r="H4086" s="93" t="s">
        <v>37</v>
      </c>
      <c r="I4086" s="92" t="s">
        <v>117</v>
      </c>
      <c r="J4086" s="94">
        <v>33234</v>
      </c>
      <c r="K4086" s="95">
        <v>73519</v>
      </c>
      <c r="L4086" s="96">
        <v>7017943.8199995803</v>
      </c>
    </row>
    <row r="4087" spans="1:12" s="97" customFormat="1" ht="15" customHeight="1" x14ac:dyDescent="0.25">
      <c r="A4087" s="91" t="s">
        <v>57</v>
      </c>
      <c r="B4087" s="92" t="s">
        <v>41</v>
      </c>
      <c r="C4087" s="92" t="s">
        <v>34</v>
      </c>
      <c r="D4087" s="92" t="s">
        <v>37</v>
      </c>
      <c r="E4087" s="92" t="s">
        <v>37</v>
      </c>
      <c r="F4087" s="92" t="s">
        <v>37</v>
      </c>
      <c r="G4087" s="93" t="s">
        <v>98</v>
      </c>
      <c r="H4087" s="93" t="s">
        <v>37</v>
      </c>
      <c r="I4087" s="92" t="s">
        <v>45</v>
      </c>
      <c r="J4087" s="94">
        <v>127405</v>
      </c>
      <c r="K4087" s="95">
        <v>248901</v>
      </c>
      <c r="L4087" s="96">
        <v>22492616.629998401</v>
      </c>
    </row>
    <row r="4088" spans="1:12" s="97" customFormat="1" ht="15" customHeight="1" x14ac:dyDescent="0.25">
      <c r="A4088" s="91" t="s">
        <v>57</v>
      </c>
      <c r="B4088" s="92" t="s">
        <v>41</v>
      </c>
      <c r="C4088" s="92" t="s">
        <v>34</v>
      </c>
      <c r="D4088" s="92" t="s">
        <v>37</v>
      </c>
      <c r="E4088" s="92" t="s">
        <v>37</v>
      </c>
      <c r="F4088" s="92" t="s">
        <v>37</v>
      </c>
      <c r="G4088" s="93" t="s">
        <v>98</v>
      </c>
      <c r="H4088" s="93" t="s">
        <v>64</v>
      </c>
      <c r="I4088" s="92" t="s">
        <v>117</v>
      </c>
      <c r="J4088" s="94">
        <v>30029</v>
      </c>
      <c r="K4088" s="95">
        <v>67221</v>
      </c>
      <c r="L4088" s="96">
        <v>6469755.4999997197</v>
      </c>
    </row>
    <row r="4089" spans="1:12" s="97" customFormat="1" ht="15" customHeight="1" x14ac:dyDescent="0.25">
      <c r="A4089" s="91" t="s">
        <v>57</v>
      </c>
      <c r="B4089" s="92" t="s">
        <v>41</v>
      </c>
      <c r="C4089" s="92" t="s">
        <v>34</v>
      </c>
      <c r="D4089" s="92" t="s">
        <v>37</v>
      </c>
      <c r="E4089" s="92" t="s">
        <v>37</v>
      </c>
      <c r="F4089" s="92" t="s">
        <v>37</v>
      </c>
      <c r="G4089" s="93" t="s">
        <v>98</v>
      </c>
      <c r="H4089" s="93" t="s">
        <v>64</v>
      </c>
      <c r="I4089" s="92" t="s">
        <v>45</v>
      </c>
      <c r="J4089" s="94">
        <v>116451</v>
      </c>
      <c r="K4089" s="95">
        <v>232556</v>
      </c>
      <c r="L4089" s="96">
        <v>21317374.179994699</v>
      </c>
    </row>
    <row r="4090" spans="1:12" s="97" customFormat="1" ht="15" customHeight="1" x14ac:dyDescent="0.25">
      <c r="A4090" s="91" t="s">
        <v>57</v>
      </c>
      <c r="B4090" s="92" t="s">
        <v>41</v>
      </c>
      <c r="C4090" s="92" t="s">
        <v>34</v>
      </c>
      <c r="D4090" s="92" t="s">
        <v>37</v>
      </c>
      <c r="E4090" s="92" t="s">
        <v>37</v>
      </c>
      <c r="F4090" s="92" t="s">
        <v>37</v>
      </c>
      <c r="G4090" s="93" t="s">
        <v>37</v>
      </c>
      <c r="H4090" s="93" t="s">
        <v>122</v>
      </c>
      <c r="I4090" s="92" t="s">
        <v>117</v>
      </c>
      <c r="J4090" s="94">
        <v>14643</v>
      </c>
      <c r="K4090" s="95">
        <v>33189</v>
      </c>
      <c r="L4090" s="96">
        <v>2868957.7000001702</v>
      </c>
    </row>
    <row r="4091" spans="1:12" s="97" customFormat="1" ht="15" customHeight="1" x14ac:dyDescent="0.25">
      <c r="A4091" s="91" t="s">
        <v>57</v>
      </c>
      <c r="B4091" s="92" t="s">
        <v>41</v>
      </c>
      <c r="C4091" s="92" t="s">
        <v>34</v>
      </c>
      <c r="D4091" s="92" t="s">
        <v>37</v>
      </c>
      <c r="E4091" s="92" t="s">
        <v>37</v>
      </c>
      <c r="F4091" s="92" t="s">
        <v>37</v>
      </c>
      <c r="G4091" s="93" t="s">
        <v>37</v>
      </c>
      <c r="H4091" s="93" t="s">
        <v>122</v>
      </c>
      <c r="I4091" s="92" t="s">
        <v>45</v>
      </c>
      <c r="J4091" s="94">
        <v>46058</v>
      </c>
      <c r="K4091" s="95">
        <v>76368</v>
      </c>
      <c r="L4091" s="96">
        <v>5411098.8599992804</v>
      </c>
    </row>
    <row r="4092" spans="1:12" s="97" customFormat="1" ht="15" customHeight="1" x14ac:dyDescent="0.25">
      <c r="A4092" s="91" t="s">
        <v>57</v>
      </c>
      <c r="B4092" s="92" t="s">
        <v>41</v>
      </c>
      <c r="C4092" s="92" t="s">
        <v>34</v>
      </c>
      <c r="D4092" s="92" t="s">
        <v>37</v>
      </c>
      <c r="E4092" s="92" t="s">
        <v>37</v>
      </c>
      <c r="F4092" s="92" t="s">
        <v>37</v>
      </c>
      <c r="G4092" s="93" t="s">
        <v>37</v>
      </c>
      <c r="H4092" s="93" t="s">
        <v>37</v>
      </c>
      <c r="I4092" s="92" t="s">
        <v>117</v>
      </c>
      <c r="J4092" s="94">
        <v>187659</v>
      </c>
      <c r="K4092" s="95">
        <v>453035</v>
      </c>
      <c r="L4092" s="96">
        <v>41978784.690021403</v>
      </c>
    </row>
    <row r="4093" spans="1:12" s="97" customFormat="1" ht="15" customHeight="1" x14ac:dyDescent="0.25">
      <c r="A4093" s="91" t="s">
        <v>57</v>
      </c>
      <c r="B4093" s="92" t="s">
        <v>41</v>
      </c>
      <c r="C4093" s="92" t="s">
        <v>34</v>
      </c>
      <c r="D4093" s="92" t="s">
        <v>37</v>
      </c>
      <c r="E4093" s="92" t="s">
        <v>37</v>
      </c>
      <c r="F4093" s="92" t="s">
        <v>37</v>
      </c>
      <c r="G4093" s="93" t="s">
        <v>37</v>
      </c>
      <c r="H4093" s="93" t="s">
        <v>37</v>
      </c>
      <c r="I4093" s="92" t="s">
        <v>45</v>
      </c>
      <c r="J4093" s="94">
        <v>610111</v>
      </c>
      <c r="K4093" s="95">
        <v>1190185</v>
      </c>
      <c r="L4093" s="96">
        <v>100146583.599905</v>
      </c>
    </row>
    <row r="4094" spans="1:12" s="97" customFormat="1" ht="15" customHeight="1" x14ac:dyDescent="0.25">
      <c r="A4094" s="91" t="s">
        <v>57</v>
      </c>
      <c r="B4094" s="92" t="s">
        <v>41</v>
      </c>
      <c r="C4094" s="92" t="s">
        <v>34</v>
      </c>
      <c r="D4094" s="92" t="s">
        <v>37</v>
      </c>
      <c r="E4094" s="92" t="s">
        <v>37</v>
      </c>
      <c r="F4094" s="92" t="s">
        <v>37</v>
      </c>
      <c r="G4094" s="93" t="s">
        <v>37</v>
      </c>
      <c r="H4094" s="93" t="s">
        <v>64</v>
      </c>
      <c r="I4094" s="92" t="s">
        <v>117</v>
      </c>
      <c r="J4094" s="94">
        <v>169873</v>
      </c>
      <c r="K4094" s="95">
        <v>409839</v>
      </c>
      <c r="L4094" s="96">
        <v>38141002.580005102</v>
      </c>
    </row>
    <row r="4095" spans="1:12" s="97" customFormat="1" ht="15" customHeight="1" x14ac:dyDescent="0.25">
      <c r="A4095" s="91" t="s">
        <v>57</v>
      </c>
      <c r="B4095" s="92" t="s">
        <v>41</v>
      </c>
      <c r="C4095" s="92" t="s">
        <v>34</v>
      </c>
      <c r="D4095" s="92" t="s">
        <v>37</v>
      </c>
      <c r="E4095" s="92" t="s">
        <v>37</v>
      </c>
      <c r="F4095" s="92" t="s">
        <v>37</v>
      </c>
      <c r="G4095" s="93" t="s">
        <v>37</v>
      </c>
      <c r="H4095" s="93" t="s">
        <v>64</v>
      </c>
      <c r="I4095" s="92" t="s">
        <v>45</v>
      </c>
      <c r="J4095" s="94">
        <v>556588</v>
      </c>
      <c r="K4095" s="95">
        <v>1095808</v>
      </c>
      <c r="L4095" s="96">
        <v>93247449.509988502</v>
      </c>
    </row>
    <row r="4096" spans="1:12" s="97" customFormat="1" ht="15" customHeight="1" x14ac:dyDescent="0.25">
      <c r="A4096" s="91" t="s">
        <v>57</v>
      </c>
      <c r="B4096" s="92" t="s">
        <v>41</v>
      </c>
      <c r="C4096" s="92" t="s">
        <v>56</v>
      </c>
      <c r="D4096" s="92" t="s">
        <v>123</v>
      </c>
      <c r="E4096" s="92" t="s">
        <v>61</v>
      </c>
      <c r="F4096" s="92" t="s">
        <v>37</v>
      </c>
      <c r="G4096" s="93" t="s">
        <v>37</v>
      </c>
      <c r="H4096" s="93" t="s">
        <v>37</v>
      </c>
      <c r="I4096" s="92" t="s">
        <v>117</v>
      </c>
      <c r="J4096" s="94">
        <v>2949</v>
      </c>
      <c r="K4096" s="95">
        <v>4509</v>
      </c>
      <c r="L4096" s="96">
        <v>209134.46999999101</v>
      </c>
    </row>
    <row r="4097" spans="1:12" s="97" customFormat="1" ht="15" customHeight="1" x14ac:dyDescent="0.25">
      <c r="A4097" s="91" t="s">
        <v>57</v>
      </c>
      <c r="B4097" s="92" t="s">
        <v>41</v>
      </c>
      <c r="C4097" s="92" t="s">
        <v>56</v>
      </c>
      <c r="D4097" s="92" t="s">
        <v>123</v>
      </c>
      <c r="E4097" s="92" t="s">
        <v>61</v>
      </c>
      <c r="F4097" s="92" t="s">
        <v>37</v>
      </c>
      <c r="G4097" s="93" t="s">
        <v>37</v>
      </c>
      <c r="H4097" s="93" t="s">
        <v>37</v>
      </c>
      <c r="I4097" s="92" t="s">
        <v>45</v>
      </c>
      <c r="J4097" s="94">
        <v>10176</v>
      </c>
      <c r="K4097" s="95">
        <v>14210</v>
      </c>
      <c r="L4097" s="96">
        <v>575265.60000000196</v>
      </c>
    </row>
    <row r="4098" spans="1:12" s="97" customFormat="1" ht="15" customHeight="1" x14ac:dyDescent="0.25">
      <c r="A4098" s="91" t="s">
        <v>57</v>
      </c>
      <c r="B4098" s="92" t="s">
        <v>41</v>
      </c>
      <c r="C4098" s="92" t="s">
        <v>56</v>
      </c>
      <c r="D4098" s="92" t="s">
        <v>123</v>
      </c>
      <c r="E4098" s="92" t="s">
        <v>62</v>
      </c>
      <c r="F4098" s="92" t="s">
        <v>37</v>
      </c>
      <c r="G4098" s="93" t="s">
        <v>37</v>
      </c>
      <c r="H4098" s="93" t="s">
        <v>37</v>
      </c>
      <c r="I4098" s="92" t="s">
        <v>117</v>
      </c>
      <c r="J4098" s="94">
        <v>1675</v>
      </c>
      <c r="K4098" s="95">
        <v>2762</v>
      </c>
      <c r="L4098" s="96">
        <v>124234.760000001</v>
      </c>
    </row>
    <row r="4099" spans="1:12" s="97" customFormat="1" ht="15" customHeight="1" x14ac:dyDescent="0.25">
      <c r="A4099" s="91" t="s">
        <v>57</v>
      </c>
      <c r="B4099" s="92" t="s">
        <v>41</v>
      </c>
      <c r="C4099" s="92" t="s">
        <v>56</v>
      </c>
      <c r="D4099" s="92" t="s">
        <v>123</v>
      </c>
      <c r="E4099" s="92" t="s">
        <v>62</v>
      </c>
      <c r="F4099" s="92" t="s">
        <v>37</v>
      </c>
      <c r="G4099" s="93" t="s">
        <v>37</v>
      </c>
      <c r="H4099" s="93" t="s">
        <v>37</v>
      </c>
      <c r="I4099" s="92" t="s">
        <v>45</v>
      </c>
      <c r="J4099" s="94">
        <v>4535</v>
      </c>
      <c r="K4099" s="95">
        <v>6150</v>
      </c>
      <c r="L4099" s="96">
        <v>234190.8</v>
      </c>
    </row>
    <row r="4100" spans="1:12" s="97" customFormat="1" ht="15" customHeight="1" x14ac:dyDescent="0.25">
      <c r="A4100" s="91" t="s">
        <v>57</v>
      </c>
      <c r="B4100" s="92" t="s">
        <v>41</v>
      </c>
      <c r="C4100" s="92" t="s">
        <v>56</v>
      </c>
      <c r="D4100" s="92" t="s">
        <v>123</v>
      </c>
      <c r="E4100" s="92" t="s">
        <v>37</v>
      </c>
      <c r="F4100" s="92" t="s">
        <v>120</v>
      </c>
      <c r="G4100" s="93" t="s">
        <v>37</v>
      </c>
      <c r="H4100" s="93" t="s">
        <v>37</v>
      </c>
      <c r="I4100" s="92" t="s">
        <v>117</v>
      </c>
      <c r="J4100" s="94">
        <v>301</v>
      </c>
      <c r="K4100" s="95">
        <v>472</v>
      </c>
      <c r="L4100" s="96">
        <v>22334.980000000101</v>
      </c>
    </row>
    <row r="4101" spans="1:12" s="97" customFormat="1" ht="15" customHeight="1" x14ac:dyDescent="0.25">
      <c r="A4101" s="91" t="s">
        <v>57</v>
      </c>
      <c r="B4101" s="92" t="s">
        <v>41</v>
      </c>
      <c r="C4101" s="92" t="s">
        <v>56</v>
      </c>
      <c r="D4101" s="92" t="s">
        <v>123</v>
      </c>
      <c r="E4101" s="92" t="s">
        <v>37</v>
      </c>
      <c r="F4101" s="92" t="s">
        <v>120</v>
      </c>
      <c r="G4101" s="93" t="s">
        <v>37</v>
      </c>
      <c r="H4101" s="93" t="s">
        <v>37</v>
      </c>
      <c r="I4101" s="92" t="s">
        <v>45</v>
      </c>
      <c r="J4101" s="94">
        <v>775</v>
      </c>
      <c r="K4101" s="95">
        <v>1012</v>
      </c>
      <c r="L4101" s="96">
        <v>35826.6</v>
      </c>
    </row>
    <row r="4102" spans="1:12" s="97" customFormat="1" ht="15" customHeight="1" x14ac:dyDescent="0.25">
      <c r="A4102" s="91" t="s">
        <v>57</v>
      </c>
      <c r="B4102" s="92" t="s">
        <v>41</v>
      </c>
      <c r="C4102" s="92" t="s">
        <v>56</v>
      </c>
      <c r="D4102" s="92" t="s">
        <v>123</v>
      </c>
      <c r="E4102" s="92" t="s">
        <v>37</v>
      </c>
      <c r="F4102" s="92" t="s">
        <v>121</v>
      </c>
      <c r="G4102" s="93" t="s">
        <v>37</v>
      </c>
      <c r="H4102" s="93" t="s">
        <v>37</v>
      </c>
      <c r="I4102" s="92" t="s">
        <v>117</v>
      </c>
      <c r="J4102" s="94">
        <v>3659</v>
      </c>
      <c r="K4102" s="95">
        <v>5630</v>
      </c>
      <c r="L4102" s="96">
        <v>256869.67999999001</v>
      </c>
    </row>
    <row r="4103" spans="1:12" s="97" customFormat="1" ht="15" customHeight="1" x14ac:dyDescent="0.25">
      <c r="A4103" s="91" t="s">
        <v>57</v>
      </c>
      <c r="B4103" s="92" t="s">
        <v>41</v>
      </c>
      <c r="C4103" s="92" t="s">
        <v>56</v>
      </c>
      <c r="D4103" s="92" t="s">
        <v>123</v>
      </c>
      <c r="E4103" s="92" t="s">
        <v>37</v>
      </c>
      <c r="F4103" s="92" t="s">
        <v>121</v>
      </c>
      <c r="G4103" s="93" t="s">
        <v>37</v>
      </c>
      <c r="H4103" s="93" t="s">
        <v>37</v>
      </c>
      <c r="I4103" s="92" t="s">
        <v>45</v>
      </c>
      <c r="J4103" s="94">
        <v>11776</v>
      </c>
      <c r="K4103" s="95">
        <v>16381</v>
      </c>
      <c r="L4103" s="96">
        <v>652963.900000002</v>
      </c>
    </row>
    <row r="4104" spans="1:12" s="97" customFormat="1" ht="15" customHeight="1" x14ac:dyDescent="0.25">
      <c r="A4104" s="91" t="s">
        <v>57</v>
      </c>
      <c r="B4104" s="92" t="s">
        <v>41</v>
      </c>
      <c r="C4104" s="92" t="s">
        <v>56</v>
      </c>
      <c r="D4104" s="92" t="s">
        <v>123</v>
      </c>
      <c r="E4104" s="92" t="s">
        <v>37</v>
      </c>
      <c r="F4104" s="92" t="s">
        <v>60</v>
      </c>
      <c r="G4104" s="93" t="s">
        <v>37</v>
      </c>
      <c r="H4104" s="93" t="s">
        <v>37</v>
      </c>
      <c r="I4104" s="92" t="s">
        <v>117</v>
      </c>
      <c r="J4104" s="94">
        <v>665</v>
      </c>
      <c r="K4104" s="95">
        <v>1169</v>
      </c>
      <c r="L4104" s="96">
        <v>54164.569999999898</v>
      </c>
    </row>
    <row r="4105" spans="1:12" s="97" customFormat="1" ht="15" customHeight="1" x14ac:dyDescent="0.25">
      <c r="A4105" s="91" t="s">
        <v>57</v>
      </c>
      <c r="B4105" s="92" t="s">
        <v>41</v>
      </c>
      <c r="C4105" s="92" t="s">
        <v>56</v>
      </c>
      <c r="D4105" s="92" t="s">
        <v>123</v>
      </c>
      <c r="E4105" s="92" t="s">
        <v>37</v>
      </c>
      <c r="F4105" s="92" t="s">
        <v>60</v>
      </c>
      <c r="G4105" s="93" t="s">
        <v>37</v>
      </c>
      <c r="H4105" s="93" t="s">
        <v>37</v>
      </c>
      <c r="I4105" s="92" t="s">
        <v>45</v>
      </c>
      <c r="J4105" s="94">
        <v>2165</v>
      </c>
      <c r="K4105" s="95">
        <v>2967</v>
      </c>
      <c r="L4105" s="96">
        <v>120665.9</v>
      </c>
    </row>
    <row r="4106" spans="1:12" s="97" customFormat="1" ht="15" customHeight="1" x14ac:dyDescent="0.25">
      <c r="A4106" s="91" t="s">
        <v>57</v>
      </c>
      <c r="B4106" s="92" t="s">
        <v>41</v>
      </c>
      <c r="C4106" s="92" t="s">
        <v>56</v>
      </c>
      <c r="D4106" s="92" t="s">
        <v>123</v>
      </c>
      <c r="E4106" s="92" t="s">
        <v>37</v>
      </c>
      <c r="F4106" s="92" t="s">
        <v>37</v>
      </c>
      <c r="G4106" s="93" t="s">
        <v>37</v>
      </c>
      <c r="H4106" s="93" t="s">
        <v>37</v>
      </c>
      <c r="I4106" s="92" t="s">
        <v>117</v>
      </c>
      <c r="J4106" s="94">
        <v>4624</v>
      </c>
      <c r="K4106" s="95">
        <v>7271</v>
      </c>
      <c r="L4106" s="96">
        <v>333369.23000002198</v>
      </c>
    </row>
    <row r="4107" spans="1:12" s="97" customFormat="1" ht="15" customHeight="1" x14ac:dyDescent="0.25">
      <c r="A4107" s="91" t="s">
        <v>57</v>
      </c>
      <c r="B4107" s="92" t="s">
        <v>41</v>
      </c>
      <c r="C4107" s="92" t="s">
        <v>56</v>
      </c>
      <c r="D4107" s="92" t="s">
        <v>123</v>
      </c>
      <c r="E4107" s="92" t="s">
        <v>37</v>
      </c>
      <c r="F4107" s="92" t="s">
        <v>37</v>
      </c>
      <c r="G4107" s="93" t="s">
        <v>37</v>
      </c>
      <c r="H4107" s="93" t="s">
        <v>37</v>
      </c>
      <c r="I4107" s="92" t="s">
        <v>45</v>
      </c>
      <c r="J4107" s="94">
        <v>14711</v>
      </c>
      <c r="K4107" s="95">
        <v>20360</v>
      </c>
      <c r="L4107" s="96">
        <v>809456.39999999804</v>
      </c>
    </row>
    <row r="4108" spans="1:12" s="97" customFormat="1" ht="15" customHeight="1" x14ac:dyDescent="0.25">
      <c r="A4108" s="91" t="s">
        <v>57</v>
      </c>
      <c r="B4108" s="92" t="s">
        <v>41</v>
      </c>
      <c r="C4108" s="92" t="s">
        <v>56</v>
      </c>
      <c r="D4108" s="92" t="s">
        <v>125</v>
      </c>
      <c r="E4108" s="92" t="s">
        <v>61</v>
      </c>
      <c r="F4108" s="92" t="s">
        <v>37</v>
      </c>
      <c r="G4108" s="93" t="s">
        <v>37</v>
      </c>
      <c r="H4108" s="93" t="s">
        <v>37</v>
      </c>
      <c r="I4108" s="92" t="s">
        <v>117</v>
      </c>
      <c r="J4108" s="94">
        <v>1777</v>
      </c>
      <c r="K4108" s="95">
        <v>7279</v>
      </c>
      <c r="L4108" s="96">
        <v>597239.40999996103</v>
      </c>
    </row>
    <row r="4109" spans="1:12" s="97" customFormat="1" ht="15" customHeight="1" x14ac:dyDescent="0.25">
      <c r="A4109" s="91" t="s">
        <v>57</v>
      </c>
      <c r="B4109" s="92" t="s">
        <v>41</v>
      </c>
      <c r="C4109" s="92" t="s">
        <v>56</v>
      </c>
      <c r="D4109" s="92" t="s">
        <v>125</v>
      </c>
      <c r="E4109" s="92" t="s">
        <v>61</v>
      </c>
      <c r="F4109" s="92" t="s">
        <v>37</v>
      </c>
      <c r="G4109" s="93" t="s">
        <v>37</v>
      </c>
      <c r="H4109" s="93" t="s">
        <v>37</v>
      </c>
      <c r="I4109" s="92" t="s">
        <v>45</v>
      </c>
      <c r="J4109" s="94">
        <v>3500</v>
      </c>
      <c r="K4109" s="95">
        <v>10305</v>
      </c>
      <c r="L4109" s="96">
        <v>720707.09999990603</v>
      </c>
    </row>
    <row r="4110" spans="1:12" s="97" customFormat="1" ht="15" customHeight="1" x14ac:dyDescent="0.25">
      <c r="A4110" s="91" t="s">
        <v>57</v>
      </c>
      <c r="B4110" s="92" t="s">
        <v>41</v>
      </c>
      <c r="C4110" s="92" t="s">
        <v>56</v>
      </c>
      <c r="D4110" s="92" t="s">
        <v>125</v>
      </c>
      <c r="E4110" s="92" t="s">
        <v>62</v>
      </c>
      <c r="F4110" s="92" t="s">
        <v>37</v>
      </c>
      <c r="G4110" s="93" t="s">
        <v>37</v>
      </c>
      <c r="H4110" s="93" t="s">
        <v>37</v>
      </c>
      <c r="I4110" s="92" t="s">
        <v>117</v>
      </c>
      <c r="J4110" s="94">
        <v>1181</v>
      </c>
      <c r="K4110" s="95">
        <v>5197</v>
      </c>
      <c r="L4110" s="96">
        <v>403753.51999998302</v>
      </c>
    </row>
    <row r="4111" spans="1:12" s="97" customFormat="1" ht="15" customHeight="1" x14ac:dyDescent="0.25">
      <c r="A4111" s="91" t="s">
        <v>57</v>
      </c>
      <c r="B4111" s="92" t="s">
        <v>41</v>
      </c>
      <c r="C4111" s="92" t="s">
        <v>56</v>
      </c>
      <c r="D4111" s="92" t="s">
        <v>125</v>
      </c>
      <c r="E4111" s="92" t="s">
        <v>62</v>
      </c>
      <c r="F4111" s="92" t="s">
        <v>37</v>
      </c>
      <c r="G4111" s="93" t="s">
        <v>37</v>
      </c>
      <c r="H4111" s="93" t="s">
        <v>37</v>
      </c>
      <c r="I4111" s="92" t="s">
        <v>45</v>
      </c>
      <c r="J4111" s="94">
        <v>1920</v>
      </c>
      <c r="K4111" s="95">
        <v>5040</v>
      </c>
      <c r="L4111" s="96">
        <v>331301.89999999502</v>
      </c>
    </row>
    <row r="4112" spans="1:12" s="97" customFormat="1" ht="15" customHeight="1" x14ac:dyDescent="0.25">
      <c r="A4112" s="91" t="s">
        <v>57</v>
      </c>
      <c r="B4112" s="92" t="s">
        <v>41</v>
      </c>
      <c r="C4112" s="92" t="s">
        <v>56</v>
      </c>
      <c r="D4112" s="92" t="s">
        <v>125</v>
      </c>
      <c r="E4112" s="92" t="s">
        <v>37</v>
      </c>
      <c r="F4112" s="92" t="s">
        <v>120</v>
      </c>
      <c r="G4112" s="93" t="s">
        <v>37</v>
      </c>
      <c r="H4112" s="93" t="s">
        <v>37</v>
      </c>
      <c r="I4112" s="92" t="s">
        <v>117</v>
      </c>
      <c r="J4112" s="94">
        <v>212</v>
      </c>
      <c r="K4112" s="95">
        <v>644</v>
      </c>
      <c r="L4112" s="96">
        <v>76165.999999999898</v>
      </c>
    </row>
    <row r="4113" spans="1:12" s="97" customFormat="1" ht="15" customHeight="1" x14ac:dyDescent="0.25">
      <c r="A4113" s="91" t="s">
        <v>57</v>
      </c>
      <c r="B4113" s="92" t="s">
        <v>41</v>
      </c>
      <c r="C4113" s="92" t="s">
        <v>56</v>
      </c>
      <c r="D4113" s="92" t="s">
        <v>125</v>
      </c>
      <c r="E4113" s="92" t="s">
        <v>37</v>
      </c>
      <c r="F4113" s="92" t="s">
        <v>120</v>
      </c>
      <c r="G4113" s="93" t="s">
        <v>37</v>
      </c>
      <c r="H4113" s="93" t="s">
        <v>37</v>
      </c>
      <c r="I4113" s="92" t="s">
        <v>45</v>
      </c>
      <c r="J4113" s="94">
        <v>353</v>
      </c>
      <c r="K4113" s="95">
        <v>982</v>
      </c>
      <c r="L4113" s="96">
        <v>72941.899999999398</v>
      </c>
    </row>
    <row r="4114" spans="1:12" s="97" customFormat="1" ht="15" customHeight="1" x14ac:dyDescent="0.25">
      <c r="A4114" s="91" t="s">
        <v>57</v>
      </c>
      <c r="B4114" s="92" t="s">
        <v>41</v>
      </c>
      <c r="C4114" s="92" t="s">
        <v>56</v>
      </c>
      <c r="D4114" s="92" t="s">
        <v>125</v>
      </c>
      <c r="E4114" s="92" t="s">
        <v>37</v>
      </c>
      <c r="F4114" s="92" t="s">
        <v>121</v>
      </c>
      <c r="G4114" s="93" t="s">
        <v>37</v>
      </c>
      <c r="H4114" s="93" t="s">
        <v>37</v>
      </c>
      <c r="I4114" s="92" t="s">
        <v>117</v>
      </c>
      <c r="J4114" s="94">
        <v>2398</v>
      </c>
      <c r="K4114" s="95">
        <v>9868</v>
      </c>
      <c r="L4114" s="96">
        <v>781799.72999991197</v>
      </c>
    </row>
    <row r="4115" spans="1:12" s="97" customFormat="1" ht="15" customHeight="1" x14ac:dyDescent="0.25">
      <c r="A4115" s="91" t="s">
        <v>57</v>
      </c>
      <c r="B4115" s="92" t="s">
        <v>41</v>
      </c>
      <c r="C4115" s="92" t="s">
        <v>56</v>
      </c>
      <c r="D4115" s="92" t="s">
        <v>125</v>
      </c>
      <c r="E4115" s="92" t="s">
        <v>37</v>
      </c>
      <c r="F4115" s="92" t="s">
        <v>121</v>
      </c>
      <c r="G4115" s="93" t="s">
        <v>37</v>
      </c>
      <c r="H4115" s="93" t="s">
        <v>37</v>
      </c>
      <c r="I4115" s="92" t="s">
        <v>45</v>
      </c>
      <c r="J4115" s="94">
        <v>4461</v>
      </c>
      <c r="K4115" s="95">
        <v>12694</v>
      </c>
      <c r="L4115" s="96">
        <v>864943.39999984705</v>
      </c>
    </row>
    <row r="4116" spans="1:12" s="97" customFormat="1" ht="15" customHeight="1" x14ac:dyDescent="0.25">
      <c r="A4116" s="91" t="s">
        <v>57</v>
      </c>
      <c r="B4116" s="92" t="s">
        <v>41</v>
      </c>
      <c r="C4116" s="92" t="s">
        <v>56</v>
      </c>
      <c r="D4116" s="92" t="s">
        <v>125</v>
      </c>
      <c r="E4116" s="92" t="s">
        <v>37</v>
      </c>
      <c r="F4116" s="92" t="s">
        <v>60</v>
      </c>
      <c r="G4116" s="93" t="s">
        <v>37</v>
      </c>
      <c r="H4116" s="93" t="s">
        <v>37</v>
      </c>
      <c r="I4116" s="92" t="s">
        <v>117</v>
      </c>
      <c r="J4116" s="94">
        <v>350</v>
      </c>
      <c r="K4116" s="95">
        <v>1964</v>
      </c>
      <c r="L4116" s="96">
        <v>143027.20000000499</v>
      </c>
    </row>
    <row r="4117" spans="1:12" s="97" customFormat="1" ht="15" customHeight="1" x14ac:dyDescent="0.25">
      <c r="A4117" s="91" t="s">
        <v>57</v>
      </c>
      <c r="B4117" s="92" t="s">
        <v>41</v>
      </c>
      <c r="C4117" s="92" t="s">
        <v>56</v>
      </c>
      <c r="D4117" s="92" t="s">
        <v>125</v>
      </c>
      <c r="E4117" s="92" t="s">
        <v>37</v>
      </c>
      <c r="F4117" s="92" t="s">
        <v>60</v>
      </c>
      <c r="G4117" s="93" t="s">
        <v>37</v>
      </c>
      <c r="H4117" s="93" t="s">
        <v>37</v>
      </c>
      <c r="I4117" s="92" t="s">
        <v>45</v>
      </c>
      <c r="J4117" s="94">
        <v>610</v>
      </c>
      <c r="K4117" s="95">
        <v>1669</v>
      </c>
      <c r="L4117" s="96">
        <v>114123.70000000201</v>
      </c>
    </row>
    <row r="4118" spans="1:12" s="97" customFormat="1" ht="15" customHeight="1" x14ac:dyDescent="0.25">
      <c r="A4118" s="91" t="s">
        <v>57</v>
      </c>
      <c r="B4118" s="92" t="s">
        <v>41</v>
      </c>
      <c r="C4118" s="92" t="s">
        <v>56</v>
      </c>
      <c r="D4118" s="92" t="s">
        <v>125</v>
      </c>
      <c r="E4118" s="92" t="s">
        <v>37</v>
      </c>
      <c r="F4118" s="92" t="s">
        <v>37</v>
      </c>
      <c r="G4118" s="93" t="s">
        <v>37</v>
      </c>
      <c r="H4118" s="93" t="s">
        <v>37</v>
      </c>
      <c r="I4118" s="92" t="s">
        <v>117</v>
      </c>
      <c r="J4118" s="94">
        <v>2958</v>
      </c>
      <c r="K4118" s="95">
        <v>12476</v>
      </c>
      <c r="L4118" s="96">
        <v>1000992.92999986</v>
      </c>
    </row>
    <row r="4119" spans="1:12" s="97" customFormat="1" ht="15" customHeight="1" x14ac:dyDescent="0.25">
      <c r="A4119" s="91" t="s">
        <v>57</v>
      </c>
      <c r="B4119" s="92" t="s">
        <v>41</v>
      </c>
      <c r="C4119" s="92" t="s">
        <v>56</v>
      </c>
      <c r="D4119" s="92" t="s">
        <v>125</v>
      </c>
      <c r="E4119" s="92" t="s">
        <v>37</v>
      </c>
      <c r="F4119" s="92" t="s">
        <v>37</v>
      </c>
      <c r="G4119" s="93" t="s">
        <v>37</v>
      </c>
      <c r="H4119" s="93" t="s">
        <v>37</v>
      </c>
      <c r="I4119" s="92" t="s">
        <v>45</v>
      </c>
      <c r="J4119" s="94">
        <v>5419</v>
      </c>
      <c r="K4119" s="95">
        <v>15345</v>
      </c>
      <c r="L4119" s="96">
        <v>1052008.9999998</v>
      </c>
    </row>
    <row r="4120" spans="1:12" s="97" customFormat="1" ht="15" customHeight="1" x14ac:dyDescent="0.25">
      <c r="A4120" s="91" t="s">
        <v>57</v>
      </c>
      <c r="B4120" s="92" t="s">
        <v>41</v>
      </c>
      <c r="C4120" s="92" t="s">
        <v>56</v>
      </c>
      <c r="D4120" s="92" t="s">
        <v>124</v>
      </c>
      <c r="E4120" s="92" t="s">
        <v>61</v>
      </c>
      <c r="F4120" s="92" t="s">
        <v>37</v>
      </c>
      <c r="G4120" s="93" t="s">
        <v>37</v>
      </c>
      <c r="H4120" s="93" t="s">
        <v>37</v>
      </c>
      <c r="I4120" s="92" t="s">
        <v>117</v>
      </c>
      <c r="J4120" s="94">
        <v>63</v>
      </c>
      <c r="K4120" s="95">
        <v>73</v>
      </c>
      <c r="L4120" s="96">
        <v>6979.5</v>
      </c>
    </row>
    <row r="4121" spans="1:12" s="97" customFormat="1" ht="15" customHeight="1" x14ac:dyDescent="0.25">
      <c r="A4121" s="91" t="s">
        <v>57</v>
      </c>
      <c r="B4121" s="92" t="s">
        <v>41</v>
      </c>
      <c r="C4121" s="92" t="s">
        <v>56</v>
      </c>
      <c r="D4121" s="92" t="s">
        <v>124</v>
      </c>
      <c r="E4121" s="92" t="s">
        <v>61</v>
      </c>
      <c r="F4121" s="92" t="s">
        <v>37</v>
      </c>
      <c r="G4121" s="93" t="s">
        <v>37</v>
      </c>
      <c r="H4121" s="93" t="s">
        <v>37</v>
      </c>
      <c r="I4121" s="92" t="s">
        <v>45</v>
      </c>
      <c r="J4121" s="94">
        <v>165</v>
      </c>
      <c r="K4121" s="95">
        <v>319</v>
      </c>
      <c r="L4121" s="96">
        <v>17725.5</v>
      </c>
    </row>
    <row r="4122" spans="1:12" s="97" customFormat="1" ht="15" customHeight="1" x14ac:dyDescent="0.25">
      <c r="A4122" s="91" t="s">
        <v>57</v>
      </c>
      <c r="B4122" s="92" t="s">
        <v>41</v>
      </c>
      <c r="C4122" s="92" t="s">
        <v>56</v>
      </c>
      <c r="D4122" s="92" t="s">
        <v>124</v>
      </c>
      <c r="E4122" s="92" t="s">
        <v>62</v>
      </c>
      <c r="F4122" s="92" t="s">
        <v>37</v>
      </c>
      <c r="G4122" s="93" t="s">
        <v>37</v>
      </c>
      <c r="H4122" s="93" t="s">
        <v>37</v>
      </c>
      <c r="I4122" s="92" t="s">
        <v>117</v>
      </c>
      <c r="J4122" s="94">
        <v>23</v>
      </c>
      <c r="K4122" s="95">
        <v>26</v>
      </c>
      <c r="L4122" s="96">
        <v>2603.1</v>
      </c>
    </row>
    <row r="4123" spans="1:12" s="97" customFormat="1" ht="15" customHeight="1" x14ac:dyDescent="0.25">
      <c r="A4123" s="91" t="s">
        <v>57</v>
      </c>
      <c r="B4123" s="92" t="s">
        <v>41</v>
      </c>
      <c r="C4123" s="92" t="s">
        <v>56</v>
      </c>
      <c r="D4123" s="92" t="s">
        <v>124</v>
      </c>
      <c r="E4123" s="92" t="s">
        <v>62</v>
      </c>
      <c r="F4123" s="92" t="s">
        <v>37</v>
      </c>
      <c r="G4123" s="93" t="s">
        <v>37</v>
      </c>
      <c r="H4123" s="93" t="s">
        <v>37</v>
      </c>
      <c r="I4123" s="92" t="s">
        <v>45</v>
      </c>
      <c r="J4123" s="94">
        <v>78</v>
      </c>
      <c r="K4123" s="95">
        <v>132</v>
      </c>
      <c r="L4123" s="96">
        <v>7172.3</v>
      </c>
    </row>
    <row r="4124" spans="1:12" s="97" customFormat="1" ht="15" customHeight="1" x14ac:dyDescent="0.25">
      <c r="A4124" s="91" t="s">
        <v>57</v>
      </c>
      <c r="B4124" s="92" t="s">
        <v>41</v>
      </c>
      <c r="C4124" s="92" t="s">
        <v>56</v>
      </c>
      <c r="D4124" s="92" t="s">
        <v>124</v>
      </c>
      <c r="E4124" s="92" t="s">
        <v>37</v>
      </c>
      <c r="F4124" s="92" t="s">
        <v>120</v>
      </c>
      <c r="G4124" s="93" t="s">
        <v>37</v>
      </c>
      <c r="H4124" s="93" t="s">
        <v>37</v>
      </c>
      <c r="I4124" s="92" t="s">
        <v>117</v>
      </c>
      <c r="J4124" s="94">
        <v>85</v>
      </c>
      <c r="K4124" s="95">
        <v>98</v>
      </c>
      <c r="L4124" s="96">
        <v>9500.4999999999909</v>
      </c>
    </row>
    <row r="4125" spans="1:12" s="97" customFormat="1" ht="15" customHeight="1" x14ac:dyDescent="0.25">
      <c r="A4125" s="91" t="s">
        <v>57</v>
      </c>
      <c r="B4125" s="92" t="s">
        <v>41</v>
      </c>
      <c r="C4125" s="92" t="s">
        <v>56</v>
      </c>
      <c r="D4125" s="92" t="s">
        <v>124</v>
      </c>
      <c r="E4125" s="92" t="s">
        <v>37</v>
      </c>
      <c r="F4125" s="92" t="s">
        <v>120</v>
      </c>
      <c r="G4125" s="93" t="s">
        <v>37</v>
      </c>
      <c r="H4125" s="93" t="s">
        <v>37</v>
      </c>
      <c r="I4125" s="92" t="s">
        <v>45</v>
      </c>
      <c r="J4125" s="94">
        <v>233</v>
      </c>
      <c r="K4125" s="95">
        <v>431</v>
      </c>
      <c r="L4125" s="96">
        <v>23815.200000000001</v>
      </c>
    </row>
    <row r="4126" spans="1:12" s="97" customFormat="1" ht="15" customHeight="1" x14ac:dyDescent="0.25">
      <c r="A4126" s="91" t="s">
        <v>57</v>
      </c>
      <c r="B4126" s="92" t="s">
        <v>41</v>
      </c>
      <c r="C4126" s="92" t="s">
        <v>56</v>
      </c>
      <c r="D4126" s="92" t="s">
        <v>124</v>
      </c>
      <c r="E4126" s="92" t="s">
        <v>37</v>
      </c>
      <c r="F4126" s="92" t="s">
        <v>37</v>
      </c>
      <c r="G4126" s="93" t="s">
        <v>37</v>
      </c>
      <c r="H4126" s="93" t="s">
        <v>37</v>
      </c>
      <c r="I4126" s="92" t="s">
        <v>117</v>
      </c>
      <c r="J4126" s="94">
        <v>86</v>
      </c>
      <c r="K4126" s="95">
        <v>99</v>
      </c>
      <c r="L4126" s="96">
        <v>9582.6000000000095</v>
      </c>
    </row>
    <row r="4127" spans="1:12" s="97" customFormat="1" ht="15" customHeight="1" x14ac:dyDescent="0.25">
      <c r="A4127" s="91" t="s">
        <v>57</v>
      </c>
      <c r="B4127" s="92" t="s">
        <v>41</v>
      </c>
      <c r="C4127" s="92" t="s">
        <v>56</v>
      </c>
      <c r="D4127" s="92" t="s">
        <v>124</v>
      </c>
      <c r="E4127" s="92" t="s">
        <v>37</v>
      </c>
      <c r="F4127" s="92" t="s">
        <v>37</v>
      </c>
      <c r="G4127" s="93" t="s">
        <v>37</v>
      </c>
      <c r="H4127" s="93" t="s">
        <v>37</v>
      </c>
      <c r="I4127" s="92" t="s">
        <v>45</v>
      </c>
      <c r="J4127" s="94">
        <v>243</v>
      </c>
      <c r="K4127" s="95">
        <v>451</v>
      </c>
      <c r="L4127" s="96">
        <v>24897.8</v>
      </c>
    </row>
    <row r="4128" spans="1:12" s="97" customFormat="1" ht="15" customHeight="1" x14ac:dyDescent="0.25">
      <c r="A4128" s="91" t="s">
        <v>57</v>
      </c>
      <c r="B4128" s="92" t="s">
        <v>41</v>
      </c>
      <c r="C4128" s="92" t="s">
        <v>56</v>
      </c>
      <c r="D4128" s="92" t="s">
        <v>37</v>
      </c>
      <c r="E4128" s="92" t="s">
        <v>61</v>
      </c>
      <c r="F4128" s="92" t="s">
        <v>120</v>
      </c>
      <c r="G4128" s="93" t="s">
        <v>37</v>
      </c>
      <c r="H4128" s="93" t="s">
        <v>37</v>
      </c>
      <c r="I4128" s="92" t="s">
        <v>117</v>
      </c>
      <c r="J4128" s="94">
        <v>408</v>
      </c>
      <c r="K4128" s="95">
        <v>892</v>
      </c>
      <c r="L4128" s="96">
        <v>81273.77</v>
      </c>
    </row>
    <row r="4129" spans="1:12" s="97" customFormat="1" ht="15" customHeight="1" x14ac:dyDescent="0.25">
      <c r="A4129" s="91" t="s">
        <v>57</v>
      </c>
      <c r="B4129" s="92" t="s">
        <v>41</v>
      </c>
      <c r="C4129" s="92" t="s">
        <v>56</v>
      </c>
      <c r="D4129" s="92" t="s">
        <v>37</v>
      </c>
      <c r="E4129" s="92" t="s">
        <v>61</v>
      </c>
      <c r="F4129" s="92" t="s">
        <v>120</v>
      </c>
      <c r="G4129" s="93" t="s">
        <v>37</v>
      </c>
      <c r="H4129" s="93" t="s">
        <v>37</v>
      </c>
      <c r="I4129" s="92" t="s">
        <v>45</v>
      </c>
      <c r="J4129" s="94">
        <v>927</v>
      </c>
      <c r="K4129" s="95">
        <v>1780</v>
      </c>
      <c r="L4129" s="96">
        <v>98357.799999999406</v>
      </c>
    </row>
    <row r="4130" spans="1:12" s="97" customFormat="1" ht="15" customHeight="1" x14ac:dyDescent="0.25">
      <c r="A4130" s="91" t="s">
        <v>57</v>
      </c>
      <c r="B4130" s="92" t="s">
        <v>41</v>
      </c>
      <c r="C4130" s="92" t="s">
        <v>56</v>
      </c>
      <c r="D4130" s="92" t="s">
        <v>37</v>
      </c>
      <c r="E4130" s="92" t="s">
        <v>61</v>
      </c>
      <c r="F4130" s="92" t="s">
        <v>121</v>
      </c>
      <c r="G4130" s="93" t="s">
        <v>37</v>
      </c>
      <c r="H4130" s="93" t="s">
        <v>37</v>
      </c>
      <c r="I4130" s="92" t="s">
        <v>117</v>
      </c>
      <c r="J4130" s="94">
        <v>3653</v>
      </c>
      <c r="K4130" s="95">
        <v>9173</v>
      </c>
      <c r="L4130" s="96">
        <v>619199.20999994804</v>
      </c>
    </row>
    <row r="4131" spans="1:12" s="97" customFormat="1" ht="15" customHeight="1" x14ac:dyDescent="0.25">
      <c r="A4131" s="91" t="s">
        <v>57</v>
      </c>
      <c r="B4131" s="92" t="s">
        <v>41</v>
      </c>
      <c r="C4131" s="92" t="s">
        <v>56</v>
      </c>
      <c r="D4131" s="92" t="s">
        <v>37</v>
      </c>
      <c r="E4131" s="92" t="s">
        <v>61</v>
      </c>
      <c r="F4131" s="92" t="s">
        <v>121</v>
      </c>
      <c r="G4131" s="93" t="s">
        <v>37</v>
      </c>
      <c r="H4131" s="93" t="s">
        <v>37</v>
      </c>
      <c r="I4131" s="92" t="s">
        <v>45</v>
      </c>
      <c r="J4131" s="94">
        <v>10813</v>
      </c>
      <c r="K4131" s="95">
        <v>19804</v>
      </c>
      <c r="L4131" s="96">
        <v>1045108.4999999</v>
      </c>
    </row>
    <row r="4132" spans="1:12" s="97" customFormat="1" ht="15" customHeight="1" x14ac:dyDescent="0.25">
      <c r="A4132" s="91" t="s">
        <v>57</v>
      </c>
      <c r="B4132" s="92" t="s">
        <v>41</v>
      </c>
      <c r="C4132" s="92" t="s">
        <v>56</v>
      </c>
      <c r="D4132" s="92" t="s">
        <v>37</v>
      </c>
      <c r="E4132" s="92" t="s">
        <v>61</v>
      </c>
      <c r="F4132" s="92" t="s">
        <v>60</v>
      </c>
      <c r="G4132" s="93" t="s">
        <v>37</v>
      </c>
      <c r="H4132" s="93" t="s">
        <v>37</v>
      </c>
      <c r="I4132" s="92" t="s">
        <v>117</v>
      </c>
      <c r="J4132" s="94">
        <v>657</v>
      </c>
      <c r="K4132" s="95">
        <v>1796</v>
      </c>
      <c r="L4132" s="96">
        <v>112880.400000002</v>
      </c>
    </row>
    <row r="4133" spans="1:12" s="97" customFormat="1" ht="15" customHeight="1" x14ac:dyDescent="0.25">
      <c r="A4133" s="91" t="s">
        <v>57</v>
      </c>
      <c r="B4133" s="92" t="s">
        <v>41</v>
      </c>
      <c r="C4133" s="92" t="s">
        <v>56</v>
      </c>
      <c r="D4133" s="92" t="s">
        <v>37</v>
      </c>
      <c r="E4133" s="92" t="s">
        <v>61</v>
      </c>
      <c r="F4133" s="92" t="s">
        <v>60</v>
      </c>
      <c r="G4133" s="93" t="s">
        <v>37</v>
      </c>
      <c r="H4133" s="93" t="s">
        <v>37</v>
      </c>
      <c r="I4133" s="92" t="s">
        <v>45</v>
      </c>
      <c r="J4133" s="94">
        <v>1861</v>
      </c>
      <c r="K4133" s="95">
        <v>3250</v>
      </c>
      <c r="L4133" s="96">
        <v>170231.900000002</v>
      </c>
    </row>
    <row r="4134" spans="1:12" s="97" customFormat="1" ht="15" customHeight="1" x14ac:dyDescent="0.25">
      <c r="A4134" s="91" t="s">
        <v>57</v>
      </c>
      <c r="B4134" s="92" t="s">
        <v>41</v>
      </c>
      <c r="C4134" s="92" t="s">
        <v>56</v>
      </c>
      <c r="D4134" s="92" t="s">
        <v>37</v>
      </c>
      <c r="E4134" s="92" t="s">
        <v>61</v>
      </c>
      <c r="F4134" s="92" t="s">
        <v>37</v>
      </c>
      <c r="G4134" s="93" t="s">
        <v>37</v>
      </c>
      <c r="H4134" s="93" t="s">
        <v>37</v>
      </c>
      <c r="I4134" s="92" t="s">
        <v>117</v>
      </c>
      <c r="J4134" s="94">
        <v>4716</v>
      </c>
      <c r="K4134" s="95">
        <v>11861</v>
      </c>
      <c r="L4134" s="96">
        <v>813353.37999991595</v>
      </c>
    </row>
    <row r="4135" spans="1:12" s="97" customFormat="1" ht="15" customHeight="1" x14ac:dyDescent="0.25">
      <c r="A4135" s="91" t="s">
        <v>57</v>
      </c>
      <c r="B4135" s="92" t="s">
        <v>41</v>
      </c>
      <c r="C4135" s="92" t="s">
        <v>56</v>
      </c>
      <c r="D4135" s="92" t="s">
        <v>37</v>
      </c>
      <c r="E4135" s="92" t="s">
        <v>61</v>
      </c>
      <c r="F4135" s="92" t="s">
        <v>37</v>
      </c>
      <c r="G4135" s="93" t="s">
        <v>37</v>
      </c>
      <c r="H4135" s="93" t="s">
        <v>37</v>
      </c>
      <c r="I4135" s="92" t="s">
        <v>45</v>
      </c>
      <c r="J4135" s="94">
        <v>13592</v>
      </c>
      <c r="K4135" s="95">
        <v>24834</v>
      </c>
      <c r="L4135" s="96">
        <v>1313698.19999987</v>
      </c>
    </row>
    <row r="4136" spans="1:12" s="97" customFormat="1" ht="15" customHeight="1" x14ac:dyDescent="0.25">
      <c r="A4136" s="91" t="s">
        <v>57</v>
      </c>
      <c r="B4136" s="92" t="s">
        <v>41</v>
      </c>
      <c r="C4136" s="92" t="s">
        <v>56</v>
      </c>
      <c r="D4136" s="92" t="s">
        <v>37</v>
      </c>
      <c r="E4136" s="92" t="s">
        <v>62</v>
      </c>
      <c r="F4136" s="92" t="s">
        <v>120</v>
      </c>
      <c r="G4136" s="93" t="s">
        <v>37</v>
      </c>
      <c r="H4136" s="93" t="s">
        <v>37</v>
      </c>
      <c r="I4136" s="92" t="s">
        <v>117</v>
      </c>
      <c r="J4136" s="94">
        <v>170</v>
      </c>
      <c r="K4136" s="95">
        <v>322</v>
      </c>
      <c r="L4136" s="96">
        <v>26727.709999999901</v>
      </c>
    </row>
    <row r="4137" spans="1:12" s="97" customFormat="1" ht="15" customHeight="1" x14ac:dyDescent="0.25">
      <c r="A4137" s="91" t="s">
        <v>57</v>
      </c>
      <c r="B4137" s="92" t="s">
        <v>41</v>
      </c>
      <c r="C4137" s="92" t="s">
        <v>56</v>
      </c>
      <c r="D4137" s="92" t="s">
        <v>37</v>
      </c>
      <c r="E4137" s="92" t="s">
        <v>62</v>
      </c>
      <c r="F4137" s="92" t="s">
        <v>120</v>
      </c>
      <c r="G4137" s="93" t="s">
        <v>37</v>
      </c>
      <c r="H4137" s="93" t="s">
        <v>37</v>
      </c>
      <c r="I4137" s="92" t="s">
        <v>45</v>
      </c>
      <c r="J4137" s="94">
        <v>406</v>
      </c>
      <c r="K4137" s="95">
        <v>645</v>
      </c>
      <c r="L4137" s="96">
        <v>34225.9</v>
      </c>
    </row>
    <row r="4138" spans="1:12" s="97" customFormat="1" ht="15" customHeight="1" x14ac:dyDescent="0.25">
      <c r="A4138" s="91" t="s">
        <v>57</v>
      </c>
      <c r="B4138" s="92" t="s">
        <v>41</v>
      </c>
      <c r="C4138" s="92" t="s">
        <v>56</v>
      </c>
      <c r="D4138" s="92" t="s">
        <v>37</v>
      </c>
      <c r="E4138" s="92" t="s">
        <v>62</v>
      </c>
      <c r="F4138" s="92" t="s">
        <v>121</v>
      </c>
      <c r="G4138" s="93" t="s">
        <v>37</v>
      </c>
      <c r="H4138" s="93" t="s">
        <v>37</v>
      </c>
      <c r="I4138" s="92" t="s">
        <v>117</v>
      </c>
      <c r="J4138" s="94">
        <v>2306</v>
      </c>
      <c r="K4138" s="95">
        <v>6326</v>
      </c>
      <c r="L4138" s="96">
        <v>419552.299999982</v>
      </c>
    </row>
    <row r="4139" spans="1:12" s="97" customFormat="1" ht="15" customHeight="1" x14ac:dyDescent="0.25">
      <c r="A4139" s="91" t="s">
        <v>57</v>
      </c>
      <c r="B4139" s="92" t="s">
        <v>41</v>
      </c>
      <c r="C4139" s="92" t="s">
        <v>56</v>
      </c>
      <c r="D4139" s="92" t="s">
        <v>37</v>
      </c>
      <c r="E4139" s="92" t="s">
        <v>62</v>
      </c>
      <c r="F4139" s="92" t="s">
        <v>121</v>
      </c>
      <c r="G4139" s="93" t="s">
        <v>37</v>
      </c>
      <c r="H4139" s="93" t="s">
        <v>37</v>
      </c>
      <c r="I4139" s="92" t="s">
        <v>45</v>
      </c>
      <c r="J4139" s="94">
        <v>5138</v>
      </c>
      <c r="K4139" s="95">
        <v>9291</v>
      </c>
      <c r="L4139" s="96">
        <v>473881.40000000497</v>
      </c>
    </row>
    <row r="4140" spans="1:12" s="97" customFormat="1" ht="15" customHeight="1" x14ac:dyDescent="0.25">
      <c r="A4140" s="91" t="s">
        <v>57</v>
      </c>
      <c r="B4140" s="92" t="s">
        <v>41</v>
      </c>
      <c r="C4140" s="92" t="s">
        <v>56</v>
      </c>
      <c r="D4140" s="92" t="s">
        <v>37</v>
      </c>
      <c r="E4140" s="92" t="s">
        <v>62</v>
      </c>
      <c r="F4140" s="92" t="s">
        <v>60</v>
      </c>
      <c r="G4140" s="93" t="s">
        <v>37</v>
      </c>
      <c r="H4140" s="93" t="s">
        <v>37</v>
      </c>
      <c r="I4140" s="92" t="s">
        <v>117</v>
      </c>
      <c r="J4140" s="94">
        <v>348</v>
      </c>
      <c r="K4140" s="95">
        <v>1337</v>
      </c>
      <c r="L4140" s="96">
        <v>84311.370000000505</v>
      </c>
    </row>
    <row r="4141" spans="1:12" s="97" customFormat="1" ht="15" customHeight="1" x14ac:dyDescent="0.25">
      <c r="A4141" s="91" t="s">
        <v>57</v>
      </c>
      <c r="B4141" s="92" t="s">
        <v>41</v>
      </c>
      <c r="C4141" s="92" t="s">
        <v>56</v>
      </c>
      <c r="D4141" s="92" t="s">
        <v>37</v>
      </c>
      <c r="E4141" s="92" t="s">
        <v>62</v>
      </c>
      <c r="F4141" s="92" t="s">
        <v>60</v>
      </c>
      <c r="G4141" s="93" t="s">
        <v>37</v>
      </c>
      <c r="H4141" s="93" t="s">
        <v>37</v>
      </c>
      <c r="I4141" s="92" t="s">
        <v>45</v>
      </c>
      <c r="J4141" s="94">
        <v>884</v>
      </c>
      <c r="K4141" s="95">
        <v>1386</v>
      </c>
      <c r="L4141" s="96">
        <v>64557.699999999699</v>
      </c>
    </row>
    <row r="4142" spans="1:12" s="97" customFormat="1" ht="15" customHeight="1" x14ac:dyDescent="0.25">
      <c r="A4142" s="91" t="s">
        <v>57</v>
      </c>
      <c r="B4142" s="92" t="s">
        <v>41</v>
      </c>
      <c r="C4142" s="92" t="s">
        <v>56</v>
      </c>
      <c r="D4142" s="92" t="s">
        <v>37</v>
      </c>
      <c r="E4142" s="92" t="s">
        <v>62</v>
      </c>
      <c r="F4142" s="92" t="s">
        <v>37</v>
      </c>
      <c r="G4142" s="93" t="s">
        <v>37</v>
      </c>
      <c r="H4142" s="93" t="s">
        <v>37</v>
      </c>
      <c r="I4142" s="92" t="s">
        <v>117</v>
      </c>
      <c r="J4142" s="94">
        <v>2823</v>
      </c>
      <c r="K4142" s="95">
        <v>7985</v>
      </c>
      <c r="L4142" s="96">
        <v>530591.37999994401</v>
      </c>
    </row>
    <row r="4143" spans="1:12" s="97" customFormat="1" ht="15" customHeight="1" x14ac:dyDescent="0.25">
      <c r="A4143" s="91" t="s">
        <v>57</v>
      </c>
      <c r="B4143" s="92" t="s">
        <v>41</v>
      </c>
      <c r="C4143" s="92" t="s">
        <v>56</v>
      </c>
      <c r="D4143" s="92" t="s">
        <v>37</v>
      </c>
      <c r="E4143" s="92" t="s">
        <v>62</v>
      </c>
      <c r="F4143" s="92" t="s">
        <v>37</v>
      </c>
      <c r="G4143" s="93" t="s">
        <v>37</v>
      </c>
      <c r="H4143" s="93" t="s">
        <v>37</v>
      </c>
      <c r="I4143" s="92" t="s">
        <v>45</v>
      </c>
      <c r="J4143" s="94">
        <v>6426</v>
      </c>
      <c r="K4143" s="95">
        <v>11322</v>
      </c>
      <c r="L4143" s="96">
        <v>572664.99999998405</v>
      </c>
    </row>
    <row r="4144" spans="1:12" s="97" customFormat="1" ht="15" customHeight="1" x14ac:dyDescent="0.25">
      <c r="A4144" s="91" t="s">
        <v>57</v>
      </c>
      <c r="B4144" s="92" t="s">
        <v>41</v>
      </c>
      <c r="C4144" s="92" t="s">
        <v>56</v>
      </c>
      <c r="D4144" s="92" t="s">
        <v>37</v>
      </c>
      <c r="E4144" s="92" t="s">
        <v>37</v>
      </c>
      <c r="F4144" s="92" t="s">
        <v>120</v>
      </c>
      <c r="G4144" s="93" t="s">
        <v>37</v>
      </c>
      <c r="H4144" s="93" t="s">
        <v>37</v>
      </c>
      <c r="I4144" s="92" t="s">
        <v>117</v>
      </c>
      <c r="J4144" s="94">
        <v>578</v>
      </c>
      <c r="K4144" s="95">
        <v>1214</v>
      </c>
      <c r="L4144" s="96">
        <v>108001.480000001</v>
      </c>
    </row>
    <row r="4145" spans="1:12" s="97" customFormat="1" ht="15" customHeight="1" x14ac:dyDescent="0.25">
      <c r="A4145" s="91" t="s">
        <v>57</v>
      </c>
      <c r="B4145" s="92" t="s">
        <v>41</v>
      </c>
      <c r="C4145" s="92" t="s">
        <v>56</v>
      </c>
      <c r="D4145" s="92" t="s">
        <v>37</v>
      </c>
      <c r="E4145" s="92" t="s">
        <v>37</v>
      </c>
      <c r="F4145" s="92" t="s">
        <v>120</v>
      </c>
      <c r="G4145" s="93" t="s">
        <v>37</v>
      </c>
      <c r="H4145" s="93" t="s">
        <v>37</v>
      </c>
      <c r="I4145" s="92" t="s">
        <v>45</v>
      </c>
      <c r="J4145" s="94">
        <v>1333</v>
      </c>
      <c r="K4145" s="95">
        <v>2425</v>
      </c>
      <c r="L4145" s="96">
        <v>132583.70000000001</v>
      </c>
    </row>
    <row r="4146" spans="1:12" s="97" customFormat="1" ht="15" customHeight="1" x14ac:dyDescent="0.25">
      <c r="A4146" s="91" t="s">
        <v>57</v>
      </c>
      <c r="B4146" s="92" t="s">
        <v>41</v>
      </c>
      <c r="C4146" s="92" t="s">
        <v>56</v>
      </c>
      <c r="D4146" s="92" t="s">
        <v>37</v>
      </c>
      <c r="E4146" s="92" t="s">
        <v>37</v>
      </c>
      <c r="F4146" s="92" t="s">
        <v>121</v>
      </c>
      <c r="G4146" s="93" t="s">
        <v>37</v>
      </c>
      <c r="H4146" s="93" t="s">
        <v>37</v>
      </c>
      <c r="I4146" s="92" t="s">
        <v>117</v>
      </c>
      <c r="J4146" s="94">
        <v>5959</v>
      </c>
      <c r="K4146" s="95">
        <v>15499</v>
      </c>
      <c r="L4146" s="96">
        <v>1038751.5099999</v>
      </c>
    </row>
    <row r="4147" spans="1:12" s="97" customFormat="1" ht="15" customHeight="1" x14ac:dyDescent="0.25">
      <c r="A4147" s="91" t="s">
        <v>57</v>
      </c>
      <c r="B4147" s="92" t="s">
        <v>41</v>
      </c>
      <c r="C4147" s="92" t="s">
        <v>56</v>
      </c>
      <c r="D4147" s="92" t="s">
        <v>37</v>
      </c>
      <c r="E4147" s="92" t="s">
        <v>37</v>
      </c>
      <c r="F4147" s="92" t="s">
        <v>121</v>
      </c>
      <c r="G4147" s="93" t="s">
        <v>37</v>
      </c>
      <c r="H4147" s="93" t="s">
        <v>37</v>
      </c>
      <c r="I4147" s="92" t="s">
        <v>45</v>
      </c>
      <c r="J4147" s="94">
        <v>15950</v>
      </c>
      <c r="K4147" s="95">
        <v>29095</v>
      </c>
      <c r="L4147" s="96">
        <v>1518989.8999998099</v>
      </c>
    </row>
    <row r="4148" spans="1:12" s="97" customFormat="1" ht="15" customHeight="1" x14ac:dyDescent="0.25">
      <c r="A4148" s="91" t="s">
        <v>57</v>
      </c>
      <c r="B4148" s="92" t="s">
        <v>41</v>
      </c>
      <c r="C4148" s="92" t="s">
        <v>56</v>
      </c>
      <c r="D4148" s="92" t="s">
        <v>37</v>
      </c>
      <c r="E4148" s="92" t="s">
        <v>37</v>
      </c>
      <c r="F4148" s="92" t="s">
        <v>60</v>
      </c>
      <c r="G4148" s="93" t="s">
        <v>37</v>
      </c>
      <c r="H4148" s="93" t="s">
        <v>37</v>
      </c>
      <c r="I4148" s="92" t="s">
        <v>117</v>
      </c>
      <c r="J4148" s="94">
        <v>1005</v>
      </c>
      <c r="K4148" s="95">
        <v>3133</v>
      </c>
      <c r="L4148" s="96">
        <v>197191.770000007</v>
      </c>
    </row>
    <row r="4149" spans="1:12" s="97" customFormat="1" ht="15" customHeight="1" x14ac:dyDescent="0.25">
      <c r="A4149" s="91" t="s">
        <v>57</v>
      </c>
      <c r="B4149" s="92" t="s">
        <v>41</v>
      </c>
      <c r="C4149" s="92" t="s">
        <v>56</v>
      </c>
      <c r="D4149" s="92" t="s">
        <v>37</v>
      </c>
      <c r="E4149" s="92" t="s">
        <v>37</v>
      </c>
      <c r="F4149" s="92" t="s">
        <v>60</v>
      </c>
      <c r="G4149" s="93" t="s">
        <v>37</v>
      </c>
      <c r="H4149" s="93" t="s">
        <v>37</v>
      </c>
      <c r="I4149" s="92" t="s">
        <v>45</v>
      </c>
      <c r="J4149" s="94">
        <v>2745</v>
      </c>
      <c r="K4149" s="95">
        <v>4636</v>
      </c>
      <c r="L4149" s="96">
        <v>234789.60000000501</v>
      </c>
    </row>
    <row r="4150" spans="1:12" s="97" customFormat="1" ht="15" customHeight="1" x14ac:dyDescent="0.25">
      <c r="A4150" s="91" t="s">
        <v>57</v>
      </c>
      <c r="B4150" s="92" t="s">
        <v>41</v>
      </c>
      <c r="C4150" s="92" t="s">
        <v>56</v>
      </c>
      <c r="D4150" s="92" t="s">
        <v>37</v>
      </c>
      <c r="E4150" s="92" t="s">
        <v>37</v>
      </c>
      <c r="F4150" s="92" t="s">
        <v>37</v>
      </c>
      <c r="G4150" s="93" t="s">
        <v>37</v>
      </c>
      <c r="H4150" s="93" t="s">
        <v>37</v>
      </c>
      <c r="I4150" s="92" t="s">
        <v>117</v>
      </c>
      <c r="J4150" s="94">
        <v>7539</v>
      </c>
      <c r="K4150" s="95">
        <v>19846</v>
      </c>
      <c r="L4150" s="96">
        <v>1343944.7600000401</v>
      </c>
    </row>
    <row r="4151" spans="1:12" s="97" customFormat="1" ht="15" customHeight="1" x14ac:dyDescent="0.25">
      <c r="A4151" s="91" t="s">
        <v>57</v>
      </c>
      <c r="B4151" s="92" t="s">
        <v>41</v>
      </c>
      <c r="C4151" s="92" t="s">
        <v>56</v>
      </c>
      <c r="D4151" s="92" t="s">
        <v>37</v>
      </c>
      <c r="E4151" s="92" t="s">
        <v>37</v>
      </c>
      <c r="F4151" s="92" t="s">
        <v>37</v>
      </c>
      <c r="G4151" s="93" t="s">
        <v>37</v>
      </c>
      <c r="H4151" s="93" t="s">
        <v>37</v>
      </c>
      <c r="I4151" s="92" t="s">
        <v>45</v>
      </c>
      <c r="J4151" s="94">
        <v>20017</v>
      </c>
      <c r="K4151" s="95">
        <v>36156</v>
      </c>
      <c r="L4151" s="96">
        <v>1886363.19999988</v>
      </c>
    </row>
    <row r="4152" spans="1:12" s="97" customFormat="1" ht="15" customHeight="1" x14ac:dyDescent="0.25">
      <c r="A4152" s="91" t="s">
        <v>57</v>
      </c>
      <c r="B4152" s="92" t="s">
        <v>42</v>
      </c>
      <c r="C4152" s="92" t="s">
        <v>53</v>
      </c>
      <c r="D4152" s="92" t="s">
        <v>123</v>
      </c>
      <c r="E4152" s="92" t="s">
        <v>61</v>
      </c>
      <c r="F4152" s="92" t="s">
        <v>37</v>
      </c>
      <c r="G4152" s="93" t="s">
        <v>37</v>
      </c>
      <c r="H4152" s="93" t="s">
        <v>37</v>
      </c>
      <c r="I4152" s="92" t="s">
        <v>117</v>
      </c>
      <c r="J4152" s="94">
        <v>127283</v>
      </c>
      <c r="K4152" s="95">
        <v>216031</v>
      </c>
      <c r="L4152" s="96">
        <v>19235821.099962499</v>
      </c>
    </row>
    <row r="4153" spans="1:12" s="97" customFormat="1" ht="15" customHeight="1" x14ac:dyDescent="0.25">
      <c r="A4153" s="91" t="s">
        <v>57</v>
      </c>
      <c r="B4153" s="92" t="s">
        <v>42</v>
      </c>
      <c r="C4153" s="92" t="s">
        <v>53</v>
      </c>
      <c r="D4153" s="92" t="s">
        <v>123</v>
      </c>
      <c r="E4153" s="92" t="s">
        <v>61</v>
      </c>
      <c r="F4153" s="92" t="s">
        <v>37</v>
      </c>
      <c r="G4153" s="93" t="s">
        <v>37</v>
      </c>
      <c r="H4153" s="93" t="s">
        <v>37</v>
      </c>
      <c r="I4153" s="92" t="s">
        <v>45</v>
      </c>
      <c r="J4153" s="94">
        <v>78925</v>
      </c>
      <c r="K4153" s="95">
        <v>122841</v>
      </c>
      <c r="L4153" s="96">
        <v>7597322.0000080997</v>
      </c>
    </row>
    <row r="4154" spans="1:12" s="97" customFormat="1" ht="15" customHeight="1" x14ac:dyDescent="0.25">
      <c r="A4154" s="91" t="s">
        <v>57</v>
      </c>
      <c r="B4154" s="92" t="s">
        <v>42</v>
      </c>
      <c r="C4154" s="92" t="s">
        <v>53</v>
      </c>
      <c r="D4154" s="92" t="s">
        <v>123</v>
      </c>
      <c r="E4154" s="92" t="s">
        <v>62</v>
      </c>
      <c r="F4154" s="92" t="s">
        <v>37</v>
      </c>
      <c r="G4154" s="93" t="s">
        <v>37</v>
      </c>
      <c r="H4154" s="93" t="s">
        <v>37</v>
      </c>
      <c r="I4154" s="92" t="s">
        <v>117</v>
      </c>
      <c r="J4154" s="94">
        <v>70035</v>
      </c>
      <c r="K4154" s="95">
        <v>125269</v>
      </c>
      <c r="L4154" s="96">
        <v>11070536.2499927</v>
      </c>
    </row>
    <row r="4155" spans="1:12" s="97" customFormat="1" ht="15" customHeight="1" x14ac:dyDescent="0.25">
      <c r="A4155" s="91" t="s">
        <v>57</v>
      </c>
      <c r="B4155" s="92" t="s">
        <v>42</v>
      </c>
      <c r="C4155" s="92" t="s">
        <v>53</v>
      </c>
      <c r="D4155" s="92" t="s">
        <v>123</v>
      </c>
      <c r="E4155" s="92" t="s">
        <v>62</v>
      </c>
      <c r="F4155" s="92" t="s">
        <v>37</v>
      </c>
      <c r="G4155" s="93" t="s">
        <v>37</v>
      </c>
      <c r="H4155" s="93" t="s">
        <v>37</v>
      </c>
      <c r="I4155" s="92" t="s">
        <v>45</v>
      </c>
      <c r="J4155" s="94">
        <v>36354</v>
      </c>
      <c r="K4155" s="95">
        <v>55915</v>
      </c>
      <c r="L4155" s="96">
        <v>3360716.8499990702</v>
      </c>
    </row>
    <row r="4156" spans="1:12" s="97" customFormat="1" ht="15" customHeight="1" x14ac:dyDescent="0.25">
      <c r="A4156" s="91" t="s">
        <v>57</v>
      </c>
      <c r="B4156" s="92" t="s">
        <v>42</v>
      </c>
      <c r="C4156" s="92" t="s">
        <v>53</v>
      </c>
      <c r="D4156" s="92" t="s">
        <v>123</v>
      </c>
      <c r="E4156" s="92" t="s">
        <v>37</v>
      </c>
      <c r="F4156" s="92" t="s">
        <v>120</v>
      </c>
      <c r="G4156" s="93" t="s">
        <v>37</v>
      </c>
      <c r="H4156" s="93" t="s">
        <v>37</v>
      </c>
      <c r="I4156" s="92" t="s">
        <v>117</v>
      </c>
      <c r="J4156" s="94">
        <v>10829</v>
      </c>
      <c r="K4156" s="95">
        <v>17759</v>
      </c>
      <c r="L4156" s="96">
        <v>1630438.13000028</v>
      </c>
    </row>
    <row r="4157" spans="1:12" s="97" customFormat="1" ht="15" customHeight="1" x14ac:dyDescent="0.25">
      <c r="A4157" s="91" t="s">
        <v>57</v>
      </c>
      <c r="B4157" s="92" t="s">
        <v>42</v>
      </c>
      <c r="C4157" s="92" t="s">
        <v>53</v>
      </c>
      <c r="D4157" s="92" t="s">
        <v>123</v>
      </c>
      <c r="E4157" s="92" t="s">
        <v>37</v>
      </c>
      <c r="F4157" s="92" t="s">
        <v>120</v>
      </c>
      <c r="G4157" s="93" t="s">
        <v>37</v>
      </c>
      <c r="H4157" s="93" t="s">
        <v>37</v>
      </c>
      <c r="I4157" s="92" t="s">
        <v>45</v>
      </c>
      <c r="J4157" s="94">
        <v>4899</v>
      </c>
      <c r="K4157" s="95">
        <v>7208</v>
      </c>
      <c r="L4157" s="96">
        <v>437995.42999999702</v>
      </c>
    </row>
    <row r="4158" spans="1:12" s="97" customFormat="1" ht="15" customHeight="1" x14ac:dyDescent="0.25">
      <c r="A4158" s="91" t="s">
        <v>57</v>
      </c>
      <c r="B4158" s="92" t="s">
        <v>42</v>
      </c>
      <c r="C4158" s="92" t="s">
        <v>53</v>
      </c>
      <c r="D4158" s="92" t="s">
        <v>123</v>
      </c>
      <c r="E4158" s="92" t="s">
        <v>37</v>
      </c>
      <c r="F4158" s="92" t="s">
        <v>121</v>
      </c>
      <c r="G4158" s="93" t="s">
        <v>37</v>
      </c>
      <c r="H4158" s="93" t="s">
        <v>37</v>
      </c>
      <c r="I4158" s="92" t="s">
        <v>117</v>
      </c>
      <c r="J4158" s="94">
        <v>156994</v>
      </c>
      <c r="K4158" s="95">
        <v>262495</v>
      </c>
      <c r="L4158" s="96">
        <v>23617990.699937101</v>
      </c>
    </row>
    <row r="4159" spans="1:12" s="97" customFormat="1" ht="15" customHeight="1" x14ac:dyDescent="0.25">
      <c r="A4159" s="91" t="s">
        <v>57</v>
      </c>
      <c r="B4159" s="92" t="s">
        <v>42</v>
      </c>
      <c r="C4159" s="92" t="s">
        <v>53</v>
      </c>
      <c r="D4159" s="92" t="s">
        <v>123</v>
      </c>
      <c r="E4159" s="92" t="s">
        <v>37</v>
      </c>
      <c r="F4159" s="92" t="s">
        <v>121</v>
      </c>
      <c r="G4159" s="93" t="s">
        <v>37</v>
      </c>
      <c r="H4159" s="93" t="s">
        <v>37</v>
      </c>
      <c r="I4159" s="92" t="s">
        <v>45</v>
      </c>
      <c r="J4159" s="94">
        <v>91947</v>
      </c>
      <c r="K4159" s="95">
        <v>143142</v>
      </c>
      <c r="L4159" s="96">
        <v>8914347.1900009401</v>
      </c>
    </row>
    <row r="4160" spans="1:12" s="97" customFormat="1" ht="15" customHeight="1" x14ac:dyDescent="0.25">
      <c r="A4160" s="91" t="s">
        <v>57</v>
      </c>
      <c r="B4160" s="92" t="s">
        <v>42</v>
      </c>
      <c r="C4160" s="92" t="s">
        <v>53</v>
      </c>
      <c r="D4160" s="92" t="s">
        <v>123</v>
      </c>
      <c r="E4160" s="92" t="s">
        <v>37</v>
      </c>
      <c r="F4160" s="92" t="s">
        <v>60</v>
      </c>
      <c r="G4160" s="93" t="s">
        <v>37</v>
      </c>
      <c r="H4160" s="93" t="s">
        <v>37</v>
      </c>
      <c r="I4160" s="92" t="s">
        <v>117</v>
      </c>
      <c r="J4160" s="94">
        <v>29631</v>
      </c>
      <c r="K4160" s="95">
        <v>61048</v>
      </c>
      <c r="L4160" s="96">
        <v>5058213.7600037102</v>
      </c>
    </row>
    <row r="4161" spans="1:12" s="97" customFormat="1" ht="15" customHeight="1" x14ac:dyDescent="0.25">
      <c r="A4161" s="91" t="s">
        <v>57</v>
      </c>
      <c r="B4161" s="92" t="s">
        <v>42</v>
      </c>
      <c r="C4161" s="92" t="s">
        <v>53</v>
      </c>
      <c r="D4161" s="92" t="s">
        <v>123</v>
      </c>
      <c r="E4161" s="92" t="s">
        <v>37</v>
      </c>
      <c r="F4161" s="92" t="s">
        <v>60</v>
      </c>
      <c r="G4161" s="93" t="s">
        <v>37</v>
      </c>
      <c r="H4161" s="93" t="s">
        <v>37</v>
      </c>
      <c r="I4161" s="92" t="s">
        <v>45</v>
      </c>
      <c r="J4161" s="94">
        <v>18518</v>
      </c>
      <c r="K4161" s="95">
        <v>28409</v>
      </c>
      <c r="L4161" s="96">
        <v>1605933.93000027</v>
      </c>
    </row>
    <row r="4162" spans="1:12" s="97" customFormat="1" ht="15" customHeight="1" x14ac:dyDescent="0.25">
      <c r="A4162" s="91" t="s">
        <v>57</v>
      </c>
      <c r="B4162" s="92" t="s">
        <v>42</v>
      </c>
      <c r="C4162" s="92" t="s">
        <v>53</v>
      </c>
      <c r="D4162" s="92" t="s">
        <v>123</v>
      </c>
      <c r="E4162" s="92" t="s">
        <v>37</v>
      </c>
      <c r="F4162" s="92" t="s">
        <v>37</v>
      </c>
      <c r="G4162" s="93" t="s">
        <v>41</v>
      </c>
      <c r="H4162" s="93" t="s">
        <v>37</v>
      </c>
      <c r="I4162" s="92" t="s">
        <v>117</v>
      </c>
      <c r="J4162" s="94">
        <v>46822</v>
      </c>
      <c r="K4162" s="95">
        <v>86344</v>
      </c>
      <c r="L4162" s="96">
        <v>7650265.3000025097</v>
      </c>
    </row>
    <row r="4163" spans="1:12" s="97" customFormat="1" ht="15" customHeight="1" x14ac:dyDescent="0.25">
      <c r="A4163" s="91" t="s">
        <v>57</v>
      </c>
      <c r="B4163" s="92" t="s">
        <v>42</v>
      </c>
      <c r="C4163" s="92" t="s">
        <v>53</v>
      </c>
      <c r="D4163" s="92" t="s">
        <v>123</v>
      </c>
      <c r="E4163" s="92" t="s">
        <v>37</v>
      </c>
      <c r="F4163" s="92" t="s">
        <v>37</v>
      </c>
      <c r="G4163" s="93" t="s">
        <v>41</v>
      </c>
      <c r="H4163" s="93" t="s">
        <v>37</v>
      </c>
      <c r="I4163" s="92" t="s">
        <v>45</v>
      </c>
      <c r="J4163" s="94">
        <v>23624</v>
      </c>
      <c r="K4163" s="95">
        <v>37756</v>
      </c>
      <c r="L4163" s="96">
        <v>2299181.9400009001</v>
      </c>
    </row>
    <row r="4164" spans="1:12" s="97" customFormat="1" ht="15" customHeight="1" x14ac:dyDescent="0.25">
      <c r="A4164" s="91" t="s">
        <v>57</v>
      </c>
      <c r="B4164" s="92" t="s">
        <v>42</v>
      </c>
      <c r="C4164" s="92" t="s">
        <v>53</v>
      </c>
      <c r="D4164" s="92" t="s">
        <v>123</v>
      </c>
      <c r="E4164" s="92" t="s">
        <v>37</v>
      </c>
      <c r="F4164" s="92" t="s">
        <v>37</v>
      </c>
      <c r="G4164" s="93" t="s">
        <v>42</v>
      </c>
      <c r="H4164" s="93" t="s">
        <v>37</v>
      </c>
      <c r="I4164" s="92" t="s">
        <v>117</v>
      </c>
      <c r="J4164" s="94">
        <v>42479</v>
      </c>
      <c r="K4164" s="95">
        <v>70935</v>
      </c>
      <c r="L4164" s="96">
        <v>6271738.6000013798</v>
      </c>
    </row>
    <row r="4165" spans="1:12" s="97" customFormat="1" ht="15" customHeight="1" x14ac:dyDescent="0.25">
      <c r="A4165" s="91" t="s">
        <v>57</v>
      </c>
      <c r="B4165" s="92" t="s">
        <v>42</v>
      </c>
      <c r="C4165" s="92" t="s">
        <v>53</v>
      </c>
      <c r="D4165" s="92" t="s">
        <v>123</v>
      </c>
      <c r="E4165" s="92" t="s">
        <v>37</v>
      </c>
      <c r="F4165" s="92" t="s">
        <v>37</v>
      </c>
      <c r="G4165" s="93" t="s">
        <v>42</v>
      </c>
      <c r="H4165" s="93" t="s">
        <v>37</v>
      </c>
      <c r="I4165" s="92" t="s">
        <v>45</v>
      </c>
      <c r="J4165" s="94">
        <v>23532</v>
      </c>
      <c r="K4165" s="95">
        <v>35738</v>
      </c>
      <c r="L4165" s="96">
        <v>2204726.2300007502</v>
      </c>
    </row>
    <row r="4166" spans="1:12" s="97" customFormat="1" ht="15" customHeight="1" x14ac:dyDescent="0.25">
      <c r="A4166" s="91" t="s">
        <v>57</v>
      </c>
      <c r="B4166" s="92" t="s">
        <v>42</v>
      </c>
      <c r="C4166" s="92" t="s">
        <v>53</v>
      </c>
      <c r="D4166" s="92" t="s">
        <v>123</v>
      </c>
      <c r="E4166" s="92" t="s">
        <v>37</v>
      </c>
      <c r="F4166" s="92" t="s">
        <v>37</v>
      </c>
      <c r="G4166" s="93" t="s">
        <v>43</v>
      </c>
      <c r="H4166" s="93" t="s">
        <v>37</v>
      </c>
      <c r="I4166" s="92" t="s">
        <v>117</v>
      </c>
      <c r="J4166" s="94">
        <v>40329</v>
      </c>
      <c r="K4166" s="95">
        <v>63856</v>
      </c>
      <c r="L4166" s="96">
        <v>5670678.4500015704</v>
      </c>
    </row>
    <row r="4167" spans="1:12" s="97" customFormat="1" ht="15" customHeight="1" x14ac:dyDescent="0.25">
      <c r="A4167" s="91" t="s">
        <v>57</v>
      </c>
      <c r="B4167" s="92" t="s">
        <v>42</v>
      </c>
      <c r="C4167" s="92" t="s">
        <v>53</v>
      </c>
      <c r="D4167" s="92" t="s">
        <v>123</v>
      </c>
      <c r="E4167" s="92" t="s">
        <v>37</v>
      </c>
      <c r="F4167" s="92" t="s">
        <v>37</v>
      </c>
      <c r="G4167" s="93" t="s">
        <v>43</v>
      </c>
      <c r="H4167" s="93" t="s">
        <v>37</v>
      </c>
      <c r="I4167" s="92" t="s">
        <v>45</v>
      </c>
      <c r="J4167" s="94">
        <v>23833</v>
      </c>
      <c r="K4167" s="95">
        <v>35034</v>
      </c>
      <c r="L4167" s="96">
        <v>2157128.7100007301</v>
      </c>
    </row>
    <row r="4168" spans="1:12" s="97" customFormat="1" ht="15" customHeight="1" x14ac:dyDescent="0.25">
      <c r="A4168" s="91" t="s">
        <v>57</v>
      </c>
      <c r="B4168" s="92" t="s">
        <v>42</v>
      </c>
      <c r="C4168" s="92" t="s">
        <v>53</v>
      </c>
      <c r="D4168" s="92" t="s">
        <v>123</v>
      </c>
      <c r="E4168" s="92" t="s">
        <v>37</v>
      </c>
      <c r="F4168" s="92" t="s">
        <v>37</v>
      </c>
      <c r="G4168" s="93" t="s">
        <v>44</v>
      </c>
      <c r="H4168" s="93" t="s">
        <v>37</v>
      </c>
      <c r="I4168" s="92" t="s">
        <v>117</v>
      </c>
      <c r="J4168" s="94">
        <v>39506</v>
      </c>
      <c r="K4168" s="95">
        <v>62264</v>
      </c>
      <c r="L4168" s="96">
        <v>5524216.8200016003</v>
      </c>
    </row>
    <row r="4169" spans="1:12" s="97" customFormat="1" ht="15" customHeight="1" x14ac:dyDescent="0.25">
      <c r="A4169" s="91" t="s">
        <v>57</v>
      </c>
      <c r="B4169" s="92" t="s">
        <v>42</v>
      </c>
      <c r="C4169" s="92" t="s">
        <v>53</v>
      </c>
      <c r="D4169" s="92" t="s">
        <v>123</v>
      </c>
      <c r="E4169" s="92" t="s">
        <v>37</v>
      </c>
      <c r="F4169" s="92" t="s">
        <v>37</v>
      </c>
      <c r="G4169" s="93" t="s">
        <v>44</v>
      </c>
      <c r="H4169" s="93" t="s">
        <v>37</v>
      </c>
      <c r="I4169" s="92" t="s">
        <v>45</v>
      </c>
      <c r="J4169" s="94">
        <v>23952</v>
      </c>
      <c r="K4169" s="95">
        <v>35235</v>
      </c>
      <c r="L4169" s="96">
        <v>2151061.9700007201</v>
      </c>
    </row>
    <row r="4170" spans="1:12" s="97" customFormat="1" ht="15" customHeight="1" x14ac:dyDescent="0.25">
      <c r="A4170" s="91" t="s">
        <v>57</v>
      </c>
      <c r="B4170" s="92" t="s">
        <v>42</v>
      </c>
      <c r="C4170" s="92" t="s">
        <v>53</v>
      </c>
      <c r="D4170" s="92" t="s">
        <v>123</v>
      </c>
      <c r="E4170" s="92" t="s">
        <v>37</v>
      </c>
      <c r="F4170" s="92" t="s">
        <v>37</v>
      </c>
      <c r="G4170" s="93" t="s">
        <v>98</v>
      </c>
      <c r="H4170" s="93" t="s">
        <v>37</v>
      </c>
      <c r="I4170" s="92" t="s">
        <v>117</v>
      </c>
      <c r="J4170" s="94">
        <v>34688</v>
      </c>
      <c r="K4170" s="95">
        <v>53527</v>
      </c>
      <c r="L4170" s="96">
        <v>4807615.42000168</v>
      </c>
    </row>
    <row r="4171" spans="1:12" s="97" customFormat="1" ht="15" customHeight="1" x14ac:dyDescent="0.25">
      <c r="A4171" s="91" t="s">
        <v>57</v>
      </c>
      <c r="B4171" s="92" t="s">
        <v>42</v>
      </c>
      <c r="C4171" s="92" t="s">
        <v>53</v>
      </c>
      <c r="D4171" s="92" t="s">
        <v>123</v>
      </c>
      <c r="E4171" s="92" t="s">
        <v>37</v>
      </c>
      <c r="F4171" s="92" t="s">
        <v>37</v>
      </c>
      <c r="G4171" s="93" t="s">
        <v>98</v>
      </c>
      <c r="H4171" s="93" t="s">
        <v>37</v>
      </c>
      <c r="I4171" s="92" t="s">
        <v>45</v>
      </c>
      <c r="J4171" s="94">
        <v>22504</v>
      </c>
      <c r="K4171" s="95">
        <v>32729</v>
      </c>
      <c r="L4171" s="96">
        <v>2015708.6000005901</v>
      </c>
    </row>
    <row r="4172" spans="1:12" s="97" customFormat="1" ht="15" customHeight="1" x14ac:dyDescent="0.25">
      <c r="A4172" s="91" t="s">
        <v>57</v>
      </c>
      <c r="B4172" s="92" t="s">
        <v>42</v>
      </c>
      <c r="C4172" s="92" t="s">
        <v>53</v>
      </c>
      <c r="D4172" s="92" t="s">
        <v>123</v>
      </c>
      <c r="E4172" s="92" t="s">
        <v>37</v>
      </c>
      <c r="F4172" s="92" t="s">
        <v>37</v>
      </c>
      <c r="G4172" s="93" t="s">
        <v>37</v>
      </c>
      <c r="H4172" s="93" t="s">
        <v>122</v>
      </c>
      <c r="I4172" s="92" t="s">
        <v>117</v>
      </c>
      <c r="J4172" s="94">
        <v>28446</v>
      </c>
      <c r="K4172" s="95">
        <v>51007</v>
      </c>
      <c r="L4172" s="96">
        <v>4150727.3100016899</v>
      </c>
    </row>
    <row r="4173" spans="1:12" s="97" customFormat="1" ht="15" customHeight="1" x14ac:dyDescent="0.25">
      <c r="A4173" s="91" t="s">
        <v>57</v>
      </c>
      <c r="B4173" s="92" t="s">
        <v>42</v>
      </c>
      <c r="C4173" s="92" t="s">
        <v>53</v>
      </c>
      <c r="D4173" s="92" t="s">
        <v>123</v>
      </c>
      <c r="E4173" s="92" t="s">
        <v>37</v>
      </c>
      <c r="F4173" s="92" t="s">
        <v>37</v>
      </c>
      <c r="G4173" s="93" t="s">
        <v>37</v>
      </c>
      <c r="H4173" s="93" t="s">
        <v>122</v>
      </c>
      <c r="I4173" s="92" t="s">
        <v>45</v>
      </c>
      <c r="J4173" s="94">
        <v>13820</v>
      </c>
      <c r="K4173" s="95">
        <v>19459</v>
      </c>
      <c r="L4173" s="96">
        <v>1071340.94000004</v>
      </c>
    </row>
    <row r="4174" spans="1:12" s="97" customFormat="1" ht="15" customHeight="1" x14ac:dyDescent="0.25">
      <c r="A4174" s="91" t="s">
        <v>57</v>
      </c>
      <c r="B4174" s="92" t="s">
        <v>42</v>
      </c>
      <c r="C4174" s="92" t="s">
        <v>53</v>
      </c>
      <c r="D4174" s="92" t="s">
        <v>123</v>
      </c>
      <c r="E4174" s="92" t="s">
        <v>37</v>
      </c>
      <c r="F4174" s="92" t="s">
        <v>37</v>
      </c>
      <c r="G4174" s="93" t="s">
        <v>37</v>
      </c>
      <c r="H4174" s="93" t="s">
        <v>37</v>
      </c>
      <c r="I4174" s="92" t="s">
        <v>117</v>
      </c>
      <c r="J4174" s="94">
        <v>197315</v>
      </c>
      <c r="K4174" s="95">
        <v>341302</v>
      </c>
      <c r="L4174" s="96">
        <v>30306642.589875601</v>
      </c>
    </row>
    <row r="4175" spans="1:12" s="97" customFormat="1" ht="15" customHeight="1" x14ac:dyDescent="0.25">
      <c r="A4175" s="91" t="s">
        <v>57</v>
      </c>
      <c r="B4175" s="92" t="s">
        <v>42</v>
      </c>
      <c r="C4175" s="92" t="s">
        <v>53</v>
      </c>
      <c r="D4175" s="92" t="s">
        <v>123</v>
      </c>
      <c r="E4175" s="92" t="s">
        <v>37</v>
      </c>
      <c r="F4175" s="92" t="s">
        <v>37</v>
      </c>
      <c r="G4175" s="93" t="s">
        <v>37</v>
      </c>
      <c r="H4175" s="93" t="s">
        <v>37</v>
      </c>
      <c r="I4175" s="92" t="s">
        <v>45</v>
      </c>
      <c r="J4175" s="94">
        <v>115278</v>
      </c>
      <c r="K4175" s="95">
        <v>178759</v>
      </c>
      <c r="L4175" s="96">
        <v>10958276.549972899</v>
      </c>
    </row>
    <row r="4176" spans="1:12" s="97" customFormat="1" ht="15" customHeight="1" x14ac:dyDescent="0.25">
      <c r="A4176" s="91" t="s">
        <v>57</v>
      </c>
      <c r="B4176" s="92" t="s">
        <v>42</v>
      </c>
      <c r="C4176" s="92" t="s">
        <v>53</v>
      </c>
      <c r="D4176" s="92" t="s">
        <v>123</v>
      </c>
      <c r="E4176" s="92" t="s">
        <v>37</v>
      </c>
      <c r="F4176" s="92" t="s">
        <v>37</v>
      </c>
      <c r="G4176" s="93" t="s">
        <v>37</v>
      </c>
      <c r="H4176" s="93" t="s">
        <v>64</v>
      </c>
      <c r="I4176" s="92" t="s">
        <v>117</v>
      </c>
      <c r="J4176" s="94">
        <v>167089</v>
      </c>
      <c r="K4176" s="95">
        <v>286671</v>
      </c>
      <c r="L4176" s="96">
        <v>25841313.389916599</v>
      </c>
    </row>
    <row r="4177" spans="1:12" s="97" customFormat="1" ht="15" customHeight="1" x14ac:dyDescent="0.25">
      <c r="A4177" s="91" t="s">
        <v>57</v>
      </c>
      <c r="B4177" s="92" t="s">
        <v>42</v>
      </c>
      <c r="C4177" s="92" t="s">
        <v>53</v>
      </c>
      <c r="D4177" s="92" t="s">
        <v>123</v>
      </c>
      <c r="E4177" s="92" t="s">
        <v>37</v>
      </c>
      <c r="F4177" s="92" t="s">
        <v>37</v>
      </c>
      <c r="G4177" s="93" t="s">
        <v>37</v>
      </c>
      <c r="H4177" s="93" t="s">
        <v>64</v>
      </c>
      <c r="I4177" s="92" t="s">
        <v>45</v>
      </c>
      <c r="J4177" s="94">
        <v>100329</v>
      </c>
      <c r="K4177" s="95">
        <v>157399</v>
      </c>
      <c r="L4177" s="96">
        <v>9779084.1499981806</v>
      </c>
    </row>
    <row r="4178" spans="1:12" s="97" customFormat="1" ht="15" customHeight="1" x14ac:dyDescent="0.25">
      <c r="A4178" s="91" t="s">
        <v>57</v>
      </c>
      <c r="B4178" s="92" t="s">
        <v>42</v>
      </c>
      <c r="C4178" s="92" t="s">
        <v>53</v>
      </c>
      <c r="D4178" s="92" t="s">
        <v>125</v>
      </c>
      <c r="E4178" s="92" t="s">
        <v>61</v>
      </c>
      <c r="F4178" s="92" t="s">
        <v>37</v>
      </c>
      <c r="G4178" s="93" t="s">
        <v>37</v>
      </c>
      <c r="H4178" s="93" t="s">
        <v>37</v>
      </c>
      <c r="I4178" s="92" t="s">
        <v>117</v>
      </c>
      <c r="J4178" s="94">
        <v>17832</v>
      </c>
      <c r="K4178" s="95">
        <v>114970</v>
      </c>
      <c r="L4178" s="96">
        <v>13004987.2499841</v>
      </c>
    </row>
    <row r="4179" spans="1:12" s="97" customFormat="1" ht="15" customHeight="1" x14ac:dyDescent="0.25">
      <c r="A4179" s="91" t="s">
        <v>57</v>
      </c>
      <c r="B4179" s="92" t="s">
        <v>42</v>
      </c>
      <c r="C4179" s="92" t="s">
        <v>53</v>
      </c>
      <c r="D4179" s="92" t="s">
        <v>125</v>
      </c>
      <c r="E4179" s="92" t="s">
        <v>61</v>
      </c>
      <c r="F4179" s="92" t="s">
        <v>37</v>
      </c>
      <c r="G4179" s="93" t="s">
        <v>37</v>
      </c>
      <c r="H4179" s="93" t="s">
        <v>37</v>
      </c>
      <c r="I4179" s="92" t="s">
        <v>45</v>
      </c>
      <c r="J4179" s="94">
        <v>21976</v>
      </c>
      <c r="K4179" s="95">
        <v>47025</v>
      </c>
      <c r="L4179" s="96">
        <v>6656788.2299971003</v>
      </c>
    </row>
    <row r="4180" spans="1:12" s="97" customFormat="1" ht="15" customHeight="1" x14ac:dyDescent="0.25">
      <c r="A4180" s="91" t="s">
        <v>57</v>
      </c>
      <c r="B4180" s="92" t="s">
        <v>42</v>
      </c>
      <c r="C4180" s="92" t="s">
        <v>53</v>
      </c>
      <c r="D4180" s="92" t="s">
        <v>125</v>
      </c>
      <c r="E4180" s="92" t="s">
        <v>62</v>
      </c>
      <c r="F4180" s="92" t="s">
        <v>37</v>
      </c>
      <c r="G4180" s="93" t="s">
        <v>37</v>
      </c>
      <c r="H4180" s="93" t="s">
        <v>37</v>
      </c>
      <c r="I4180" s="92" t="s">
        <v>117</v>
      </c>
      <c r="J4180" s="94">
        <v>14309</v>
      </c>
      <c r="K4180" s="95">
        <v>102905</v>
      </c>
      <c r="L4180" s="96">
        <v>10858831.509984</v>
      </c>
    </row>
    <row r="4181" spans="1:12" s="97" customFormat="1" ht="15" customHeight="1" x14ac:dyDescent="0.25">
      <c r="A4181" s="91" t="s">
        <v>57</v>
      </c>
      <c r="B4181" s="92" t="s">
        <v>42</v>
      </c>
      <c r="C4181" s="92" t="s">
        <v>53</v>
      </c>
      <c r="D4181" s="92" t="s">
        <v>125</v>
      </c>
      <c r="E4181" s="92" t="s">
        <v>62</v>
      </c>
      <c r="F4181" s="92" t="s">
        <v>37</v>
      </c>
      <c r="G4181" s="93" t="s">
        <v>37</v>
      </c>
      <c r="H4181" s="93" t="s">
        <v>37</v>
      </c>
      <c r="I4181" s="92" t="s">
        <v>45</v>
      </c>
      <c r="J4181" s="94">
        <v>12805</v>
      </c>
      <c r="K4181" s="95">
        <v>24971</v>
      </c>
      <c r="L4181" s="96">
        <v>3419117.4800002398</v>
      </c>
    </row>
    <row r="4182" spans="1:12" s="97" customFormat="1" ht="15" customHeight="1" x14ac:dyDescent="0.25">
      <c r="A4182" s="91" t="s">
        <v>57</v>
      </c>
      <c r="B4182" s="92" t="s">
        <v>42</v>
      </c>
      <c r="C4182" s="92" t="s">
        <v>53</v>
      </c>
      <c r="D4182" s="92" t="s">
        <v>125</v>
      </c>
      <c r="E4182" s="92" t="s">
        <v>37</v>
      </c>
      <c r="F4182" s="92" t="s">
        <v>120</v>
      </c>
      <c r="G4182" s="93" t="s">
        <v>37</v>
      </c>
      <c r="H4182" s="93" t="s">
        <v>37</v>
      </c>
      <c r="I4182" s="92" t="s">
        <v>117</v>
      </c>
      <c r="J4182" s="94">
        <v>4299</v>
      </c>
      <c r="K4182" s="95">
        <v>30140</v>
      </c>
      <c r="L4182" s="96">
        <v>3407419.13999948</v>
      </c>
    </row>
    <row r="4183" spans="1:12" s="97" customFormat="1" ht="15" customHeight="1" x14ac:dyDescent="0.25">
      <c r="A4183" s="91" t="s">
        <v>57</v>
      </c>
      <c r="B4183" s="92" t="s">
        <v>42</v>
      </c>
      <c r="C4183" s="92" t="s">
        <v>53</v>
      </c>
      <c r="D4183" s="92" t="s">
        <v>125</v>
      </c>
      <c r="E4183" s="92" t="s">
        <v>37</v>
      </c>
      <c r="F4183" s="92" t="s">
        <v>120</v>
      </c>
      <c r="G4183" s="93" t="s">
        <v>37</v>
      </c>
      <c r="H4183" s="93" t="s">
        <v>37</v>
      </c>
      <c r="I4183" s="92" t="s">
        <v>45</v>
      </c>
      <c r="J4183" s="94">
        <v>3681</v>
      </c>
      <c r="K4183" s="95">
        <v>6823</v>
      </c>
      <c r="L4183" s="96">
        <v>1048298.8399999799</v>
      </c>
    </row>
    <row r="4184" spans="1:12" s="97" customFormat="1" ht="15" customHeight="1" x14ac:dyDescent="0.25">
      <c r="A4184" s="91" t="s">
        <v>57</v>
      </c>
      <c r="B4184" s="92" t="s">
        <v>42</v>
      </c>
      <c r="C4184" s="92" t="s">
        <v>53</v>
      </c>
      <c r="D4184" s="92" t="s">
        <v>125</v>
      </c>
      <c r="E4184" s="92" t="s">
        <v>37</v>
      </c>
      <c r="F4184" s="92" t="s">
        <v>121</v>
      </c>
      <c r="G4184" s="93" t="s">
        <v>37</v>
      </c>
      <c r="H4184" s="93" t="s">
        <v>37</v>
      </c>
      <c r="I4184" s="92" t="s">
        <v>117</v>
      </c>
      <c r="J4184" s="94">
        <v>23973</v>
      </c>
      <c r="K4184" s="95">
        <v>157651</v>
      </c>
      <c r="L4184" s="96">
        <v>17817074.649987198</v>
      </c>
    </row>
    <row r="4185" spans="1:12" s="97" customFormat="1" ht="15" customHeight="1" x14ac:dyDescent="0.25">
      <c r="A4185" s="91" t="s">
        <v>57</v>
      </c>
      <c r="B4185" s="92" t="s">
        <v>42</v>
      </c>
      <c r="C4185" s="92" t="s">
        <v>53</v>
      </c>
      <c r="D4185" s="92" t="s">
        <v>125</v>
      </c>
      <c r="E4185" s="92" t="s">
        <v>37</v>
      </c>
      <c r="F4185" s="92" t="s">
        <v>121</v>
      </c>
      <c r="G4185" s="93" t="s">
        <v>37</v>
      </c>
      <c r="H4185" s="93" t="s">
        <v>37</v>
      </c>
      <c r="I4185" s="92" t="s">
        <v>45</v>
      </c>
      <c r="J4185" s="94">
        <v>27539</v>
      </c>
      <c r="K4185" s="95">
        <v>57943</v>
      </c>
      <c r="L4185" s="96">
        <v>8151127.5399936298</v>
      </c>
    </row>
    <row r="4186" spans="1:12" s="97" customFormat="1" ht="15" customHeight="1" x14ac:dyDescent="0.25">
      <c r="A4186" s="91" t="s">
        <v>57</v>
      </c>
      <c r="B4186" s="92" t="s">
        <v>42</v>
      </c>
      <c r="C4186" s="92" t="s">
        <v>53</v>
      </c>
      <c r="D4186" s="92" t="s">
        <v>125</v>
      </c>
      <c r="E4186" s="92" t="s">
        <v>37</v>
      </c>
      <c r="F4186" s="92" t="s">
        <v>60</v>
      </c>
      <c r="G4186" s="93" t="s">
        <v>37</v>
      </c>
      <c r="H4186" s="93" t="s">
        <v>37</v>
      </c>
      <c r="I4186" s="92" t="s">
        <v>117</v>
      </c>
      <c r="J4186" s="94">
        <v>3931</v>
      </c>
      <c r="K4186" s="95">
        <v>30084</v>
      </c>
      <c r="L4186" s="96">
        <v>2639324.9699997902</v>
      </c>
    </row>
    <row r="4187" spans="1:12" s="97" customFormat="1" ht="15" customHeight="1" x14ac:dyDescent="0.25">
      <c r="A4187" s="91" t="s">
        <v>57</v>
      </c>
      <c r="B4187" s="92" t="s">
        <v>42</v>
      </c>
      <c r="C4187" s="92" t="s">
        <v>53</v>
      </c>
      <c r="D4187" s="92" t="s">
        <v>125</v>
      </c>
      <c r="E4187" s="92" t="s">
        <v>37</v>
      </c>
      <c r="F4187" s="92" t="s">
        <v>60</v>
      </c>
      <c r="G4187" s="93" t="s">
        <v>37</v>
      </c>
      <c r="H4187" s="93" t="s">
        <v>37</v>
      </c>
      <c r="I4187" s="92" t="s">
        <v>45</v>
      </c>
      <c r="J4187" s="94">
        <v>3619</v>
      </c>
      <c r="K4187" s="95">
        <v>7230</v>
      </c>
      <c r="L4187" s="96">
        <v>876479.33000000694</v>
      </c>
    </row>
    <row r="4188" spans="1:12" s="97" customFormat="1" ht="15" customHeight="1" x14ac:dyDescent="0.25">
      <c r="A4188" s="91" t="s">
        <v>57</v>
      </c>
      <c r="B4188" s="92" t="s">
        <v>42</v>
      </c>
      <c r="C4188" s="92" t="s">
        <v>53</v>
      </c>
      <c r="D4188" s="92" t="s">
        <v>125</v>
      </c>
      <c r="E4188" s="92" t="s">
        <v>37</v>
      </c>
      <c r="F4188" s="92" t="s">
        <v>37</v>
      </c>
      <c r="G4188" s="93" t="s">
        <v>41</v>
      </c>
      <c r="H4188" s="93" t="s">
        <v>37</v>
      </c>
      <c r="I4188" s="92" t="s">
        <v>117</v>
      </c>
      <c r="J4188" s="94">
        <v>9915</v>
      </c>
      <c r="K4188" s="95">
        <v>67805</v>
      </c>
      <c r="L4188" s="96">
        <v>6987777.3699969398</v>
      </c>
    </row>
    <row r="4189" spans="1:12" s="97" customFormat="1" ht="15" customHeight="1" x14ac:dyDescent="0.25">
      <c r="A4189" s="91" t="s">
        <v>57</v>
      </c>
      <c r="B4189" s="92" t="s">
        <v>42</v>
      </c>
      <c r="C4189" s="92" t="s">
        <v>53</v>
      </c>
      <c r="D4189" s="92" t="s">
        <v>125</v>
      </c>
      <c r="E4189" s="92" t="s">
        <v>37</v>
      </c>
      <c r="F4189" s="92" t="s">
        <v>37</v>
      </c>
      <c r="G4189" s="93" t="s">
        <v>41</v>
      </c>
      <c r="H4189" s="93" t="s">
        <v>37</v>
      </c>
      <c r="I4189" s="92" t="s">
        <v>45</v>
      </c>
      <c r="J4189" s="94">
        <v>8923</v>
      </c>
      <c r="K4189" s="95">
        <v>17464</v>
      </c>
      <c r="L4189" s="96">
        <v>2330086.1400000402</v>
      </c>
    </row>
    <row r="4190" spans="1:12" s="97" customFormat="1" ht="15" customHeight="1" x14ac:dyDescent="0.25">
      <c r="A4190" s="91" t="s">
        <v>57</v>
      </c>
      <c r="B4190" s="92" t="s">
        <v>42</v>
      </c>
      <c r="C4190" s="92" t="s">
        <v>53</v>
      </c>
      <c r="D4190" s="92" t="s">
        <v>125</v>
      </c>
      <c r="E4190" s="92" t="s">
        <v>37</v>
      </c>
      <c r="F4190" s="92" t="s">
        <v>37</v>
      </c>
      <c r="G4190" s="93" t="s">
        <v>42</v>
      </c>
      <c r="H4190" s="93" t="s">
        <v>37</v>
      </c>
      <c r="I4190" s="92" t="s">
        <v>117</v>
      </c>
      <c r="J4190" s="94">
        <v>7392</v>
      </c>
      <c r="K4190" s="95">
        <v>45341</v>
      </c>
      <c r="L4190" s="96">
        <v>4924318.5499989698</v>
      </c>
    </row>
    <row r="4191" spans="1:12" s="97" customFormat="1" ht="15" customHeight="1" x14ac:dyDescent="0.25">
      <c r="A4191" s="91" t="s">
        <v>57</v>
      </c>
      <c r="B4191" s="92" t="s">
        <v>42</v>
      </c>
      <c r="C4191" s="92" t="s">
        <v>53</v>
      </c>
      <c r="D4191" s="92" t="s">
        <v>125</v>
      </c>
      <c r="E4191" s="92" t="s">
        <v>37</v>
      </c>
      <c r="F4191" s="92" t="s">
        <v>37</v>
      </c>
      <c r="G4191" s="93" t="s">
        <v>42</v>
      </c>
      <c r="H4191" s="93" t="s">
        <v>37</v>
      </c>
      <c r="I4191" s="92" t="s">
        <v>45</v>
      </c>
      <c r="J4191" s="94">
        <v>7815</v>
      </c>
      <c r="K4191" s="95">
        <v>15356</v>
      </c>
      <c r="L4191" s="96">
        <v>2126286.59000012</v>
      </c>
    </row>
    <row r="4192" spans="1:12" s="97" customFormat="1" ht="15" customHeight="1" x14ac:dyDescent="0.25">
      <c r="A4192" s="91" t="s">
        <v>57</v>
      </c>
      <c r="B4192" s="92" t="s">
        <v>42</v>
      </c>
      <c r="C4192" s="92" t="s">
        <v>53</v>
      </c>
      <c r="D4192" s="92" t="s">
        <v>125</v>
      </c>
      <c r="E4192" s="92" t="s">
        <v>37</v>
      </c>
      <c r="F4192" s="92" t="s">
        <v>37</v>
      </c>
      <c r="G4192" s="93" t="s">
        <v>43</v>
      </c>
      <c r="H4192" s="93" t="s">
        <v>37</v>
      </c>
      <c r="I4192" s="92" t="s">
        <v>117</v>
      </c>
      <c r="J4192" s="94">
        <v>6573</v>
      </c>
      <c r="K4192" s="95">
        <v>38802</v>
      </c>
      <c r="L4192" s="96">
        <v>4314227.6199996397</v>
      </c>
    </row>
    <row r="4193" spans="1:12" s="97" customFormat="1" ht="15" customHeight="1" x14ac:dyDescent="0.25">
      <c r="A4193" s="91" t="s">
        <v>57</v>
      </c>
      <c r="B4193" s="92" t="s">
        <v>42</v>
      </c>
      <c r="C4193" s="92" t="s">
        <v>53</v>
      </c>
      <c r="D4193" s="92" t="s">
        <v>125</v>
      </c>
      <c r="E4193" s="92" t="s">
        <v>37</v>
      </c>
      <c r="F4193" s="92" t="s">
        <v>37</v>
      </c>
      <c r="G4193" s="93" t="s">
        <v>43</v>
      </c>
      <c r="H4193" s="93" t="s">
        <v>37</v>
      </c>
      <c r="I4193" s="92" t="s">
        <v>45</v>
      </c>
      <c r="J4193" s="94">
        <v>7219</v>
      </c>
      <c r="K4193" s="95">
        <v>13843</v>
      </c>
      <c r="L4193" s="96">
        <v>1966840.17000009</v>
      </c>
    </row>
    <row r="4194" spans="1:12" s="97" customFormat="1" ht="15" customHeight="1" x14ac:dyDescent="0.25">
      <c r="A4194" s="91" t="s">
        <v>57</v>
      </c>
      <c r="B4194" s="92" t="s">
        <v>42</v>
      </c>
      <c r="C4194" s="92" t="s">
        <v>53</v>
      </c>
      <c r="D4194" s="92" t="s">
        <v>125</v>
      </c>
      <c r="E4194" s="92" t="s">
        <v>37</v>
      </c>
      <c r="F4194" s="92" t="s">
        <v>37</v>
      </c>
      <c r="G4194" s="93" t="s">
        <v>44</v>
      </c>
      <c r="H4194" s="93" t="s">
        <v>37</v>
      </c>
      <c r="I4194" s="92" t="s">
        <v>117</v>
      </c>
      <c r="J4194" s="94">
        <v>6027</v>
      </c>
      <c r="K4194" s="95">
        <v>34811</v>
      </c>
      <c r="L4194" s="96">
        <v>3958693.92999963</v>
      </c>
    </row>
    <row r="4195" spans="1:12" s="97" customFormat="1" ht="15" customHeight="1" x14ac:dyDescent="0.25">
      <c r="A4195" s="91" t="s">
        <v>57</v>
      </c>
      <c r="B4195" s="92" t="s">
        <v>42</v>
      </c>
      <c r="C4195" s="92" t="s">
        <v>53</v>
      </c>
      <c r="D4195" s="92" t="s">
        <v>125</v>
      </c>
      <c r="E4195" s="92" t="s">
        <v>37</v>
      </c>
      <c r="F4195" s="92" t="s">
        <v>37</v>
      </c>
      <c r="G4195" s="93" t="s">
        <v>44</v>
      </c>
      <c r="H4195" s="93" t="s">
        <v>37</v>
      </c>
      <c r="I4195" s="92" t="s">
        <v>45</v>
      </c>
      <c r="J4195" s="94">
        <v>6659</v>
      </c>
      <c r="K4195" s="95">
        <v>12526</v>
      </c>
      <c r="L4195" s="96">
        <v>1799884.92000007</v>
      </c>
    </row>
    <row r="4196" spans="1:12" s="97" customFormat="1" ht="15" customHeight="1" x14ac:dyDescent="0.25">
      <c r="A4196" s="91" t="s">
        <v>57</v>
      </c>
      <c r="B4196" s="92" t="s">
        <v>42</v>
      </c>
      <c r="C4196" s="92" t="s">
        <v>53</v>
      </c>
      <c r="D4196" s="92" t="s">
        <v>125</v>
      </c>
      <c r="E4196" s="92" t="s">
        <v>37</v>
      </c>
      <c r="F4196" s="92" t="s">
        <v>37</v>
      </c>
      <c r="G4196" s="93" t="s">
        <v>98</v>
      </c>
      <c r="H4196" s="93" t="s">
        <v>37</v>
      </c>
      <c r="I4196" s="92" t="s">
        <v>117</v>
      </c>
      <c r="J4196" s="94">
        <v>5207</v>
      </c>
      <c r="K4196" s="95">
        <v>28771</v>
      </c>
      <c r="L4196" s="96">
        <v>3373760.53999973</v>
      </c>
    </row>
    <row r="4197" spans="1:12" s="97" customFormat="1" ht="15" customHeight="1" x14ac:dyDescent="0.25">
      <c r="A4197" s="91" t="s">
        <v>57</v>
      </c>
      <c r="B4197" s="92" t="s">
        <v>42</v>
      </c>
      <c r="C4197" s="92" t="s">
        <v>53</v>
      </c>
      <c r="D4197" s="92" t="s">
        <v>125</v>
      </c>
      <c r="E4197" s="92" t="s">
        <v>37</v>
      </c>
      <c r="F4197" s="92" t="s">
        <v>37</v>
      </c>
      <c r="G4197" s="93" t="s">
        <v>98</v>
      </c>
      <c r="H4197" s="93" t="s">
        <v>37</v>
      </c>
      <c r="I4197" s="92" t="s">
        <v>45</v>
      </c>
      <c r="J4197" s="94">
        <v>6105</v>
      </c>
      <c r="K4197" s="95">
        <v>12020</v>
      </c>
      <c r="L4197" s="96">
        <v>1740748.3400000599</v>
      </c>
    </row>
    <row r="4198" spans="1:12" s="97" customFormat="1" ht="15" customHeight="1" x14ac:dyDescent="0.25">
      <c r="A4198" s="91" t="s">
        <v>57</v>
      </c>
      <c r="B4198" s="92" t="s">
        <v>42</v>
      </c>
      <c r="C4198" s="92" t="s">
        <v>53</v>
      </c>
      <c r="D4198" s="92" t="s">
        <v>125</v>
      </c>
      <c r="E4198" s="92" t="s">
        <v>37</v>
      </c>
      <c r="F4198" s="92" t="s">
        <v>37</v>
      </c>
      <c r="G4198" s="93" t="s">
        <v>37</v>
      </c>
      <c r="H4198" s="93" t="s">
        <v>122</v>
      </c>
      <c r="I4198" s="92" t="s">
        <v>117</v>
      </c>
      <c r="J4198" s="94">
        <v>4225</v>
      </c>
      <c r="K4198" s="95">
        <v>27778</v>
      </c>
      <c r="L4198" s="96">
        <v>3169497.5599998501</v>
      </c>
    </row>
    <row r="4199" spans="1:12" s="97" customFormat="1" ht="15" customHeight="1" x14ac:dyDescent="0.25">
      <c r="A4199" s="91" t="s">
        <v>57</v>
      </c>
      <c r="B4199" s="92" t="s">
        <v>42</v>
      </c>
      <c r="C4199" s="92" t="s">
        <v>53</v>
      </c>
      <c r="D4199" s="92" t="s">
        <v>125</v>
      </c>
      <c r="E4199" s="92" t="s">
        <v>37</v>
      </c>
      <c r="F4199" s="92" t="s">
        <v>37</v>
      </c>
      <c r="G4199" s="93" t="s">
        <v>37</v>
      </c>
      <c r="H4199" s="93" t="s">
        <v>122</v>
      </c>
      <c r="I4199" s="92" t="s">
        <v>45</v>
      </c>
      <c r="J4199" s="94">
        <v>4868</v>
      </c>
      <c r="K4199" s="95">
        <v>9197</v>
      </c>
      <c r="L4199" s="96">
        <v>1239259.8999999999</v>
      </c>
    </row>
    <row r="4200" spans="1:12" s="97" customFormat="1" ht="15" customHeight="1" x14ac:dyDescent="0.25">
      <c r="A4200" s="91" t="s">
        <v>57</v>
      </c>
      <c r="B4200" s="92" t="s">
        <v>42</v>
      </c>
      <c r="C4200" s="92" t="s">
        <v>53</v>
      </c>
      <c r="D4200" s="92" t="s">
        <v>125</v>
      </c>
      <c r="E4200" s="92" t="s">
        <v>37</v>
      </c>
      <c r="F4200" s="92" t="s">
        <v>37</v>
      </c>
      <c r="G4200" s="93" t="s">
        <v>37</v>
      </c>
      <c r="H4200" s="93" t="s">
        <v>37</v>
      </c>
      <c r="I4200" s="92" t="s">
        <v>117</v>
      </c>
      <c r="J4200" s="94">
        <v>32140</v>
      </c>
      <c r="K4200" s="95">
        <v>217875</v>
      </c>
      <c r="L4200" s="96">
        <v>23863818.760077499</v>
      </c>
    </row>
    <row r="4201" spans="1:12" s="97" customFormat="1" ht="15" customHeight="1" x14ac:dyDescent="0.25">
      <c r="A4201" s="91" t="s">
        <v>57</v>
      </c>
      <c r="B4201" s="92" t="s">
        <v>42</v>
      </c>
      <c r="C4201" s="92" t="s">
        <v>53</v>
      </c>
      <c r="D4201" s="92" t="s">
        <v>125</v>
      </c>
      <c r="E4201" s="92" t="s">
        <v>37</v>
      </c>
      <c r="F4201" s="92" t="s">
        <v>37</v>
      </c>
      <c r="G4201" s="93" t="s">
        <v>37</v>
      </c>
      <c r="H4201" s="93" t="s">
        <v>37</v>
      </c>
      <c r="I4201" s="92" t="s">
        <v>45</v>
      </c>
      <c r="J4201" s="94">
        <v>34780</v>
      </c>
      <c r="K4201" s="95">
        <v>71996</v>
      </c>
      <c r="L4201" s="96">
        <v>10075905.7099935</v>
      </c>
    </row>
    <row r="4202" spans="1:12" s="97" customFormat="1" ht="15" customHeight="1" x14ac:dyDescent="0.25">
      <c r="A4202" s="91" t="s">
        <v>57</v>
      </c>
      <c r="B4202" s="92" t="s">
        <v>42</v>
      </c>
      <c r="C4202" s="92" t="s">
        <v>53</v>
      </c>
      <c r="D4202" s="92" t="s">
        <v>125</v>
      </c>
      <c r="E4202" s="92" t="s">
        <v>37</v>
      </c>
      <c r="F4202" s="92" t="s">
        <v>37</v>
      </c>
      <c r="G4202" s="93" t="s">
        <v>37</v>
      </c>
      <c r="H4202" s="93" t="s">
        <v>64</v>
      </c>
      <c r="I4202" s="92" t="s">
        <v>117</v>
      </c>
      <c r="J4202" s="94">
        <v>27749</v>
      </c>
      <c r="K4202" s="95">
        <v>187959</v>
      </c>
      <c r="L4202" s="96">
        <v>20415781.989990901</v>
      </c>
    </row>
    <row r="4203" spans="1:12" s="97" customFormat="1" ht="15" customHeight="1" x14ac:dyDescent="0.25">
      <c r="A4203" s="91" t="s">
        <v>57</v>
      </c>
      <c r="B4203" s="92" t="s">
        <v>42</v>
      </c>
      <c r="C4203" s="92" t="s">
        <v>53</v>
      </c>
      <c r="D4203" s="92" t="s">
        <v>125</v>
      </c>
      <c r="E4203" s="92" t="s">
        <v>37</v>
      </c>
      <c r="F4203" s="92" t="s">
        <v>37</v>
      </c>
      <c r="G4203" s="93" t="s">
        <v>37</v>
      </c>
      <c r="H4203" s="93" t="s">
        <v>64</v>
      </c>
      <c r="I4203" s="92" t="s">
        <v>45</v>
      </c>
      <c r="J4203" s="94">
        <v>29682</v>
      </c>
      <c r="K4203" s="95">
        <v>62125</v>
      </c>
      <c r="L4203" s="96">
        <v>8743382.2799949907</v>
      </c>
    </row>
    <row r="4204" spans="1:12" s="97" customFormat="1" ht="15" customHeight="1" x14ac:dyDescent="0.25">
      <c r="A4204" s="91" t="s">
        <v>57</v>
      </c>
      <c r="B4204" s="92" t="s">
        <v>42</v>
      </c>
      <c r="C4204" s="92" t="s">
        <v>53</v>
      </c>
      <c r="D4204" s="92" t="s">
        <v>124</v>
      </c>
      <c r="E4204" s="92" t="s">
        <v>61</v>
      </c>
      <c r="F4204" s="92" t="s">
        <v>37</v>
      </c>
      <c r="G4204" s="93" t="s">
        <v>37</v>
      </c>
      <c r="H4204" s="93" t="s">
        <v>37</v>
      </c>
      <c r="I4204" s="92" t="s">
        <v>117</v>
      </c>
      <c r="J4204" s="94">
        <v>1741</v>
      </c>
      <c r="K4204" s="95">
        <v>3282</v>
      </c>
      <c r="L4204" s="96">
        <v>475562.92</v>
      </c>
    </row>
    <row r="4205" spans="1:12" s="97" customFormat="1" ht="15" customHeight="1" x14ac:dyDescent="0.25">
      <c r="A4205" s="91" t="s">
        <v>57</v>
      </c>
      <c r="B4205" s="92" t="s">
        <v>42</v>
      </c>
      <c r="C4205" s="92" t="s">
        <v>53</v>
      </c>
      <c r="D4205" s="92" t="s">
        <v>124</v>
      </c>
      <c r="E4205" s="92" t="s">
        <v>61</v>
      </c>
      <c r="F4205" s="92" t="s">
        <v>37</v>
      </c>
      <c r="G4205" s="93" t="s">
        <v>37</v>
      </c>
      <c r="H4205" s="93" t="s">
        <v>37</v>
      </c>
      <c r="I4205" s="92" t="s">
        <v>45</v>
      </c>
      <c r="J4205" s="94">
        <v>1136</v>
      </c>
      <c r="K4205" s="95">
        <v>1491</v>
      </c>
      <c r="L4205" s="96">
        <v>156088.089999997</v>
      </c>
    </row>
    <row r="4206" spans="1:12" s="97" customFormat="1" ht="15" customHeight="1" x14ac:dyDescent="0.25">
      <c r="A4206" s="91" t="s">
        <v>57</v>
      </c>
      <c r="B4206" s="92" t="s">
        <v>42</v>
      </c>
      <c r="C4206" s="92" t="s">
        <v>53</v>
      </c>
      <c r="D4206" s="92" t="s">
        <v>124</v>
      </c>
      <c r="E4206" s="92" t="s">
        <v>62</v>
      </c>
      <c r="F4206" s="92" t="s">
        <v>37</v>
      </c>
      <c r="G4206" s="93" t="s">
        <v>37</v>
      </c>
      <c r="H4206" s="93" t="s">
        <v>37</v>
      </c>
      <c r="I4206" s="92" t="s">
        <v>117</v>
      </c>
      <c r="J4206" s="94">
        <v>1265</v>
      </c>
      <c r="K4206" s="95">
        <v>2133</v>
      </c>
      <c r="L4206" s="96">
        <v>309223.31000000302</v>
      </c>
    </row>
    <row r="4207" spans="1:12" s="97" customFormat="1" ht="15" customHeight="1" x14ac:dyDescent="0.25">
      <c r="A4207" s="91" t="s">
        <v>57</v>
      </c>
      <c r="B4207" s="92" t="s">
        <v>42</v>
      </c>
      <c r="C4207" s="92" t="s">
        <v>53</v>
      </c>
      <c r="D4207" s="92" t="s">
        <v>124</v>
      </c>
      <c r="E4207" s="92" t="s">
        <v>62</v>
      </c>
      <c r="F4207" s="92" t="s">
        <v>37</v>
      </c>
      <c r="G4207" s="93" t="s">
        <v>37</v>
      </c>
      <c r="H4207" s="93" t="s">
        <v>37</v>
      </c>
      <c r="I4207" s="92" t="s">
        <v>45</v>
      </c>
      <c r="J4207" s="94">
        <v>1006</v>
      </c>
      <c r="K4207" s="95">
        <v>1309</v>
      </c>
      <c r="L4207" s="96">
        <v>134946.51999999699</v>
      </c>
    </row>
    <row r="4208" spans="1:12" s="97" customFormat="1" ht="15" customHeight="1" x14ac:dyDescent="0.25">
      <c r="A4208" s="91" t="s">
        <v>57</v>
      </c>
      <c r="B4208" s="92" t="s">
        <v>42</v>
      </c>
      <c r="C4208" s="92" t="s">
        <v>53</v>
      </c>
      <c r="D4208" s="92" t="s">
        <v>124</v>
      </c>
      <c r="E4208" s="92" t="s">
        <v>37</v>
      </c>
      <c r="F4208" s="92" t="s">
        <v>120</v>
      </c>
      <c r="G4208" s="93" t="s">
        <v>37</v>
      </c>
      <c r="H4208" s="93" t="s">
        <v>37</v>
      </c>
      <c r="I4208" s="92" t="s">
        <v>117</v>
      </c>
      <c r="J4208" s="94">
        <v>2942</v>
      </c>
      <c r="K4208" s="95">
        <v>5330</v>
      </c>
      <c r="L4208" s="96">
        <v>774116.47999997996</v>
      </c>
    </row>
    <row r="4209" spans="1:12" s="97" customFormat="1" ht="15" customHeight="1" x14ac:dyDescent="0.25">
      <c r="A4209" s="91" t="s">
        <v>57</v>
      </c>
      <c r="B4209" s="92" t="s">
        <v>42</v>
      </c>
      <c r="C4209" s="92" t="s">
        <v>53</v>
      </c>
      <c r="D4209" s="92" t="s">
        <v>124</v>
      </c>
      <c r="E4209" s="92" t="s">
        <v>37</v>
      </c>
      <c r="F4209" s="92" t="s">
        <v>120</v>
      </c>
      <c r="G4209" s="93" t="s">
        <v>37</v>
      </c>
      <c r="H4209" s="93" t="s">
        <v>37</v>
      </c>
      <c r="I4209" s="92" t="s">
        <v>45</v>
      </c>
      <c r="J4209" s="94">
        <v>2093</v>
      </c>
      <c r="K4209" s="95">
        <v>2737</v>
      </c>
      <c r="L4209" s="96">
        <v>282974.38000000099</v>
      </c>
    </row>
    <row r="4210" spans="1:12" s="97" customFormat="1" ht="15" customHeight="1" x14ac:dyDescent="0.25">
      <c r="A4210" s="91" t="s">
        <v>57</v>
      </c>
      <c r="B4210" s="92" t="s">
        <v>42</v>
      </c>
      <c r="C4210" s="92" t="s">
        <v>53</v>
      </c>
      <c r="D4210" s="92" t="s">
        <v>124</v>
      </c>
      <c r="E4210" s="92" t="s">
        <v>37</v>
      </c>
      <c r="F4210" s="92" t="s">
        <v>37</v>
      </c>
      <c r="G4210" s="93" t="s">
        <v>41</v>
      </c>
      <c r="H4210" s="93" t="s">
        <v>37</v>
      </c>
      <c r="I4210" s="92" t="s">
        <v>117</v>
      </c>
      <c r="J4210" s="94">
        <v>622</v>
      </c>
      <c r="K4210" s="95">
        <v>1066</v>
      </c>
      <c r="L4210" s="96">
        <v>155735.81</v>
      </c>
    </row>
    <row r="4211" spans="1:12" s="97" customFormat="1" ht="15" customHeight="1" x14ac:dyDescent="0.25">
      <c r="A4211" s="91" t="s">
        <v>57</v>
      </c>
      <c r="B4211" s="92" t="s">
        <v>42</v>
      </c>
      <c r="C4211" s="92" t="s">
        <v>53</v>
      </c>
      <c r="D4211" s="92" t="s">
        <v>124</v>
      </c>
      <c r="E4211" s="92" t="s">
        <v>37</v>
      </c>
      <c r="F4211" s="92" t="s">
        <v>37</v>
      </c>
      <c r="G4211" s="93" t="s">
        <v>41</v>
      </c>
      <c r="H4211" s="93" t="s">
        <v>37</v>
      </c>
      <c r="I4211" s="92" t="s">
        <v>45</v>
      </c>
      <c r="J4211" s="94">
        <v>323</v>
      </c>
      <c r="K4211" s="95">
        <v>403</v>
      </c>
      <c r="L4211" s="96">
        <v>42231.890000000203</v>
      </c>
    </row>
    <row r="4212" spans="1:12" s="97" customFormat="1" ht="15" customHeight="1" x14ac:dyDescent="0.25">
      <c r="A4212" s="91" t="s">
        <v>57</v>
      </c>
      <c r="B4212" s="92" t="s">
        <v>42</v>
      </c>
      <c r="C4212" s="92" t="s">
        <v>53</v>
      </c>
      <c r="D4212" s="92" t="s">
        <v>124</v>
      </c>
      <c r="E4212" s="92" t="s">
        <v>37</v>
      </c>
      <c r="F4212" s="92" t="s">
        <v>37</v>
      </c>
      <c r="G4212" s="93" t="s">
        <v>42</v>
      </c>
      <c r="H4212" s="93" t="s">
        <v>37</v>
      </c>
      <c r="I4212" s="92" t="s">
        <v>117</v>
      </c>
      <c r="J4212" s="94">
        <v>551</v>
      </c>
      <c r="K4212" s="95">
        <v>975</v>
      </c>
      <c r="L4212" s="96">
        <v>137450.6</v>
      </c>
    </row>
    <row r="4213" spans="1:12" s="97" customFormat="1" ht="15" customHeight="1" x14ac:dyDescent="0.25">
      <c r="A4213" s="91" t="s">
        <v>57</v>
      </c>
      <c r="B4213" s="92" t="s">
        <v>42</v>
      </c>
      <c r="C4213" s="92" t="s">
        <v>53</v>
      </c>
      <c r="D4213" s="92" t="s">
        <v>124</v>
      </c>
      <c r="E4213" s="92" t="s">
        <v>37</v>
      </c>
      <c r="F4213" s="92" t="s">
        <v>37</v>
      </c>
      <c r="G4213" s="93" t="s">
        <v>42</v>
      </c>
      <c r="H4213" s="93" t="s">
        <v>37</v>
      </c>
      <c r="I4213" s="92" t="s">
        <v>45</v>
      </c>
      <c r="J4213" s="94">
        <v>308</v>
      </c>
      <c r="K4213" s="95">
        <v>386</v>
      </c>
      <c r="L4213" s="96">
        <v>39816.640000000101</v>
      </c>
    </row>
    <row r="4214" spans="1:12" s="97" customFormat="1" ht="15" customHeight="1" x14ac:dyDescent="0.25">
      <c r="A4214" s="91" t="s">
        <v>57</v>
      </c>
      <c r="B4214" s="92" t="s">
        <v>42</v>
      </c>
      <c r="C4214" s="92" t="s">
        <v>53</v>
      </c>
      <c r="D4214" s="92" t="s">
        <v>124</v>
      </c>
      <c r="E4214" s="92" t="s">
        <v>37</v>
      </c>
      <c r="F4214" s="92" t="s">
        <v>37</v>
      </c>
      <c r="G4214" s="93" t="s">
        <v>43</v>
      </c>
      <c r="H4214" s="93" t="s">
        <v>37</v>
      </c>
      <c r="I4214" s="92" t="s">
        <v>117</v>
      </c>
      <c r="J4214" s="94">
        <v>625</v>
      </c>
      <c r="K4214" s="95">
        <v>1027</v>
      </c>
      <c r="L4214" s="96">
        <v>148915.13000000099</v>
      </c>
    </row>
    <row r="4215" spans="1:12" s="97" customFormat="1" ht="15" customHeight="1" x14ac:dyDescent="0.25">
      <c r="A4215" s="91" t="s">
        <v>57</v>
      </c>
      <c r="B4215" s="92" t="s">
        <v>42</v>
      </c>
      <c r="C4215" s="92" t="s">
        <v>53</v>
      </c>
      <c r="D4215" s="92" t="s">
        <v>124</v>
      </c>
      <c r="E4215" s="92" t="s">
        <v>37</v>
      </c>
      <c r="F4215" s="92" t="s">
        <v>37</v>
      </c>
      <c r="G4215" s="93" t="s">
        <v>43</v>
      </c>
      <c r="H4215" s="93" t="s">
        <v>37</v>
      </c>
      <c r="I4215" s="92" t="s">
        <v>45</v>
      </c>
      <c r="J4215" s="94">
        <v>464</v>
      </c>
      <c r="K4215" s="95">
        <v>580</v>
      </c>
      <c r="L4215" s="96">
        <v>62126.830000000104</v>
      </c>
    </row>
    <row r="4216" spans="1:12" s="97" customFormat="1" ht="15" customHeight="1" x14ac:dyDescent="0.25">
      <c r="A4216" s="91" t="s">
        <v>57</v>
      </c>
      <c r="B4216" s="92" t="s">
        <v>42</v>
      </c>
      <c r="C4216" s="92" t="s">
        <v>53</v>
      </c>
      <c r="D4216" s="92" t="s">
        <v>124</v>
      </c>
      <c r="E4216" s="92" t="s">
        <v>37</v>
      </c>
      <c r="F4216" s="92" t="s">
        <v>37</v>
      </c>
      <c r="G4216" s="93" t="s">
        <v>44</v>
      </c>
      <c r="H4216" s="93" t="s">
        <v>37</v>
      </c>
      <c r="I4216" s="92" t="s">
        <v>117</v>
      </c>
      <c r="J4216" s="94">
        <v>727</v>
      </c>
      <c r="K4216" s="95">
        <v>1240</v>
      </c>
      <c r="L4216" s="96">
        <v>180700.16</v>
      </c>
    </row>
    <row r="4217" spans="1:12" s="97" customFormat="1" ht="15" customHeight="1" x14ac:dyDescent="0.25">
      <c r="A4217" s="91" t="s">
        <v>57</v>
      </c>
      <c r="B4217" s="92" t="s">
        <v>42</v>
      </c>
      <c r="C4217" s="92" t="s">
        <v>53</v>
      </c>
      <c r="D4217" s="92" t="s">
        <v>124</v>
      </c>
      <c r="E4217" s="92" t="s">
        <v>37</v>
      </c>
      <c r="F4217" s="92" t="s">
        <v>37</v>
      </c>
      <c r="G4217" s="93" t="s">
        <v>44</v>
      </c>
      <c r="H4217" s="93" t="s">
        <v>37</v>
      </c>
      <c r="I4217" s="92" t="s">
        <v>45</v>
      </c>
      <c r="J4217" s="94">
        <v>529</v>
      </c>
      <c r="K4217" s="95">
        <v>702</v>
      </c>
      <c r="L4217" s="96">
        <v>71773.219999999899</v>
      </c>
    </row>
    <row r="4218" spans="1:12" s="97" customFormat="1" ht="15" customHeight="1" x14ac:dyDescent="0.25">
      <c r="A4218" s="91" t="s">
        <v>57</v>
      </c>
      <c r="B4218" s="92" t="s">
        <v>42</v>
      </c>
      <c r="C4218" s="92" t="s">
        <v>53</v>
      </c>
      <c r="D4218" s="92" t="s">
        <v>124</v>
      </c>
      <c r="E4218" s="92" t="s">
        <v>37</v>
      </c>
      <c r="F4218" s="92" t="s">
        <v>37</v>
      </c>
      <c r="G4218" s="93" t="s">
        <v>98</v>
      </c>
      <c r="H4218" s="93" t="s">
        <v>37</v>
      </c>
      <c r="I4218" s="92" t="s">
        <v>117</v>
      </c>
      <c r="J4218" s="94">
        <v>609</v>
      </c>
      <c r="K4218" s="95">
        <v>1046</v>
      </c>
      <c r="L4218" s="96">
        <v>152080.47000000099</v>
      </c>
    </row>
    <row r="4219" spans="1:12" s="97" customFormat="1" ht="15" customHeight="1" x14ac:dyDescent="0.25">
      <c r="A4219" s="91" t="s">
        <v>57</v>
      </c>
      <c r="B4219" s="92" t="s">
        <v>42</v>
      </c>
      <c r="C4219" s="92" t="s">
        <v>53</v>
      </c>
      <c r="D4219" s="92" t="s">
        <v>124</v>
      </c>
      <c r="E4219" s="92" t="s">
        <v>37</v>
      </c>
      <c r="F4219" s="92" t="s">
        <v>37</v>
      </c>
      <c r="G4219" s="93" t="s">
        <v>98</v>
      </c>
      <c r="H4219" s="93" t="s">
        <v>37</v>
      </c>
      <c r="I4219" s="92" t="s">
        <v>45</v>
      </c>
      <c r="J4219" s="94">
        <v>525</v>
      </c>
      <c r="K4219" s="95">
        <v>675</v>
      </c>
      <c r="L4219" s="96">
        <v>69509.8</v>
      </c>
    </row>
    <row r="4220" spans="1:12" s="97" customFormat="1" ht="15" customHeight="1" x14ac:dyDescent="0.25">
      <c r="A4220" s="91" t="s">
        <v>57</v>
      </c>
      <c r="B4220" s="92" t="s">
        <v>42</v>
      </c>
      <c r="C4220" s="92" t="s">
        <v>53</v>
      </c>
      <c r="D4220" s="92" t="s">
        <v>124</v>
      </c>
      <c r="E4220" s="92" t="s">
        <v>37</v>
      </c>
      <c r="F4220" s="92" t="s">
        <v>37</v>
      </c>
      <c r="G4220" s="93" t="s">
        <v>37</v>
      </c>
      <c r="H4220" s="93" t="s">
        <v>122</v>
      </c>
      <c r="I4220" s="92" t="s">
        <v>117</v>
      </c>
      <c r="J4220" s="94">
        <v>304</v>
      </c>
      <c r="K4220" s="95">
        <v>573</v>
      </c>
      <c r="L4220" s="96">
        <v>83545.800000000105</v>
      </c>
    </row>
    <row r="4221" spans="1:12" s="97" customFormat="1" ht="15" customHeight="1" x14ac:dyDescent="0.25">
      <c r="A4221" s="91" t="s">
        <v>57</v>
      </c>
      <c r="B4221" s="92" t="s">
        <v>42</v>
      </c>
      <c r="C4221" s="92" t="s">
        <v>53</v>
      </c>
      <c r="D4221" s="92" t="s">
        <v>124</v>
      </c>
      <c r="E4221" s="92" t="s">
        <v>37</v>
      </c>
      <c r="F4221" s="92" t="s">
        <v>37</v>
      </c>
      <c r="G4221" s="93" t="s">
        <v>37</v>
      </c>
      <c r="H4221" s="93" t="s">
        <v>122</v>
      </c>
      <c r="I4221" s="92" t="s">
        <v>45</v>
      </c>
      <c r="J4221" s="94">
        <v>198</v>
      </c>
      <c r="K4221" s="95">
        <v>269</v>
      </c>
      <c r="L4221" s="96">
        <v>27292.5800000001</v>
      </c>
    </row>
    <row r="4222" spans="1:12" s="97" customFormat="1" ht="15" customHeight="1" x14ac:dyDescent="0.25">
      <c r="A4222" s="91" t="s">
        <v>57</v>
      </c>
      <c r="B4222" s="92" t="s">
        <v>42</v>
      </c>
      <c r="C4222" s="92" t="s">
        <v>53</v>
      </c>
      <c r="D4222" s="92" t="s">
        <v>124</v>
      </c>
      <c r="E4222" s="92" t="s">
        <v>37</v>
      </c>
      <c r="F4222" s="92" t="s">
        <v>37</v>
      </c>
      <c r="G4222" s="93" t="s">
        <v>37</v>
      </c>
      <c r="H4222" s="93" t="s">
        <v>37</v>
      </c>
      <c r="I4222" s="92" t="s">
        <v>117</v>
      </c>
      <c r="J4222" s="94">
        <v>3006</v>
      </c>
      <c r="K4222" s="95">
        <v>5415</v>
      </c>
      <c r="L4222" s="96">
        <v>784786.22999998205</v>
      </c>
    </row>
    <row r="4223" spans="1:12" s="97" customFormat="1" ht="15" customHeight="1" x14ac:dyDescent="0.25">
      <c r="A4223" s="91" t="s">
        <v>57</v>
      </c>
      <c r="B4223" s="92" t="s">
        <v>42</v>
      </c>
      <c r="C4223" s="92" t="s">
        <v>53</v>
      </c>
      <c r="D4223" s="92" t="s">
        <v>124</v>
      </c>
      <c r="E4223" s="92" t="s">
        <v>37</v>
      </c>
      <c r="F4223" s="92" t="s">
        <v>37</v>
      </c>
      <c r="G4223" s="93" t="s">
        <v>37</v>
      </c>
      <c r="H4223" s="93" t="s">
        <v>37</v>
      </c>
      <c r="I4223" s="92" t="s">
        <v>45</v>
      </c>
      <c r="J4223" s="94">
        <v>2142</v>
      </c>
      <c r="K4223" s="95">
        <v>2800</v>
      </c>
      <c r="L4223" s="96">
        <v>291034.610000015</v>
      </c>
    </row>
    <row r="4224" spans="1:12" s="97" customFormat="1" ht="15" customHeight="1" x14ac:dyDescent="0.25">
      <c r="A4224" s="91" t="s">
        <v>57</v>
      </c>
      <c r="B4224" s="92" t="s">
        <v>42</v>
      </c>
      <c r="C4224" s="92" t="s">
        <v>53</v>
      </c>
      <c r="D4224" s="92" t="s">
        <v>124</v>
      </c>
      <c r="E4224" s="92" t="s">
        <v>37</v>
      </c>
      <c r="F4224" s="92" t="s">
        <v>37</v>
      </c>
      <c r="G4224" s="93" t="s">
        <v>37</v>
      </c>
      <c r="H4224" s="93" t="s">
        <v>64</v>
      </c>
      <c r="I4224" s="92" t="s">
        <v>117</v>
      </c>
      <c r="J4224" s="94">
        <v>2681</v>
      </c>
      <c r="K4224" s="95">
        <v>4792</v>
      </c>
      <c r="L4224" s="96">
        <v>693368.83999997505</v>
      </c>
    </row>
    <row r="4225" spans="1:12" s="97" customFormat="1" ht="15" customHeight="1" x14ac:dyDescent="0.25">
      <c r="A4225" s="91" t="s">
        <v>57</v>
      </c>
      <c r="B4225" s="92" t="s">
        <v>42</v>
      </c>
      <c r="C4225" s="92" t="s">
        <v>53</v>
      </c>
      <c r="D4225" s="92" t="s">
        <v>124</v>
      </c>
      <c r="E4225" s="92" t="s">
        <v>37</v>
      </c>
      <c r="F4225" s="92" t="s">
        <v>37</v>
      </c>
      <c r="G4225" s="93" t="s">
        <v>37</v>
      </c>
      <c r="H4225" s="93" t="s">
        <v>64</v>
      </c>
      <c r="I4225" s="92" t="s">
        <v>45</v>
      </c>
      <c r="J4225" s="94">
        <v>1913</v>
      </c>
      <c r="K4225" s="95">
        <v>2483</v>
      </c>
      <c r="L4225" s="96">
        <v>258784.42999999801</v>
      </c>
    </row>
    <row r="4226" spans="1:12" s="97" customFormat="1" ht="15" customHeight="1" x14ac:dyDescent="0.25">
      <c r="A4226" s="91" t="s">
        <v>57</v>
      </c>
      <c r="B4226" s="92" t="s">
        <v>42</v>
      </c>
      <c r="C4226" s="92" t="s">
        <v>53</v>
      </c>
      <c r="D4226" s="92" t="s">
        <v>37</v>
      </c>
      <c r="E4226" s="92" t="s">
        <v>61</v>
      </c>
      <c r="F4226" s="92" t="s">
        <v>120</v>
      </c>
      <c r="G4226" s="93" t="s">
        <v>37</v>
      </c>
      <c r="H4226" s="93" t="s">
        <v>37</v>
      </c>
      <c r="I4226" s="92" t="s">
        <v>117</v>
      </c>
      <c r="J4226" s="94">
        <v>10171</v>
      </c>
      <c r="K4226" s="95">
        <v>34306</v>
      </c>
      <c r="L4226" s="96">
        <v>3747254.9900000398</v>
      </c>
    </row>
    <row r="4227" spans="1:12" s="97" customFormat="1" ht="15" customHeight="1" x14ac:dyDescent="0.25">
      <c r="A4227" s="91" t="s">
        <v>57</v>
      </c>
      <c r="B4227" s="92" t="s">
        <v>42</v>
      </c>
      <c r="C4227" s="92" t="s">
        <v>53</v>
      </c>
      <c r="D4227" s="92" t="s">
        <v>37</v>
      </c>
      <c r="E4227" s="92" t="s">
        <v>61</v>
      </c>
      <c r="F4227" s="92" t="s">
        <v>120</v>
      </c>
      <c r="G4227" s="93" t="s">
        <v>37</v>
      </c>
      <c r="H4227" s="93" t="s">
        <v>37</v>
      </c>
      <c r="I4227" s="92" t="s">
        <v>45</v>
      </c>
      <c r="J4227" s="94">
        <v>6239</v>
      </c>
      <c r="K4227" s="95">
        <v>10573</v>
      </c>
      <c r="L4227" s="96">
        <v>1105730.9599999699</v>
      </c>
    </row>
    <row r="4228" spans="1:12" s="97" customFormat="1" ht="15" customHeight="1" x14ac:dyDescent="0.25">
      <c r="A4228" s="91" t="s">
        <v>57</v>
      </c>
      <c r="B4228" s="92" t="s">
        <v>42</v>
      </c>
      <c r="C4228" s="92" t="s">
        <v>53</v>
      </c>
      <c r="D4228" s="92" t="s">
        <v>37</v>
      </c>
      <c r="E4228" s="92" t="s">
        <v>61</v>
      </c>
      <c r="F4228" s="92" t="s">
        <v>121</v>
      </c>
      <c r="G4228" s="93" t="s">
        <v>37</v>
      </c>
      <c r="H4228" s="93" t="s">
        <v>37</v>
      </c>
      <c r="I4228" s="92" t="s">
        <v>117</v>
      </c>
      <c r="J4228" s="94">
        <v>108468</v>
      </c>
      <c r="K4228" s="95">
        <v>243526</v>
      </c>
      <c r="L4228" s="96">
        <v>24198459.779945701</v>
      </c>
    </row>
    <row r="4229" spans="1:12" s="97" customFormat="1" ht="15" customHeight="1" x14ac:dyDescent="0.25">
      <c r="A4229" s="91" t="s">
        <v>57</v>
      </c>
      <c r="B4229" s="92" t="s">
        <v>42</v>
      </c>
      <c r="C4229" s="92" t="s">
        <v>53</v>
      </c>
      <c r="D4229" s="92" t="s">
        <v>37</v>
      </c>
      <c r="E4229" s="92" t="s">
        <v>61</v>
      </c>
      <c r="F4229" s="92" t="s">
        <v>121</v>
      </c>
      <c r="G4229" s="93" t="s">
        <v>37</v>
      </c>
      <c r="H4229" s="93" t="s">
        <v>37</v>
      </c>
      <c r="I4229" s="92" t="s">
        <v>45</v>
      </c>
      <c r="J4229" s="94">
        <v>76828</v>
      </c>
      <c r="K4229" s="95">
        <v>135668</v>
      </c>
      <c r="L4229" s="96">
        <v>11566165.2199878</v>
      </c>
    </row>
    <row r="4230" spans="1:12" s="97" customFormat="1" ht="15" customHeight="1" x14ac:dyDescent="0.25">
      <c r="A4230" s="91" t="s">
        <v>57</v>
      </c>
      <c r="B4230" s="92" t="s">
        <v>42</v>
      </c>
      <c r="C4230" s="92" t="s">
        <v>53</v>
      </c>
      <c r="D4230" s="92" t="s">
        <v>37</v>
      </c>
      <c r="E4230" s="92" t="s">
        <v>61</v>
      </c>
      <c r="F4230" s="92" t="s">
        <v>60</v>
      </c>
      <c r="G4230" s="93" t="s">
        <v>37</v>
      </c>
      <c r="H4230" s="93" t="s">
        <v>37</v>
      </c>
      <c r="I4230" s="92" t="s">
        <v>117</v>
      </c>
      <c r="J4230" s="94">
        <v>20866</v>
      </c>
      <c r="K4230" s="95">
        <v>56451</v>
      </c>
      <c r="L4230" s="96">
        <v>4770656.5000018496</v>
      </c>
    </row>
    <row r="4231" spans="1:12" s="97" customFormat="1" ht="15" customHeight="1" x14ac:dyDescent="0.25">
      <c r="A4231" s="91" t="s">
        <v>57</v>
      </c>
      <c r="B4231" s="92" t="s">
        <v>42</v>
      </c>
      <c r="C4231" s="92" t="s">
        <v>53</v>
      </c>
      <c r="D4231" s="92" t="s">
        <v>37</v>
      </c>
      <c r="E4231" s="92" t="s">
        <v>61</v>
      </c>
      <c r="F4231" s="92" t="s">
        <v>60</v>
      </c>
      <c r="G4231" s="93" t="s">
        <v>37</v>
      </c>
      <c r="H4231" s="93" t="s">
        <v>37</v>
      </c>
      <c r="I4231" s="92" t="s">
        <v>45</v>
      </c>
      <c r="J4231" s="94">
        <v>14909</v>
      </c>
      <c r="K4231" s="95">
        <v>25116</v>
      </c>
      <c r="L4231" s="96">
        <v>1738302.14000029</v>
      </c>
    </row>
    <row r="4232" spans="1:12" s="97" customFormat="1" ht="15" customHeight="1" x14ac:dyDescent="0.25">
      <c r="A4232" s="91" t="s">
        <v>57</v>
      </c>
      <c r="B4232" s="92" t="s">
        <v>42</v>
      </c>
      <c r="C4232" s="92" t="s">
        <v>53</v>
      </c>
      <c r="D4232" s="92" t="s">
        <v>37</v>
      </c>
      <c r="E4232" s="92" t="s">
        <v>61</v>
      </c>
      <c r="F4232" s="92" t="s">
        <v>37</v>
      </c>
      <c r="G4232" s="93" t="s">
        <v>41</v>
      </c>
      <c r="H4232" s="93" t="s">
        <v>37</v>
      </c>
      <c r="I4232" s="92" t="s">
        <v>117</v>
      </c>
      <c r="J4232" s="94">
        <v>32786</v>
      </c>
      <c r="K4232" s="95">
        <v>87934</v>
      </c>
      <c r="L4232" s="96">
        <v>8467271.5999958497</v>
      </c>
    </row>
    <row r="4233" spans="1:12" s="97" customFormat="1" ht="15" customHeight="1" x14ac:dyDescent="0.25">
      <c r="A4233" s="91" t="s">
        <v>57</v>
      </c>
      <c r="B4233" s="92" t="s">
        <v>42</v>
      </c>
      <c r="C4233" s="92" t="s">
        <v>53</v>
      </c>
      <c r="D4233" s="92" t="s">
        <v>37</v>
      </c>
      <c r="E4233" s="92" t="s">
        <v>61</v>
      </c>
      <c r="F4233" s="92" t="s">
        <v>37</v>
      </c>
      <c r="G4233" s="93" t="s">
        <v>41</v>
      </c>
      <c r="H4233" s="93" t="s">
        <v>37</v>
      </c>
      <c r="I4233" s="92" t="s">
        <v>45</v>
      </c>
      <c r="J4233" s="94">
        <v>20710</v>
      </c>
      <c r="K4233" s="95">
        <v>37200</v>
      </c>
      <c r="L4233" s="96">
        <v>3121794.61999988</v>
      </c>
    </row>
    <row r="4234" spans="1:12" s="97" customFormat="1" ht="15" customHeight="1" x14ac:dyDescent="0.25">
      <c r="A4234" s="91" t="s">
        <v>57</v>
      </c>
      <c r="B4234" s="92" t="s">
        <v>42</v>
      </c>
      <c r="C4234" s="92" t="s">
        <v>53</v>
      </c>
      <c r="D4234" s="92" t="s">
        <v>37</v>
      </c>
      <c r="E4234" s="92" t="s">
        <v>61</v>
      </c>
      <c r="F4234" s="92" t="s">
        <v>37</v>
      </c>
      <c r="G4234" s="93" t="s">
        <v>42</v>
      </c>
      <c r="H4234" s="93" t="s">
        <v>37</v>
      </c>
      <c r="I4234" s="92" t="s">
        <v>117</v>
      </c>
      <c r="J4234" s="94">
        <v>30169</v>
      </c>
      <c r="K4234" s="95">
        <v>70007</v>
      </c>
      <c r="L4234" s="96">
        <v>6828125.3099976098</v>
      </c>
    </row>
    <row r="4235" spans="1:12" s="97" customFormat="1" ht="15" customHeight="1" x14ac:dyDescent="0.25">
      <c r="A4235" s="91" t="s">
        <v>57</v>
      </c>
      <c r="B4235" s="92" t="s">
        <v>42</v>
      </c>
      <c r="C4235" s="92" t="s">
        <v>53</v>
      </c>
      <c r="D4235" s="92" t="s">
        <v>37</v>
      </c>
      <c r="E4235" s="92" t="s">
        <v>61</v>
      </c>
      <c r="F4235" s="92" t="s">
        <v>37</v>
      </c>
      <c r="G4235" s="93" t="s">
        <v>42</v>
      </c>
      <c r="H4235" s="93" t="s">
        <v>37</v>
      </c>
      <c r="I4235" s="92" t="s">
        <v>45</v>
      </c>
      <c r="J4235" s="94">
        <v>20441</v>
      </c>
      <c r="K4235" s="95">
        <v>34891</v>
      </c>
      <c r="L4235" s="96">
        <v>2983248.5799997598</v>
      </c>
    </row>
    <row r="4236" spans="1:12" s="97" customFormat="1" ht="15" customHeight="1" x14ac:dyDescent="0.25">
      <c r="A4236" s="91" t="s">
        <v>57</v>
      </c>
      <c r="B4236" s="92" t="s">
        <v>42</v>
      </c>
      <c r="C4236" s="92" t="s">
        <v>53</v>
      </c>
      <c r="D4236" s="92" t="s">
        <v>37</v>
      </c>
      <c r="E4236" s="92" t="s">
        <v>61</v>
      </c>
      <c r="F4236" s="92" t="s">
        <v>37</v>
      </c>
      <c r="G4236" s="93" t="s">
        <v>43</v>
      </c>
      <c r="H4236" s="93" t="s">
        <v>37</v>
      </c>
      <c r="I4236" s="92" t="s">
        <v>117</v>
      </c>
      <c r="J4236" s="94">
        <v>28922</v>
      </c>
      <c r="K4236" s="95">
        <v>62993</v>
      </c>
      <c r="L4236" s="96">
        <v>6191925.5599982897</v>
      </c>
    </row>
    <row r="4237" spans="1:12" s="97" customFormat="1" ht="15" customHeight="1" x14ac:dyDescent="0.25">
      <c r="A4237" s="91" t="s">
        <v>57</v>
      </c>
      <c r="B4237" s="92" t="s">
        <v>42</v>
      </c>
      <c r="C4237" s="92" t="s">
        <v>53</v>
      </c>
      <c r="D4237" s="92" t="s">
        <v>37</v>
      </c>
      <c r="E4237" s="92" t="s">
        <v>61</v>
      </c>
      <c r="F4237" s="92" t="s">
        <v>37</v>
      </c>
      <c r="G4237" s="93" t="s">
        <v>43</v>
      </c>
      <c r="H4237" s="93" t="s">
        <v>37</v>
      </c>
      <c r="I4237" s="92" t="s">
        <v>45</v>
      </c>
      <c r="J4237" s="94">
        <v>20608</v>
      </c>
      <c r="K4237" s="95">
        <v>33928</v>
      </c>
      <c r="L4237" s="96">
        <v>2864449.84999973</v>
      </c>
    </row>
    <row r="4238" spans="1:12" s="97" customFormat="1" ht="15" customHeight="1" x14ac:dyDescent="0.25">
      <c r="A4238" s="91" t="s">
        <v>57</v>
      </c>
      <c r="B4238" s="92" t="s">
        <v>42</v>
      </c>
      <c r="C4238" s="92" t="s">
        <v>53</v>
      </c>
      <c r="D4238" s="92" t="s">
        <v>37</v>
      </c>
      <c r="E4238" s="92" t="s">
        <v>61</v>
      </c>
      <c r="F4238" s="92" t="s">
        <v>37</v>
      </c>
      <c r="G4238" s="93" t="s">
        <v>44</v>
      </c>
      <c r="H4238" s="93" t="s">
        <v>37</v>
      </c>
      <c r="I4238" s="92" t="s">
        <v>117</v>
      </c>
      <c r="J4238" s="94">
        <v>28272</v>
      </c>
      <c r="K4238" s="95">
        <v>59030</v>
      </c>
      <c r="L4238" s="96">
        <v>5810666.0299986498</v>
      </c>
    </row>
    <row r="4239" spans="1:12" s="97" customFormat="1" ht="15" customHeight="1" x14ac:dyDescent="0.25">
      <c r="A4239" s="91" t="s">
        <v>57</v>
      </c>
      <c r="B4239" s="92" t="s">
        <v>42</v>
      </c>
      <c r="C4239" s="92" t="s">
        <v>53</v>
      </c>
      <c r="D4239" s="92" t="s">
        <v>37</v>
      </c>
      <c r="E4239" s="92" t="s">
        <v>61</v>
      </c>
      <c r="F4239" s="92" t="s">
        <v>37</v>
      </c>
      <c r="G4239" s="93" t="s">
        <v>44</v>
      </c>
      <c r="H4239" s="93" t="s">
        <v>37</v>
      </c>
      <c r="I4239" s="92" t="s">
        <v>45</v>
      </c>
      <c r="J4239" s="94">
        <v>20210</v>
      </c>
      <c r="K4239" s="95">
        <v>32643</v>
      </c>
      <c r="L4239" s="96">
        <v>2706934.59999975</v>
      </c>
    </row>
    <row r="4240" spans="1:12" s="97" customFormat="1" ht="15" customHeight="1" x14ac:dyDescent="0.25">
      <c r="A4240" s="91" t="s">
        <v>57</v>
      </c>
      <c r="B4240" s="92" t="s">
        <v>42</v>
      </c>
      <c r="C4240" s="92" t="s">
        <v>53</v>
      </c>
      <c r="D4240" s="92" t="s">
        <v>37</v>
      </c>
      <c r="E4240" s="92" t="s">
        <v>61</v>
      </c>
      <c r="F4240" s="92" t="s">
        <v>37</v>
      </c>
      <c r="G4240" s="93" t="s">
        <v>98</v>
      </c>
      <c r="H4240" s="93" t="s">
        <v>37</v>
      </c>
      <c r="I4240" s="92" t="s">
        <v>117</v>
      </c>
      <c r="J4240" s="94">
        <v>24805</v>
      </c>
      <c r="K4240" s="95">
        <v>50105</v>
      </c>
      <c r="L4240" s="96">
        <v>5004718.9799992302</v>
      </c>
    </row>
    <row r="4241" spans="1:12" s="97" customFormat="1" ht="15" customHeight="1" x14ac:dyDescent="0.25">
      <c r="A4241" s="91" t="s">
        <v>57</v>
      </c>
      <c r="B4241" s="92" t="s">
        <v>42</v>
      </c>
      <c r="C4241" s="92" t="s">
        <v>53</v>
      </c>
      <c r="D4241" s="92" t="s">
        <v>37</v>
      </c>
      <c r="E4241" s="92" t="s">
        <v>61</v>
      </c>
      <c r="F4241" s="92" t="s">
        <v>37</v>
      </c>
      <c r="G4241" s="93" t="s">
        <v>98</v>
      </c>
      <c r="H4241" s="93" t="s">
        <v>37</v>
      </c>
      <c r="I4241" s="92" t="s">
        <v>45</v>
      </c>
      <c r="J4241" s="94">
        <v>18900</v>
      </c>
      <c r="K4241" s="95">
        <v>30621</v>
      </c>
      <c r="L4241" s="96">
        <v>2572966.8699996602</v>
      </c>
    </row>
    <row r="4242" spans="1:12" s="97" customFormat="1" ht="15" customHeight="1" x14ac:dyDescent="0.25">
      <c r="A4242" s="91" t="s">
        <v>57</v>
      </c>
      <c r="B4242" s="92" t="s">
        <v>42</v>
      </c>
      <c r="C4242" s="92" t="s">
        <v>53</v>
      </c>
      <c r="D4242" s="92" t="s">
        <v>37</v>
      </c>
      <c r="E4242" s="92" t="s">
        <v>61</v>
      </c>
      <c r="F4242" s="92" t="s">
        <v>37</v>
      </c>
      <c r="G4242" s="93" t="s">
        <v>37</v>
      </c>
      <c r="H4242" s="93" t="s">
        <v>122</v>
      </c>
      <c r="I4242" s="92" t="s">
        <v>117</v>
      </c>
      <c r="J4242" s="94">
        <v>20410</v>
      </c>
      <c r="K4242" s="95">
        <v>46591</v>
      </c>
      <c r="L4242" s="96">
        <v>4374233.0000001099</v>
      </c>
    </row>
    <row r="4243" spans="1:12" s="97" customFormat="1" ht="15" customHeight="1" x14ac:dyDescent="0.25">
      <c r="A4243" s="91" t="s">
        <v>57</v>
      </c>
      <c r="B4243" s="92" t="s">
        <v>42</v>
      </c>
      <c r="C4243" s="92" t="s">
        <v>53</v>
      </c>
      <c r="D4243" s="92" t="s">
        <v>37</v>
      </c>
      <c r="E4243" s="92" t="s">
        <v>61</v>
      </c>
      <c r="F4243" s="92" t="s">
        <v>37</v>
      </c>
      <c r="G4243" s="93" t="s">
        <v>37</v>
      </c>
      <c r="H4243" s="93" t="s">
        <v>122</v>
      </c>
      <c r="I4243" s="92" t="s">
        <v>45</v>
      </c>
      <c r="J4243" s="94">
        <v>12081</v>
      </c>
      <c r="K4243" s="95">
        <v>19165</v>
      </c>
      <c r="L4243" s="96">
        <v>1531435.46000005</v>
      </c>
    </row>
    <row r="4244" spans="1:12" s="97" customFormat="1" ht="15" customHeight="1" x14ac:dyDescent="0.25">
      <c r="A4244" s="91" t="s">
        <v>57</v>
      </c>
      <c r="B4244" s="92" t="s">
        <v>42</v>
      </c>
      <c r="C4244" s="92" t="s">
        <v>53</v>
      </c>
      <c r="D4244" s="92" t="s">
        <v>37</v>
      </c>
      <c r="E4244" s="92" t="s">
        <v>61</v>
      </c>
      <c r="F4244" s="92" t="s">
        <v>37</v>
      </c>
      <c r="G4244" s="93" t="s">
        <v>37</v>
      </c>
      <c r="H4244" s="93" t="s">
        <v>37</v>
      </c>
      <c r="I4244" s="92" t="s">
        <v>117</v>
      </c>
      <c r="J4244" s="94">
        <v>139362</v>
      </c>
      <c r="K4244" s="95">
        <v>334283</v>
      </c>
      <c r="L4244" s="96">
        <v>32716371.269982401</v>
      </c>
    </row>
    <row r="4245" spans="1:12" s="97" customFormat="1" ht="15" customHeight="1" x14ac:dyDescent="0.25">
      <c r="A4245" s="91" t="s">
        <v>57</v>
      </c>
      <c r="B4245" s="92" t="s">
        <v>42</v>
      </c>
      <c r="C4245" s="92" t="s">
        <v>53</v>
      </c>
      <c r="D4245" s="92" t="s">
        <v>37</v>
      </c>
      <c r="E4245" s="92" t="s">
        <v>61</v>
      </c>
      <c r="F4245" s="92" t="s">
        <v>37</v>
      </c>
      <c r="G4245" s="93" t="s">
        <v>37</v>
      </c>
      <c r="H4245" s="93" t="s">
        <v>37</v>
      </c>
      <c r="I4245" s="92" t="s">
        <v>45</v>
      </c>
      <c r="J4245" s="94">
        <v>97859</v>
      </c>
      <c r="K4245" s="95">
        <v>171357</v>
      </c>
      <c r="L4245" s="96">
        <v>14410198.3199642</v>
      </c>
    </row>
    <row r="4246" spans="1:12" s="97" customFormat="1" ht="15" customHeight="1" x14ac:dyDescent="0.25">
      <c r="A4246" s="91" t="s">
        <v>57</v>
      </c>
      <c r="B4246" s="92" t="s">
        <v>42</v>
      </c>
      <c r="C4246" s="92" t="s">
        <v>53</v>
      </c>
      <c r="D4246" s="92" t="s">
        <v>37</v>
      </c>
      <c r="E4246" s="92" t="s">
        <v>61</v>
      </c>
      <c r="F4246" s="92" t="s">
        <v>37</v>
      </c>
      <c r="G4246" s="93" t="s">
        <v>37</v>
      </c>
      <c r="H4246" s="93" t="s">
        <v>64</v>
      </c>
      <c r="I4246" s="92" t="s">
        <v>117</v>
      </c>
      <c r="J4246" s="94">
        <v>117772</v>
      </c>
      <c r="K4246" s="95">
        <v>284144</v>
      </c>
      <c r="L4246" s="96">
        <v>27989876.799998298</v>
      </c>
    </row>
    <row r="4247" spans="1:12" s="97" customFormat="1" ht="15" customHeight="1" x14ac:dyDescent="0.25">
      <c r="A4247" s="91" t="s">
        <v>57</v>
      </c>
      <c r="B4247" s="92" t="s">
        <v>42</v>
      </c>
      <c r="C4247" s="92" t="s">
        <v>53</v>
      </c>
      <c r="D4247" s="92" t="s">
        <v>37</v>
      </c>
      <c r="E4247" s="92" t="s">
        <v>61</v>
      </c>
      <c r="F4247" s="92" t="s">
        <v>37</v>
      </c>
      <c r="G4247" s="93" t="s">
        <v>37</v>
      </c>
      <c r="H4247" s="93" t="s">
        <v>64</v>
      </c>
      <c r="I4247" s="92" t="s">
        <v>45</v>
      </c>
      <c r="J4247" s="94">
        <v>84899</v>
      </c>
      <c r="K4247" s="95">
        <v>150439</v>
      </c>
      <c r="L4247" s="96">
        <v>12746337.539989401</v>
      </c>
    </row>
    <row r="4248" spans="1:12" s="97" customFormat="1" ht="15" customHeight="1" x14ac:dyDescent="0.25">
      <c r="A4248" s="91" t="s">
        <v>57</v>
      </c>
      <c r="B4248" s="92" t="s">
        <v>42</v>
      </c>
      <c r="C4248" s="92" t="s">
        <v>53</v>
      </c>
      <c r="D4248" s="92" t="s">
        <v>37</v>
      </c>
      <c r="E4248" s="92" t="s">
        <v>62</v>
      </c>
      <c r="F4248" s="92" t="s">
        <v>120</v>
      </c>
      <c r="G4248" s="93" t="s">
        <v>37</v>
      </c>
      <c r="H4248" s="93" t="s">
        <v>37</v>
      </c>
      <c r="I4248" s="92" t="s">
        <v>117</v>
      </c>
      <c r="J4248" s="94">
        <v>6105</v>
      </c>
      <c r="K4248" s="95">
        <v>18923</v>
      </c>
      <c r="L4248" s="96">
        <v>2064718.7600002401</v>
      </c>
    </row>
    <row r="4249" spans="1:12" s="97" customFormat="1" ht="15" customHeight="1" x14ac:dyDescent="0.25">
      <c r="A4249" s="91" t="s">
        <v>57</v>
      </c>
      <c r="B4249" s="92" t="s">
        <v>42</v>
      </c>
      <c r="C4249" s="92" t="s">
        <v>53</v>
      </c>
      <c r="D4249" s="92" t="s">
        <v>37</v>
      </c>
      <c r="E4249" s="92" t="s">
        <v>62</v>
      </c>
      <c r="F4249" s="92" t="s">
        <v>120</v>
      </c>
      <c r="G4249" s="93" t="s">
        <v>37</v>
      </c>
      <c r="H4249" s="93" t="s">
        <v>37</v>
      </c>
      <c r="I4249" s="92" t="s">
        <v>45</v>
      </c>
      <c r="J4249" s="94">
        <v>3914</v>
      </c>
      <c r="K4249" s="95">
        <v>6195</v>
      </c>
      <c r="L4249" s="96">
        <v>663537.68999998097</v>
      </c>
    </row>
    <row r="4250" spans="1:12" s="97" customFormat="1" ht="15" customHeight="1" x14ac:dyDescent="0.25">
      <c r="A4250" s="91" t="s">
        <v>57</v>
      </c>
      <c r="B4250" s="92" t="s">
        <v>42</v>
      </c>
      <c r="C4250" s="92" t="s">
        <v>53</v>
      </c>
      <c r="D4250" s="92" t="s">
        <v>37</v>
      </c>
      <c r="E4250" s="92" t="s">
        <v>62</v>
      </c>
      <c r="F4250" s="92" t="s">
        <v>121</v>
      </c>
      <c r="G4250" s="93" t="s">
        <v>37</v>
      </c>
      <c r="H4250" s="93" t="s">
        <v>37</v>
      </c>
      <c r="I4250" s="92" t="s">
        <v>117</v>
      </c>
      <c r="J4250" s="94">
        <v>62950</v>
      </c>
      <c r="K4250" s="95">
        <v>176703</v>
      </c>
      <c r="L4250" s="96">
        <v>17246990.079977401</v>
      </c>
    </row>
    <row r="4251" spans="1:12" s="97" customFormat="1" ht="15" customHeight="1" x14ac:dyDescent="0.25">
      <c r="A4251" s="91" t="s">
        <v>57</v>
      </c>
      <c r="B4251" s="92" t="s">
        <v>42</v>
      </c>
      <c r="C4251" s="92" t="s">
        <v>53</v>
      </c>
      <c r="D4251" s="92" t="s">
        <v>37</v>
      </c>
      <c r="E4251" s="92" t="s">
        <v>62</v>
      </c>
      <c r="F4251" s="92" t="s">
        <v>121</v>
      </c>
      <c r="G4251" s="93" t="s">
        <v>37</v>
      </c>
      <c r="H4251" s="93" t="s">
        <v>37</v>
      </c>
      <c r="I4251" s="92" t="s">
        <v>45</v>
      </c>
      <c r="J4251" s="94">
        <v>37720</v>
      </c>
      <c r="K4251" s="95">
        <v>65477</v>
      </c>
      <c r="L4251" s="96">
        <v>5507132.0400003204</v>
      </c>
    </row>
    <row r="4252" spans="1:12" s="97" customFormat="1" ht="15" customHeight="1" x14ac:dyDescent="0.25">
      <c r="A4252" s="91" t="s">
        <v>57</v>
      </c>
      <c r="B4252" s="92" t="s">
        <v>42</v>
      </c>
      <c r="C4252" s="92" t="s">
        <v>53</v>
      </c>
      <c r="D4252" s="92" t="s">
        <v>37</v>
      </c>
      <c r="E4252" s="92" t="s">
        <v>62</v>
      </c>
      <c r="F4252" s="92" t="s">
        <v>60</v>
      </c>
      <c r="G4252" s="93" t="s">
        <v>37</v>
      </c>
      <c r="H4252" s="93" t="s">
        <v>37</v>
      </c>
      <c r="I4252" s="92" t="s">
        <v>117</v>
      </c>
      <c r="J4252" s="94">
        <v>11283</v>
      </c>
      <c r="K4252" s="95">
        <v>34681</v>
      </c>
      <c r="L4252" s="96">
        <v>2926882.2300001602</v>
      </c>
    </row>
    <row r="4253" spans="1:12" s="97" customFormat="1" ht="15" customHeight="1" x14ac:dyDescent="0.25">
      <c r="A4253" s="91" t="s">
        <v>57</v>
      </c>
      <c r="B4253" s="92" t="s">
        <v>42</v>
      </c>
      <c r="C4253" s="92" t="s">
        <v>53</v>
      </c>
      <c r="D4253" s="92" t="s">
        <v>37</v>
      </c>
      <c r="E4253" s="92" t="s">
        <v>62</v>
      </c>
      <c r="F4253" s="92" t="s">
        <v>60</v>
      </c>
      <c r="G4253" s="93" t="s">
        <v>37</v>
      </c>
      <c r="H4253" s="93" t="s">
        <v>37</v>
      </c>
      <c r="I4253" s="92" t="s">
        <v>45</v>
      </c>
      <c r="J4253" s="94">
        <v>6621</v>
      </c>
      <c r="K4253" s="95">
        <v>10523</v>
      </c>
      <c r="L4253" s="96">
        <v>744111.11999998603</v>
      </c>
    </row>
    <row r="4254" spans="1:12" s="97" customFormat="1" ht="15" customHeight="1" x14ac:dyDescent="0.25">
      <c r="A4254" s="91" t="s">
        <v>57</v>
      </c>
      <c r="B4254" s="92" t="s">
        <v>42</v>
      </c>
      <c r="C4254" s="92" t="s">
        <v>53</v>
      </c>
      <c r="D4254" s="92" t="s">
        <v>37</v>
      </c>
      <c r="E4254" s="92" t="s">
        <v>62</v>
      </c>
      <c r="F4254" s="92" t="s">
        <v>37</v>
      </c>
      <c r="G4254" s="93" t="s">
        <v>41</v>
      </c>
      <c r="H4254" s="93" t="s">
        <v>37</v>
      </c>
      <c r="I4254" s="92" t="s">
        <v>117</v>
      </c>
      <c r="J4254" s="94">
        <v>20882</v>
      </c>
      <c r="K4254" s="95">
        <v>67281</v>
      </c>
      <c r="L4254" s="96">
        <v>6326506.8799949996</v>
      </c>
    </row>
    <row r="4255" spans="1:12" s="97" customFormat="1" ht="15" customHeight="1" x14ac:dyDescent="0.25">
      <c r="A4255" s="91" t="s">
        <v>57</v>
      </c>
      <c r="B4255" s="92" t="s">
        <v>42</v>
      </c>
      <c r="C4255" s="92" t="s">
        <v>53</v>
      </c>
      <c r="D4255" s="92" t="s">
        <v>37</v>
      </c>
      <c r="E4255" s="92" t="s">
        <v>62</v>
      </c>
      <c r="F4255" s="92" t="s">
        <v>37</v>
      </c>
      <c r="G4255" s="93" t="s">
        <v>41</v>
      </c>
      <c r="H4255" s="93" t="s">
        <v>37</v>
      </c>
      <c r="I4255" s="92" t="s">
        <v>45</v>
      </c>
      <c r="J4255" s="94">
        <v>10777</v>
      </c>
      <c r="K4255" s="95">
        <v>18423</v>
      </c>
      <c r="L4255" s="96">
        <v>1549705.34999991</v>
      </c>
    </row>
    <row r="4256" spans="1:12" s="97" customFormat="1" ht="15" customHeight="1" x14ac:dyDescent="0.25">
      <c r="A4256" s="91" t="s">
        <v>57</v>
      </c>
      <c r="B4256" s="92" t="s">
        <v>42</v>
      </c>
      <c r="C4256" s="92" t="s">
        <v>53</v>
      </c>
      <c r="D4256" s="92" t="s">
        <v>37</v>
      </c>
      <c r="E4256" s="92" t="s">
        <v>62</v>
      </c>
      <c r="F4256" s="92" t="s">
        <v>37</v>
      </c>
      <c r="G4256" s="93" t="s">
        <v>42</v>
      </c>
      <c r="H4256" s="93" t="s">
        <v>37</v>
      </c>
      <c r="I4256" s="92" t="s">
        <v>117</v>
      </c>
      <c r="J4256" s="94">
        <v>17442</v>
      </c>
      <c r="K4256" s="95">
        <v>47242</v>
      </c>
      <c r="L4256" s="96">
        <v>4505097.1999988696</v>
      </c>
    </row>
    <row r="4257" spans="1:12" s="97" customFormat="1" ht="15" customHeight="1" x14ac:dyDescent="0.25">
      <c r="A4257" s="91" t="s">
        <v>57</v>
      </c>
      <c r="B4257" s="92" t="s">
        <v>42</v>
      </c>
      <c r="C4257" s="92" t="s">
        <v>53</v>
      </c>
      <c r="D4257" s="92" t="s">
        <v>37</v>
      </c>
      <c r="E4257" s="92" t="s">
        <v>62</v>
      </c>
      <c r="F4257" s="92" t="s">
        <v>37</v>
      </c>
      <c r="G4257" s="93" t="s">
        <v>42</v>
      </c>
      <c r="H4257" s="93" t="s">
        <v>37</v>
      </c>
      <c r="I4257" s="92" t="s">
        <v>45</v>
      </c>
      <c r="J4257" s="94">
        <v>9929</v>
      </c>
      <c r="K4257" s="95">
        <v>16586</v>
      </c>
      <c r="L4257" s="96">
        <v>1387343.1799999001</v>
      </c>
    </row>
    <row r="4258" spans="1:12" s="97" customFormat="1" ht="15" customHeight="1" x14ac:dyDescent="0.25">
      <c r="A4258" s="91" t="s">
        <v>57</v>
      </c>
      <c r="B4258" s="92" t="s">
        <v>42</v>
      </c>
      <c r="C4258" s="92" t="s">
        <v>53</v>
      </c>
      <c r="D4258" s="92" t="s">
        <v>37</v>
      </c>
      <c r="E4258" s="92" t="s">
        <v>62</v>
      </c>
      <c r="F4258" s="92" t="s">
        <v>37</v>
      </c>
      <c r="G4258" s="93" t="s">
        <v>43</v>
      </c>
      <c r="H4258" s="93" t="s">
        <v>37</v>
      </c>
      <c r="I4258" s="92" t="s">
        <v>117</v>
      </c>
      <c r="J4258" s="94">
        <v>16201</v>
      </c>
      <c r="K4258" s="95">
        <v>40692</v>
      </c>
      <c r="L4258" s="96">
        <v>3941895.6400005501</v>
      </c>
    </row>
    <row r="4259" spans="1:12" s="97" customFormat="1" ht="15" customHeight="1" x14ac:dyDescent="0.25">
      <c r="A4259" s="91" t="s">
        <v>57</v>
      </c>
      <c r="B4259" s="92" t="s">
        <v>42</v>
      </c>
      <c r="C4259" s="92" t="s">
        <v>53</v>
      </c>
      <c r="D4259" s="92" t="s">
        <v>37</v>
      </c>
      <c r="E4259" s="92" t="s">
        <v>62</v>
      </c>
      <c r="F4259" s="92" t="s">
        <v>37</v>
      </c>
      <c r="G4259" s="93" t="s">
        <v>43</v>
      </c>
      <c r="H4259" s="93" t="s">
        <v>37</v>
      </c>
      <c r="I4259" s="92" t="s">
        <v>45</v>
      </c>
      <c r="J4259" s="94">
        <v>9811</v>
      </c>
      <c r="K4259" s="95">
        <v>15529</v>
      </c>
      <c r="L4259" s="96">
        <v>1321645.85999991</v>
      </c>
    </row>
    <row r="4260" spans="1:12" s="97" customFormat="1" ht="15" customHeight="1" x14ac:dyDescent="0.25">
      <c r="A4260" s="91" t="s">
        <v>57</v>
      </c>
      <c r="B4260" s="92" t="s">
        <v>42</v>
      </c>
      <c r="C4260" s="92" t="s">
        <v>53</v>
      </c>
      <c r="D4260" s="92" t="s">
        <v>37</v>
      </c>
      <c r="E4260" s="92" t="s">
        <v>62</v>
      </c>
      <c r="F4260" s="92" t="s">
        <v>37</v>
      </c>
      <c r="G4260" s="93" t="s">
        <v>44</v>
      </c>
      <c r="H4260" s="93" t="s">
        <v>37</v>
      </c>
      <c r="I4260" s="92" t="s">
        <v>117</v>
      </c>
      <c r="J4260" s="94">
        <v>15731</v>
      </c>
      <c r="K4260" s="95">
        <v>39285</v>
      </c>
      <c r="L4260" s="96">
        <v>3852944.8800005298</v>
      </c>
    </row>
    <row r="4261" spans="1:12" s="97" customFormat="1" ht="15" customHeight="1" x14ac:dyDescent="0.25">
      <c r="A4261" s="91" t="s">
        <v>57</v>
      </c>
      <c r="B4261" s="92" t="s">
        <v>42</v>
      </c>
      <c r="C4261" s="92" t="s">
        <v>53</v>
      </c>
      <c r="D4261" s="92" t="s">
        <v>37</v>
      </c>
      <c r="E4261" s="92" t="s">
        <v>62</v>
      </c>
      <c r="F4261" s="92" t="s">
        <v>37</v>
      </c>
      <c r="G4261" s="93" t="s">
        <v>44</v>
      </c>
      <c r="H4261" s="93" t="s">
        <v>37</v>
      </c>
      <c r="I4261" s="92" t="s">
        <v>45</v>
      </c>
      <c r="J4261" s="94">
        <v>9861</v>
      </c>
      <c r="K4261" s="95">
        <v>15820</v>
      </c>
      <c r="L4261" s="96">
        <v>1315785.5099998901</v>
      </c>
    </row>
    <row r="4262" spans="1:12" s="97" customFormat="1" ht="15" customHeight="1" x14ac:dyDescent="0.25">
      <c r="A4262" s="91" t="s">
        <v>57</v>
      </c>
      <c r="B4262" s="92" t="s">
        <v>42</v>
      </c>
      <c r="C4262" s="92" t="s">
        <v>53</v>
      </c>
      <c r="D4262" s="92" t="s">
        <v>37</v>
      </c>
      <c r="E4262" s="92" t="s">
        <v>62</v>
      </c>
      <c r="F4262" s="92" t="s">
        <v>37</v>
      </c>
      <c r="G4262" s="93" t="s">
        <v>98</v>
      </c>
      <c r="H4262" s="93" t="s">
        <v>37</v>
      </c>
      <c r="I4262" s="92" t="s">
        <v>117</v>
      </c>
      <c r="J4262" s="94">
        <v>13772</v>
      </c>
      <c r="K4262" s="95">
        <v>33239</v>
      </c>
      <c r="L4262" s="96">
        <v>3328737.45000047</v>
      </c>
    </row>
    <row r="4263" spans="1:12" s="97" customFormat="1" ht="15" customHeight="1" x14ac:dyDescent="0.25">
      <c r="A4263" s="91" t="s">
        <v>57</v>
      </c>
      <c r="B4263" s="92" t="s">
        <v>42</v>
      </c>
      <c r="C4263" s="92" t="s">
        <v>53</v>
      </c>
      <c r="D4263" s="92" t="s">
        <v>37</v>
      </c>
      <c r="E4263" s="92" t="s">
        <v>62</v>
      </c>
      <c r="F4263" s="92" t="s">
        <v>37</v>
      </c>
      <c r="G4263" s="93" t="s">
        <v>98</v>
      </c>
      <c r="H4263" s="93" t="s">
        <v>37</v>
      </c>
      <c r="I4263" s="92" t="s">
        <v>45</v>
      </c>
      <c r="J4263" s="94">
        <v>9273</v>
      </c>
      <c r="K4263" s="95">
        <v>14803</v>
      </c>
      <c r="L4263" s="96">
        <v>1252999.86999992</v>
      </c>
    </row>
    <row r="4264" spans="1:12" s="97" customFormat="1" ht="15" customHeight="1" x14ac:dyDescent="0.25">
      <c r="A4264" s="91" t="s">
        <v>57</v>
      </c>
      <c r="B4264" s="92" t="s">
        <v>42</v>
      </c>
      <c r="C4264" s="92" t="s">
        <v>53</v>
      </c>
      <c r="D4264" s="92" t="s">
        <v>37</v>
      </c>
      <c r="E4264" s="92" t="s">
        <v>62</v>
      </c>
      <c r="F4264" s="92" t="s">
        <v>37</v>
      </c>
      <c r="G4264" s="93" t="s">
        <v>37</v>
      </c>
      <c r="H4264" s="93" t="s">
        <v>122</v>
      </c>
      <c r="I4264" s="92" t="s">
        <v>117</v>
      </c>
      <c r="J4264" s="94">
        <v>10927</v>
      </c>
      <c r="K4264" s="95">
        <v>32767</v>
      </c>
      <c r="L4264" s="96">
        <v>3029537.6700002998</v>
      </c>
    </row>
    <row r="4265" spans="1:12" s="97" customFormat="1" ht="15" customHeight="1" x14ac:dyDescent="0.25">
      <c r="A4265" s="91" t="s">
        <v>57</v>
      </c>
      <c r="B4265" s="92" t="s">
        <v>42</v>
      </c>
      <c r="C4265" s="92" t="s">
        <v>53</v>
      </c>
      <c r="D4265" s="92" t="s">
        <v>37</v>
      </c>
      <c r="E4265" s="92" t="s">
        <v>62</v>
      </c>
      <c r="F4265" s="92" t="s">
        <v>37</v>
      </c>
      <c r="G4265" s="93" t="s">
        <v>37</v>
      </c>
      <c r="H4265" s="93" t="s">
        <v>122</v>
      </c>
      <c r="I4265" s="92" t="s">
        <v>45</v>
      </c>
      <c r="J4265" s="94">
        <v>6068</v>
      </c>
      <c r="K4265" s="95">
        <v>9760</v>
      </c>
      <c r="L4265" s="96">
        <v>806457.95999997202</v>
      </c>
    </row>
    <row r="4266" spans="1:12" s="97" customFormat="1" ht="15" customHeight="1" x14ac:dyDescent="0.25">
      <c r="A4266" s="91" t="s">
        <v>57</v>
      </c>
      <c r="B4266" s="92" t="s">
        <v>42</v>
      </c>
      <c r="C4266" s="92" t="s">
        <v>53</v>
      </c>
      <c r="D4266" s="92" t="s">
        <v>37</v>
      </c>
      <c r="E4266" s="92" t="s">
        <v>62</v>
      </c>
      <c r="F4266" s="92" t="s">
        <v>37</v>
      </c>
      <c r="G4266" s="93" t="s">
        <v>37</v>
      </c>
      <c r="H4266" s="93" t="s">
        <v>37</v>
      </c>
      <c r="I4266" s="92" t="s">
        <v>117</v>
      </c>
      <c r="J4266" s="94">
        <v>80274</v>
      </c>
      <c r="K4266" s="95">
        <v>230307</v>
      </c>
      <c r="L4266" s="96">
        <v>22238591.0700153</v>
      </c>
    </row>
    <row r="4267" spans="1:12" s="97" customFormat="1" ht="15" customHeight="1" x14ac:dyDescent="0.25">
      <c r="A4267" s="91" t="s">
        <v>57</v>
      </c>
      <c r="B4267" s="92" t="s">
        <v>42</v>
      </c>
      <c r="C4267" s="92" t="s">
        <v>53</v>
      </c>
      <c r="D4267" s="92" t="s">
        <v>37</v>
      </c>
      <c r="E4267" s="92" t="s">
        <v>62</v>
      </c>
      <c r="F4267" s="92" t="s">
        <v>37</v>
      </c>
      <c r="G4267" s="93" t="s">
        <v>37</v>
      </c>
      <c r="H4267" s="93" t="s">
        <v>37</v>
      </c>
      <c r="I4267" s="92" t="s">
        <v>45</v>
      </c>
      <c r="J4267" s="94">
        <v>48224</v>
      </c>
      <c r="K4267" s="95">
        <v>82195</v>
      </c>
      <c r="L4267" s="96">
        <v>6914780.8500025002</v>
      </c>
    </row>
    <row r="4268" spans="1:12" s="97" customFormat="1" ht="15" customHeight="1" x14ac:dyDescent="0.25">
      <c r="A4268" s="91" t="s">
        <v>57</v>
      </c>
      <c r="B4268" s="92" t="s">
        <v>42</v>
      </c>
      <c r="C4268" s="92" t="s">
        <v>53</v>
      </c>
      <c r="D4268" s="92" t="s">
        <v>37</v>
      </c>
      <c r="E4268" s="92" t="s">
        <v>62</v>
      </c>
      <c r="F4268" s="92" t="s">
        <v>37</v>
      </c>
      <c r="G4268" s="93" t="s">
        <v>37</v>
      </c>
      <c r="H4268" s="93" t="s">
        <v>64</v>
      </c>
      <c r="I4268" s="92" t="s">
        <v>117</v>
      </c>
      <c r="J4268" s="94">
        <v>68690</v>
      </c>
      <c r="K4268" s="95">
        <v>195276</v>
      </c>
      <c r="L4268" s="96">
        <v>18960302.1800032</v>
      </c>
    </row>
    <row r="4269" spans="1:12" s="97" customFormat="1" ht="15" customHeight="1" x14ac:dyDescent="0.25">
      <c r="A4269" s="91" t="s">
        <v>57</v>
      </c>
      <c r="B4269" s="92" t="s">
        <v>42</v>
      </c>
      <c r="C4269" s="92" t="s">
        <v>53</v>
      </c>
      <c r="D4269" s="92" t="s">
        <v>37</v>
      </c>
      <c r="E4269" s="92" t="s">
        <v>62</v>
      </c>
      <c r="F4269" s="92" t="s">
        <v>37</v>
      </c>
      <c r="G4269" s="93" t="s">
        <v>37</v>
      </c>
      <c r="H4269" s="93" t="s">
        <v>64</v>
      </c>
      <c r="I4269" s="92" t="s">
        <v>45</v>
      </c>
      <c r="J4269" s="94">
        <v>41718</v>
      </c>
      <c r="K4269" s="95">
        <v>71565</v>
      </c>
      <c r="L4269" s="96">
        <v>6034675.6200007703</v>
      </c>
    </row>
    <row r="4270" spans="1:12" s="97" customFormat="1" ht="15" customHeight="1" x14ac:dyDescent="0.25">
      <c r="A4270" s="91" t="s">
        <v>57</v>
      </c>
      <c r="B4270" s="92" t="s">
        <v>42</v>
      </c>
      <c r="C4270" s="92" t="s">
        <v>53</v>
      </c>
      <c r="D4270" s="92" t="s">
        <v>37</v>
      </c>
      <c r="E4270" s="92" t="s">
        <v>37</v>
      </c>
      <c r="F4270" s="92" t="s">
        <v>120</v>
      </c>
      <c r="G4270" s="93" t="s">
        <v>41</v>
      </c>
      <c r="H4270" s="93" t="s">
        <v>37</v>
      </c>
      <c r="I4270" s="92" t="s">
        <v>117</v>
      </c>
      <c r="J4270" s="94">
        <v>3133</v>
      </c>
      <c r="K4270" s="95">
        <v>10488</v>
      </c>
      <c r="L4270" s="96">
        <v>1131029.5600000101</v>
      </c>
    </row>
    <row r="4271" spans="1:12" s="97" customFormat="1" ht="15" customHeight="1" x14ac:dyDescent="0.25">
      <c r="A4271" s="91" t="s">
        <v>57</v>
      </c>
      <c r="B4271" s="92" t="s">
        <v>42</v>
      </c>
      <c r="C4271" s="92" t="s">
        <v>53</v>
      </c>
      <c r="D4271" s="92" t="s">
        <v>37</v>
      </c>
      <c r="E4271" s="92" t="s">
        <v>37</v>
      </c>
      <c r="F4271" s="92" t="s">
        <v>120</v>
      </c>
      <c r="G4271" s="93" t="s">
        <v>41</v>
      </c>
      <c r="H4271" s="93" t="s">
        <v>37</v>
      </c>
      <c r="I4271" s="92" t="s">
        <v>45</v>
      </c>
      <c r="J4271" s="94">
        <v>1651</v>
      </c>
      <c r="K4271" s="95">
        <v>2540</v>
      </c>
      <c r="L4271" s="96">
        <v>273092.75000000198</v>
      </c>
    </row>
    <row r="4272" spans="1:12" s="97" customFormat="1" ht="15" customHeight="1" x14ac:dyDescent="0.25">
      <c r="A4272" s="91" t="s">
        <v>57</v>
      </c>
      <c r="B4272" s="92" t="s">
        <v>42</v>
      </c>
      <c r="C4272" s="92" t="s">
        <v>53</v>
      </c>
      <c r="D4272" s="92" t="s">
        <v>37</v>
      </c>
      <c r="E4272" s="92" t="s">
        <v>37</v>
      </c>
      <c r="F4272" s="92" t="s">
        <v>120</v>
      </c>
      <c r="G4272" s="93" t="s">
        <v>42</v>
      </c>
      <c r="H4272" s="93" t="s">
        <v>37</v>
      </c>
      <c r="I4272" s="92" t="s">
        <v>117</v>
      </c>
      <c r="J4272" s="94">
        <v>3054</v>
      </c>
      <c r="K4272" s="95">
        <v>10582</v>
      </c>
      <c r="L4272" s="96">
        <v>1130431.1599999999</v>
      </c>
    </row>
    <row r="4273" spans="1:12" s="97" customFormat="1" ht="15" customHeight="1" x14ac:dyDescent="0.25">
      <c r="A4273" s="91" t="s">
        <v>57</v>
      </c>
      <c r="B4273" s="92" t="s">
        <v>42</v>
      </c>
      <c r="C4273" s="92" t="s">
        <v>53</v>
      </c>
      <c r="D4273" s="92" t="s">
        <v>37</v>
      </c>
      <c r="E4273" s="92" t="s">
        <v>37</v>
      </c>
      <c r="F4273" s="92" t="s">
        <v>120</v>
      </c>
      <c r="G4273" s="93" t="s">
        <v>42</v>
      </c>
      <c r="H4273" s="93" t="s">
        <v>37</v>
      </c>
      <c r="I4273" s="92" t="s">
        <v>45</v>
      </c>
      <c r="J4273" s="94">
        <v>1729</v>
      </c>
      <c r="K4273" s="95">
        <v>2770</v>
      </c>
      <c r="L4273" s="96">
        <v>288035.24000000698</v>
      </c>
    </row>
    <row r="4274" spans="1:12" s="97" customFormat="1" ht="15" customHeight="1" x14ac:dyDescent="0.25">
      <c r="A4274" s="91" t="s">
        <v>57</v>
      </c>
      <c r="B4274" s="92" t="s">
        <v>42</v>
      </c>
      <c r="C4274" s="92" t="s">
        <v>53</v>
      </c>
      <c r="D4274" s="92" t="s">
        <v>37</v>
      </c>
      <c r="E4274" s="92" t="s">
        <v>37</v>
      </c>
      <c r="F4274" s="92" t="s">
        <v>120</v>
      </c>
      <c r="G4274" s="93" t="s">
        <v>43</v>
      </c>
      <c r="H4274" s="93" t="s">
        <v>37</v>
      </c>
      <c r="I4274" s="92" t="s">
        <v>117</v>
      </c>
      <c r="J4274" s="94">
        <v>3589</v>
      </c>
      <c r="K4274" s="95">
        <v>10940</v>
      </c>
      <c r="L4274" s="96">
        <v>1184375.1399999899</v>
      </c>
    </row>
    <row r="4275" spans="1:12" s="97" customFormat="1" ht="15" customHeight="1" x14ac:dyDescent="0.25">
      <c r="A4275" s="91" t="s">
        <v>57</v>
      </c>
      <c r="B4275" s="92" t="s">
        <v>42</v>
      </c>
      <c r="C4275" s="92" t="s">
        <v>53</v>
      </c>
      <c r="D4275" s="92" t="s">
        <v>37</v>
      </c>
      <c r="E4275" s="92" t="s">
        <v>37</v>
      </c>
      <c r="F4275" s="92" t="s">
        <v>120</v>
      </c>
      <c r="G4275" s="93" t="s">
        <v>43</v>
      </c>
      <c r="H4275" s="93" t="s">
        <v>37</v>
      </c>
      <c r="I4275" s="92" t="s">
        <v>45</v>
      </c>
      <c r="J4275" s="94">
        <v>2253</v>
      </c>
      <c r="K4275" s="95">
        <v>3515</v>
      </c>
      <c r="L4275" s="96">
        <v>368061.60000000801</v>
      </c>
    </row>
    <row r="4276" spans="1:12" s="97" customFormat="1" ht="15" customHeight="1" x14ac:dyDescent="0.25">
      <c r="A4276" s="91" t="s">
        <v>57</v>
      </c>
      <c r="B4276" s="92" t="s">
        <v>42</v>
      </c>
      <c r="C4276" s="92" t="s">
        <v>53</v>
      </c>
      <c r="D4276" s="92" t="s">
        <v>37</v>
      </c>
      <c r="E4276" s="92" t="s">
        <v>37</v>
      </c>
      <c r="F4276" s="92" t="s">
        <v>120</v>
      </c>
      <c r="G4276" s="93" t="s">
        <v>44</v>
      </c>
      <c r="H4276" s="93" t="s">
        <v>37</v>
      </c>
      <c r="I4276" s="92" t="s">
        <v>117</v>
      </c>
      <c r="J4276" s="94">
        <v>3880</v>
      </c>
      <c r="K4276" s="95">
        <v>10552</v>
      </c>
      <c r="L4276" s="96">
        <v>1176677.03</v>
      </c>
    </row>
    <row r="4277" spans="1:12" s="97" customFormat="1" ht="15" customHeight="1" x14ac:dyDescent="0.25">
      <c r="A4277" s="91" t="s">
        <v>57</v>
      </c>
      <c r="B4277" s="92" t="s">
        <v>42</v>
      </c>
      <c r="C4277" s="92" t="s">
        <v>53</v>
      </c>
      <c r="D4277" s="92" t="s">
        <v>37</v>
      </c>
      <c r="E4277" s="92" t="s">
        <v>37</v>
      </c>
      <c r="F4277" s="92" t="s">
        <v>120</v>
      </c>
      <c r="G4277" s="93" t="s">
        <v>44</v>
      </c>
      <c r="H4277" s="93" t="s">
        <v>37</v>
      </c>
      <c r="I4277" s="92" t="s">
        <v>45</v>
      </c>
      <c r="J4277" s="94">
        <v>2452</v>
      </c>
      <c r="K4277" s="95">
        <v>3796</v>
      </c>
      <c r="L4277" s="96">
        <v>400243.20000000502</v>
      </c>
    </row>
    <row r="4278" spans="1:12" s="97" customFormat="1" ht="15" customHeight="1" x14ac:dyDescent="0.25">
      <c r="A4278" s="91" t="s">
        <v>57</v>
      </c>
      <c r="B4278" s="92" t="s">
        <v>42</v>
      </c>
      <c r="C4278" s="92" t="s">
        <v>53</v>
      </c>
      <c r="D4278" s="92" t="s">
        <v>37</v>
      </c>
      <c r="E4278" s="92" t="s">
        <v>37</v>
      </c>
      <c r="F4278" s="92" t="s">
        <v>120</v>
      </c>
      <c r="G4278" s="93" t="s">
        <v>98</v>
      </c>
      <c r="H4278" s="93" t="s">
        <v>37</v>
      </c>
      <c r="I4278" s="92" t="s">
        <v>117</v>
      </c>
      <c r="J4278" s="94">
        <v>3590</v>
      </c>
      <c r="K4278" s="95">
        <v>10191</v>
      </c>
      <c r="L4278" s="96">
        <v>1128405.1399999999</v>
      </c>
    </row>
    <row r="4279" spans="1:12" s="97" customFormat="1" ht="15" customHeight="1" x14ac:dyDescent="0.25">
      <c r="A4279" s="91" t="s">
        <v>57</v>
      </c>
      <c r="B4279" s="92" t="s">
        <v>42</v>
      </c>
      <c r="C4279" s="92" t="s">
        <v>53</v>
      </c>
      <c r="D4279" s="92" t="s">
        <v>37</v>
      </c>
      <c r="E4279" s="92" t="s">
        <v>37</v>
      </c>
      <c r="F4279" s="92" t="s">
        <v>120</v>
      </c>
      <c r="G4279" s="93" t="s">
        <v>98</v>
      </c>
      <c r="H4279" s="93" t="s">
        <v>37</v>
      </c>
      <c r="I4279" s="92" t="s">
        <v>45</v>
      </c>
      <c r="J4279" s="94">
        <v>2456</v>
      </c>
      <c r="K4279" s="95">
        <v>3949</v>
      </c>
      <c r="L4279" s="96">
        <v>419066.160000009</v>
      </c>
    </row>
    <row r="4280" spans="1:12" s="97" customFormat="1" ht="15" customHeight="1" x14ac:dyDescent="0.25">
      <c r="A4280" s="91" t="s">
        <v>57</v>
      </c>
      <c r="B4280" s="92" t="s">
        <v>42</v>
      </c>
      <c r="C4280" s="92" t="s">
        <v>53</v>
      </c>
      <c r="D4280" s="92" t="s">
        <v>37</v>
      </c>
      <c r="E4280" s="92" t="s">
        <v>37</v>
      </c>
      <c r="F4280" s="92" t="s">
        <v>120</v>
      </c>
      <c r="G4280" s="93" t="s">
        <v>37</v>
      </c>
      <c r="H4280" s="93" t="s">
        <v>122</v>
      </c>
      <c r="I4280" s="92" t="s">
        <v>117</v>
      </c>
      <c r="J4280" s="94">
        <v>2561</v>
      </c>
      <c r="K4280" s="95">
        <v>7077</v>
      </c>
      <c r="L4280" s="96">
        <v>824329.35000000696</v>
      </c>
    </row>
    <row r="4281" spans="1:12" s="97" customFormat="1" ht="15" customHeight="1" x14ac:dyDescent="0.25">
      <c r="A4281" s="91" t="s">
        <v>57</v>
      </c>
      <c r="B4281" s="92" t="s">
        <v>42</v>
      </c>
      <c r="C4281" s="92" t="s">
        <v>53</v>
      </c>
      <c r="D4281" s="92" t="s">
        <v>37</v>
      </c>
      <c r="E4281" s="92" t="s">
        <v>37</v>
      </c>
      <c r="F4281" s="92" t="s">
        <v>120</v>
      </c>
      <c r="G4281" s="93" t="s">
        <v>37</v>
      </c>
      <c r="H4281" s="93" t="s">
        <v>122</v>
      </c>
      <c r="I4281" s="92" t="s">
        <v>45</v>
      </c>
      <c r="J4281" s="94">
        <v>1475</v>
      </c>
      <c r="K4281" s="95">
        <v>2404</v>
      </c>
      <c r="L4281" s="96">
        <v>250907.899999999</v>
      </c>
    </row>
    <row r="4282" spans="1:12" s="97" customFormat="1" ht="15" customHeight="1" x14ac:dyDescent="0.25">
      <c r="A4282" s="91" t="s">
        <v>57</v>
      </c>
      <c r="B4282" s="92" t="s">
        <v>42</v>
      </c>
      <c r="C4282" s="92" t="s">
        <v>53</v>
      </c>
      <c r="D4282" s="92" t="s">
        <v>37</v>
      </c>
      <c r="E4282" s="92" t="s">
        <v>37</v>
      </c>
      <c r="F4282" s="92" t="s">
        <v>120</v>
      </c>
      <c r="G4282" s="93" t="s">
        <v>37</v>
      </c>
      <c r="H4282" s="93" t="s">
        <v>37</v>
      </c>
      <c r="I4282" s="92" t="s">
        <v>117</v>
      </c>
      <c r="J4282" s="94">
        <v>16275</v>
      </c>
      <c r="K4282" s="95">
        <v>53229</v>
      </c>
      <c r="L4282" s="96">
        <v>5811973.7499989197</v>
      </c>
    </row>
    <row r="4283" spans="1:12" s="97" customFormat="1" ht="15" customHeight="1" x14ac:dyDescent="0.25">
      <c r="A4283" s="91" t="s">
        <v>57</v>
      </c>
      <c r="B4283" s="92" t="s">
        <v>42</v>
      </c>
      <c r="C4283" s="92" t="s">
        <v>53</v>
      </c>
      <c r="D4283" s="92" t="s">
        <v>37</v>
      </c>
      <c r="E4283" s="92" t="s">
        <v>37</v>
      </c>
      <c r="F4283" s="92" t="s">
        <v>120</v>
      </c>
      <c r="G4283" s="93" t="s">
        <v>37</v>
      </c>
      <c r="H4283" s="93" t="s">
        <v>37</v>
      </c>
      <c r="I4283" s="92" t="s">
        <v>45</v>
      </c>
      <c r="J4283" s="94">
        <v>10153</v>
      </c>
      <c r="K4283" s="95">
        <v>16768</v>
      </c>
      <c r="L4283" s="96">
        <v>1769268.6500000099</v>
      </c>
    </row>
    <row r="4284" spans="1:12" s="97" customFormat="1" ht="15" customHeight="1" x14ac:dyDescent="0.25">
      <c r="A4284" s="91" t="s">
        <v>57</v>
      </c>
      <c r="B4284" s="92" t="s">
        <v>42</v>
      </c>
      <c r="C4284" s="92" t="s">
        <v>53</v>
      </c>
      <c r="D4284" s="92" t="s">
        <v>37</v>
      </c>
      <c r="E4284" s="92" t="s">
        <v>37</v>
      </c>
      <c r="F4284" s="92" t="s">
        <v>120</v>
      </c>
      <c r="G4284" s="93" t="s">
        <v>37</v>
      </c>
      <c r="H4284" s="93" t="s">
        <v>64</v>
      </c>
      <c r="I4284" s="92" t="s">
        <v>117</v>
      </c>
      <c r="J4284" s="94">
        <v>13582</v>
      </c>
      <c r="K4284" s="95">
        <v>45738</v>
      </c>
      <c r="L4284" s="96">
        <v>4935800.0999997901</v>
      </c>
    </row>
    <row r="4285" spans="1:12" s="97" customFormat="1" ht="15" customHeight="1" x14ac:dyDescent="0.25">
      <c r="A4285" s="91" t="s">
        <v>57</v>
      </c>
      <c r="B4285" s="92" t="s">
        <v>42</v>
      </c>
      <c r="C4285" s="92" t="s">
        <v>53</v>
      </c>
      <c r="D4285" s="92" t="s">
        <v>37</v>
      </c>
      <c r="E4285" s="92" t="s">
        <v>37</v>
      </c>
      <c r="F4285" s="92" t="s">
        <v>120</v>
      </c>
      <c r="G4285" s="93" t="s">
        <v>37</v>
      </c>
      <c r="H4285" s="93" t="s">
        <v>64</v>
      </c>
      <c r="I4285" s="92" t="s">
        <v>45</v>
      </c>
      <c r="J4285" s="94">
        <v>8579</v>
      </c>
      <c r="K4285" s="95">
        <v>14195</v>
      </c>
      <c r="L4285" s="96">
        <v>1500586.7500001299</v>
      </c>
    </row>
    <row r="4286" spans="1:12" s="97" customFormat="1" ht="15" customHeight="1" x14ac:dyDescent="0.25">
      <c r="A4286" s="91" t="s">
        <v>57</v>
      </c>
      <c r="B4286" s="92" t="s">
        <v>42</v>
      </c>
      <c r="C4286" s="92" t="s">
        <v>53</v>
      </c>
      <c r="D4286" s="92" t="s">
        <v>37</v>
      </c>
      <c r="E4286" s="92" t="s">
        <v>37</v>
      </c>
      <c r="F4286" s="92" t="s">
        <v>121</v>
      </c>
      <c r="G4286" s="93" t="s">
        <v>41</v>
      </c>
      <c r="H4286" s="93" t="s">
        <v>37</v>
      </c>
      <c r="I4286" s="92" t="s">
        <v>117</v>
      </c>
      <c r="J4286" s="94">
        <v>42519</v>
      </c>
      <c r="K4286" s="95">
        <v>118299</v>
      </c>
      <c r="L4286" s="96">
        <v>11539321.8099935</v>
      </c>
    </row>
    <row r="4287" spans="1:12" s="97" customFormat="1" ht="15" customHeight="1" x14ac:dyDescent="0.25">
      <c r="A4287" s="91" t="s">
        <v>57</v>
      </c>
      <c r="B4287" s="92" t="s">
        <v>42</v>
      </c>
      <c r="C4287" s="92" t="s">
        <v>53</v>
      </c>
      <c r="D4287" s="92" t="s">
        <v>37</v>
      </c>
      <c r="E4287" s="92" t="s">
        <v>37</v>
      </c>
      <c r="F4287" s="92" t="s">
        <v>121</v>
      </c>
      <c r="G4287" s="93" t="s">
        <v>41</v>
      </c>
      <c r="H4287" s="93" t="s">
        <v>37</v>
      </c>
      <c r="I4287" s="92" t="s">
        <v>45</v>
      </c>
      <c r="J4287" s="94">
        <v>24864</v>
      </c>
      <c r="K4287" s="95">
        <v>44475</v>
      </c>
      <c r="L4287" s="96">
        <v>3807789.3800003901</v>
      </c>
    </row>
    <row r="4288" spans="1:12" s="97" customFormat="1" ht="15" customHeight="1" x14ac:dyDescent="0.25">
      <c r="A4288" s="91" t="s">
        <v>57</v>
      </c>
      <c r="B4288" s="92" t="s">
        <v>42</v>
      </c>
      <c r="C4288" s="92" t="s">
        <v>53</v>
      </c>
      <c r="D4288" s="92" t="s">
        <v>37</v>
      </c>
      <c r="E4288" s="92" t="s">
        <v>37</v>
      </c>
      <c r="F4288" s="92" t="s">
        <v>121</v>
      </c>
      <c r="G4288" s="93" t="s">
        <v>42</v>
      </c>
      <c r="H4288" s="93" t="s">
        <v>37</v>
      </c>
      <c r="I4288" s="92" t="s">
        <v>117</v>
      </c>
      <c r="J4288" s="94">
        <v>37410</v>
      </c>
      <c r="K4288" s="95">
        <v>86956</v>
      </c>
      <c r="L4288" s="96">
        <v>8547095.3399999999</v>
      </c>
    </row>
    <row r="4289" spans="1:12" s="97" customFormat="1" ht="15" customHeight="1" x14ac:dyDescent="0.25">
      <c r="A4289" s="91" t="s">
        <v>57</v>
      </c>
      <c r="B4289" s="92" t="s">
        <v>42</v>
      </c>
      <c r="C4289" s="92" t="s">
        <v>53</v>
      </c>
      <c r="D4289" s="92" t="s">
        <v>37</v>
      </c>
      <c r="E4289" s="92" t="s">
        <v>37</v>
      </c>
      <c r="F4289" s="92" t="s">
        <v>121</v>
      </c>
      <c r="G4289" s="93" t="s">
        <v>42</v>
      </c>
      <c r="H4289" s="93" t="s">
        <v>37</v>
      </c>
      <c r="I4289" s="92" t="s">
        <v>45</v>
      </c>
      <c r="J4289" s="94">
        <v>24040</v>
      </c>
      <c r="K4289" s="95">
        <v>41283</v>
      </c>
      <c r="L4289" s="96">
        <v>3566606.73000044</v>
      </c>
    </row>
    <row r="4290" spans="1:12" s="97" customFormat="1" ht="15" customHeight="1" x14ac:dyDescent="0.25">
      <c r="A4290" s="91" t="s">
        <v>57</v>
      </c>
      <c r="B4290" s="92" t="s">
        <v>42</v>
      </c>
      <c r="C4290" s="92" t="s">
        <v>53</v>
      </c>
      <c r="D4290" s="92" t="s">
        <v>37</v>
      </c>
      <c r="E4290" s="92" t="s">
        <v>37</v>
      </c>
      <c r="F4290" s="92" t="s">
        <v>121</v>
      </c>
      <c r="G4290" s="93" t="s">
        <v>43</v>
      </c>
      <c r="H4290" s="93" t="s">
        <v>37</v>
      </c>
      <c r="I4290" s="92" t="s">
        <v>117</v>
      </c>
      <c r="J4290" s="94">
        <v>34986</v>
      </c>
      <c r="K4290" s="95">
        <v>76859</v>
      </c>
      <c r="L4290" s="96">
        <v>7579600.9700008901</v>
      </c>
    </row>
    <row r="4291" spans="1:12" s="97" customFormat="1" ht="15" customHeight="1" x14ac:dyDescent="0.25">
      <c r="A4291" s="91" t="s">
        <v>57</v>
      </c>
      <c r="B4291" s="92" t="s">
        <v>42</v>
      </c>
      <c r="C4291" s="92" t="s">
        <v>53</v>
      </c>
      <c r="D4291" s="92" t="s">
        <v>37</v>
      </c>
      <c r="E4291" s="92" t="s">
        <v>37</v>
      </c>
      <c r="F4291" s="92" t="s">
        <v>121</v>
      </c>
      <c r="G4291" s="93" t="s">
        <v>43</v>
      </c>
      <c r="H4291" s="93" t="s">
        <v>37</v>
      </c>
      <c r="I4291" s="92" t="s">
        <v>45</v>
      </c>
      <c r="J4291" s="94">
        <v>23757</v>
      </c>
      <c r="K4291" s="95">
        <v>38918</v>
      </c>
      <c r="L4291" s="96">
        <v>3321194.5400005002</v>
      </c>
    </row>
    <row r="4292" spans="1:12" s="97" customFormat="1" ht="15" customHeight="1" x14ac:dyDescent="0.25">
      <c r="A4292" s="91" t="s">
        <v>57</v>
      </c>
      <c r="B4292" s="92" t="s">
        <v>42</v>
      </c>
      <c r="C4292" s="92" t="s">
        <v>53</v>
      </c>
      <c r="D4292" s="92" t="s">
        <v>37</v>
      </c>
      <c r="E4292" s="92" t="s">
        <v>37</v>
      </c>
      <c r="F4292" s="92" t="s">
        <v>121</v>
      </c>
      <c r="G4292" s="93" t="s">
        <v>44</v>
      </c>
      <c r="H4292" s="93" t="s">
        <v>37</v>
      </c>
      <c r="I4292" s="92" t="s">
        <v>117</v>
      </c>
      <c r="J4292" s="94">
        <v>34129</v>
      </c>
      <c r="K4292" s="95">
        <v>72220</v>
      </c>
      <c r="L4292" s="96">
        <v>7168750.5400010403</v>
      </c>
    </row>
    <row r="4293" spans="1:12" s="97" customFormat="1" ht="15" customHeight="1" x14ac:dyDescent="0.25">
      <c r="A4293" s="91" t="s">
        <v>57</v>
      </c>
      <c r="B4293" s="92" t="s">
        <v>42</v>
      </c>
      <c r="C4293" s="92" t="s">
        <v>53</v>
      </c>
      <c r="D4293" s="92" t="s">
        <v>37</v>
      </c>
      <c r="E4293" s="92" t="s">
        <v>37</v>
      </c>
      <c r="F4293" s="92" t="s">
        <v>121</v>
      </c>
      <c r="G4293" s="93" t="s">
        <v>44</v>
      </c>
      <c r="H4293" s="93" t="s">
        <v>37</v>
      </c>
      <c r="I4293" s="92" t="s">
        <v>45</v>
      </c>
      <c r="J4293" s="94">
        <v>23724</v>
      </c>
      <c r="K4293" s="95">
        <v>38624</v>
      </c>
      <c r="L4293" s="96">
        <v>3210910.52000055</v>
      </c>
    </row>
    <row r="4294" spans="1:12" s="97" customFormat="1" ht="15" customHeight="1" x14ac:dyDescent="0.25">
      <c r="A4294" s="91" t="s">
        <v>57</v>
      </c>
      <c r="B4294" s="92" t="s">
        <v>42</v>
      </c>
      <c r="C4294" s="92" t="s">
        <v>53</v>
      </c>
      <c r="D4294" s="92" t="s">
        <v>37</v>
      </c>
      <c r="E4294" s="92" t="s">
        <v>37</v>
      </c>
      <c r="F4294" s="92" t="s">
        <v>121</v>
      </c>
      <c r="G4294" s="93" t="s">
        <v>98</v>
      </c>
      <c r="H4294" s="93" t="s">
        <v>37</v>
      </c>
      <c r="I4294" s="92" t="s">
        <v>117</v>
      </c>
      <c r="J4294" s="94">
        <v>29341</v>
      </c>
      <c r="K4294" s="95">
        <v>60713</v>
      </c>
      <c r="L4294" s="96">
        <v>6071023.4700008696</v>
      </c>
    </row>
    <row r="4295" spans="1:12" s="97" customFormat="1" ht="15" customHeight="1" x14ac:dyDescent="0.25">
      <c r="A4295" s="91" t="s">
        <v>57</v>
      </c>
      <c r="B4295" s="92" t="s">
        <v>42</v>
      </c>
      <c r="C4295" s="92" t="s">
        <v>53</v>
      </c>
      <c r="D4295" s="92" t="s">
        <v>37</v>
      </c>
      <c r="E4295" s="92" t="s">
        <v>37</v>
      </c>
      <c r="F4295" s="92" t="s">
        <v>121</v>
      </c>
      <c r="G4295" s="93" t="s">
        <v>98</v>
      </c>
      <c r="H4295" s="93" t="s">
        <v>37</v>
      </c>
      <c r="I4295" s="92" t="s">
        <v>45</v>
      </c>
      <c r="J4295" s="94">
        <v>21705</v>
      </c>
      <c r="K4295" s="95">
        <v>35268</v>
      </c>
      <c r="L4295" s="96">
        <v>2962054.4500004998</v>
      </c>
    </row>
    <row r="4296" spans="1:12" s="97" customFormat="1" ht="15" customHeight="1" x14ac:dyDescent="0.25">
      <c r="A4296" s="91" t="s">
        <v>57</v>
      </c>
      <c r="B4296" s="92" t="s">
        <v>42</v>
      </c>
      <c r="C4296" s="92" t="s">
        <v>53</v>
      </c>
      <c r="D4296" s="92" t="s">
        <v>37</v>
      </c>
      <c r="E4296" s="92" t="s">
        <v>37</v>
      </c>
      <c r="F4296" s="92" t="s">
        <v>121</v>
      </c>
      <c r="G4296" s="93" t="s">
        <v>37</v>
      </c>
      <c r="H4296" s="93" t="s">
        <v>122</v>
      </c>
      <c r="I4296" s="92" t="s">
        <v>117</v>
      </c>
      <c r="J4296" s="94">
        <v>23975</v>
      </c>
      <c r="K4296" s="95">
        <v>58138</v>
      </c>
      <c r="L4296" s="96">
        <v>5482051.3800002299</v>
      </c>
    </row>
    <row r="4297" spans="1:12" s="97" customFormat="1" ht="15" customHeight="1" x14ac:dyDescent="0.25">
      <c r="A4297" s="91" t="s">
        <v>57</v>
      </c>
      <c r="B4297" s="92" t="s">
        <v>42</v>
      </c>
      <c r="C4297" s="92" t="s">
        <v>53</v>
      </c>
      <c r="D4297" s="92" t="s">
        <v>37</v>
      </c>
      <c r="E4297" s="92" t="s">
        <v>37</v>
      </c>
      <c r="F4297" s="92" t="s">
        <v>121</v>
      </c>
      <c r="G4297" s="93" t="s">
        <v>37</v>
      </c>
      <c r="H4297" s="93" t="s">
        <v>122</v>
      </c>
      <c r="I4297" s="92" t="s">
        <v>45</v>
      </c>
      <c r="J4297" s="94">
        <v>14023</v>
      </c>
      <c r="K4297" s="95">
        <v>22590</v>
      </c>
      <c r="L4297" s="96">
        <v>1826864.2500005399</v>
      </c>
    </row>
    <row r="4298" spans="1:12" s="97" customFormat="1" ht="15" customHeight="1" x14ac:dyDescent="0.25">
      <c r="A4298" s="91" t="s">
        <v>57</v>
      </c>
      <c r="B4298" s="92" t="s">
        <v>42</v>
      </c>
      <c r="C4298" s="92" t="s">
        <v>53</v>
      </c>
      <c r="D4298" s="92" t="s">
        <v>37</v>
      </c>
      <c r="E4298" s="92" t="s">
        <v>37</v>
      </c>
      <c r="F4298" s="92" t="s">
        <v>121</v>
      </c>
      <c r="G4298" s="93" t="s">
        <v>37</v>
      </c>
      <c r="H4298" s="93" t="s">
        <v>37</v>
      </c>
      <c r="I4298" s="92" t="s">
        <v>117</v>
      </c>
      <c r="J4298" s="94">
        <v>171414</v>
      </c>
      <c r="K4298" s="95">
        <v>420231</v>
      </c>
      <c r="L4298" s="96">
        <v>41445735.099845096</v>
      </c>
    </row>
    <row r="4299" spans="1:12" s="97" customFormat="1" ht="15" customHeight="1" x14ac:dyDescent="0.25">
      <c r="A4299" s="91" t="s">
        <v>57</v>
      </c>
      <c r="B4299" s="92" t="s">
        <v>42</v>
      </c>
      <c r="C4299" s="92" t="s">
        <v>53</v>
      </c>
      <c r="D4299" s="92" t="s">
        <v>37</v>
      </c>
      <c r="E4299" s="92" t="s">
        <v>37</v>
      </c>
      <c r="F4299" s="92" t="s">
        <v>121</v>
      </c>
      <c r="G4299" s="93" t="s">
        <v>37</v>
      </c>
      <c r="H4299" s="93" t="s">
        <v>37</v>
      </c>
      <c r="I4299" s="92" t="s">
        <v>45</v>
      </c>
      <c r="J4299" s="94">
        <v>114546</v>
      </c>
      <c r="K4299" s="95">
        <v>201148</v>
      </c>
      <c r="L4299" s="96">
        <v>17073534.959975298</v>
      </c>
    </row>
    <row r="4300" spans="1:12" s="97" customFormat="1" ht="15" customHeight="1" x14ac:dyDescent="0.25">
      <c r="A4300" s="91" t="s">
        <v>57</v>
      </c>
      <c r="B4300" s="92" t="s">
        <v>42</v>
      </c>
      <c r="C4300" s="92" t="s">
        <v>53</v>
      </c>
      <c r="D4300" s="92" t="s">
        <v>37</v>
      </c>
      <c r="E4300" s="92" t="s">
        <v>37</v>
      </c>
      <c r="F4300" s="92" t="s">
        <v>121</v>
      </c>
      <c r="G4300" s="93" t="s">
        <v>37</v>
      </c>
      <c r="H4300" s="93" t="s">
        <v>64</v>
      </c>
      <c r="I4300" s="92" t="s">
        <v>117</v>
      </c>
      <c r="J4300" s="94">
        <v>145970</v>
      </c>
      <c r="K4300" s="95">
        <v>357687</v>
      </c>
      <c r="L4300" s="96">
        <v>35501021.129895903</v>
      </c>
    </row>
    <row r="4301" spans="1:12" s="97" customFormat="1" ht="15" customHeight="1" x14ac:dyDescent="0.25">
      <c r="A4301" s="91" t="s">
        <v>57</v>
      </c>
      <c r="B4301" s="92" t="s">
        <v>42</v>
      </c>
      <c r="C4301" s="92" t="s">
        <v>53</v>
      </c>
      <c r="D4301" s="92" t="s">
        <v>37</v>
      </c>
      <c r="E4301" s="92" t="s">
        <v>37</v>
      </c>
      <c r="F4301" s="92" t="s">
        <v>121</v>
      </c>
      <c r="G4301" s="93" t="s">
        <v>37</v>
      </c>
      <c r="H4301" s="93" t="s">
        <v>64</v>
      </c>
      <c r="I4301" s="92" t="s">
        <v>45</v>
      </c>
      <c r="J4301" s="94">
        <v>99474</v>
      </c>
      <c r="K4301" s="95">
        <v>176379</v>
      </c>
      <c r="L4301" s="96">
        <v>15074914.3699762</v>
      </c>
    </row>
    <row r="4302" spans="1:12" s="97" customFormat="1" ht="15" customHeight="1" x14ac:dyDescent="0.25">
      <c r="A4302" s="91" t="s">
        <v>57</v>
      </c>
      <c r="B4302" s="92" t="s">
        <v>42</v>
      </c>
      <c r="C4302" s="92" t="s">
        <v>53</v>
      </c>
      <c r="D4302" s="92" t="s">
        <v>37</v>
      </c>
      <c r="E4302" s="92" t="s">
        <v>37</v>
      </c>
      <c r="F4302" s="92" t="s">
        <v>60</v>
      </c>
      <c r="G4302" s="93" t="s">
        <v>41</v>
      </c>
      <c r="H4302" s="93" t="s">
        <v>37</v>
      </c>
      <c r="I4302" s="92" t="s">
        <v>117</v>
      </c>
      <c r="J4302" s="94">
        <v>8046</v>
      </c>
      <c r="K4302" s="95">
        <v>26428</v>
      </c>
      <c r="L4302" s="96">
        <v>2123427.1099997899</v>
      </c>
    </row>
    <row r="4303" spans="1:12" s="97" customFormat="1" ht="15" customHeight="1" x14ac:dyDescent="0.25">
      <c r="A4303" s="91" t="s">
        <v>57</v>
      </c>
      <c r="B4303" s="92" t="s">
        <v>42</v>
      </c>
      <c r="C4303" s="92" t="s">
        <v>53</v>
      </c>
      <c r="D4303" s="92" t="s">
        <v>37</v>
      </c>
      <c r="E4303" s="92" t="s">
        <v>37</v>
      </c>
      <c r="F4303" s="92" t="s">
        <v>60</v>
      </c>
      <c r="G4303" s="93" t="s">
        <v>41</v>
      </c>
      <c r="H4303" s="93" t="s">
        <v>37</v>
      </c>
      <c r="I4303" s="92" t="s">
        <v>45</v>
      </c>
      <c r="J4303" s="94">
        <v>4994</v>
      </c>
      <c r="K4303" s="95">
        <v>8608</v>
      </c>
      <c r="L4303" s="96">
        <v>590617.83999998902</v>
      </c>
    </row>
    <row r="4304" spans="1:12" s="97" customFormat="1" ht="15" customHeight="1" x14ac:dyDescent="0.25">
      <c r="A4304" s="91" t="s">
        <v>57</v>
      </c>
      <c r="B4304" s="92" t="s">
        <v>42</v>
      </c>
      <c r="C4304" s="92" t="s">
        <v>53</v>
      </c>
      <c r="D4304" s="92" t="s">
        <v>37</v>
      </c>
      <c r="E4304" s="92" t="s">
        <v>37</v>
      </c>
      <c r="F4304" s="92" t="s">
        <v>60</v>
      </c>
      <c r="G4304" s="93" t="s">
        <v>42</v>
      </c>
      <c r="H4304" s="93" t="s">
        <v>37</v>
      </c>
      <c r="I4304" s="92" t="s">
        <v>117</v>
      </c>
      <c r="J4304" s="94">
        <v>7190</v>
      </c>
      <c r="K4304" s="95">
        <v>19713</v>
      </c>
      <c r="L4304" s="96">
        <v>1655981.24999984</v>
      </c>
    </row>
    <row r="4305" spans="1:12" s="97" customFormat="1" ht="15" customHeight="1" x14ac:dyDescent="0.25">
      <c r="A4305" s="91" t="s">
        <v>57</v>
      </c>
      <c r="B4305" s="92" t="s">
        <v>42</v>
      </c>
      <c r="C4305" s="92" t="s">
        <v>53</v>
      </c>
      <c r="D4305" s="92" t="s">
        <v>37</v>
      </c>
      <c r="E4305" s="92" t="s">
        <v>37</v>
      </c>
      <c r="F4305" s="92" t="s">
        <v>60</v>
      </c>
      <c r="G4305" s="93" t="s">
        <v>42</v>
      </c>
      <c r="H4305" s="93" t="s">
        <v>37</v>
      </c>
      <c r="I4305" s="92" t="s">
        <v>45</v>
      </c>
      <c r="J4305" s="94">
        <v>4632</v>
      </c>
      <c r="K4305" s="95">
        <v>7427</v>
      </c>
      <c r="L4305" s="96">
        <v>516187.48999998998</v>
      </c>
    </row>
    <row r="4306" spans="1:12" s="97" customFormat="1" ht="15" customHeight="1" x14ac:dyDescent="0.25">
      <c r="A4306" s="91" t="s">
        <v>57</v>
      </c>
      <c r="B4306" s="92" t="s">
        <v>42</v>
      </c>
      <c r="C4306" s="92" t="s">
        <v>53</v>
      </c>
      <c r="D4306" s="92" t="s">
        <v>37</v>
      </c>
      <c r="E4306" s="92" t="s">
        <v>37</v>
      </c>
      <c r="F4306" s="92" t="s">
        <v>60</v>
      </c>
      <c r="G4306" s="93" t="s">
        <v>43</v>
      </c>
      <c r="H4306" s="93" t="s">
        <v>37</v>
      </c>
      <c r="I4306" s="92" t="s">
        <v>117</v>
      </c>
      <c r="J4306" s="94">
        <v>6590</v>
      </c>
      <c r="K4306" s="95">
        <v>15886</v>
      </c>
      <c r="L4306" s="96">
        <v>1369845.0899998101</v>
      </c>
    </row>
    <row r="4307" spans="1:12" s="97" customFormat="1" ht="15" customHeight="1" x14ac:dyDescent="0.25">
      <c r="A4307" s="91" t="s">
        <v>57</v>
      </c>
      <c r="B4307" s="92" t="s">
        <v>42</v>
      </c>
      <c r="C4307" s="92" t="s">
        <v>53</v>
      </c>
      <c r="D4307" s="92" t="s">
        <v>37</v>
      </c>
      <c r="E4307" s="92" t="s">
        <v>37</v>
      </c>
      <c r="F4307" s="92" t="s">
        <v>60</v>
      </c>
      <c r="G4307" s="93" t="s">
        <v>43</v>
      </c>
      <c r="H4307" s="93" t="s">
        <v>37</v>
      </c>
      <c r="I4307" s="92" t="s">
        <v>45</v>
      </c>
      <c r="J4307" s="94">
        <v>4439</v>
      </c>
      <c r="K4307" s="95">
        <v>7024</v>
      </c>
      <c r="L4307" s="96">
        <v>496839.56999999</v>
      </c>
    </row>
    <row r="4308" spans="1:12" s="97" customFormat="1" ht="15" customHeight="1" x14ac:dyDescent="0.25">
      <c r="A4308" s="91" t="s">
        <v>57</v>
      </c>
      <c r="B4308" s="92" t="s">
        <v>42</v>
      </c>
      <c r="C4308" s="92" t="s">
        <v>53</v>
      </c>
      <c r="D4308" s="92" t="s">
        <v>37</v>
      </c>
      <c r="E4308" s="92" t="s">
        <v>37</v>
      </c>
      <c r="F4308" s="92" t="s">
        <v>60</v>
      </c>
      <c r="G4308" s="93" t="s">
        <v>44</v>
      </c>
      <c r="H4308" s="93" t="s">
        <v>37</v>
      </c>
      <c r="I4308" s="92" t="s">
        <v>117</v>
      </c>
      <c r="J4308" s="94">
        <v>6038</v>
      </c>
      <c r="K4308" s="95">
        <v>15543</v>
      </c>
      <c r="L4308" s="96">
        <v>1318183.3399999</v>
      </c>
    </row>
    <row r="4309" spans="1:12" s="97" customFormat="1" ht="15" customHeight="1" x14ac:dyDescent="0.25">
      <c r="A4309" s="91" t="s">
        <v>57</v>
      </c>
      <c r="B4309" s="92" t="s">
        <v>42</v>
      </c>
      <c r="C4309" s="92" t="s">
        <v>53</v>
      </c>
      <c r="D4309" s="92" t="s">
        <v>37</v>
      </c>
      <c r="E4309" s="92" t="s">
        <v>37</v>
      </c>
      <c r="F4309" s="92" t="s">
        <v>60</v>
      </c>
      <c r="G4309" s="93" t="s">
        <v>44</v>
      </c>
      <c r="H4309" s="93" t="s">
        <v>37</v>
      </c>
      <c r="I4309" s="92" t="s">
        <v>45</v>
      </c>
      <c r="J4309" s="94">
        <v>3916</v>
      </c>
      <c r="K4309" s="95">
        <v>6043</v>
      </c>
      <c r="L4309" s="96">
        <v>411566.38999999402</v>
      </c>
    </row>
    <row r="4310" spans="1:12" s="97" customFormat="1" ht="15" customHeight="1" x14ac:dyDescent="0.25">
      <c r="A4310" s="91" t="s">
        <v>57</v>
      </c>
      <c r="B4310" s="92" t="s">
        <v>42</v>
      </c>
      <c r="C4310" s="92" t="s">
        <v>53</v>
      </c>
      <c r="D4310" s="92" t="s">
        <v>37</v>
      </c>
      <c r="E4310" s="92" t="s">
        <v>37</v>
      </c>
      <c r="F4310" s="92" t="s">
        <v>60</v>
      </c>
      <c r="G4310" s="93" t="s">
        <v>98</v>
      </c>
      <c r="H4310" s="93" t="s">
        <v>37</v>
      </c>
      <c r="I4310" s="92" t="s">
        <v>117</v>
      </c>
      <c r="J4310" s="94">
        <v>5673</v>
      </c>
      <c r="K4310" s="95">
        <v>12440</v>
      </c>
      <c r="L4310" s="96">
        <v>1134027.8200000101</v>
      </c>
    </row>
    <row r="4311" spans="1:12" s="97" customFormat="1" ht="15" customHeight="1" x14ac:dyDescent="0.25">
      <c r="A4311" s="91" t="s">
        <v>57</v>
      </c>
      <c r="B4311" s="92" t="s">
        <v>42</v>
      </c>
      <c r="C4311" s="92" t="s">
        <v>53</v>
      </c>
      <c r="D4311" s="92" t="s">
        <v>37</v>
      </c>
      <c r="E4311" s="92" t="s">
        <v>37</v>
      </c>
      <c r="F4311" s="92" t="s">
        <v>60</v>
      </c>
      <c r="G4311" s="93" t="s">
        <v>98</v>
      </c>
      <c r="H4311" s="93" t="s">
        <v>37</v>
      </c>
      <c r="I4311" s="92" t="s">
        <v>45</v>
      </c>
      <c r="J4311" s="94">
        <v>4045</v>
      </c>
      <c r="K4311" s="95">
        <v>6207</v>
      </c>
      <c r="L4311" s="96">
        <v>444846.12999998801</v>
      </c>
    </row>
    <row r="4312" spans="1:12" s="97" customFormat="1" ht="15" customHeight="1" x14ac:dyDescent="0.25">
      <c r="A4312" s="91" t="s">
        <v>57</v>
      </c>
      <c r="B4312" s="92" t="s">
        <v>42</v>
      </c>
      <c r="C4312" s="92" t="s">
        <v>53</v>
      </c>
      <c r="D4312" s="92" t="s">
        <v>37</v>
      </c>
      <c r="E4312" s="92" t="s">
        <v>37</v>
      </c>
      <c r="F4312" s="92" t="s">
        <v>60</v>
      </c>
      <c r="G4312" s="93" t="s">
        <v>37</v>
      </c>
      <c r="H4312" s="93" t="s">
        <v>122</v>
      </c>
      <c r="I4312" s="92" t="s">
        <v>117</v>
      </c>
      <c r="J4312" s="94">
        <v>4832</v>
      </c>
      <c r="K4312" s="95">
        <v>14143</v>
      </c>
      <c r="L4312" s="96">
        <v>1097389.94000004</v>
      </c>
    </row>
    <row r="4313" spans="1:12" s="97" customFormat="1" ht="15" customHeight="1" x14ac:dyDescent="0.25">
      <c r="A4313" s="91" t="s">
        <v>57</v>
      </c>
      <c r="B4313" s="92" t="s">
        <v>42</v>
      </c>
      <c r="C4313" s="92" t="s">
        <v>53</v>
      </c>
      <c r="D4313" s="92" t="s">
        <v>37</v>
      </c>
      <c r="E4313" s="92" t="s">
        <v>37</v>
      </c>
      <c r="F4313" s="92" t="s">
        <v>60</v>
      </c>
      <c r="G4313" s="93" t="s">
        <v>37</v>
      </c>
      <c r="H4313" s="93" t="s">
        <v>122</v>
      </c>
      <c r="I4313" s="92" t="s">
        <v>45</v>
      </c>
      <c r="J4313" s="94">
        <v>2672</v>
      </c>
      <c r="K4313" s="95">
        <v>3931</v>
      </c>
      <c r="L4313" s="96">
        <v>260121.26999999399</v>
      </c>
    </row>
    <row r="4314" spans="1:12" s="97" customFormat="1" ht="15" customHeight="1" x14ac:dyDescent="0.25">
      <c r="A4314" s="91" t="s">
        <v>57</v>
      </c>
      <c r="B4314" s="92" t="s">
        <v>42</v>
      </c>
      <c r="C4314" s="92" t="s">
        <v>53</v>
      </c>
      <c r="D4314" s="92" t="s">
        <v>37</v>
      </c>
      <c r="E4314" s="92" t="s">
        <v>37</v>
      </c>
      <c r="F4314" s="92" t="s">
        <v>60</v>
      </c>
      <c r="G4314" s="93" t="s">
        <v>37</v>
      </c>
      <c r="H4314" s="93" t="s">
        <v>37</v>
      </c>
      <c r="I4314" s="92" t="s">
        <v>117</v>
      </c>
      <c r="J4314" s="94">
        <v>32149</v>
      </c>
      <c r="K4314" s="95">
        <v>91132</v>
      </c>
      <c r="L4314" s="96">
        <v>7697538.7300005602</v>
      </c>
    </row>
    <row r="4315" spans="1:12" s="97" customFormat="1" ht="15" customHeight="1" x14ac:dyDescent="0.25">
      <c r="A4315" s="91" t="s">
        <v>57</v>
      </c>
      <c r="B4315" s="92" t="s">
        <v>42</v>
      </c>
      <c r="C4315" s="92" t="s">
        <v>53</v>
      </c>
      <c r="D4315" s="92" t="s">
        <v>37</v>
      </c>
      <c r="E4315" s="92" t="s">
        <v>37</v>
      </c>
      <c r="F4315" s="92" t="s">
        <v>60</v>
      </c>
      <c r="G4315" s="93" t="s">
        <v>37</v>
      </c>
      <c r="H4315" s="93" t="s">
        <v>37</v>
      </c>
      <c r="I4315" s="92" t="s">
        <v>45</v>
      </c>
      <c r="J4315" s="94">
        <v>21530</v>
      </c>
      <c r="K4315" s="95">
        <v>35639</v>
      </c>
      <c r="L4315" s="96">
        <v>2482413.2600004901</v>
      </c>
    </row>
    <row r="4316" spans="1:12" s="97" customFormat="1" ht="15" customHeight="1" x14ac:dyDescent="0.25">
      <c r="A4316" s="91" t="s">
        <v>57</v>
      </c>
      <c r="B4316" s="92" t="s">
        <v>42</v>
      </c>
      <c r="C4316" s="92" t="s">
        <v>53</v>
      </c>
      <c r="D4316" s="92" t="s">
        <v>37</v>
      </c>
      <c r="E4316" s="92" t="s">
        <v>37</v>
      </c>
      <c r="F4316" s="92" t="s">
        <v>60</v>
      </c>
      <c r="G4316" s="93" t="s">
        <v>37</v>
      </c>
      <c r="H4316" s="93" t="s">
        <v>64</v>
      </c>
      <c r="I4316" s="92" t="s">
        <v>117</v>
      </c>
      <c r="J4316" s="94">
        <v>27078</v>
      </c>
      <c r="K4316" s="95">
        <v>75997</v>
      </c>
      <c r="L4316" s="96">
        <v>6513642.9899998596</v>
      </c>
    </row>
    <row r="4317" spans="1:12" s="97" customFormat="1" ht="15" customHeight="1" x14ac:dyDescent="0.25">
      <c r="A4317" s="91" t="s">
        <v>57</v>
      </c>
      <c r="B4317" s="92" t="s">
        <v>42</v>
      </c>
      <c r="C4317" s="92" t="s">
        <v>53</v>
      </c>
      <c r="D4317" s="92" t="s">
        <v>37</v>
      </c>
      <c r="E4317" s="92" t="s">
        <v>37</v>
      </c>
      <c r="F4317" s="92" t="s">
        <v>60</v>
      </c>
      <c r="G4317" s="93" t="s">
        <v>37</v>
      </c>
      <c r="H4317" s="93" t="s">
        <v>64</v>
      </c>
      <c r="I4317" s="92" t="s">
        <v>45</v>
      </c>
      <c r="J4317" s="94">
        <v>18687</v>
      </c>
      <c r="K4317" s="95">
        <v>31433</v>
      </c>
      <c r="L4317" s="96">
        <v>2205749.7400004701</v>
      </c>
    </row>
    <row r="4318" spans="1:12" s="97" customFormat="1" ht="15" customHeight="1" x14ac:dyDescent="0.25">
      <c r="A4318" s="91" t="s">
        <v>57</v>
      </c>
      <c r="B4318" s="92" t="s">
        <v>42</v>
      </c>
      <c r="C4318" s="92" t="s">
        <v>53</v>
      </c>
      <c r="D4318" s="92" t="s">
        <v>37</v>
      </c>
      <c r="E4318" s="92" t="s">
        <v>37</v>
      </c>
      <c r="F4318" s="92" t="s">
        <v>37</v>
      </c>
      <c r="G4318" s="93" t="s">
        <v>41</v>
      </c>
      <c r="H4318" s="93" t="s">
        <v>122</v>
      </c>
      <c r="I4318" s="92" t="s">
        <v>117</v>
      </c>
      <c r="J4318" s="94">
        <v>7557</v>
      </c>
      <c r="K4318" s="95">
        <v>18042</v>
      </c>
      <c r="L4318" s="96">
        <v>1680543.2700002899</v>
      </c>
    </row>
    <row r="4319" spans="1:12" s="97" customFormat="1" ht="15" customHeight="1" x14ac:dyDescent="0.25">
      <c r="A4319" s="91" t="s">
        <v>57</v>
      </c>
      <c r="B4319" s="92" t="s">
        <v>42</v>
      </c>
      <c r="C4319" s="92" t="s">
        <v>53</v>
      </c>
      <c r="D4319" s="92" t="s">
        <v>37</v>
      </c>
      <c r="E4319" s="92" t="s">
        <v>37</v>
      </c>
      <c r="F4319" s="92" t="s">
        <v>37</v>
      </c>
      <c r="G4319" s="93" t="s">
        <v>41</v>
      </c>
      <c r="H4319" s="93" t="s">
        <v>122</v>
      </c>
      <c r="I4319" s="92" t="s">
        <v>45</v>
      </c>
      <c r="J4319" s="94">
        <v>3940</v>
      </c>
      <c r="K4319" s="95">
        <v>5614</v>
      </c>
      <c r="L4319" s="96">
        <v>438442.00999999797</v>
      </c>
    </row>
    <row r="4320" spans="1:12" s="97" customFormat="1" ht="15" customHeight="1" x14ac:dyDescent="0.25">
      <c r="A4320" s="91" t="s">
        <v>57</v>
      </c>
      <c r="B4320" s="92" t="s">
        <v>42</v>
      </c>
      <c r="C4320" s="92" t="s">
        <v>53</v>
      </c>
      <c r="D4320" s="92" t="s">
        <v>37</v>
      </c>
      <c r="E4320" s="92" t="s">
        <v>37</v>
      </c>
      <c r="F4320" s="92" t="s">
        <v>37</v>
      </c>
      <c r="G4320" s="93" t="s">
        <v>41</v>
      </c>
      <c r="H4320" s="93" t="s">
        <v>37</v>
      </c>
      <c r="I4320" s="92" t="s">
        <v>117</v>
      </c>
      <c r="J4320" s="94">
        <v>53667</v>
      </c>
      <c r="K4320" s="95">
        <v>155215</v>
      </c>
      <c r="L4320" s="96">
        <v>14793778.4799845</v>
      </c>
    </row>
    <row r="4321" spans="1:12" s="97" customFormat="1" ht="15" customHeight="1" x14ac:dyDescent="0.25">
      <c r="A4321" s="91" t="s">
        <v>57</v>
      </c>
      <c r="B4321" s="92" t="s">
        <v>42</v>
      </c>
      <c r="C4321" s="92" t="s">
        <v>53</v>
      </c>
      <c r="D4321" s="92" t="s">
        <v>37</v>
      </c>
      <c r="E4321" s="92" t="s">
        <v>37</v>
      </c>
      <c r="F4321" s="92" t="s">
        <v>37</v>
      </c>
      <c r="G4321" s="93" t="s">
        <v>41</v>
      </c>
      <c r="H4321" s="93" t="s">
        <v>37</v>
      </c>
      <c r="I4321" s="92" t="s">
        <v>45</v>
      </c>
      <c r="J4321" s="94">
        <v>31487</v>
      </c>
      <c r="K4321" s="95">
        <v>55623</v>
      </c>
      <c r="L4321" s="96">
        <v>4671499.9699989799</v>
      </c>
    </row>
    <row r="4322" spans="1:12" s="97" customFormat="1" ht="15" customHeight="1" x14ac:dyDescent="0.25">
      <c r="A4322" s="91" t="s">
        <v>57</v>
      </c>
      <c r="B4322" s="92" t="s">
        <v>42</v>
      </c>
      <c r="C4322" s="92" t="s">
        <v>53</v>
      </c>
      <c r="D4322" s="92" t="s">
        <v>37</v>
      </c>
      <c r="E4322" s="92" t="s">
        <v>37</v>
      </c>
      <c r="F4322" s="92" t="s">
        <v>37</v>
      </c>
      <c r="G4322" s="93" t="s">
        <v>41</v>
      </c>
      <c r="H4322" s="93" t="s">
        <v>64</v>
      </c>
      <c r="I4322" s="92" t="s">
        <v>117</v>
      </c>
      <c r="J4322" s="94">
        <v>46135</v>
      </c>
      <c r="K4322" s="95">
        <v>137173</v>
      </c>
      <c r="L4322" s="96">
        <v>13113235.2099887</v>
      </c>
    </row>
    <row r="4323" spans="1:12" s="97" customFormat="1" ht="15" customHeight="1" x14ac:dyDescent="0.25">
      <c r="A4323" s="91" t="s">
        <v>57</v>
      </c>
      <c r="B4323" s="92" t="s">
        <v>42</v>
      </c>
      <c r="C4323" s="92" t="s">
        <v>53</v>
      </c>
      <c r="D4323" s="92" t="s">
        <v>37</v>
      </c>
      <c r="E4323" s="92" t="s">
        <v>37</v>
      </c>
      <c r="F4323" s="92" t="s">
        <v>37</v>
      </c>
      <c r="G4323" s="93" t="s">
        <v>41</v>
      </c>
      <c r="H4323" s="93" t="s">
        <v>64</v>
      </c>
      <c r="I4323" s="92" t="s">
        <v>45</v>
      </c>
      <c r="J4323" s="94">
        <v>27551</v>
      </c>
      <c r="K4323" s="95">
        <v>50009</v>
      </c>
      <c r="L4323" s="96">
        <v>4233057.9600004703</v>
      </c>
    </row>
    <row r="4324" spans="1:12" s="97" customFormat="1" ht="15" customHeight="1" x14ac:dyDescent="0.25">
      <c r="A4324" s="91" t="s">
        <v>57</v>
      </c>
      <c r="B4324" s="92" t="s">
        <v>42</v>
      </c>
      <c r="C4324" s="92" t="s">
        <v>53</v>
      </c>
      <c r="D4324" s="92" t="s">
        <v>37</v>
      </c>
      <c r="E4324" s="92" t="s">
        <v>37</v>
      </c>
      <c r="F4324" s="92" t="s">
        <v>37</v>
      </c>
      <c r="G4324" s="93" t="s">
        <v>42</v>
      </c>
      <c r="H4324" s="93" t="s">
        <v>122</v>
      </c>
      <c r="I4324" s="92" t="s">
        <v>117</v>
      </c>
      <c r="J4324" s="94">
        <v>7620</v>
      </c>
      <c r="K4324" s="95">
        <v>15918</v>
      </c>
      <c r="L4324" s="96">
        <v>1426839.1800001699</v>
      </c>
    </row>
    <row r="4325" spans="1:12" s="97" customFormat="1" ht="15" customHeight="1" x14ac:dyDescent="0.25">
      <c r="A4325" s="91" t="s">
        <v>57</v>
      </c>
      <c r="B4325" s="92" t="s">
        <v>42</v>
      </c>
      <c r="C4325" s="92" t="s">
        <v>53</v>
      </c>
      <c r="D4325" s="92" t="s">
        <v>37</v>
      </c>
      <c r="E4325" s="92" t="s">
        <v>37</v>
      </c>
      <c r="F4325" s="92" t="s">
        <v>37</v>
      </c>
      <c r="G4325" s="93" t="s">
        <v>42</v>
      </c>
      <c r="H4325" s="93" t="s">
        <v>122</v>
      </c>
      <c r="I4325" s="92" t="s">
        <v>45</v>
      </c>
      <c r="J4325" s="94">
        <v>4243</v>
      </c>
      <c r="K4325" s="95">
        <v>5606</v>
      </c>
      <c r="L4325" s="96">
        <v>445721.60999999603</v>
      </c>
    </row>
    <row r="4326" spans="1:12" s="97" customFormat="1" ht="15" customHeight="1" x14ac:dyDescent="0.25">
      <c r="A4326" s="91" t="s">
        <v>57</v>
      </c>
      <c r="B4326" s="92" t="s">
        <v>42</v>
      </c>
      <c r="C4326" s="92" t="s">
        <v>53</v>
      </c>
      <c r="D4326" s="92" t="s">
        <v>37</v>
      </c>
      <c r="E4326" s="92" t="s">
        <v>37</v>
      </c>
      <c r="F4326" s="92" t="s">
        <v>37</v>
      </c>
      <c r="G4326" s="93" t="s">
        <v>42</v>
      </c>
      <c r="H4326" s="93" t="s">
        <v>37</v>
      </c>
      <c r="I4326" s="92" t="s">
        <v>117</v>
      </c>
      <c r="J4326" s="94">
        <v>47612</v>
      </c>
      <c r="K4326" s="95">
        <v>117251</v>
      </c>
      <c r="L4326" s="96">
        <v>11333507.749993499</v>
      </c>
    </row>
    <row r="4327" spans="1:12" s="97" customFormat="1" ht="15" customHeight="1" x14ac:dyDescent="0.25">
      <c r="A4327" s="91" t="s">
        <v>57</v>
      </c>
      <c r="B4327" s="92" t="s">
        <v>42</v>
      </c>
      <c r="C4327" s="92" t="s">
        <v>53</v>
      </c>
      <c r="D4327" s="92" t="s">
        <v>37</v>
      </c>
      <c r="E4327" s="92" t="s">
        <v>37</v>
      </c>
      <c r="F4327" s="92" t="s">
        <v>37</v>
      </c>
      <c r="G4327" s="93" t="s">
        <v>42</v>
      </c>
      <c r="H4327" s="93" t="s">
        <v>37</v>
      </c>
      <c r="I4327" s="92" t="s">
        <v>45</v>
      </c>
      <c r="J4327" s="94">
        <v>30372</v>
      </c>
      <c r="K4327" s="95">
        <v>51480</v>
      </c>
      <c r="L4327" s="96">
        <v>4370829.4599983599</v>
      </c>
    </row>
    <row r="4328" spans="1:12" s="97" customFormat="1" ht="15" customHeight="1" x14ac:dyDescent="0.25">
      <c r="A4328" s="91" t="s">
        <v>57</v>
      </c>
      <c r="B4328" s="92" t="s">
        <v>42</v>
      </c>
      <c r="C4328" s="92" t="s">
        <v>53</v>
      </c>
      <c r="D4328" s="92" t="s">
        <v>37</v>
      </c>
      <c r="E4328" s="92" t="s">
        <v>37</v>
      </c>
      <c r="F4328" s="92" t="s">
        <v>37</v>
      </c>
      <c r="G4328" s="93" t="s">
        <v>42</v>
      </c>
      <c r="H4328" s="93" t="s">
        <v>64</v>
      </c>
      <c r="I4328" s="92" t="s">
        <v>117</v>
      </c>
      <c r="J4328" s="94">
        <v>40010</v>
      </c>
      <c r="K4328" s="95">
        <v>101333</v>
      </c>
      <c r="L4328" s="96">
        <v>9906668.5699978098</v>
      </c>
    </row>
    <row r="4329" spans="1:12" s="97" customFormat="1" ht="15" customHeight="1" x14ac:dyDescent="0.25">
      <c r="A4329" s="91" t="s">
        <v>57</v>
      </c>
      <c r="B4329" s="92" t="s">
        <v>42</v>
      </c>
      <c r="C4329" s="92" t="s">
        <v>53</v>
      </c>
      <c r="D4329" s="92" t="s">
        <v>37</v>
      </c>
      <c r="E4329" s="92" t="s">
        <v>37</v>
      </c>
      <c r="F4329" s="92" t="s">
        <v>37</v>
      </c>
      <c r="G4329" s="93" t="s">
        <v>42</v>
      </c>
      <c r="H4329" s="93" t="s">
        <v>64</v>
      </c>
      <c r="I4329" s="92" t="s">
        <v>45</v>
      </c>
      <c r="J4329" s="94">
        <v>26137</v>
      </c>
      <c r="K4329" s="95">
        <v>45874</v>
      </c>
      <c r="L4329" s="96">
        <v>3925107.8500004802</v>
      </c>
    </row>
    <row r="4330" spans="1:12" s="97" customFormat="1" ht="15" customHeight="1" x14ac:dyDescent="0.25">
      <c r="A4330" s="91" t="s">
        <v>57</v>
      </c>
      <c r="B4330" s="92" t="s">
        <v>42</v>
      </c>
      <c r="C4330" s="92" t="s">
        <v>53</v>
      </c>
      <c r="D4330" s="92" t="s">
        <v>37</v>
      </c>
      <c r="E4330" s="92" t="s">
        <v>37</v>
      </c>
      <c r="F4330" s="92" t="s">
        <v>37</v>
      </c>
      <c r="G4330" s="93" t="s">
        <v>43</v>
      </c>
      <c r="H4330" s="93" t="s">
        <v>122</v>
      </c>
      <c r="I4330" s="92" t="s">
        <v>117</v>
      </c>
      <c r="J4330" s="94">
        <v>8096</v>
      </c>
      <c r="K4330" s="95">
        <v>15078</v>
      </c>
      <c r="L4330" s="96">
        <v>1403481.3900001501</v>
      </c>
    </row>
    <row r="4331" spans="1:12" s="97" customFormat="1" ht="15" customHeight="1" x14ac:dyDescent="0.25">
      <c r="A4331" s="91" t="s">
        <v>57</v>
      </c>
      <c r="B4331" s="92" t="s">
        <v>42</v>
      </c>
      <c r="C4331" s="92" t="s">
        <v>53</v>
      </c>
      <c r="D4331" s="92" t="s">
        <v>37</v>
      </c>
      <c r="E4331" s="92" t="s">
        <v>37</v>
      </c>
      <c r="F4331" s="92" t="s">
        <v>37</v>
      </c>
      <c r="G4331" s="93" t="s">
        <v>43</v>
      </c>
      <c r="H4331" s="93" t="s">
        <v>122</v>
      </c>
      <c r="I4331" s="92" t="s">
        <v>45</v>
      </c>
      <c r="J4331" s="94">
        <v>4573</v>
      </c>
      <c r="K4331" s="95">
        <v>5892</v>
      </c>
      <c r="L4331" s="96">
        <v>474769.82999999501</v>
      </c>
    </row>
    <row r="4332" spans="1:12" s="97" customFormat="1" ht="15" customHeight="1" x14ac:dyDescent="0.25">
      <c r="A4332" s="91" t="s">
        <v>57</v>
      </c>
      <c r="B4332" s="92" t="s">
        <v>42</v>
      </c>
      <c r="C4332" s="92" t="s">
        <v>53</v>
      </c>
      <c r="D4332" s="92" t="s">
        <v>37</v>
      </c>
      <c r="E4332" s="92" t="s">
        <v>37</v>
      </c>
      <c r="F4332" s="92" t="s">
        <v>37</v>
      </c>
      <c r="G4332" s="93" t="s">
        <v>43</v>
      </c>
      <c r="H4332" s="93" t="s">
        <v>37</v>
      </c>
      <c r="I4332" s="92" t="s">
        <v>117</v>
      </c>
      <c r="J4332" s="94">
        <v>45122</v>
      </c>
      <c r="K4332" s="95">
        <v>103685</v>
      </c>
      <c r="L4332" s="96">
        <v>10133821.199996499</v>
      </c>
    </row>
    <row r="4333" spans="1:12" s="97" customFormat="1" ht="15" customHeight="1" x14ac:dyDescent="0.25">
      <c r="A4333" s="91" t="s">
        <v>57</v>
      </c>
      <c r="B4333" s="92" t="s">
        <v>42</v>
      </c>
      <c r="C4333" s="92" t="s">
        <v>53</v>
      </c>
      <c r="D4333" s="92" t="s">
        <v>37</v>
      </c>
      <c r="E4333" s="92" t="s">
        <v>37</v>
      </c>
      <c r="F4333" s="92" t="s">
        <v>37</v>
      </c>
      <c r="G4333" s="93" t="s">
        <v>43</v>
      </c>
      <c r="H4333" s="93" t="s">
        <v>37</v>
      </c>
      <c r="I4333" s="92" t="s">
        <v>45</v>
      </c>
      <c r="J4333" s="94">
        <v>30419</v>
      </c>
      <c r="K4333" s="95">
        <v>49457</v>
      </c>
      <c r="L4333" s="96">
        <v>4186095.7099995301</v>
      </c>
    </row>
    <row r="4334" spans="1:12" s="97" customFormat="1" ht="15" customHeight="1" x14ac:dyDescent="0.25">
      <c r="A4334" s="91" t="s">
        <v>57</v>
      </c>
      <c r="B4334" s="92" t="s">
        <v>42</v>
      </c>
      <c r="C4334" s="92" t="s">
        <v>53</v>
      </c>
      <c r="D4334" s="92" t="s">
        <v>37</v>
      </c>
      <c r="E4334" s="92" t="s">
        <v>37</v>
      </c>
      <c r="F4334" s="92" t="s">
        <v>37</v>
      </c>
      <c r="G4334" s="93" t="s">
        <v>43</v>
      </c>
      <c r="H4334" s="93" t="s">
        <v>64</v>
      </c>
      <c r="I4334" s="92" t="s">
        <v>117</v>
      </c>
      <c r="J4334" s="94">
        <v>37086</v>
      </c>
      <c r="K4334" s="95">
        <v>88607</v>
      </c>
      <c r="L4334" s="96">
        <v>8730339.8100000601</v>
      </c>
    </row>
    <row r="4335" spans="1:12" s="97" customFormat="1" ht="15" customHeight="1" x14ac:dyDescent="0.25">
      <c r="A4335" s="91" t="s">
        <v>57</v>
      </c>
      <c r="B4335" s="92" t="s">
        <v>42</v>
      </c>
      <c r="C4335" s="92" t="s">
        <v>53</v>
      </c>
      <c r="D4335" s="92" t="s">
        <v>37</v>
      </c>
      <c r="E4335" s="92" t="s">
        <v>37</v>
      </c>
      <c r="F4335" s="92" t="s">
        <v>37</v>
      </c>
      <c r="G4335" s="93" t="s">
        <v>43</v>
      </c>
      <c r="H4335" s="93" t="s">
        <v>64</v>
      </c>
      <c r="I4335" s="92" t="s">
        <v>45</v>
      </c>
      <c r="J4335" s="94">
        <v>25857</v>
      </c>
      <c r="K4335" s="95">
        <v>43565</v>
      </c>
      <c r="L4335" s="96">
        <v>3711325.8800005601</v>
      </c>
    </row>
    <row r="4336" spans="1:12" s="97" customFormat="1" ht="15" customHeight="1" x14ac:dyDescent="0.25">
      <c r="A4336" s="91" t="s">
        <v>57</v>
      </c>
      <c r="B4336" s="92" t="s">
        <v>42</v>
      </c>
      <c r="C4336" s="92" t="s">
        <v>53</v>
      </c>
      <c r="D4336" s="92" t="s">
        <v>37</v>
      </c>
      <c r="E4336" s="92" t="s">
        <v>37</v>
      </c>
      <c r="F4336" s="92" t="s">
        <v>37</v>
      </c>
      <c r="G4336" s="93" t="s">
        <v>44</v>
      </c>
      <c r="H4336" s="93" t="s">
        <v>122</v>
      </c>
      <c r="I4336" s="92" t="s">
        <v>117</v>
      </c>
      <c r="J4336" s="94">
        <v>7751</v>
      </c>
      <c r="K4336" s="95">
        <v>16015</v>
      </c>
      <c r="L4336" s="96">
        <v>1523079.5300002</v>
      </c>
    </row>
    <row r="4337" spans="1:12" s="97" customFormat="1" ht="15" customHeight="1" x14ac:dyDescent="0.25">
      <c r="A4337" s="91" t="s">
        <v>57</v>
      </c>
      <c r="B4337" s="92" t="s">
        <v>42</v>
      </c>
      <c r="C4337" s="92" t="s">
        <v>53</v>
      </c>
      <c r="D4337" s="92" t="s">
        <v>37</v>
      </c>
      <c r="E4337" s="92" t="s">
        <v>37</v>
      </c>
      <c r="F4337" s="92" t="s">
        <v>37</v>
      </c>
      <c r="G4337" s="93" t="s">
        <v>44</v>
      </c>
      <c r="H4337" s="93" t="s">
        <v>122</v>
      </c>
      <c r="I4337" s="92" t="s">
        <v>45</v>
      </c>
      <c r="J4337" s="94">
        <v>4524</v>
      </c>
      <c r="K4337" s="95">
        <v>6106</v>
      </c>
      <c r="L4337" s="96">
        <v>504273.309999994</v>
      </c>
    </row>
    <row r="4338" spans="1:12" s="97" customFormat="1" ht="15" customHeight="1" x14ac:dyDescent="0.25">
      <c r="A4338" s="91" t="s">
        <v>57</v>
      </c>
      <c r="B4338" s="92" t="s">
        <v>42</v>
      </c>
      <c r="C4338" s="92" t="s">
        <v>53</v>
      </c>
      <c r="D4338" s="92" t="s">
        <v>37</v>
      </c>
      <c r="E4338" s="92" t="s">
        <v>37</v>
      </c>
      <c r="F4338" s="92" t="s">
        <v>37</v>
      </c>
      <c r="G4338" s="93" t="s">
        <v>44</v>
      </c>
      <c r="H4338" s="93" t="s">
        <v>37</v>
      </c>
      <c r="I4338" s="92" t="s">
        <v>117</v>
      </c>
      <c r="J4338" s="94">
        <v>44001</v>
      </c>
      <c r="K4338" s="95">
        <v>98315</v>
      </c>
      <c r="L4338" s="96">
        <v>9663610.9099972602</v>
      </c>
    </row>
    <row r="4339" spans="1:12" s="97" customFormat="1" ht="15" customHeight="1" x14ac:dyDescent="0.25">
      <c r="A4339" s="91" t="s">
        <v>57</v>
      </c>
      <c r="B4339" s="92" t="s">
        <v>42</v>
      </c>
      <c r="C4339" s="92" t="s">
        <v>53</v>
      </c>
      <c r="D4339" s="92" t="s">
        <v>37</v>
      </c>
      <c r="E4339" s="92" t="s">
        <v>37</v>
      </c>
      <c r="F4339" s="92" t="s">
        <v>37</v>
      </c>
      <c r="G4339" s="93" t="s">
        <v>44</v>
      </c>
      <c r="H4339" s="93" t="s">
        <v>37</v>
      </c>
      <c r="I4339" s="92" t="s">
        <v>45</v>
      </c>
      <c r="J4339" s="94">
        <v>30069</v>
      </c>
      <c r="K4339" s="95">
        <v>48463</v>
      </c>
      <c r="L4339" s="96">
        <v>4022720.1099995901</v>
      </c>
    </row>
    <row r="4340" spans="1:12" s="97" customFormat="1" ht="15" customHeight="1" x14ac:dyDescent="0.25">
      <c r="A4340" s="91" t="s">
        <v>57</v>
      </c>
      <c r="B4340" s="92" t="s">
        <v>42</v>
      </c>
      <c r="C4340" s="92" t="s">
        <v>53</v>
      </c>
      <c r="D4340" s="92" t="s">
        <v>37</v>
      </c>
      <c r="E4340" s="92" t="s">
        <v>37</v>
      </c>
      <c r="F4340" s="92" t="s">
        <v>37</v>
      </c>
      <c r="G4340" s="93" t="s">
        <v>44</v>
      </c>
      <c r="H4340" s="93" t="s">
        <v>64</v>
      </c>
      <c r="I4340" s="92" t="s">
        <v>117</v>
      </c>
      <c r="J4340" s="94">
        <v>36280</v>
      </c>
      <c r="K4340" s="95">
        <v>82300</v>
      </c>
      <c r="L4340" s="96">
        <v>8140531.3800009601</v>
      </c>
    </row>
    <row r="4341" spans="1:12" s="97" customFormat="1" ht="15" customHeight="1" x14ac:dyDescent="0.25">
      <c r="A4341" s="91" t="s">
        <v>57</v>
      </c>
      <c r="B4341" s="92" t="s">
        <v>42</v>
      </c>
      <c r="C4341" s="92" t="s">
        <v>53</v>
      </c>
      <c r="D4341" s="92" t="s">
        <v>37</v>
      </c>
      <c r="E4341" s="92" t="s">
        <v>37</v>
      </c>
      <c r="F4341" s="92" t="s">
        <v>37</v>
      </c>
      <c r="G4341" s="93" t="s">
        <v>44</v>
      </c>
      <c r="H4341" s="93" t="s">
        <v>64</v>
      </c>
      <c r="I4341" s="92" t="s">
        <v>45</v>
      </c>
      <c r="J4341" s="94">
        <v>25560</v>
      </c>
      <c r="K4341" s="95">
        <v>42357</v>
      </c>
      <c r="L4341" s="96">
        <v>3518446.8000006098</v>
      </c>
    </row>
    <row r="4342" spans="1:12" s="97" customFormat="1" ht="15" customHeight="1" x14ac:dyDescent="0.25">
      <c r="A4342" s="91" t="s">
        <v>57</v>
      </c>
      <c r="B4342" s="92" t="s">
        <v>42</v>
      </c>
      <c r="C4342" s="92" t="s">
        <v>53</v>
      </c>
      <c r="D4342" s="92" t="s">
        <v>37</v>
      </c>
      <c r="E4342" s="92" t="s">
        <v>37</v>
      </c>
      <c r="F4342" s="92" t="s">
        <v>37</v>
      </c>
      <c r="G4342" s="93" t="s">
        <v>98</v>
      </c>
      <c r="H4342" s="93" t="s">
        <v>122</v>
      </c>
      <c r="I4342" s="92" t="s">
        <v>117</v>
      </c>
      <c r="J4342" s="94">
        <v>7216</v>
      </c>
      <c r="K4342" s="95">
        <v>14143</v>
      </c>
      <c r="L4342" s="96">
        <v>1355414.6300001</v>
      </c>
    </row>
    <row r="4343" spans="1:12" s="97" customFormat="1" ht="15" customHeight="1" x14ac:dyDescent="0.25">
      <c r="A4343" s="91" t="s">
        <v>57</v>
      </c>
      <c r="B4343" s="92" t="s">
        <v>42</v>
      </c>
      <c r="C4343" s="92" t="s">
        <v>53</v>
      </c>
      <c r="D4343" s="92" t="s">
        <v>37</v>
      </c>
      <c r="E4343" s="92" t="s">
        <v>37</v>
      </c>
      <c r="F4343" s="92" t="s">
        <v>37</v>
      </c>
      <c r="G4343" s="93" t="s">
        <v>98</v>
      </c>
      <c r="H4343" s="93" t="s">
        <v>122</v>
      </c>
      <c r="I4343" s="92" t="s">
        <v>45</v>
      </c>
      <c r="J4343" s="94">
        <v>4003</v>
      </c>
      <c r="K4343" s="95">
        <v>5658</v>
      </c>
      <c r="L4343" s="96">
        <v>470944.69999999303</v>
      </c>
    </row>
    <row r="4344" spans="1:12" s="97" customFormat="1" ht="15" customHeight="1" x14ac:dyDescent="0.25">
      <c r="A4344" s="91" t="s">
        <v>57</v>
      </c>
      <c r="B4344" s="92" t="s">
        <v>42</v>
      </c>
      <c r="C4344" s="92" t="s">
        <v>53</v>
      </c>
      <c r="D4344" s="92" t="s">
        <v>37</v>
      </c>
      <c r="E4344" s="92" t="s">
        <v>37</v>
      </c>
      <c r="F4344" s="92" t="s">
        <v>37</v>
      </c>
      <c r="G4344" s="93" t="s">
        <v>98</v>
      </c>
      <c r="H4344" s="93" t="s">
        <v>37</v>
      </c>
      <c r="I4344" s="92" t="s">
        <v>117</v>
      </c>
      <c r="J4344" s="94">
        <v>38576</v>
      </c>
      <c r="K4344" s="95">
        <v>83344</v>
      </c>
      <c r="L4344" s="96">
        <v>8333456.4299972299</v>
      </c>
    </row>
    <row r="4345" spans="1:12" s="97" customFormat="1" ht="15" customHeight="1" x14ac:dyDescent="0.25">
      <c r="A4345" s="91" t="s">
        <v>57</v>
      </c>
      <c r="B4345" s="92" t="s">
        <v>42</v>
      </c>
      <c r="C4345" s="92" t="s">
        <v>53</v>
      </c>
      <c r="D4345" s="92" t="s">
        <v>37</v>
      </c>
      <c r="E4345" s="92" t="s">
        <v>37</v>
      </c>
      <c r="F4345" s="92" t="s">
        <v>37</v>
      </c>
      <c r="G4345" s="93" t="s">
        <v>98</v>
      </c>
      <c r="H4345" s="93" t="s">
        <v>37</v>
      </c>
      <c r="I4345" s="92" t="s">
        <v>45</v>
      </c>
      <c r="J4345" s="94">
        <v>28171</v>
      </c>
      <c r="K4345" s="95">
        <v>45424</v>
      </c>
      <c r="L4345" s="96">
        <v>3825966.7399994899</v>
      </c>
    </row>
    <row r="4346" spans="1:12" s="97" customFormat="1" ht="15" customHeight="1" x14ac:dyDescent="0.25">
      <c r="A4346" s="91" t="s">
        <v>57</v>
      </c>
      <c r="B4346" s="92" t="s">
        <v>42</v>
      </c>
      <c r="C4346" s="92" t="s">
        <v>53</v>
      </c>
      <c r="D4346" s="92" t="s">
        <v>37</v>
      </c>
      <c r="E4346" s="92" t="s">
        <v>37</v>
      </c>
      <c r="F4346" s="92" t="s">
        <v>37</v>
      </c>
      <c r="G4346" s="93" t="s">
        <v>98</v>
      </c>
      <c r="H4346" s="93" t="s">
        <v>64</v>
      </c>
      <c r="I4346" s="92" t="s">
        <v>117</v>
      </c>
      <c r="J4346" s="94">
        <v>31383</v>
      </c>
      <c r="K4346" s="95">
        <v>69201</v>
      </c>
      <c r="L4346" s="96">
        <v>6978041.8000006704</v>
      </c>
    </row>
    <row r="4347" spans="1:12" s="97" customFormat="1" ht="15" customHeight="1" x14ac:dyDescent="0.25">
      <c r="A4347" s="91" t="s">
        <v>57</v>
      </c>
      <c r="B4347" s="92" t="s">
        <v>42</v>
      </c>
      <c r="C4347" s="92" t="s">
        <v>53</v>
      </c>
      <c r="D4347" s="92" t="s">
        <v>37</v>
      </c>
      <c r="E4347" s="92" t="s">
        <v>37</v>
      </c>
      <c r="F4347" s="92" t="s">
        <v>37</v>
      </c>
      <c r="G4347" s="93" t="s">
        <v>98</v>
      </c>
      <c r="H4347" s="93" t="s">
        <v>64</v>
      </c>
      <c r="I4347" s="92" t="s">
        <v>45</v>
      </c>
      <c r="J4347" s="94">
        <v>24179</v>
      </c>
      <c r="K4347" s="95">
        <v>39766</v>
      </c>
      <c r="L4347" s="96">
        <v>3355022.0400005099</v>
      </c>
    </row>
    <row r="4348" spans="1:12" s="97" customFormat="1" ht="15" customHeight="1" x14ac:dyDescent="0.25">
      <c r="A4348" s="91" t="s">
        <v>57</v>
      </c>
      <c r="B4348" s="92" t="s">
        <v>42</v>
      </c>
      <c r="C4348" s="92" t="s">
        <v>53</v>
      </c>
      <c r="D4348" s="92" t="s">
        <v>37</v>
      </c>
      <c r="E4348" s="92" t="s">
        <v>37</v>
      </c>
      <c r="F4348" s="92" t="s">
        <v>37</v>
      </c>
      <c r="G4348" s="93" t="s">
        <v>37</v>
      </c>
      <c r="H4348" s="93" t="s">
        <v>122</v>
      </c>
      <c r="I4348" s="92" t="s">
        <v>117</v>
      </c>
      <c r="J4348" s="94">
        <v>31337</v>
      </c>
      <c r="K4348" s="95">
        <v>79358</v>
      </c>
      <c r="L4348" s="96">
        <v>7403770.6699953703</v>
      </c>
    </row>
    <row r="4349" spans="1:12" s="97" customFormat="1" ht="15" customHeight="1" x14ac:dyDescent="0.25">
      <c r="A4349" s="91" t="s">
        <v>57</v>
      </c>
      <c r="B4349" s="92" t="s">
        <v>42</v>
      </c>
      <c r="C4349" s="92" t="s">
        <v>53</v>
      </c>
      <c r="D4349" s="92" t="s">
        <v>37</v>
      </c>
      <c r="E4349" s="92" t="s">
        <v>37</v>
      </c>
      <c r="F4349" s="92" t="s">
        <v>37</v>
      </c>
      <c r="G4349" s="93" t="s">
        <v>37</v>
      </c>
      <c r="H4349" s="93" t="s">
        <v>122</v>
      </c>
      <c r="I4349" s="92" t="s">
        <v>45</v>
      </c>
      <c r="J4349" s="94">
        <v>18149</v>
      </c>
      <c r="K4349" s="95">
        <v>28925</v>
      </c>
      <c r="L4349" s="96">
        <v>2337893.42000025</v>
      </c>
    </row>
    <row r="4350" spans="1:12" s="97" customFormat="1" ht="15" customHeight="1" x14ac:dyDescent="0.25">
      <c r="A4350" s="91" t="s">
        <v>57</v>
      </c>
      <c r="B4350" s="92" t="s">
        <v>42</v>
      </c>
      <c r="C4350" s="92" t="s">
        <v>53</v>
      </c>
      <c r="D4350" s="92" t="s">
        <v>37</v>
      </c>
      <c r="E4350" s="92" t="s">
        <v>37</v>
      </c>
      <c r="F4350" s="92" t="s">
        <v>37</v>
      </c>
      <c r="G4350" s="93" t="s">
        <v>37</v>
      </c>
      <c r="H4350" s="93" t="s">
        <v>37</v>
      </c>
      <c r="I4350" s="92" t="s">
        <v>117</v>
      </c>
      <c r="J4350" s="94">
        <v>219631</v>
      </c>
      <c r="K4350" s="95">
        <v>564592</v>
      </c>
      <c r="L4350" s="96">
        <v>54955247.580069698</v>
      </c>
    </row>
    <row r="4351" spans="1:12" s="97" customFormat="1" ht="15" customHeight="1" x14ac:dyDescent="0.25">
      <c r="A4351" s="91" t="s">
        <v>57</v>
      </c>
      <c r="B4351" s="92" t="s">
        <v>42</v>
      </c>
      <c r="C4351" s="92" t="s">
        <v>53</v>
      </c>
      <c r="D4351" s="92" t="s">
        <v>37</v>
      </c>
      <c r="E4351" s="92" t="s">
        <v>37</v>
      </c>
      <c r="F4351" s="92" t="s">
        <v>37</v>
      </c>
      <c r="G4351" s="93" t="s">
        <v>37</v>
      </c>
      <c r="H4351" s="93" t="s">
        <v>37</v>
      </c>
      <c r="I4351" s="92" t="s">
        <v>45</v>
      </c>
      <c r="J4351" s="94">
        <v>146081</v>
      </c>
      <c r="K4351" s="95">
        <v>253555</v>
      </c>
      <c r="L4351" s="96">
        <v>21325216.8699366</v>
      </c>
    </row>
    <row r="4352" spans="1:12" s="97" customFormat="1" ht="15" customHeight="1" x14ac:dyDescent="0.25">
      <c r="A4352" s="91" t="s">
        <v>57</v>
      </c>
      <c r="B4352" s="92" t="s">
        <v>42</v>
      </c>
      <c r="C4352" s="92" t="s">
        <v>53</v>
      </c>
      <c r="D4352" s="92" t="s">
        <v>37</v>
      </c>
      <c r="E4352" s="92" t="s">
        <v>37</v>
      </c>
      <c r="F4352" s="92" t="s">
        <v>37</v>
      </c>
      <c r="G4352" s="93" t="s">
        <v>37</v>
      </c>
      <c r="H4352" s="93" t="s">
        <v>64</v>
      </c>
      <c r="I4352" s="92" t="s">
        <v>117</v>
      </c>
      <c r="J4352" s="94">
        <v>186457</v>
      </c>
      <c r="K4352" s="95">
        <v>479422</v>
      </c>
      <c r="L4352" s="96">
        <v>46950464.220057301</v>
      </c>
    </row>
    <row r="4353" spans="1:12" s="97" customFormat="1" ht="15" customHeight="1" x14ac:dyDescent="0.25">
      <c r="A4353" s="91" t="s">
        <v>57</v>
      </c>
      <c r="B4353" s="92" t="s">
        <v>42</v>
      </c>
      <c r="C4353" s="92" t="s">
        <v>53</v>
      </c>
      <c r="D4353" s="92" t="s">
        <v>37</v>
      </c>
      <c r="E4353" s="92" t="s">
        <v>37</v>
      </c>
      <c r="F4353" s="92" t="s">
        <v>37</v>
      </c>
      <c r="G4353" s="93" t="s">
        <v>37</v>
      </c>
      <c r="H4353" s="93" t="s">
        <v>64</v>
      </c>
      <c r="I4353" s="92" t="s">
        <v>45</v>
      </c>
      <c r="J4353" s="94">
        <v>126615</v>
      </c>
      <c r="K4353" s="95">
        <v>222007</v>
      </c>
      <c r="L4353" s="96">
        <v>18781250.859971698</v>
      </c>
    </row>
    <row r="4354" spans="1:12" s="97" customFormat="1" ht="15" customHeight="1" x14ac:dyDescent="0.25">
      <c r="A4354" s="91" t="s">
        <v>57</v>
      </c>
      <c r="B4354" s="92" t="s">
        <v>42</v>
      </c>
      <c r="C4354" s="92" t="s">
        <v>54</v>
      </c>
      <c r="D4354" s="92" t="s">
        <v>123</v>
      </c>
      <c r="E4354" s="92" t="s">
        <v>61</v>
      </c>
      <c r="F4354" s="92" t="s">
        <v>37</v>
      </c>
      <c r="G4354" s="93" t="s">
        <v>37</v>
      </c>
      <c r="H4354" s="93" t="s">
        <v>37</v>
      </c>
      <c r="I4354" s="92" t="s">
        <v>117</v>
      </c>
      <c r="J4354" s="94">
        <v>55865</v>
      </c>
      <c r="K4354" s="95">
        <v>80610</v>
      </c>
      <c r="L4354" s="96">
        <v>4259162.5100011202</v>
      </c>
    </row>
    <row r="4355" spans="1:12" s="97" customFormat="1" ht="15" customHeight="1" x14ac:dyDescent="0.25">
      <c r="A4355" s="91" t="s">
        <v>57</v>
      </c>
      <c r="B4355" s="92" t="s">
        <v>42</v>
      </c>
      <c r="C4355" s="92" t="s">
        <v>54</v>
      </c>
      <c r="D4355" s="92" t="s">
        <v>123</v>
      </c>
      <c r="E4355" s="92" t="s">
        <v>61</v>
      </c>
      <c r="F4355" s="92" t="s">
        <v>37</v>
      </c>
      <c r="G4355" s="93" t="s">
        <v>37</v>
      </c>
      <c r="H4355" s="93" t="s">
        <v>37</v>
      </c>
      <c r="I4355" s="92" t="s">
        <v>45</v>
      </c>
      <c r="J4355" s="94">
        <v>143784</v>
      </c>
      <c r="K4355" s="95">
        <v>204064</v>
      </c>
      <c r="L4355" s="96">
        <v>7650401.9700162103</v>
      </c>
    </row>
    <row r="4356" spans="1:12" s="97" customFormat="1" ht="15" customHeight="1" x14ac:dyDescent="0.25">
      <c r="A4356" s="91" t="s">
        <v>57</v>
      </c>
      <c r="B4356" s="92" t="s">
        <v>42</v>
      </c>
      <c r="C4356" s="92" t="s">
        <v>54</v>
      </c>
      <c r="D4356" s="92" t="s">
        <v>123</v>
      </c>
      <c r="E4356" s="92" t="s">
        <v>62</v>
      </c>
      <c r="F4356" s="92" t="s">
        <v>37</v>
      </c>
      <c r="G4356" s="93" t="s">
        <v>37</v>
      </c>
      <c r="H4356" s="93" t="s">
        <v>37</v>
      </c>
      <c r="I4356" s="92" t="s">
        <v>117</v>
      </c>
      <c r="J4356" s="94">
        <v>31878</v>
      </c>
      <c r="K4356" s="95">
        <v>46470</v>
      </c>
      <c r="L4356" s="96">
        <v>2465934.42999967</v>
      </c>
    </row>
    <row r="4357" spans="1:12" s="97" customFormat="1" ht="15" customHeight="1" x14ac:dyDescent="0.25">
      <c r="A4357" s="91" t="s">
        <v>57</v>
      </c>
      <c r="B4357" s="92" t="s">
        <v>42</v>
      </c>
      <c r="C4357" s="92" t="s">
        <v>54</v>
      </c>
      <c r="D4357" s="92" t="s">
        <v>123</v>
      </c>
      <c r="E4357" s="92" t="s">
        <v>62</v>
      </c>
      <c r="F4357" s="92" t="s">
        <v>37</v>
      </c>
      <c r="G4357" s="93" t="s">
        <v>37</v>
      </c>
      <c r="H4357" s="93" t="s">
        <v>37</v>
      </c>
      <c r="I4357" s="92" t="s">
        <v>45</v>
      </c>
      <c r="J4357" s="94">
        <v>69504</v>
      </c>
      <c r="K4357" s="95">
        <v>97593</v>
      </c>
      <c r="L4357" s="96">
        <v>3604025.2300052401</v>
      </c>
    </row>
    <row r="4358" spans="1:12" s="97" customFormat="1" ht="15" customHeight="1" x14ac:dyDescent="0.25">
      <c r="A4358" s="91" t="s">
        <v>57</v>
      </c>
      <c r="B4358" s="92" t="s">
        <v>42</v>
      </c>
      <c r="C4358" s="92" t="s">
        <v>54</v>
      </c>
      <c r="D4358" s="92" t="s">
        <v>123</v>
      </c>
      <c r="E4358" s="92" t="s">
        <v>37</v>
      </c>
      <c r="F4358" s="92" t="s">
        <v>120</v>
      </c>
      <c r="G4358" s="93" t="s">
        <v>37</v>
      </c>
      <c r="H4358" s="93" t="s">
        <v>37</v>
      </c>
      <c r="I4358" s="92" t="s">
        <v>117</v>
      </c>
      <c r="J4358" s="94">
        <v>4527</v>
      </c>
      <c r="K4358" s="95">
        <v>6251</v>
      </c>
      <c r="L4358" s="96">
        <v>358149.90999998298</v>
      </c>
    </row>
    <row r="4359" spans="1:12" s="97" customFormat="1" ht="15" customHeight="1" x14ac:dyDescent="0.25">
      <c r="A4359" s="91" t="s">
        <v>57</v>
      </c>
      <c r="B4359" s="92" t="s">
        <v>42</v>
      </c>
      <c r="C4359" s="92" t="s">
        <v>54</v>
      </c>
      <c r="D4359" s="92" t="s">
        <v>123</v>
      </c>
      <c r="E4359" s="92" t="s">
        <v>37</v>
      </c>
      <c r="F4359" s="92" t="s">
        <v>120</v>
      </c>
      <c r="G4359" s="93" t="s">
        <v>37</v>
      </c>
      <c r="H4359" s="93" t="s">
        <v>37</v>
      </c>
      <c r="I4359" s="92" t="s">
        <v>45</v>
      </c>
      <c r="J4359" s="94">
        <v>9814</v>
      </c>
      <c r="K4359" s="95">
        <v>13649</v>
      </c>
      <c r="L4359" s="96">
        <v>481231.02999990701</v>
      </c>
    </row>
    <row r="4360" spans="1:12" s="97" customFormat="1" ht="15" customHeight="1" x14ac:dyDescent="0.25">
      <c r="A4360" s="91" t="s">
        <v>57</v>
      </c>
      <c r="B4360" s="92" t="s">
        <v>42</v>
      </c>
      <c r="C4360" s="92" t="s">
        <v>54</v>
      </c>
      <c r="D4360" s="92" t="s">
        <v>123</v>
      </c>
      <c r="E4360" s="92" t="s">
        <v>37</v>
      </c>
      <c r="F4360" s="92" t="s">
        <v>121</v>
      </c>
      <c r="G4360" s="93" t="s">
        <v>37</v>
      </c>
      <c r="H4360" s="93" t="s">
        <v>37</v>
      </c>
      <c r="I4360" s="92" t="s">
        <v>117</v>
      </c>
      <c r="J4360" s="94">
        <v>65496</v>
      </c>
      <c r="K4360" s="95">
        <v>93836</v>
      </c>
      <c r="L4360" s="96">
        <v>4811039.0700024199</v>
      </c>
    </row>
    <row r="4361" spans="1:12" s="97" customFormat="1" ht="15" customHeight="1" x14ac:dyDescent="0.25">
      <c r="A4361" s="91" t="s">
        <v>57</v>
      </c>
      <c r="B4361" s="92" t="s">
        <v>42</v>
      </c>
      <c r="C4361" s="92" t="s">
        <v>54</v>
      </c>
      <c r="D4361" s="92" t="s">
        <v>123</v>
      </c>
      <c r="E4361" s="92" t="s">
        <v>37</v>
      </c>
      <c r="F4361" s="92" t="s">
        <v>121</v>
      </c>
      <c r="G4361" s="93" t="s">
        <v>37</v>
      </c>
      <c r="H4361" s="93" t="s">
        <v>37</v>
      </c>
      <c r="I4361" s="92" t="s">
        <v>45</v>
      </c>
      <c r="J4361" s="94">
        <v>167135</v>
      </c>
      <c r="K4361" s="95">
        <v>239004</v>
      </c>
      <c r="L4361" s="96">
        <v>8553219.6000200193</v>
      </c>
    </row>
    <row r="4362" spans="1:12" s="97" customFormat="1" ht="15" customHeight="1" x14ac:dyDescent="0.25">
      <c r="A4362" s="91" t="s">
        <v>57</v>
      </c>
      <c r="B4362" s="92" t="s">
        <v>42</v>
      </c>
      <c r="C4362" s="92" t="s">
        <v>54</v>
      </c>
      <c r="D4362" s="92" t="s">
        <v>123</v>
      </c>
      <c r="E4362" s="92" t="s">
        <v>37</v>
      </c>
      <c r="F4362" s="92" t="s">
        <v>60</v>
      </c>
      <c r="G4362" s="93" t="s">
        <v>37</v>
      </c>
      <c r="H4362" s="93" t="s">
        <v>37</v>
      </c>
      <c r="I4362" s="92" t="s">
        <v>117</v>
      </c>
      <c r="J4362" s="94">
        <v>17772</v>
      </c>
      <c r="K4362" s="95">
        <v>27078</v>
      </c>
      <c r="L4362" s="96">
        <v>1559364.0800002001</v>
      </c>
    </row>
    <row r="4363" spans="1:12" s="97" customFormat="1" ht="15" customHeight="1" x14ac:dyDescent="0.25">
      <c r="A4363" s="91" t="s">
        <v>57</v>
      </c>
      <c r="B4363" s="92" t="s">
        <v>42</v>
      </c>
      <c r="C4363" s="92" t="s">
        <v>54</v>
      </c>
      <c r="D4363" s="92" t="s">
        <v>123</v>
      </c>
      <c r="E4363" s="92" t="s">
        <v>37</v>
      </c>
      <c r="F4363" s="92" t="s">
        <v>60</v>
      </c>
      <c r="G4363" s="93" t="s">
        <v>37</v>
      </c>
      <c r="H4363" s="93" t="s">
        <v>37</v>
      </c>
      <c r="I4363" s="92" t="s">
        <v>45</v>
      </c>
      <c r="J4363" s="94">
        <v>36493</v>
      </c>
      <c r="K4363" s="95">
        <v>49054</v>
      </c>
      <c r="L4363" s="96">
        <v>2221314.38000105</v>
      </c>
    </row>
    <row r="4364" spans="1:12" s="97" customFormat="1" ht="15" customHeight="1" x14ac:dyDescent="0.25">
      <c r="A4364" s="91" t="s">
        <v>57</v>
      </c>
      <c r="B4364" s="92" t="s">
        <v>42</v>
      </c>
      <c r="C4364" s="92" t="s">
        <v>54</v>
      </c>
      <c r="D4364" s="92" t="s">
        <v>123</v>
      </c>
      <c r="E4364" s="92" t="s">
        <v>37</v>
      </c>
      <c r="F4364" s="92" t="s">
        <v>37</v>
      </c>
      <c r="G4364" s="93" t="s">
        <v>41</v>
      </c>
      <c r="H4364" s="93" t="s">
        <v>37</v>
      </c>
      <c r="I4364" s="92" t="s">
        <v>117</v>
      </c>
      <c r="J4364" s="94">
        <v>21085</v>
      </c>
      <c r="K4364" s="95">
        <v>29602</v>
      </c>
      <c r="L4364" s="96">
        <v>1541662.7500010999</v>
      </c>
    </row>
    <row r="4365" spans="1:12" s="97" customFormat="1" ht="15" customHeight="1" x14ac:dyDescent="0.25">
      <c r="A4365" s="91" t="s">
        <v>57</v>
      </c>
      <c r="B4365" s="92" t="s">
        <v>42</v>
      </c>
      <c r="C4365" s="92" t="s">
        <v>54</v>
      </c>
      <c r="D4365" s="92" t="s">
        <v>123</v>
      </c>
      <c r="E4365" s="92" t="s">
        <v>37</v>
      </c>
      <c r="F4365" s="92" t="s">
        <v>37</v>
      </c>
      <c r="G4365" s="93" t="s">
        <v>41</v>
      </c>
      <c r="H4365" s="93" t="s">
        <v>37</v>
      </c>
      <c r="I4365" s="92" t="s">
        <v>45</v>
      </c>
      <c r="J4365" s="94">
        <v>45107</v>
      </c>
      <c r="K4365" s="95">
        <v>61382</v>
      </c>
      <c r="L4365" s="96">
        <v>2275584.1200018199</v>
      </c>
    </row>
    <row r="4366" spans="1:12" s="97" customFormat="1" ht="15" customHeight="1" x14ac:dyDescent="0.25">
      <c r="A4366" s="91" t="s">
        <v>57</v>
      </c>
      <c r="B4366" s="92" t="s">
        <v>42</v>
      </c>
      <c r="C4366" s="92" t="s">
        <v>54</v>
      </c>
      <c r="D4366" s="92" t="s">
        <v>123</v>
      </c>
      <c r="E4366" s="92" t="s">
        <v>37</v>
      </c>
      <c r="F4366" s="92" t="s">
        <v>37</v>
      </c>
      <c r="G4366" s="93" t="s">
        <v>42</v>
      </c>
      <c r="H4366" s="93" t="s">
        <v>37</v>
      </c>
      <c r="I4366" s="92" t="s">
        <v>117</v>
      </c>
      <c r="J4366" s="94">
        <v>19008</v>
      </c>
      <c r="K4366" s="95">
        <v>25738</v>
      </c>
      <c r="L4366" s="96">
        <v>1366118.9000007301</v>
      </c>
    </row>
    <row r="4367" spans="1:12" s="97" customFormat="1" ht="15" customHeight="1" x14ac:dyDescent="0.25">
      <c r="A4367" s="91" t="s">
        <v>57</v>
      </c>
      <c r="B4367" s="92" t="s">
        <v>42</v>
      </c>
      <c r="C4367" s="92" t="s">
        <v>54</v>
      </c>
      <c r="D4367" s="92" t="s">
        <v>123</v>
      </c>
      <c r="E4367" s="92" t="s">
        <v>37</v>
      </c>
      <c r="F4367" s="92" t="s">
        <v>37</v>
      </c>
      <c r="G4367" s="93" t="s">
        <v>42</v>
      </c>
      <c r="H4367" s="93" t="s">
        <v>37</v>
      </c>
      <c r="I4367" s="92" t="s">
        <v>45</v>
      </c>
      <c r="J4367" s="94">
        <v>44477</v>
      </c>
      <c r="K4367" s="95">
        <v>58766</v>
      </c>
      <c r="L4367" s="96">
        <v>2207130.0200016201</v>
      </c>
    </row>
    <row r="4368" spans="1:12" s="97" customFormat="1" ht="15" customHeight="1" x14ac:dyDescent="0.25">
      <c r="A4368" s="91" t="s">
        <v>57</v>
      </c>
      <c r="B4368" s="92" t="s">
        <v>42</v>
      </c>
      <c r="C4368" s="92" t="s">
        <v>54</v>
      </c>
      <c r="D4368" s="92" t="s">
        <v>123</v>
      </c>
      <c r="E4368" s="92" t="s">
        <v>37</v>
      </c>
      <c r="F4368" s="92" t="s">
        <v>37</v>
      </c>
      <c r="G4368" s="93" t="s">
        <v>43</v>
      </c>
      <c r="H4368" s="93" t="s">
        <v>37</v>
      </c>
      <c r="I4368" s="92" t="s">
        <v>117</v>
      </c>
      <c r="J4368" s="94">
        <v>18384</v>
      </c>
      <c r="K4368" s="95">
        <v>24438</v>
      </c>
      <c r="L4368" s="96">
        <v>1304353.9100006199</v>
      </c>
    </row>
    <row r="4369" spans="1:12" s="97" customFormat="1" ht="15" customHeight="1" x14ac:dyDescent="0.25">
      <c r="A4369" s="91" t="s">
        <v>57</v>
      </c>
      <c r="B4369" s="92" t="s">
        <v>42</v>
      </c>
      <c r="C4369" s="92" t="s">
        <v>54</v>
      </c>
      <c r="D4369" s="92" t="s">
        <v>123</v>
      </c>
      <c r="E4369" s="92" t="s">
        <v>37</v>
      </c>
      <c r="F4369" s="92" t="s">
        <v>37</v>
      </c>
      <c r="G4369" s="93" t="s">
        <v>43</v>
      </c>
      <c r="H4369" s="93" t="s">
        <v>37</v>
      </c>
      <c r="I4369" s="92" t="s">
        <v>45</v>
      </c>
      <c r="J4369" s="94">
        <v>46013</v>
      </c>
      <c r="K4369" s="95">
        <v>60433</v>
      </c>
      <c r="L4369" s="96">
        <v>2251996.6700017499</v>
      </c>
    </row>
    <row r="4370" spans="1:12" s="97" customFormat="1" ht="15" customHeight="1" x14ac:dyDescent="0.25">
      <c r="A4370" s="91" t="s">
        <v>57</v>
      </c>
      <c r="B4370" s="92" t="s">
        <v>42</v>
      </c>
      <c r="C4370" s="92" t="s">
        <v>54</v>
      </c>
      <c r="D4370" s="92" t="s">
        <v>123</v>
      </c>
      <c r="E4370" s="92" t="s">
        <v>37</v>
      </c>
      <c r="F4370" s="92" t="s">
        <v>37</v>
      </c>
      <c r="G4370" s="93" t="s">
        <v>44</v>
      </c>
      <c r="H4370" s="93" t="s">
        <v>37</v>
      </c>
      <c r="I4370" s="92" t="s">
        <v>117</v>
      </c>
      <c r="J4370" s="94">
        <v>17706</v>
      </c>
      <c r="K4370" s="95">
        <v>23592</v>
      </c>
      <c r="L4370" s="96">
        <v>1251745.32000054</v>
      </c>
    </row>
    <row r="4371" spans="1:12" s="97" customFormat="1" ht="15" customHeight="1" x14ac:dyDescent="0.25">
      <c r="A4371" s="91" t="s">
        <v>57</v>
      </c>
      <c r="B4371" s="92" t="s">
        <v>42</v>
      </c>
      <c r="C4371" s="92" t="s">
        <v>54</v>
      </c>
      <c r="D4371" s="92" t="s">
        <v>123</v>
      </c>
      <c r="E4371" s="92" t="s">
        <v>37</v>
      </c>
      <c r="F4371" s="92" t="s">
        <v>37</v>
      </c>
      <c r="G4371" s="93" t="s">
        <v>44</v>
      </c>
      <c r="H4371" s="93" t="s">
        <v>37</v>
      </c>
      <c r="I4371" s="92" t="s">
        <v>45</v>
      </c>
      <c r="J4371" s="94">
        <v>46217</v>
      </c>
      <c r="K4371" s="95">
        <v>60465</v>
      </c>
      <c r="L4371" s="96">
        <v>2246698.4100017902</v>
      </c>
    </row>
    <row r="4372" spans="1:12" s="97" customFormat="1" ht="15" customHeight="1" x14ac:dyDescent="0.25">
      <c r="A4372" s="91" t="s">
        <v>57</v>
      </c>
      <c r="B4372" s="92" t="s">
        <v>42</v>
      </c>
      <c r="C4372" s="92" t="s">
        <v>54</v>
      </c>
      <c r="D4372" s="92" t="s">
        <v>123</v>
      </c>
      <c r="E4372" s="92" t="s">
        <v>37</v>
      </c>
      <c r="F4372" s="92" t="s">
        <v>37</v>
      </c>
      <c r="G4372" s="93" t="s">
        <v>98</v>
      </c>
      <c r="H4372" s="93" t="s">
        <v>37</v>
      </c>
      <c r="I4372" s="92" t="s">
        <v>117</v>
      </c>
      <c r="J4372" s="94">
        <v>16227</v>
      </c>
      <c r="K4372" s="95">
        <v>21561</v>
      </c>
      <c r="L4372" s="96">
        <v>1161610.4500003101</v>
      </c>
    </row>
    <row r="4373" spans="1:12" s="97" customFormat="1" ht="15" customHeight="1" x14ac:dyDescent="0.25">
      <c r="A4373" s="91" t="s">
        <v>57</v>
      </c>
      <c r="B4373" s="92" t="s">
        <v>42</v>
      </c>
      <c r="C4373" s="92" t="s">
        <v>54</v>
      </c>
      <c r="D4373" s="92" t="s">
        <v>123</v>
      </c>
      <c r="E4373" s="92" t="s">
        <v>37</v>
      </c>
      <c r="F4373" s="92" t="s">
        <v>37</v>
      </c>
      <c r="G4373" s="93" t="s">
        <v>98</v>
      </c>
      <c r="H4373" s="93" t="s">
        <v>37</v>
      </c>
      <c r="I4373" s="92" t="s">
        <v>45</v>
      </c>
      <c r="J4373" s="94">
        <v>43416</v>
      </c>
      <c r="K4373" s="95">
        <v>57191</v>
      </c>
      <c r="L4373" s="96">
        <v>2146660.9600015702</v>
      </c>
    </row>
    <row r="4374" spans="1:12" s="97" customFormat="1" ht="15" customHeight="1" x14ac:dyDescent="0.25">
      <c r="A4374" s="91" t="s">
        <v>57</v>
      </c>
      <c r="B4374" s="92" t="s">
        <v>42</v>
      </c>
      <c r="C4374" s="92" t="s">
        <v>54</v>
      </c>
      <c r="D4374" s="92" t="s">
        <v>123</v>
      </c>
      <c r="E4374" s="92" t="s">
        <v>37</v>
      </c>
      <c r="F4374" s="92" t="s">
        <v>37</v>
      </c>
      <c r="G4374" s="93" t="s">
        <v>37</v>
      </c>
      <c r="H4374" s="93" t="s">
        <v>122</v>
      </c>
      <c r="I4374" s="92" t="s">
        <v>117</v>
      </c>
      <c r="J4374" s="94">
        <v>10384</v>
      </c>
      <c r="K4374" s="95">
        <v>15828</v>
      </c>
      <c r="L4374" s="96">
        <v>923855.20999996702</v>
      </c>
    </row>
    <row r="4375" spans="1:12" s="97" customFormat="1" ht="15" customHeight="1" x14ac:dyDescent="0.25">
      <c r="A4375" s="91" t="s">
        <v>57</v>
      </c>
      <c r="B4375" s="92" t="s">
        <v>42</v>
      </c>
      <c r="C4375" s="92" t="s">
        <v>54</v>
      </c>
      <c r="D4375" s="92" t="s">
        <v>123</v>
      </c>
      <c r="E4375" s="92" t="s">
        <v>37</v>
      </c>
      <c r="F4375" s="92" t="s">
        <v>37</v>
      </c>
      <c r="G4375" s="93" t="s">
        <v>37</v>
      </c>
      <c r="H4375" s="93" t="s">
        <v>122</v>
      </c>
      <c r="I4375" s="92" t="s">
        <v>45</v>
      </c>
      <c r="J4375" s="94">
        <v>23141</v>
      </c>
      <c r="K4375" s="95">
        <v>31580</v>
      </c>
      <c r="L4375" s="96">
        <v>1253827.7200003201</v>
      </c>
    </row>
    <row r="4376" spans="1:12" s="97" customFormat="1" ht="15" customHeight="1" x14ac:dyDescent="0.25">
      <c r="A4376" s="91" t="s">
        <v>57</v>
      </c>
      <c r="B4376" s="92" t="s">
        <v>42</v>
      </c>
      <c r="C4376" s="92" t="s">
        <v>54</v>
      </c>
      <c r="D4376" s="92" t="s">
        <v>123</v>
      </c>
      <c r="E4376" s="92" t="s">
        <v>37</v>
      </c>
      <c r="F4376" s="92" t="s">
        <v>37</v>
      </c>
      <c r="G4376" s="93" t="s">
        <v>37</v>
      </c>
      <c r="H4376" s="93" t="s">
        <v>37</v>
      </c>
      <c r="I4376" s="92" t="s">
        <v>117</v>
      </c>
      <c r="J4376" s="94">
        <v>87756</v>
      </c>
      <c r="K4376" s="95">
        <v>127165</v>
      </c>
      <c r="L4376" s="96">
        <v>6728553.0600065598</v>
      </c>
    </row>
    <row r="4377" spans="1:12" s="97" customFormat="1" ht="15" customHeight="1" x14ac:dyDescent="0.25">
      <c r="A4377" s="91" t="s">
        <v>57</v>
      </c>
      <c r="B4377" s="92" t="s">
        <v>42</v>
      </c>
      <c r="C4377" s="92" t="s">
        <v>54</v>
      </c>
      <c r="D4377" s="92" t="s">
        <v>123</v>
      </c>
      <c r="E4377" s="92" t="s">
        <v>37</v>
      </c>
      <c r="F4377" s="92" t="s">
        <v>37</v>
      </c>
      <c r="G4377" s="93" t="s">
        <v>37</v>
      </c>
      <c r="H4377" s="93" t="s">
        <v>37</v>
      </c>
      <c r="I4377" s="92" t="s">
        <v>45</v>
      </c>
      <c r="J4377" s="94">
        <v>213316</v>
      </c>
      <c r="K4377" s="95">
        <v>301707</v>
      </c>
      <c r="L4377" s="96">
        <v>11255765.010010701</v>
      </c>
    </row>
    <row r="4378" spans="1:12" s="97" customFormat="1" ht="15" customHeight="1" x14ac:dyDescent="0.25">
      <c r="A4378" s="91" t="s">
        <v>57</v>
      </c>
      <c r="B4378" s="92" t="s">
        <v>42</v>
      </c>
      <c r="C4378" s="92" t="s">
        <v>54</v>
      </c>
      <c r="D4378" s="92" t="s">
        <v>123</v>
      </c>
      <c r="E4378" s="92" t="s">
        <v>37</v>
      </c>
      <c r="F4378" s="92" t="s">
        <v>37</v>
      </c>
      <c r="G4378" s="93" t="s">
        <v>37</v>
      </c>
      <c r="H4378" s="93" t="s">
        <v>64</v>
      </c>
      <c r="I4378" s="92" t="s">
        <v>117</v>
      </c>
      <c r="J4378" s="94">
        <v>76371</v>
      </c>
      <c r="K4378" s="95">
        <v>109505</v>
      </c>
      <c r="L4378" s="96">
        <v>5722208.9900036696</v>
      </c>
    </row>
    <row r="4379" spans="1:12" s="97" customFormat="1" ht="15" customHeight="1" x14ac:dyDescent="0.25">
      <c r="A4379" s="91" t="s">
        <v>57</v>
      </c>
      <c r="B4379" s="92" t="s">
        <v>42</v>
      </c>
      <c r="C4379" s="92" t="s">
        <v>54</v>
      </c>
      <c r="D4379" s="92" t="s">
        <v>123</v>
      </c>
      <c r="E4379" s="92" t="s">
        <v>37</v>
      </c>
      <c r="F4379" s="92" t="s">
        <v>37</v>
      </c>
      <c r="G4379" s="93" t="s">
        <v>37</v>
      </c>
      <c r="H4379" s="93" t="s">
        <v>64</v>
      </c>
      <c r="I4379" s="92" t="s">
        <v>45</v>
      </c>
      <c r="J4379" s="94">
        <v>189074</v>
      </c>
      <c r="K4379" s="95">
        <v>267707</v>
      </c>
      <c r="L4379" s="96">
        <v>9912502.4199846499</v>
      </c>
    </row>
    <row r="4380" spans="1:12" s="97" customFormat="1" ht="15" customHeight="1" x14ac:dyDescent="0.25">
      <c r="A4380" s="91" t="s">
        <v>57</v>
      </c>
      <c r="B4380" s="92" t="s">
        <v>42</v>
      </c>
      <c r="C4380" s="92" t="s">
        <v>54</v>
      </c>
      <c r="D4380" s="92" t="s">
        <v>125</v>
      </c>
      <c r="E4380" s="92" t="s">
        <v>61</v>
      </c>
      <c r="F4380" s="92" t="s">
        <v>37</v>
      </c>
      <c r="G4380" s="93" t="s">
        <v>37</v>
      </c>
      <c r="H4380" s="93" t="s">
        <v>37</v>
      </c>
      <c r="I4380" s="92" t="s">
        <v>117</v>
      </c>
      <c r="J4380" s="94">
        <v>14166</v>
      </c>
      <c r="K4380" s="95">
        <v>52655</v>
      </c>
      <c r="L4380" s="96">
        <v>7749111.13999891</v>
      </c>
    </row>
    <row r="4381" spans="1:12" s="97" customFormat="1" ht="15" customHeight="1" x14ac:dyDescent="0.25">
      <c r="A4381" s="91" t="s">
        <v>57</v>
      </c>
      <c r="B4381" s="92" t="s">
        <v>42</v>
      </c>
      <c r="C4381" s="92" t="s">
        <v>54</v>
      </c>
      <c r="D4381" s="92" t="s">
        <v>125</v>
      </c>
      <c r="E4381" s="92" t="s">
        <v>61</v>
      </c>
      <c r="F4381" s="92" t="s">
        <v>37</v>
      </c>
      <c r="G4381" s="93" t="s">
        <v>37</v>
      </c>
      <c r="H4381" s="93" t="s">
        <v>37</v>
      </c>
      <c r="I4381" s="92" t="s">
        <v>45</v>
      </c>
      <c r="J4381" s="94">
        <v>25229</v>
      </c>
      <c r="K4381" s="95">
        <v>52625</v>
      </c>
      <c r="L4381" s="96">
        <v>7720030.3199985996</v>
      </c>
    </row>
    <row r="4382" spans="1:12" s="97" customFormat="1" ht="15" customHeight="1" x14ac:dyDescent="0.25">
      <c r="A4382" s="91" t="s">
        <v>57</v>
      </c>
      <c r="B4382" s="92" t="s">
        <v>42</v>
      </c>
      <c r="C4382" s="92" t="s">
        <v>54</v>
      </c>
      <c r="D4382" s="92" t="s">
        <v>125</v>
      </c>
      <c r="E4382" s="92" t="s">
        <v>62</v>
      </c>
      <c r="F4382" s="92" t="s">
        <v>37</v>
      </c>
      <c r="G4382" s="93" t="s">
        <v>37</v>
      </c>
      <c r="H4382" s="93" t="s">
        <v>37</v>
      </c>
      <c r="I4382" s="92" t="s">
        <v>117</v>
      </c>
      <c r="J4382" s="94">
        <v>10531</v>
      </c>
      <c r="K4382" s="95">
        <v>40684</v>
      </c>
      <c r="L4382" s="96">
        <v>5828539.8699998101</v>
      </c>
    </row>
    <row r="4383" spans="1:12" s="97" customFormat="1" ht="15" customHeight="1" x14ac:dyDescent="0.25">
      <c r="A4383" s="91" t="s">
        <v>57</v>
      </c>
      <c r="B4383" s="92" t="s">
        <v>42</v>
      </c>
      <c r="C4383" s="92" t="s">
        <v>54</v>
      </c>
      <c r="D4383" s="92" t="s">
        <v>125</v>
      </c>
      <c r="E4383" s="92" t="s">
        <v>62</v>
      </c>
      <c r="F4383" s="92" t="s">
        <v>37</v>
      </c>
      <c r="G4383" s="93" t="s">
        <v>37</v>
      </c>
      <c r="H4383" s="93" t="s">
        <v>37</v>
      </c>
      <c r="I4383" s="92" t="s">
        <v>45</v>
      </c>
      <c r="J4383" s="94">
        <v>14289</v>
      </c>
      <c r="K4383" s="95">
        <v>28577</v>
      </c>
      <c r="L4383" s="96">
        <v>4073021.9700011401</v>
      </c>
    </row>
    <row r="4384" spans="1:12" s="97" customFormat="1" ht="15" customHeight="1" x14ac:dyDescent="0.25">
      <c r="A4384" s="91" t="s">
        <v>57</v>
      </c>
      <c r="B4384" s="92" t="s">
        <v>42</v>
      </c>
      <c r="C4384" s="92" t="s">
        <v>54</v>
      </c>
      <c r="D4384" s="92" t="s">
        <v>125</v>
      </c>
      <c r="E4384" s="92" t="s">
        <v>37</v>
      </c>
      <c r="F4384" s="92" t="s">
        <v>120</v>
      </c>
      <c r="G4384" s="93" t="s">
        <v>37</v>
      </c>
      <c r="H4384" s="93" t="s">
        <v>37</v>
      </c>
      <c r="I4384" s="92" t="s">
        <v>117</v>
      </c>
      <c r="J4384" s="94">
        <v>2148</v>
      </c>
      <c r="K4384" s="95">
        <v>8490</v>
      </c>
      <c r="L4384" s="96">
        <v>1540201.34999989</v>
      </c>
    </row>
    <row r="4385" spans="1:12" s="97" customFormat="1" ht="15" customHeight="1" x14ac:dyDescent="0.25">
      <c r="A4385" s="91" t="s">
        <v>57</v>
      </c>
      <c r="B4385" s="92" t="s">
        <v>42</v>
      </c>
      <c r="C4385" s="92" t="s">
        <v>54</v>
      </c>
      <c r="D4385" s="92" t="s">
        <v>125</v>
      </c>
      <c r="E4385" s="92" t="s">
        <v>37</v>
      </c>
      <c r="F4385" s="92" t="s">
        <v>120</v>
      </c>
      <c r="G4385" s="93" t="s">
        <v>37</v>
      </c>
      <c r="H4385" s="93" t="s">
        <v>37</v>
      </c>
      <c r="I4385" s="92" t="s">
        <v>45</v>
      </c>
      <c r="J4385" s="94">
        <v>2841</v>
      </c>
      <c r="K4385" s="95">
        <v>5276</v>
      </c>
      <c r="L4385" s="96">
        <v>1002615.0899999799</v>
      </c>
    </row>
    <row r="4386" spans="1:12" s="97" customFormat="1" ht="15" customHeight="1" x14ac:dyDescent="0.25">
      <c r="A4386" s="91" t="s">
        <v>57</v>
      </c>
      <c r="B4386" s="92" t="s">
        <v>42</v>
      </c>
      <c r="C4386" s="92" t="s">
        <v>54</v>
      </c>
      <c r="D4386" s="92" t="s">
        <v>125</v>
      </c>
      <c r="E4386" s="92" t="s">
        <v>37</v>
      </c>
      <c r="F4386" s="92" t="s">
        <v>121</v>
      </c>
      <c r="G4386" s="93" t="s">
        <v>37</v>
      </c>
      <c r="H4386" s="93" t="s">
        <v>37</v>
      </c>
      <c r="I4386" s="92" t="s">
        <v>117</v>
      </c>
      <c r="J4386" s="94">
        <v>18072</v>
      </c>
      <c r="K4386" s="95">
        <v>66167</v>
      </c>
      <c r="L4386" s="96">
        <v>9508516.4099983592</v>
      </c>
    </row>
    <row r="4387" spans="1:12" s="97" customFormat="1" ht="15" customHeight="1" x14ac:dyDescent="0.25">
      <c r="A4387" s="91" t="s">
        <v>57</v>
      </c>
      <c r="B4387" s="92" t="s">
        <v>42</v>
      </c>
      <c r="C4387" s="92" t="s">
        <v>54</v>
      </c>
      <c r="D4387" s="92" t="s">
        <v>125</v>
      </c>
      <c r="E4387" s="92" t="s">
        <v>37</v>
      </c>
      <c r="F4387" s="92" t="s">
        <v>121</v>
      </c>
      <c r="G4387" s="93" t="s">
        <v>37</v>
      </c>
      <c r="H4387" s="93" t="s">
        <v>37</v>
      </c>
      <c r="I4387" s="92" t="s">
        <v>45</v>
      </c>
      <c r="J4387" s="94">
        <v>30418</v>
      </c>
      <c r="K4387" s="95">
        <v>62630</v>
      </c>
      <c r="L4387" s="96">
        <v>8971342.5599971507</v>
      </c>
    </row>
    <row r="4388" spans="1:12" s="97" customFormat="1" ht="15" customHeight="1" x14ac:dyDescent="0.25">
      <c r="A4388" s="91" t="s">
        <v>57</v>
      </c>
      <c r="B4388" s="92" t="s">
        <v>42</v>
      </c>
      <c r="C4388" s="92" t="s">
        <v>54</v>
      </c>
      <c r="D4388" s="92" t="s">
        <v>125</v>
      </c>
      <c r="E4388" s="92" t="s">
        <v>37</v>
      </c>
      <c r="F4388" s="92" t="s">
        <v>60</v>
      </c>
      <c r="G4388" s="93" t="s">
        <v>37</v>
      </c>
      <c r="H4388" s="93" t="s">
        <v>37</v>
      </c>
      <c r="I4388" s="92" t="s">
        <v>117</v>
      </c>
      <c r="J4388" s="94">
        <v>4507</v>
      </c>
      <c r="K4388" s="95">
        <v>18693</v>
      </c>
      <c r="L4388" s="96">
        <v>2531259.0800001598</v>
      </c>
    </row>
    <row r="4389" spans="1:12" s="97" customFormat="1" ht="15" customHeight="1" x14ac:dyDescent="0.25">
      <c r="A4389" s="91" t="s">
        <v>57</v>
      </c>
      <c r="B4389" s="92" t="s">
        <v>42</v>
      </c>
      <c r="C4389" s="92" t="s">
        <v>54</v>
      </c>
      <c r="D4389" s="92" t="s">
        <v>125</v>
      </c>
      <c r="E4389" s="92" t="s">
        <v>37</v>
      </c>
      <c r="F4389" s="92" t="s">
        <v>60</v>
      </c>
      <c r="G4389" s="93" t="s">
        <v>37</v>
      </c>
      <c r="H4389" s="93" t="s">
        <v>37</v>
      </c>
      <c r="I4389" s="92" t="s">
        <v>45</v>
      </c>
      <c r="J4389" s="94">
        <v>6317</v>
      </c>
      <c r="K4389" s="95">
        <v>13299</v>
      </c>
      <c r="L4389" s="96">
        <v>1819431.3699997601</v>
      </c>
    </row>
    <row r="4390" spans="1:12" s="97" customFormat="1" ht="15" customHeight="1" x14ac:dyDescent="0.25">
      <c r="A4390" s="91" t="s">
        <v>57</v>
      </c>
      <c r="B4390" s="92" t="s">
        <v>42</v>
      </c>
      <c r="C4390" s="92" t="s">
        <v>54</v>
      </c>
      <c r="D4390" s="92" t="s">
        <v>125</v>
      </c>
      <c r="E4390" s="92" t="s">
        <v>37</v>
      </c>
      <c r="F4390" s="92" t="s">
        <v>37</v>
      </c>
      <c r="G4390" s="93" t="s">
        <v>41</v>
      </c>
      <c r="H4390" s="93" t="s">
        <v>37</v>
      </c>
      <c r="I4390" s="92" t="s">
        <v>117</v>
      </c>
      <c r="J4390" s="94">
        <v>6658</v>
      </c>
      <c r="K4390" s="95">
        <v>23661</v>
      </c>
      <c r="L4390" s="96">
        <v>3372294.11000071</v>
      </c>
    </row>
    <row r="4391" spans="1:12" s="97" customFormat="1" ht="15" customHeight="1" x14ac:dyDescent="0.25">
      <c r="A4391" s="91" t="s">
        <v>57</v>
      </c>
      <c r="B4391" s="92" t="s">
        <v>42</v>
      </c>
      <c r="C4391" s="92" t="s">
        <v>54</v>
      </c>
      <c r="D4391" s="92" t="s">
        <v>125</v>
      </c>
      <c r="E4391" s="92" t="s">
        <v>37</v>
      </c>
      <c r="F4391" s="92" t="s">
        <v>37</v>
      </c>
      <c r="G4391" s="93" t="s">
        <v>41</v>
      </c>
      <c r="H4391" s="93" t="s">
        <v>37</v>
      </c>
      <c r="I4391" s="92" t="s">
        <v>45</v>
      </c>
      <c r="J4391" s="94">
        <v>9836</v>
      </c>
      <c r="K4391" s="95">
        <v>18796</v>
      </c>
      <c r="L4391" s="96">
        <v>2634510.9300000798</v>
      </c>
    </row>
    <row r="4392" spans="1:12" s="97" customFormat="1" ht="15" customHeight="1" x14ac:dyDescent="0.25">
      <c r="A4392" s="91" t="s">
        <v>57</v>
      </c>
      <c r="B4392" s="92" t="s">
        <v>42</v>
      </c>
      <c r="C4392" s="92" t="s">
        <v>54</v>
      </c>
      <c r="D4392" s="92" t="s">
        <v>125</v>
      </c>
      <c r="E4392" s="92" t="s">
        <v>37</v>
      </c>
      <c r="F4392" s="92" t="s">
        <v>37</v>
      </c>
      <c r="G4392" s="93" t="s">
        <v>42</v>
      </c>
      <c r="H4392" s="93" t="s">
        <v>37</v>
      </c>
      <c r="I4392" s="92" t="s">
        <v>117</v>
      </c>
      <c r="J4392" s="94">
        <v>5524</v>
      </c>
      <c r="K4392" s="95">
        <v>20617</v>
      </c>
      <c r="L4392" s="96">
        <v>2907761.95000022</v>
      </c>
    </row>
    <row r="4393" spans="1:12" s="97" customFormat="1" ht="15" customHeight="1" x14ac:dyDescent="0.25">
      <c r="A4393" s="91" t="s">
        <v>57</v>
      </c>
      <c r="B4393" s="92" t="s">
        <v>42</v>
      </c>
      <c r="C4393" s="92" t="s">
        <v>54</v>
      </c>
      <c r="D4393" s="92" t="s">
        <v>125</v>
      </c>
      <c r="E4393" s="92" t="s">
        <v>37</v>
      </c>
      <c r="F4393" s="92" t="s">
        <v>37</v>
      </c>
      <c r="G4393" s="93" t="s">
        <v>42</v>
      </c>
      <c r="H4393" s="93" t="s">
        <v>37</v>
      </c>
      <c r="I4393" s="92" t="s">
        <v>45</v>
      </c>
      <c r="J4393" s="94">
        <v>8486</v>
      </c>
      <c r="K4393" s="95">
        <v>15953</v>
      </c>
      <c r="L4393" s="96">
        <v>2280229.34999992</v>
      </c>
    </row>
    <row r="4394" spans="1:12" s="97" customFormat="1" ht="15" customHeight="1" x14ac:dyDescent="0.25">
      <c r="A4394" s="91" t="s">
        <v>57</v>
      </c>
      <c r="B4394" s="92" t="s">
        <v>42</v>
      </c>
      <c r="C4394" s="92" t="s">
        <v>54</v>
      </c>
      <c r="D4394" s="92" t="s">
        <v>125</v>
      </c>
      <c r="E4394" s="92" t="s">
        <v>37</v>
      </c>
      <c r="F4394" s="92" t="s">
        <v>37</v>
      </c>
      <c r="G4394" s="93" t="s">
        <v>43</v>
      </c>
      <c r="H4394" s="93" t="s">
        <v>37</v>
      </c>
      <c r="I4394" s="92" t="s">
        <v>117</v>
      </c>
      <c r="J4394" s="94">
        <v>5229</v>
      </c>
      <c r="K4394" s="95">
        <v>17708</v>
      </c>
      <c r="L4394" s="96">
        <v>2611532.0400000298</v>
      </c>
    </row>
    <row r="4395" spans="1:12" s="97" customFormat="1" ht="15" customHeight="1" x14ac:dyDescent="0.25">
      <c r="A4395" s="91" t="s">
        <v>57</v>
      </c>
      <c r="B4395" s="92" t="s">
        <v>42</v>
      </c>
      <c r="C4395" s="92" t="s">
        <v>54</v>
      </c>
      <c r="D4395" s="92" t="s">
        <v>125</v>
      </c>
      <c r="E4395" s="92" t="s">
        <v>37</v>
      </c>
      <c r="F4395" s="92" t="s">
        <v>37</v>
      </c>
      <c r="G4395" s="93" t="s">
        <v>43</v>
      </c>
      <c r="H4395" s="93" t="s">
        <v>37</v>
      </c>
      <c r="I4395" s="92" t="s">
        <v>45</v>
      </c>
      <c r="J4395" s="94">
        <v>8320</v>
      </c>
      <c r="K4395" s="95">
        <v>15613</v>
      </c>
      <c r="L4395" s="96">
        <v>2271242.1299998998</v>
      </c>
    </row>
    <row r="4396" spans="1:12" s="97" customFormat="1" ht="15" customHeight="1" x14ac:dyDescent="0.25">
      <c r="A4396" s="91" t="s">
        <v>57</v>
      </c>
      <c r="B4396" s="92" t="s">
        <v>42</v>
      </c>
      <c r="C4396" s="92" t="s">
        <v>54</v>
      </c>
      <c r="D4396" s="92" t="s">
        <v>125</v>
      </c>
      <c r="E4396" s="92" t="s">
        <v>37</v>
      </c>
      <c r="F4396" s="92" t="s">
        <v>37</v>
      </c>
      <c r="G4396" s="93" t="s">
        <v>44</v>
      </c>
      <c r="H4396" s="93" t="s">
        <v>37</v>
      </c>
      <c r="I4396" s="92" t="s">
        <v>117</v>
      </c>
      <c r="J4396" s="94">
        <v>4717</v>
      </c>
      <c r="K4396" s="95">
        <v>15678</v>
      </c>
      <c r="L4396" s="96">
        <v>2338518.19999986</v>
      </c>
    </row>
    <row r="4397" spans="1:12" s="97" customFormat="1" ht="15" customHeight="1" x14ac:dyDescent="0.25">
      <c r="A4397" s="91" t="s">
        <v>57</v>
      </c>
      <c r="B4397" s="92" t="s">
        <v>42</v>
      </c>
      <c r="C4397" s="92" t="s">
        <v>54</v>
      </c>
      <c r="D4397" s="92" t="s">
        <v>125</v>
      </c>
      <c r="E4397" s="92" t="s">
        <v>37</v>
      </c>
      <c r="F4397" s="92" t="s">
        <v>37</v>
      </c>
      <c r="G4397" s="93" t="s">
        <v>44</v>
      </c>
      <c r="H4397" s="93" t="s">
        <v>37</v>
      </c>
      <c r="I4397" s="92" t="s">
        <v>45</v>
      </c>
      <c r="J4397" s="94">
        <v>7911</v>
      </c>
      <c r="K4397" s="95">
        <v>15337</v>
      </c>
      <c r="L4397" s="96">
        <v>2273393.8399998602</v>
      </c>
    </row>
    <row r="4398" spans="1:12" s="97" customFormat="1" ht="15" customHeight="1" x14ac:dyDescent="0.25">
      <c r="A4398" s="91" t="s">
        <v>57</v>
      </c>
      <c r="B4398" s="92" t="s">
        <v>42</v>
      </c>
      <c r="C4398" s="92" t="s">
        <v>54</v>
      </c>
      <c r="D4398" s="92" t="s">
        <v>125</v>
      </c>
      <c r="E4398" s="92" t="s">
        <v>37</v>
      </c>
      <c r="F4398" s="92" t="s">
        <v>37</v>
      </c>
      <c r="G4398" s="93" t="s">
        <v>98</v>
      </c>
      <c r="H4398" s="93" t="s">
        <v>37</v>
      </c>
      <c r="I4398" s="92" t="s">
        <v>117</v>
      </c>
      <c r="J4398" s="94">
        <v>4379</v>
      </c>
      <c r="K4398" s="95">
        <v>14276</v>
      </c>
      <c r="L4398" s="96">
        <v>2154881.2399997599</v>
      </c>
    </row>
    <row r="4399" spans="1:12" s="97" customFormat="1" ht="15" customHeight="1" x14ac:dyDescent="0.25">
      <c r="A4399" s="91" t="s">
        <v>57</v>
      </c>
      <c r="B4399" s="92" t="s">
        <v>42</v>
      </c>
      <c r="C4399" s="92" t="s">
        <v>54</v>
      </c>
      <c r="D4399" s="92" t="s">
        <v>125</v>
      </c>
      <c r="E4399" s="92" t="s">
        <v>37</v>
      </c>
      <c r="F4399" s="92" t="s">
        <v>37</v>
      </c>
      <c r="G4399" s="93" t="s">
        <v>98</v>
      </c>
      <c r="H4399" s="93" t="s">
        <v>37</v>
      </c>
      <c r="I4399" s="92" t="s">
        <v>45</v>
      </c>
      <c r="J4399" s="94">
        <v>7339</v>
      </c>
      <c r="K4399" s="95">
        <v>14569</v>
      </c>
      <c r="L4399" s="96">
        <v>2206472.5699998201</v>
      </c>
    </row>
    <row r="4400" spans="1:12" s="97" customFormat="1" ht="15" customHeight="1" x14ac:dyDescent="0.25">
      <c r="A4400" s="91" t="s">
        <v>57</v>
      </c>
      <c r="B4400" s="92" t="s">
        <v>42</v>
      </c>
      <c r="C4400" s="92" t="s">
        <v>54</v>
      </c>
      <c r="D4400" s="92" t="s">
        <v>125</v>
      </c>
      <c r="E4400" s="92" t="s">
        <v>37</v>
      </c>
      <c r="F4400" s="92" t="s">
        <v>37</v>
      </c>
      <c r="G4400" s="93" t="s">
        <v>37</v>
      </c>
      <c r="H4400" s="93" t="s">
        <v>122</v>
      </c>
      <c r="I4400" s="92" t="s">
        <v>117</v>
      </c>
      <c r="J4400" s="94">
        <v>1947</v>
      </c>
      <c r="K4400" s="95">
        <v>7067</v>
      </c>
      <c r="L4400" s="96">
        <v>1093642.88999992</v>
      </c>
    </row>
    <row r="4401" spans="1:12" s="97" customFormat="1" ht="15" customHeight="1" x14ac:dyDescent="0.25">
      <c r="A4401" s="91" t="s">
        <v>57</v>
      </c>
      <c r="B4401" s="92" t="s">
        <v>42</v>
      </c>
      <c r="C4401" s="92" t="s">
        <v>54</v>
      </c>
      <c r="D4401" s="92" t="s">
        <v>125</v>
      </c>
      <c r="E4401" s="92" t="s">
        <v>37</v>
      </c>
      <c r="F4401" s="92" t="s">
        <v>37</v>
      </c>
      <c r="G4401" s="93" t="s">
        <v>37</v>
      </c>
      <c r="H4401" s="93" t="s">
        <v>122</v>
      </c>
      <c r="I4401" s="92" t="s">
        <v>45</v>
      </c>
      <c r="J4401" s="94">
        <v>3426</v>
      </c>
      <c r="K4401" s="95">
        <v>6106</v>
      </c>
      <c r="L4401" s="96">
        <v>920816.30999994103</v>
      </c>
    </row>
    <row r="4402" spans="1:12" s="97" customFormat="1" ht="15" customHeight="1" x14ac:dyDescent="0.25">
      <c r="A4402" s="91" t="s">
        <v>57</v>
      </c>
      <c r="B4402" s="92" t="s">
        <v>42</v>
      </c>
      <c r="C4402" s="92" t="s">
        <v>54</v>
      </c>
      <c r="D4402" s="92" t="s">
        <v>125</v>
      </c>
      <c r="E4402" s="92" t="s">
        <v>37</v>
      </c>
      <c r="F4402" s="92" t="s">
        <v>37</v>
      </c>
      <c r="G4402" s="93" t="s">
        <v>37</v>
      </c>
      <c r="H4402" s="93" t="s">
        <v>37</v>
      </c>
      <c r="I4402" s="92" t="s">
        <v>117</v>
      </c>
      <c r="J4402" s="94">
        <v>24700</v>
      </c>
      <c r="K4402" s="95">
        <v>93350</v>
      </c>
      <c r="L4402" s="96">
        <v>13579976.8400099</v>
      </c>
    </row>
    <row r="4403" spans="1:12" s="97" customFormat="1" ht="15" customHeight="1" x14ac:dyDescent="0.25">
      <c r="A4403" s="91" t="s">
        <v>57</v>
      </c>
      <c r="B4403" s="92" t="s">
        <v>42</v>
      </c>
      <c r="C4403" s="92" t="s">
        <v>54</v>
      </c>
      <c r="D4403" s="92" t="s">
        <v>125</v>
      </c>
      <c r="E4403" s="92" t="s">
        <v>37</v>
      </c>
      <c r="F4403" s="92" t="s">
        <v>37</v>
      </c>
      <c r="G4403" s="93" t="s">
        <v>37</v>
      </c>
      <c r="H4403" s="93" t="s">
        <v>37</v>
      </c>
      <c r="I4403" s="92" t="s">
        <v>45</v>
      </c>
      <c r="J4403" s="94">
        <v>39519</v>
      </c>
      <c r="K4403" s="95">
        <v>81205</v>
      </c>
      <c r="L4403" s="96">
        <v>11793389.0200033</v>
      </c>
    </row>
    <row r="4404" spans="1:12" s="97" customFormat="1" ht="15" customHeight="1" x14ac:dyDescent="0.25">
      <c r="A4404" s="91" t="s">
        <v>57</v>
      </c>
      <c r="B4404" s="92" t="s">
        <v>42</v>
      </c>
      <c r="C4404" s="92" t="s">
        <v>54</v>
      </c>
      <c r="D4404" s="92" t="s">
        <v>125</v>
      </c>
      <c r="E4404" s="92" t="s">
        <v>37</v>
      </c>
      <c r="F4404" s="92" t="s">
        <v>37</v>
      </c>
      <c r="G4404" s="93" t="s">
        <v>37</v>
      </c>
      <c r="H4404" s="93" t="s">
        <v>64</v>
      </c>
      <c r="I4404" s="92" t="s">
        <v>117</v>
      </c>
      <c r="J4404" s="94">
        <v>22564</v>
      </c>
      <c r="K4404" s="95">
        <v>85180</v>
      </c>
      <c r="L4404" s="96">
        <v>12338076.6100065</v>
      </c>
    </row>
    <row r="4405" spans="1:12" s="97" customFormat="1" ht="15" customHeight="1" x14ac:dyDescent="0.25">
      <c r="A4405" s="91" t="s">
        <v>57</v>
      </c>
      <c r="B4405" s="92" t="s">
        <v>42</v>
      </c>
      <c r="C4405" s="92" t="s">
        <v>54</v>
      </c>
      <c r="D4405" s="92" t="s">
        <v>125</v>
      </c>
      <c r="E4405" s="92" t="s">
        <v>37</v>
      </c>
      <c r="F4405" s="92" t="s">
        <v>37</v>
      </c>
      <c r="G4405" s="93" t="s">
        <v>37</v>
      </c>
      <c r="H4405" s="93" t="s">
        <v>64</v>
      </c>
      <c r="I4405" s="92" t="s">
        <v>45</v>
      </c>
      <c r="J4405" s="94">
        <v>35913</v>
      </c>
      <c r="K4405" s="95">
        <v>74403</v>
      </c>
      <c r="L4405" s="96">
        <v>10779869.589999501</v>
      </c>
    </row>
    <row r="4406" spans="1:12" s="97" customFormat="1" ht="15" customHeight="1" x14ac:dyDescent="0.25">
      <c r="A4406" s="91" t="s">
        <v>57</v>
      </c>
      <c r="B4406" s="92" t="s">
        <v>42</v>
      </c>
      <c r="C4406" s="92" t="s">
        <v>54</v>
      </c>
      <c r="D4406" s="92" t="s">
        <v>124</v>
      </c>
      <c r="E4406" s="92" t="s">
        <v>61</v>
      </c>
      <c r="F4406" s="92" t="s">
        <v>37</v>
      </c>
      <c r="G4406" s="93" t="s">
        <v>37</v>
      </c>
      <c r="H4406" s="93" t="s">
        <v>37</v>
      </c>
      <c r="I4406" s="92" t="s">
        <v>117</v>
      </c>
      <c r="J4406" s="94">
        <v>870</v>
      </c>
      <c r="K4406" s="95">
        <v>1254</v>
      </c>
      <c r="L4406" s="96">
        <v>235870.959999996</v>
      </c>
    </row>
    <row r="4407" spans="1:12" s="97" customFormat="1" ht="15" customHeight="1" x14ac:dyDescent="0.25">
      <c r="A4407" s="91" t="s">
        <v>57</v>
      </c>
      <c r="B4407" s="92" t="s">
        <v>42</v>
      </c>
      <c r="C4407" s="92" t="s">
        <v>54</v>
      </c>
      <c r="D4407" s="92" t="s">
        <v>124</v>
      </c>
      <c r="E4407" s="92" t="s">
        <v>61</v>
      </c>
      <c r="F4407" s="92" t="s">
        <v>37</v>
      </c>
      <c r="G4407" s="93" t="s">
        <v>37</v>
      </c>
      <c r="H4407" s="93" t="s">
        <v>37</v>
      </c>
      <c r="I4407" s="92" t="s">
        <v>45</v>
      </c>
      <c r="J4407" s="94">
        <v>1117</v>
      </c>
      <c r="K4407" s="95">
        <v>1411</v>
      </c>
      <c r="L4407" s="96">
        <v>277216.679999994</v>
      </c>
    </row>
    <row r="4408" spans="1:12" s="97" customFormat="1" ht="15" customHeight="1" x14ac:dyDescent="0.25">
      <c r="A4408" s="91" t="s">
        <v>57</v>
      </c>
      <c r="B4408" s="92" t="s">
        <v>42</v>
      </c>
      <c r="C4408" s="92" t="s">
        <v>54</v>
      </c>
      <c r="D4408" s="92" t="s">
        <v>124</v>
      </c>
      <c r="E4408" s="92" t="s">
        <v>62</v>
      </c>
      <c r="F4408" s="92" t="s">
        <v>37</v>
      </c>
      <c r="G4408" s="93" t="s">
        <v>37</v>
      </c>
      <c r="H4408" s="93" t="s">
        <v>37</v>
      </c>
      <c r="I4408" s="92" t="s">
        <v>117</v>
      </c>
      <c r="J4408" s="94">
        <v>566</v>
      </c>
      <c r="K4408" s="95">
        <v>666</v>
      </c>
      <c r="L4408" s="96">
        <v>131112.53999999899</v>
      </c>
    </row>
    <row r="4409" spans="1:12" s="97" customFormat="1" ht="15" customHeight="1" x14ac:dyDescent="0.25">
      <c r="A4409" s="91" t="s">
        <v>57</v>
      </c>
      <c r="B4409" s="92" t="s">
        <v>42</v>
      </c>
      <c r="C4409" s="92" t="s">
        <v>54</v>
      </c>
      <c r="D4409" s="92" t="s">
        <v>124</v>
      </c>
      <c r="E4409" s="92" t="s">
        <v>62</v>
      </c>
      <c r="F4409" s="92" t="s">
        <v>37</v>
      </c>
      <c r="G4409" s="93" t="s">
        <v>37</v>
      </c>
      <c r="H4409" s="93" t="s">
        <v>37</v>
      </c>
      <c r="I4409" s="92" t="s">
        <v>45</v>
      </c>
      <c r="J4409" s="94">
        <v>916</v>
      </c>
      <c r="K4409" s="95">
        <v>1129</v>
      </c>
      <c r="L4409" s="96">
        <v>227009.07999999801</v>
      </c>
    </row>
    <row r="4410" spans="1:12" s="97" customFormat="1" ht="15" customHeight="1" x14ac:dyDescent="0.25">
      <c r="A4410" s="91" t="s">
        <v>57</v>
      </c>
      <c r="B4410" s="92" t="s">
        <v>42</v>
      </c>
      <c r="C4410" s="92" t="s">
        <v>54</v>
      </c>
      <c r="D4410" s="92" t="s">
        <v>124</v>
      </c>
      <c r="E4410" s="92" t="s">
        <v>37</v>
      </c>
      <c r="F4410" s="92" t="s">
        <v>120</v>
      </c>
      <c r="G4410" s="93" t="s">
        <v>37</v>
      </c>
      <c r="H4410" s="93" t="s">
        <v>37</v>
      </c>
      <c r="I4410" s="92" t="s">
        <v>117</v>
      </c>
      <c r="J4410" s="94">
        <v>1387</v>
      </c>
      <c r="K4410" s="95">
        <v>1867</v>
      </c>
      <c r="L4410" s="96">
        <v>360114.31999999197</v>
      </c>
    </row>
    <row r="4411" spans="1:12" s="97" customFormat="1" ht="15" customHeight="1" x14ac:dyDescent="0.25">
      <c r="A4411" s="91" t="s">
        <v>57</v>
      </c>
      <c r="B4411" s="92" t="s">
        <v>42</v>
      </c>
      <c r="C4411" s="92" t="s">
        <v>54</v>
      </c>
      <c r="D4411" s="92" t="s">
        <v>124</v>
      </c>
      <c r="E4411" s="92" t="s">
        <v>37</v>
      </c>
      <c r="F4411" s="92" t="s">
        <v>120</v>
      </c>
      <c r="G4411" s="93" t="s">
        <v>37</v>
      </c>
      <c r="H4411" s="93" t="s">
        <v>37</v>
      </c>
      <c r="I4411" s="92" t="s">
        <v>45</v>
      </c>
      <c r="J4411" s="94">
        <v>1906</v>
      </c>
      <c r="K4411" s="95">
        <v>2388</v>
      </c>
      <c r="L4411" s="96">
        <v>487731.59</v>
      </c>
    </row>
    <row r="4412" spans="1:12" s="97" customFormat="1" ht="15" customHeight="1" x14ac:dyDescent="0.25">
      <c r="A4412" s="91" t="s">
        <v>57</v>
      </c>
      <c r="B4412" s="92" t="s">
        <v>42</v>
      </c>
      <c r="C4412" s="92" t="s">
        <v>54</v>
      </c>
      <c r="D4412" s="92" t="s">
        <v>124</v>
      </c>
      <c r="E4412" s="92" t="s">
        <v>37</v>
      </c>
      <c r="F4412" s="92" t="s">
        <v>37</v>
      </c>
      <c r="G4412" s="93" t="s">
        <v>41</v>
      </c>
      <c r="H4412" s="93" t="s">
        <v>37</v>
      </c>
      <c r="I4412" s="92" t="s">
        <v>117</v>
      </c>
      <c r="J4412" s="94">
        <v>239</v>
      </c>
      <c r="K4412" s="95">
        <v>315</v>
      </c>
      <c r="L4412" s="96">
        <v>57850.070000000102</v>
      </c>
    </row>
    <row r="4413" spans="1:12" s="97" customFormat="1" ht="15" customHeight="1" x14ac:dyDescent="0.25">
      <c r="A4413" s="91" t="s">
        <v>57</v>
      </c>
      <c r="B4413" s="92" t="s">
        <v>42</v>
      </c>
      <c r="C4413" s="92" t="s">
        <v>54</v>
      </c>
      <c r="D4413" s="92" t="s">
        <v>124</v>
      </c>
      <c r="E4413" s="92" t="s">
        <v>37</v>
      </c>
      <c r="F4413" s="92" t="s">
        <v>37</v>
      </c>
      <c r="G4413" s="93" t="s">
        <v>41</v>
      </c>
      <c r="H4413" s="93" t="s">
        <v>37</v>
      </c>
      <c r="I4413" s="92" t="s">
        <v>45</v>
      </c>
      <c r="J4413" s="94">
        <v>352</v>
      </c>
      <c r="K4413" s="95">
        <v>432</v>
      </c>
      <c r="L4413" s="96">
        <v>81036.279999999606</v>
      </c>
    </row>
    <row r="4414" spans="1:12" s="97" customFormat="1" ht="15" customHeight="1" x14ac:dyDescent="0.25">
      <c r="A4414" s="91" t="s">
        <v>57</v>
      </c>
      <c r="B4414" s="92" t="s">
        <v>42</v>
      </c>
      <c r="C4414" s="92" t="s">
        <v>54</v>
      </c>
      <c r="D4414" s="92" t="s">
        <v>124</v>
      </c>
      <c r="E4414" s="92" t="s">
        <v>37</v>
      </c>
      <c r="F4414" s="92" t="s">
        <v>37</v>
      </c>
      <c r="G4414" s="93" t="s">
        <v>42</v>
      </c>
      <c r="H4414" s="93" t="s">
        <v>37</v>
      </c>
      <c r="I4414" s="92" t="s">
        <v>117</v>
      </c>
      <c r="J4414" s="94">
        <v>280</v>
      </c>
      <c r="K4414" s="95">
        <v>370</v>
      </c>
      <c r="L4414" s="96">
        <v>67401.330000000205</v>
      </c>
    </row>
    <row r="4415" spans="1:12" s="97" customFormat="1" ht="15" customHeight="1" x14ac:dyDescent="0.25">
      <c r="A4415" s="91" t="s">
        <v>57</v>
      </c>
      <c r="B4415" s="92" t="s">
        <v>42</v>
      </c>
      <c r="C4415" s="92" t="s">
        <v>54</v>
      </c>
      <c r="D4415" s="92" t="s">
        <v>124</v>
      </c>
      <c r="E4415" s="92" t="s">
        <v>37</v>
      </c>
      <c r="F4415" s="92" t="s">
        <v>37</v>
      </c>
      <c r="G4415" s="93" t="s">
        <v>42</v>
      </c>
      <c r="H4415" s="93" t="s">
        <v>37</v>
      </c>
      <c r="I4415" s="92" t="s">
        <v>45</v>
      </c>
      <c r="J4415" s="94">
        <v>378</v>
      </c>
      <c r="K4415" s="95">
        <v>462</v>
      </c>
      <c r="L4415" s="96">
        <v>90992.739999999307</v>
      </c>
    </row>
    <row r="4416" spans="1:12" s="97" customFormat="1" ht="15" customHeight="1" x14ac:dyDescent="0.25">
      <c r="A4416" s="91" t="s">
        <v>57</v>
      </c>
      <c r="B4416" s="92" t="s">
        <v>42</v>
      </c>
      <c r="C4416" s="92" t="s">
        <v>54</v>
      </c>
      <c r="D4416" s="92" t="s">
        <v>124</v>
      </c>
      <c r="E4416" s="92" t="s">
        <v>37</v>
      </c>
      <c r="F4416" s="92" t="s">
        <v>37</v>
      </c>
      <c r="G4416" s="93" t="s">
        <v>43</v>
      </c>
      <c r="H4416" s="93" t="s">
        <v>37</v>
      </c>
      <c r="I4416" s="92" t="s">
        <v>117</v>
      </c>
      <c r="J4416" s="94">
        <v>302</v>
      </c>
      <c r="K4416" s="95">
        <v>399</v>
      </c>
      <c r="L4416" s="96">
        <v>78349.059999999896</v>
      </c>
    </row>
    <row r="4417" spans="1:12" s="97" customFormat="1" ht="15" customHeight="1" x14ac:dyDescent="0.25">
      <c r="A4417" s="91" t="s">
        <v>57</v>
      </c>
      <c r="B4417" s="92" t="s">
        <v>42</v>
      </c>
      <c r="C4417" s="92" t="s">
        <v>54</v>
      </c>
      <c r="D4417" s="92" t="s">
        <v>124</v>
      </c>
      <c r="E4417" s="92" t="s">
        <v>37</v>
      </c>
      <c r="F4417" s="92" t="s">
        <v>37</v>
      </c>
      <c r="G4417" s="93" t="s">
        <v>43</v>
      </c>
      <c r="H4417" s="93" t="s">
        <v>37</v>
      </c>
      <c r="I4417" s="92" t="s">
        <v>45</v>
      </c>
      <c r="J4417" s="94">
        <v>405</v>
      </c>
      <c r="K4417" s="95">
        <v>476</v>
      </c>
      <c r="L4417" s="96">
        <v>95643.929999999295</v>
      </c>
    </row>
    <row r="4418" spans="1:12" s="97" customFormat="1" ht="15" customHeight="1" x14ac:dyDescent="0.25">
      <c r="A4418" s="91" t="s">
        <v>57</v>
      </c>
      <c r="B4418" s="92" t="s">
        <v>42</v>
      </c>
      <c r="C4418" s="92" t="s">
        <v>54</v>
      </c>
      <c r="D4418" s="92" t="s">
        <v>124</v>
      </c>
      <c r="E4418" s="92" t="s">
        <v>37</v>
      </c>
      <c r="F4418" s="92" t="s">
        <v>37</v>
      </c>
      <c r="G4418" s="93" t="s">
        <v>44</v>
      </c>
      <c r="H4418" s="93" t="s">
        <v>37</v>
      </c>
      <c r="I4418" s="92" t="s">
        <v>117</v>
      </c>
      <c r="J4418" s="94">
        <v>325</v>
      </c>
      <c r="K4418" s="95">
        <v>407</v>
      </c>
      <c r="L4418" s="96">
        <v>80849.699999999895</v>
      </c>
    </row>
    <row r="4419" spans="1:12" s="97" customFormat="1" ht="15" customHeight="1" x14ac:dyDescent="0.25">
      <c r="A4419" s="91" t="s">
        <v>57</v>
      </c>
      <c r="B4419" s="92" t="s">
        <v>42</v>
      </c>
      <c r="C4419" s="92" t="s">
        <v>54</v>
      </c>
      <c r="D4419" s="92" t="s">
        <v>124</v>
      </c>
      <c r="E4419" s="92" t="s">
        <v>37</v>
      </c>
      <c r="F4419" s="92" t="s">
        <v>37</v>
      </c>
      <c r="G4419" s="93" t="s">
        <v>44</v>
      </c>
      <c r="H4419" s="93" t="s">
        <v>37</v>
      </c>
      <c r="I4419" s="92" t="s">
        <v>45</v>
      </c>
      <c r="J4419" s="94">
        <v>475</v>
      </c>
      <c r="K4419" s="95">
        <v>541</v>
      </c>
      <c r="L4419" s="96">
        <v>107470.52999999899</v>
      </c>
    </row>
    <row r="4420" spans="1:12" s="97" customFormat="1" ht="15" customHeight="1" x14ac:dyDescent="0.25">
      <c r="A4420" s="91" t="s">
        <v>57</v>
      </c>
      <c r="B4420" s="92" t="s">
        <v>42</v>
      </c>
      <c r="C4420" s="92" t="s">
        <v>54</v>
      </c>
      <c r="D4420" s="92" t="s">
        <v>124</v>
      </c>
      <c r="E4420" s="92" t="s">
        <v>37</v>
      </c>
      <c r="F4420" s="92" t="s">
        <v>37</v>
      </c>
      <c r="G4420" s="93" t="s">
        <v>98</v>
      </c>
      <c r="H4420" s="93" t="s">
        <v>37</v>
      </c>
      <c r="I4420" s="92" t="s">
        <v>117</v>
      </c>
      <c r="J4420" s="94">
        <v>336</v>
      </c>
      <c r="K4420" s="95">
        <v>395</v>
      </c>
      <c r="L4420" s="96">
        <v>77533.179999999906</v>
      </c>
    </row>
    <row r="4421" spans="1:12" s="97" customFormat="1" ht="15" customHeight="1" x14ac:dyDescent="0.25">
      <c r="A4421" s="91" t="s">
        <v>57</v>
      </c>
      <c r="B4421" s="92" t="s">
        <v>42</v>
      </c>
      <c r="C4421" s="92" t="s">
        <v>54</v>
      </c>
      <c r="D4421" s="92" t="s">
        <v>124</v>
      </c>
      <c r="E4421" s="92" t="s">
        <v>37</v>
      </c>
      <c r="F4421" s="92" t="s">
        <v>37</v>
      </c>
      <c r="G4421" s="93" t="s">
        <v>98</v>
      </c>
      <c r="H4421" s="93" t="s">
        <v>37</v>
      </c>
      <c r="I4421" s="92" t="s">
        <v>45</v>
      </c>
      <c r="J4421" s="94">
        <v>520</v>
      </c>
      <c r="K4421" s="95">
        <v>610</v>
      </c>
      <c r="L4421" s="96">
        <v>125959.769999999</v>
      </c>
    </row>
    <row r="4422" spans="1:12" s="97" customFormat="1" ht="15" customHeight="1" x14ac:dyDescent="0.25">
      <c r="A4422" s="91" t="s">
        <v>57</v>
      </c>
      <c r="B4422" s="92" t="s">
        <v>42</v>
      </c>
      <c r="C4422" s="92" t="s">
        <v>54</v>
      </c>
      <c r="D4422" s="92" t="s">
        <v>124</v>
      </c>
      <c r="E4422" s="92" t="s">
        <v>37</v>
      </c>
      <c r="F4422" s="92" t="s">
        <v>37</v>
      </c>
      <c r="G4422" s="93" t="s">
        <v>37</v>
      </c>
      <c r="H4422" s="93" t="s">
        <v>122</v>
      </c>
      <c r="I4422" s="92" t="s">
        <v>117</v>
      </c>
      <c r="J4422" s="94">
        <v>118</v>
      </c>
      <c r="K4422" s="95">
        <v>169</v>
      </c>
      <c r="L4422" s="96">
        <v>31416.080000000002</v>
      </c>
    </row>
    <row r="4423" spans="1:12" s="97" customFormat="1" ht="15" customHeight="1" x14ac:dyDescent="0.25">
      <c r="A4423" s="91" t="s">
        <v>57</v>
      </c>
      <c r="B4423" s="92" t="s">
        <v>42</v>
      </c>
      <c r="C4423" s="92" t="s">
        <v>54</v>
      </c>
      <c r="D4423" s="92" t="s">
        <v>124</v>
      </c>
      <c r="E4423" s="92" t="s">
        <v>37</v>
      </c>
      <c r="F4423" s="92" t="s">
        <v>37</v>
      </c>
      <c r="G4423" s="93" t="s">
        <v>37</v>
      </c>
      <c r="H4423" s="93" t="s">
        <v>122</v>
      </c>
      <c r="I4423" s="92" t="s">
        <v>45</v>
      </c>
      <c r="J4423" s="94">
        <v>200</v>
      </c>
      <c r="K4423" s="95">
        <v>258</v>
      </c>
      <c r="L4423" s="96">
        <v>45020.300000000097</v>
      </c>
    </row>
    <row r="4424" spans="1:12" s="97" customFormat="1" ht="15" customHeight="1" x14ac:dyDescent="0.25">
      <c r="A4424" s="91" t="s">
        <v>57</v>
      </c>
      <c r="B4424" s="92" t="s">
        <v>42</v>
      </c>
      <c r="C4424" s="92" t="s">
        <v>54</v>
      </c>
      <c r="D4424" s="92" t="s">
        <v>124</v>
      </c>
      <c r="E4424" s="92" t="s">
        <v>37</v>
      </c>
      <c r="F4424" s="92" t="s">
        <v>37</v>
      </c>
      <c r="G4424" s="93" t="s">
        <v>37</v>
      </c>
      <c r="H4424" s="93" t="s">
        <v>37</v>
      </c>
      <c r="I4424" s="92" t="s">
        <v>117</v>
      </c>
      <c r="J4424" s="94">
        <v>1437</v>
      </c>
      <c r="K4424" s="95">
        <v>1921</v>
      </c>
      <c r="L4424" s="96">
        <v>367202.17999999103</v>
      </c>
    </row>
    <row r="4425" spans="1:12" s="97" customFormat="1" ht="15" customHeight="1" x14ac:dyDescent="0.25">
      <c r="A4425" s="91" t="s">
        <v>57</v>
      </c>
      <c r="B4425" s="92" t="s">
        <v>42</v>
      </c>
      <c r="C4425" s="92" t="s">
        <v>54</v>
      </c>
      <c r="D4425" s="92" t="s">
        <v>124</v>
      </c>
      <c r="E4425" s="92" t="s">
        <v>37</v>
      </c>
      <c r="F4425" s="92" t="s">
        <v>37</v>
      </c>
      <c r="G4425" s="93" t="s">
        <v>37</v>
      </c>
      <c r="H4425" s="93" t="s">
        <v>37</v>
      </c>
      <c r="I4425" s="92" t="s">
        <v>45</v>
      </c>
      <c r="J4425" s="94">
        <v>2033</v>
      </c>
      <c r="K4425" s="95">
        <v>2540</v>
      </c>
      <c r="L4425" s="96">
        <v>504225.759999995</v>
      </c>
    </row>
    <row r="4426" spans="1:12" s="97" customFormat="1" ht="15" customHeight="1" x14ac:dyDescent="0.25">
      <c r="A4426" s="91" t="s">
        <v>57</v>
      </c>
      <c r="B4426" s="92" t="s">
        <v>42</v>
      </c>
      <c r="C4426" s="92" t="s">
        <v>54</v>
      </c>
      <c r="D4426" s="92" t="s">
        <v>124</v>
      </c>
      <c r="E4426" s="92" t="s">
        <v>37</v>
      </c>
      <c r="F4426" s="92" t="s">
        <v>37</v>
      </c>
      <c r="G4426" s="93" t="s">
        <v>37</v>
      </c>
      <c r="H4426" s="93" t="s">
        <v>64</v>
      </c>
      <c r="I4426" s="92" t="s">
        <v>117</v>
      </c>
      <c r="J4426" s="94">
        <v>1309</v>
      </c>
      <c r="K4426" s="95">
        <v>1723</v>
      </c>
      <c r="L4426" s="96">
        <v>331816.64999999298</v>
      </c>
    </row>
    <row r="4427" spans="1:12" s="97" customFormat="1" ht="15" customHeight="1" x14ac:dyDescent="0.25">
      <c r="A4427" s="91" t="s">
        <v>57</v>
      </c>
      <c r="B4427" s="92" t="s">
        <v>42</v>
      </c>
      <c r="C4427" s="92" t="s">
        <v>54</v>
      </c>
      <c r="D4427" s="92" t="s">
        <v>124</v>
      </c>
      <c r="E4427" s="92" t="s">
        <v>37</v>
      </c>
      <c r="F4427" s="92" t="s">
        <v>37</v>
      </c>
      <c r="G4427" s="93" t="s">
        <v>37</v>
      </c>
      <c r="H4427" s="93" t="s">
        <v>64</v>
      </c>
      <c r="I4427" s="92" t="s">
        <v>45</v>
      </c>
      <c r="J4427" s="94">
        <v>1830</v>
      </c>
      <c r="K4427" s="95">
        <v>2271</v>
      </c>
      <c r="L4427" s="96">
        <v>457543.95999999403</v>
      </c>
    </row>
    <row r="4428" spans="1:12" s="97" customFormat="1" ht="15" customHeight="1" x14ac:dyDescent="0.25">
      <c r="A4428" s="91" t="s">
        <v>57</v>
      </c>
      <c r="B4428" s="92" t="s">
        <v>42</v>
      </c>
      <c r="C4428" s="92" t="s">
        <v>54</v>
      </c>
      <c r="D4428" s="92" t="s">
        <v>37</v>
      </c>
      <c r="E4428" s="92" t="s">
        <v>61</v>
      </c>
      <c r="F4428" s="92" t="s">
        <v>120</v>
      </c>
      <c r="G4428" s="93" t="s">
        <v>37</v>
      </c>
      <c r="H4428" s="93" t="s">
        <v>37</v>
      </c>
      <c r="I4428" s="92" t="s">
        <v>117</v>
      </c>
      <c r="J4428" s="94">
        <v>4679</v>
      </c>
      <c r="K4428" s="95">
        <v>11148</v>
      </c>
      <c r="L4428" s="96">
        <v>1515701.2600000601</v>
      </c>
    </row>
    <row r="4429" spans="1:12" s="97" customFormat="1" ht="15" customHeight="1" x14ac:dyDescent="0.25">
      <c r="A4429" s="91" t="s">
        <v>57</v>
      </c>
      <c r="B4429" s="92" t="s">
        <v>42</v>
      </c>
      <c r="C4429" s="92" t="s">
        <v>54</v>
      </c>
      <c r="D4429" s="92" t="s">
        <v>37</v>
      </c>
      <c r="E4429" s="92" t="s">
        <v>61</v>
      </c>
      <c r="F4429" s="92" t="s">
        <v>120</v>
      </c>
      <c r="G4429" s="93" t="s">
        <v>37</v>
      </c>
      <c r="H4429" s="93" t="s">
        <v>37</v>
      </c>
      <c r="I4429" s="92" t="s">
        <v>45</v>
      </c>
      <c r="J4429" s="94">
        <v>8539</v>
      </c>
      <c r="K4429" s="95">
        <v>13712</v>
      </c>
      <c r="L4429" s="96">
        <v>1214265.49999984</v>
      </c>
    </row>
    <row r="4430" spans="1:12" s="97" customFormat="1" ht="15" customHeight="1" x14ac:dyDescent="0.25">
      <c r="A4430" s="91" t="s">
        <v>57</v>
      </c>
      <c r="B4430" s="92" t="s">
        <v>42</v>
      </c>
      <c r="C4430" s="92" t="s">
        <v>54</v>
      </c>
      <c r="D4430" s="92" t="s">
        <v>37</v>
      </c>
      <c r="E4430" s="92" t="s">
        <v>61</v>
      </c>
      <c r="F4430" s="92" t="s">
        <v>121</v>
      </c>
      <c r="G4430" s="93" t="s">
        <v>37</v>
      </c>
      <c r="H4430" s="93" t="s">
        <v>37</v>
      </c>
      <c r="I4430" s="92" t="s">
        <v>117</v>
      </c>
      <c r="J4430" s="94">
        <v>48952</v>
      </c>
      <c r="K4430" s="95">
        <v>94520</v>
      </c>
      <c r="L4430" s="96">
        <v>8202324.4400012204</v>
      </c>
    </row>
    <row r="4431" spans="1:12" s="97" customFormat="1" ht="15" customHeight="1" x14ac:dyDescent="0.25">
      <c r="A4431" s="91" t="s">
        <v>57</v>
      </c>
      <c r="B4431" s="92" t="s">
        <v>42</v>
      </c>
      <c r="C4431" s="92" t="s">
        <v>54</v>
      </c>
      <c r="D4431" s="92" t="s">
        <v>37</v>
      </c>
      <c r="E4431" s="92" t="s">
        <v>61</v>
      </c>
      <c r="F4431" s="92" t="s">
        <v>121</v>
      </c>
      <c r="G4431" s="93" t="s">
        <v>37</v>
      </c>
      <c r="H4431" s="93" t="s">
        <v>37</v>
      </c>
      <c r="I4431" s="92" t="s">
        <v>45</v>
      </c>
      <c r="J4431" s="94">
        <v>126869</v>
      </c>
      <c r="K4431" s="95">
        <v>201881</v>
      </c>
      <c r="L4431" s="96">
        <v>11723931.119966401</v>
      </c>
    </row>
    <row r="4432" spans="1:12" s="97" customFormat="1" ht="15" customHeight="1" x14ac:dyDescent="0.25">
      <c r="A4432" s="91" t="s">
        <v>57</v>
      </c>
      <c r="B4432" s="92" t="s">
        <v>42</v>
      </c>
      <c r="C4432" s="92" t="s">
        <v>54</v>
      </c>
      <c r="D4432" s="92" t="s">
        <v>37</v>
      </c>
      <c r="E4432" s="92" t="s">
        <v>61</v>
      </c>
      <c r="F4432" s="92" t="s">
        <v>60</v>
      </c>
      <c r="G4432" s="93" t="s">
        <v>37</v>
      </c>
      <c r="H4432" s="93" t="s">
        <v>37</v>
      </c>
      <c r="I4432" s="92" t="s">
        <v>117</v>
      </c>
      <c r="J4432" s="94">
        <v>13596</v>
      </c>
      <c r="K4432" s="95">
        <v>28851</v>
      </c>
      <c r="L4432" s="96">
        <v>2526118.9099997599</v>
      </c>
    </row>
    <row r="4433" spans="1:12" s="97" customFormat="1" ht="15" customHeight="1" x14ac:dyDescent="0.25">
      <c r="A4433" s="91" t="s">
        <v>57</v>
      </c>
      <c r="B4433" s="92" t="s">
        <v>42</v>
      </c>
      <c r="C4433" s="92" t="s">
        <v>54</v>
      </c>
      <c r="D4433" s="92" t="s">
        <v>37</v>
      </c>
      <c r="E4433" s="92" t="s">
        <v>61</v>
      </c>
      <c r="F4433" s="92" t="s">
        <v>60</v>
      </c>
      <c r="G4433" s="93" t="s">
        <v>37</v>
      </c>
      <c r="H4433" s="93" t="s">
        <v>37</v>
      </c>
      <c r="I4433" s="92" t="s">
        <v>45</v>
      </c>
      <c r="J4433" s="94">
        <v>28264</v>
      </c>
      <c r="K4433" s="95">
        <v>42507</v>
      </c>
      <c r="L4433" s="96">
        <v>2709452.3500010702</v>
      </c>
    </row>
    <row r="4434" spans="1:12" s="97" customFormat="1" ht="15" customHeight="1" x14ac:dyDescent="0.25">
      <c r="A4434" s="91" t="s">
        <v>57</v>
      </c>
      <c r="B4434" s="92" t="s">
        <v>42</v>
      </c>
      <c r="C4434" s="92" t="s">
        <v>54</v>
      </c>
      <c r="D4434" s="92" t="s">
        <v>37</v>
      </c>
      <c r="E4434" s="92" t="s">
        <v>61</v>
      </c>
      <c r="F4434" s="92" t="s">
        <v>37</v>
      </c>
      <c r="G4434" s="93" t="s">
        <v>41</v>
      </c>
      <c r="H4434" s="93" t="s">
        <v>37</v>
      </c>
      <c r="I4434" s="92" t="s">
        <v>117</v>
      </c>
      <c r="J4434" s="94">
        <v>16224</v>
      </c>
      <c r="K4434" s="95">
        <v>31815</v>
      </c>
      <c r="L4434" s="96">
        <v>2919025.07000016</v>
      </c>
    </row>
    <row r="4435" spans="1:12" s="97" customFormat="1" ht="15" customHeight="1" x14ac:dyDescent="0.25">
      <c r="A4435" s="91" t="s">
        <v>57</v>
      </c>
      <c r="B4435" s="92" t="s">
        <v>42</v>
      </c>
      <c r="C4435" s="92" t="s">
        <v>54</v>
      </c>
      <c r="D4435" s="92" t="s">
        <v>37</v>
      </c>
      <c r="E4435" s="92" t="s">
        <v>61</v>
      </c>
      <c r="F4435" s="92" t="s">
        <v>37</v>
      </c>
      <c r="G4435" s="93" t="s">
        <v>41</v>
      </c>
      <c r="H4435" s="93" t="s">
        <v>37</v>
      </c>
      <c r="I4435" s="92" t="s">
        <v>45</v>
      </c>
      <c r="J4435" s="94">
        <v>35296</v>
      </c>
      <c r="K4435" s="95">
        <v>53543</v>
      </c>
      <c r="L4435" s="96">
        <v>3297985.71000143</v>
      </c>
    </row>
    <row r="4436" spans="1:12" s="97" customFormat="1" ht="15" customHeight="1" x14ac:dyDescent="0.25">
      <c r="A4436" s="91" t="s">
        <v>57</v>
      </c>
      <c r="B4436" s="92" t="s">
        <v>42</v>
      </c>
      <c r="C4436" s="92" t="s">
        <v>54</v>
      </c>
      <c r="D4436" s="92" t="s">
        <v>37</v>
      </c>
      <c r="E4436" s="92" t="s">
        <v>61</v>
      </c>
      <c r="F4436" s="92" t="s">
        <v>37</v>
      </c>
      <c r="G4436" s="93" t="s">
        <v>42</v>
      </c>
      <c r="H4436" s="93" t="s">
        <v>37</v>
      </c>
      <c r="I4436" s="92" t="s">
        <v>117</v>
      </c>
      <c r="J4436" s="94">
        <v>14630</v>
      </c>
      <c r="K4436" s="95">
        <v>28235</v>
      </c>
      <c r="L4436" s="96">
        <v>2574853.6099999598</v>
      </c>
    </row>
    <row r="4437" spans="1:12" s="97" customFormat="1" ht="15" customHeight="1" x14ac:dyDescent="0.25">
      <c r="A4437" s="91" t="s">
        <v>57</v>
      </c>
      <c r="B4437" s="92" t="s">
        <v>42</v>
      </c>
      <c r="C4437" s="92" t="s">
        <v>54</v>
      </c>
      <c r="D4437" s="92" t="s">
        <v>37</v>
      </c>
      <c r="E4437" s="92" t="s">
        <v>61</v>
      </c>
      <c r="F4437" s="92" t="s">
        <v>37</v>
      </c>
      <c r="G4437" s="93" t="s">
        <v>42</v>
      </c>
      <c r="H4437" s="93" t="s">
        <v>37</v>
      </c>
      <c r="I4437" s="92" t="s">
        <v>45</v>
      </c>
      <c r="J4437" s="94">
        <v>34393</v>
      </c>
      <c r="K4437" s="95">
        <v>50407</v>
      </c>
      <c r="L4437" s="96">
        <v>3050355.3700012499</v>
      </c>
    </row>
    <row r="4438" spans="1:12" s="97" customFormat="1" ht="15" customHeight="1" x14ac:dyDescent="0.25">
      <c r="A4438" s="91" t="s">
        <v>57</v>
      </c>
      <c r="B4438" s="92" t="s">
        <v>42</v>
      </c>
      <c r="C4438" s="92" t="s">
        <v>54</v>
      </c>
      <c r="D4438" s="92" t="s">
        <v>37</v>
      </c>
      <c r="E4438" s="92" t="s">
        <v>61</v>
      </c>
      <c r="F4438" s="92" t="s">
        <v>37</v>
      </c>
      <c r="G4438" s="93" t="s">
        <v>43</v>
      </c>
      <c r="H4438" s="93" t="s">
        <v>37</v>
      </c>
      <c r="I4438" s="92" t="s">
        <v>117</v>
      </c>
      <c r="J4438" s="94">
        <v>14249</v>
      </c>
      <c r="K4438" s="95">
        <v>25932</v>
      </c>
      <c r="L4438" s="96">
        <v>2368079.8300000601</v>
      </c>
    </row>
    <row r="4439" spans="1:12" s="97" customFormat="1" ht="15" customHeight="1" x14ac:dyDescent="0.25">
      <c r="A4439" s="91" t="s">
        <v>57</v>
      </c>
      <c r="B4439" s="92" t="s">
        <v>42</v>
      </c>
      <c r="C4439" s="92" t="s">
        <v>54</v>
      </c>
      <c r="D4439" s="92" t="s">
        <v>37</v>
      </c>
      <c r="E4439" s="92" t="s">
        <v>61</v>
      </c>
      <c r="F4439" s="92" t="s">
        <v>37</v>
      </c>
      <c r="G4439" s="93" t="s">
        <v>43</v>
      </c>
      <c r="H4439" s="93" t="s">
        <v>37</v>
      </c>
      <c r="I4439" s="92" t="s">
        <v>45</v>
      </c>
      <c r="J4439" s="94">
        <v>35432</v>
      </c>
      <c r="K4439" s="95">
        <v>51571</v>
      </c>
      <c r="L4439" s="96">
        <v>3099713.4400014398</v>
      </c>
    </row>
    <row r="4440" spans="1:12" s="97" customFormat="1" ht="15" customHeight="1" x14ac:dyDescent="0.25">
      <c r="A4440" s="91" t="s">
        <v>57</v>
      </c>
      <c r="B4440" s="92" t="s">
        <v>42</v>
      </c>
      <c r="C4440" s="92" t="s">
        <v>54</v>
      </c>
      <c r="D4440" s="92" t="s">
        <v>37</v>
      </c>
      <c r="E4440" s="92" t="s">
        <v>61</v>
      </c>
      <c r="F4440" s="92" t="s">
        <v>37</v>
      </c>
      <c r="G4440" s="93" t="s">
        <v>44</v>
      </c>
      <c r="H4440" s="93" t="s">
        <v>37</v>
      </c>
      <c r="I4440" s="92" t="s">
        <v>117</v>
      </c>
      <c r="J4440" s="94">
        <v>13861</v>
      </c>
      <c r="K4440" s="95">
        <v>24634</v>
      </c>
      <c r="L4440" s="96">
        <v>2211452.3300001798</v>
      </c>
    </row>
    <row r="4441" spans="1:12" s="97" customFormat="1" ht="15" customHeight="1" x14ac:dyDescent="0.25">
      <c r="A4441" s="91" t="s">
        <v>57</v>
      </c>
      <c r="B4441" s="92" t="s">
        <v>42</v>
      </c>
      <c r="C4441" s="92" t="s">
        <v>54</v>
      </c>
      <c r="D4441" s="92" t="s">
        <v>37</v>
      </c>
      <c r="E4441" s="92" t="s">
        <v>61</v>
      </c>
      <c r="F4441" s="92" t="s">
        <v>37</v>
      </c>
      <c r="G4441" s="93" t="s">
        <v>44</v>
      </c>
      <c r="H4441" s="93" t="s">
        <v>37</v>
      </c>
      <c r="I4441" s="92" t="s">
        <v>45</v>
      </c>
      <c r="J4441" s="94">
        <v>35463</v>
      </c>
      <c r="K4441" s="95">
        <v>51372</v>
      </c>
      <c r="L4441" s="96">
        <v>3079329.00000141</v>
      </c>
    </row>
    <row r="4442" spans="1:12" s="97" customFormat="1" ht="15" customHeight="1" x14ac:dyDescent="0.25">
      <c r="A4442" s="91" t="s">
        <v>57</v>
      </c>
      <c r="B4442" s="92" t="s">
        <v>42</v>
      </c>
      <c r="C4442" s="92" t="s">
        <v>54</v>
      </c>
      <c r="D4442" s="92" t="s">
        <v>37</v>
      </c>
      <c r="E4442" s="92" t="s">
        <v>61</v>
      </c>
      <c r="F4442" s="92" t="s">
        <v>37</v>
      </c>
      <c r="G4442" s="93" t="s">
        <v>98</v>
      </c>
      <c r="H4442" s="93" t="s">
        <v>37</v>
      </c>
      <c r="I4442" s="92" t="s">
        <v>117</v>
      </c>
      <c r="J4442" s="94">
        <v>12610</v>
      </c>
      <c r="K4442" s="95">
        <v>22272</v>
      </c>
      <c r="L4442" s="96">
        <v>2025551.44000009</v>
      </c>
    </row>
    <row r="4443" spans="1:12" s="97" customFormat="1" ht="15" customHeight="1" x14ac:dyDescent="0.25">
      <c r="A4443" s="91" t="s">
        <v>57</v>
      </c>
      <c r="B4443" s="92" t="s">
        <v>42</v>
      </c>
      <c r="C4443" s="92" t="s">
        <v>54</v>
      </c>
      <c r="D4443" s="92" t="s">
        <v>37</v>
      </c>
      <c r="E4443" s="92" t="s">
        <v>61</v>
      </c>
      <c r="F4443" s="92" t="s">
        <v>37</v>
      </c>
      <c r="G4443" s="93" t="s">
        <v>98</v>
      </c>
      <c r="H4443" s="93" t="s">
        <v>37</v>
      </c>
      <c r="I4443" s="92" t="s">
        <v>45</v>
      </c>
      <c r="J4443" s="94">
        <v>33044</v>
      </c>
      <c r="K4443" s="95">
        <v>48477</v>
      </c>
      <c r="L4443" s="96">
        <v>2959423.09000115</v>
      </c>
    </row>
    <row r="4444" spans="1:12" s="97" customFormat="1" ht="15" customHeight="1" x14ac:dyDescent="0.25">
      <c r="A4444" s="91" t="s">
        <v>57</v>
      </c>
      <c r="B4444" s="92" t="s">
        <v>42</v>
      </c>
      <c r="C4444" s="92" t="s">
        <v>54</v>
      </c>
      <c r="D4444" s="92" t="s">
        <v>37</v>
      </c>
      <c r="E4444" s="92" t="s">
        <v>61</v>
      </c>
      <c r="F4444" s="92" t="s">
        <v>37</v>
      </c>
      <c r="G4444" s="93" t="s">
        <v>37</v>
      </c>
      <c r="H4444" s="93" t="s">
        <v>122</v>
      </c>
      <c r="I4444" s="92" t="s">
        <v>117</v>
      </c>
      <c r="J4444" s="94">
        <v>7654</v>
      </c>
      <c r="K4444" s="95">
        <v>14379</v>
      </c>
      <c r="L4444" s="96">
        <v>1235348.27999995</v>
      </c>
    </row>
    <row r="4445" spans="1:12" s="97" customFormat="1" ht="15" customHeight="1" x14ac:dyDescent="0.25">
      <c r="A4445" s="91" t="s">
        <v>57</v>
      </c>
      <c r="B4445" s="92" t="s">
        <v>42</v>
      </c>
      <c r="C4445" s="92" t="s">
        <v>54</v>
      </c>
      <c r="D4445" s="92" t="s">
        <v>37</v>
      </c>
      <c r="E4445" s="92" t="s">
        <v>61</v>
      </c>
      <c r="F4445" s="92" t="s">
        <v>37</v>
      </c>
      <c r="G4445" s="93" t="s">
        <v>37</v>
      </c>
      <c r="H4445" s="93" t="s">
        <v>122</v>
      </c>
      <c r="I4445" s="92" t="s">
        <v>45</v>
      </c>
      <c r="J4445" s="94">
        <v>17409</v>
      </c>
      <c r="K4445" s="95">
        <v>25483</v>
      </c>
      <c r="L4445" s="96">
        <v>1456510.5500006201</v>
      </c>
    </row>
    <row r="4446" spans="1:12" s="97" customFormat="1" ht="15" customHeight="1" x14ac:dyDescent="0.25">
      <c r="A4446" s="91" t="s">
        <v>57</v>
      </c>
      <c r="B4446" s="92" t="s">
        <v>42</v>
      </c>
      <c r="C4446" s="92" t="s">
        <v>54</v>
      </c>
      <c r="D4446" s="92" t="s">
        <v>37</v>
      </c>
      <c r="E4446" s="92" t="s">
        <v>61</v>
      </c>
      <c r="F4446" s="92" t="s">
        <v>37</v>
      </c>
      <c r="G4446" s="93" t="s">
        <v>37</v>
      </c>
      <c r="H4446" s="93" t="s">
        <v>37</v>
      </c>
      <c r="I4446" s="92" t="s">
        <v>117</v>
      </c>
      <c r="J4446" s="94">
        <v>67182</v>
      </c>
      <c r="K4446" s="95">
        <v>134519</v>
      </c>
      <c r="L4446" s="96">
        <v>12244144.609992299</v>
      </c>
    </row>
    <row r="4447" spans="1:12" s="97" customFormat="1" ht="15" customHeight="1" x14ac:dyDescent="0.25">
      <c r="A4447" s="91" t="s">
        <v>57</v>
      </c>
      <c r="B4447" s="92" t="s">
        <v>42</v>
      </c>
      <c r="C4447" s="92" t="s">
        <v>54</v>
      </c>
      <c r="D4447" s="92" t="s">
        <v>37</v>
      </c>
      <c r="E4447" s="92" t="s">
        <v>61</v>
      </c>
      <c r="F4447" s="92" t="s">
        <v>37</v>
      </c>
      <c r="G4447" s="93" t="s">
        <v>37</v>
      </c>
      <c r="H4447" s="93" t="s">
        <v>37</v>
      </c>
      <c r="I4447" s="92" t="s">
        <v>45</v>
      </c>
      <c r="J4447" s="94">
        <v>163541</v>
      </c>
      <c r="K4447" s="95">
        <v>258100</v>
      </c>
      <c r="L4447" s="96">
        <v>15647648.969911801</v>
      </c>
    </row>
    <row r="4448" spans="1:12" s="97" customFormat="1" ht="15" customHeight="1" x14ac:dyDescent="0.25">
      <c r="A4448" s="91" t="s">
        <v>57</v>
      </c>
      <c r="B4448" s="92" t="s">
        <v>42</v>
      </c>
      <c r="C4448" s="92" t="s">
        <v>54</v>
      </c>
      <c r="D4448" s="92" t="s">
        <v>37</v>
      </c>
      <c r="E4448" s="92" t="s">
        <v>61</v>
      </c>
      <c r="F4448" s="92" t="s">
        <v>37</v>
      </c>
      <c r="G4448" s="93" t="s">
        <v>37</v>
      </c>
      <c r="H4448" s="93" t="s">
        <v>64</v>
      </c>
      <c r="I4448" s="92" t="s">
        <v>117</v>
      </c>
      <c r="J4448" s="94">
        <v>59192</v>
      </c>
      <c r="K4448" s="95">
        <v>119035</v>
      </c>
      <c r="L4448" s="96">
        <v>10912939.1799978</v>
      </c>
    </row>
    <row r="4449" spans="1:12" s="97" customFormat="1" ht="15" customHeight="1" x14ac:dyDescent="0.25">
      <c r="A4449" s="91" t="s">
        <v>57</v>
      </c>
      <c r="B4449" s="92" t="s">
        <v>42</v>
      </c>
      <c r="C4449" s="92" t="s">
        <v>54</v>
      </c>
      <c r="D4449" s="92" t="s">
        <v>37</v>
      </c>
      <c r="E4449" s="92" t="s">
        <v>61</v>
      </c>
      <c r="F4449" s="92" t="s">
        <v>37</v>
      </c>
      <c r="G4449" s="93" t="s">
        <v>37</v>
      </c>
      <c r="H4449" s="93" t="s">
        <v>64</v>
      </c>
      <c r="I4449" s="92" t="s">
        <v>45</v>
      </c>
      <c r="J4449" s="94">
        <v>145543</v>
      </c>
      <c r="K4449" s="95">
        <v>230813</v>
      </c>
      <c r="L4449" s="96">
        <v>14085111.929907801</v>
      </c>
    </row>
    <row r="4450" spans="1:12" s="97" customFormat="1" ht="15" customHeight="1" x14ac:dyDescent="0.25">
      <c r="A4450" s="91" t="s">
        <v>57</v>
      </c>
      <c r="B4450" s="92" t="s">
        <v>42</v>
      </c>
      <c r="C4450" s="92" t="s">
        <v>54</v>
      </c>
      <c r="D4450" s="92" t="s">
        <v>37</v>
      </c>
      <c r="E4450" s="92" t="s">
        <v>62</v>
      </c>
      <c r="F4450" s="92" t="s">
        <v>120</v>
      </c>
      <c r="G4450" s="93" t="s">
        <v>37</v>
      </c>
      <c r="H4450" s="93" t="s">
        <v>37</v>
      </c>
      <c r="I4450" s="92" t="s">
        <v>117</v>
      </c>
      <c r="J4450" s="94">
        <v>2616</v>
      </c>
      <c r="K4450" s="95">
        <v>5456</v>
      </c>
      <c r="L4450" s="96">
        <v>742401.20000000997</v>
      </c>
    </row>
    <row r="4451" spans="1:12" s="97" customFormat="1" ht="15" customHeight="1" x14ac:dyDescent="0.25">
      <c r="A4451" s="91" t="s">
        <v>57</v>
      </c>
      <c r="B4451" s="92" t="s">
        <v>42</v>
      </c>
      <c r="C4451" s="92" t="s">
        <v>54</v>
      </c>
      <c r="D4451" s="92" t="s">
        <v>37</v>
      </c>
      <c r="E4451" s="92" t="s">
        <v>62</v>
      </c>
      <c r="F4451" s="92" t="s">
        <v>120</v>
      </c>
      <c r="G4451" s="93" t="s">
        <v>37</v>
      </c>
      <c r="H4451" s="93" t="s">
        <v>37</v>
      </c>
      <c r="I4451" s="92" t="s">
        <v>45</v>
      </c>
      <c r="J4451" s="94">
        <v>5106</v>
      </c>
      <c r="K4451" s="95">
        <v>7599</v>
      </c>
      <c r="L4451" s="96">
        <v>757248.97000001394</v>
      </c>
    </row>
    <row r="4452" spans="1:12" s="97" customFormat="1" ht="15" customHeight="1" x14ac:dyDescent="0.25">
      <c r="A4452" s="91" t="s">
        <v>57</v>
      </c>
      <c r="B4452" s="92" t="s">
        <v>42</v>
      </c>
      <c r="C4452" s="92" t="s">
        <v>54</v>
      </c>
      <c r="D4452" s="92" t="s">
        <v>37</v>
      </c>
      <c r="E4452" s="92" t="s">
        <v>62</v>
      </c>
      <c r="F4452" s="92" t="s">
        <v>121</v>
      </c>
      <c r="G4452" s="93" t="s">
        <v>37</v>
      </c>
      <c r="H4452" s="93" t="s">
        <v>37</v>
      </c>
      <c r="I4452" s="92" t="s">
        <v>117</v>
      </c>
      <c r="J4452" s="94">
        <v>30197</v>
      </c>
      <c r="K4452" s="95">
        <v>65447</v>
      </c>
      <c r="L4452" s="96">
        <v>6119126.7000012305</v>
      </c>
    </row>
    <row r="4453" spans="1:12" s="97" customFormat="1" ht="15" customHeight="1" x14ac:dyDescent="0.25">
      <c r="A4453" s="91" t="s">
        <v>57</v>
      </c>
      <c r="B4453" s="92" t="s">
        <v>42</v>
      </c>
      <c r="C4453" s="92" t="s">
        <v>54</v>
      </c>
      <c r="D4453" s="92" t="s">
        <v>37</v>
      </c>
      <c r="E4453" s="92" t="s">
        <v>62</v>
      </c>
      <c r="F4453" s="92" t="s">
        <v>121</v>
      </c>
      <c r="G4453" s="93" t="s">
        <v>37</v>
      </c>
      <c r="H4453" s="93" t="s">
        <v>37</v>
      </c>
      <c r="I4453" s="92" t="s">
        <v>45</v>
      </c>
      <c r="J4453" s="94">
        <v>63311</v>
      </c>
      <c r="K4453" s="95">
        <v>99846</v>
      </c>
      <c r="L4453" s="96">
        <v>5815141.8100078003</v>
      </c>
    </row>
    <row r="4454" spans="1:12" s="97" customFormat="1" ht="15" customHeight="1" x14ac:dyDescent="0.25">
      <c r="A4454" s="91" t="s">
        <v>57</v>
      </c>
      <c r="B4454" s="92" t="s">
        <v>42</v>
      </c>
      <c r="C4454" s="92" t="s">
        <v>54</v>
      </c>
      <c r="D4454" s="92" t="s">
        <v>37</v>
      </c>
      <c r="E4454" s="92" t="s">
        <v>62</v>
      </c>
      <c r="F4454" s="92" t="s">
        <v>60</v>
      </c>
      <c r="G4454" s="93" t="s">
        <v>37</v>
      </c>
      <c r="H4454" s="93" t="s">
        <v>37</v>
      </c>
      <c r="I4454" s="92" t="s">
        <v>117</v>
      </c>
      <c r="J4454" s="94">
        <v>7676</v>
      </c>
      <c r="K4454" s="95">
        <v>16917</v>
      </c>
      <c r="L4454" s="96">
        <v>1564058.94000001</v>
      </c>
    </row>
    <row r="4455" spans="1:12" s="97" customFormat="1" ht="15" customHeight="1" x14ac:dyDescent="0.25">
      <c r="A4455" s="91" t="s">
        <v>57</v>
      </c>
      <c r="B4455" s="92" t="s">
        <v>42</v>
      </c>
      <c r="C4455" s="92" t="s">
        <v>54</v>
      </c>
      <c r="D4455" s="92" t="s">
        <v>37</v>
      </c>
      <c r="E4455" s="92" t="s">
        <v>62</v>
      </c>
      <c r="F4455" s="92" t="s">
        <v>60</v>
      </c>
      <c r="G4455" s="93" t="s">
        <v>37</v>
      </c>
      <c r="H4455" s="93" t="s">
        <v>37</v>
      </c>
      <c r="I4455" s="92" t="s">
        <v>45</v>
      </c>
      <c r="J4455" s="94">
        <v>13256</v>
      </c>
      <c r="K4455" s="95">
        <v>19854</v>
      </c>
      <c r="L4455" s="96">
        <v>1331665.49999999</v>
      </c>
    </row>
    <row r="4456" spans="1:12" s="97" customFormat="1" ht="15" customHeight="1" x14ac:dyDescent="0.25">
      <c r="A4456" s="91" t="s">
        <v>57</v>
      </c>
      <c r="B4456" s="92" t="s">
        <v>42</v>
      </c>
      <c r="C4456" s="92" t="s">
        <v>54</v>
      </c>
      <c r="D4456" s="92" t="s">
        <v>37</v>
      </c>
      <c r="E4456" s="92" t="s">
        <v>62</v>
      </c>
      <c r="F4456" s="92" t="s">
        <v>37</v>
      </c>
      <c r="G4456" s="93" t="s">
        <v>41</v>
      </c>
      <c r="H4456" s="93" t="s">
        <v>37</v>
      </c>
      <c r="I4456" s="92" t="s">
        <v>117</v>
      </c>
      <c r="J4456" s="94">
        <v>10160</v>
      </c>
      <c r="K4456" s="95">
        <v>21748</v>
      </c>
      <c r="L4456" s="96">
        <v>2051408.37999993</v>
      </c>
    </row>
    <row r="4457" spans="1:12" s="97" customFormat="1" ht="15" customHeight="1" x14ac:dyDescent="0.25">
      <c r="A4457" s="91" t="s">
        <v>57</v>
      </c>
      <c r="B4457" s="92" t="s">
        <v>42</v>
      </c>
      <c r="C4457" s="92" t="s">
        <v>54</v>
      </c>
      <c r="D4457" s="92" t="s">
        <v>37</v>
      </c>
      <c r="E4457" s="92" t="s">
        <v>62</v>
      </c>
      <c r="F4457" s="92" t="s">
        <v>37</v>
      </c>
      <c r="G4457" s="93" t="s">
        <v>41</v>
      </c>
      <c r="H4457" s="93" t="s">
        <v>37</v>
      </c>
      <c r="I4457" s="92" t="s">
        <v>45</v>
      </c>
      <c r="J4457" s="94">
        <v>17883</v>
      </c>
      <c r="K4457" s="95">
        <v>27051</v>
      </c>
      <c r="L4457" s="96">
        <v>1692765.3000008899</v>
      </c>
    </row>
    <row r="4458" spans="1:12" s="97" customFormat="1" ht="15" customHeight="1" x14ac:dyDescent="0.25">
      <c r="A4458" s="91" t="s">
        <v>57</v>
      </c>
      <c r="B4458" s="92" t="s">
        <v>42</v>
      </c>
      <c r="C4458" s="92" t="s">
        <v>54</v>
      </c>
      <c r="D4458" s="92" t="s">
        <v>37</v>
      </c>
      <c r="E4458" s="92" t="s">
        <v>62</v>
      </c>
      <c r="F4458" s="92" t="s">
        <v>37</v>
      </c>
      <c r="G4458" s="93" t="s">
        <v>42</v>
      </c>
      <c r="H4458" s="93" t="s">
        <v>37</v>
      </c>
      <c r="I4458" s="92" t="s">
        <v>117</v>
      </c>
      <c r="J4458" s="94">
        <v>8849</v>
      </c>
      <c r="K4458" s="95">
        <v>18473</v>
      </c>
      <c r="L4458" s="96">
        <v>1765080.85999995</v>
      </c>
    </row>
    <row r="4459" spans="1:12" s="97" customFormat="1" ht="15" customHeight="1" x14ac:dyDescent="0.25">
      <c r="A4459" s="91" t="s">
        <v>57</v>
      </c>
      <c r="B4459" s="92" t="s">
        <v>42</v>
      </c>
      <c r="C4459" s="92" t="s">
        <v>54</v>
      </c>
      <c r="D4459" s="92" t="s">
        <v>37</v>
      </c>
      <c r="E4459" s="92" t="s">
        <v>62</v>
      </c>
      <c r="F4459" s="92" t="s">
        <v>37</v>
      </c>
      <c r="G4459" s="93" t="s">
        <v>42</v>
      </c>
      <c r="H4459" s="93" t="s">
        <v>37</v>
      </c>
      <c r="I4459" s="92" t="s">
        <v>45</v>
      </c>
      <c r="J4459" s="94">
        <v>17064</v>
      </c>
      <c r="K4459" s="95">
        <v>24766</v>
      </c>
      <c r="L4459" s="96">
        <v>1527772.0800009</v>
      </c>
    </row>
    <row r="4460" spans="1:12" s="97" customFormat="1" ht="15" customHeight="1" x14ac:dyDescent="0.25">
      <c r="A4460" s="91" t="s">
        <v>57</v>
      </c>
      <c r="B4460" s="92" t="s">
        <v>42</v>
      </c>
      <c r="C4460" s="92" t="s">
        <v>54</v>
      </c>
      <c r="D4460" s="92" t="s">
        <v>37</v>
      </c>
      <c r="E4460" s="92" t="s">
        <v>62</v>
      </c>
      <c r="F4460" s="92" t="s">
        <v>37</v>
      </c>
      <c r="G4460" s="93" t="s">
        <v>43</v>
      </c>
      <c r="H4460" s="93" t="s">
        <v>37</v>
      </c>
      <c r="I4460" s="92" t="s">
        <v>117</v>
      </c>
      <c r="J4460" s="94">
        <v>8490</v>
      </c>
      <c r="K4460" s="95">
        <v>16605</v>
      </c>
      <c r="L4460" s="96">
        <v>1624987.96</v>
      </c>
    </row>
    <row r="4461" spans="1:12" s="97" customFormat="1" ht="15" customHeight="1" x14ac:dyDescent="0.25">
      <c r="A4461" s="91" t="s">
        <v>57</v>
      </c>
      <c r="B4461" s="92" t="s">
        <v>42</v>
      </c>
      <c r="C4461" s="92" t="s">
        <v>54</v>
      </c>
      <c r="D4461" s="92" t="s">
        <v>37</v>
      </c>
      <c r="E4461" s="92" t="s">
        <v>62</v>
      </c>
      <c r="F4461" s="92" t="s">
        <v>37</v>
      </c>
      <c r="G4461" s="93" t="s">
        <v>43</v>
      </c>
      <c r="H4461" s="93" t="s">
        <v>37</v>
      </c>
      <c r="I4461" s="92" t="s">
        <v>45</v>
      </c>
      <c r="J4461" s="94">
        <v>17431</v>
      </c>
      <c r="K4461" s="95">
        <v>24935</v>
      </c>
      <c r="L4461" s="96">
        <v>1518560.0000009099</v>
      </c>
    </row>
    <row r="4462" spans="1:12" s="97" customFormat="1" ht="15" customHeight="1" x14ac:dyDescent="0.25">
      <c r="A4462" s="91" t="s">
        <v>57</v>
      </c>
      <c r="B4462" s="92" t="s">
        <v>42</v>
      </c>
      <c r="C4462" s="92" t="s">
        <v>54</v>
      </c>
      <c r="D4462" s="92" t="s">
        <v>37</v>
      </c>
      <c r="E4462" s="92" t="s">
        <v>62</v>
      </c>
      <c r="F4462" s="92" t="s">
        <v>37</v>
      </c>
      <c r="G4462" s="93" t="s">
        <v>44</v>
      </c>
      <c r="H4462" s="93" t="s">
        <v>37</v>
      </c>
      <c r="I4462" s="92" t="s">
        <v>117</v>
      </c>
      <c r="J4462" s="94">
        <v>7769</v>
      </c>
      <c r="K4462" s="95">
        <v>15031</v>
      </c>
      <c r="L4462" s="96">
        <v>1458798.2800000301</v>
      </c>
    </row>
    <row r="4463" spans="1:12" s="97" customFormat="1" ht="15" customHeight="1" x14ac:dyDescent="0.25">
      <c r="A4463" s="91" t="s">
        <v>57</v>
      </c>
      <c r="B4463" s="92" t="s">
        <v>42</v>
      </c>
      <c r="C4463" s="92" t="s">
        <v>54</v>
      </c>
      <c r="D4463" s="92" t="s">
        <v>37</v>
      </c>
      <c r="E4463" s="92" t="s">
        <v>62</v>
      </c>
      <c r="F4463" s="92" t="s">
        <v>37</v>
      </c>
      <c r="G4463" s="93" t="s">
        <v>44</v>
      </c>
      <c r="H4463" s="93" t="s">
        <v>37</v>
      </c>
      <c r="I4463" s="92" t="s">
        <v>45</v>
      </c>
      <c r="J4463" s="94">
        <v>17303</v>
      </c>
      <c r="K4463" s="95">
        <v>24964</v>
      </c>
      <c r="L4463" s="96">
        <v>1547993.7800008701</v>
      </c>
    </row>
    <row r="4464" spans="1:12" s="97" customFormat="1" ht="15" customHeight="1" x14ac:dyDescent="0.25">
      <c r="A4464" s="91" t="s">
        <v>57</v>
      </c>
      <c r="B4464" s="92" t="s">
        <v>42</v>
      </c>
      <c r="C4464" s="92" t="s">
        <v>54</v>
      </c>
      <c r="D4464" s="92" t="s">
        <v>37</v>
      </c>
      <c r="E4464" s="92" t="s">
        <v>62</v>
      </c>
      <c r="F4464" s="92" t="s">
        <v>37</v>
      </c>
      <c r="G4464" s="93" t="s">
        <v>98</v>
      </c>
      <c r="H4464" s="93" t="s">
        <v>37</v>
      </c>
      <c r="I4464" s="92" t="s">
        <v>117</v>
      </c>
      <c r="J4464" s="94">
        <v>7317</v>
      </c>
      <c r="K4464" s="95">
        <v>13955</v>
      </c>
      <c r="L4464" s="96">
        <v>1368314.8600000299</v>
      </c>
    </row>
    <row r="4465" spans="1:12" s="97" customFormat="1" ht="15" customHeight="1" x14ac:dyDescent="0.25">
      <c r="A4465" s="91" t="s">
        <v>57</v>
      </c>
      <c r="B4465" s="92" t="s">
        <v>42</v>
      </c>
      <c r="C4465" s="92" t="s">
        <v>54</v>
      </c>
      <c r="D4465" s="92" t="s">
        <v>37</v>
      </c>
      <c r="E4465" s="92" t="s">
        <v>62</v>
      </c>
      <c r="F4465" s="92" t="s">
        <v>37</v>
      </c>
      <c r="G4465" s="93" t="s">
        <v>98</v>
      </c>
      <c r="H4465" s="93" t="s">
        <v>37</v>
      </c>
      <c r="I4465" s="92" t="s">
        <v>45</v>
      </c>
      <c r="J4465" s="94">
        <v>16446</v>
      </c>
      <c r="K4465" s="95">
        <v>23886</v>
      </c>
      <c r="L4465" s="96">
        <v>1519398.24000083</v>
      </c>
    </row>
    <row r="4466" spans="1:12" s="97" customFormat="1" ht="15" customHeight="1" x14ac:dyDescent="0.25">
      <c r="A4466" s="91" t="s">
        <v>57</v>
      </c>
      <c r="B4466" s="92" t="s">
        <v>42</v>
      </c>
      <c r="C4466" s="92" t="s">
        <v>54</v>
      </c>
      <c r="D4466" s="92" t="s">
        <v>37</v>
      </c>
      <c r="E4466" s="92" t="s">
        <v>62</v>
      </c>
      <c r="F4466" s="92" t="s">
        <v>37</v>
      </c>
      <c r="G4466" s="93" t="s">
        <v>37</v>
      </c>
      <c r="H4466" s="93" t="s">
        <v>122</v>
      </c>
      <c r="I4466" s="92" t="s">
        <v>117</v>
      </c>
      <c r="J4466" s="94">
        <v>4211</v>
      </c>
      <c r="K4466" s="95">
        <v>8682</v>
      </c>
      <c r="L4466" s="96">
        <v>813340.88999995403</v>
      </c>
    </row>
    <row r="4467" spans="1:12" s="97" customFormat="1" ht="15" customHeight="1" x14ac:dyDescent="0.25">
      <c r="A4467" s="91" t="s">
        <v>57</v>
      </c>
      <c r="B4467" s="92" t="s">
        <v>42</v>
      </c>
      <c r="C4467" s="92" t="s">
        <v>54</v>
      </c>
      <c r="D4467" s="92" t="s">
        <v>37</v>
      </c>
      <c r="E4467" s="92" t="s">
        <v>62</v>
      </c>
      <c r="F4467" s="92" t="s">
        <v>37</v>
      </c>
      <c r="G4467" s="93" t="s">
        <v>37</v>
      </c>
      <c r="H4467" s="93" t="s">
        <v>122</v>
      </c>
      <c r="I4467" s="92" t="s">
        <v>45</v>
      </c>
      <c r="J4467" s="94">
        <v>8445</v>
      </c>
      <c r="K4467" s="95">
        <v>12459</v>
      </c>
      <c r="L4467" s="96">
        <v>763051.41999992996</v>
      </c>
    </row>
    <row r="4468" spans="1:12" s="97" customFormat="1" ht="15" customHeight="1" x14ac:dyDescent="0.25">
      <c r="A4468" s="91" t="s">
        <v>57</v>
      </c>
      <c r="B4468" s="92" t="s">
        <v>42</v>
      </c>
      <c r="C4468" s="92" t="s">
        <v>54</v>
      </c>
      <c r="D4468" s="92" t="s">
        <v>37</v>
      </c>
      <c r="E4468" s="92" t="s">
        <v>62</v>
      </c>
      <c r="F4468" s="92" t="s">
        <v>37</v>
      </c>
      <c r="G4468" s="93" t="s">
        <v>37</v>
      </c>
      <c r="H4468" s="93" t="s">
        <v>37</v>
      </c>
      <c r="I4468" s="92" t="s">
        <v>117</v>
      </c>
      <c r="J4468" s="94">
        <v>40466</v>
      </c>
      <c r="K4468" s="95">
        <v>87820</v>
      </c>
      <c r="L4468" s="96">
        <v>8425586.8400017302</v>
      </c>
    </row>
    <row r="4469" spans="1:12" s="97" customFormat="1" ht="15" customHeight="1" x14ac:dyDescent="0.25">
      <c r="A4469" s="91" t="s">
        <v>57</v>
      </c>
      <c r="B4469" s="92" t="s">
        <v>42</v>
      </c>
      <c r="C4469" s="92" t="s">
        <v>54</v>
      </c>
      <c r="D4469" s="92" t="s">
        <v>37</v>
      </c>
      <c r="E4469" s="92" t="s">
        <v>62</v>
      </c>
      <c r="F4469" s="92" t="s">
        <v>37</v>
      </c>
      <c r="G4469" s="93" t="s">
        <v>37</v>
      </c>
      <c r="H4469" s="93" t="s">
        <v>37</v>
      </c>
      <c r="I4469" s="92" t="s">
        <v>45</v>
      </c>
      <c r="J4469" s="94">
        <v>81614</v>
      </c>
      <c r="K4469" s="95">
        <v>127299</v>
      </c>
      <c r="L4469" s="96">
        <v>7904056.28000795</v>
      </c>
    </row>
    <row r="4470" spans="1:12" s="97" customFormat="1" ht="15" customHeight="1" x14ac:dyDescent="0.25">
      <c r="A4470" s="91" t="s">
        <v>57</v>
      </c>
      <c r="B4470" s="92" t="s">
        <v>42</v>
      </c>
      <c r="C4470" s="92" t="s">
        <v>54</v>
      </c>
      <c r="D4470" s="92" t="s">
        <v>37</v>
      </c>
      <c r="E4470" s="92" t="s">
        <v>62</v>
      </c>
      <c r="F4470" s="92" t="s">
        <v>37</v>
      </c>
      <c r="G4470" s="93" t="s">
        <v>37</v>
      </c>
      <c r="H4470" s="93" t="s">
        <v>64</v>
      </c>
      <c r="I4470" s="92" t="s">
        <v>117</v>
      </c>
      <c r="J4470" s="94">
        <v>35474</v>
      </c>
      <c r="K4470" s="95">
        <v>77318</v>
      </c>
      <c r="L4470" s="96">
        <v>7474348.96000202</v>
      </c>
    </row>
    <row r="4471" spans="1:12" s="97" customFormat="1" ht="15" customHeight="1" x14ac:dyDescent="0.25">
      <c r="A4471" s="91" t="s">
        <v>57</v>
      </c>
      <c r="B4471" s="92" t="s">
        <v>42</v>
      </c>
      <c r="C4471" s="92" t="s">
        <v>54</v>
      </c>
      <c r="D4471" s="92" t="s">
        <v>37</v>
      </c>
      <c r="E4471" s="92" t="s">
        <v>62</v>
      </c>
      <c r="F4471" s="92" t="s">
        <v>37</v>
      </c>
      <c r="G4471" s="93" t="s">
        <v>37</v>
      </c>
      <c r="H4471" s="93" t="s">
        <v>64</v>
      </c>
      <c r="I4471" s="92" t="s">
        <v>45</v>
      </c>
      <c r="J4471" s="94">
        <v>72576</v>
      </c>
      <c r="K4471" s="95">
        <v>113515</v>
      </c>
      <c r="L4471" s="96">
        <v>7063113.4000087604</v>
      </c>
    </row>
    <row r="4472" spans="1:12" s="97" customFormat="1" ht="15" customHeight="1" x14ac:dyDescent="0.25">
      <c r="A4472" s="91" t="s">
        <v>57</v>
      </c>
      <c r="B4472" s="92" t="s">
        <v>42</v>
      </c>
      <c r="C4472" s="92" t="s">
        <v>54</v>
      </c>
      <c r="D4472" s="92" t="s">
        <v>37</v>
      </c>
      <c r="E4472" s="92" t="s">
        <v>37</v>
      </c>
      <c r="F4472" s="92" t="s">
        <v>120</v>
      </c>
      <c r="G4472" s="93" t="s">
        <v>41</v>
      </c>
      <c r="H4472" s="93" t="s">
        <v>37</v>
      </c>
      <c r="I4472" s="92" t="s">
        <v>117</v>
      </c>
      <c r="J4472" s="94">
        <v>1332</v>
      </c>
      <c r="K4472" s="95">
        <v>2830</v>
      </c>
      <c r="L4472" s="96">
        <v>387869.919999993</v>
      </c>
    </row>
    <row r="4473" spans="1:12" s="97" customFormat="1" ht="15" customHeight="1" x14ac:dyDescent="0.25">
      <c r="A4473" s="91" t="s">
        <v>57</v>
      </c>
      <c r="B4473" s="92" t="s">
        <v>42</v>
      </c>
      <c r="C4473" s="92" t="s">
        <v>54</v>
      </c>
      <c r="D4473" s="92" t="s">
        <v>37</v>
      </c>
      <c r="E4473" s="92" t="s">
        <v>37</v>
      </c>
      <c r="F4473" s="92" t="s">
        <v>120</v>
      </c>
      <c r="G4473" s="93" t="s">
        <v>41</v>
      </c>
      <c r="H4473" s="93" t="s">
        <v>37</v>
      </c>
      <c r="I4473" s="92" t="s">
        <v>45</v>
      </c>
      <c r="J4473" s="94">
        <v>2251</v>
      </c>
      <c r="K4473" s="95">
        <v>3255</v>
      </c>
      <c r="L4473" s="96">
        <v>303985.699999996</v>
      </c>
    </row>
    <row r="4474" spans="1:12" s="97" customFormat="1" ht="15" customHeight="1" x14ac:dyDescent="0.25">
      <c r="A4474" s="91" t="s">
        <v>57</v>
      </c>
      <c r="B4474" s="92" t="s">
        <v>42</v>
      </c>
      <c r="C4474" s="92" t="s">
        <v>54</v>
      </c>
      <c r="D4474" s="92" t="s">
        <v>37</v>
      </c>
      <c r="E4474" s="92" t="s">
        <v>37</v>
      </c>
      <c r="F4474" s="92" t="s">
        <v>120</v>
      </c>
      <c r="G4474" s="93" t="s">
        <v>42</v>
      </c>
      <c r="H4474" s="93" t="s">
        <v>37</v>
      </c>
      <c r="I4474" s="92" t="s">
        <v>117</v>
      </c>
      <c r="J4474" s="94">
        <v>1343</v>
      </c>
      <c r="K4474" s="95">
        <v>2918</v>
      </c>
      <c r="L4474" s="96">
        <v>393300.63999999198</v>
      </c>
    </row>
    <row r="4475" spans="1:12" s="97" customFormat="1" ht="15" customHeight="1" x14ac:dyDescent="0.25">
      <c r="A4475" s="91" t="s">
        <v>57</v>
      </c>
      <c r="B4475" s="92" t="s">
        <v>42</v>
      </c>
      <c r="C4475" s="92" t="s">
        <v>54</v>
      </c>
      <c r="D4475" s="92" t="s">
        <v>37</v>
      </c>
      <c r="E4475" s="92" t="s">
        <v>37</v>
      </c>
      <c r="F4475" s="92" t="s">
        <v>120</v>
      </c>
      <c r="G4475" s="93" t="s">
        <v>42</v>
      </c>
      <c r="H4475" s="93" t="s">
        <v>37</v>
      </c>
      <c r="I4475" s="92" t="s">
        <v>45</v>
      </c>
      <c r="J4475" s="94">
        <v>2492</v>
      </c>
      <c r="K4475" s="95">
        <v>3464</v>
      </c>
      <c r="L4475" s="96">
        <v>327192.06999999599</v>
      </c>
    </row>
    <row r="4476" spans="1:12" s="97" customFormat="1" ht="15" customHeight="1" x14ac:dyDescent="0.25">
      <c r="A4476" s="91" t="s">
        <v>57</v>
      </c>
      <c r="B4476" s="92" t="s">
        <v>42</v>
      </c>
      <c r="C4476" s="92" t="s">
        <v>54</v>
      </c>
      <c r="D4476" s="92" t="s">
        <v>37</v>
      </c>
      <c r="E4476" s="92" t="s">
        <v>37</v>
      </c>
      <c r="F4476" s="92" t="s">
        <v>120</v>
      </c>
      <c r="G4476" s="93" t="s">
        <v>43</v>
      </c>
      <c r="H4476" s="93" t="s">
        <v>37</v>
      </c>
      <c r="I4476" s="92" t="s">
        <v>117</v>
      </c>
      <c r="J4476" s="94">
        <v>1612</v>
      </c>
      <c r="K4476" s="95">
        <v>3343</v>
      </c>
      <c r="L4476" s="96">
        <v>458656.60999998997</v>
      </c>
    </row>
    <row r="4477" spans="1:12" s="97" customFormat="1" ht="15" customHeight="1" x14ac:dyDescent="0.25">
      <c r="A4477" s="91" t="s">
        <v>57</v>
      </c>
      <c r="B4477" s="92" t="s">
        <v>42</v>
      </c>
      <c r="C4477" s="92" t="s">
        <v>54</v>
      </c>
      <c r="D4477" s="92" t="s">
        <v>37</v>
      </c>
      <c r="E4477" s="92" t="s">
        <v>37</v>
      </c>
      <c r="F4477" s="92" t="s">
        <v>120</v>
      </c>
      <c r="G4477" s="93" t="s">
        <v>43</v>
      </c>
      <c r="H4477" s="93" t="s">
        <v>37</v>
      </c>
      <c r="I4477" s="92" t="s">
        <v>45</v>
      </c>
      <c r="J4477" s="94">
        <v>2987</v>
      </c>
      <c r="K4477" s="95">
        <v>4202</v>
      </c>
      <c r="L4477" s="96">
        <v>395493.82999999297</v>
      </c>
    </row>
    <row r="4478" spans="1:12" s="97" customFormat="1" ht="15" customHeight="1" x14ac:dyDescent="0.25">
      <c r="A4478" s="91" t="s">
        <v>57</v>
      </c>
      <c r="B4478" s="92" t="s">
        <v>42</v>
      </c>
      <c r="C4478" s="92" t="s">
        <v>54</v>
      </c>
      <c r="D4478" s="92" t="s">
        <v>37</v>
      </c>
      <c r="E4478" s="92" t="s">
        <v>37</v>
      </c>
      <c r="F4478" s="92" t="s">
        <v>120</v>
      </c>
      <c r="G4478" s="93" t="s">
        <v>44</v>
      </c>
      <c r="H4478" s="93" t="s">
        <v>37</v>
      </c>
      <c r="I4478" s="92" t="s">
        <v>117</v>
      </c>
      <c r="J4478" s="94">
        <v>1753</v>
      </c>
      <c r="K4478" s="95">
        <v>3672</v>
      </c>
      <c r="L4478" s="96">
        <v>506819.38999998802</v>
      </c>
    </row>
    <row r="4479" spans="1:12" s="97" customFormat="1" ht="15" customHeight="1" x14ac:dyDescent="0.25">
      <c r="A4479" s="91" t="s">
        <v>57</v>
      </c>
      <c r="B4479" s="92" t="s">
        <v>42</v>
      </c>
      <c r="C4479" s="92" t="s">
        <v>54</v>
      </c>
      <c r="D4479" s="92" t="s">
        <v>37</v>
      </c>
      <c r="E4479" s="92" t="s">
        <v>37</v>
      </c>
      <c r="F4479" s="92" t="s">
        <v>120</v>
      </c>
      <c r="G4479" s="93" t="s">
        <v>44</v>
      </c>
      <c r="H4479" s="93" t="s">
        <v>37</v>
      </c>
      <c r="I4479" s="92" t="s">
        <v>45</v>
      </c>
      <c r="J4479" s="94">
        <v>3362</v>
      </c>
      <c r="K4479" s="95">
        <v>4942</v>
      </c>
      <c r="L4479" s="96">
        <v>444253.98999998998</v>
      </c>
    </row>
    <row r="4480" spans="1:12" s="97" customFormat="1" ht="15" customHeight="1" x14ac:dyDescent="0.25">
      <c r="A4480" s="91" t="s">
        <v>57</v>
      </c>
      <c r="B4480" s="92" t="s">
        <v>42</v>
      </c>
      <c r="C4480" s="92" t="s">
        <v>54</v>
      </c>
      <c r="D4480" s="92" t="s">
        <v>37</v>
      </c>
      <c r="E4480" s="92" t="s">
        <v>37</v>
      </c>
      <c r="F4480" s="92" t="s">
        <v>120</v>
      </c>
      <c r="G4480" s="93" t="s">
        <v>98</v>
      </c>
      <c r="H4480" s="93" t="s">
        <v>37</v>
      </c>
      <c r="I4480" s="92" t="s">
        <v>117</v>
      </c>
      <c r="J4480" s="94">
        <v>1827</v>
      </c>
      <c r="K4480" s="95">
        <v>3671</v>
      </c>
      <c r="L4480" s="96">
        <v>489243.27999998699</v>
      </c>
    </row>
    <row r="4481" spans="1:12" s="97" customFormat="1" ht="15" customHeight="1" x14ac:dyDescent="0.25">
      <c r="A4481" s="91" t="s">
        <v>57</v>
      </c>
      <c r="B4481" s="92" t="s">
        <v>42</v>
      </c>
      <c r="C4481" s="92" t="s">
        <v>54</v>
      </c>
      <c r="D4481" s="92" t="s">
        <v>37</v>
      </c>
      <c r="E4481" s="92" t="s">
        <v>37</v>
      </c>
      <c r="F4481" s="92" t="s">
        <v>120</v>
      </c>
      <c r="G4481" s="93" t="s">
        <v>98</v>
      </c>
      <c r="H4481" s="93" t="s">
        <v>37</v>
      </c>
      <c r="I4481" s="92" t="s">
        <v>45</v>
      </c>
      <c r="J4481" s="94">
        <v>3525</v>
      </c>
      <c r="K4481" s="95">
        <v>5271</v>
      </c>
      <c r="L4481" s="96">
        <v>485877.989999988</v>
      </c>
    </row>
    <row r="4482" spans="1:12" s="97" customFormat="1" ht="15" customHeight="1" x14ac:dyDescent="0.25">
      <c r="A4482" s="91" t="s">
        <v>57</v>
      </c>
      <c r="B4482" s="92" t="s">
        <v>42</v>
      </c>
      <c r="C4482" s="92" t="s">
        <v>54</v>
      </c>
      <c r="D4482" s="92" t="s">
        <v>37</v>
      </c>
      <c r="E4482" s="92" t="s">
        <v>37</v>
      </c>
      <c r="F4482" s="92" t="s">
        <v>120</v>
      </c>
      <c r="G4482" s="93" t="s">
        <v>37</v>
      </c>
      <c r="H4482" s="93" t="s">
        <v>122</v>
      </c>
      <c r="I4482" s="92" t="s">
        <v>117</v>
      </c>
      <c r="J4482" s="94">
        <v>909</v>
      </c>
      <c r="K4482" s="95">
        <v>1998</v>
      </c>
      <c r="L4482" s="96">
        <v>226002.73999999801</v>
      </c>
    </row>
    <row r="4483" spans="1:12" s="97" customFormat="1" ht="15" customHeight="1" x14ac:dyDescent="0.25">
      <c r="A4483" s="91" t="s">
        <v>57</v>
      </c>
      <c r="B4483" s="92" t="s">
        <v>42</v>
      </c>
      <c r="C4483" s="92" t="s">
        <v>54</v>
      </c>
      <c r="D4483" s="92" t="s">
        <v>37</v>
      </c>
      <c r="E4483" s="92" t="s">
        <v>37</v>
      </c>
      <c r="F4483" s="92" t="s">
        <v>120</v>
      </c>
      <c r="G4483" s="93" t="s">
        <v>37</v>
      </c>
      <c r="H4483" s="93" t="s">
        <v>122</v>
      </c>
      <c r="I4483" s="92" t="s">
        <v>45</v>
      </c>
      <c r="J4483" s="94">
        <v>1474</v>
      </c>
      <c r="K4483" s="95">
        <v>2247</v>
      </c>
      <c r="L4483" s="96">
        <v>181522.320000001</v>
      </c>
    </row>
    <row r="4484" spans="1:12" s="97" customFormat="1" ht="15" customHeight="1" x14ac:dyDescent="0.25">
      <c r="A4484" s="91" t="s">
        <v>57</v>
      </c>
      <c r="B4484" s="92" t="s">
        <v>42</v>
      </c>
      <c r="C4484" s="92" t="s">
        <v>54</v>
      </c>
      <c r="D4484" s="92" t="s">
        <v>37</v>
      </c>
      <c r="E4484" s="92" t="s">
        <v>37</v>
      </c>
      <c r="F4484" s="92" t="s">
        <v>120</v>
      </c>
      <c r="G4484" s="93" t="s">
        <v>37</v>
      </c>
      <c r="H4484" s="93" t="s">
        <v>37</v>
      </c>
      <c r="I4484" s="92" t="s">
        <v>117</v>
      </c>
      <c r="J4484" s="94">
        <v>7297</v>
      </c>
      <c r="K4484" s="95">
        <v>16608</v>
      </c>
      <c r="L4484" s="96">
        <v>2258465.5799999898</v>
      </c>
    </row>
    <row r="4485" spans="1:12" s="97" customFormat="1" ht="15" customHeight="1" x14ac:dyDescent="0.25">
      <c r="A4485" s="91" t="s">
        <v>57</v>
      </c>
      <c r="B4485" s="92" t="s">
        <v>42</v>
      </c>
      <c r="C4485" s="92" t="s">
        <v>54</v>
      </c>
      <c r="D4485" s="92" t="s">
        <v>37</v>
      </c>
      <c r="E4485" s="92" t="s">
        <v>37</v>
      </c>
      <c r="F4485" s="92" t="s">
        <v>120</v>
      </c>
      <c r="G4485" s="93" t="s">
        <v>37</v>
      </c>
      <c r="H4485" s="93" t="s">
        <v>37</v>
      </c>
      <c r="I4485" s="92" t="s">
        <v>45</v>
      </c>
      <c r="J4485" s="94">
        <v>13645</v>
      </c>
      <c r="K4485" s="95">
        <v>21313</v>
      </c>
      <c r="L4485" s="96">
        <v>1971577.7100000901</v>
      </c>
    </row>
    <row r="4486" spans="1:12" s="97" customFormat="1" ht="15" customHeight="1" x14ac:dyDescent="0.25">
      <c r="A4486" s="91" t="s">
        <v>57</v>
      </c>
      <c r="B4486" s="92" t="s">
        <v>42</v>
      </c>
      <c r="C4486" s="92" t="s">
        <v>54</v>
      </c>
      <c r="D4486" s="92" t="s">
        <v>37</v>
      </c>
      <c r="E4486" s="92" t="s">
        <v>37</v>
      </c>
      <c r="F4486" s="92" t="s">
        <v>120</v>
      </c>
      <c r="G4486" s="93" t="s">
        <v>37</v>
      </c>
      <c r="H4486" s="93" t="s">
        <v>64</v>
      </c>
      <c r="I4486" s="92" t="s">
        <v>117</v>
      </c>
      <c r="J4486" s="94">
        <v>6357</v>
      </c>
      <c r="K4486" s="95">
        <v>14466</v>
      </c>
      <c r="L4486" s="96">
        <v>2015010.15000008</v>
      </c>
    </row>
    <row r="4487" spans="1:12" s="97" customFormat="1" ht="15" customHeight="1" x14ac:dyDescent="0.25">
      <c r="A4487" s="91" t="s">
        <v>57</v>
      </c>
      <c r="B4487" s="92" t="s">
        <v>42</v>
      </c>
      <c r="C4487" s="92" t="s">
        <v>54</v>
      </c>
      <c r="D4487" s="92" t="s">
        <v>37</v>
      </c>
      <c r="E4487" s="92" t="s">
        <v>37</v>
      </c>
      <c r="F4487" s="92" t="s">
        <v>120</v>
      </c>
      <c r="G4487" s="93" t="s">
        <v>37</v>
      </c>
      <c r="H4487" s="93" t="s">
        <v>64</v>
      </c>
      <c r="I4487" s="92" t="s">
        <v>45</v>
      </c>
      <c r="J4487" s="94">
        <v>12141</v>
      </c>
      <c r="K4487" s="95">
        <v>18938</v>
      </c>
      <c r="L4487" s="96">
        <v>1779723.01999976</v>
      </c>
    </row>
    <row r="4488" spans="1:12" s="97" customFormat="1" ht="15" customHeight="1" x14ac:dyDescent="0.25">
      <c r="A4488" s="91" t="s">
        <v>57</v>
      </c>
      <c r="B4488" s="92" t="s">
        <v>42</v>
      </c>
      <c r="C4488" s="92" t="s">
        <v>54</v>
      </c>
      <c r="D4488" s="92" t="s">
        <v>37</v>
      </c>
      <c r="E4488" s="92" t="s">
        <v>37</v>
      </c>
      <c r="F4488" s="92" t="s">
        <v>121</v>
      </c>
      <c r="G4488" s="93" t="s">
        <v>41</v>
      </c>
      <c r="H4488" s="93" t="s">
        <v>37</v>
      </c>
      <c r="I4488" s="92" t="s">
        <v>117</v>
      </c>
      <c r="J4488" s="94">
        <v>19295</v>
      </c>
      <c r="K4488" s="95">
        <v>38566</v>
      </c>
      <c r="L4488" s="96">
        <v>3488385.5000008801</v>
      </c>
    </row>
    <row r="4489" spans="1:12" s="97" customFormat="1" ht="15" customHeight="1" x14ac:dyDescent="0.25">
      <c r="A4489" s="91" t="s">
        <v>57</v>
      </c>
      <c r="B4489" s="92" t="s">
        <v>42</v>
      </c>
      <c r="C4489" s="92" t="s">
        <v>54</v>
      </c>
      <c r="D4489" s="92" t="s">
        <v>37</v>
      </c>
      <c r="E4489" s="92" t="s">
        <v>37</v>
      </c>
      <c r="F4489" s="92" t="s">
        <v>121</v>
      </c>
      <c r="G4489" s="93" t="s">
        <v>41</v>
      </c>
      <c r="H4489" s="93" t="s">
        <v>37</v>
      </c>
      <c r="I4489" s="92" t="s">
        <v>45</v>
      </c>
      <c r="J4489" s="94">
        <v>40859</v>
      </c>
      <c r="K4489" s="95">
        <v>62711</v>
      </c>
      <c r="L4489" s="96">
        <v>3742877.13000189</v>
      </c>
    </row>
    <row r="4490" spans="1:12" s="97" customFormat="1" ht="15" customHeight="1" x14ac:dyDescent="0.25">
      <c r="A4490" s="91" t="s">
        <v>57</v>
      </c>
      <c r="B4490" s="92" t="s">
        <v>42</v>
      </c>
      <c r="C4490" s="92" t="s">
        <v>54</v>
      </c>
      <c r="D4490" s="92" t="s">
        <v>37</v>
      </c>
      <c r="E4490" s="92" t="s">
        <v>37</v>
      </c>
      <c r="F4490" s="92" t="s">
        <v>121</v>
      </c>
      <c r="G4490" s="93" t="s">
        <v>42</v>
      </c>
      <c r="H4490" s="93" t="s">
        <v>37</v>
      </c>
      <c r="I4490" s="92" t="s">
        <v>117</v>
      </c>
      <c r="J4490" s="94">
        <v>17389</v>
      </c>
      <c r="K4490" s="95">
        <v>33887</v>
      </c>
      <c r="L4490" s="96">
        <v>3054703.9700009399</v>
      </c>
    </row>
    <row r="4491" spans="1:12" s="97" customFormat="1" ht="15" customHeight="1" x14ac:dyDescent="0.25">
      <c r="A4491" s="91" t="s">
        <v>57</v>
      </c>
      <c r="B4491" s="92" t="s">
        <v>42</v>
      </c>
      <c r="C4491" s="92" t="s">
        <v>54</v>
      </c>
      <c r="D4491" s="92" t="s">
        <v>37</v>
      </c>
      <c r="E4491" s="92" t="s">
        <v>37</v>
      </c>
      <c r="F4491" s="92" t="s">
        <v>121</v>
      </c>
      <c r="G4491" s="93" t="s">
        <v>42</v>
      </c>
      <c r="H4491" s="93" t="s">
        <v>37</v>
      </c>
      <c r="I4491" s="92" t="s">
        <v>45</v>
      </c>
      <c r="J4491" s="94">
        <v>39816</v>
      </c>
      <c r="K4491" s="95">
        <v>58897</v>
      </c>
      <c r="L4491" s="96">
        <v>3432425.5900015598</v>
      </c>
    </row>
    <row r="4492" spans="1:12" s="97" customFormat="1" ht="15" customHeight="1" x14ac:dyDescent="0.25">
      <c r="A4492" s="91" t="s">
        <v>57</v>
      </c>
      <c r="B4492" s="92" t="s">
        <v>42</v>
      </c>
      <c r="C4492" s="92" t="s">
        <v>54</v>
      </c>
      <c r="D4492" s="92" t="s">
        <v>37</v>
      </c>
      <c r="E4492" s="92" t="s">
        <v>37</v>
      </c>
      <c r="F4492" s="92" t="s">
        <v>121</v>
      </c>
      <c r="G4492" s="93" t="s">
        <v>43</v>
      </c>
      <c r="H4492" s="93" t="s">
        <v>37</v>
      </c>
      <c r="I4492" s="92" t="s">
        <v>117</v>
      </c>
      <c r="J4492" s="94">
        <v>16750</v>
      </c>
      <c r="K4492" s="95">
        <v>30749</v>
      </c>
      <c r="L4492" s="96">
        <v>2788528.8800010202</v>
      </c>
    </row>
    <row r="4493" spans="1:12" s="97" customFormat="1" ht="15" customHeight="1" x14ac:dyDescent="0.25">
      <c r="A4493" s="91" t="s">
        <v>57</v>
      </c>
      <c r="B4493" s="92" t="s">
        <v>42</v>
      </c>
      <c r="C4493" s="92" t="s">
        <v>54</v>
      </c>
      <c r="D4493" s="92" t="s">
        <v>37</v>
      </c>
      <c r="E4493" s="92" t="s">
        <v>37</v>
      </c>
      <c r="F4493" s="92" t="s">
        <v>121</v>
      </c>
      <c r="G4493" s="93" t="s">
        <v>43</v>
      </c>
      <c r="H4493" s="93" t="s">
        <v>37</v>
      </c>
      <c r="I4493" s="92" t="s">
        <v>45</v>
      </c>
      <c r="J4493" s="94">
        <v>41196</v>
      </c>
      <c r="K4493" s="95">
        <v>60239</v>
      </c>
      <c r="L4493" s="96">
        <v>3448099.64000171</v>
      </c>
    </row>
    <row r="4494" spans="1:12" s="97" customFormat="1" ht="15" customHeight="1" x14ac:dyDescent="0.25">
      <c r="A4494" s="91" t="s">
        <v>57</v>
      </c>
      <c r="B4494" s="92" t="s">
        <v>42</v>
      </c>
      <c r="C4494" s="92" t="s">
        <v>54</v>
      </c>
      <c r="D4494" s="92" t="s">
        <v>37</v>
      </c>
      <c r="E4494" s="92" t="s">
        <v>37</v>
      </c>
      <c r="F4494" s="92" t="s">
        <v>121</v>
      </c>
      <c r="G4494" s="93" t="s">
        <v>44</v>
      </c>
      <c r="H4494" s="93" t="s">
        <v>37</v>
      </c>
      <c r="I4494" s="92" t="s">
        <v>117</v>
      </c>
      <c r="J4494" s="94">
        <v>16065</v>
      </c>
      <c r="K4494" s="95">
        <v>28513</v>
      </c>
      <c r="L4494" s="96">
        <v>2490967.9600009401</v>
      </c>
    </row>
    <row r="4495" spans="1:12" s="97" customFormat="1" ht="15" customHeight="1" x14ac:dyDescent="0.25">
      <c r="A4495" s="91" t="s">
        <v>57</v>
      </c>
      <c r="B4495" s="92" t="s">
        <v>42</v>
      </c>
      <c r="C4495" s="92" t="s">
        <v>54</v>
      </c>
      <c r="D4495" s="92" t="s">
        <v>37</v>
      </c>
      <c r="E4495" s="92" t="s">
        <v>37</v>
      </c>
      <c r="F4495" s="92" t="s">
        <v>121</v>
      </c>
      <c r="G4495" s="93" t="s">
        <v>44</v>
      </c>
      <c r="H4495" s="93" t="s">
        <v>37</v>
      </c>
      <c r="I4495" s="92" t="s">
        <v>45</v>
      </c>
      <c r="J4495" s="94">
        <v>41467</v>
      </c>
      <c r="K4495" s="95">
        <v>60327</v>
      </c>
      <c r="L4495" s="96">
        <v>3468834.1400016202</v>
      </c>
    </row>
    <row r="4496" spans="1:12" s="97" customFormat="1" ht="15" customHeight="1" x14ac:dyDescent="0.25">
      <c r="A4496" s="91" t="s">
        <v>57</v>
      </c>
      <c r="B4496" s="92" t="s">
        <v>42</v>
      </c>
      <c r="C4496" s="92" t="s">
        <v>54</v>
      </c>
      <c r="D4496" s="92" t="s">
        <v>37</v>
      </c>
      <c r="E4496" s="92" t="s">
        <v>37</v>
      </c>
      <c r="F4496" s="92" t="s">
        <v>121</v>
      </c>
      <c r="G4496" s="93" t="s">
        <v>98</v>
      </c>
      <c r="H4496" s="93" t="s">
        <v>37</v>
      </c>
      <c r="I4496" s="92" t="s">
        <v>117</v>
      </c>
      <c r="J4496" s="94">
        <v>14304</v>
      </c>
      <c r="K4496" s="95">
        <v>25351</v>
      </c>
      <c r="L4496" s="96">
        <v>2266910.97000062</v>
      </c>
    </row>
    <row r="4497" spans="1:12" s="97" customFormat="1" ht="15" customHeight="1" x14ac:dyDescent="0.25">
      <c r="A4497" s="91" t="s">
        <v>57</v>
      </c>
      <c r="B4497" s="92" t="s">
        <v>42</v>
      </c>
      <c r="C4497" s="92" t="s">
        <v>54</v>
      </c>
      <c r="D4497" s="92" t="s">
        <v>37</v>
      </c>
      <c r="E4497" s="92" t="s">
        <v>37</v>
      </c>
      <c r="F4497" s="92" t="s">
        <v>121</v>
      </c>
      <c r="G4497" s="93" t="s">
        <v>98</v>
      </c>
      <c r="H4497" s="93" t="s">
        <v>37</v>
      </c>
      <c r="I4497" s="92" t="s">
        <v>45</v>
      </c>
      <c r="J4497" s="94">
        <v>38085</v>
      </c>
      <c r="K4497" s="95">
        <v>55810</v>
      </c>
      <c r="L4497" s="96">
        <v>3234491.07000111</v>
      </c>
    </row>
    <row r="4498" spans="1:12" s="97" customFormat="1" ht="15" customHeight="1" x14ac:dyDescent="0.25">
      <c r="A4498" s="91" t="s">
        <v>57</v>
      </c>
      <c r="B4498" s="92" t="s">
        <v>42</v>
      </c>
      <c r="C4498" s="92" t="s">
        <v>54</v>
      </c>
      <c r="D4498" s="92" t="s">
        <v>37</v>
      </c>
      <c r="E4498" s="92" t="s">
        <v>37</v>
      </c>
      <c r="F4498" s="92" t="s">
        <v>121</v>
      </c>
      <c r="G4498" s="93" t="s">
        <v>37</v>
      </c>
      <c r="H4498" s="93" t="s">
        <v>122</v>
      </c>
      <c r="I4498" s="92" t="s">
        <v>117</v>
      </c>
      <c r="J4498" s="94">
        <v>8347</v>
      </c>
      <c r="K4498" s="95">
        <v>15995</v>
      </c>
      <c r="L4498" s="96">
        <v>1389574.58000036</v>
      </c>
    </row>
    <row r="4499" spans="1:12" s="97" customFormat="1" ht="15" customHeight="1" x14ac:dyDescent="0.25">
      <c r="A4499" s="91" t="s">
        <v>57</v>
      </c>
      <c r="B4499" s="92" t="s">
        <v>42</v>
      </c>
      <c r="C4499" s="92" t="s">
        <v>54</v>
      </c>
      <c r="D4499" s="92" t="s">
        <v>37</v>
      </c>
      <c r="E4499" s="92" t="s">
        <v>37</v>
      </c>
      <c r="F4499" s="92" t="s">
        <v>121</v>
      </c>
      <c r="G4499" s="93" t="s">
        <v>37</v>
      </c>
      <c r="H4499" s="93" t="s">
        <v>122</v>
      </c>
      <c r="I4499" s="92" t="s">
        <v>45</v>
      </c>
      <c r="J4499" s="94">
        <v>19356</v>
      </c>
      <c r="K4499" s="95">
        <v>28639</v>
      </c>
      <c r="L4499" s="96">
        <v>1603634.1999999001</v>
      </c>
    </row>
    <row r="4500" spans="1:12" s="97" customFormat="1" ht="15" customHeight="1" x14ac:dyDescent="0.25">
      <c r="A4500" s="91" t="s">
        <v>57</v>
      </c>
      <c r="B4500" s="92" t="s">
        <v>42</v>
      </c>
      <c r="C4500" s="92" t="s">
        <v>54</v>
      </c>
      <c r="D4500" s="92" t="s">
        <v>37</v>
      </c>
      <c r="E4500" s="92" t="s">
        <v>37</v>
      </c>
      <c r="F4500" s="92" t="s">
        <v>121</v>
      </c>
      <c r="G4500" s="93" t="s">
        <v>37</v>
      </c>
      <c r="H4500" s="93" t="s">
        <v>37</v>
      </c>
      <c r="I4500" s="92" t="s">
        <v>117</v>
      </c>
      <c r="J4500" s="94">
        <v>79159</v>
      </c>
      <c r="K4500" s="95">
        <v>160054</v>
      </c>
      <c r="L4500" s="96">
        <v>14326497.299995</v>
      </c>
    </row>
    <row r="4501" spans="1:12" s="97" customFormat="1" ht="15" customHeight="1" x14ac:dyDescent="0.25">
      <c r="A4501" s="91" t="s">
        <v>57</v>
      </c>
      <c r="B4501" s="92" t="s">
        <v>42</v>
      </c>
      <c r="C4501" s="92" t="s">
        <v>54</v>
      </c>
      <c r="D4501" s="92" t="s">
        <v>37</v>
      </c>
      <c r="E4501" s="92" t="s">
        <v>37</v>
      </c>
      <c r="F4501" s="92" t="s">
        <v>121</v>
      </c>
      <c r="G4501" s="93" t="s">
        <v>37</v>
      </c>
      <c r="H4501" s="93" t="s">
        <v>37</v>
      </c>
      <c r="I4501" s="92" t="s">
        <v>45</v>
      </c>
      <c r="J4501" s="94">
        <v>190208</v>
      </c>
      <c r="K4501" s="95">
        <v>301777</v>
      </c>
      <c r="L4501" s="96">
        <v>17540647.8698733</v>
      </c>
    </row>
    <row r="4502" spans="1:12" s="97" customFormat="1" ht="15" customHeight="1" x14ac:dyDescent="0.25">
      <c r="A4502" s="91" t="s">
        <v>57</v>
      </c>
      <c r="B4502" s="92" t="s">
        <v>42</v>
      </c>
      <c r="C4502" s="92" t="s">
        <v>54</v>
      </c>
      <c r="D4502" s="92" t="s">
        <v>37</v>
      </c>
      <c r="E4502" s="92" t="s">
        <v>37</v>
      </c>
      <c r="F4502" s="92" t="s">
        <v>121</v>
      </c>
      <c r="G4502" s="93" t="s">
        <v>37</v>
      </c>
      <c r="H4502" s="93" t="s">
        <v>64</v>
      </c>
      <c r="I4502" s="92" t="s">
        <v>117</v>
      </c>
      <c r="J4502" s="94">
        <v>69825</v>
      </c>
      <c r="K4502" s="95">
        <v>141668</v>
      </c>
      <c r="L4502" s="96">
        <v>12756045.8599778</v>
      </c>
    </row>
    <row r="4503" spans="1:12" s="97" customFormat="1" ht="15" customHeight="1" x14ac:dyDescent="0.25">
      <c r="A4503" s="91" t="s">
        <v>57</v>
      </c>
      <c r="B4503" s="92" t="s">
        <v>42</v>
      </c>
      <c r="C4503" s="92" t="s">
        <v>54</v>
      </c>
      <c r="D4503" s="92" t="s">
        <v>37</v>
      </c>
      <c r="E4503" s="92" t="s">
        <v>37</v>
      </c>
      <c r="F4503" s="92" t="s">
        <v>121</v>
      </c>
      <c r="G4503" s="93" t="s">
        <v>37</v>
      </c>
      <c r="H4503" s="93" t="s">
        <v>64</v>
      </c>
      <c r="I4503" s="92" t="s">
        <v>45</v>
      </c>
      <c r="J4503" s="94">
        <v>169799</v>
      </c>
      <c r="K4503" s="95">
        <v>270473</v>
      </c>
      <c r="L4503" s="96">
        <v>15785671.730037199</v>
      </c>
    </row>
    <row r="4504" spans="1:12" s="97" customFormat="1" ht="15" customHeight="1" x14ac:dyDescent="0.25">
      <c r="A4504" s="91" t="s">
        <v>57</v>
      </c>
      <c r="B4504" s="92" t="s">
        <v>42</v>
      </c>
      <c r="C4504" s="92" t="s">
        <v>54</v>
      </c>
      <c r="D4504" s="92" t="s">
        <v>37</v>
      </c>
      <c r="E4504" s="92" t="s">
        <v>37</v>
      </c>
      <c r="F4504" s="92" t="s">
        <v>60</v>
      </c>
      <c r="G4504" s="93" t="s">
        <v>41</v>
      </c>
      <c r="H4504" s="93" t="s">
        <v>37</v>
      </c>
      <c r="I4504" s="92" t="s">
        <v>117</v>
      </c>
      <c r="J4504" s="94">
        <v>5778</v>
      </c>
      <c r="K4504" s="95">
        <v>12182</v>
      </c>
      <c r="L4504" s="96">
        <v>1095551.5099999399</v>
      </c>
    </row>
    <row r="4505" spans="1:12" s="97" customFormat="1" ht="15" customHeight="1" x14ac:dyDescent="0.25">
      <c r="A4505" s="91" t="s">
        <v>57</v>
      </c>
      <c r="B4505" s="92" t="s">
        <v>42</v>
      </c>
      <c r="C4505" s="92" t="s">
        <v>54</v>
      </c>
      <c r="D4505" s="92" t="s">
        <v>37</v>
      </c>
      <c r="E4505" s="92" t="s">
        <v>37</v>
      </c>
      <c r="F4505" s="92" t="s">
        <v>60</v>
      </c>
      <c r="G4505" s="93" t="s">
        <v>41</v>
      </c>
      <c r="H4505" s="93" t="s">
        <v>37</v>
      </c>
      <c r="I4505" s="92" t="s">
        <v>45</v>
      </c>
      <c r="J4505" s="94">
        <v>10115</v>
      </c>
      <c r="K4505" s="95">
        <v>14644</v>
      </c>
      <c r="L4505" s="96">
        <v>944268.49999984703</v>
      </c>
    </row>
    <row r="4506" spans="1:12" s="97" customFormat="1" ht="15" customHeight="1" x14ac:dyDescent="0.25">
      <c r="A4506" s="91" t="s">
        <v>57</v>
      </c>
      <c r="B4506" s="92" t="s">
        <v>42</v>
      </c>
      <c r="C4506" s="92" t="s">
        <v>54</v>
      </c>
      <c r="D4506" s="92" t="s">
        <v>37</v>
      </c>
      <c r="E4506" s="92" t="s">
        <v>37</v>
      </c>
      <c r="F4506" s="92" t="s">
        <v>60</v>
      </c>
      <c r="G4506" s="93" t="s">
        <v>42</v>
      </c>
      <c r="H4506" s="93" t="s">
        <v>37</v>
      </c>
      <c r="I4506" s="92" t="s">
        <v>117</v>
      </c>
      <c r="J4506" s="94">
        <v>4761</v>
      </c>
      <c r="K4506" s="95">
        <v>9920</v>
      </c>
      <c r="L4506" s="96">
        <v>893277.56999993697</v>
      </c>
    </row>
    <row r="4507" spans="1:12" s="97" customFormat="1" ht="15" customHeight="1" x14ac:dyDescent="0.25">
      <c r="A4507" s="91" t="s">
        <v>57</v>
      </c>
      <c r="B4507" s="92" t="s">
        <v>42</v>
      </c>
      <c r="C4507" s="92" t="s">
        <v>54</v>
      </c>
      <c r="D4507" s="92" t="s">
        <v>37</v>
      </c>
      <c r="E4507" s="92" t="s">
        <v>37</v>
      </c>
      <c r="F4507" s="92" t="s">
        <v>60</v>
      </c>
      <c r="G4507" s="93" t="s">
        <v>42</v>
      </c>
      <c r="H4507" s="93" t="s">
        <v>37</v>
      </c>
      <c r="I4507" s="92" t="s">
        <v>45</v>
      </c>
      <c r="J4507" s="94">
        <v>9175</v>
      </c>
      <c r="K4507" s="95">
        <v>12820</v>
      </c>
      <c r="L4507" s="96">
        <v>818734.449999884</v>
      </c>
    </row>
    <row r="4508" spans="1:12" s="97" customFormat="1" ht="15" customHeight="1" x14ac:dyDescent="0.25">
      <c r="A4508" s="91" t="s">
        <v>57</v>
      </c>
      <c r="B4508" s="92" t="s">
        <v>42</v>
      </c>
      <c r="C4508" s="92" t="s">
        <v>54</v>
      </c>
      <c r="D4508" s="92" t="s">
        <v>37</v>
      </c>
      <c r="E4508" s="92" t="s">
        <v>37</v>
      </c>
      <c r="F4508" s="92" t="s">
        <v>60</v>
      </c>
      <c r="G4508" s="93" t="s">
        <v>43</v>
      </c>
      <c r="H4508" s="93" t="s">
        <v>37</v>
      </c>
      <c r="I4508" s="92" t="s">
        <v>117</v>
      </c>
      <c r="J4508" s="94">
        <v>4390</v>
      </c>
      <c r="K4508" s="95">
        <v>8453</v>
      </c>
      <c r="L4508" s="96">
        <v>747049.51999994402</v>
      </c>
    </row>
    <row r="4509" spans="1:12" s="97" customFormat="1" ht="15" customHeight="1" x14ac:dyDescent="0.25">
      <c r="A4509" s="91" t="s">
        <v>57</v>
      </c>
      <c r="B4509" s="92" t="s">
        <v>42</v>
      </c>
      <c r="C4509" s="92" t="s">
        <v>54</v>
      </c>
      <c r="D4509" s="92" t="s">
        <v>37</v>
      </c>
      <c r="E4509" s="92" t="s">
        <v>37</v>
      </c>
      <c r="F4509" s="92" t="s">
        <v>60</v>
      </c>
      <c r="G4509" s="93" t="s">
        <v>43</v>
      </c>
      <c r="H4509" s="93" t="s">
        <v>37</v>
      </c>
      <c r="I4509" s="92" t="s">
        <v>45</v>
      </c>
      <c r="J4509" s="94">
        <v>8718</v>
      </c>
      <c r="K4509" s="95">
        <v>12081</v>
      </c>
      <c r="L4509" s="96">
        <v>775289.25999989395</v>
      </c>
    </row>
    <row r="4510" spans="1:12" s="97" customFormat="1" ht="15" customHeight="1" x14ac:dyDescent="0.25">
      <c r="A4510" s="91" t="s">
        <v>57</v>
      </c>
      <c r="B4510" s="92" t="s">
        <v>42</v>
      </c>
      <c r="C4510" s="92" t="s">
        <v>54</v>
      </c>
      <c r="D4510" s="92" t="s">
        <v>37</v>
      </c>
      <c r="E4510" s="92" t="s">
        <v>37</v>
      </c>
      <c r="F4510" s="92" t="s">
        <v>60</v>
      </c>
      <c r="G4510" s="93" t="s">
        <v>44</v>
      </c>
      <c r="H4510" s="93" t="s">
        <v>37</v>
      </c>
      <c r="I4510" s="92" t="s">
        <v>117</v>
      </c>
      <c r="J4510" s="94">
        <v>3832</v>
      </c>
      <c r="K4510" s="95">
        <v>7492</v>
      </c>
      <c r="L4510" s="96">
        <v>673325.86999993701</v>
      </c>
    </row>
    <row r="4511" spans="1:12" s="97" customFormat="1" ht="15" customHeight="1" x14ac:dyDescent="0.25">
      <c r="A4511" s="91" t="s">
        <v>57</v>
      </c>
      <c r="B4511" s="92" t="s">
        <v>42</v>
      </c>
      <c r="C4511" s="92" t="s">
        <v>54</v>
      </c>
      <c r="D4511" s="92" t="s">
        <v>37</v>
      </c>
      <c r="E4511" s="92" t="s">
        <v>37</v>
      </c>
      <c r="F4511" s="92" t="s">
        <v>60</v>
      </c>
      <c r="G4511" s="93" t="s">
        <v>44</v>
      </c>
      <c r="H4511" s="93" t="s">
        <v>37</v>
      </c>
      <c r="I4511" s="92" t="s">
        <v>45</v>
      </c>
      <c r="J4511" s="94">
        <v>7975</v>
      </c>
      <c r="K4511" s="95">
        <v>11074</v>
      </c>
      <c r="L4511" s="96">
        <v>714474.64999991201</v>
      </c>
    </row>
    <row r="4512" spans="1:12" s="97" customFormat="1" ht="15" customHeight="1" x14ac:dyDescent="0.25">
      <c r="A4512" s="91" t="s">
        <v>57</v>
      </c>
      <c r="B4512" s="92" t="s">
        <v>42</v>
      </c>
      <c r="C4512" s="92" t="s">
        <v>54</v>
      </c>
      <c r="D4512" s="92" t="s">
        <v>37</v>
      </c>
      <c r="E4512" s="92" t="s">
        <v>37</v>
      </c>
      <c r="F4512" s="92" t="s">
        <v>60</v>
      </c>
      <c r="G4512" s="93" t="s">
        <v>98</v>
      </c>
      <c r="H4512" s="93" t="s">
        <v>37</v>
      </c>
      <c r="I4512" s="92" t="s">
        <v>117</v>
      </c>
      <c r="J4512" s="94">
        <v>3812</v>
      </c>
      <c r="K4512" s="95">
        <v>7210</v>
      </c>
      <c r="L4512" s="96">
        <v>637870.61999993701</v>
      </c>
    </row>
    <row r="4513" spans="1:12" s="97" customFormat="1" ht="15" customHeight="1" x14ac:dyDescent="0.25">
      <c r="A4513" s="91" t="s">
        <v>57</v>
      </c>
      <c r="B4513" s="92" t="s">
        <v>42</v>
      </c>
      <c r="C4513" s="92" t="s">
        <v>54</v>
      </c>
      <c r="D4513" s="92" t="s">
        <v>37</v>
      </c>
      <c r="E4513" s="92" t="s">
        <v>37</v>
      </c>
      <c r="F4513" s="92" t="s">
        <v>60</v>
      </c>
      <c r="G4513" s="93" t="s">
        <v>98</v>
      </c>
      <c r="H4513" s="93" t="s">
        <v>37</v>
      </c>
      <c r="I4513" s="92" t="s">
        <v>45</v>
      </c>
      <c r="J4513" s="94">
        <v>7937</v>
      </c>
      <c r="K4513" s="95">
        <v>11289</v>
      </c>
      <c r="L4513" s="96">
        <v>758724.23999991</v>
      </c>
    </row>
    <row r="4514" spans="1:12" s="97" customFormat="1" ht="15" customHeight="1" x14ac:dyDescent="0.25">
      <c r="A4514" s="91" t="s">
        <v>57</v>
      </c>
      <c r="B4514" s="92" t="s">
        <v>42</v>
      </c>
      <c r="C4514" s="92" t="s">
        <v>54</v>
      </c>
      <c r="D4514" s="92" t="s">
        <v>37</v>
      </c>
      <c r="E4514" s="92" t="s">
        <v>37</v>
      </c>
      <c r="F4514" s="92" t="s">
        <v>60</v>
      </c>
      <c r="G4514" s="93" t="s">
        <v>37</v>
      </c>
      <c r="H4514" s="93" t="s">
        <v>122</v>
      </c>
      <c r="I4514" s="92" t="s">
        <v>117</v>
      </c>
      <c r="J4514" s="94">
        <v>2620</v>
      </c>
      <c r="K4514" s="95">
        <v>5071</v>
      </c>
      <c r="L4514" s="96">
        <v>433336.85999998503</v>
      </c>
    </row>
    <row r="4515" spans="1:12" s="97" customFormat="1" ht="15" customHeight="1" x14ac:dyDescent="0.25">
      <c r="A4515" s="91" t="s">
        <v>57</v>
      </c>
      <c r="B4515" s="92" t="s">
        <v>42</v>
      </c>
      <c r="C4515" s="92" t="s">
        <v>54</v>
      </c>
      <c r="D4515" s="92" t="s">
        <v>37</v>
      </c>
      <c r="E4515" s="92" t="s">
        <v>37</v>
      </c>
      <c r="F4515" s="92" t="s">
        <v>60</v>
      </c>
      <c r="G4515" s="93" t="s">
        <v>37</v>
      </c>
      <c r="H4515" s="93" t="s">
        <v>122</v>
      </c>
      <c r="I4515" s="92" t="s">
        <v>45</v>
      </c>
      <c r="J4515" s="94">
        <v>5042</v>
      </c>
      <c r="K4515" s="95">
        <v>7058</v>
      </c>
      <c r="L4515" s="96">
        <v>434507.80999997898</v>
      </c>
    </row>
    <row r="4516" spans="1:12" s="97" customFormat="1" ht="15" customHeight="1" x14ac:dyDescent="0.25">
      <c r="A4516" s="91" t="s">
        <v>57</v>
      </c>
      <c r="B4516" s="92" t="s">
        <v>42</v>
      </c>
      <c r="C4516" s="92" t="s">
        <v>54</v>
      </c>
      <c r="D4516" s="92" t="s">
        <v>37</v>
      </c>
      <c r="E4516" s="92" t="s">
        <v>37</v>
      </c>
      <c r="F4516" s="92" t="s">
        <v>60</v>
      </c>
      <c r="G4516" s="93" t="s">
        <v>37</v>
      </c>
      <c r="H4516" s="93" t="s">
        <v>37</v>
      </c>
      <c r="I4516" s="92" t="s">
        <v>117</v>
      </c>
      <c r="J4516" s="94">
        <v>21275</v>
      </c>
      <c r="K4516" s="95">
        <v>45774</v>
      </c>
      <c r="L4516" s="96">
        <v>4090769.20000041</v>
      </c>
    </row>
    <row r="4517" spans="1:12" s="97" customFormat="1" ht="15" customHeight="1" x14ac:dyDescent="0.25">
      <c r="A4517" s="91" t="s">
        <v>57</v>
      </c>
      <c r="B4517" s="92" t="s">
        <v>42</v>
      </c>
      <c r="C4517" s="92" t="s">
        <v>54</v>
      </c>
      <c r="D4517" s="92" t="s">
        <v>37</v>
      </c>
      <c r="E4517" s="92" t="s">
        <v>37</v>
      </c>
      <c r="F4517" s="92" t="s">
        <v>60</v>
      </c>
      <c r="G4517" s="93" t="s">
        <v>37</v>
      </c>
      <c r="H4517" s="93" t="s">
        <v>37</v>
      </c>
      <c r="I4517" s="92" t="s">
        <v>45</v>
      </c>
      <c r="J4517" s="94">
        <v>41521</v>
      </c>
      <c r="K4517" s="95">
        <v>62362</v>
      </c>
      <c r="L4517" s="96">
        <v>4041154.2099994798</v>
      </c>
    </row>
    <row r="4518" spans="1:12" s="97" customFormat="1" ht="15" customHeight="1" x14ac:dyDescent="0.25">
      <c r="A4518" s="91" t="s">
        <v>57</v>
      </c>
      <c r="B4518" s="92" t="s">
        <v>42</v>
      </c>
      <c r="C4518" s="92" t="s">
        <v>54</v>
      </c>
      <c r="D4518" s="92" t="s">
        <v>37</v>
      </c>
      <c r="E4518" s="92" t="s">
        <v>37</v>
      </c>
      <c r="F4518" s="92" t="s">
        <v>60</v>
      </c>
      <c r="G4518" s="93" t="s">
        <v>37</v>
      </c>
      <c r="H4518" s="93" t="s">
        <v>64</v>
      </c>
      <c r="I4518" s="92" t="s">
        <v>117</v>
      </c>
      <c r="J4518" s="94">
        <v>18554</v>
      </c>
      <c r="K4518" s="95">
        <v>40274</v>
      </c>
      <c r="L4518" s="96">
        <v>3621046.2399996198</v>
      </c>
    </row>
    <row r="4519" spans="1:12" s="97" customFormat="1" ht="15" customHeight="1" x14ac:dyDescent="0.25">
      <c r="A4519" s="91" t="s">
        <v>57</v>
      </c>
      <c r="B4519" s="92" t="s">
        <v>42</v>
      </c>
      <c r="C4519" s="92" t="s">
        <v>54</v>
      </c>
      <c r="D4519" s="92" t="s">
        <v>37</v>
      </c>
      <c r="E4519" s="92" t="s">
        <v>37</v>
      </c>
      <c r="F4519" s="92" t="s">
        <v>60</v>
      </c>
      <c r="G4519" s="93" t="s">
        <v>37</v>
      </c>
      <c r="H4519" s="93" t="s">
        <v>64</v>
      </c>
      <c r="I4519" s="92" t="s">
        <v>45</v>
      </c>
      <c r="J4519" s="94">
        <v>36377</v>
      </c>
      <c r="K4519" s="95">
        <v>54970</v>
      </c>
      <c r="L4519" s="96">
        <v>3584521.2200014801</v>
      </c>
    </row>
    <row r="4520" spans="1:12" s="97" customFormat="1" ht="15" customHeight="1" x14ac:dyDescent="0.25">
      <c r="A4520" s="91" t="s">
        <v>57</v>
      </c>
      <c r="B4520" s="92" t="s">
        <v>42</v>
      </c>
      <c r="C4520" s="92" t="s">
        <v>54</v>
      </c>
      <c r="D4520" s="92" t="s">
        <v>37</v>
      </c>
      <c r="E4520" s="92" t="s">
        <v>37</v>
      </c>
      <c r="F4520" s="92" t="s">
        <v>37</v>
      </c>
      <c r="G4520" s="93" t="s">
        <v>41</v>
      </c>
      <c r="H4520" s="93" t="s">
        <v>122</v>
      </c>
      <c r="I4520" s="92" t="s">
        <v>117</v>
      </c>
      <c r="J4520" s="94">
        <v>3347</v>
      </c>
      <c r="K4520" s="95">
        <v>4805</v>
      </c>
      <c r="L4520" s="96">
        <v>434202.489999988</v>
      </c>
    </row>
    <row r="4521" spans="1:12" s="97" customFormat="1" ht="15" customHeight="1" x14ac:dyDescent="0.25">
      <c r="A4521" s="91" t="s">
        <v>57</v>
      </c>
      <c r="B4521" s="92" t="s">
        <v>42</v>
      </c>
      <c r="C4521" s="92" t="s">
        <v>54</v>
      </c>
      <c r="D4521" s="92" t="s">
        <v>37</v>
      </c>
      <c r="E4521" s="92" t="s">
        <v>37</v>
      </c>
      <c r="F4521" s="92" t="s">
        <v>37</v>
      </c>
      <c r="G4521" s="93" t="s">
        <v>41</v>
      </c>
      <c r="H4521" s="93" t="s">
        <v>122</v>
      </c>
      <c r="I4521" s="92" t="s">
        <v>45</v>
      </c>
      <c r="J4521" s="94">
        <v>6550</v>
      </c>
      <c r="K4521" s="95">
        <v>7141</v>
      </c>
      <c r="L4521" s="96">
        <v>415279.35999997001</v>
      </c>
    </row>
    <row r="4522" spans="1:12" s="97" customFormat="1" ht="15" customHeight="1" x14ac:dyDescent="0.25">
      <c r="A4522" s="91" t="s">
        <v>57</v>
      </c>
      <c r="B4522" s="92" t="s">
        <v>42</v>
      </c>
      <c r="C4522" s="92" t="s">
        <v>54</v>
      </c>
      <c r="D4522" s="92" t="s">
        <v>37</v>
      </c>
      <c r="E4522" s="92" t="s">
        <v>37</v>
      </c>
      <c r="F4522" s="92" t="s">
        <v>37</v>
      </c>
      <c r="G4522" s="93" t="s">
        <v>41</v>
      </c>
      <c r="H4522" s="93" t="s">
        <v>37</v>
      </c>
      <c r="I4522" s="92" t="s">
        <v>117</v>
      </c>
      <c r="J4522" s="94">
        <v>26389</v>
      </c>
      <c r="K4522" s="95">
        <v>53578</v>
      </c>
      <c r="L4522" s="96">
        <v>4971806.93000207</v>
      </c>
    </row>
    <row r="4523" spans="1:12" s="97" customFormat="1" ht="15" customHeight="1" x14ac:dyDescent="0.25">
      <c r="A4523" s="91" t="s">
        <v>57</v>
      </c>
      <c r="B4523" s="92" t="s">
        <v>42</v>
      </c>
      <c r="C4523" s="92" t="s">
        <v>54</v>
      </c>
      <c r="D4523" s="92" t="s">
        <v>37</v>
      </c>
      <c r="E4523" s="92" t="s">
        <v>37</v>
      </c>
      <c r="F4523" s="92" t="s">
        <v>37</v>
      </c>
      <c r="G4523" s="93" t="s">
        <v>41</v>
      </c>
      <c r="H4523" s="93" t="s">
        <v>37</v>
      </c>
      <c r="I4523" s="92" t="s">
        <v>45</v>
      </c>
      <c r="J4523" s="94">
        <v>53188</v>
      </c>
      <c r="K4523" s="95">
        <v>80610</v>
      </c>
      <c r="L4523" s="96">
        <v>4991131.3300040197</v>
      </c>
    </row>
    <row r="4524" spans="1:12" s="97" customFormat="1" ht="15" customHeight="1" x14ac:dyDescent="0.25">
      <c r="A4524" s="91" t="s">
        <v>57</v>
      </c>
      <c r="B4524" s="92" t="s">
        <v>42</v>
      </c>
      <c r="C4524" s="92" t="s">
        <v>54</v>
      </c>
      <c r="D4524" s="92" t="s">
        <v>37</v>
      </c>
      <c r="E4524" s="92" t="s">
        <v>37</v>
      </c>
      <c r="F4524" s="92" t="s">
        <v>37</v>
      </c>
      <c r="G4524" s="93" t="s">
        <v>41</v>
      </c>
      <c r="H4524" s="93" t="s">
        <v>64</v>
      </c>
      <c r="I4524" s="92" t="s">
        <v>117</v>
      </c>
      <c r="J4524" s="94">
        <v>23069</v>
      </c>
      <c r="K4524" s="95">
        <v>48773</v>
      </c>
      <c r="L4524" s="96">
        <v>4537604.4400022496</v>
      </c>
    </row>
    <row r="4525" spans="1:12" s="97" customFormat="1" ht="15" customHeight="1" x14ac:dyDescent="0.25">
      <c r="A4525" s="91" t="s">
        <v>57</v>
      </c>
      <c r="B4525" s="92" t="s">
        <v>42</v>
      </c>
      <c r="C4525" s="92" t="s">
        <v>54</v>
      </c>
      <c r="D4525" s="92" t="s">
        <v>37</v>
      </c>
      <c r="E4525" s="92" t="s">
        <v>37</v>
      </c>
      <c r="F4525" s="92" t="s">
        <v>37</v>
      </c>
      <c r="G4525" s="93" t="s">
        <v>41</v>
      </c>
      <c r="H4525" s="93" t="s">
        <v>64</v>
      </c>
      <c r="I4525" s="92" t="s">
        <v>45</v>
      </c>
      <c r="J4525" s="94">
        <v>46660</v>
      </c>
      <c r="K4525" s="95">
        <v>73469</v>
      </c>
      <c r="L4525" s="96">
        <v>4575851.9700025199</v>
      </c>
    </row>
    <row r="4526" spans="1:12" s="97" customFormat="1" ht="15" customHeight="1" x14ac:dyDescent="0.25">
      <c r="A4526" s="91" t="s">
        <v>57</v>
      </c>
      <c r="B4526" s="92" t="s">
        <v>42</v>
      </c>
      <c r="C4526" s="92" t="s">
        <v>54</v>
      </c>
      <c r="D4526" s="92" t="s">
        <v>37</v>
      </c>
      <c r="E4526" s="92" t="s">
        <v>37</v>
      </c>
      <c r="F4526" s="92" t="s">
        <v>37</v>
      </c>
      <c r="G4526" s="93" t="s">
        <v>42</v>
      </c>
      <c r="H4526" s="93" t="s">
        <v>122</v>
      </c>
      <c r="I4526" s="92" t="s">
        <v>117</v>
      </c>
      <c r="J4526" s="94">
        <v>3544</v>
      </c>
      <c r="K4526" s="95">
        <v>4899</v>
      </c>
      <c r="L4526" s="96">
        <v>438885.21999998699</v>
      </c>
    </row>
    <row r="4527" spans="1:12" s="97" customFormat="1" ht="15" customHeight="1" x14ac:dyDescent="0.25">
      <c r="A4527" s="91" t="s">
        <v>57</v>
      </c>
      <c r="B4527" s="92" t="s">
        <v>42</v>
      </c>
      <c r="C4527" s="92" t="s">
        <v>54</v>
      </c>
      <c r="D4527" s="92" t="s">
        <v>37</v>
      </c>
      <c r="E4527" s="92" t="s">
        <v>37</v>
      </c>
      <c r="F4527" s="92" t="s">
        <v>37</v>
      </c>
      <c r="G4527" s="93" t="s">
        <v>42</v>
      </c>
      <c r="H4527" s="93" t="s">
        <v>122</v>
      </c>
      <c r="I4527" s="92" t="s">
        <v>45</v>
      </c>
      <c r="J4527" s="94">
        <v>7879</v>
      </c>
      <c r="K4527" s="95">
        <v>8208</v>
      </c>
      <c r="L4527" s="96">
        <v>488501.16999995802</v>
      </c>
    </row>
    <row r="4528" spans="1:12" s="97" customFormat="1" ht="15" customHeight="1" x14ac:dyDescent="0.25">
      <c r="A4528" s="91" t="s">
        <v>57</v>
      </c>
      <c r="B4528" s="92" t="s">
        <v>42</v>
      </c>
      <c r="C4528" s="92" t="s">
        <v>54</v>
      </c>
      <c r="D4528" s="92" t="s">
        <v>37</v>
      </c>
      <c r="E4528" s="92" t="s">
        <v>37</v>
      </c>
      <c r="F4528" s="92" t="s">
        <v>37</v>
      </c>
      <c r="G4528" s="93" t="s">
        <v>42</v>
      </c>
      <c r="H4528" s="93" t="s">
        <v>37</v>
      </c>
      <c r="I4528" s="92" t="s">
        <v>117</v>
      </c>
      <c r="J4528" s="94">
        <v>23481</v>
      </c>
      <c r="K4528" s="95">
        <v>46725</v>
      </c>
      <c r="L4528" s="96">
        <v>4341282.1800013101</v>
      </c>
    </row>
    <row r="4529" spans="1:12" s="97" customFormat="1" ht="15" customHeight="1" x14ac:dyDescent="0.25">
      <c r="A4529" s="91" t="s">
        <v>57</v>
      </c>
      <c r="B4529" s="92" t="s">
        <v>42</v>
      </c>
      <c r="C4529" s="92" t="s">
        <v>54</v>
      </c>
      <c r="D4529" s="92" t="s">
        <v>37</v>
      </c>
      <c r="E4529" s="92" t="s">
        <v>37</v>
      </c>
      <c r="F4529" s="92" t="s">
        <v>37</v>
      </c>
      <c r="G4529" s="93" t="s">
        <v>42</v>
      </c>
      <c r="H4529" s="93" t="s">
        <v>37</v>
      </c>
      <c r="I4529" s="92" t="s">
        <v>45</v>
      </c>
      <c r="J4529" s="94">
        <v>51462</v>
      </c>
      <c r="K4529" s="95">
        <v>75181</v>
      </c>
      <c r="L4529" s="96">
        <v>4578352.1100044399</v>
      </c>
    </row>
    <row r="4530" spans="1:12" s="97" customFormat="1" ht="15" customHeight="1" x14ac:dyDescent="0.25">
      <c r="A4530" s="91" t="s">
        <v>57</v>
      </c>
      <c r="B4530" s="92" t="s">
        <v>42</v>
      </c>
      <c r="C4530" s="92" t="s">
        <v>54</v>
      </c>
      <c r="D4530" s="92" t="s">
        <v>37</v>
      </c>
      <c r="E4530" s="92" t="s">
        <v>37</v>
      </c>
      <c r="F4530" s="92" t="s">
        <v>37</v>
      </c>
      <c r="G4530" s="93" t="s">
        <v>42</v>
      </c>
      <c r="H4530" s="93" t="s">
        <v>64</v>
      </c>
      <c r="I4530" s="92" t="s">
        <v>117</v>
      </c>
      <c r="J4530" s="94">
        <v>19955</v>
      </c>
      <c r="K4530" s="95">
        <v>41826</v>
      </c>
      <c r="L4530" s="96">
        <v>3902396.9600010999</v>
      </c>
    </row>
    <row r="4531" spans="1:12" s="97" customFormat="1" ht="15" customHeight="1" x14ac:dyDescent="0.25">
      <c r="A4531" s="91" t="s">
        <v>57</v>
      </c>
      <c r="B4531" s="92" t="s">
        <v>42</v>
      </c>
      <c r="C4531" s="92" t="s">
        <v>54</v>
      </c>
      <c r="D4531" s="92" t="s">
        <v>37</v>
      </c>
      <c r="E4531" s="92" t="s">
        <v>37</v>
      </c>
      <c r="F4531" s="92" t="s">
        <v>37</v>
      </c>
      <c r="G4531" s="93" t="s">
        <v>42</v>
      </c>
      <c r="H4531" s="93" t="s">
        <v>64</v>
      </c>
      <c r="I4531" s="92" t="s">
        <v>45</v>
      </c>
      <c r="J4531" s="94">
        <v>43618</v>
      </c>
      <c r="K4531" s="95">
        <v>66973</v>
      </c>
      <c r="L4531" s="96">
        <v>4089850.9400023599</v>
      </c>
    </row>
    <row r="4532" spans="1:12" s="97" customFormat="1" ht="15" customHeight="1" x14ac:dyDescent="0.25">
      <c r="A4532" s="91" t="s">
        <v>57</v>
      </c>
      <c r="B4532" s="92" t="s">
        <v>42</v>
      </c>
      <c r="C4532" s="92" t="s">
        <v>54</v>
      </c>
      <c r="D4532" s="92" t="s">
        <v>37</v>
      </c>
      <c r="E4532" s="92" t="s">
        <v>37</v>
      </c>
      <c r="F4532" s="92" t="s">
        <v>37</v>
      </c>
      <c r="G4532" s="93" t="s">
        <v>43</v>
      </c>
      <c r="H4532" s="93" t="s">
        <v>122</v>
      </c>
      <c r="I4532" s="92" t="s">
        <v>117</v>
      </c>
      <c r="J4532" s="94">
        <v>3500</v>
      </c>
      <c r="K4532" s="95">
        <v>4699</v>
      </c>
      <c r="L4532" s="96">
        <v>417507.21999998903</v>
      </c>
    </row>
    <row r="4533" spans="1:12" s="97" customFormat="1" ht="15" customHeight="1" x14ac:dyDescent="0.25">
      <c r="A4533" s="91" t="s">
        <v>57</v>
      </c>
      <c r="B4533" s="92" t="s">
        <v>42</v>
      </c>
      <c r="C4533" s="92" t="s">
        <v>54</v>
      </c>
      <c r="D4533" s="92" t="s">
        <v>37</v>
      </c>
      <c r="E4533" s="92" t="s">
        <v>37</v>
      </c>
      <c r="F4533" s="92" t="s">
        <v>37</v>
      </c>
      <c r="G4533" s="93" t="s">
        <v>43</v>
      </c>
      <c r="H4533" s="93" t="s">
        <v>122</v>
      </c>
      <c r="I4533" s="92" t="s">
        <v>45</v>
      </c>
      <c r="J4533" s="94">
        <v>7919</v>
      </c>
      <c r="K4533" s="95">
        <v>8300</v>
      </c>
      <c r="L4533" s="96">
        <v>470635.129999962</v>
      </c>
    </row>
    <row r="4534" spans="1:12" s="97" customFormat="1" ht="15" customHeight="1" x14ac:dyDescent="0.25">
      <c r="A4534" s="91" t="s">
        <v>57</v>
      </c>
      <c r="B4534" s="92" t="s">
        <v>42</v>
      </c>
      <c r="C4534" s="92" t="s">
        <v>54</v>
      </c>
      <c r="D4534" s="92" t="s">
        <v>37</v>
      </c>
      <c r="E4534" s="92" t="s">
        <v>37</v>
      </c>
      <c r="F4534" s="92" t="s">
        <v>37</v>
      </c>
      <c r="G4534" s="93" t="s">
        <v>43</v>
      </c>
      <c r="H4534" s="93" t="s">
        <v>37</v>
      </c>
      <c r="I4534" s="92" t="s">
        <v>117</v>
      </c>
      <c r="J4534" s="94">
        <v>22741</v>
      </c>
      <c r="K4534" s="95">
        <v>42545</v>
      </c>
      <c r="L4534" s="96">
        <v>3994235.0100010498</v>
      </c>
    </row>
    <row r="4535" spans="1:12" s="97" customFormat="1" ht="15" customHeight="1" x14ac:dyDescent="0.25">
      <c r="A4535" s="91" t="s">
        <v>57</v>
      </c>
      <c r="B4535" s="92" t="s">
        <v>42</v>
      </c>
      <c r="C4535" s="92" t="s">
        <v>54</v>
      </c>
      <c r="D4535" s="92" t="s">
        <v>37</v>
      </c>
      <c r="E4535" s="92" t="s">
        <v>37</v>
      </c>
      <c r="F4535" s="92" t="s">
        <v>37</v>
      </c>
      <c r="G4535" s="93" t="s">
        <v>43</v>
      </c>
      <c r="H4535" s="93" t="s">
        <v>37</v>
      </c>
      <c r="I4535" s="92" t="s">
        <v>45</v>
      </c>
      <c r="J4535" s="94">
        <v>52870</v>
      </c>
      <c r="K4535" s="95">
        <v>76522</v>
      </c>
      <c r="L4535" s="96">
        <v>4618882.7300045304</v>
      </c>
    </row>
    <row r="4536" spans="1:12" s="97" customFormat="1" ht="15" customHeight="1" x14ac:dyDescent="0.25">
      <c r="A4536" s="91" t="s">
        <v>57</v>
      </c>
      <c r="B4536" s="92" t="s">
        <v>42</v>
      </c>
      <c r="C4536" s="92" t="s">
        <v>54</v>
      </c>
      <c r="D4536" s="92" t="s">
        <v>37</v>
      </c>
      <c r="E4536" s="92" t="s">
        <v>37</v>
      </c>
      <c r="F4536" s="92" t="s">
        <v>37</v>
      </c>
      <c r="G4536" s="93" t="s">
        <v>43</v>
      </c>
      <c r="H4536" s="93" t="s">
        <v>64</v>
      </c>
      <c r="I4536" s="92" t="s">
        <v>117</v>
      </c>
      <c r="J4536" s="94">
        <v>19275</v>
      </c>
      <c r="K4536" s="95">
        <v>37846</v>
      </c>
      <c r="L4536" s="96">
        <v>3576727.79000059</v>
      </c>
    </row>
    <row r="4537" spans="1:12" s="97" customFormat="1" ht="15" customHeight="1" x14ac:dyDescent="0.25">
      <c r="A4537" s="91" t="s">
        <v>57</v>
      </c>
      <c r="B4537" s="92" t="s">
        <v>42</v>
      </c>
      <c r="C4537" s="92" t="s">
        <v>54</v>
      </c>
      <c r="D4537" s="92" t="s">
        <v>37</v>
      </c>
      <c r="E4537" s="92" t="s">
        <v>37</v>
      </c>
      <c r="F4537" s="92" t="s">
        <v>37</v>
      </c>
      <c r="G4537" s="93" t="s">
        <v>43</v>
      </c>
      <c r="H4537" s="93" t="s">
        <v>64</v>
      </c>
      <c r="I4537" s="92" t="s">
        <v>45</v>
      </c>
      <c r="J4537" s="94">
        <v>45025</v>
      </c>
      <c r="K4537" s="95">
        <v>68222</v>
      </c>
      <c r="L4537" s="96">
        <v>4148247.6000025398</v>
      </c>
    </row>
    <row r="4538" spans="1:12" s="97" customFormat="1" ht="15" customHeight="1" x14ac:dyDescent="0.25">
      <c r="A4538" s="91" t="s">
        <v>57</v>
      </c>
      <c r="B4538" s="92" t="s">
        <v>42</v>
      </c>
      <c r="C4538" s="92" t="s">
        <v>54</v>
      </c>
      <c r="D4538" s="92" t="s">
        <v>37</v>
      </c>
      <c r="E4538" s="92" t="s">
        <v>37</v>
      </c>
      <c r="F4538" s="92" t="s">
        <v>37</v>
      </c>
      <c r="G4538" s="93" t="s">
        <v>44</v>
      </c>
      <c r="H4538" s="93" t="s">
        <v>122</v>
      </c>
      <c r="I4538" s="92" t="s">
        <v>117</v>
      </c>
      <c r="J4538" s="94">
        <v>3189</v>
      </c>
      <c r="K4538" s="95">
        <v>4324</v>
      </c>
      <c r="L4538" s="96">
        <v>388910.859999988</v>
      </c>
    </row>
    <row r="4539" spans="1:12" s="97" customFormat="1" ht="15" customHeight="1" x14ac:dyDescent="0.25">
      <c r="A4539" s="91" t="s">
        <v>57</v>
      </c>
      <c r="B4539" s="92" t="s">
        <v>42</v>
      </c>
      <c r="C4539" s="92" t="s">
        <v>54</v>
      </c>
      <c r="D4539" s="92" t="s">
        <v>37</v>
      </c>
      <c r="E4539" s="92" t="s">
        <v>37</v>
      </c>
      <c r="F4539" s="92" t="s">
        <v>37</v>
      </c>
      <c r="G4539" s="93" t="s">
        <v>44</v>
      </c>
      <c r="H4539" s="93" t="s">
        <v>122</v>
      </c>
      <c r="I4539" s="92" t="s">
        <v>45</v>
      </c>
      <c r="J4539" s="94">
        <v>7108</v>
      </c>
      <c r="K4539" s="95">
        <v>7509</v>
      </c>
      <c r="L4539" s="96">
        <v>450220.86999996798</v>
      </c>
    </row>
    <row r="4540" spans="1:12" s="97" customFormat="1" ht="15" customHeight="1" x14ac:dyDescent="0.25">
      <c r="A4540" s="91" t="s">
        <v>57</v>
      </c>
      <c r="B4540" s="92" t="s">
        <v>42</v>
      </c>
      <c r="C4540" s="92" t="s">
        <v>54</v>
      </c>
      <c r="D4540" s="92" t="s">
        <v>37</v>
      </c>
      <c r="E4540" s="92" t="s">
        <v>37</v>
      </c>
      <c r="F4540" s="92" t="s">
        <v>37</v>
      </c>
      <c r="G4540" s="93" t="s">
        <v>44</v>
      </c>
      <c r="H4540" s="93" t="s">
        <v>37</v>
      </c>
      <c r="I4540" s="92" t="s">
        <v>117</v>
      </c>
      <c r="J4540" s="94">
        <v>21635</v>
      </c>
      <c r="K4540" s="95">
        <v>39677</v>
      </c>
      <c r="L4540" s="96">
        <v>3671113.2200008901</v>
      </c>
    </row>
    <row r="4541" spans="1:12" s="97" customFormat="1" ht="15" customHeight="1" x14ac:dyDescent="0.25">
      <c r="A4541" s="91" t="s">
        <v>57</v>
      </c>
      <c r="B4541" s="92" t="s">
        <v>42</v>
      </c>
      <c r="C4541" s="92" t="s">
        <v>54</v>
      </c>
      <c r="D4541" s="92" t="s">
        <v>37</v>
      </c>
      <c r="E4541" s="92" t="s">
        <v>37</v>
      </c>
      <c r="F4541" s="92" t="s">
        <v>37</v>
      </c>
      <c r="G4541" s="93" t="s">
        <v>44</v>
      </c>
      <c r="H4541" s="93" t="s">
        <v>37</v>
      </c>
      <c r="I4541" s="92" t="s">
        <v>45</v>
      </c>
      <c r="J4541" s="94">
        <v>52768</v>
      </c>
      <c r="K4541" s="95">
        <v>76343</v>
      </c>
      <c r="L4541" s="96">
        <v>4627562.7800045703</v>
      </c>
    </row>
    <row r="4542" spans="1:12" s="97" customFormat="1" ht="15" customHeight="1" x14ac:dyDescent="0.25">
      <c r="A4542" s="91" t="s">
        <v>57</v>
      </c>
      <c r="B4542" s="92" t="s">
        <v>42</v>
      </c>
      <c r="C4542" s="92" t="s">
        <v>54</v>
      </c>
      <c r="D4542" s="92" t="s">
        <v>37</v>
      </c>
      <c r="E4542" s="92" t="s">
        <v>37</v>
      </c>
      <c r="F4542" s="92" t="s">
        <v>37</v>
      </c>
      <c r="G4542" s="93" t="s">
        <v>44</v>
      </c>
      <c r="H4542" s="93" t="s">
        <v>64</v>
      </c>
      <c r="I4542" s="92" t="s">
        <v>117</v>
      </c>
      <c r="J4542" s="94">
        <v>18471</v>
      </c>
      <c r="K4542" s="95">
        <v>35353</v>
      </c>
      <c r="L4542" s="96">
        <v>3282202.3600004399</v>
      </c>
    </row>
    <row r="4543" spans="1:12" s="97" customFormat="1" ht="15" customHeight="1" x14ac:dyDescent="0.25">
      <c r="A4543" s="91" t="s">
        <v>57</v>
      </c>
      <c r="B4543" s="92" t="s">
        <v>42</v>
      </c>
      <c r="C4543" s="92" t="s">
        <v>54</v>
      </c>
      <c r="D4543" s="92" t="s">
        <v>37</v>
      </c>
      <c r="E4543" s="92" t="s">
        <v>37</v>
      </c>
      <c r="F4543" s="92" t="s">
        <v>37</v>
      </c>
      <c r="G4543" s="93" t="s">
        <v>44</v>
      </c>
      <c r="H4543" s="93" t="s">
        <v>64</v>
      </c>
      <c r="I4543" s="92" t="s">
        <v>45</v>
      </c>
      <c r="J4543" s="94">
        <v>45710</v>
      </c>
      <c r="K4543" s="95">
        <v>68834</v>
      </c>
      <c r="L4543" s="96">
        <v>4177341.9100025999</v>
      </c>
    </row>
    <row r="4544" spans="1:12" s="97" customFormat="1" ht="15" customHeight="1" x14ac:dyDescent="0.25">
      <c r="A4544" s="91" t="s">
        <v>57</v>
      </c>
      <c r="B4544" s="92" t="s">
        <v>42</v>
      </c>
      <c r="C4544" s="92" t="s">
        <v>54</v>
      </c>
      <c r="D4544" s="92" t="s">
        <v>37</v>
      </c>
      <c r="E4544" s="92" t="s">
        <v>37</v>
      </c>
      <c r="F4544" s="92" t="s">
        <v>37</v>
      </c>
      <c r="G4544" s="93" t="s">
        <v>98</v>
      </c>
      <c r="H4544" s="93" t="s">
        <v>122</v>
      </c>
      <c r="I4544" s="92" t="s">
        <v>117</v>
      </c>
      <c r="J4544" s="94">
        <v>3026</v>
      </c>
      <c r="K4544" s="95">
        <v>4251</v>
      </c>
      <c r="L4544" s="96">
        <v>359653.69999999099</v>
      </c>
    </row>
    <row r="4545" spans="1:12" s="97" customFormat="1" ht="15" customHeight="1" x14ac:dyDescent="0.25">
      <c r="A4545" s="91" t="s">
        <v>57</v>
      </c>
      <c r="B4545" s="92" t="s">
        <v>42</v>
      </c>
      <c r="C4545" s="92" t="s">
        <v>54</v>
      </c>
      <c r="D4545" s="92" t="s">
        <v>37</v>
      </c>
      <c r="E4545" s="92" t="s">
        <v>37</v>
      </c>
      <c r="F4545" s="92" t="s">
        <v>37</v>
      </c>
      <c r="G4545" s="93" t="s">
        <v>98</v>
      </c>
      <c r="H4545" s="93" t="s">
        <v>122</v>
      </c>
      <c r="I4545" s="92" t="s">
        <v>45</v>
      </c>
      <c r="J4545" s="94">
        <v>6117</v>
      </c>
      <c r="K4545" s="95">
        <v>6704</v>
      </c>
      <c r="L4545" s="96">
        <v>389707.23999997601</v>
      </c>
    </row>
    <row r="4546" spans="1:12" s="97" customFormat="1" ht="15" customHeight="1" x14ac:dyDescent="0.25">
      <c r="A4546" s="91" t="s">
        <v>57</v>
      </c>
      <c r="B4546" s="92" t="s">
        <v>42</v>
      </c>
      <c r="C4546" s="92" t="s">
        <v>54</v>
      </c>
      <c r="D4546" s="92" t="s">
        <v>37</v>
      </c>
      <c r="E4546" s="92" t="s">
        <v>37</v>
      </c>
      <c r="F4546" s="92" t="s">
        <v>37</v>
      </c>
      <c r="G4546" s="93" t="s">
        <v>98</v>
      </c>
      <c r="H4546" s="93" t="s">
        <v>37</v>
      </c>
      <c r="I4546" s="92" t="s">
        <v>117</v>
      </c>
      <c r="J4546" s="94">
        <v>19929</v>
      </c>
      <c r="K4546" s="95">
        <v>36232</v>
      </c>
      <c r="L4546" s="96">
        <v>3394024.8700007298</v>
      </c>
    </row>
    <row r="4547" spans="1:12" s="97" customFormat="1" ht="15" customHeight="1" x14ac:dyDescent="0.25">
      <c r="A4547" s="91" t="s">
        <v>57</v>
      </c>
      <c r="B4547" s="92" t="s">
        <v>42</v>
      </c>
      <c r="C4547" s="92" t="s">
        <v>54</v>
      </c>
      <c r="D4547" s="92" t="s">
        <v>37</v>
      </c>
      <c r="E4547" s="92" t="s">
        <v>37</v>
      </c>
      <c r="F4547" s="92" t="s">
        <v>37</v>
      </c>
      <c r="G4547" s="93" t="s">
        <v>98</v>
      </c>
      <c r="H4547" s="93" t="s">
        <v>37</v>
      </c>
      <c r="I4547" s="92" t="s">
        <v>45</v>
      </c>
      <c r="J4547" s="94">
        <v>49496</v>
      </c>
      <c r="K4547" s="95">
        <v>72370</v>
      </c>
      <c r="L4547" s="96">
        <v>4479093.3000044301</v>
      </c>
    </row>
    <row r="4548" spans="1:12" s="97" customFormat="1" ht="15" customHeight="1" x14ac:dyDescent="0.25">
      <c r="A4548" s="91" t="s">
        <v>57</v>
      </c>
      <c r="B4548" s="92" t="s">
        <v>42</v>
      </c>
      <c r="C4548" s="92" t="s">
        <v>54</v>
      </c>
      <c r="D4548" s="92" t="s">
        <v>37</v>
      </c>
      <c r="E4548" s="92" t="s">
        <v>37</v>
      </c>
      <c r="F4548" s="92" t="s">
        <v>37</v>
      </c>
      <c r="G4548" s="93" t="s">
        <v>98</v>
      </c>
      <c r="H4548" s="93" t="s">
        <v>64</v>
      </c>
      <c r="I4548" s="92" t="s">
        <v>117</v>
      </c>
      <c r="J4548" s="94">
        <v>16933</v>
      </c>
      <c r="K4548" s="95">
        <v>31981</v>
      </c>
      <c r="L4548" s="96">
        <v>3034371.1700002602</v>
      </c>
    </row>
    <row r="4549" spans="1:12" s="97" customFormat="1" ht="15" customHeight="1" x14ac:dyDescent="0.25">
      <c r="A4549" s="91" t="s">
        <v>57</v>
      </c>
      <c r="B4549" s="92" t="s">
        <v>42</v>
      </c>
      <c r="C4549" s="92" t="s">
        <v>54</v>
      </c>
      <c r="D4549" s="92" t="s">
        <v>37</v>
      </c>
      <c r="E4549" s="92" t="s">
        <v>37</v>
      </c>
      <c r="F4549" s="92" t="s">
        <v>37</v>
      </c>
      <c r="G4549" s="93" t="s">
        <v>98</v>
      </c>
      <c r="H4549" s="93" t="s">
        <v>64</v>
      </c>
      <c r="I4549" s="92" t="s">
        <v>45</v>
      </c>
      <c r="J4549" s="94">
        <v>43432</v>
      </c>
      <c r="K4549" s="95">
        <v>65666</v>
      </c>
      <c r="L4549" s="96">
        <v>4089386.06000234</v>
      </c>
    </row>
    <row r="4550" spans="1:12" s="97" customFormat="1" ht="15" customHeight="1" x14ac:dyDescent="0.25">
      <c r="A4550" s="91" t="s">
        <v>57</v>
      </c>
      <c r="B4550" s="92" t="s">
        <v>42</v>
      </c>
      <c r="C4550" s="92" t="s">
        <v>54</v>
      </c>
      <c r="D4550" s="92" t="s">
        <v>37</v>
      </c>
      <c r="E4550" s="92" t="s">
        <v>37</v>
      </c>
      <c r="F4550" s="92" t="s">
        <v>37</v>
      </c>
      <c r="G4550" s="93" t="s">
        <v>37</v>
      </c>
      <c r="H4550" s="93" t="s">
        <v>122</v>
      </c>
      <c r="I4550" s="92" t="s">
        <v>117</v>
      </c>
      <c r="J4550" s="94">
        <v>11866</v>
      </c>
      <c r="K4550" s="95">
        <v>23064</v>
      </c>
      <c r="L4550" s="96">
        <v>2048914.1800005101</v>
      </c>
    </row>
    <row r="4551" spans="1:12" s="97" customFormat="1" ht="15" customHeight="1" x14ac:dyDescent="0.25">
      <c r="A4551" s="91" t="s">
        <v>57</v>
      </c>
      <c r="B4551" s="92" t="s">
        <v>42</v>
      </c>
      <c r="C4551" s="92" t="s">
        <v>54</v>
      </c>
      <c r="D4551" s="92" t="s">
        <v>37</v>
      </c>
      <c r="E4551" s="92" t="s">
        <v>37</v>
      </c>
      <c r="F4551" s="92" t="s">
        <v>37</v>
      </c>
      <c r="G4551" s="93" t="s">
        <v>37</v>
      </c>
      <c r="H4551" s="93" t="s">
        <v>122</v>
      </c>
      <c r="I4551" s="92" t="s">
        <v>45</v>
      </c>
      <c r="J4551" s="94">
        <v>25855</v>
      </c>
      <c r="K4551" s="95">
        <v>37944</v>
      </c>
      <c r="L4551" s="96">
        <v>2219664.32999977</v>
      </c>
    </row>
    <row r="4552" spans="1:12" s="97" customFormat="1" ht="15" customHeight="1" x14ac:dyDescent="0.25">
      <c r="A4552" s="91" t="s">
        <v>57</v>
      </c>
      <c r="B4552" s="92" t="s">
        <v>42</v>
      </c>
      <c r="C4552" s="92" t="s">
        <v>54</v>
      </c>
      <c r="D4552" s="92" t="s">
        <v>37</v>
      </c>
      <c r="E4552" s="92" t="s">
        <v>37</v>
      </c>
      <c r="F4552" s="92" t="s">
        <v>37</v>
      </c>
      <c r="G4552" s="93" t="s">
        <v>37</v>
      </c>
      <c r="H4552" s="93" t="s">
        <v>37</v>
      </c>
      <c r="I4552" s="92" t="s">
        <v>117</v>
      </c>
      <c r="J4552" s="94">
        <v>107663</v>
      </c>
      <c r="K4552" s="95">
        <v>222436</v>
      </c>
      <c r="L4552" s="96">
        <v>20675732.080015101</v>
      </c>
    </row>
    <row r="4553" spans="1:12" s="97" customFormat="1" ht="15" customHeight="1" x14ac:dyDescent="0.25">
      <c r="A4553" s="91" t="s">
        <v>57</v>
      </c>
      <c r="B4553" s="92" t="s">
        <v>42</v>
      </c>
      <c r="C4553" s="92" t="s">
        <v>54</v>
      </c>
      <c r="D4553" s="92" t="s">
        <v>37</v>
      </c>
      <c r="E4553" s="92" t="s">
        <v>37</v>
      </c>
      <c r="F4553" s="92" t="s">
        <v>37</v>
      </c>
      <c r="G4553" s="93" t="s">
        <v>37</v>
      </c>
      <c r="H4553" s="93" t="s">
        <v>37</v>
      </c>
      <c r="I4553" s="92" t="s">
        <v>45</v>
      </c>
      <c r="J4553" s="94">
        <v>245184</v>
      </c>
      <c r="K4553" s="95">
        <v>385452</v>
      </c>
      <c r="L4553" s="96">
        <v>23553379.790074501</v>
      </c>
    </row>
    <row r="4554" spans="1:12" s="97" customFormat="1" ht="15" customHeight="1" x14ac:dyDescent="0.25">
      <c r="A4554" s="91" t="s">
        <v>57</v>
      </c>
      <c r="B4554" s="92" t="s">
        <v>42</v>
      </c>
      <c r="C4554" s="92" t="s">
        <v>54</v>
      </c>
      <c r="D4554" s="92" t="s">
        <v>37</v>
      </c>
      <c r="E4554" s="92" t="s">
        <v>37</v>
      </c>
      <c r="F4554" s="92" t="s">
        <v>37</v>
      </c>
      <c r="G4554" s="93" t="s">
        <v>37</v>
      </c>
      <c r="H4554" s="93" t="s">
        <v>64</v>
      </c>
      <c r="I4554" s="92" t="s">
        <v>117</v>
      </c>
      <c r="J4554" s="94">
        <v>94679</v>
      </c>
      <c r="K4554" s="95">
        <v>196408</v>
      </c>
      <c r="L4554" s="96">
        <v>18392102.2500236</v>
      </c>
    </row>
    <row r="4555" spans="1:12" s="97" customFormat="1" ht="15" customHeight="1" x14ac:dyDescent="0.25">
      <c r="A4555" s="91" t="s">
        <v>57</v>
      </c>
      <c r="B4555" s="92" t="s">
        <v>42</v>
      </c>
      <c r="C4555" s="92" t="s">
        <v>54</v>
      </c>
      <c r="D4555" s="92" t="s">
        <v>37</v>
      </c>
      <c r="E4555" s="92" t="s">
        <v>37</v>
      </c>
      <c r="F4555" s="92" t="s">
        <v>37</v>
      </c>
      <c r="G4555" s="93" t="s">
        <v>37</v>
      </c>
      <c r="H4555" s="93" t="s">
        <v>64</v>
      </c>
      <c r="I4555" s="92" t="s">
        <v>45</v>
      </c>
      <c r="J4555" s="94">
        <v>218147</v>
      </c>
      <c r="K4555" s="95">
        <v>344381</v>
      </c>
      <c r="L4555" s="96">
        <v>21149915.970015898</v>
      </c>
    </row>
    <row r="4556" spans="1:12" s="97" customFormat="1" ht="15" customHeight="1" x14ac:dyDescent="0.25">
      <c r="A4556" s="91" t="s">
        <v>57</v>
      </c>
      <c r="B4556" s="92" t="s">
        <v>42</v>
      </c>
      <c r="C4556" s="92" t="s">
        <v>55</v>
      </c>
      <c r="D4556" s="92" t="s">
        <v>123</v>
      </c>
      <c r="E4556" s="92" t="s">
        <v>61</v>
      </c>
      <c r="F4556" s="92" t="s">
        <v>37</v>
      </c>
      <c r="G4556" s="93" t="s">
        <v>37</v>
      </c>
      <c r="H4556" s="93" t="s">
        <v>37</v>
      </c>
      <c r="I4556" s="92" t="s">
        <v>117</v>
      </c>
      <c r="J4556" s="94">
        <v>21696</v>
      </c>
      <c r="K4556" s="95">
        <v>41152</v>
      </c>
      <c r="L4556" s="96">
        <v>1739653.73999977</v>
      </c>
    </row>
    <row r="4557" spans="1:12" s="97" customFormat="1" ht="15" customHeight="1" x14ac:dyDescent="0.25">
      <c r="A4557" s="91" t="s">
        <v>57</v>
      </c>
      <c r="B4557" s="92" t="s">
        <v>42</v>
      </c>
      <c r="C4557" s="92" t="s">
        <v>55</v>
      </c>
      <c r="D4557" s="92" t="s">
        <v>123</v>
      </c>
      <c r="E4557" s="92" t="s">
        <v>61</v>
      </c>
      <c r="F4557" s="92" t="s">
        <v>37</v>
      </c>
      <c r="G4557" s="93" t="s">
        <v>37</v>
      </c>
      <c r="H4557" s="93" t="s">
        <v>37</v>
      </c>
      <c r="I4557" s="92" t="s">
        <v>45</v>
      </c>
      <c r="J4557" s="94">
        <v>20157</v>
      </c>
      <c r="K4557" s="95">
        <v>31389</v>
      </c>
      <c r="L4557" s="96">
        <v>1213241.1300003401</v>
      </c>
    </row>
    <row r="4558" spans="1:12" s="97" customFormat="1" ht="15" customHeight="1" x14ac:dyDescent="0.25">
      <c r="A4558" s="91" t="s">
        <v>57</v>
      </c>
      <c r="B4558" s="92" t="s">
        <v>42</v>
      </c>
      <c r="C4558" s="92" t="s">
        <v>55</v>
      </c>
      <c r="D4558" s="92" t="s">
        <v>123</v>
      </c>
      <c r="E4558" s="92" t="s">
        <v>62</v>
      </c>
      <c r="F4558" s="92" t="s">
        <v>37</v>
      </c>
      <c r="G4558" s="93" t="s">
        <v>37</v>
      </c>
      <c r="H4558" s="93" t="s">
        <v>37</v>
      </c>
      <c r="I4558" s="92" t="s">
        <v>117</v>
      </c>
      <c r="J4558" s="94">
        <v>12359</v>
      </c>
      <c r="K4558" s="95">
        <v>23646</v>
      </c>
      <c r="L4558" s="96">
        <v>993739.42000020796</v>
      </c>
    </row>
    <row r="4559" spans="1:12" s="97" customFormat="1" ht="15" customHeight="1" x14ac:dyDescent="0.25">
      <c r="A4559" s="91" t="s">
        <v>57</v>
      </c>
      <c r="B4559" s="92" t="s">
        <v>42</v>
      </c>
      <c r="C4559" s="92" t="s">
        <v>55</v>
      </c>
      <c r="D4559" s="92" t="s">
        <v>123</v>
      </c>
      <c r="E4559" s="92" t="s">
        <v>62</v>
      </c>
      <c r="F4559" s="92" t="s">
        <v>37</v>
      </c>
      <c r="G4559" s="93" t="s">
        <v>37</v>
      </c>
      <c r="H4559" s="93" t="s">
        <v>37</v>
      </c>
      <c r="I4559" s="92" t="s">
        <v>45</v>
      </c>
      <c r="J4559" s="94">
        <v>9176</v>
      </c>
      <c r="K4559" s="95">
        <v>13528</v>
      </c>
      <c r="L4559" s="96">
        <v>520458.770000063</v>
      </c>
    </row>
    <row r="4560" spans="1:12" s="97" customFormat="1" ht="15" customHeight="1" x14ac:dyDescent="0.25">
      <c r="A4560" s="91" t="s">
        <v>57</v>
      </c>
      <c r="B4560" s="92" t="s">
        <v>42</v>
      </c>
      <c r="C4560" s="92" t="s">
        <v>55</v>
      </c>
      <c r="D4560" s="92" t="s">
        <v>123</v>
      </c>
      <c r="E4560" s="92" t="s">
        <v>37</v>
      </c>
      <c r="F4560" s="92" t="s">
        <v>120</v>
      </c>
      <c r="G4560" s="93" t="s">
        <v>37</v>
      </c>
      <c r="H4560" s="93" t="s">
        <v>37</v>
      </c>
      <c r="I4560" s="92" t="s">
        <v>117</v>
      </c>
      <c r="J4560" s="94">
        <v>1829</v>
      </c>
      <c r="K4560" s="95">
        <v>3001</v>
      </c>
      <c r="L4560" s="96">
        <v>130653.56999999699</v>
      </c>
    </row>
    <row r="4561" spans="1:12" s="97" customFormat="1" ht="15" customHeight="1" x14ac:dyDescent="0.25">
      <c r="A4561" s="91" t="s">
        <v>57</v>
      </c>
      <c r="B4561" s="92" t="s">
        <v>42</v>
      </c>
      <c r="C4561" s="92" t="s">
        <v>55</v>
      </c>
      <c r="D4561" s="92" t="s">
        <v>123</v>
      </c>
      <c r="E4561" s="92" t="s">
        <v>37</v>
      </c>
      <c r="F4561" s="92" t="s">
        <v>120</v>
      </c>
      <c r="G4561" s="93" t="s">
        <v>37</v>
      </c>
      <c r="H4561" s="93" t="s">
        <v>37</v>
      </c>
      <c r="I4561" s="92" t="s">
        <v>45</v>
      </c>
      <c r="J4561" s="94">
        <v>1488</v>
      </c>
      <c r="K4561" s="95">
        <v>2007</v>
      </c>
      <c r="L4561" s="96">
        <v>77546.33</v>
      </c>
    </row>
    <row r="4562" spans="1:12" s="97" customFormat="1" ht="15" customHeight="1" x14ac:dyDescent="0.25">
      <c r="A4562" s="91" t="s">
        <v>57</v>
      </c>
      <c r="B4562" s="92" t="s">
        <v>42</v>
      </c>
      <c r="C4562" s="92" t="s">
        <v>55</v>
      </c>
      <c r="D4562" s="92" t="s">
        <v>123</v>
      </c>
      <c r="E4562" s="92" t="s">
        <v>37</v>
      </c>
      <c r="F4562" s="92" t="s">
        <v>121</v>
      </c>
      <c r="G4562" s="93" t="s">
        <v>37</v>
      </c>
      <c r="H4562" s="93" t="s">
        <v>37</v>
      </c>
      <c r="I4562" s="92" t="s">
        <v>117</v>
      </c>
      <c r="J4562" s="94">
        <v>26315</v>
      </c>
      <c r="K4562" s="95">
        <v>50703</v>
      </c>
      <c r="L4562" s="96">
        <v>2121347.5799988699</v>
      </c>
    </row>
    <row r="4563" spans="1:12" s="97" customFormat="1" ht="15" customHeight="1" x14ac:dyDescent="0.25">
      <c r="A4563" s="91" t="s">
        <v>57</v>
      </c>
      <c r="B4563" s="92" t="s">
        <v>42</v>
      </c>
      <c r="C4563" s="92" t="s">
        <v>55</v>
      </c>
      <c r="D4563" s="92" t="s">
        <v>123</v>
      </c>
      <c r="E4563" s="92" t="s">
        <v>37</v>
      </c>
      <c r="F4563" s="92" t="s">
        <v>121</v>
      </c>
      <c r="G4563" s="93" t="s">
        <v>37</v>
      </c>
      <c r="H4563" s="93" t="s">
        <v>37</v>
      </c>
      <c r="I4563" s="92" t="s">
        <v>45</v>
      </c>
      <c r="J4563" s="94">
        <v>23222</v>
      </c>
      <c r="K4563" s="95">
        <v>35990</v>
      </c>
      <c r="L4563" s="96">
        <v>1391068.2900004</v>
      </c>
    </row>
    <row r="4564" spans="1:12" s="97" customFormat="1" ht="15" customHeight="1" x14ac:dyDescent="0.25">
      <c r="A4564" s="91" t="s">
        <v>57</v>
      </c>
      <c r="B4564" s="92" t="s">
        <v>42</v>
      </c>
      <c r="C4564" s="92" t="s">
        <v>55</v>
      </c>
      <c r="D4564" s="92" t="s">
        <v>123</v>
      </c>
      <c r="E4564" s="92" t="s">
        <v>37</v>
      </c>
      <c r="F4564" s="92" t="s">
        <v>60</v>
      </c>
      <c r="G4564" s="93" t="s">
        <v>37</v>
      </c>
      <c r="H4564" s="93" t="s">
        <v>37</v>
      </c>
      <c r="I4564" s="92" t="s">
        <v>117</v>
      </c>
      <c r="J4564" s="94">
        <v>5925</v>
      </c>
      <c r="K4564" s="95">
        <v>11094</v>
      </c>
      <c r="L4564" s="96">
        <v>481392.00999996898</v>
      </c>
    </row>
    <row r="4565" spans="1:12" s="97" customFormat="1" ht="15" customHeight="1" x14ac:dyDescent="0.25">
      <c r="A4565" s="91" t="s">
        <v>57</v>
      </c>
      <c r="B4565" s="92" t="s">
        <v>42</v>
      </c>
      <c r="C4565" s="92" t="s">
        <v>55</v>
      </c>
      <c r="D4565" s="92" t="s">
        <v>123</v>
      </c>
      <c r="E4565" s="92" t="s">
        <v>37</v>
      </c>
      <c r="F4565" s="92" t="s">
        <v>60</v>
      </c>
      <c r="G4565" s="93" t="s">
        <v>37</v>
      </c>
      <c r="H4565" s="93" t="s">
        <v>37</v>
      </c>
      <c r="I4565" s="92" t="s">
        <v>45</v>
      </c>
      <c r="J4565" s="94">
        <v>4631</v>
      </c>
      <c r="K4565" s="95">
        <v>6920</v>
      </c>
      <c r="L4565" s="96">
        <v>265085.27999998099</v>
      </c>
    </row>
    <row r="4566" spans="1:12" s="97" customFormat="1" ht="15" customHeight="1" x14ac:dyDescent="0.25">
      <c r="A4566" s="91" t="s">
        <v>57</v>
      </c>
      <c r="B4566" s="92" t="s">
        <v>42</v>
      </c>
      <c r="C4566" s="92" t="s">
        <v>55</v>
      </c>
      <c r="D4566" s="92" t="s">
        <v>123</v>
      </c>
      <c r="E4566" s="92" t="s">
        <v>37</v>
      </c>
      <c r="F4566" s="92" t="s">
        <v>37</v>
      </c>
      <c r="G4566" s="93" t="s">
        <v>41</v>
      </c>
      <c r="H4566" s="93" t="s">
        <v>37</v>
      </c>
      <c r="I4566" s="92" t="s">
        <v>117</v>
      </c>
      <c r="J4566" s="94">
        <v>7189</v>
      </c>
      <c r="K4566" s="95">
        <v>14084</v>
      </c>
      <c r="L4566" s="96">
        <v>595641.82999998098</v>
      </c>
    </row>
    <row r="4567" spans="1:12" s="97" customFormat="1" ht="15" customHeight="1" x14ac:dyDescent="0.25">
      <c r="A4567" s="91" t="s">
        <v>57</v>
      </c>
      <c r="B4567" s="92" t="s">
        <v>42</v>
      </c>
      <c r="C4567" s="92" t="s">
        <v>55</v>
      </c>
      <c r="D4567" s="92" t="s">
        <v>123</v>
      </c>
      <c r="E4567" s="92" t="s">
        <v>37</v>
      </c>
      <c r="F4567" s="92" t="s">
        <v>37</v>
      </c>
      <c r="G4567" s="93" t="s">
        <v>41</v>
      </c>
      <c r="H4567" s="93" t="s">
        <v>37</v>
      </c>
      <c r="I4567" s="92" t="s">
        <v>45</v>
      </c>
      <c r="J4567" s="94">
        <v>4997</v>
      </c>
      <c r="K4567" s="95">
        <v>7707</v>
      </c>
      <c r="L4567" s="96">
        <v>296927.76999998902</v>
      </c>
    </row>
    <row r="4568" spans="1:12" s="97" customFormat="1" ht="15" customHeight="1" x14ac:dyDescent="0.25">
      <c r="A4568" s="91" t="s">
        <v>57</v>
      </c>
      <c r="B4568" s="92" t="s">
        <v>42</v>
      </c>
      <c r="C4568" s="92" t="s">
        <v>55</v>
      </c>
      <c r="D4568" s="92" t="s">
        <v>123</v>
      </c>
      <c r="E4568" s="92" t="s">
        <v>37</v>
      </c>
      <c r="F4568" s="92" t="s">
        <v>37</v>
      </c>
      <c r="G4568" s="93" t="s">
        <v>42</v>
      </c>
      <c r="H4568" s="93" t="s">
        <v>37</v>
      </c>
      <c r="I4568" s="92" t="s">
        <v>117</v>
      </c>
      <c r="J4568" s="94">
        <v>7114</v>
      </c>
      <c r="K4568" s="95">
        <v>13355</v>
      </c>
      <c r="L4568" s="96">
        <v>562388.27999998303</v>
      </c>
    </row>
    <row r="4569" spans="1:12" s="97" customFormat="1" ht="15" customHeight="1" x14ac:dyDescent="0.25">
      <c r="A4569" s="91" t="s">
        <v>57</v>
      </c>
      <c r="B4569" s="92" t="s">
        <v>42</v>
      </c>
      <c r="C4569" s="92" t="s">
        <v>55</v>
      </c>
      <c r="D4569" s="92" t="s">
        <v>123</v>
      </c>
      <c r="E4569" s="92" t="s">
        <v>37</v>
      </c>
      <c r="F4569" s="92" t="s">
        <v>37</v>
      </c>
      <c r="G4569" s="93" t="s">
        <v>42</v>
      </c>
      <c r="H4569" s="93" t="s">
        <v>37</v>
      </c>
      <c r="I4569" s="92" t="s">
        <v>45</v>
      </c>
      <c r="J4569" s="94">
        <v>6020</v>
      </c>
      <c r="K4569" s="95">
        <v>8991</v>
      </c>
      <c r="L4569" s="96">
        <v>346496.450000018</v>
      </c>
    </row>
    <row r="4570" spans="1:12" s="97" customFormat="1" ht="15" customHeight="1" x14ac:dyDescent="0.25">
      <c r="A4570" s="91" t="s">
        <v>57</v>
      </c>
      <c r="B4570" s="92" t="s">
        <v>42</v>
      </c>
      <c r="C4570" s="92" t="s">
        <v>55</v>
      </c>
      <c r="D4570" s="92" t="s">
        <v>123</v>
      </c>
      <c r="E4570" s="92" t="s">
        <v>37</v>
      </c>
      <c r="F4570" s="92" t="s">
        <v>37</v>
      </c>
      <c r="G4570" s="93" t="s">
        <v>43</v>
      </c>
      <c r="H4570" s="93" t="s">
        <v>37</v>
      </c>
      <c r="I4570" s="92" t="s">
        <v>117</v>
      </c>
      <c r="J4570" s="94">
        <v>6953</v>
      </c>
      <c r="K4570" s="95">
        <v>12482</v>
      </c>
      <c r="L4570" s="96">
        <v>526633.80999998504</v>
      </c>
    </row>
    <row r="4571" spans="1:12" s="97" customFormat="1" ht="15" customHeight="1" x14ac:dyDescent="0.25">
      <c r="A4571" s="91" t="s">
        <v>57</v>
      </c>
      <c r="B4571" s="92" t="s">
        <v>42</v>
      </c>
      <c r="C4571" s="92" t="s">
        <v>55</v>
      </c>
      <c r="D4571" s="92" t="s">
        <v>123</v>
      </c>
      <c r="E4571" s="92" t="s">
        <v>37</v>
      </c>
      <c r="F4571" s="92" t="s">
        <v>37</v>
      </c>
      <c r="G4571" s="93" t="s">
        <v>43</v>
      </c>
      <c r="H4571" s="93" t="s">
        <v>37</v>
      </c>
      <c r="I4571" s="92" t="s">
        <v>45</v>
      </c>
      <c r="J4571" s="94">
        <v>6387</v>
      </c>
      <c r="K4571" s="95">
        <v>9458</v>
      </c>
      <c r="L4571" s="96">
        <v>365314.06000002997</v>
      </c>
    </row>
    <row r="4572" spans="1:12" s="97" customFormat="1" ht="15" customHeight="1" x14ac:dyDescent="0.25">
      <c r="A4572" s="91" t="s">
        <v>57</v>
      </c>
      <c r="B4572" s="92" t="s">
        <v>42</v>
      </c>
      <c r="C4572" s="92" t="s">
        <v>55</v>
      </c>
      <c r="D4572" s="92" t="s">
        <v>123</v>
      </c>
      <c r="E4572" s="92" t="s">
        <v>37</v>
      </c>
      <c r="F4572" s="92" t="s">
        <v>37</v>
      </c>
      <c r="G4572" s="93" t="s">
        <v>44</v>
      </c>
      <c r="H4572" s="93" t="s">
        <v>37</v>
      </c>
      <c r="I4572" s="92" t="s">
        <v>117</v>
      </c>
      <c r="J4572" s="94">
        <v>6770</v>
      </c>
      <c r="K4572" s="95">
        <v>12160</v>
      </c>
      <c r="L4572" s="96">
        <v>511686.00999998802</v>
      </c>
    </row>
    <row r="4573" spans="1:12" s="97" customFormat="1" ht="15" customHeight="1" x14ac:dyDescent="0.25">
      <c r="A4573" s="91" t="s">
        <v>57</v>
      </c>
      <c r="B4573" s="92" t="s">
        <v>42</v>
      </c>
      <c r="C4573" s="92" t="s">
        <v>55</v>
      </c>
      <c r="D4573" s="92" t="s">
        <v>123</v>
      </c>
      <c r="E4573" s="92" t="s">
        <v>37</v>
      </c>
      <c r="F4573" s="92" t="s">
        <v>37</v>
      </c>
      <c r="G4573" s="93" t="s">
        <v>44</v>
      </c>
      <c r="H4573" s="93" t="s">
        <v>37</v>
      </c>
      <c r="I4573" s="92" t="s">
        <v>45</v>
      </c>
      <c r="J4573" s="94">
        <v>6104</v>
      </c>
      <c r="K4573" s="95">
        <v>8869</v>
      </c>
      <c r="L4573" s="96">
        <v>342805.920000015</v>
      </c>
    </row>
    <row r="4574" spans="1:12" s="97" customFormat="1" ht="15" customHeight="1" x14ac:dyDescent="0.25">
      <c r="A4574" s="91" t="s">
        <v>57</v>
      </c>
      <c r="B4574" s="92" t="s">
        <v>42</v>
      </c>
      <c r="C4574" s="92" t="s">
        <v>55</v>
      </c>
      <c r="D4574" s="92" t="s">
        <v>123</v>
      </c>
      <c r="E4574" s="92" t="s">
        <v>37</v>
      </c>
      <c r="F4574" s="92" t="s">
        <v>37</v>
      </c>
      <c r="G4574" s="93" t="s">
        <v>98</v>
      </c>
      <c r="H4574" s="93" t="s">
        <v>37</v>
      </c>
      <c r="I4574" s="92" t="s">
        <v>117</v>
      </c>
      <c r="J4574" s="94">
        <v>6473</v>
      </c>
      <c r="K4574" s="95">
        <v>11199</v>
      </c>
      <c r="L4574" s="96">
        <v>473381.93999998702</v>
      </c>
    </row>
    <row r="4575" spans="1:12" s="97" customFormat="1" ht="15" customHeight="1" x14ac:dyDescent="0.25">
      <c r="A4575" s="91" t="s">
        <v>57</v>
      </c>
      <c r="B4575" s="92" t="s">
        <v>42</v>
      </c>
      <c r="C4575" s="92" t="s">
        <v>55</v>
      </c>
      <c r="D4575" s="92" t="s">
        <v>123</v>
      </c>
      <c r="E4575" s="92" t="s">
        <v>37</v>
      </c>
      <c r="F4575" s="92" t="s">
        <v>37</v>
      </c>
      <c r="G4575" s="93" t="s">
        <v>98</v>
      </c>
      <c r="H4575" s="93" t="s">
        <v>37</v>
      </c>
      <c r="I4575" s="92" t="s">
        <v>45</v>
      </c>
      <c r="J4575" s="94">
        <v>6061</v>
      </c>
      <c r="K4575" s="95">
        <v>9043</v>
      </c>
      <c r="L4575" s="96">
        <v>349355.70000001899</v>
      </c>
    </row>
    <row r="4576" spans="1:12" s="97" customFormat="1" ht="15" customHeight="1" x14ac:dyDescent="0.25">
      <c r="A4576" s="91" t="s">
        <v>57</v>
      </c>
      <c r="B4576" s="92" t="s">
        <v>42</v>
      </c>
      <c r="C4576" s="92" t="s">
        <v>55</v>
      </c>
      <c r="D4576" s="92" t="s">
        <v>123</v>
      </c>
      <c r="E4576" s="92" t="s">
        <v>37</v>
      </c>
      <c r="F4576" s="92" t="s">
        <v>37</v>
      </c>
      <c r="G4576" s="93" t="s">
        <v>37</v>
      </c>
      <c r="H4576" s="93" t="s">
        <v>122</v>
      </c>
      <c r="I4576" s="92" t="s">
        <v>117</v>
      </c>
      <c r="J4576" s="94">
        <v>7037</v>
      </c>
      <c r="K4576" s="95">
        <v>13556</v>
      </c>
      <c r="L4576" s="96">
        <v>614002.28000006697</v>
      </c>
    </row>
    <row r="4577" spans="1:12" s="97" customFormat="1" ht="15" customHeight="1" x14ac:dyDescent="0.25">
      <c r="A4577" s="91" t="s">
        <v>57</v>
      </c>
      <c r="B4577" s="92" t="s">
        <v>42</v>
      </c>
      <c r="C4577" s="92" t="s">
        <v>55</v>
      </c>
      <c r="D4577" s="92" t="s">
        <v>123</v>
      </c>
      <c r="E4577" s="92" t="s">
        <v>37</v>
      </c>
      <c r="F4577" s="92" t="s">
        <v>37</v>
      </c>
      <c r="G4577" s="93" t="s">
        <v>37</v>
      </c>
      <c r="H4577" s="93" t="s">
        <v>122</v>
      </c>
      <c r="I4577" s="92" t="s">
        <v>45</v>
      </c>
      <c r="J4577" s="94">
        <v>6251</v>
      </c>
      <c r="K4577" s="95">
        <v>9078</v>
      </c>
      <c r="L4577" s="96">
        <v>358660.149999986</v>
      </c>
    </row>
    <row r="4578" spans="1:12" s="97" customFormat="1" ht="15" customHeight="1" x14ac:dyDescent="0.25">
      <c r="A4578" s="91" t="s">
        <v>57</v>
      </c>
      <c r="B4578" s="92" t="s">
        <v>42</v>
      </c>
      <c r="C4578" s="92" t="s">
        <v>55</v>
      </c>
      <c r="D4578" s="92" t="s">
        <v>123</v>
      </c>
      <c r="E4578" s="92" t="s">
        <v>37</v>
      </c>
      <c r="F4578" s="92" t="s">
        <v>37</v>
      </c>
      <c r="G4578" s="93" t="s">
        <v>37</v>
      </c>
      <c r="H4578" s="93" t="s">
        <v>37</v>
      </c>
      <c r="I4578" s="92" t="s">
        <v>117</v>
      </c>
      <c r="J4578" s="94">
        <v>34055</v>
      </c>
      <c r="K4578" s="95">
        <v>64798</v>
      </c>
      <c r="L4578" s="96">
        <v>2733393.1599987</v>
      </c>
    </row>
    <row r="4579" spans="1:12" s="97" customFormat="1" ht="15" customHeight="1" x14ac:dyDescent="0.25">
      <c r="A4579" s="91" t="s">
        <v>57</v>
      </c>
      <c r="B4579" s="92" t="s">
        <v>42</v>
      </c>
      <c r="C4579" s="92" t="s">
        <v>55</v>
      </c>
      <c r="D4579" s="92" t="s">
        <v>123</v>
      </c>
      <c r="E4579" s="92" t="s">
        <v>37</v>
      </c>
      <c r="F4579" s="92" t="s">
        <v>37</v>
      </c>
      <c r="G4579" s="93" t="s">
        <v>37</v>
      </c>
      <c r="H4579" s="93" t="s">
        <v>37</v>
      </c>
      <c r="I4579" s="92" t="s">
        <v>45</v>
      </c>
      <c r="J4579" s="94">
        <v>29333</v>
      </c>
      <c r="K4579" s="95">
        <v>44917</v>
      </c>
      <c r="L4579" s="96">
        <v>1733699.8999999701</v>
      </c>
    </row>
    <row r="4580" spans="1:12" s="97" customFormat="1" ht="15" customHeight="1" x14ac:dyDescent="0.25">
      <c r="A4580" s="91" t="s">
        <v>57</v>
      </c>
      <c r="B4580" s="92" t="s">
        <v>42</v>
      </c>
      <c r="C4580" s="92" t="s">
        <v>55</v>
      </c>
      <c r="D4580" s="92" t="s">
        <v>123</v>
      </c>
      <c r="E4580" s="92" t="s">
        <v>37</v>
      </c>
      <c r="F4580" s="92" t="s">
        <v>37</v>
      </c>
      <c r="G4580" s="93" t="s">
        <v>37</v>
      </c>
      <c r="H4580" s="93" t="s">
        <v>64</v>
      </c>
      <c r="I4580" s="92" t="s">
        <v>117</v>
      </c>
      <c r="J4580" s="94">
        <v>26375</v>
      </c>
      <c r="K4580" s="95">
        <v>49891</v>
      </c>
      <c r="L4580" s="96">
        <v>2062790.60999912</v>
      </c>
    </row>
    <row r="4581" spans="1:12" s="97" customFormat="1" ht="15" customHeight="1" x14ac:dyDescent="0.25">
      <c r="A4581" s="91" t="s">
        <v>57</v>
      </c>
      <c r="B4581" s="92" t="s">
        <v>42</v>
      </c>
      <c r="C4581" s="92" t="s">
        <v>55</v>
      </c>
      <c r="D4581" s="92" t="s">
        <v>123</v>
      </c>
      <c r="E4581" s="92" t="s">
        <v>37</v>
      </c>
      <c r="F4581" s="92" t="s">
        <v>37</v>
      </c>
      <c r="G4581" s="93" t="s">
        <v>37</v>
      </c>
      <c r="H4581" s="93" t="s">
        <v>64</v>
      </c>
      <c r="I4581" s="92" t="s">
        <v>45</v>
      </c>
      <c r="J4581" s="94">
        <v>22646</v>
      </c>
      <c r="K4581" s="95">
        <v>35110</v>
      </c>
      <c r="L4581" s="96">
        <v>1346842.5600004301</v>
      </c>
    </row>
    <row r="4582" spans="1:12" s="97" customFormat="1" ht="15" customHeight="1" x14ac:dyDescent="0.25">
      <c r="A4582" s="91" t="s">
        <v>57</v>
      </c>
      <c r="B4582" s="92" t="s">
        <v>42</v>
      </c>
      <c r="C4582" s="92" t="s">
        <v>55</v>
      </c>
      <c r="D4582" s="92" t="s">
        <v>125</v>
      </c>
      <c r="E4582" s="92" t="s">
        <v>61</v>
      </c>
      <c r="F4582" s="92" t="s">
        <v>37</v>
      </c>
      <c r="G4582" s="93" t="s">
        <v>37</v>
      </c>
      <c r="H4582" s="93" t="s">
        <v>37</v>
      </c>
      <c r="I4582" s="92" t="s">
        <v>117</v>
      </c>
      <c r="J4582" s="94">
        <v>2777</v>
      </c>
      <c r="K4582" s="95">
        <v>25397</v>
      </c>
      <c r="L4582" s="96">
        <v>1557355.3699998099</v>
      </c>
    </row>
    <row r="4583" spans="1:12" s="97" customFormat="1" ht="15" customHeight="1" x14ac:dyDescent="0.25">
      <c r="A4583" s="91" t="s">
        <v>57</v>
      </c>
      <c r="B4583" s="92" t="s">
        <v>42</v>
      </c>
      <c r="C4583" s="92" t="s">
        <v>55</v>
      </c>
      <c r="D4583" s="92" t="s">
        <v>125</v>
      </c>
      <c r="E4583" s="92" t="s">
        <v>61</v>
      </c>
      <c r="F4583" s="92" t="s">
        <v>37</v>
      </c>
      <c r="G4583" s="93" t="s">
        <v>37</v>
      </c>
      <c r="H4583" s="93" t="s">
        <v>37</v>
      </c>
      <c r="I4583" s="92" t="s">
        <v>45</v>
      </c>
      <c r="J4583" s="94">
        <v>4645</v>
      </c>
      <c r="K4583" s="95">
        <v>33771</v>
      </c>
      <c r="L4583" s="96">
        <v>1931395.97000021</v>
      </c>
    </row>
    <row r="4584" spans="1:12" s="97" customFormat="1" ht="15" customHeight="1" x14ac:dyDescent="0.25">
      <c r="A4584" s="91" t="s">
        <v>57</v>
      </c>
      <c r="B4584" s="92" t="s">
        <v>42</v>
      </c>
      <c r="C4584" s="92" t="s">
        <v>55</v>
      </c>
      <c r="D4584" s="92" t="s">
        <v>125</v>
      </c>
      <c r="E4584" s="92" t="s">
        <v>62</v>
      </c>
      <c r="F4584" s="92" t="s">
        <v>37</v>
      </c>
      <c r="G4584" s="93" t="s">
        <v>37</v>
      </c>
      <c r="H4584" s="93" t="s">
        <v>37</v>
      </c>
      <c r="I4584" s="92" t="s">
        <v>117</v>
      </c>
      <c r="J4584" s="94">
        <v>1907</v>
      </c>
      <c r="K4584" s="95">
        <v>18395</v>
      </c>
      <c r="L4584" s="96">
        <v>1123971.99000001</v>
      </c>
    </row>
    <row r="4585" spans="1:12" s="97" customFormat="1" ht="15" customHeight="1" x14ac:dyDescent="0.25">
      <c r="A4585" s="91" t="s">
        <v>57</v>
      </c>
      <c r="B4585" s="92" t="s">
        <v>42</v>
      </c>
      <c r="C4585" s="92" t="s">
        <v>55</v>
      </c>
      <c r="D4585" s="92" t="s">
        <v>125</v>
      </c>
      <c r="E4585" s="92" t="s">
        <v>62</v>
      </c>
      <c r="F4585" s="92" t="s">
        <v>37</v>
      </c>
      <c r="G4585" s="93" t="s">
        <v>37</v>
      </c>
      <c r="H4585" s="93" t="s">
        <v>37</v>
      </c>
      <c r="I4585" s="92" t="s">
        <v>45</v>
      </c>
      <c r="J4585" s="94">
        <v>2699</v>
      </c>
      <c r="K4585" s="95">
        <v>17175</v>
      </c>
      <c r="L4585" s="96">
        <v>985157.95000003499</v>
      </c>
    </row>
    <row r="4586" spans="1:12" s="97" customFormat="1" ht="15" customHeight="1" x14ac:dyDescent="0.25">
      <c r="A4586" s="91" t="s">
        <v>57</v>
      </c>
      <c r="B4586" s="92" t="s">
        <v>42</v>
      </c>
      <c r="C4586" s="92" t="s">
        <v>55</v>
      </c>
      <c r="D4586" s="92" t="s">
        <v>125</v>
      </c>
      <c r="E4586" s="92" t="s">
        <v>37</v>
      </c>
      <c r="F4586" s="92" t="s">
        <v>120</v>
      </c>
      <c r="G4586" s="93" t="s">
        <v>37</v>
      </c>
      <c r="H4586" s="93" t="s">
        <v>37</v>
      </c>
      <c r="I4586" s="92" t="s">
        <v>117</v>
      </c>
      <c r="J4586" s="94">
        <v>307</v>
      </c>
      <c r="K4586" s="95">
        <v>2486</v>
      </c>
      <c r="L4586" s="96">
        <v>198538.52999999601</v>
      </c>
    </row>
    <row r="4587" spans="1:12" s="97" customFormat="1" ht="15" customHeight="1" x14ac:dyDescent="0.25">
      <c r="A4587" s="91" t="s">
        <v>57</v>
      </c>
      <c r="B4587" s="92" t="s">
        <v>42</v>
      </c>
      <c r="C4587" s="92" t="s">
        <v>55</v>
      </c>
      <c r="D4587" s="92" t="s">
        <v>125</v>
      </c>
      <c r="E4587" s="92" t="s">
        <v>37</v>
      </c>
      <c r="F4587" s="92" t="s">
        <v>120</v>
      </c>
      <c r="G4587" s="93" t="s">
        <v>37</v>
      </c>
      <c r="H4587" s="93" t="s">
        <v>37</v>
      </c>
      <c r="I4587" s="92" t="s">
        <v>45</v>
      </c>
      <c r="J4587" s="94">
        <v>465</v>
      </c>
      <c r="K4587" s="95">
        <v>3709</v>
      </c>
      <c r="L4587" s="96">
        <v>221076.99000000101</v>
      </c>
    </row>
    <row r="4588" spans="1:12" s="97" customFormat="1" ht="15" customHeight="1" x14ac:dyDescent="0.25">
      <c r="A4588" s="91" t="s">
        <v>57</v>
      </c>
      <c r="B4588" s="92" t="s">
        <v>42</v>
      </c>
      <c r="C4588" s="92" t="s">
        <v>55</v>
      </c>
      <c r="D4588" s="92" t="s">
        <v>125</v>
      </c>
      <c r="E4588" s="92" t="s">
        <v>37</v>
      </c>
      <c r="F4588" s="92" t="s">
        <v>121</v>
      </c>
      <c r="G4588" s="93" t="s">
        <v>37</v>
      </c>
      <c r="H4588" s="93" t="s">
        <v>37</v>
      </c>
      <c r="I4588" s="92" t="s">
        <v>117</v>
      </c>
      <c r="J4588" s="94">
        <v>3577</v>
      </c>
      <c r="K4588" s="95">
        <v>32470</v>
      </c>
      <c r="L4588" s="96">
        <v>1975342.9699997699</v>
      </c>
    </row>
    <row r="4589" spans="1:12" s="97" customFormat="1" ht="15" customHeight="1" x14ac:dyDescent="0.25">
      <c r="A4589" s="91" t="s">
        <v>57</v>
      </c>
      <c r="B4589" s="92" t="s">
        <v>42</v>
      </c>
      <c r="C4589" s="92" t="s">
        <v>55</v>
      </c>
      <c r="D4589" s="92" t="s">
        <v>125</v>
      </c>
      <c r="E4589" s="92" t="s">
        <v>37</v>
      </c>
      <c r="F4589" s="92" t="s">
        <v>121</v>
      </c>
      <c r="G4589" s="93" t="s">
        <v>37</v>
      </c>
      <c r="H4589" s="93" t="s">
        <v>37</v>
      </c>
      <c r="I4589" s="92" t="s">
        <v>45</v>
      </c>
      <c r="J4589" s="94">
        <v>5895</v>
      </c>
      <c r="K4589" s="95">
        <v>40627</v>
      </c>
      <c r="L4589" s="96">
        <v>2327605.6200001999</v>
      </c>
    </row>
    <row r="4590" spans="1:12" s="97" customFormat="1" ht="15" customHeight="1" x14ac:dyDescent="0.25">
      <c r="A4590" s="91" t="s">
        <v>57</v>
      </c>
      <c r="B4590" s="92" t="s">
        <v>42</v>
      </c>
      <c r="C4590" s="92" t="s">
        <v>55</v>
      </c>
      <c r="D4590" s="92" t="s">
        <v>125</v>
      </c>
      <c r="E4590" s="92" t="s">
        <v>37</v>
      </c>
      <c r="F4590" s="92" t="s">
        <v>60</v>
      </c>
      <c r="G4590" s="93" t="s">
        <v>37</v>
      </c>
      <c r="H4590" s="93" t="s">
        <v>37</v>
      </c>
      <c r="I4590" s="92" t="s">
        <v>117</v>
      </c>
      <c r="J4590" s="94">
        <v>804</v>
      </c>
      <c r="K4590" s="95">
        <v>8836</v>
      </c>
      <c r="L4590" s="96">
        <v>507445.86000003602</v>
      </c>
    </row>
    <row r="4591" spans="1:12" s="97" customFormat="1" ht="15" customHeight="1" x14ac:dyDescent="0.25">
      <c r="A4591" s="91" t="s">
        <v>57</v>
      </c>
      <c r="B4591" s="92" t="s">
        <v>42</v>
      </c>
      <c r="C4591" s="92" t="s">
        <v>55</v>
      </c>
      <c r="D4591" s="92" t="s">
        <v>125</v>
      </c>
      <c r="E4591" s="92" t="s">
        <v>37</v>
      </c>
      <c r="F4591" s="92" t="s">
        <v>60</v>
      </c>
      <c r="G4591" s="93" t="s">
        <v>37</v>
      </c>
      <c r="H4591" s="93" t="s">
        <v>37</v>
      </c>
      <c r="I4591" s="92" t="s">
        <v>45</v>
      </c>
      <c r="J4591" s="94">
        <v>1001</v>
      </c>
      <c r="K4591" s="95">
        <v>6610</v>
      </c>
      <c r="L4591" s="96">
        <v>367871.30999999202</v>
      </c>
    </row>
    <row r="4592" spans="1:12" s="97" customFormat="1" ht="15" customHeight="1" x14ac:dyDescent="0.25">
      <c r="A4592" s="91" t="s">
        <v>57</v>
      </c>
      <c r="B4592" s="92" t="s">
        <v>42</v>
      </c>
      <c r="C4592" s="92" t="s">
        <v>55</v>
      </c>
      <c r="D4592" s="92" t="s">
        <v>125</v>
      </c>
      <c r="E4592" s="92" t="s">
        <v>37</v>
      </c>
      <c r="F4592" s="92" t="s">
        <v>37</v>
      </c>
      <c r="G4592" s="93" t="s">
        <v>41</v>
      </c>
      <c r="H4592" s="93" t="s">
        <v>37</v>
      </c>
      <c r="I4592" s="92" t="s">
        <v>117</v>
      </c>
      <c r="J4592" s="94">
        <v>1087</v>
      </c>
      <c r="K4592" s="95">
        <v>9541</v>
      </c>
      <c r="L4592" s="96">
        <v>625538.87000000104</v>
      </c>
    </row>
    <row r="4593" spans="1:12" s="97" customFormat="1" ht="15" customHeight="1" x14ac:dyDescent="0.25">
      <c r="A4593" s="91" t="s">
        <v>57</v>
      </c>
      <c r="B4593" s="92" t="s">
        <v>42</v>
      </c>
      <c r="C4593" s="92" t="s">
        <v>55</v>
      </c>
      <c r="D4593" s="92" t="s">
        <v>125</v>
      </c>
      <c r="E4593" s="92" t="s">
        <v>37</v>
      </c>
      <c r="F4593" s="92" t="s">
        <v>37</v>
      </c>
      <c r="G4593" s="93" t="s">
        <v>41</v>
      </c>
      <c r="H4593" s="93" t="s">
        <v>37</v>
      </c>
      <c r="I4593" s="92" t="s">
        <v>45</v>
      </c>
      <c r="J4593" s="94">
        <v>1457</v>
      </c>
      <c r="K4593" s="95">
        <v>8232</v>
      </c>
      <c r="L4593" s="96">
        <v>489492.49999998498</v>
      </c>
    </row>
    <row r="4594" spans="1:12" s="97" customFormat="1" ht="15" customHeight="1" x14ac:dyDescent="0.25">
      <c r="A4594" s="91" t="s">
        <v>57</v>
      </c>
      <c r="B4594" s="92" t="s">
        <v>42</v>
      </c>
      <c r="C4594" s="92" t="s">
        <v>55</v>
      </c>
      <c r="D4594" s="92" t="s">
        <v>125</v>
      </c>
      <c r="E4594" s="92" t="s">
        <v>37</v>
      </c>
      <c r="F4594" s="92" t="s">
        <v>37</v>
      </c>
      <c r="G4594" s="93" t="s">
        <v>42</v>
      </c>
      <c r="H4594" s="93" t="s">
        <v>37</v>
      </c>
      <c r="I4594" s="92" t="s">
        <v>117</v>
      </c>
      <c r="J4594" s="94">
        <v>997</v>
      </c>
      <c r="K4594" s="95">
        <v>8837</v>
      </c>
      <c r="L4594" s="96">
        <v>547550.29999999097</v>
      </c>
    </row>
    <row r="4595" spans="1:12" s="97" customFormat="1" ht="15" customHeight="1" x14ac:dyDescent="0.25">
      <c r="A4595" s="91" t="s">
        <v>57</v>
      </c>
      <c r="B4595" s="92" t="s">
        <v>42</v>
      </c>
      <c r="C4595" s="92" t="s">
        <v>55</v>
      </c>
      <c r="D4595" s="92" t="s">
        <v>125</v>
      </c>
      <c r="E4595" s="92" t="s">
        <v>37</v>
      </c>
      <c r="F4595" s="92" t="s">
        <v>37</v>
      </c>
      <c r="G4595" s="93" t="s">
        <v>42</v>
      </c>
      <c r="H4595" s="93" t="s">
        <v>37</v>
      </c>
      <c r="I4595" s="92" t="s">
        <v>45</v>
      </c>
      <c r="J4595" s="94">
        <v>1590</v>
      </c>
      <c r="K4595" s="95">
        <v>9575</v>
      </c>
      <c r="L4595" s="96">
        <v>558010.36999997403</v>
      </c>
    </row>
    <row r="4596" spans="1:12" s="97" customFormat="1" ht="15" customHeight="1" x14ac:dyDescent="0.25">
      <c r="A4596" s="91" t="s">
        <v>57</v>
      </c>
      <c r="B4596" s="92" t="s">
        <v>42</v>
      </c>
      <c r="C4596" s="92" t="s">
        <v>55</v>
      </c>
      <c r="D4596" s="92" t="s">
        <v>125</v>
      </c>
      <c r="E4596" s="92" t="s">
        <v>37</v>
      </c>
      <c r="F4596" s="92" t="s">
        <v>37</v>
      </c>
      <c r="G4596" s="93" t="s">
        <v>43</v>
      </c>
      <c r="H4596" s="93" t="s">
        <v>37</v>
      </c>
      <c r="I4596" s="92" t="s">
        <v>117</v>
      </c>
      <c r="J4596" s="94">
        <v>991</v>
      </c>
      <c r="K4596" s="95">
        <v>8315</v>
      </c>
      <c r="L4596" s="96">
        <v>495765.38999999099</v>
      </c>
    </row>
    <row r="4597" spans="1:12" s="97" customFormat="1" ht="15" customHeight="1" x14ac:dyDescent="0.25">
      <c r="A4597" s="91" t="s">
        <v>57</v>
      </c>
      <c r="B4597" s="92" t="s">
        <v>42</v>
      </c>
      <c r="C4597" s="92" t="s">
        <v>55</v>
      </c>
      <c r="D4597" s="92" t="s">
        <v>125</v>
      </c>
      <c r="E4597" s="92" t="s">
        <v>37</v>
      </c>
      <c r="F4597" s="92" t="s">
        <v>37</v>
      </c>
      <c r="G4597" s="93" t="s">
        <v>43</v>
      </c>
      <c r="H4597" s="93" t="s">
        <v>37</v>
      </c>
      <c r="I4597" s="92" t="s">
        <v>45</v>
      </c>
      <c r="J4597" s="94">
        <v>1538</v>
      </c>
      <c r="K4597" s="95">
        <v>10264</v>
      </c>
      <c r="L4597" s="96">
        <v>586278.09999996901</v>
      </c>
    </row>
    <row r="4598" spans="1:12" s="97" customFormat="1" ht="15" customHeight="1" x14ac:dyDescent="0.25">
      <c r="A4598" s="91" t="s">
        <v>57</v>
      </c>
      <c r="B4598" s="92" t="s">
        <v>42</v>
      </c>
      <c r="C4598" s="92" t="s">
        <v>55</v>
      </c>
      <c r="D4598" s="92" t="s">
        <v>125</v>
      </c>
      <c r="E4598" s="92" t="s">
        <v>37</v>
      </c>
      <c r="F4598" s="92" t="s">
        <v>37</v>
      </c>
      <c r="G4598" s="93" t="s">
        <v>44</v>
      </c>
      <c r="H4598" s="93" t="s">
        <v>37</v>
      </c>
      <c r="I4598" s="92" t="s">
        <v>117</v>
      </c>
      <c r="J4598" s="94">
        <v>895</v>
      </c>
      <c r="K4598" s="95">
        <v>7138</v>
      </c>
      <c r="L4598" s="96">
        <v>430742.719999992</v>
      </c>
    </row>
    <row r="4599" spans="1:12" s="97" customFormat="1" ht="15" customHeight="1" x14ac:dyDescent="0.25">
      <c r="A4599" s="91" t="s">
        <v>57</v>
      </c>
      <c r="B4599" s="92" t="s">
        <v>42</v>
      </c>
      <c r="C4599" s="92" t="s">
        <v>55</v>
      </c>
      <c r="D4599" s="92" t="s">
        <v>125</v>
      </c>
      <c r="E4599" s="92" t="s">
        <v>37</v>
      </c>
      <c r="F4599" s="92" t="s">
        <v>37</v>
      </c>
      <c r="G4599" s="93" t="s">
        <v>44</v>
      </c>
      <c r="H4599" s="93" t="s">
        <v>37</v>
      </c>
      <c r="I4599" s="92" t="s">
        <v>45</v>
      </c>
      <c r="J4599" s="94">
        <v>1469</v>
      </c>
      <c r="K4599" s="95">
        <v>9677</v>
      </c>
      <c r="L4599" s="96">
        <v>548013.28999997803</v>
      </c>
    </row>
    <row r="4600" spans="1:12" s="97" customFormat="1" ht="15" customHeight="1" x14ac:dyDescent="0.25">
      <c r="A4600" s="91" t="s">
        <v>57</v>
      </c>
      <c r="B4600" s="92" t="s">
        <v>42</v>
      </c>
      <c r="C4600" s="92" t="s">
        <v>55</v>
      </c>
      <c r="D4600" s="92" t="s">
        <v>125</v>
      </c>
      <c r="E4600" s="92" t="s">
        <v>37</v>
      </c>
      <c r="F4600" s="92" t="s">
        <v>37</v>
      </c>
      <c r="G4600" s="93" t="s">
        <v>98</v>
      </c>
      <c r="H4600" s="93" t="s">
        <v>37</v>
      </c>
      <c r="I4600" s="92" t="s">
        <v>117</v>
      </c>
      <c r="J4600" s="94">
        <v>991</v>
      </c>
      <c r="K4600" s="95">
        <v>8682</v>
      </c>
      <c r="L4600" s="96">
        <v>503643.999999989</v>
      </c>
    </row>
    <row r="4601" spans="1:12" s="97" customFormat="1" ht="15" customHeight="1" x14ac:dyDescent="0.25">
      <c r="A4601" s="91" t="s">
        <v>57</v>
      </c>
      <c r="B4601" s="92" t="s">
        <v>42</v>
      </c>
      <c r="C4601" s="92" t="s">
        <v>55</v>
      </c>
      <c r="D4601" s="92" t="s">
        <v>125</v>
      </c>
      <c r="E4601" s="92" t="s">
        <v>37</v>
      </c>
      <c r="F4601" s="92" t="s">
        <v>37</v>
      </c>
      <c r="G4601" s="93" t="s">
        <v>98</v>
      </c>
      <c r="H4601" s="93" t="s">
        <v>37</v>
      </c>
      <c r="I4601" s="92" t="s">
        <v>45</v>
      </c>
      <c r="J4601" s="94">
        <v>1597</v>
      </c>
      <c r="K4601" s="95">
        <v>12209</v>
      </c>
      <c r="L4601" s="96">
        <v>676691.26999997406</v>
      </c>
    </row>
    <row r="4602" spans="1:12" s="97" customFormat="1" ht="15" customHeight="1" x14ac:dyDescent="0.25">
      <c r="A4602" s="91" t="s">
        <v>57</v>
      </c>
      <c r="B4602" s="92" t="s">
        <v>42</v>
      </c>
      <c r="C4602" s="92" t="s">
        <v>55</v>
      </c>
      <c r="D4602" s="92" t="s">
        <v>125</v>
      </c>
      <c r="E4602" s="92" t="s">
        <v>37</v>
      </c>
      <c r="F4602" s="92" t="s">
        <v>37</v>
      </c>
      <c r="G4602" s="93" t="s">
        <v>37</v>
      </c>
      <c r="H4602" s="93" t="s">
        <v>122</v>
      </c>
      <c r="I4602" s="92" t="s">
        <v>117</v>
      </c>
      <c r="J4602" s="94">
        <v>699</v>
      </c>
      <c r="K4602" s="95">
        <v>5487</v>
      </c>
      <c r="L4602" s="96">
        <v>392104.54000000801</v>
      </c>
    </row>
    <row r="4603" spans="1:12" s="97" customFormat="1" ht="15" customHeight="1" x14ac:dyDescent="0.25">
      <c r="A4603" s="91" t="s">
        <v>57</v>
      </c>
      <c r="B4603" s="92" t="s">
        <v>42</v>
      </c>
      <c r="C4603" s="92" t="s">
        <v>55</v>
      </c>
      <c r="D4603" s="92" t="s">
        <v>125</v>
      </c>
      <c r="E4603" s="92" t="s">
        <v>37</v>
      </c>
      <c r="F4603" s="92" t="s">
        <v>37</v>
      </c>
      <c r="G4603" s="93" t="s">
        <v>37</v>
      </c>
      <c r="H4603" s="93" t="s">
        <v>122</v>
      </c>
      <c r="I4603" s="92" t="s">
        <v>45</v>
      </c>
      <c r="J4603" s="94">
        <v>874</v>
      </c>
      <c r="K4603" s="95">
        <v>4827</v>
      </c>
      <c r="L4603" s="96">
        <v>287859.54999999597</v>
      </c>
    </row>
    <row r="4604" spans="1:12" s="97" customFormat="1" ht="15" customHeight="1" x14ac:dyDescent="0.25">
      <c r="A4604" s="91" t="s">
        <v>57</v>
      </c>
      <c r="B4604" s="92" t="s">
        <v>42</v>
      </c>
      <c r="C4604" s="92" t="s">
        <v>55</v>
      </c>
      <c r="D4604" s="92" t="s">
        <v>125</v>
      </c>
      <c r="E4604" s="92" t="s">
        <v>37</v>
      </c>
      <c r="F4604" s="92" t="s">
        <v>37</v>
      </c>
      <c r="G4604" s="93" t="s">
        <v>37</v>
      </c>
      <c r="H4604" s="93" t="s">
        <v>37</v>
      </c>
      <c r="I4604" s="92" t="s">
        <v>117</v>
      </c>
      <c r="J4604" s="94">
        <v>4683</v>
      </c>
      <c r="K4604" s="95">
        <v>43792</v>
      </c>
      <c r="L4604" s="96">
        <v>2681327.3599998602</v>
      </c>
    </row>
    <row r="4605" spans="1:12" s="97" customFormat="1" ht="15" customHeight="1" x14ac:dyDescent="0.25">
      <c r="A4605" s="91" t="s">
        <v>57</v>
      </c>
      <c r="B4605" s="92" t="s">
        <v>42</v>
      </c>
      <c r="C4605" s="92" t="s">
        <v>55</v>
      </c>
      <c r="D4605" s="92" t="s">
        <v>125</v>
      </c>
      <c r="E4605" s="92" t="s">
        <v>37</v>
      </c>
      <c r="F4605" s="92" t="s">
        <v>37</v>
      </c>
      <c r="G4605" s="93" t="s">
        <v>37</v>
      </c>
      <c r="H4605" s="93" t="s">
        <v>37</v>
      </c>
      <c r="I4605" s="92" t="s">
        <v>45</v>
      </c>
      <c r="J4605" s="94">
        <v>7344</v>
      </c>
      <c r="K4605" s="95">
        <v>50946</v>
      </c>
      <c r="L4605" s="96">
        <v>2916553.9199999799</v>
      </c>
    </row>
    <row r="4606" spans="1:12" s="97" customFormat="1" ht="15" customHeight="1" x14ac:dyDescent="0.25">
      <c r="A4606" s="91" t="s">
        <v>57</v>
      </c>
      <c r="B4606" s="92" t="s">
        <v>42</v>
      </c>
      <c r="C4606" s="92" t="s">
        <v>55</v>
      </c>
      <c r="D4606" s="92" t="s">
        <v>125</v>
      </c>
      <c r="E4606" s="92" t="s">
        <v>37</v>
      </c>
      <c r="F4606" s="92" t="s">
        <v>37</v>
      </c>
      <c r="G4606" s="93" t="s">
        <v>37</v>
      </c>
      <c r="H4606" s="93" t="s">
        <v>64</v>
      </c>
      <c r="I4606" s="92" t="s">
        <v>117</v>
      </c>
      <c r="J4606" s="94">
        <v>3921</v>
      </c>
      <c r="K4606" s="95">
        <v>37183</v>
      </c>
      <c r="L4606" s="96">
        <v>2220181.4599997499</v>
      </c>
    </row>
    <row r="4607" spans="1:12" s="97" customFormat="1" ht="15" customHeight="1" x14ac:dyDescent="0.25">
      <c r="A4607" s="91" t="s">
        <v>57</v>
      </c>
      <c r="B4607" s="92" t="s">
        <v>42</v>
      </c>
      <c r="C4607" s="92" t="s">
        <v>55</v>
      </c>
      <c r="D4607" s="92" t="s">
        <v>125</v>
      </c>
      <c r="E4607" s="92" t="s">
        <v>37</v>
      </c>
      <c r="F4607" s="92" t="s">
        <v>37</v>
      </c>
      <c r="G4607" s="93" t="s">
        <v>37</v>
      </c>
      <c r="H4607" s="93" t="s">
        <v>64</v>
      </c>
      <c r="I4607" s="92" t="s">
        <v>45</v>
      </c>
      <c r="J4607" s="94">
        <v>6365</v>
      </c>
      <c r="K4607" s="95">
        <v>45204</v>
      </c>
      <c r="L4607" s="96">
        <v>2575014.3200000999</v>
      </c>
    </row>
    <row r="4608" spans="1:12" s="97" customFormat="1" ht="15" customHeight="1" x14ac:dyDescent="0.25">
      <c r="A4608" s="91" t="s">
        <v>57</v>
      </c>
      <c r="B4608" s="92" t="s">
        <v>42</v>
      </c>
      <c r="C4608" s="92" t="s">
        <v>55</v>
      </c>
      <c r="D4608" s="92" t="s">
        <v>124</v>
      </c>
      <c r="E4608" s="92" t="s">
        <v>61</v>
      </c>
      <c r="F4608" s="92" t="s">
        <v>37</v>
      </c>
      <c r="G4608" s="93" t="s">
        <v>37</v>
      </c>
      <c r="H4608" s="93" t="s">
        <v>37</v>
      </c>
      <c r="I4608" s="92" t="s">
        <v>117</v>
      </c>
      <c r="J4608" s="94">
        <v>442</v>
      </c>
      <c r="K4608" s="95">
        <v>751</v>
      </c>
      <c r="L4608" s="96">
        <v>46349.750000000102</v>
      </c>
    </row>
    <row r="4609" spans="1:12" s="97" customFormat="1" ht="15" customHeight="1" x14ac:dyDescent="0.25">
      <c r="A4609" s="91" t="s">
        <v>57</v>
      </c>
      <c r="B4609" s="92" t="s">
        <v>42</v>
      </c>
      <c r="C4609" s="92" t="s">
        <v>55</v>
      </c>
      <c r="D4609" s="92" t="s">
        <v>124</v>
      </c>
      <c r="E4609" s="92" t="s">
        <v>61</v>
      </c>
      <c r="F4609" s="92" t="s">
        <v>37</v>
      </c>
      <c r="G4609" s="93" t="s">
        <v>37</v>
      </c>
      <c r="H4609" s="93" t="s">
        <v>37</v>
      </c>
      <c r="I4609" s="92" t="s">
        <v>45</v>
      </c>
      <c r="J4609" s="94">
        <v>519</v>
      </c>
      <c r="K4609" s="95">
        <v>779</v>
      </c>
      <c r="L4609" s="96">
        <v>42637.6499999999</v>
      </c>
    </row>
    <row r="4610" spans="1:12" s="97" customFormat="1" ht="15" customHeight="1" x14ac:dyDescent="0.25">
      <c r="A4610" s="91" t="s">
        <v>57</v>
      </c>
      <c r="B4610" s="92" t="s">
        <v>42</v>
      </c>
      <c r="C4610" s="92" t="s">
        <v>55</v>
      </c>
      <c r="D4610" s="92" t="s">
        <v>124</v>
      </c>
      <c r="E4610" s="92" t="s">
        <v>62</v>
      </c>
      <c r="F4610" s="92" t="s">
        <v>37</v>
      </c>
      <c r="G4610" s="93" t="s">
        <v>37</v>
      </c>
      <c r="H4610" s="93" t="s">
        <v>37</v>
      </c>
      <c r="I4610" s="92" t="s">
        <v>117</v>
      </c>
      <c r="J4610" s="94">
        <v>237</v>
      </c>
      <c r="K4610" s="95">
        <v>354</v>
      </c>
      <c r="L4610" s="96">
        <v>21220.639999999999</v>
      </c>
    </row>
    <row r="4611" spans="1:12" s="97" customFormat="1" ht="15" customHeight="1" x14ac:dyDescent="0.25">
      <c r="A4611" s="91" t="s">
        <v>57</v>
      </c>
      <c r="B4611" s="92" t="s">
        <v>42</v>
      </c>
      <c r="C4611" s="92" t="s">
        <v>55</v>
      </c>
      <c r="D4611" s="92" t="s">
        <v>124</v>
      </c>
      <c r="E4611" s="92" t="s">
        <v>62</v>
      </c>
      <c r="F4611" s="92" t="s">
        <v>37</v>
      </c>
      <c r="G4611" s="93" t="s">
        <v>37</v>
      </c>
      <c r="H4611" s="93" t="s">
        <v>37</v>
      </c>
      <c r="I4611" s="92" t="s">
        <v>45</v>
      </c>
      <c r="J4611" s="94">
        <v>341</v>
      </c>
      <c r="K4611" s="95">
        <v>449</v>
      </c>
      <c r="L4611" s="96">
        <v>24758.850000000199</v>
      </c>
    </row>
    <row r="4612" spans="1:12" s="97" customFormat="1" ht="15" customHeight="1" x14ac:dyDescent="0.25">
      <c r="A4612" s="91" t="s">
        <v>57</v>
      </c>
      <c r="B4612" s="92" t="s">
        <v>42</v>
      </c>
      <c r="C4612" s="92" t="s">
        <v>55</v>
      </c>
      <c r="D4612" s="92" t="s">
        <v>124</v>
      </c>
      <c r="E4612" s="92" t="s">
        <v>37</v>
      </c>
      <c r="F4612" s="92" t="s">
        <v>120</v>
      </c>
      <c r="G4612" s="93" t="s">
        <v>37</v>
      </c>
      <c r="H4612" s="93" t="s">
        <v>37</v>
      </c>
      <c r="I4612" s="92" t="s">
        <v>117</v>
      </c>
      <c r="J4612" s="94">
        <v>582</v>
      </c>
      <c r="K4612" s="95">
        <v>955</v>
      </c>
      <c r="L4612" s="96">
        <v>58568.4399999999</v>
      </c>
    </row>
    <row r="4613" spans="1:12" s="97" customFormat="1" ht="15" customHeight="1" x14ac:dyDescent="0.25">
      <c r="A4613" s="91" t="s">
        <v>57</v>
      </c>
      <c r="B4613" s="92" t="s">
        <v>42</v>
      </c>
      <c r="C4613" s="92" t="s">
        <v>55</v>
      </c>
      <c r="D4613" s="92" t="s">
        <v>124</v>
      </c>
      <c r="E4613" s="92" t="s">
        <v>37</v>
      </c>
      <c r="F4613" s="92" t="s">
        <v>120</v>
      </c>
      <c r="G4613" s="93" t="s">
        <v>37</v>
      </c>
      <c r="H4613" s="93" t="s">
        <v>37</v>
      </c>
      <c r="I4613" s="92" t="s">
        <v>45</v>
      </c>
      <c r="J4613" s="94">
        <v>788</v>
      </c>
      <c r="K4613" s="95">
        <v>1133</v>
      </c>
      <c r="L4613" s="96">
        <v>62165.009999998998</v>
      </c>
    </row>
    <row r="4614" spans="1:12" s="97" customFormat="1" ht="15" customHeight="1" x14ac:dyDescent="0.25">
      <c r="A4614" s="91" t="s">
        <v>57</v>
      </c>
      <c r="B4614" s="92" t="s">
        <v>42</v>
      </c>
      <c r="C4614" s="92" t="s">
        <v>55</v>
      </c>
      <c r="D4614" s="92" t="s">
        <v>124</v>
      </c>
      <c r="E4614" s="92" t="s">
        <v>37</v>
      </c>
      <c r="F4614" s="92" t="s">
        <v>37</v>
      </c>
      <c r="G4614" s="93" t="s">
        <v>41</v>
      </c>
      <c r="H4614" s="93" t="s">
        <v>37</v>
      </c>
      <c r="I4614" s="92" t="s">
        <v>117</v>
      </c>
      <c r="J4614" s="94">
        <v>162</v>
      </c>
      <c r="K4614" s="95">
        <v>272</v>
      </c>
      <c r="L4614" s="96">
        <v>17607.25</v>
      </c>
    </row>
    <row r="4615" spans="1:12" s="97" customFormat="1" ht="15" customHeight="1" x14ac:dyDescent="0.25">
      <c r="A4615" s="91" t="s">
        <v>57</v>
      </c>
      <c r="B4615" s="92" t="s">
        <v>42</v>
      </c>
      <c r="C4615" s="92" t="s">
        <v>55</v>
      </c>
      <c r="D4615" s="92" t="s">
        <v>124</v>
      </c>
      <c r="E4615" s="92" t="s">
        <v>37</v>
      </c>
      <c r="F4615" s="92" t="s">
        <v>37</v>
      </c>
      <c r="G4615" s="93" t="s">
        <v>41</v>
      </c>
      <c r="H4615" s="93" t="s">
        <v>37</v>
      </c>
      <c r="I4615" s="92" t="s">
        <v>45</v>
      </c>
      <c r="J4615" s="94">
        <v>166</v>
      </c>
      <c r="K4615" s="95">
        <v>226</v>
      </c>
      <c r="L4615" s="96">
        <v>12646.73</v>
      </c>
    </row>
    <row r="4616" spans="1:12" s="97" customFormat="1" ht="15" customHeight="1" x14ac:dyDescent="0.25">
      <c r="A4616" s="91" t="s">
        <v>57</v>
      </c>
      <c r="B4616" s="92" t="s">
        <v>42</v>
      </c>
      <c r="C4616" s="92" t="s">
        <v>55</v>
      </c>
      <c r="D4616" s="92" t="s">
        <v>124</v>
      </c>
      <c r="E4616" s="92" t="s">
        <v>37</v>
      </c>
      <c r="F4616" s="92" t="s">
        <v>37</v>
      </c>
      <c r="G4616" s="93" t="s">
        <v>42</v>
      </c>
      <c r="H4616" s="93" t="s">
        <v>37</v>
      </c>
      <c r="I4616" s="92" t="s">
        <v>117</v>
      </c>
      <c r="J4616" s="94">
        <v>129</v>
      </c>
      <c r="K4616" s="95">
        <v>237</v>
      </c>
      <c r="L4616" s="96">
        <v>14266.15</v>
      </c>
    </row>
    <row r="4617" spans="1:12" s="97" customFormat="1" ht="15" customHeight="1" x14ac:dyDescent="0.25">
      <c r="A4617" s="91" t="s">
        <v>57</v>
      </c>
      <c r="B4617" s="92" t="s">
        <v>42</v>
      </c>
      <c r="C4617" s="92" t="s">
        <v>55</v>
      </c>
      <c r="D4617" s="92" t="s">
        <v>124</v>
      </c>
      <c r="E4617" s="92" t="s">
        <v>37</v>
      </c>
      <c r="F4617" s="92" t="s">
        <v>37</v>
      </c>
      <c r="G4617" s="93" t="s">
        <v>42</v>
      </c>
      <c r="H4617" s="93" t="s">
        <v>37</v>
      </c>
      <c r="I4617" s="92" t="s">
        <v>45</v>
      </c>
      <c r="J4617" s="94">
        <v>149</v>
      </c>
      <c r="K4617" s="95">
        <v>196</v>
      </c>
      <c r="L4617" s="96">
        <v>10773.42</v>
      </c>
    </row>
    <row r="4618" spans="1:12" s="97" customFormat="1" ht="15" customHeight="1" x14ac:dyDescent="0.25">
      <c r="A4618" s="91" t="s">
        <v>57</v>
      </c>
      <c r="B4618" s="92" t="s">
        <v>42</v>
      </c>
      <c r="C4618" s="92" t="s">
        <v>55</v>
      </c>
      <c r="D4618" s="92" t="s">
        <v>124</v>
      </c>
      <c r="E4618" s="92" t="s">
        <v>37</v>
      </c>
      <c r="F4618" s="92" t="s">
        <v>37</v>
      </c>
      <c r="G4618" s="93" t="s">
        <v>43</v>
      </c>
      <c r="H4618" s="93" t="s">
        <v>37</v>
      </c>
      <c r="I4618" s="92" t="s">
        <v>117</v>
      </c>
      <c r="J4618" s="94">
        <v>106</v>
      </c>
      <c r="K4618" s="95">
        <v>161</v>
      </c>
      <c r="L4618" s="96">
        <v>9650.7000000000007</v>
      </c>
    </row>
    <row r="4619" spans="1:12" s="97" customFormat="1" ht="15" customHeight="1" x14ac:dyDescent="0.25">
      <c r="A4619" s="91" t="s">
        <v>57</v>
      </c>
      <c r="B4619" s="92" t="s">
        <v>42</v>
      </c>
      <c r="C4619" s="92" t="s">
        <v>55</v>
      </c>
      <c r="D4619" s="92" t="s">
        <v>124</v>
      </c>
      <c r="E4619" s="92" t="s">
        <v>37</v>
      </c>
      <c r="F4619" s="92" t="s">
        <v>37</v>
      </c>
      <c r="G4619" s="93" t="s">
        <v>43</v>
      </c>
      <c r="H4619" s="93" t="s">
        <v>37</v>
      </c>
      <c r="I4619" s="92" t="s">
        <v>45</v>
      </c>
      <c r="J4619" s="94">
        <v>140</v>
      </c>
      <c r="K4619" s="95">
        <v>187</v>
      </c>
      <c r="L4619" s="96">
        <v>10153.85</v>
      </c>
    </row>
    <row r="4620" spans="1:12" s="97" customFormat="1" ht="15" customHeight="1" x14ac:dyDescent="0.25">
      <c r="A4620" s="91" t="s">
        <v>57</v>
      </c>
      <c r="B4620" s="92" t="s">
        <v>42</v>
      </c>
      <c r="C4620" s="92" t="s">
        <v>55</v>
      </c>
      <c r="D4620" s="92" t="s">
        <v>124</v>
      </c>
      <c r="E4620" s="92" t="s">
        <v>37</v>
      </c>
      <c r="F4620" s="92" t="s">
        <v>37</v>
      </c>
      <c r="G4620" s="93" t="s">
        <v>44</v>
      </c>
      <c r="H4620" s="93" t="s">
        <v>37</v>
      </c>
      <c r="I4620" s="92" t="s">
        <v>117</v>
      </c>
      <c r="J4620" s="94">
        <v>135</v>
      </c>
      <c r="K4620" s="95">
        <v>204</v>
      </c>
      <c r="L4620" s="96">
        <v>12266.03</v>
      </c>
    </row>
    <row r="4621" spans="1:12" s="97" customFormat="1" ht="15" customHeight="1" x14ac:dyDescent="0.25">
      <c r="A4621" s="91" t="s">
        <v>57</v>
      </c>
      <c r="B4621" s="92" t="s">
        <v>42</v>
      </c>
      <c r="C4621" s="92" t="s">
        <v>55</v>
      </c>
      <c r="D4621" s="92" t="s">
        <v>124</v>
      </c>
      <c r="E4621" s="92" t="s">
        <v>37</v>
      </c>
      <c r="F4621" s="92" t="s">
        <v>37</v>
      </c>
      <c r="G4621" s="93" t="s">
        <v>44</v>
      </c>
      <c r="H4621" s="93" t="s">
        <v>37</v>
      </c>
      <c r="I4621" s="92" t="s">
        <v>45</v>
      </c>
      <c r="J4621" s="94">
        <v>171</v>
      </c>
      <c r="K4621" s="95">
        <v>261</v>
      </c>
      <c r="L4621" s="96">
        <v>14224.18</v>
      </c>
    </row>
    <row r="4622" spans="1:12" s="97" customFormat="1" ht="15" customHeight="1" x14ac:dyDescent="0.25">
      <c r="A4622" s="91" t="s">
        <v>57</v>
      </c>
      <c r="B4622" s="92" t="s">
        <v>42</v>
      </c>
      <c r="C4622" s="92" t="s">
        <v>55</v>
      </c>
      <c r="D4622" s="92" t="s">
        <v>124</v>
      </c>
      <c r="E4622" s="92" t="s">
        <v>37</v>
      </c>
      <c r="F4622" s="92" t="s">
        <v>37</v>
      </c>
      <c r="G4622" s="93" t="s">
        <v>98</v>
      </c>
      <c r="H4622" s="93" t="s">
        <v>37</v>
      </c>
      <c r="I4622" s="92" t="s">
        <v>117</v>
      </c>
      <c r="J4622" s="94">
        <v>144</v>
      </c>
      <c r="K4622" s="95">
        <v>215</v>
      </c>
      <c r="L4622" s="96">
        <v>12777.91</v>
      </c>
    </row>
    <row r="4623" spans="1:12" s="97" customFormat="1" ht="15" customHeight="1" x14ac:dyDescent="0.25">
      <c r="A4623" s="91" t="s">
        <v>57</v>
      </c>
      <c r="B4623" s="92" t="s">
        <v>42</v>
      </c>
      <c r="C4623" s="92" t="s">
        <v>55</v>
      </c>
      <c r="D4623" s="92" t="s">
        <v>124</v>
      </c>
      <c r="E4623" s="92" t="s">
        <v>37</v>
      </c>
      <c r="F4623" s="92" t="s">
        <v>37</v>
      </c>
      <c r="G4623" s="93" t="s">
        <v>98</v>
      </c>
      <c r="H4623" s="93" t="s">
        <v>37</v>
      </c>
      <c r="I4623" s="92" t="s">
        <v>45</v>
      </c>
      <c r="J4623" s="94">
        <v>231</v>
      </c>
      <c r="K4623" s="95">
        <v>310</v>
      </c>
      <c r="L4623" s="96">
        <v>16973.570000000102</v>
      </c>
    </row>
    <row r="4624" spans="1:12" s="97" customFormat="1" ht="15" customHeight="1" x14ac:dyDescent="0.25">
      <c r="A4624" s="91" t="s">
        <v>57</v>
      </c>
      <c r="B4624" s="92" t="s">
        <v>42</v>
      </c>
      <c r="C4624" s="92" t="s">
        <v>55</v>
      </c>
      <c r="D4624" s="92" t="s">
        <v>124</v>
      </c>
      <c r="E4624" s="92" t="s">
        <v>37</v>
      </c>
      <c r="F4624" s="92" t="s">
        <v>37</v>
      </c>
      <c r="G4624" s="93" t="s">
        <v>37</v>
      </c>
      <c r="H4624" s="93" t="s">
        <v>122</v>
      </c>
      <c r="I4624" s="92" t="s">
        <v>117</v>
      </c>
      <c r="J4624" s="94">
        <v>94</v>
      </c>
      <c r="K4624" s="95">
        <v>131</v>
      </c>
      <c r="L4624" s="96">
        <v>9523.06</v>
      </c>
    </row>
    <row r="4625" spans="1:12" s="97" customFormat="1" ht="15" customHeight="1" x14ac:dyDescent="0.25">
      <c r="A4625" s="91" t="s">
        <v>57</v>
      </c>
      <c r="B4625" s="92" t="s">
        <v>42</v>
      </c>
      <c r="C4625" s="92" t="s">
        <v>55</v>
      </c>
      <c r="D4625" s="92" t="s">
        <v>124</v>
      </c>
      <c r="E4625" s="92" t="s">
        <v>37</v>
      </c>
      <c r="F4625" s="92" t="s">
        <v>37</v>
      </c>
      <c r="G4625" s="93" t="s">
        <v>37</v>
      </c>
      <c r="H4625" s="93" t="s">
        <v>122</v>
      </c>
      <c r="I4625" s="92" t="s">
        <v>45</v>
      </c>
      <c r="J4625" s="94">
        <v>117</v>
      </c>
      <c r="K4625" s="95">
        <v>175</v>
      </c>
      <c r="L4625" s="96">
        <v>9603.2999999999902</v>
      </c>
    </row>
    <row r="4626" spans="1:12" s="97" customFormat="1" ht="15" customHeight="1" x14ac:dyDescent="0.25">
      <c r="A4626" s="91" t="s">
        <v>57</v>
      </c>
      <c r="B4626" s="92" t="s">
        <v>42</v>
      </c>
      <c r="C4626" s="92" t="s">
        <v>55</v>
      </c>
      <c r="D4626" s="92" t="s">
        <v>124</v>
      </c>
      <c r="E4626" s="92" t="s">
        <v>37</v>
      </c>
      <c r="F4626" s="92" t="s">
        <v>37</v>
      </c>
      <c r="G4626" s="93" t="s">
        <v>37</v>
      </c>
      <c r="H4626" s="93" t="s">
        <v>37</v>
      </c>
      <c r="I4626" s="92" t="s">
        <v>117</v>
      </c>
      <c r="J4626" s="94">
        <v>679</v>
      </c>
      <c r="K4626" s="95">
        <v>1105</v>
      </c>
      <c r="L4626" s="96">
        <v>67570.389999999607</v>
      </c>
    </row>
    <row r="4627" spans="1:12" s="97" customFormat="1" ht="15" customHeight="1" x14ac:dyDescent="0.25">
      <c r="A4627" s="91" t="s">
        <v>57</v>
      </c>
      <c r="B4627" s="92" t="s">
        <v>42</v>
      </c>
      <c r="C4627" s="92" t="s">
        <v>55</v>
      </c>
      <c r="D4627" s="92" t="s">
        <v>124</v>
      </c>
      <c r="E4627" s="92" t="s">
        <v>37</v>
      </c>
      <c r="F4627" s="92" t="s">
        <v>37</v>
      </c>
      <c r="G4627" s="93" t="s">
        <v>37</v>
      </c>
      <c r="H4627" s="93" t="s">
        <v>37</v>
      </c>
      <c r="I4627" s="92" t="s">
        <v>45</v>
      </c>
      <c r="J4627" s="94">
        <v>860</v>
      </c>
      <c r="K4627" s="95">
        <v>1228</v>
      </c>
      <c r="L4627" s="96">
        <v>67396.499999998807</v>
      </c>
    </row>
    <row r="4628" spans="1:12" s="97" customFormat="1" ht="15" customHeight="1" x14ac:dyDescent="0.25">
      <c r="A4628" s="91" t="s">
        <v>57</v>
      </c>
      <c r="B4628" s="92" t="s">
        <v>42</v>
      </c>
      <c r="C4628" s="92" t="s">
        <v>55</v>
      </c>
      <c r="D4628" s="92" t="s">
        <v>124</v>
      </c>
      <c r="E4628" s="92" t="s">
        <v>37</v>
      </c>
      <c r="F4628" s="92" t="s">
        <v>37</v>
      </c>
      <c r="G4628" s="93" t="s">
        <v>37</v>
      </c>
      <c r="H4628" s="93" t="s">
        <v>64</v>
      </c>
      <c r="I4628" s="92" t="s">
        <v>117</v>
      </c>
      <c r="J4628" s="94">
        <v>575</v>
      </c>
      <c r="K4628" s="95">
        <v>959</v>
      </c>
      <c r="L4628" s="96">
        <v>57100.679999999797</v>
      </c>
    </row>
    <row r="4629" spans="1:12" s="97" customFormat="1" ht="15" customHeight="1" x14ac:dyDescent="0.25">
      <c r="A4629" s="91" t="s">
        <v>57</v>
      </c>
      <c r="B4629" s="92" t="s">
        <v>42</v>
      </c>
      <c r="C4629" s="92" t="s">
        <v>55</v>
      </c>
      <c r="D4629" s="92" t="s">
        <v>124</v>
      </c>
      <c r="E4629" s="92" t="s">
        <v>37</v>
      </c>
      <c r="F4629" s="92" t="s">
        <v>37</v>
      </c>
      <c r="G4629" s="93" t="s">
        <v>37</v>
      </c>
      <c r="H4629" s="93" t="s">
        <v>64</v>
      </c>
      <c r="I4629" s="92" t="s">
        <v>45</v>
      </c>
      <c r="J4629" s="94">
        <v>724</v>
      </c>
      <c r="K4629" s="95">
        <v>1011</v>
      </c>
      <c r="L4629" s="96">
        <v>55471.249999999302</v>
      </c>
    </row>
    <row r="4630" spans="1:12" s="97" customFormat="1" ht="15" customHeight="1" x14ac:dyDescent="0.25">
      <c r="A4630" s="91" t="s">
        <v>57</v>
      </c>
      <c r="B4630" s="92" t="s">
        <v>42</v>
      </c>
      <c r="C4630" s="92" t="s">
        <v>55</v>
      </c>
      <c r="D4630" s="92" t="s">
        <v>37</v>
      </c>
      <c r="E4630" s="92" t="s">
        <v>61</v>
      </c>
      <c r="F4630" s="92" t="s">
        <v>120</v>
      </c>
      <c r="G4630" s="93" t="s">
        <v>37</v>
      </c>
      <c r="H4630" s="93" t="s">
        <v>37</v>
      </c>
      <c r="I4630" s="92" t="s">
        <v>117</v>
      </c>
      <c r="J4630" s="94">
        <v>1749</v>
      </c>
      <c r="K4630" s="95">
        <v>4595</v>
      </c>
      <c r="L4630" s="96">
        <v>285498.81999999401</v>
      </c>
    </row>
    <row r="4631" spans="1:12" s="97" customFormat="1" ht="15" customHeight="1" x14ac:dyDescent="0.25">
      <c r="A4631" s="91" t="s">
        <v>57</v>
      </c>
      <c r="B4631" s="92" t="s">
        <v>42</v>
      </c>
      <c r="C4631" s="92" t="s">
        <v>55</v>
      </c>
      <c r="D4631" s="92" t="s">
        <v>37</v>
      </c>
      <c r="E4631" s="92" t="s">
        <v>61</v>
      </c>
      <c r="F4631" s="92" t="s">
        <v>120</v>
      </c>
      <c r="G4631" s="93" t="s">
        <v>37</v>
      </c>
      <c r="H4631" s="93" t="s">
        <v>37</v>
      </c>
      <c r="I4631" s="92" t="s">
        <v>45</v>
      </c>
      <c r="J4631" s="94">
        <v>1702</v>
      </c>
      <c r="K4631" s="95">
        <v>4943</v>
      </c>
      <c r="L4631" s="96">
        <v>262432.64999999799</v>
      </c>
    </row>
    <row r="4632" spans="1:12" s="97" customFormat="1" ht="15" customHeight="1" x14ac:dyDescent="0.25">
      <c r="A4632" s="91" t="s">
        <v>57</v>
      </c>
      <c r="B4632" s="92" t="s">
        <v>42</v>
      </c>
      <c r="C4632" s="92" t="s">
        <v>55</v>
      </c>
      <c r="D4632" s="92" t="s">
        <v>37</v>
      </c>
      <c r="E4632" s="92" t="s">
        <v>61</v>
      </c>
      <c r="F4632" s="92" t="s">
        <v>121</v>
      </c>
      <c r="G4632" s="93" t="s">
        <v>37</v>
      </c>
      <c r="H4632" s="93" t="s">
        <v>37</v>
      </c>
      <c r="I4632" s="92" t="s">
        <v>117</v>
      </c>
      <c r="J4632" s="94">
        <v>18329</v>
      </c>
      <c r="K4632" s="95">
        <v>49994</v>
      </c>
      <c r="L4632" s="96">
        <v>2433225.0499992301</v>
      </c>
    </row>
    <row r="4633" spans="1:12" s="97" customFormat="1" ht="15" customHeight="1" x14ac:dyDescent="0.25">
      <c r="A4633" s="91" t="s">
        <v>57</v>
      </c>
      <c r="B4633" s="92" t="s">
        <v>42</v>
      </c>
      <c r="C4633" s="92" t="s">
        <v>55</v>
      </c>
      <c r="D4633" s="92" t="s">
        <v>37</v>
      </c>
      <c r="E4633" s="92" t="s">
        <v>61</v>
      </c>
      <c r="F4633" s="92" t="s">
        <v>121</v>
      </c>
      <c r="G4633" s="93" t="s">
        <v>37</v>
      </c>
      <c r="H4633" s="93" t="s">
        <v>37</v>
      </c>
      <c r="I4633" s="92" t="s">
        <v>45</v>
      </c>
      <c r="J4633" s="94">
        <v>19073</v>
      </c>
      <c r="K4633" s="95">
        <v>51678</v>
      </c>
      <c r="L4633" s="96">
        <v>2490686.8500004201</v>
      </c>
    </row>
    <row r="4634" spans="1:12" s="97" customFormat="1" ht="15" customHeight="1" x14ac:dyDescent="0.25">
      <c r="A4634" s="91" t="s">
        <v>57</v>
      </c>
      <c r="B4634" s="92" t="s">
        <v>42</v>
      </c>
      <c r="C4634" s="92" t="s">
        <v>55</v>
      </c>
      <c r="D4634" s="92" t="s">
        <v>37</v>
      </c>
      <c r="E4634" s="92" t="s">
        <v>61</v>
      </c>
      <c r="F4634" s="92" t="s">
        <v>60</v>
      </c>
      <c r="G4634" s="93" t="s">
        <v>37</v>
      </c>
      <c r="H4634" s="93" t="s">
        <v>37</v>
      </c>
      <c r="I4634" s="92" t="s">
        <v>117</v>
      </c>
      <c r="J4634" s="94">
        <v>4248</v>
      </c>
      <c r="K4634" s="95">
        <v>12711</v>
      </c>
      <c r="L4634" s="96">
        <v>624634.99000001699</v>
      </c>
    </row>
    <row r="4635" spans="1:12" s="97" customFormat="1" ht="15" customHeight="1" x14ac:dyDescent="0.25">
      <c r="A4635" s="91" t="s">
        <v>57</v>
      </c>
      <c r="B4635" s="92" t="s">
        <v>42</v>
      </c>
      <c r="C4635" s="92" t="s">
        <v>55</v>
      </c>
      <c r="D4635" s="92" t="s">
        <v>37</v>
      </c>
      <c r="E4635" s="92" t="s">
        <v>61</v>
      </c>
      <c r="F4635" s="92" t="s">
        <v>60</v>
      </c>
      <c r="G4635" s="93" t="s">
        <v>37</v>
      </c>
      <c r="H4635" s="93" t="s">
        <v>37</v>
      </c>
      <c r="I4635" s="92" t="s">
        <v>45</v>
      </c>
      <c r="J4635" s="94">
        <v>3830</v>
      </c>
      <c r="K4635" s="95">
        <v>9318</v>
      </c>
      <c r="L4635" s="96">
        <v>434155.249999983</v>
      </c>
    </row>
    <row r="4636" spans="1:12" s="97" customFormat="1" ht="15" customHeight="1" x14ac:dyDescent="0.25">
      <c r="A4636" s="91" t="s">
        <v>57</v>
      </c>
      <c r="B4636" s="92" t="s">
        <v>42</v>
      </c>
      <c r="C4636" s="92" t="s">
        <v>55</v>
      </c>
      <c r="D4636" s="92" t="s">
        <v>37</v>
      </c>
      <c r="E4636" s="92" t="s">
        <v>61</v>
      </c>
      <c r="F4636" s="92" t="s">
        <v>37</v>
      </c>
      <c r="G4636" s="93" t="s">
        <v>41</v>
      </c>
      <c r="H4636" s="93" t="s">
        <v>37</v>
      </c>
      <c r="I4636" s="92" t="s">
        <v>117</v>
      </c>
      <c r="J4636" s="94">
        <v>5126</v>
      </c>
      <c r="K4636" s="95">
        <v>14856</v>
      </c>
      <c r="L4636" s="96">
        <v>766169.93000005302</v>
      </c>
    </row>
    <row r="4637" spans="1:12" s="97" customFormat="1" ht="15" customHeight="1" x14ac:dyDescent="0.25">
      <c r="A4637" s="91" t="s">
        <v>57</v>
      </c>
      <c r="B4637" s="92" t="s">
        <v>42</v>
      </c>
      <c r="C4637" s="92" t="s">
        <v>55</v>
      </c>
      <c r="D4637" s="92" t="s">
        <v>37</v>
      </c>
      <c r="E4637" s="92" t="s">
        <v>61</v>
      </c>
      <c r="F4637" s="92" t="s">
        <v>37</v>
      </c>
      <c r="G4637" s="93" t="s">
        <v>41</v>
      </c>
      <c r="H4637" s="93" t="s">
        <v>37</v>
      </c>
      <c r="I4637" s="92" t="s">
        <v>45</v>
      </c>
      <c r="J4637" s="94">
        <v>4303</v>
      </c>
      <c r="K4637" s="95">
        <v>10643</v>
      </c>
      <c r="L4637" s="96">
        <v>521958.28999997</v>
      </c>
    </row>
    <row r="4638" spans="1:12" s="97" customFormat="1" ht="15" customHeight="1" x14ac:dyDescent="0.25">
      <c r="A4638" s="91" t="s">
        <v>57</v>
      </c>
      <c r="B4638" s="92" t="s">
        <v>42</v>
      </c>
      <c r="C4638" s="92" t="s">
        <v>55</v>
      </c>
      <c r="D4638" s="92" t="s">
        <v>37</v>
      </c>
      <c r="E4638" s="92" t="s">
        <v>61</v>
      </c>
      <c r="F4638" s="92" t="s">
        <v>37</v>
      </c>
      <c r="G4638" s="93" t="s">
        <v>42</v>
      </c>
      <c r="H4638" s="93" t="s">
        <v>37</v>
      </c>
      <c r="I4638" s="92" t="s">
        <v>117</v>
      </c>
      <c r="J4638" s="94">
        <v>5106</v>
      </c>
      <c r="K4638" s="95">
        <v>13838</v>
      </c>
      <c r="L4638" s="96">
        <v>687701.11000004201</v>
      </c>
    </row>
    <row r="4639" spans="1:12" s="97" customFormat="1" ht="15" customHeight="1" x14ac:dyDescent="0.25">
      <c r="A4639" s="91" t="s">
        <v>57</v>
      </c>
      <c r="B4639" s="92" t="s">
        <v>42</v>
      </c>
      <c r="C4639" s="92" t="s">
        <v>55</v>
      </c>
      <c r="D4639" s="92" t="s">
        <v>37</v>
      </c>
      <c r="E4639" s="92" t="s">
        <v>61</v>
      </c>
      <c r="F4639" s="92" t="s">
        <v>37</v>
      </c>
      <c r="G4639" s="93" t="s">
        <v>42</v>
      </c>
      <c r="H4639" s="93" t="s">
        <v>37</v>
      </c>
      <c r="I4639" s="92" t="s">
        <v>45</v>
      </c>
      <c r="J4639" s="94">
        <v>5102</v>
      </c>
      <c r="K4639" s="95">
        <v>12857</v>
      </c>
      <c r="L4639" s="96">
        <v>623244.12999997195</v>
      </c>
    </row>
    <row r="4640" spans="1:12" s="97" customFormat="1" ht="15" customHeight="1" x14ac:dyDescent="0.25">
      <c r="A4640" s="91" t="s">
        <v>57</v>
      </c>
      <c r="B4640" s="92" t="s">
        <v>42</v>
      </c>
      <c r="C4640" s="92" t="s">
        <v>55</v>
      </c>
      <c r="D4640" s="92" t="s">
        <v>37</v>
      </c>
      <c r="E4640" s="92" t="s">
        <v>61</v>
      </c>
      <c r="F4640" s="92" t="s">
        <v>37</v>
      </c>
      <c r="G4640" s="93" t="s">
        <v>43</v>
      </c>
      <c r="H4640" s="93" t="s">
        <v>37</v>
      </c>
      <c r="I4640" s="92" t="s">
        <v>117</v>
      </c>
      <c r="J4640" s="94">
        <v>4969</v>
      </c>
      <c r="K4640" s="95">
        <v>12497</v>
      </c>
      <c r="L4640" s="96">
        <v>609653.52000005799</v>
      </c>
    </row>
    <row r="4641" spans="1:12" s="97" customFormat="1" ht="15" customHeight="1" x14ac:dyDescent="0.25">
      <c r="A4641" s="91" t="s">
        <v>57</v>
      </c>
      <c r="B4641" s="92" t="s">
        <v>42</v>
      </c>
      <c r="C4641" s="92" t="s">
        <v>55</v>
      </c>
      <c r="D4641" s="92" t="s">
        <v>37</v>
      </c>
      <c r="E4641" s="92" t="s">
        <v>61</v>
      </c>
      <c r="F4641" s="92" t="s">
        <v>37</v>
      </c>
      <c r="G4641" s="93" t="s">
        <v>43</v>
      </c>
      <c r="H4641" s="93" t="s">
        <v>37</v>
      </c>
      <c r="I4641" s="92" t="s">
        <v>45</v>
      </c>
      <c r="J4641" s="94">
        <v>5403</v>
      </c>
      <c r="K4641" s="95">
        <v>13581</v>
      </c>
      <c r="L4641" s="96">
        <v>654069.01999997406</v>
      </c>
    </row>
    <row r="4642" spans="1:12" s="97" customFormat="1" ht="15" customHeight="1" x14ac:dyDescent="0.25">
      <c r="A4642" s="91" t="s">
        <v>57</v>
      </c>
      <c r="B4642" s="92" t="s">
        <v>42</v>
      </c>
      <c r="C4642" s="92" t="s">
        <v>55</v>
      </c>
      <c r="D4642" s="92" t="s">
        <v>37</v>
      </c>
      <c r="E4642" s="92" t="s">
        <v>61</v>
      </c>
      <c r="F4642" s="92" t="s">
        <v>37</v>
      </c>
      <c r="G4642" s="93" t="s">
        <v>44</v>
      </c>
      <c r="H4642" s="93" t="s">
        <v>37</v>
      </c>
      <c r="I4642" s="92" t="s">
        <v>117</v>
      </c>
      <c r="J4642" s="94">
        <v>4831</v>
      </c>
      <c r="K4642" s="95">
        <v>12285</v>
      </c>
      <c r="L4642" s="96">
        <v>600682.45000005804</v>
      </c>
    </row>
    <row r="4643" spans="1:12" s="97" customFormat="1" ht="15" customHeight="1" x14ac:dyDescent="0.25">
      <c r="A4643" s="91" t="s">
        <v>57</v>
      </c>
      <c r="B4643" s="92" t="s">
        <v>42</v>
      </c>
      <c r="C4643" s="92" t="s">
        <v>55</v>
      </c>
      <c r="D4643" s="92" t="s">
        <v>37</v>
      </c>
      <c r="E4643" s="92" t="s">
        <v>61</v>
      </c>
      <c r="F4643" s="92" t="s">
        <v>37</v>
      </c>
      <c r="G4643" s="93" t="s">
        <v>44</v>
      </c>
      <c r="H4643" s="93" t="s">
        <v>37</v>
      </c>
      <c r="I4643" s="92" t="s">
        <v>45</v>
      </c>
      <c r="J4643" s="94">
        <v>5074</v>
      </c>
      <c r="K4643" s="95">
        <v>12704</v>
      </c>
      <c r="L4643" s="96">
        <v>609444.99999997194</v>
      </c>
    </row>
    <row r="4644" spans="1:12" s="97" customFormat="1" ht="15" customHeight="1" x14ac:dyDescent="0.25">
      <c r="A4644" s="91" t="s">
        <v>57</v>
      </c>
      <c r="B4644" s="92" t="s">
        <v>42</v>
      </c>
      <c r="C4644" s="92" t="s">
        <v>55</v>
      </c>
      <c r="D4644" s="92" t="s">
        <v>37</v>
      </c>
      <c r="E4644" s="92" t="s">
        <v>61</v>
      </c>
      <c r="F4644" s="92" t="s">
        <v>37</v>
      </c>
      <c r="G4644" s="93" t="s">
        <v>98</v>
      </c>
      <c r="H4644" s="93" t="s">
        <v>37</v>
      </c>
      <c r="I4644" s="92" t="s">
        <v>117</v>
      </c>
      <c r="J4644" s="94">
        <v>4738</v>
      </c>
      <c r="K4644" s="95">
        <v>12019</v>
      </c>
      <c r="L4644" s="96">
        <v>586912.19000005198</v>
      </c>
    </row>
    <row r="4645" spans="1:12" s="97" customFormat="1" ht="15" customHeight="1" x14ac:dyDescent="0.25">
      <c r="A4645" s="91" t="s">
        <v>57</v>
      </c>
      <c r="B4645" s="92" t="s">
        <v>42</v>
      </c>
      <c r="C4645" s="92" t="s">
        <v>55</v>
      </c>
      <c r="D4645" s="92" t="s">
        <v>37</v>
      </c>
      <c r="E4645" s="92" t="s">
        <v>61</v>
      </c>
      <c r="F4645" s="92" t="s">
        <v>37</v>
      </c>
      <c r="G4645" s="93" t="s">
        <v>98</v>
      </c>
      <c r="H4645" s="93" t="s">
        <v>37</v>
      </c>
      <c r="I4645" s="92" t="s">
        <v>45</v>
      </c>
      <c r="J4645" s="94">
        <v>5156</v>
      </c>
      <c r="K4645" s="95">
        <v>14886</v>
      </c>
      <c r="L4645" s="96">
        <v>716596.43999997003</v>
      </c>
    </row>
    <row r="4646" spans="1:12" s="97" customFormat="1" ht="15" customHeight="1" x14ac:dyDescent="0.25">
      <c r="A4646" s="91" t="s">
        <v>57</v>
      </c>
      <c r="B4646" s="92" t="s">
        <v>42</v>
      </c>
      <c r="C4646" s="92" t="s">
        <v>55</v>
      </c>
      <c r="D4646" s="92" t="s">
        <v>37</v>
      </c>
      <c r="E4646" s="92" t="s">
        <v>61</v>
      </c>
      <c r="F4646" s="92" t="s">
        <v>37</v>
      </c>
      <c r="G4646" s="93" t="s">
        <v>37</v>
      </c>
      <c r="H4646" s="93" t="s">
        <v>122</v>
      </c>
      <c r="I4646" s="92" t="s">
        <v>117</v>
      </c>
      <c r="J4646" s="94">
        <v>4989</v>
      </c>
      <c r="K4646" s="95">
        <v>12195</v>
      </c>
      <c r="L4646" s="96">
        <v>642677.94000006898</v>
      </c>
    </row>
    <row r="4647" spans="1:12" s="97" customFormat="1" ht="15" customHeight="1" x14ac:dyDescent="0.25">
      <c r="A4647" s="91" t="s">
        <v>57</v>
      </c>
      <c r="B4647" s="92" t="s">
        <v>42</v>
      </c>
      <c r="C4647" s="92" t="s">
        <v>55</v>
      </c>
      <c r="D4647" s="92" t="s">
        <v>37</v>
      </c>
      <c r="E4647" s="92" t="s">
        <v>61</v>
      </c>
      <c r="F4647" s="92" t="s">
        <v>37</v>
      </c>
      <c r="G4647" s="93" t="s">
        <v>37</v>
      </c>
      <c r="H4647" s="93" t="s">
        <v>122</v>
      </c>
      <c r="I4647" s="92" t="s">
        <v>45</v>
      </c>
      <c r="J4647" s="94">
        <v>4814</v>
      </c>
      <c r="K4647" s="95">
        <v>9585</v>
      </c>
      <c r="L4647" s="96">
        <v>444073.39999997098</v>
      </c>
    </row>
    <row r="4648" spans="1:12" s="97" customFormat="1" ht="15" customHeight="1" x14ac:dyDescent="0.25">
      <c r="A4648" s="91" t="s">
        <v>57</v>
      </c>
      <c r="B4648" s="92" t="s">
        <v>42</v>
      </c>
      <c r="C4648" s="92" t="s">
        <v>55</v>
      </c>
      <c r="D4648" s="92" t="s">
        <v>37</v>
      </c>
      <c r="E4648" s="92" t="s">
        <v>61</v>
      </c>
      <c r="F4648" s="92" t="s">
        <v>37</v>
      </c>
      <c r="G4648" s="93" t="s">
        <v>37</v>
      </c>
      <c r="H4648" s="93" t="s">
        <v>37</v>
      </c>
      <c r="I4648" s="92" t="s">
        <v>117</v>
      </c>
      <c r="J4648" s="94">
        <v>24309</v>
      </c>
      <c r="K4648" s="95">
        <v>67300</v>
      </c>
      <c r="L4648" s="96">
        <v>3343358.85999915</v>
      </c>
    </row>
    <row r="4649" spans="1:12" s="97" customFormat="1" ht="15" customHeight="1" x14ac:dyDescent="0.25">
      <c r="A4649" s="91" t="s">
        <v>57</v>
      </c>
      <c r="B4649" s="92" t="s">
        <v>42</v>
      </c>
      <c r="C4649" s="92" t="s">
        <v>55</v>
      </c>
      <c r="D4649" s="92" t="s">
        <v>37</v>
      </c>
      <c r="E4649" s="92" t="s">
        <v>61</v>
      </c>
      <c r="F4649" s="92" t="s">
        <v>37</v>
      </c>
      <c r="G4649" s="93" t="s">
        <v>37</v>
      </c>
      <c r="H4649" s="93" t="s">
        <v>37</v>
      </c>
      <c r="I4649" s="92" t="s">
        <v>45</v>
      </c>
      <c r="J4649" s="94">
        <v>24582</v>
      </c>
      <c r="K4649" s="95">
        <v>65939</v>
      </c>
      <c r="L4649" s="96">
        <v>3187274.75000021</v>
      </c>
    </row>
    <row r="4650" spans="1:12" s="97" customFormat="1" ht="15" customHeight="1" x14ac:dyDescent="0.25">
      <c r="A4650" s="91" t="s">
        <v>57</v>
      </c>
      <c r="B4650" s="92" t="s">
        <v>42</v>
      </c>
      <c r="C4650" s="92" t="s">
        <v>55</v>
      </c>
      <c r="D4650" s="92" t="s">
        <v>37</v>
      </c>
      <c r="E4650" s="92" t="s">
        <v>61</v>
      </c>
      <c r="F4650" s="92" t="s">
        <v>37</v>
      </c>
      <c r="G4650" s="93" t="s">
        <v>37</v>
      </c>
      <c r="H4650" s="93" t="s">
        <v>64</v>
      </c>
      <c r="I4650" s="92" t="s">
        <v>117</v>
      </c>
      <c r="J4650" s="94">
        <v>18881</v>
      </c>
      <c r="K4650" s="95">
        <v>53563</v>
      </c>
      <c r="L4650" s="96">
        <v>2621481.2799992398</v>
      </c>
    </row>
    <row r="4651" spans="1:12" s="97" customFormat="1" ht="15" customHeight="1" x14ac:dyDescent="0.25">
      <c r="A4651" s="91" t="s">
        <v>57</v>
      </c>
      <c r="B4651" s="92" t="s">
        <v>42</v>
      </c>
      <c r="C4651" s="92" t="s">
        <v>55</v>
      </c>
      <c r="D4651" s="92" t="s">
        <v>37</v>
      </c>
      <c r="E4651" s="92" t="s">
        <v>61</v>
      </c>
      <c r="F4651" s="92" t="s">
        <v>37</v>
      </c>
      <c r="G4651" s="93" t="s">
        <v>37</v>
      </c>
      <c r="H4651" s="93" t="s">
        <v>64</v>
      </c>
      <c r="I4651" s="92" t="s">
        <v>45</v>
      </c>
      <c r="J4651" s="94">
        <v>19410</v>
      </c>
      <c r="K4651" s="95">
        <v>55229</v>
      </c>
      <c r="L4651" s="96">
        <v>2687847.3000003202</v>
      </c>
    </row>
    <row r="4652" spans="1:12" s="97" customFormat="1" ht="15" customHeight="1" x14ac:dyDescent="0.25">
      <c r="A4652" s="91" t="s">
        <v>57</v>
      </c>
      <c r="B4652" s="92" t="s">
        <v>42</v>
      </c>
      <c r="C4652" s="92" t="s">
        <v>55</v>
      </c>
      <c r="D4652" s="92" t="s">
        <v>37</v>
      </c>
      <c r="E4652" s="92" t="s">
        <v>62</v>
      </c>
      <c r="F4652" s="92" t="s">
        <v>120</v>
      </c>
      <c r="G4652" s="93" t="s">
        <v>37</v>
      </c>
      <c r="H4652" s="93" t="s">
        <v>37</v>
      </c>
      <c r="I4652" s="92" t="s">
        <v>117</v>
      </c>
      <c r="J4652" s="94">
        <v>883</v>
      </c>
      <c r="K4652" s="95">
        <v>1847</v>
      </c>
      <c r="L4652" s="96">
        <v>102261.719999999</v>
      </c>
    </row>
    <row r="4653" spans="1:12" s="97" customFormat="1" ht="15" customHeight="1" x14ac:dyDescent="0.25">
      <c r="A4653" s="91" t="s">
        <v>57</v>
      </c>
      <c r="B4653" s="92" t="s">
        <v>42</v>
      </c>
      <c r="C4653" s="92" t="s">
        <v>55</v>
      </c>
      <c r="D4653" s="92" t="s">
        <v>37</v>
      </c>
      <c r="E4653" s="92" t="s">
        <v>62</v>
      </c>
      <c r="F4653" s="92" t="s">
        <v>120</v>
      </c>
      <c r="G4653" s="93" t="s">
        <v>37</v>
      </c>
      <c r="H4653" s="93" t="s">
        <v>37</v>
      </c>
      <c r="I4653" s="92" t="s">
        <v>45</v>
      </c>
      <c r="J4653" s="94">
        <v>955</v>
      </c>
      <c r="K4653" s="95">
        <v>1906</v>
      </c>
      <c r="L4653" s="96">
        <v>98355.680000000197</v>
      </c>
    </row>
    <row r="4654" spans="1:12" s="97" customFormat="1" ht="15" customHeight="1" x14ac:dyDescent="0.25">
      <c r="A4654" s="91" t="s">
        <v>57</v>
      </c>
      <c r="B4654" s="92" t="s">
        <v>42</v>
      </c>
      <c r="C4654" s="92" t="s">
        <v>55</v>
      </c>
      <c r="D4654" s="92" t="s">
        <v>37</v>
      </c>
      <c r="E4654" s="92" t="s">
        <v>62</v>
      </c>
      <c r="F4654" s="92" t="s">
        <v>121</v>
      </c>
      <c r="G4654" s="93" t="s">
        <v>37</v>
      </c>
      <c r="H4654" s="93" t="s">
        <v>37</v>
      </c>
      <c r="I4654" s="92" t="s">
        <v>117</v>
      </c>
      <c r="J4654" s="94">
        <v>10948</v>
      </c>
      <c r="K4654" s="95">
        <v>33324</v>
      </c>
      <c r="L4654" s="96">
        <v>1672194.7499995499</v>
      </c>
    </row>
    <row r="4655" spans="1:12" s="97" customFormat="1" ht="15" customHeight="1" x14ac:dyDescent="0.25">
      <c r="A4655" s="91" t="s">
        <v>57</v>
      </c>
      <c r="B4655" s="92" t="s">
        <v>42</v>
      </c>
      <c r="C4655" s="92" t="s">
        <v>55</v>
      </c>
      <c r="D4655" s="92" t="s">
        <v>37</v>
      </c>
      <c r="E4655" s="92" t="s">
        <v>62</v>
      </c>
      <c r="F4655" s="92" t="s">
        <v>121</v>
      </c>
      <c r="G4655" s="93" t="s">
        <v>37</v>
      </c>
      <c r="H4655" s="93" t="s">
        <v>37</v>
      </c>
      <c r="I4655" s="92" t="s">
        <v>45</v>
      </c>
      <c r="J4655" s="94">
        <v>9224</v>
      </c>
      <c r="K4655" s="95">
        <v>25025</v>
      </c>
      <c r="L4655" s="96">
        <v>1232717.2500001299</v>
      </c>
    </row>
    <row r="4656" spans="1:12" s="97" customFormat="1" ht="15" customHeight="1" x14ac:dyDescent="0.25">
      <c r="A4656" s="91" t="s">
        <v>57</v>
      </c>
      <c r="B4656" s="92" t="s">
        <v>42</v>
      </c>
      <c r="C4656" s="92" t="s">
        <v>55</v>
      </c>
      <c r="D4656" s="92" t="s">
        <v>37</v>
      </c>
      <c r="E4656" s="92" t="s">
        <v>62</v>
      </c>
      <c r="F4656" s="92" t="s">
        <v>60</v>
      </c>
      <c r="G4656" s="93" t="s">
        <v>37</v>
      </c>
      <c r="H4656" s="93" t="s">
        <v>37</v>
      </c>
      <c r="I4656" s="92" t="s">
        <v>117</v>
      </c>
      <c r="J4656" s="94">
        <v>2351</v>
      </c>
      <c r="K4656" s="95">
        <v>7224</v>
      </c>
      <c r="L4656" s="96">
        <v>364475.57999998902</v>
      </c>
    </row>
    <row r="4657" spans="1:12" s="97" customFormat="1" ht="15" customHeight="1" x14ac:dyDescent="0.25">
      <c r="A4657" s="91" t="s">
        <v>57</v>
      </c>
      <c r="B4657" s="92" t="s">
        <v>42</v>
      </c>
      <c r="C4657" s="92" t="s">
        <v>55</v>
      </c>
      <c r="D4657" s="92" t="s">
        <v>37</v>
      </c>
      <c r="E4657" s="92" t="s">
        <v>62</v>
      </c>
      <c r="F4657" s="92" t="s">
        <v>60</v>
      </c>
      <c r="G4657" s="93" t="s">
        <v>37</v>
      </c>
      <c r="H4657" s="93" t="s">
        <v>37</v>
      </c>
      <c r="I4657" s="92" t="s">
        <v>45</v>
      </c>
      <c r="J4657" s="94">
        <v>1712</v>
      </c>
      <c r="K4657" s="95">
        <v>4221</v>
      </c>
      <c r="L4657" s="96">
        <v>199302.64</v>
      </c>
    </row>
    <row r="4658" spans="1:12" s="97" customFormat="1" ht="15" customHeight="1" x14ac:dyDescent="0.25">
      <c r="A4658" s="91" t="s">
        <v>57</v>
      </c>
      <c r="B4658" s="92" t="s">
        <v>42</v>
      </c>
      <c r="C4658" s="92" t="s">
        <v>55</v>
      </c>
      <c r="D4658" s="92" t="s">
        <v>37</v>
      </c>
      <c r="E4658" s="92" t="s">
        <v>62</v>
      </c>
      <c r="F4658" s="92" t="s">
        <v>37</v>
      </c>
      <c r="G4658" s="93" t="s">
        <v>41</v>
      </c>
      <c r="H4658" s="93" t="s">
        <v>37</v>
      </c>
      <c r="I4658" s="92" t="s">
        <v>117</v>
      </c>
      <c r="J4658" s="94">
        <v>3081</v>
      </c>
      <c r="K4658" s="95">
        <v>9041</v>
      </c>
      <c r="L4658" s="96">
        <v>472618.020000046</v>
      </c>
    </row>
    <row r="4659" spans="1:12" s="97" customFormat="1" ht="15" customHeight="1" x14ac:dyDescent="0.25">
      <c r="A4659" s="91" t="s">
        <v>57</v>
      </c>
      <c r="B4659" s="92" t="s">
        <v>42</v>
      </c>
      <c r="C4659" s="92" t="s">
        <v>55</v>
      </c>
      <c r="D4659" s="92" t="s">
        <v>37</v>
      </c>
      <c r="E4659" s="92" t="s">
        <v>62</v>
      </c>
      <c r="F4659" s="92" t="s">
        <v>37</v>
      </c>
      <c r="G4659" s="93" t="s">
        <v>41</v>
      </c>
      <c r="H4659" s="93" t="s">
        <v>37</v>
      </c>
      <c r="I4659" s="92" t="s">
        <v>45</v>
      </c>
      <c r="J4659" s="94">
        <v>2138</v>
      </c>
      <c r="K4659" s="95">
        <v>5522</v>
      </c>
      <c r="L4659" s="96">
        <v>277108.70999999403</v>
      </c>
    </row>
    <row r="4660" spans="1:12" s="97" customFormat="1" ht="15" customHeight="1" x14ac:dyDescent="0.25">
      <c r="A4660" s="91" t="s">
        <v>57</v>
      </c>
      <c r="B4660" s="92" t="s">
        <v>42</v>
      </c>
      <c r="C4660" s="92" t="s">
        <v>55</v>
      </c>
      <c r="D4660" s="92" t="s">
        <v>37</v>
      </c>
      <c r="E4660" s="92" t="s">
        <v>62</v>
      </c>
      <c r="F4660" s="92" t="s">
        <v>37</v>
      </c>
      <c r="G4660" s="93" t="s">
        <v>42</v>
      </c>
      <c r="H4660" s="93" t="s">
        <v>37</v>
      </c>
      <c r="I4660" s="92" t="s">
        <v>117</v>
      </c>
      <c r="J4660" s="94">
        <v>2941</v>
      </c>
      <c r="K4660" s="95">
        <v>8591</v>
      </c>
      <c r="L4660" s="96">
        <v>436503.62000003998</v>
      </c>
    </row>
    <row r="4661" spans="1:12" s="97" customFormat="1" ht="15" customHeight="1" x14ac:dyDescent="0.25">
      <c r="A4661" s="91" t="s">
        <v>57</v>
      </c>
      <c r="B4661" s="92" t="s">
        <v>42</v>
      </c>
      <c r="C4661" s="92" t="s">
        <v>55</v>
      </c>
      <c r="D4661" s="92" t="s">
        <v>37</v>
      </c>
      <c r="E4661" s="92" t="s">
        <v>62</v>
      </c>
      <c r="F4661" s="92" t="s">
        <v>37</v>
      </c>
      <c r="G4661" s="93" t="s">
        <v>42</v>
      </c>
      <c r="H4661" s="93" t="s">
        <v>37</v>
      </c>
      <c r="I4661" s="92" t="s">
        <v>45</v>
      </c>
      <c r="J4661" s="94">
        <v>2424</v>
      </c>
      <c r="K4661" s="95">
        <v>5905</v>
      </c>
      <c r="L4661" s="96">
        <v>292036.109999993</v>
      </c>
    </row>
    <row r="4662" spans="1:12" s="97" customFormat="1" ht="15" customHeight="1" x14ac:dyDescent="0.25">
      <c r="A4662" s="91" t="s">
        <v>57</v>
      </c>
      <c r="B4662" s="92" t="s">
        <v>42</v>
      </c>
      <c r="C4662" s="92" t="s">
        <v>55</v>
      </c>
      <c r="D4662" s="92" t="s">
        <v>37</v>
      </c>
      <c r="E4662" s="92" t="s">
        <v>62</v>
      </c>
      <c r="F4662" s="92" t="s">
        <v>37</v>
      </c>
      <c r="G4662" s="93" t="s">
        <v>43</v>
      </c>
      <c r="H4662" s="93" t="s">
        <v>37</v>
      </c>
      <c r="I4662" s="92" t="s">
        <v>117</v>
      </c>
      <c r="J4662" s="94">
        <v>2905</v>
      </c>
      <c r="K4662" s="95">
        <v>8461</v>
      </c>
      <c r="L4662" s="96">
        <v>422396.38000003598</v>
      </c>
    </row>
    <row r="4663" spans="1:12" s="97" customFormat="1" ht="15" customHeight="1" x14ac:dyDescent="0.25">
      <c r="A4663" s="91" t="s">
        <v>57</v>
      </c>
      <c r="B4663" s="92" t="s">
        <v>42</v>
      </c>
      <c r="C4663" s="92" t="s">
        <v>55</v>
      </c>
      <c r="D4663" s="92" t="s">
        <v>37</v>
      </c>
      <c r="E4663" s="92" t="s">
        <v>62</v>
      </c>
      <c r="F4663" s="92" t="s">
        <v>37</v>
      </c>
      <c r="G4663" s="93" t="s">
        <v>43</v>
      </c>
      <c r="H4663" s="93" t="s">
        <v>37</v>
      </c>
      <c r="I4663" s="92" t="s">
        <v>45</v>
      </c>
      <c r="J4663" s="94">
        <v>2466</v>
      </c>
      <c r="K4663" s="95">
        <v>6328</v>
      </c>
      <c r="L4663" s="96">
        <v>307676.98999999301</v>
      </c>
    </row>
    <row r="4664" spans="1:12" s="97" customFormat="1" ht="15" customHeight="1" x14ac:dyDescent="0.25">
      <c r="A4664" s="91" t="s">
        <v>57</v>
      </c>
      <c r="B4664" s="92" t="s">
        <v>42</v>
      </c>
      <c r="C4664" s="92" t="s">
        <v>55</v>
      </c>
      <c r="D4664" s="92" t="s">
        <v>37</v>
      </c>
      <c r="E4664" s="92" t="s">
        <v>62</v>
      </c>
      <c r="F4664" s="92" t="s">
        <v>37</v>
      </c>
      <c r="G4664" s="93" t="s">
        <v>44</v>
      </c>
      <c r="H4664" s="93" t="s">
        <v>37</v>
      </c>
      <c r="I4664" s="92" t="s">
        <v>117</v>
      </c>
      <c r="J4664" s="94">
        <v>2807</v>
      </c>
      <c r="K4664" s="95">
        <v>7217</v>
      </c>
      <c r="L4664" s="96">
        <v>354012.310000005</v>
      </c>
    </row>
    <row r="4665" spans="1:12" s="97" customFormat="1" ht="15" customHeight="1" x14ac:dyDescent="0.25">
      <c r="A4665" s="91" t="s">
        <v>57</v>
      </c>
      <c r="B4665" s="92" t="s">
        <v>42</v>
      </c>
      <c r="C4665" s="92" t="s">
        <v>55</v>
      </c>
      <c r="D4665" s="92" t="s">
        <v>37</v>
      </c>
      <c r="E4665" s="92" t="s">
        <v>62</v>
      </c>
      <c r="F4665" s="92" t="s">
        <v>37</v>
      </c>
      <c r="G4665" s="93" t="s">
        <v>44</v>
      </c>
      <c r="H4665" s="93" t="s">
        <v>37</v>
      </c>
      <c r="I4665" s="92" t="s">
        <v>45</v>
      </c>
      <c r="J4665" s="94">
        <v>2466</v>
      </c>
      <c r="K4665" s="95">
        <v>6103</v>
      </c>
      <c r="L4665" s="96">
        <v>295598.38999999402</v>
      </c>
    </row>
    <row r="4666" spans="1:12" s="97" customFormat="1" ht="15" customHeight="1" x14ac:dyDescent="0.25">
      <c r="A4666" s="91" t="s">
        <v>57</v>
      </c>
      <c r="B4666" s="92" t="s">
        <v>42</v>
      </c>
      <c r="C4666" s="92" t="s">
        <v>55</v>
      </c>
      <c r="D4666" s="92" t="s">
        <v>37</v>
      </c>
      <c r="E4666" s="92" t="s">
        <v>62</v>
      </c>
      <c r="F4666" s="92" t="s">
        <v>37</v>
      </c>
      <c r="G4666" s="93" t="s">
        <v>98</v>
      </c>
      <c r="H4666" s="93" t="s">
        <v>37</v>
      </c>
      <c r="I4666" s="92" t="s">
        <v>117</v>
      </c>
      <c r="J4666" s="94">
        <v>2716</v>
      </c>
      <c r="K4666" s="95">
        <v>8077</v>
      </c>
      <c r="L4666" s="96">
        <v>402891.66000002698</v>
      </c>
    </row>
    <row r="4667" spans="1:12" s="97" customFormat="1" ht="15" customHeight="1" x14ac:dyDescent="0.25">
      <c r="A4667" s="91" t="s">
        <v>57</v>
      </c>
      <c r="B4667" s="92" t="s">
        <v>42</v>
      </c>
      <c r="C4667" s="92" t="s">
        <v>55</v>
      </c>
      <c r="D4667" s="92" t="s">
        <v>37</v>
      </c>
      <c r="E4667" s="92" t="s">
        <v>62</v>
      </c>
      <c r="F4667" s="92" t="s">
        <v>37</v>
      </c>
      <c r="G4667" s="93" t="s">
        <v>98</v>
      </c>
      <c r="H4667" s="93" t="s">
        <v>37</v>
      </c>
      <c r="I4667" s="92" t="s">
        <v>45</v>
      </c>
      <c r="J4667" s="94">
        <v>2542</v>
      </c>
      <c r="K4667" s="95">
        <v>6676</v>
      </c>
      <c r="L4667" s="96">
        <v>326424.099999992</v>
      </c>
    </row>
    <row r="4668" spans="1:12" s="97" customFormat="1" ht="15" customHeight="1" x14ac:dyDescent="0.25">
      <c r="A4668" s="91" t="s">
        <v>57</v>
      </c>
      <c r="B4668" s="92" t="s">
        <v>42</v>
      </c>
      <c r="C4668" s="92" t="s">
        <v>55</v>
      </c>
      <c r="D4668" s="92" t="s">
        <v>37</v>
      </c>
      <c r="E4668" s="92" t="s">
        <v>62</v>
      </c>
      <c r="F4668" s="92" t="s">
        <v>37</v>
      </c>
      <c r="G4668" s="93" t="s">
        <v>37</v>
      </c>
      <c r="H4668" s="93" t="s">
        <v>122</v>
      </c>
      <c r="I4668" s="92" t="s">
        <v>117</v>
      </c>
      <c r="J4668" s="94">
        <v>2691</v>
      </c>
      <c r="K4668" s="95">
        <v>6979</v>
      </c>
      <c r="L4668" s="96">
        <v>372951.94</v>
      </c>
    </row>
    <row r="4669" spans="1:12" s="97" customFormat="1" ht="15" customHeight="1" x14ac:dyDescent="0.25">
      <c r="A4669" s="91" t="s">
        <v>57</v>
      </c>
      <c r="B4669" s="92" t="s">
        <v>42</v>
      </c>
      <c r="C4669" s="92" t="s">
        <v>55</v>
      </c>
      <c r="D4669" s="92" t="s">
        <v>37</v>
      </c>
      <c r="E4669" s="92" t="s">
        <v>62</v>
      </c>
      <c r="F4669" s="92" t="s">
        <v>37</v>
      </c>
      <c r="G4669" s="93" t="s">
        <v>37</v>
      </c>
      <c r="H4669" s="93" t="s">
        <v>122</v>
      </c>
      <c r="I4669" s="92" t="s">
        <v>45</v>
      </c>
      <c r="J4669" s="94">
        <v>2296</v>
      </c>
      <c r="K4669" s="95">
        <v>4495</v>
      </c>
      <c r="L4669" s="96">
        <v>212049.59999999899</v>
      </c>
    </row>
    <row r="4670" spans="1:12" s="97" customFormat="1" ht="15" customHeight="1" x14ac:dyDescent="0.25">
      <c r="A4670" s="91" t="s">
        <v>57</v>
      </c>
      <c r="B4670" s="92" t="s">
        <v>42</v>
      </c>
      <c r="C4670" s="92" t="s">
        <v>55</v>
      </c>
      <c r="D4670" s="92" t="s">
        <v>37</v>
      </c>
      <c r="E4670" s="92" t="s">
        <v>62</v>
      </c>
      <c r="F4670" s="92" t="s">
        <v>37</v>
      </c>
      <c r="G4670" s="93" t="s">
        <v>37</v>
      </c>
      <c r="H4670" s="93" t="s">
        <v>37</v>
      </c>
      <c r="I4670" s="92" t="s">
        <v>117</v>
      </c>
      <c r="J4670" s="94">
        <v>14178</v>
      </c>
      <c r="K4670" s="95">
        <v>42395</v>
      </c>
      <c r="L4670" s="96">
        <v>2138932.0499994601</v>
      </c>
    </row>
    <row r="4671" spans="1:12" s="97" customFormat="1" ht="15" customHeight="1" x14ac:dyDescent="0.25">
      <c r="A4671" s="91" t="s">
        <v>57</v>
      </c>
      <c r="B4671" s="92" t="s">
        <v>42</v>
      </c>
      <c r="C4671" s="92" t="s">
        <v>55</v>
      </c>
      <c r="D4671" s="92" t="s">
        <v>37</v>
      </c>
      <c r="E4671" s="92" t="s">
        <v>62</v>
      </c>
      <c r="F4671" s="92" t="s">
        <v>37</v>
      </c>
      <c r="G4671" s="93" t="s">
        <v>37</v>
      </c>
      <c r="H4671" s="93" t="s">
        <v>37</v>
      </c>
      <c r="I4671" s="92" t="s">
        <v>45</v>
      </c>
      <c r="J4671" s="94">
        <v>11887</v>
      </c>
      <c r="K4671" s="95">
        <v>31152</v>
      </c>
      <c r="L4671" s="96">
        <v>1530375.5700002499</v>
      </c>
    </row>
    <row r="4672" spans="1:12" s="97" customFormat="1" ht="15" customHeight="1" x14ac:dyDescent="0.25">
      <c r="A4672" s="91" t="s">
        <v>57</v>
      </c>
      <c r="B4672" s="92" t="s">
        <v>42</v>
      </c>
      <c r="C4672" s="92" t="s">
        <v>55</v>
      </c>
      <c r="D4672" s="92" t="s">
        <v>37</v>
      </c>
      <c r="E4672" s="92" t="s">
        <v>62</v>
      </c>
      <c r="F4672" s="92" t="s">
        <v>37</v>
      </c>
      <c r="G4672" s="93" t="s">
        <v>37</v>
      </c>
      <c r="H4672" s="93" t="s">
        <v>64</v>
      </c>
      <c r="I4672" s="92" t="s">
        <v>117</v>
      </c>
      <c r="J4672" s="94">
        <v>11230</v>
      </c>
      <c r="K4672" s="95">
        <v>34470</v>
      </c>
      <c r="L4672" s="96">
        <v>1718591.4699995599</v>
      </c>
    </row>
    <row r="4673" spans="1:12" s="97" customFormat="1" ht="15" customHeight="1" x14ac:dyDescent="0.25">
      <c r="A4673" s="91" t="s">
        <v>57</v>
      </c>
      <c r="B4673" s="92" t="s">
        <v>42</v>
      </c>
      <c r="C4673" s="92" t="s">
        <v>55</v>
      </c>
      <c r="D4673" s="92" t="s">
        <v>37</v>
      </c>
      <c r="E4673" s="92" t="s">
        <v>62</v>
      </c>
      <c r="F4673" s="92" t="s">
        <v>37</v>
      </c>
      <c r="G4673" s="93" t="s">
        <v>37</v>
      </c>
      <c r="H4673" s="93" t="s">
        <v>64</v>
      </c>
      <c r="I4673" s="92" t="s">
        <v>45</v>
      </c>
      <c r="J4673" s="94">
        <v>9412</v>
      </c>
      <c r="K4673" s="95">
        <v>26096</v>
      </c>
      <c r="L4673" s="96">
        <v>1289480.83000015</v>
      </c>
    </row>
    <row r="4674" spans="1:12" s="97" customFormat="1" ht="15" customHeight="1" x14ac:dyDescent="0.25">
      <c r="A4674" s="91" t="s">
        <v>57</v>
      </c>
      <c r="B4674" s="92" t="s">
        <v>42</v>
      </c>
      <c r="C4674" s="92" t="s">
        <v>55</v>
      </c>
      <c r="D4674" s="92" t="s">
        <v>37</v>
      </c>
      <c r="E4674" s="92" t="s">
        <v>37</v>
      </c>
      <c r="F4674" s="92" t="s">
        <v>120</v>
      </c>
      <c r="G4674" s="93" t="s">
        <v>41</v>
      </c>
      <c r="H4674" s="93" t="s">
        <v>37</v>
      </c>
      <c r="I4674" s="92" t="s">
        <v>117</v>
      </c>
      <c r="J4674" s="94">
        <v>548</v>
      </c>
      <c r="K4674" s="95">
        <v>1574</v>
      </c>
      <c r="L4674" s="96">
        <v>112178.9</v>
      </c>
    </row>
    <row r="4675" spans="1:12" s="97" customFormat="1" ht="15" customHeight="1" x14ac:dyDescent="0.25">
      <c r="A4675" s="91" t="s">
        <v>57</v>
      </c>
      <c r="B4675" s="92" t="s">
        <v>42</v>
      </c>
      <c r="C4675" s="92" t="s">
        <v>55</v>
      </c>
      <c r="D4675" s="92" t="s">
        <v>37</v>
      </c>
      <c r="E4675" s="92" t="s">
        <v>37</v>
      </c>
      <c r="F4675" s="92" t="s">
        <v>120</v>
      </c>
      <c r="G4675" s="93" t="s">
        <v>41</v>
      </c>
      <c r="H4675" s="93" t="s">
        <v>37</v>
      </c>
      <c r="I4675" s="92" t="s">
        <v>45</v>
      </c>
      <c r="J4675" s="94">
        <v>453</v>
      </c>
      <c r="K4675" s="95">
        <v>951</v>
      </c>
      <c r="L4675" s="96">
        <v>53478.2300000002</v>
      </c>
    </row>
    <row r="4676" spans="1:12" s="97" customFormat="1" ht="15" customHeight="1" x14ac:dyDescent="0.25">
      <c r="A4676" s="91" t="s">
        <v>57</v>
      </c>
      <c r="B4676" s="92" t="s">
        <v>42</v>
      </c>
      <c r="C4676" s="92" t="s">
        <v>55</v>
      </c>
      <c r="D4676" s="92" t="s">
        <v>37</v>
      </c>
      <c r="E4676" s="92" t="s">
        <v>37</v>
      </c>
      <c r="F4676" s="92" t="s">
        <v>120</v>
      </c>
      <c r="G4676" s="93" t="s">
        <v>42</v>
      </c>
      <c r="H4676" s="93" t="s">
        <v>37</v>
      </c>
      <c r="I4676" s="92" t="s">
        <v>117</v>
      </c>
      <c r="J4676" s="94">
        <v>514</v>
      </c>
      <c r="K4676" s="95">
        <v>1180</v>
      </c>
      <c r="L4676" s="96">
        <v>67428.580000000395</v>
      </c>
    </row>
    <row r="4677" spans="1:12" s="97" customFormat="1" ht="15" customHeight="1" x14ac:dyDescent="0.25">
      <c r="A4677" s="91" t="s">
        <v>57</v>
      </c>
      <c r="B4677" s="92" t="s">
        <v>42</v>
      </c>
      <c r="C4677" s="92" t="s">
        <v>55</v>
      </c>
      <c r="D4677" s="92" t="s">
        <v>37</v>
      </c>
      <c r="E4677" s="92" t="s">
        <v>37</v>
      </c>
      <c r="F4677" s="92" t="s">
        <v>120</v>
      </c>
      <c r="G4677" s="93" t="s">
        <v>42</v>
      </c>
      <c r="H4677" s="93" t="s">
        <v>37</v>
      </c>
      <c r="I4677" s="92" t="s">
        <v>45</v>
      </c>
      <c r="J4677" s="94">
        <v>513</v>
      </c>
      <c r="K4677" s="95">
        <v>1229</v>
      </c>
      <c r="L4677" s="96">
        <v>64513.99</v>
      </c>
    </row>
    <row r="4678" spans="1:12" s="97" customFormat="1" ht="15" customHeight="1" x14ac:dyDescent="0.25">
      <c r="A4678" s="91" t="s">
        <v>57</v>
      </c>
      <c r="B4678" s="92" t="s">
        <v>42</v>
      </c>
      <c r="C4678" s="92" t="s">
        <v>55</v>
      </c>
      <c r="D4678" s="92" t="s">
        <v>37</v>
      </c>
      <c r="E4678" s="92" t="s">
        <v>37</v>
      </c>
      <c r="F4678" s="92" t="s">
        <v>120</v>
      </c>
      <c r="G4678" s="93" t="s">
        <v>43</v>
      </c>
      <c r="H4678" s="93" t="s">
        <v>37</v>
      </c>
      <c r="I4678" s="92" t="s">
        <v>117</v>
      </c>
      <c r="J4678" s="94">
        <v>505</v>
      </c>
      <c r="K4678" s="95">
        <v>1121</v>
      </c>
      <c r="L4678" s="96">
        <v>64752.540000000503</v>
      </c>
    </row>
    <row r="4679" spans="1:12" s="97" customFormat="1" ht="15" customHeight="1" x14ac:dyDescent="0.25">
      <c r="A4679" s="91" t="s">
        <v>57</v>
      </c>
      <c r="B4679" s="92" t="s">
        <v>42</v>
      </c>
      <c r="C4679" s="92" t="s">
        <v>55</v>
      </c>
      <c r="D4679" s="92" t="s">
        <v>37</v>
      </c>
      <c r="E4679" s="92" t="s">
        <v>37</v>
      </c>
      <c r="F4679" s="92" t="s">
        <v>120</v>
      </c>
      <c r="G4679" s="93" t="s">
        <v>43</v>
      </c>
      <c r="H4679" s="93" t="s">
        <v>37</v>
      </c>
      <c r="I4679" s="92" t="s">
        <v>45</v>
      </c>
      <c r="J4679" s="94">
        <v>501</v>
      </c>
      <c r="K4679" s="95">
        <v>1293</v>
      </c>
      <c r="L4679" s="96">
        <v>67874.719999999899</v>
      </c>
    </row>
    <row r="4680" spans="1:12" s="97" customFormat="1" ht="15" customHeight="1" x14ac:dyDescent="0.25">
      <c r="A4680" s="91" t="s">
        <v>57</v>
      </c>
      <c r="B4680" s="92" t="s">
        <v>42</v>
      </c>
      <c r="C4680" s="92" t="s">
        <v>55</v>
      </c>
      <c r="D4680" s="92" t="s">
        <v>37</v>
      </c>
      <c r="E4680" s="92" t="s">
        <v>37</v>
      </c>
      <c r="F4680" s="92" t="s">
        <v>120</v>
      </c>
      <c r="G4680" s="93" t="s">
        <v>44</v>
      </c>
      <c r="H4680" s="93" t="s">
        <v>37</v>
      </c>
      <c r="I4680" s="92" t="s">
        <v>117</v>
      </c>
      <c r="J4680" s="94">
        <v>540</v>
      </c>
      <c r="K4680" s="95">
        <v>1137</v>
      </c>
      <c r="L4680" s="96">
        <v>63152.2500000004</v>
      </c>
    </row>
    <row r="4681" spans="1:12" s="97" customFormat="1" ht="15" customHeight="1" x14ac:dyDescent="0.25">
      <c r="A4681" s="91" t="s">
        <v>57</v>
      </c>
      <c r="B4681" s="92" t="s">
        <v>42</v>
      </c>
      <c r="C4681" s="92" t="s">
        <v>55</v>
      </c>
      <c r="D4681" s="92" t="s">
        <v>37</v>
      </c>
      <c r="E4681" s="92" t="s">
        <v>37</v>
      </c>
      <c r="F4681" s="92" t="s">
        <v>120</v>
      </c>
      <c r="G4681" s="93" t="s">
        <v>44</v>
      </c>
      <c r="H4681" s="93" t="s">
        <v>37</v>
      </c>
      <c r="I4681" s="92" t="s">
        <v>45</v>
      </c>
      <c r="J4681" s="94">
        <v>567</v>
      </c>
      <c r="K4681" s="95">
        <v>1350</v>
      </c>
      <c r="L4681" s="96">
        <v>70834.669999999896</v>
      </c>
    </row>
    <row r="4682" spans="1:12" s="97" customFormat="1" ht="15" customHeight="1" x14ac:dyDescent="0.25">
      <c r="A4682" s="91" t="s">
        <v>57</v>
      </c>
      <c r="B4682" s="92" t="s">
        <v>42</v>
      </c>
      <c r="C4682" s="92" t="s">
        <v>55</v>
      </c>
      <c r="D4682" s="92" t="s">
        <v>37</v>
      </c>
      <c r="E4682" s="92" t="s">
        <v>37</v>
      </c>
      <c r="F4682" s="92" t="s">
        <v>120</v>
      </c>
      <c r="G4682" s="93" t="s">
        <v>98</v>
      </c>
      <c r="H4682" s="93" t="s">
        <v>37</v>
      </c>
      <c r="I4682" s="92" t="s">
        <v>117</v>
      </c>
      <c r="J4682" s="94">
        <v>579</v>
      </c>
      <c r="K4682" s="95">
        <v>1265</v>
      </c>
      <c r="L4682" s="96">
        <v>70154.700000000099</v>
      </c>
    </row>
    <row r="4683" spans="1:12" s="97" customFormat="1" ht="15" customHeight="1" x14ac:dyDescent="0.25">
      <c r="A4683" s="91" t="s">
        <v>57</v>
      </c>
      <c r="B4683" s="92" t="s">
        <v>42</v>
      </c>
      <c r="C4683" s="92" t="s">
        <v>55</v>
      </c>
      <c r="D4683" s="92" t="s">
        <v>37</v>
      </c>
      <c r="E4683" s="92" t="s">
        <v>37</v>
      </c>
      <c r="F4683" s="92" t="s">
        <v>120</v>
      </c>
      <c r="G4683" s="93" t="s">
        <v>98</v>
      </c>
      <c r="H4683" s="93" t="s">
        <v>37</v>
      </c>
      <c r="I4683" s="92" t="s">
        <v>45</v>
      </c>
      <c r="J4683" s="94">
        <v>631</v>
      </c>
      <c r="K4683" s="95">
        <v>1854</v>
      </c>
      <c r="L4683" s="96">
        <v>95131.289999999703</v>
      </c>
    </row>
    <row r="4684" spans="1:12" s="97" customFormat="1" ht="15" customHeight="1" x14ac:dyDescent="0.25">
      <c r="A4684" s="91" t="s">
        <v>57</v>
      </c>
      <c r="B4684" s="92" t="s">
        <v>42</v>
      </c>
      <c r="C4684" s="92" t="s">
        <v>55</v>
      </c>
      <c r="D4684" s="92" t="s">
        <v>37</v>
      </c>
      <c r="E4684" s="92" t="s">
        <v>37</v>
      </c>
      <c r="F4684" s="92" t="s">
        <v>120</v>
      </c>
      <c r="G4684" s="93" t="s">
        <v>37</v>
      </c>
      <c r="H4684" s="93" t="s">
        <v>122</v>
      </c>
      <c r="I4684" s="92" t="s">
        <v>117</v>
      </c>
      <c r="J4684" s="94">
        <v>646</v>
      </c>
      <c r="K4684" s="95">
        <v>1628</v>
      </c>
      <c r="L4684" s="96">
        <v>103629.989999999</v>
      </c>
    </row>
    <row r="4685" spans="1:12" s="97" customFormat="1" ht="15" customHeight="1" x14ac:dyDescent="0.25">
      <c r="A4685" s="91" t="s">
        <v>57</v>
      </c>
      <c r="B4685" s="92" t="s">
        <v>42</v>
      </c>
      <c r="C4685" s="92" t="s">
        <v>55</v>
      </c>
      <c r="D4685" s="92" t="s">
        <v>37</v>
      </c>
      <c r="E4685" s="92" t="s">
        <v>37</v>
      </c>
      <c r="F4685" s="92" t="s">
        <v>120</v>
      </c>
      <c r="G4685" s="93" t="s">
        <v>37</v>
      </c>
      <c r="H4685" s="93" t="s">
        <v>122</v>
      </c>
      <c r="I4685" s="92" t="s">
        <v>45</v>
      </c>
      <c r="J4685" s="94">
        <v>535</v>
      </c>
      <c r="K4685" s="95">
        <v>878</v>
      </c>
      <c r="L4685" s="96">
        <v>42615.070000000298</v>
      </c>
    </row>
    <row r="4686" spans="1:12" s="97" customFormat="1" ht="15" customHeight="1" x14ac:dyDescent="0.25">
      <c r="A4686" s="91" t="s">
        <v>57</v>
      </c>
      <c r="B4686" s="92" t="s">
        <v>42</v>
      </c>
      <c r="C4686" s="92" t="s">
        <v>55</v>
      </c>
      <c r="D4686" s="92" t="s">
        <v>37</v>
      </c>
      <c r="E4686" s="92" t="s">
        <v>37</v>
      </c>
      <c r="F4686" s="92" t="s">
        <v>120</v>
      </c>
      <c r="G4686" s="93" t="s">
        <v>37</v>
      </c>
      <c r="H4686" s="93" t="s">
        <v>37</v>
      </c>
      <c r="I4686" s="92" t="s">
        <v>117</v>
      </c>
      <c r="J4686" s="94">
        <v>2632</v>
      </c>
      <c r="K4686" s="95">
        <v>6442</v>
      </c>
      <c r="L4686" s="96">
        <v>387760.54000002501</v>
      </c>
    </row>
    <row r="4687" spans="1:12" s="97" customFormat="1" ht="15" customHeight="1" x14ac:dyDescent="0.25">
      <c r="A4687" s="91" t="s">
        <v>57</v>
      </c>
      <c r="B4687" s="92" t="s">
        <v>42</v>
      </c>
      <c r="C4687" s="92" t="s">
        <v>55</v>
      </c>
      <c r="D4687" s="92" t="s">
        <v>37</v>
      </c>
      <c r="E4687" s="92" t="s">
        <v>37</v>
      </c>
      <c r="F4687" s="92" t="s">
        <v>120</v>
      </c>
      <c r="G4687" s="93" t="s">
        <v>37</v>
      </c>
      <c r="H4687" s="93" t="s">
        <v>37</v>
      </c>
      <c r="I4687" s="92" t="s">
        <v>45</v>
      </c>
      <c r="J4687" s="94">
        <v>2657</v>
      </c>
      <c r="K4687" s="95">
        <v>6849</v>
      </c>
      <c r="L4687" s="96">
        <v>360788.32999999099</v>
      </c>
    </row>
    <row r="4688" spans="1:12" s="97" customFormat="1" ht="15" customHeight="1" x14ac:dyDescent="0.25">
      <c r="A4688" s="91" t="s">
        <v>57</v>
      </c>
      <c r="B4688" s="92" t="s">
        <v>42</v>
      </c>
      <c r="C4688" s="92" t="s">
        <v>55</v>
      </c>
      <c r="D4688" s="92" t="s">
        <v>37</v>
      </c>
      <c r="E4688" s="92" t="s">
        <v>37</v>
      </c>
      <c r="F4688" s="92" t="s">
        <v>120</v>
      </c>
      <c r="G4688" s="93" t="s">
        <v>37</v>
      </c>
      <c r="H4688" s="93" t="s">
        <v>64</v>
      </c>
      <c r="I4688" s="92" t="s">
        <v>117</v>
      </c>
      <c r="J4688" s="94">
        <v>1915</v>
      </c>
      <c r="K4688" s="95">
        <v>4660</v>
      </c>
      <c r="L4688" s="96">
        <v>274570.32999999297</v>
      </c>
    </row>
    <row r="4689" spans="1:12" s="97" customFormat="1" ht="15" customHeight="1" x14ac:dyDescent="0.25">
      <c r="A4689" s="91" t="s">
        <v>57</v>
      </c>
      <c r="B4689" s="92" t="s">
        <v>42</v>
      </c>
      <c r="C4689" s="92" t="s">
        <v>55</v>
      </c>
      <c r="D4689" s="92" t="s">
        <v>37</v>
      </c>
      <c r="E4689" s="92" t="s">
        <v>37</v>
      </c>
      <c r="F4689" s="92" t="s">
        <v>120</v>
      </c>
      <c r="G4689" s="93" t="s">
        <v>37</v>
      </c>
      <c r="H4689" s="93" t="s">
        <v>64</v>
      </c>
      <c r="I4689" s="92" t="s">
        <v>45</v>
      </c>
      <c r="J4689" s="94">
        <v>2066</v>
      </c>
      <c r="K4689" s="95">
        <v>5820</v>
      </c>
      <c r="L4689" s="96">
        <v>310255.499999994</v>
      </c>
    </row>
    <row r="4690" spans="1:12" s="97" customFormat="1" ht="15" customHeight="1" x14ac:dyDescent="0.25">
      <c r="A4690" s="91" t="s">
        <v>57</v>
      </c>
      <c r="B4690" s="92" t="s">
        <v>42</v>
      </c>
      <c r="C4690" s="92" t="s">
        <v>55</v>
      </c>
      <c r="D4690" s="92" t="s">
        <v>37</v>
      </c>
      <c r="E4690" s="92" t="s">
        <v>37</v>
      </c>
      <c r="F4690" s="92" t="s">
        <v>121</v>
      </c>
      <c r="G4690" s="93" t="s">
        <v>41</v>
      </c>
      <c r="H4690" s="93" t="s">
        <v>37</v>
      </c>
      <c r="I4690" s="92" t="s">
        <v>117</v>
      </c>
      <c r="J4690" s="94">
        <v>6495</v>
      </c>
      <c r="K4690" s="95">
        <v>19019</v>
      </c>
      <c r="L4690" s="96">
        <v>958553.89000010805</v>
      </c>
    </row>
    <row r="4691" spans="1:12" s="97" customFormat="1" ht="15" customHeight="1" x14ac:dyDescent="0.25">
      <c r="A4691" s="91" t="s">
        <v>57</v>
      </c>
      <c r="B4691" s="92" t="s">
        <v>42</v>
      </c>
      <c r="C4691" s="92" t="s">
        <v>55</v>
      </c>
      <c r="D4691" s="92" t="s">
        <v>37</v>
      </c>
      <c r="E4691" s="92" t="s">
        <v>37</v>
      </c>
      <c r="F4691" s="92" t="s">
        <v>121</v>
      </c>
      <c r="G4691" s="93" t="s">
        <v>41</v>
      </c>
      <c r="H4691" s="93" t="s">
        <v>37</v>
      </c>
      <c r="I4691" s="92" t="s">
        <v>45</v>
      </c>
      <c r="J4691" s="94">
        <v>5059</v>
      </c>
      <c r="K4691" s="95">
        <v>12913</v>
      </c>
      <c r="L4691" s="96">
        <v>636829.84000007703</v>
      </c>
    </row>
    <row r="4692" spans="1:12" s="97" customFormat="1" ht="15" customHeight="1" x14ac:dyDescent="0.25">
      <c r="A4692" s="91" t="s">
        <v>57</v>
      </c>
      <c r="B4692" s="92" t="s">
        <v>42</v>
      </c>
      <c r="C4692" s="92" t="s">
        <v>55</v>
      </c>
      <c r="D4692" s="92" t="s">
        <v>37</v>
      </c>
      <c r="E4692" s="92" t="s">
        <v>37</v>
      </c>
      <c r="F4692" s="92" t="s">
        <v>121</v>
      </c>
      <c r="G4692" s="93" t="s">
        <v>42</v>
      </c>
      <c r="H4692" s="93" t="s">
        <v>37</v>
      </c>
      <c r="I4692" s="92" t="s">
        <v>117</v>
      </c>
      <c r="J4692" s="94">
        <v>6080</v>
      </c>
      <c r="K4692" s="95">
        <v>16945</v>
      </c>
      <c r="L4692" s="96">
        <v>844336.10000008706</v>
      </c>
    </row>
    <row r="4693" spans="1:12" s="97" customFormat="1" ht="15" customHeight="1" x14ac:dyDescent="0.25">
      <c r="A4693" s="91" t="s">
        <v>57</v>
      </c>
      <c r="B4693" s="92" t="s">
        <v>42</v>
      </c>
      <c r="C4693" s="92" t="s">
        <v>55</v>
      </c>
      <c r="D4693" s="92" t="s">
        <v>37</v>
      </c>
      <c r="E4693" s="92" t="s">
        <v>37</v>
      </c>
      <c r="F4693" s="92" t="s">
        <v>121</v>
      </c>
      <c r="G4693" s="93" t="s">
        <v>42</v>
      </c>
      <c r="H4693" s="93" t="s">
        <v>37</v>
      </c>
      <c r="I4693" s="92" t="s">
        <v>45</v>
      </c>
      <c r="J4693" s="94">
        <v>5825</v>
      </c>
      <c r="K4693" s="95">
        <v>14865</v>
      </c>
      <c r="L4693" s="96">
        <v>726843.91000012599</v>
      </c>
    </row>
    <row r="4694" spans="1:12" s="97" customFormat="1" ht="15" customHeight="1" x14ac:dyDescent="0.25">
      <c r="A4694" s="91" t="s">
        <v>57</v>
      </c>
      <c r="B4694" s="92" t="s">
        <v>42</v>
      </c>
      <c r="C4694" s="92" t="s">
        <v>55</v>
      </c>
      <c r="D4694" s="92" t="s">
        <v>37</v>
      </c>
      <c r="E4694" s="92" t="s">
        <v>37</v>
      </c>
      <c r="F4694" s="92" t="s">
        <v>121</v>
      </c>
      <c r="G4694" s="93" t="s">
        <v>43</v>
      </c>
      <c r="H4694" s="93" t="s">
        <v>37</v>
      </c>
      <c r="I4694" s="92" t="s">
        <v>117</v>
      </c>
      <c r="J4694" s="94">
        <v>5958</v>
      </c>
      <c r="K4694" s="95">
        <v>15781</v>
      </c>
      <c r="L4694" s="96">
        <v>763367.32000006898</v>
      </c>
    </row>
    <row r="4695" spans="1:12" s="97" customFormat="1" ht="15" customHeight="1" x14ac:dyDescent="0.25">
      <c r="A4695" s="91" t="s">
        <v>57</v>
      </c>
      <c r="B4695" s="92" t="s">
        <v>42</v>
      </c>
      <c r="C4695" s="92" t="s">
        <v>55</v>
      </c>
      <c r="D4695" s="92" t="s">
        <v>37</v>
      </c>
      <c r="E4695" s="92" t="s">
        <v>37</v>
      </c>
      <c r="F4695" s="92" t="s">
        <v>121</v>
      </c>
      <c r="G4695" s="93" t="s">
        <v>43</v>
      </c>
      <c r="H4695" s="93" t="s">
        <v>37</v>
      </c>
      <c r="I4695" s="92" t="s">
        <v>45</v>
      </c>
      <c r="J4695" s="94">
        <v>6156</v>
      </c>
      <c r="K4695" s="95">
        <v>15663</v>
      </c>
      <c r="L4695" s="96">
        <v>756042.94000013894</v>
      </c>
    </row>
    <row r="4696" spans="1:12" s="97" customFormat="1" ht="15" customHeight="1" x14ac:dyDescent="0.25">
      <c r="A4696" s="91" t="s">
        <v>57</v>
      </c>
      <c r="B4696" s="92" t="s">
        <v>42</v>
      </c>
      <c r="C4696" s="92" t="s">
        <v>55</v>
      </c>
      <c r="D4696" s="92" t="s">
        <v>37</v>
      </c>
      <c r="E4696" s="92" t="s">
        <v>37</v>
      </c>
      <c r="F4696" s="92" t="s">
        <v>121</v>
      </c>
      <c r="G4696" s="93" t="s">
        <v>44</v>
      </c>
      <c r="H4696" s="93" t="s">
        <v>37</v>
      </c>
      <c r="I4696" s="92" t="s">
        <v>117</v>
      </c>
      <c r="J4696" s="94">
        <v>5799</v>
      </c>
      <c r="K4696" s="95">
        <v>14758</v>
      </c>
      <c r="L4696" s="96">
        <v>716142.130000056</v>
      </c>
    </row>
    <row r="4697" spans="1:12" s="97" customFormat="1" ht="15" customHeight="1" x14ac:dyDescent="0.25">
      <c r="A4697" s="91" t="s">
        <v>57</v>
      </c>
      <c r="B4697" s="92" t="s">
        <v>42</v>
      </c>
      <c r="C4697" s="92" t="s">
        <v>55</v>
      </c>
      <c r="D4697" s="92" t="s">
        <v>37</v>
      </c>
      <c r="E4697" s="92" t="s">
        <v>37</v>
      </c>
      <c r="F4697" s="92" t="s">
        <v>121</v>
      </c>
      <c r="G4697" s="93" t="s">
        <v>44</v>
      </c>
      <c r="H4697" s="93" t="s">
        <v>37</v>
      </c>
      <c r="I4697" s="92" t="s">
        <v>45</v>
      </c>
      <c r="J4697" s="94">
        <v>5899</v>
      </c>
      <c r="K4697" s="95">
        <v>15217</v>
      </c>
      <c r="L4697" s="96">
        <v>731534.470000125</v>
      </c>
    </row>
    <row r="4698" spans="1:12" s="97" customFormat="1" ht="15" customHeight="1" x14ac:dyDescent="0.25">
      <c r="A4698" s="91" t="s">
        <v>57</v>
      </c>
      <c r="B4698" s="92" t="s">
        <v>42</v>
      </c>
      <c r="C4698" s="92" t="s">
        <v>55</v>
      </c>
      <c r="D4698" s="92" t="s">
        <v>37</v>
      </c>
      <c r="E4698" s="92" t="s">
        <v>37</v>
      </c>
      <c r="F4698" s="92" t="s">
        <v>121</v>
      </c>
      <c r="G4698" s="93" t="s">
        <v>98</v>
      </c>
      <c r="H4698" s="93" t="s">
        <v>37</v>
      </c>
      <c r="I4698" s="92" t="s">
        <v>117</v>
      </c>
      <c r="J4698" s="94">
        <v>5495</v>
      </c>
      <c r="K4698" s="95">
        <v>14452</v>
      </c>
      <c r="L4698" s="96">
        <v>704115.69000005804</v>
      </c>
    </row>
    <row r="4699" spans="1:12" s="97" customFormat="1" ht="15" customHeight="1" x14ac:dyDescent="0.25">
      <c r="A4699" s="91" t="s">
        <v>57</v>
      </c>
      <c r="B4699" s="92" t="s">
        <v>42</v>
      </c>
      <c r="C4699" s="92" t="s">
        <v>55</v>
      </c>
      <c r="D4699" s="92" t="s">
        <v>37</v>
      </c>
      <c r="E4699" s="92" t="s">
        <v>37</v>
      </c>
      <c r="F4699" s="92" t="s">
        <v>121</v>
      </c>
      <c r="G4699" s="93" t="s">
        <v>98</v>
      </c>
      <c r="H4699" s="93" t="s">
        <v>37</v>
      </c>
      <c r="I4699" s="92" t="s">
        <v>45</v>
      </c>
      <c r="J4699" s="94">
        <v>5850</v>
      </c>
      <c r="K4699" s="95">
        <v>16509</v>
      </c>
      <c r="L4699" s="96">
        <v>796495.31000012497</v>
      </c>
    </row>
    <row r="4700" spans="1:12" s="97" customFormat="1" ht="15" customHeight="1" x14ac:dyDescent="0.25">
      <c r="A4700" s="91" t="s">
        <v>57</v>
      </c>
      <c r="B4700" s="92" t="s">
        <v>42</v>
      </c>
      <c r="C4700" s="92" t="s">
        <v>55</v>
      </c>
      <c r="D4700" s="92" t="s">
        <v>37</v>
      </c>
      <c r="E4700" s="92" t="s">
        <v>37</v>
      </c>
      <c r="F4700" s="92" t="s">
        <v>121</v>
      </c>
      <c r="G4700" s="93" t="s">
        <v>37</v>
      </c>
      <c r="H4700" s="93" t="s">
        <v>122</v>
      </c>
      <c r="I4700" s="92" t="s">
        <v>117</v>
      </c>
      <c r="J4700" s="94">
        <v>5719</v>
      </c>
      <c r="K4700" s="95">
        <v>14145</v>
      </c>
      <c r="L4700" s="96">
        <v>743534.43000009004</v>
      </c>
    </row>
    <row r="4701" spans="1:12" s="97" customFormat="1" ht="15" customHeight="1" x14ac:dyDescent="0.25">
      <c r="A4701" s="91" t="s">
        <v>57</v>
      </c>
      <c r="B4701" s="92" t="s">
        <v>42</v>
      </c>
      <c r="C4701" s="92" t="s">
        <v>55</v>
      </c>
      <c r="D4701" s="92" t="s">
        <v>37</v>
      </c>
      <c r="E4701" s="92" t="s">
        <v>37</v>
      </c>
      <c r="F4701" s="92" t="s">
        <v>121</v>
      </c>
      <c r="G4701" s="93" t="s">
        <v>37</v>
      </c>
      <c r="H4701" s="93" t="s">
        <v>122</v>
      </c>
      <c r="I4701" s="92" t="s">
        <v>45</v>
      </c>
      <c r="J4701" s="94">
        <v>5532</v>
      </c>
      <c r="K4701" s="95">
        <v>11308</v>
      </c>
      <c r="L4701" s="96">
        <v>528241.91999995895</v>
      </c>
    </row>
    <row r="4702" spans="1:12" s="97" customFormat="1" ht="15" customHeight="1" x14ac:dyDescent="0.25">
      <c r="A4702" s="91" t="s">
        <v>57</v>
      </c>
      <c r="B4702" s="92" t="s">
        <v>42</v>
      </c>
      <c r="C4702" s="92" t="s">
        <v>55</v>
      </c>
      <c r="D4702" s="92" t="s">
        <v>37</v>
      </c>
      <c r="E4702" s="92" t="s">
        <v>37</v>
      </c>
      <c r="F4702" s="92" t="s">
        <v>121</v>
      </c>
      <c r="G4702" s="93" t="s">
        <v>37</v>
      </c>
      <c r="H4702" s="93" t="s">
        <v>37</v>
      </c>
      <c r="I4702" s="92" t="s">
        <v>117</v>
      </c>
      <c r="J4702" s="94">
        <v>29275</v>
      </c>
      <c r="K4702" s="95">
        <v>83318</v>
      </c>
      <c r="L4702" s="96">
        <v>4105419.79999898</v>
      </c>
    </row>
    <row r="4703" spans="1:12" s="97" customFormat="1" ht="15" customHeight="1" x14ac:dyDescent="0.25">
      <c r="A4703" s="91" t="s">
        <v>57</v>
      </c>
      <c r="B4703" s="92" t="s">
        <v>42</v>
      </c>
      <c r="C4703" s="92" t="s">
        <v>55</v>
      </c>
      <c r="D4703" s="92" t="s">
        <v>37</v>
      </c>
      <c r="E4703" s="92" t="s">
        <v>37</v>
      </c>
      <c r="F4703" s="92" t="s">
        <v>121</v>
      </c>
      <c r="G4703" s="93" t="s">
        <v>37</v>
      </c>
      <c r="H4703" s="93" t="s">
        <v>37</v>
      </c>
      <c r="I4703" s="92" t="s">
        <v>45</v>
      </c>
      <c r="J4703" s="94">
        <v>28297</v>
      </c>
      <c r="K4703" s="95">
        <v>76703</v>
      </c>
      <c r="L4703" s="96">
        <v>3723404.09999996</v>
      </c>
    </row>
    <row r="4704" spans="1:12" s="97" customFormat="1" ht="15" customHeight="1" x14ac:dyDescent="0.25">
      <c r="A4704" s="91" t="s">
        <v>57</v>
      </c>
      <c r="B4704" s="92" t="s">
        <v>42</v>
      </c>
      <c r="C4704" s="92" t="s">
        <v>55</v>
      </c>
      <c r="D4704" s="92" t="s">
        <v>37</v>
      </c>
      <c r="E4704" s="92" t="s">
        <v>37</v>
      </c>
      <c r="F4704" s="92" t="s">
        <v>121</v>
      </c>
      <c r="G4704" s="93" t="s">
        <v>37</v>
      </c>
      <c r="H4704" s="93" t="s">
        <v>64</v>
      </c>
      <c r="I4704" s="92" t="s">
        <v>117</v>
      </c>
      <c r="J4704" s="94">
        <v>23027</v>
      </c>
      <c r="K4704" s="95">
        <v>67101</v>
      </c>
      <c r="L4704" s="96">
        <v>3257532.4699990498</v>
      </c>
    </row>
    <row r="4705" spans="1:12" s="97" customFormat="1" ht="15" customHeight="1" x14ac:dyDescent="0.25">
      <c r="A4705" s="91" t="s">
        <v>57</v>
      </c>
      <c r="B4705" s="92" t="s">
        <v>42</v>
      </c>
      <c r="C4705" s="92" t="s">
        <v>55</v>
      </c>
      <c r="D4705" s="92" t="s">
        <v>37</v>
      </c>
      <c r="E4705" s="92" t="s">
        <v>37</v>
      </c>
      <c r="F4705" s="92" t="s">
        <v>121</v>
      </c>
      <c r="G4705" s="93" t="s">
        <v>37</v>
      </c>
      <c r="H4705" s="93" t="s">
        <v>64</v>
      </c>
      <c r="I4705" s="92" t="s">
        <v>45</v>
      </c>
      <c r="J4705" s="94">
        <v>22340</v>
      </c>
      <c r="K4705" s="95">
        <v>64026</v>
      </c>
      <c r="L4705" s="96">
        <v>3127294.5600002599</v>
      </c>
    </row>
    <row r="4706" spans="1:12" s="97" customFormat="1" ht="15" customHeight="1" x14ac:dyDescent="0.25">
      <c r="A4706" s="91" t="s">
        <v>57</v>
      </c>
      <c r="B4706" s="92" t="s">
        <v>42</v>
      </c>
      <c r="C4706" s="92" t="s">
        <v>55</v>
      </c>
      <c r="D4706" s="92" t="s">
        <v>37</v>
      </c>
      <c r="E4706" s="92" t="s">
        <v>37</v>
      </c>
      <c r="F4706" s="92" t="s">
        <v>60</v>
      </c>
      <c r="G4706" s="93" t="s">
        <v>41</v>
      </c>
      <c r="H4706" s="93" t="s">
        <v>37</v>
      </c>
      <c r="I4706" s="92" t="s">
        <v>117</v>
      </c>
      <c r="J4706" s="94">
        <v>1168</v>
      </c>
      <c r="K4706" s="95">
        <v>3304</v>
      </c>
      <c r="L4706" s="96">
        <v>168055.16</v>
      </c>
    </row>
    <row r="4707" spans="1:12" s="97" customFormat="1" ht="15" customHeight="1" x14ac:dyDescent="0.25">
      <c r="A4707" s="91" t="s">
        <v>57</v>
      </c>
      <c r="B4707" s="92" t="s">
        <v>42</v>
      </c>
      <c r="C4707" s="92" t="s">
        <v>55</v>
      </c>
      <c r="D4707" s="92" t="s">
        <v>37</v>
      </c>
      <c r="E4707" s="92" t="s">
        <v>37</v>
      </c>
      <c r="F4707" s="92" t="s">
        <v>60</v>
      </c>
      <c r="G4707" s="93" t="s">
        <v>41</v>
      </c>
      <c r="H4707" s="93" t="s">
        <v>37</v>
      </c>
      <c r="I4707" s="92" t="s">
        <v>45</v>
      </c>
      <c r="J4707" s="94">
        <v>935</v>
      </c>
      <c r="K4707" s="95">
        <v>2301</v>
      </c>
      <c r="L4707" s="96">
        <v>108758.929999999</v>
      </c>
    </row>
    <row r="4708" spans="1:12" s="97" customFormat="1" ht="15" customHeight="1" x14ac:dyDescent="0.25">
      <c r="A4708" s="91" t="s">
        <v>57</v>
      </c>
      <c r="B4708" s="92" t="s">
        <v>42</v>
      </c>
      <c r="C4708" s="92" t="s">
        <v>55</v>
      </c>
      <c r="D4708" s="92" t="s">
        <v>37</v>
      </c>
      <c r="E4708" s="92" t="s">
        <v>37</v>
      </c>
      <c r="F4708" s="92" t="s">
        <v>60</v>
      </c>
      <c r="G4708" s="93" t="s">
        <v>42</v>
      </c>
      <c r="H4708" s="93" t="s">
        <v>37</v>
      </c>
      <c r="I4708" s="92" t="s">
        <v>117</v>
      </c>
      <c r="J4708" s="94">
        <v>1459</v>
      </c>
      <c r="K4708" s="95">
        <v>4304</v>
      </c>
      <c r="L4708" s="96">
        <v>212440.050000002</v>
      </c>
    </row>
    <row r="4709" spans="1:12" s="97" customFormat="1" ht="15" customHeight="1" x14ac:dyDescent="0.25">
      <c r="A4709" s="91" t="s">
        <v>57</v>
      </c>
      <c r="B4709" s="92" t="s">
        <v>42</v>
      </c>
      <c r="C4709" s="92" t="s">
        <v>55</v>
      </c>
      <c r="D4709" s="92" t="s">
        <v>37</v>
      </c>
      <c r="E4709" s="92" t="s">
        <v>37</v>
      </c>
      <c r="F4709" s="92" t="s">
        <v>60</v>
      </c>
      <c r="G4709" s="93" t="s">
        <v>42</v>
      </c>
      <c r="H4709" s="93" t="s">
        <v>37</v>
      </c>
      <c r="I4709" s="92" t="s">
        <v>45</v>
      </c>
      <c r="J4709" s="94">
        <v>1190</v>
      </c>
      <c r="K4709" s="95">
        <v>2668</v>
      </c>
      <c r="L4709" s="96">
        <v>123922.339999998</v>
      </c>
    </row>
    <row r="4710" spans="1:12" s="97" customFormat="1" ht="15" customHeight="1" x14ac:dyDescent="0.25">
      <c r="A4710" s="91" t="s">
        <v>57</v>
      </c>
      <c r="B4710" s="92" t="s">
        <v>42</v>
      </c>
      <c r="C4710" s="92" t="s">
        <v>55</v>
      </c>
      <c r="D4710" s="92" t="s">
        <v>37</v>
      </c>
      <c r="E4710" s="92" t="s">
        <v>37</v>
      </c>
      <c r="F4710" s="92" t="s">
        <v>60</v>
      </c>
      <c r="G4710" s="93" t="s">
        <v>43</v>
      </c>
      <c r="H4710" s="93" t="s">
        <v>37</v>
      </c>
      <c r="I4710" s="92" t="s">
        <v>117</v>
      </c>
      <c r="J4710" s="94">
        <v>1411</v>
      </c>
      <c r="K4710" s="95">
        <v>4056</v>
      </c>
      <c r="L4710" s="96">
        <v>203930.04000000301</v>
      </c>
    </row>
    <row r="4711" spans="1:12" s="97" customFormat="1" ht="15" customHeight="1" x14ac:dyDescent="0.25">
      <c r="A4711" s="91" t="s">
        <v>57</v>
      </c>
      <c r="B4711" s="92" t="s">
        <v>42</v>
      </c>
      <c r="C4711" s="92" t="s">
        <v>55</v>
      </c>
      <c r="D4711" s="92" t="s">
        <v>37</v>
      </c>
      <c r="E4711" s="92" t="s">
        <v>37</v>
      </c>
      <c r="F4711" s="92" t="s">
        <v>60</v>
      </c>
      <c r="G4711" s="93" t="s">
        <v>43</v>
      </c>
      <c r="H4711" s="93" t="s">
        <v>37</v>
      </c>
      <c r="I4711" s="92" t="s">
        <v>45</v>
      </c>
      <c r="J4711" s="94">
        <v>1219</v>
      </c>
      <c r="K4711" s="95">
        <v>2953</v>
      </c>
      <c r="L4711" s="96">
        <v>137828.349999998</v>
      </c>
    </row>
    <row r="4712" spans="1:12" s="97" customFormat="1" ht="15" customHeight="1" x14ac:dyDescent="0.25">
      <c r="A4712" s="91" t="s">
        <v>57</v>
      </c>
      <c r="B4712" s="92" t="s">
        <v>42</v>
      </c>
      <c r="C4712" s="92" t="s">
        <v>55</v>
      </c>
      <c r="D4712" s="92" t="s">
        <v>37</v>
      </c>
      <c r="E4712" s="92" t="s">
        <v>37</v>
      </c>
      <c r="F4712" s="92" t="s">
        <v>60</v>
      </c>
      <c r="G4712" s="93" t="s">
        <v>44</v>
      </c>
      <c r="H4712" s="93" t="s">
        <v>37</v>
      </c>
      <c r="I4712" s="92" t="s">
        <v>117</v>
      </c>
      <c r="J4712" s="94">
        <v>1303</v>
      </c>
      <c r="K4712" s="95">
        <v>3607</v>
      </c>
      <c r="L4712" s="96">
        <v>175400.379999998</v>
      </c>
    </row>
    <row r="4713" spans="1:12" s="97" customFormat="1" ht="15" customHeight="1" x14ac:dyDescent="0.25">
      <c r="A4713" s="91" t="s">
        <v>57</v>
      </c>
      <c r="B4713" s="92" t="s">
        <v>42</v>
      </c>
      <c r="C4713" s="92" t="s">
        <v>55</v>
      </c>
      <c r="D4713" s="92" t="s">
        <v>37</v>
      </c>
      <c r="E4713" s="92" t="s">
        <v>37</v>
      </c>
      <c r="F4713" s="92" t="s">
        <v>60</v>
      </c>
      <c r="G4713" s="93" t="s">
        <v>44</v>
      </c>
      <c r="H4713" s="93" t="s">
        <v>37</v>
      </c>
      <c r="I4713" s="92" t="s">
        <v>45</v>
      </c>
      <c r="J4713" s="94">
        <v>1080</v>
      </c>
      <c r="K4713" s="95">
        <v>2240</v>
      </c>
      <c r="L4713" s="96">
        <v>102674.25</v>
      </c>
    </row>
    <row r="4714" spans="1:12" s="97" customFormat="1" ht="15" customHeight="1" x14ac:dyDescent="0.25">
      <c r="A4714" s="91" t="s">
        <v>57</v>
      </c>
      <c r="B4714" s="92" t="s">
        <v>42</v>
      </c>
      <c r="C4714" s="92" t="s">
        <v>55</v>
      </c>
      <c r="D4714" s="92" t="s">
        <v>37</v>
      </c>
      <c r="E4714" s="92" t="s">
        <v>37</v>
      </c>
      <c r="F4714" s="92" t="s">
        <v>60</v>
      </c>
      <c r="G4714" s="93" t="s">
        <v>98</v>
      </c>
      <c r="H4714" s="93" t="s">
        <v>37</v>
      </c>
      <c r="I4714" s="92" t="s">
        <v>117</v>
      </c>
      <c r="J4714" s="94">
        <v>1384</v>
      </c>
      <c r="K4714" s="95">
        <v>4379</v>
      </c>
      <c r="L4714" s="96">
        <v>215533.460000002</v>
      </c>
    </row>
    <row r="4715" spans="1:12" s="97" customFormat="1" ht="15" customHeight="1" x14ac:dyDescent="0.25">
      <c r="A4715" s="91" t="s">
        <v>57</v>
      </c>
      <c r="B4715" s="92" t="s">
        <v>42</v>
      </c>
      <c r="C4715" s="92" t="s">
        <v>55</v>
      </c>
      <c r="D4715" s="92" t="s">
        <v>37</v>
      </c>
      <c r="E4715" s="92" t="s">
        <v>37</v>
      </c>
      <c r="F4715" s="92" t="s">
        <v>60</v>
      </c>
      <c r="G4715" s="93" t="s">
        <v>98</v>
      </c>
      <c r="H4715" s="93" t="s">
        <v>37</v>
      </c>
      <c r="I4715" s="92" t="s">
        <v>45</v>
      </c>
      <c r="J4715" s="94">
        <v>1222</v>
      </c>
      <c r="K4715" s="95">
        <v>3199</v>
      </c>
      <c r="L4715" s="96">
        <v>151393.939999997</v>
      </c>
    </row>
    <row r="4716" spans="1:12" s="97" customFormat="1" ht="15" customHeight="1" x14ac:dyDescent="0.25">
      <c r="A4716" s="91" t="s">
        <v>57</v>
      </c>
      <c r="B4716" s="92" t="s">
        <v>42</v>
      </c>
      <c r="C4716" s="92" t="s">
        <v>55</v>
      </c>
      <c r="D4716" s="92" t="s">
        <v>37</v>
      </c>
      <c r="E4716" s="92" t="s">
        <v>37</v>
      </c>
      <c r="F4716" s="92" t="s">
        <v>60</v>
      </c>
      <c r="G4716" s="93" t="s">
        <v>37</v>
      </c>
      <c r="H4716" s="93" t="s">
        <v>122</v>
      </c>
      <c r="I4716" s="92" t="s">
        <v>117</v>
      </c>
      <c r="J4716" s="94">
        <v>1320</v>
      </c>
      <c r="K4716" s="95">
        <v>3401</v>
      </c>
      <c r="L4716" s="96">
        <v>168465.45999999699</v>
      </c>
    </row>
    <row r="4717" spans="1:12" s="97" customFormat="1" ht="15" customHeight="1" x14ac:dyDescent="0.25">
      <c r="A4717" s="91" t="s">
        <v>57</v>
      </c>
      <c r="B4717" s="92" t="s">
        <v>42</v>
      </c>
      <c r="C4717" s="92" t="s">
        <v>55</v>
      </c>
      <c r="D4717" s="92" t="s">
        <v>37</v>
      </c>
      <c r="E4717" s="92" t="s">
        <v>37</v>
      </c>
      <c r="F4717" s="92" t="s">
        <v>60</v>
      </c>
      <c r="G4717" s="93" t="s">
        <v>37</v>
      </c>
      <c r="H4717" s="93" t="s">
        <v>122</v>
      </c>
      <c r="I4717" s="92" t="s">
        <v>45</v>
      </c>
      <c r="J4717" s="94">
        <v>1047</v>
      </c>
      <c r="K4717" s="95">
        <v>1894</v>
      </c>
      <c r="L4717" s="96">
        <v>85266.0099999995</v>
      </c>
    </row>
    <row r="4718" spans="1:12" s="97" customFormat="1" ht="15" customHeight="1" x14ac:dyDescent="0.25">
      <c r="A4718" s="91" t="s">
        <v>57</v>
      </c>
      <c r="B4718" s="92" t="s">
        <v>42</v>
      </c>
      <c r="C4718" s="92" t="s">
        <v>55</v>
      </c>
      <c r="D4718" s="92" t="s">
        <v>37</v>
      </c>
      <c r="E4718" s="92" t="s">
        <v>37</v>
      </c>
      <c r="F4718" s="92" t="s">
        <v>60</v>
      </c>
      <c r="G4718" s="93" t="s">
        <v>37</v>
      </c>
      <c r="H4718" s="93" t="s">
        <v>37</v>
      </c>
      <c r="I4718" s="92" t="s">
        <v>117</v>
      </c>
      <c r="J4718" s="94">
        <v>6599</v>
      </c>
      <c r="K4718" s="95">
        <v>19935</v>
      </c>
      <c r="L4718" s="96">
        <v>989110.57000002195</v>
      </c>
    </row>
    <row r="4719" spans="1:12" s="97" customFormat="1" ht="15" customHeight="1" x14ac:dyDescent="0.25">
      <c r="A4719" s="91" t="s">
        <v>57</v>
      </c>
      <c r="B4719" s="92" t="s">
        <v>42</v>
      </c>
      <c r="C4719" s="92" t="s">
        <v>55</v>
      </c>
      <c r="D4719" s="92" t="s">
        <v>37</v>
      </c>
      <c r="E4719" s="92" t="s">
        <v>37</v>
      </c>
      <c r="F4719" s="92" t="s">
        <v>60</v>
      </c>
      <c r="G4719" s="93" t="s">
        <v>37</v>
      </c>
      <c r="H4719" s="93" t="s">
        <v>37</v>
      </c>
      <c r="I4719" s="92" t="s">
        <v>45</v>
      </c>
      <c r="J4719" s="94">
        <v>5542</v>
      </c>
      <c r="K4719" s="95">
        <v>13539</v>
      </c>
      <c r="L4719" s="96">
        <v>633457.88999997603</v>
      </c>
    </row>
    <row r="4720" spans="1:12" s="97" customFormat="1" ht="15" customHeight="1" x14ac:dyDescent="0.25">
      <c r="A4720" s="91" t="s">
        <v>57</v>
      </c>
      <c r="B4720" s="92" t="s">
        <v>42</v>
      </c>
      <c r="C4720" s="92" t="s">
        <v>55</v>
      </c>
      <c r="D4720" s="92" t="s">
        <v>37</v>
      </c>
      <c r="E4720" s="92" t="s">
        <v>37</v>
      </c>
      <c r="F4720" s="92" t="s">
        <v>60</v>
      </c>
      <c r="G4720" s="93" t="s">
        <v>37</v>
      </c>
      <c r="H4720" s="93" t="s">
        <v>64</v>
      </c>
      <c r="I4720" s="92" t="s">
        <v>117</v>
      </c>
      <c r="J4720" s="94">
        <v>5185</v>
      </c>
      <c r="K4720" s="95">
        <v>16272</v>
      </c>
      <c r="L4720" s="96">
        <v>807969.94999994501</v>
      </c>
    </row>
    <row r="4721" spans="1:12" s="97" customFormat="1" ht="15" customHeight="1" x14ac:dyDescent="0.25">
      <c r="A4721" s="91" t="s">
        <v>57</v>
      </c>
      <c r="B4721" s="92" t="s">
        <v>42</v>
      </c>
      <c r="C4721" s="92" t="s">
        <v>55</v>
      </c>
      <c r="D4721" s="92" t="s">
        <v>37</v>
      </c>
      <c r="E4721" s="92" t="s">
        <v>37</v>
      </c>
      <c r="F4721" s="92" t="s">
        <v>60</v>
      </c>
      <c r="G4721" s="93" t="s">
        <v>37</v>
      </c>
      <c r="H4721" s="93" t="s">
        <v>64</v>
      </c>
      <c r="I4721" s="92" t="s">
        <v>45</v>
      </c>
      <c r="J4721" s="94">
        <v>4439</v>
      </c>
      <c r="K4721" s="95">
        <v>11479</v>
      </c>
      <c r="L4721" s="96">
        <v>539778.06999997399</v>
      </c>
    </row>
    <row r="4722" spans="1:12" s="97" customFormat="1" ht="15" customHeight="1" x14ac:dyDescent="0.25">
      <c r="A4722" s="91" t="s">
        <v>57</v>
      </c>
      <c r="B4722" s="92" t="s">
        <v>42</v>
      </c>
      <c r="C4722" s="92" t="s">
        <v>55</v>
      </c>
      <c r="D4722" s="92" t="s">
        <v>37</v>
      </c>
      <c r="E4722" s="92" t="s">
        <v>37</v>
      </c>
      <c r="F4722" s="92" t="s">
        <v>37</v>
      </c>
      <c r="G4722" s="93" t="s">
        <v>41</v>
      </c>
      <c r="H4722" s="93" t="s">
        <v>122</v>
      </c>
      <c r="I4722" s="92" t="s">
        <v>117</v>
      </c>
      <c r="J4722" s="94">
        <v>1192</v>
      </c>
      <c r="K4722" s="95">
        <v>2889</v>
      </c>
      <c r="L4722" s="96">
        <v>181631.34</v>
      </c>
    </row>
    <row r="4723" spans="1:12" s="97" customFormat="1" ht="15" customHeight="1" x14ac:dyDescent="0.25">
      <c r="A4723" s="91" t="s">
        <v>57</v>
      </c>
      <c r="B4723" s="92" t="s">
        <v>42</v>
      </c>
      <c r="C4723" s="92" t="s">
        <v>55</v>
      </c>
      <c r="D4723" s="92" t="s">
        <v>37</v>
      </c>
      <c r="E4723" s="92" t="s">
        <v>37</v>
      </c>
      <c r="F4723" s="92" t="s">
        <v>37</v>
      </c>
      <c r="G4723" s="93" t="s">
        <v>41</v>
      </c>
      <c r="H4723" s="93" t="s">
        <v>122</v>
      </c>
      <c r="I4723" s="92" t="s">
        <v>45</v>
      </c>
      <c r="J4723" s="94">
        <v>800</v>
      </c>
      <c r="K4723" s="95">
        <v>1221</v>
      </c>
      <c r="L4723" s="96">
        <v>58578.800000000097</v>
      </c>
    </row>
    <row r="4724" spans="1:12" s="97" customFormat="1" ht="15" customHeight="1" x14ac:dyDescent="0.25">
      <c r="A4724" s="91" t="s">
        <v>57</v>
      </c>
      <c r="B4724" s="92" t="s">
        <v>42</v>
      </c>
      <c r="C4724" s="92" t="s">
        <v>55</v>
      </c>
      <c r="D4724" s="92" t="s">
        <v>37</v>
      </c>
      <c r="E4724" s="92" t="s">
        <v>37</v>
      </c>
      <c r="F4724" s="92" t="s">
        <v>37</v>
      </c>
      <c r="G4724" s="93" t="s">
        <v>41</v>
      </c>
      <c r="H4724" s="93" t="s">
        <v>37</v>
      </c>
      <c r="I4724" s="92" t="s">
        <v>117</v>
      </c>
      <c r="J4724" s="94">
        <v>8207</v>
      </c>
      <c r="K4724" s="95">
        <v>23897</v>
      </c>
      <c r="L4724" s="96">
        <v>1238787.9500001399</v>
      </c>
    </row>
    <row r="4725" spans="1:12" s="97" customFormat="1" ht="15" customHeight="1" x14ac:dyDescent="0.25">
      <c r="A4725" s="91" t="s">
        <v>57</v>
      </c>
      <c r="B4725" s="92" t="s">
        <v>42</v>
      </c>
      <c r="C4725" s="92" t="s">
        <v>55</v>
      </c>
      <c r="D4725" s="92" t="s">
        <v>37</v>
      </c>
      <c r="E4725" s="92" t="s">
        <v>37</v>
      </c>
      <c r="F4725" s="92" t="s">
        <v>37</v>
      </c>
      <c r="G4725" s="93" t="s">
        <v>41</v>
      </c>
      <c r="H4725" s="93" t="s">
        <v>37</v>
      </c>
      <c r="I4725" s="92" t="s">
        <v>45</v>
      </c>
      <c r="J4725" s="94">
        <v>6441</v>
      </c>
      <c r="K4725" s="95">
        <v>16165</v>
      </c>
      <c r="L4725" s="96">
        <v>799067.00000002806</v>
      </c>
    </row>
    <row r="4726" spans="1:12" s="97" customFormat="1" ht="15" customHeight="1" x14ac:dyDescent="0.25">
      <c r="A4726" s="91" t="s">
        <v>57</v>
      </c>
      <c r="B4726" s="92" t="s">
        <v>42</v>
      </c>
      <c r="C4726" s="92" t="s">
        <v>55</v>
      </c>
      <c r="D4726" s="92" t="s">
        <v>37</v>
      </c>
      <c r="E4726" s="92" t="s">
        <v>37</v>
      </c>
      <c r="F4726" s="92" t="s">
        <v>37</v>
      </c>
      <c r="G4726" s="93" t="s">
        <v>41</v>
      </c>
      <c r="H4726" s="93" t="s">
        <v>64</v>
      </c>
      <c r="I4726" s="92" t="s">
        <v>117</v>
      </c>
      <c r="J4726" s="94">
        <v>7020</v>
      </c>
      <c r="K4726" s="95">
        <v>21008</v>
      </c>
      <c r="L4726" s="96">
        <v>1057156.61000009</v>
      </c>
    </row>
    <row r="4727" spans="1:12" s="97" customFormat="1" ht="15" customHeight="1" x14ac:dyDescent="0.25">
      <c r="A4727" s="91" t="s">
        <v>57</v>
      </c>
      <c r="B4727" s="92" t="s">
        <v>42</v>
      </c>
      <c r="C4727" s="92" t="s">
        <v>55</v>
      </c>
      <c r="D4727" s="92" t="s">
        <v>37</v>
      </c>
      <c r="E4727" s="92" t="s">
        <v>37</v>
      </c>
      <c r="F4727" s="92" t="s">
        <v>37</v>
      </c>
      <c r="G4727" s="93" t="s">
        <v>41</v>
      </c>
      <c r="H4727" s="93" t="s">
        <v>64</v>
      </c>
      <c r="I4727" s="92" t="s">
        <v>45</v>
      </c>
      <c r="J4727" s="94">
        <v>5642</v>
      </c>
      <c r="K4727" s="95">
        <v>14944</v>
      </c>
      <c r="L4727" s="96">
        <v>740488.19999999006</v>
      </c>
    </row>
    <row r="4728" spans="1:12" s="97" customFormat="1" ht="15" customHeight="1" x14ac:dyDescent="0.25">
      <c r="A4728" s="91" t="s">
        <v>57</v>
      </c>
      <c r="B4728" s="92" t="s">
        <v>42</v>
      </c>
      <c r="C4728" s="92" t="s">
        <v>55</v>
      </c>
      <c r="D4728" s="92" t="s">
        <v>37</v>
      </c>
      <c r="E4728" s="92" t="s">
        <v>37</v>
      </c>
      <c r="F4728" s="92" t="s">
        <v>37</v>
      </c>
      <c r="G4728" s="93" t="s">
        <v>42</v>
      </c>
      <c r="H4728" s="93" t="s">
        <v>122</v>
      </c>
      <c r="I4728" s="92" t="s">
        <v>117</v>
      </c>
      <c r="J4728" s="94">
        <v>1755</v>
      </c>
      <c r="K4728" s="95">
        <v>3712</v>
      </c>
      <c r="L4728" s="96">
        <v>194305.809999997</v>
      </c>
    </row>
    <row r="4729" spans="1:12" s="97" customFormat="1" ht="15" customHeight="1" x14ac:dyDescent="0.25">
      <c r="A4729" s="91" t="s">
        <v>57</v>
      </c>
      <c r="B4729" s="92" t="s">
        <v>42</v>
      </c>
      <c r="C4729" s="92" t="s">
        <v>55</v>
      </c>
      <c r="D4729" s="92" t="s">
        <v>37</v>
      </c>
      <c r="E4729" s="92" t="s">
        <v>37</v>
      </c>
      <c r="F4729" s="92" t="s">
        <v>37</v>
      </c>
      <c r="G4729" s="93" t="s">
        <v>42</v>
      </c>
      <c r="H4729" s="93" t="s">
        <v>122</v>
      </c>
      <c r="I4729" s="92" t="s">
        <v>45</v>
      </c>
      <c r="J4729" s="94">
        <v>1591</v>
      </c>
      <c r="K4729" s="95">
        <v>2660</v>
      </c>
      <c r="L4729" s="96">
        <v>121619.989999998</v>
      </c>
    </row>
    <row r="4730" spans="1:12" s="97" customFormat="1" ht="15" customHeight="1" x14ac:dyDescent="0.25">
      <c r="A4730" s="91" t="s">
        <v>57</v>
      </c>
      <c r="B4730" s="92" t="s">
        <v>42</v>
      </c>
      <c r="C4730" s="92" t="s">
        <v>55</v>
      </c>
      <c r="D4730" s="92" t="s">
        <v>37</v>
      </c>
      <c r="E4730" s="92" t="s">
        <v>37</v>
      </c>
      <c r="F4730" s="92" t="s">
        <v>37</v>
      </c>
      <c r="G4730" s="93" t="s">
        <v>42</v>
      </c>
      <c r="H4730" s="93" t="s">
        <v>37</v>
      </c>
      <c r="I4730" s="92" t="s">
        <v>117</v>
      </c>
      <c r="J4730" s="94">
        <v>8047</v>
      </c>
      <c r="K4730" s="95">
        <v>22429</v>
      </c>
      <c r="L4730" s="96">
        <v>1124204.7300001199</v>
      </c>
    </row>
    <row r="4731" spans="1:12" s="97" customFormat="1" ht="15" customHeight="1" x14ac:dyDescent="0.25">
      <c r="A4731" s="91" t="s">
        <v>57</v>
      </c>
      <c r="B4731" s="92" t="s">
        <v>42</v>
      </c>
      <c r="C4731" s="92" t="s">
        <v>55</v>
      </c>
      <c r="D4731" s="92" t="s">
        <v>37</v>
      </c>
      <c r="E4731" s="92" t="s">
        <v>37</v>
      </c>
      <c r="F4731" s="92" t="s">
        <v>37</v>
      </c>
      <c r="G4731" s="93" t="s">
        <v>42</v>
      </c>
      <c r="H4731" s="93" t="s">
        <v>37</v>
      </c>
      <c r="I4731" s="92" t="s">
        <v>45</v>
      </c>
      <c r="J4731" s="94">
        <v>7526</v>
      </c>
      <c r="K4731" s="95">
        <v>18762</v>
      </c>
      <c r="L4731" s="96">
        <v>915280.24000004504</v>
      </c>
    </row>
    <row r="4732" spans="1:12" s="97" customFormat="1" ht="15" customHeight="1" x14ac:dyDescent="0.25">
      <c r="A4732" s="91" t="s">
        <v>57</v>
      </c>
      <c r="B4732" s="92" t="s">
        <v>42</v>
      </c>
      <c r="C4732" s="92" t="s">
        <v>55</v>
      </c>
      <c r="D4732" s="92" t="s">
        <v>37</v>
      </c>
      <c r="E4732" s="92" t="s">
        <v>37</v>
      </c>
      <c r="F4732" s="92" t="s">
        <v>37</v>
      </c>
      <c r="G4732" s="93" t="s">
        <v>42</v>
      </c>
      <c r="H4732" s="93" t="s">
        <v>64</v>
      </c>
      <c r="I4732" s="92" t="s">
        <v>117</v>
      </c>
      <c r="J4732" s="94">
        <v>6299</v>
      </c>
      <c r="K4732" s="95">
        <v>18717</v>
      </c>
      <c r="L4732" s="96">
        <v>929898.92000006803</v>
      </c>
    </row>
    <row r="4733" spans="1:12" s="97" customFormat="1" ht="15" customHeight="1" x14ac:dyDescent="0.25">
      <c r="A4733" s="91" t="s">
        <v>57</v>
      </c>
      <c r="B4733" s="92" t="s">
        <v>42</v>
      </c>
      <c r="C4733" s="92" t="s">
        <v>55</v>
      </c>
      <c r="D4733" s="92" t="s">
        <v>37</v>
      </c>
      <c r="E4733" s="92" t="s">
        <v>37</v>
      </c>
      <c r="F4733" s="92" t="s">
        <v>37</v>
      </c>
      <c r="G4733" s="93" t="s">
        <v>42</v>
      </c>
      <c r="H4733" s="93" t="s">
        <v>64</v>
      </c>
      <c r="I4733" s="92" t="s">
        <v>45</v>
      </c>
      <c r="J4733" s="94">
        <v>5939</v>
      </c>
      <c r="K4733" s="95">
        <v>16102</v>
      </c>
      <c r="L4733" s="96">
        <v>793660.24999999802</v>
      </c>
    </row>
    <row r="4734" spans="1:12" s="97" customFormat="1" ht="15" customHeight="1" x14ac:dyDescent="0.25">
      <c r="A4734" s="91" t="s">
        <v>57</v>
      </c>
      <c r="B4734" s="92" t="s">
        <v>42</v>
      </c>
      <c r="C4734" s="92" t="s">
        <v>55</v>
      </c>
      <c r="D4734" s="92" t="s">
        <v>37</v>
      </c>
      <c r="E4734" s="92" t="s">
        <v>37</v>
      </c>
      <c r="F4734" s="92" t="s">
        <v>37</v>
      </c>
      <c r="G4734" s="93" t="s">
        <v>43</v>
      </c>
      <c r="H4734" s="93" t="s">
        <v>122</v>
      </c>
      <c r="I4734" s="92" t="s">
        <v>117</v>
      </c>
      <c r="J4734" s="94">
        <v>1947</v>
      </c>
      <c r="K4734" s="95">
        <v>4148</v>
      </c>
      <c r="L4734" s="96">
        <v>211241.46999999299</v>
      </c>
    </row>
    <row r="4735" spans="1:12" s="97" customFormat="1" ht="15" customHeight="1" x14ac:dyDescent="0.25">
      <c r="A4735" s="91" t="s">
        <v>57</v>
      </c>
      <c r="B4735" s="92" t="s">
        <v>42</v>
      </c>
      <c r="C4735" s="92" t="s">
        <v>55</v>
      </c>
      <c r="D4735" s="92" t="s">
        <v>37</v>
      </c>
      <c r="E4735" s="92" t="s">
        <v>37</v>
      </c>
      <c r="F4735" s="92" t="s">
        <v>37</v>
      </c>
      <c r="G4735" s="93" t="s">
        <v>43</v>
      </c>
      <c r="H4735" s="93" t="s">
        <v>122</v>
      </c>
      <c r="I4735" s="92" t="s">
        <v>45</v>
      </c>
      <c r="J4735" s="94">
        <v>1840</v>
      </c>
      <c r="K4735" s="95">
        <v>3123</v>
      </c>
      <c r="L4735" s="96">
        <v>142392.739999999</v>
      </c>
    </row>
    <row r="4736" spans="1:12" s="97" customFormat="1" ht="15" customHeight="1" x14ac:dyDescent="0.25">
      <c r="A4736" s="91" t="s">
        <v>57</v>
      </c>
      <c r="B4736" s="92" t="s">
        <v>42</v>
      </c>
      <c r="C4736" s="92" t="s">
        <v>55</v>
      </c>
      <c r="D4736" s="92" t="s">
        <v>37</v>
      </c>
      <c r="E4736" s="92" t="s">
        <v>37</v>
      </c>
      <c r="F4736" s="92" t="s">
        <v>37</v>
      </c>
      <c r="G4736" s="93" t="s">
        <v>43</v>
      </c>
      <c r="H4736" s="93" t="s">
        <v>37</v>
      </c>
      <c r="I4736" s="92" t="s">
        <v>117</v>
      </c>
      <c r="J4736" s="94">
        <v>7874</v>
      </c>
      <c r="K4736" s="95">
        <v>20958</v>
      </c>
      <c r="L4736" s="96">
        <v>1032049.9000001</v>
      </c>
    </row>
    <row r="4737" spans="1:12" s="97" customFormat="1" ht="15" customHeight="1" x14ac:dyDescent="0.25">
      <c r="A4737" s="91" t="s">
        <v>57</v>
      </c>
      <c r="B4737" s="92" t="s">
        <v>42</v>
      </c>
      <c r="C4737" s="92" t="s">
        <v>55</v>
      </c>
      <c r="D4737" s="92" t="s">
        <v>37</v>
      </c>
      <c r="E4737" s="92" t="s">
        <v>37</v>
      </c>
      <c r="F4737" s="92" t="s">
        <v>37</v>
      </c>
      <c r="G4737" s="93" t="s">
        <v>43</v>
      </c>
      <c r="H4737" s="93" t="s">
        <v>37</v>
      </c>
      <c r="I4737" s="92" t="s">
        <v>45</v>
      </c>
      <c r="J4737" s="94">
        <v>7869</v>
      </c>
      <c r="K4737" s="95">
        <v>19909</v>
      </c>
      <c r="L4737" s="96">
        <v>961746.01000004006</v>
      </c>
    </row>
    <row r="4738" spans="1:12" s="97" customFormat="1" ht="15" customHeight="1" x14ac:dyDescent="0.25">
      <c r="A4738" s="91" t="s">
        <v>57</v>
      </c>
      <c r="B4738" s="92" t="s">
        <v>42</v>
      </c>
      <c r="C4738" s="92" t="s">
        <v>55</v>
      </c>
      <c r="D4738" s="92" t="s">
        <v>37</v>
      </c>
      <c r="E4738" s="92" t="s">
        <v>37</v>
      </c>
      <c r="F4738" s="92" t="s">
        <v>37</v>
      </c>
      <c r="G4738" s="93" t="s">
        <v>43</v>
      </c>
      <c r="H4738" s="93" t="s">
        <v>64</v>
      </c>
      <c r="I4738" s="92" t="s">
        <v>117</v>
      </c>
      <c r="J4738" s="94">
        <v>5935</v>
      </c>
      <c r="K4738" s="95">
        <v>16810</v>
      </c>
      <c r="L4738" s="96">
        <v>820808.43000007595</v>
      </c>
    </row>
    <row r="4739" spans="1:12" s="97" customFormat="1" ht="15" customHeight="1" x14ac:dyDescent="0.25">
      <c r="A4739" s="91" t="s">
        <v>57</v>
      </c>
      <c r="B4739" s="92" t="s">
        <v>42</v>
      </c>
      <c r="C4739" s="92" t="s">
        <v>55</v>
      </c>
      <c r="D4739" s="92" t="s">
        <v>37</v>
      </c>
      <c r="E4739" s="92" t="s">
        <v>37</v>
      </c>
      <c r="F4739" s="92" t="s">
        <v>37</v>
      </c>
      <c r="G4739" s="93" t="s">
        <v>43</v>
      </c>
      <c r="H4739" s="93" t="s">
        <v>64</v>
      </c>
      <c r="I4739" s="92" t="s">
        <v>45</v>
      </c>
      <c r="J4739" s="94">
        <v>6035</v>
      </c>
      <c r="K4739" s="95">
        <v>16786</v>
      </c>
      <c r="L4739" s="96">
        <v>819353.26999999199</v>
      </c>
    </row>
    <row r="4740" spans="1:12" s="97" customFormat="1" ht="15" customHeight="1" x14ac:dyDescent="0.25">
      <c r="A4740" s="91" t="s">
        <v>57</v>
      </c>
      <c r="B4740" s="92" t="s">
        <v>42</v>
      </c>
      <c r="C4740" s="92" t="s">
        <v>55</v>
      </c>
      <c r="D4740" s="92" t="s">
        <v>37</v>
      </c>
      <c r="E4740" s="92" t="s">
        <v>37</v>
      </c>
      <c r="F4740" s="92" t="s">
        <v>37</v>
      </c>
      <c r="G4740" s="93" t="s">
        <v>44</v>
      </c>
      <c r="H4740" s="93" t="s">
        <v>122</v>
      </c>
      <c r="I4740" s="92" t="s">
        <v>117</v>
      </c>
      <c r="J4740" s="94">
        <v>1942</v>
      </c>
      <c r="K4740" s="95">
        <v>4395</v>
      </c>
      <c r="L4740" s="96">
        <v>224060.95999999199</v>
      </c>
    </row>
    <row r="4741" spans="1:12" s="97" customFormat="1" ht="15" customHeight="1" x14ac:dyDescent="0.25">
      <c r="A4741" s="91" t="s">
        <v>57</v>
      </c>
      <c r="B4741" s="92" t="s">
        <v>42</v>
      </c>
      <c r="C4741" s="92" t="s">
        <v>55</v>
      </c>
      <c r="D4741" s="92" t="s">
        <v>37</v>
      </c>
      <c r="E4741" s="92" t="s">
        <v>37</v>
      </c>
      <c r="F4741" s="92" t="s">
        <v>37</v>
      </c>
      <c r="G4741" s="93" t="s">
        <v>44</v>
      </c>
      <c r="H4741" s="93" t="s">
        <v>122</v>
      </c>
      <c r="I4741" s="92" t="s">
        <v>45</v>
      </c>
      <c r="J4741" s="94">
        <v>1892</v>
      </c>
      <c r="K4741" s="95">
        <v>3451</v>
      </c>
      <c r="L4741" s="96">
        <v>160045.769999999</v>
      </c>
    </row>
    <row r="4742" spans="1:12" s="97" customFormat="1" ht="15" customHeight="1" x14ac:dyDescent="0.25">
      <c r="A4742" s="91" t="s">
        <v>57</v>
      </c>
      <c r="B4742" s="92" t="s">
        <v>42</v>
      </c>
      <c r="C4742" s="92" t="s">
        <v>55</v>
      </c>
      <c r="D4742" s="92" t="s">
        <v>37</v>
      </c>
      <c r="E4742" s="92" t="s">
        <v>37</v>
      </c>
      <c r="F4742" s="92" t="s">
        <v>37</v>
      </c>
      <c r="G4742" s="93" t="s">
        <v>44</v>
      </c>
      <c r="H4742" s="93" t="s">
        <v>37</v>
      </c>
      <c r="I4742" s="92" t="s">
        <v>117</v>
      </c>
      <c r="J4742" s="94">
        <v>7638</v>
      </c>
      <c r="K4742" s="95">
        <v>19502</v>
      </c>
      <c r="L4742" s="96">
        <v>954694.76000009605</v>
      </c>
    </row>
    <row r="4743" spans="1:12" s="97" customFormat="1" ht="15" customHeight="1" x14ac:dyDescent="0.25">
      <c r="A4743" s="91" t="s">
        <v>57</v>
      </c>
      <c r="B4743" s="92" t="s">
        <v>42</v>
      </c>
      <c r="C4743" s="92" t="s">
        <v>55</v>
      </c>
      <c r="D4743" s="92" t="s">
        <v>37</v>
      </c>
      <c r="E4743" s="92" t="s">
        <v>37</v>
      </c>
      <c r="F4743" s="92" t="s">
        <v>37</v>
      </c>
      <c r="G4743" s="93" t="s">
        <v>44</v>
      </c>
      <c r="H4743" s="93" t="s">
        <v>37</v>
      </c>
      <c r="I4743" s="92" t="s">
        <v>45</v>
      </c>
      <c r="J4743" s="94">
        <v>7540</v>
      </c>
      <c r="K4743" s="95">
        <v>18807</v>
      </c>
      <c r="L4743" s="96">
        <v>905043.39000003296</v>
      </c>
    </row>
    <row r="4744" spans="1:12" s="97" customFormat="1" ht="15" customHeight="1" x14ac:dyDescent="0.25">
      <c r="A4744" s="91" t="s">
        <v>57</v>
      </c>
      <c r="B4744" s="92" t="s">
        <v>42</v>
      </c>
      <c r="C4744" s="92" t="s">
        <v>55</v>
      </c>
      <c r="D4744" s="92" t="s">
        <v>37</v>
      </c>
      <c r="E4744" s="92" t="s">
        <v>37</v>
      </c>
      <c r="F4744" s="92" t="s">
        <v>37</v>
      </c>
      <c r="G4744" s="93" t="s">
        <v>44</v>
      </c>
      <c r="H4744" s="93" t="s">
        <v>64</v>
      </c>
      <c r="I4744" s="92" t="s">
        <v>117</v>
      </c>
      <c r="J4744" s="94">
        <v>5706</v>
      </c>
      <c r="K4744" s="95">
        <v>15107</v>
      </c>
      <c r="L4744" s="96">
        <v>730633.80000007397</v>
      </c>
    </row>
    <row r="4745" spans="1:12" s="97" customFormat="1" ht="15" customHeight="1" x14ac:dyDescent="0.25">
      <c r="A4745" s="91" t="s">
        <v>57</v>
      </c>
      <c r="B4745" s="92" t="s">
        <v>42</v>
      </c>
      <c r="C4745" s="92" t="s">
        <v>55</v>
      </c>
      <c r="D4745" s="92" t="s">
        <v>37</v>
      </c>
      <c r="E4745" s="92" t="s">
        <v>37</v>
      </c>
      <c r="F4745" s="92" t="s">
        <v>37</v>
      </c>
      <c r="G4745" s="93" t="s">
        <v>44</v>
      </c>
      <c r="H4745" s="93" t="s">
        <v>64</v>
      </c>
      <c r="I4745" s="92" t="s">
        <v>45</v>
      </c>
      <c r="J4745" s="94">
        <v>5661</v>
      </c>
      <c r="K4745" s="95">
        <v>15356</v>
      </c>
      <c r="L4745" s="96">
        <v>744997.61999998195</v>
      </c>
    </row>
    <row r="4746" spans="1:12" s="97" customFormat="1" ht="15" customHeight="1" x14ac:dyDescent="0.25">
      <c r="A4746" s="91" t="s">
        <v>57</v>
      </c>
      <c r="B4746" s="92" t="s">
        <v>42</v>
      </c>
      <c r="C4746" s="92" t="s">
        <v>55</v>
      </c>
      <c r="D4746" s="92" t="s">
        <v>37</v>
      </c>
      <c r="E4746" s="92" t="s">
        <v>37</v>
      </c>
      <c r="F4746" s="92" t="s">
        <v>37</v>
      </c>
      <c r="G4746" s="93" t="s">
        <v>98</v>
      </c>
      <c r="H4746" s="93" t="s">
        <v>122</v>
      </c>
      <c r="I4746" s="92" t="s">
        <v>117</v>
      </c>
      <c r="J4746" s="94">
        <v>2015</v>
      </c>
      <c r="K4746" s="95">
        <v>4013</v>
      </c>
      <c r="L4746" s="96">
        <v>203691.52999999601</v>
      </c>
    </row>
    <row r="4747" spans="1:12" s="97" customFormat="1" ht="15" customHeight="1" x14ac:dyDescent="0.25">
      <c r="A4747" s="91" t="s">
        <v>57</v>
      </c>
      <c r="B4747" s="92" t="s">
        <v>42</v>
      </c>
      <c r="C4747" s="92" t="s">
        <v>55</v>
      </c>
      <c r="D4747" s="92" t="s">
        <v>37</v>
      </c>
      <c r="E4747" s="92" t="s">
        <v>37</v>
      </c>
      <c r="F4747" s="92" t="s">
        <v>37</v>
      </c>
      <c r="G4747" s="93" t="s">
        <v>98</v>
      </c>
      <c r="H4747" s="93" t="s">
        <v>122</v>
      </c>
      <c r="I4747" s="92" t="s">
        <v>45</v>
      </c>
      <c r="J4747" s="94">
        <v>1830</v>
      </c>
      <c r="K4747" s="95">
        <v>3614</v>
      </c>
      <c r="L4747" s="96">
        <v>172980.81999999899</v>
      </c>
    </row>
    <row r="4748" spans="1:12" s="97" customFormat="1" ht="15" customHeight="1" x14ac:dyDescent="0.25">
      <c r="A4748" s="91" t="s">
        <v>57</v>
      </c>
      <c r="B4748" s="92" t="s">
        <v>42</v>
      </c>
      <c r="C4748" s="92" t="s">
        <v>55</v>
      </c>
      <c r="D4748" s="92" t="s">
        <v>37</v>
      </c>
      <c r="E4748" s="92" t="s">
        <v>37</v>
      </c>
      <c r="F4748" s="92" t="s">
        <v>37</v>
      </c>
      <c r="G4748" s="93" t="s">
        <v>98</v>
      </c>
      <c r="H4748" s="93" t="s">
        <v>37</v>
      </c>
      <c r="I4748" s="92" t="s">
        <v>117</v>
      </c>
      <c r="J4748" s="94">
        <v>7454</v>
      </c>
      <c r="K4748" s="95">
        <v>20096</v>
      </c>
      <c r="L4748" s="96">
        <v>989803.85000008601</v>
      </c>
    </row>
    <row r="4749" spans="1:12" s="97" customFormat="1" ht="15" customHeight="1" x14ac:dyDescent="0.25">
      <c r="A4749" s="91" t="s">
        <v>57</v>
      </c>
      <c r="B4749" s="92" t="s">
        <v>42</v>
      </c>
      <c r="C4749" s="92" t="s">
        <v>55</v>
      </c>
      <c r="D4749" s="92" t="s">
        <v>37</v>
      </c>
      <c r="E4749" s="92" t="s">
        <v>37</v>
      </c>
      <c r="F4749" s="92" t="s">
        <v>37</v>
      </c>
      <c r="G4749" s="93" t="s">
        <v>98</v>
      </c>
      <c r="H4749" s="93" t="s">
        <v>37</v>
      </c>
      <c r="I4749" s="92" t="s">
        <v>45</v>
      </c>
      <c r="J4749" s="94">
        <v>7698</v>
      </c>
      <c r="K4749" s="95">
        <v>21562</v>
      </c>
      <c r="L4749" s="96">
        <v>1043020.54000003</v>
      </c>
    </row>
    <row r="4750" spans="1:12" s="97" customFormat="1" ht="15" customHeight="1" x14ac:dyDescent="0.25">
      <c r="A4750" s="91" t="s">
        <v>57</v>
      </c>
      <c r="B4750" s="92" t="s">
        <v>42</v>
      </c>
      <c r="C4750" s="92" t="s">
        <v>55</v>
      </c>
      <c r="D4750" s="92" t="s">
        <v>37</v>
      </c>
      <c r="E4750" s="92" t="s">
        <v>37</v>
      </c>
      <c r="F4750" s="92" t="s">
        <v>37</v>
      </c>
      <c r="G4750" s="93" t="s">
        <v>98</v>
      </c>
      <c r="H4750" s="93" t="s">
        <v>64</v>
      </c>
      <c r="I4750" s="92" t="s">
        <v>117</v>
      </c>
      <c r="J4750" s="94">
        <v>5447</v>
      </c>
      <c r="K4750" s="95">
        <v>16083</v>
      </c>
      <c r="L4750" s="96">
        <v>786112.32000006502</v>
      </c>
    </row>
    <row r="4751" spans="1:12" s="97" customFormat="1" ht="15" customHeight="1" x14ac:dyDescent="0.25">
      <c r="A4751" s="91" t="s">
        <v>57</v>
      </c>
      <c r="B4751" s="92" t="s">
        <v>42</v>
      </c>
      <c r="C4751" s="92" t="s">
        <v>55</v>
      </c>
      <c r="D4751" s="92" t="s">
        <v>37</v>
      </c>
      <c r="E4751" s="92" t="s">
        <v>37</v>
      </c>
      <c r="F4751" s="92" t="s">
        <v>37</v>
      </c>
      <c r="G4751" s="93" t="s">
        <v>98</v>
      </c>
      <c r="H4751" s="93" t="s">
        <v>64</v>
      </c>
      <c r="I4751" s="92" t="s">
        <v>45</v>
      </c>
      <c r="J4751" s="94">
        <v>5879</v>
      </c>
      <c r="K4751" s="95">
        <v>17948</v>
      </c>
      <c r="L4751" s="96">
        <v>870039.71999997995</v>
      </c>
    </row>
    <row r="4752" spans="1:12" s="97" customFormat="1" ht="15" customHeight="1" x14ac:dyDescent="0.25">
      <c r="A4752" s="91" t="s">
        <v>57</v>
      </c>
      <c r="B4752" s="92" t="s">
        <v>42</v>
      </c>
      <c r="C4752" s="92" t="s">
        <v>55</v>
      </c>
      <c r="D4752" s="92" t="s">
        <v>37</v>
      </c>
      <c r="E4752" s="92" t="s">
        <v>37</v>
      </c>
      <c r="F4752" s="92" t="s">
        <v>37</v>
      </c>
      <c r="G4752" s="93" t="s">
        <v>37</v>
      </c>
      <c r="H4752" s="93" t="s">
        <v>122</v>
      </c>
      <c r="I4752" s="92" t="s">
        <v>117</v>
      </c>
      <c r="J4752" s="94">
        <v>7680</v>
      </c>
      <c r="K4752" s="95">
        <v>19174</v>
      </c>
      <c r="L4752" s="96">
        <v>1015629.88000012</v>
      </c>
    </row>
    <row r="4753" spans="1:12" s="97" customFormat="1" ht="15" customHeight="1" x14ac:dyDescent="0.25">
      <c r="A4753" s="91" t="s">
        <v>57</v>
      </c>
      <c r="B4753" s="92" t="s">
        <v>42</v>
      </c>
      <c r="C4753" s="92" t="s">
        <v>55</v>
      </c>
      <c r="D4753" s="92" t="s">
        <v>37</v>
      </c>
      <c r="E4753" s="92" t="s">
        <v>37</v>
      </c>
      <c r="F4753" s="92" t="s">
        <v>37</v>
      </c>
      <c r="G4753" s="93" t="s">
        <v>37</v>
      </c>
      <c r="H4753" s="93" t="s">
        <v>122</v>
      </c>
      <c r="I4753" s="92" t="s">
        <v>45</v>
      </c>
      <c r="J4753" s="94">
        <v>7110</v>
      </c>
      <c r="K4753" s="95">
        <v>14080</v>
      </c>
      <c r="L4753" s="96">
        <v>656122.99999999395</v>
      </c>
    </row>
    <row r="4754" spans="1:12" s="97" customFormat="1" ht="15" customHeight="1" x14ac:dyDescent="0.25">
      <c r="A4754" s="91" t="s">
        <v>57</v>
      </c>
      <c r="B4754" s="92" t="s">
        <v>42</v>
      </c>
      <c r="C4754" s="92" t="s">
        <v>55</v>
      </c>
      <c r="D4754" s="92" t="s">
        <v>37</v>
      </c>
      <c r="E4754" s="92" t="s">
        <v>37</v>
      </c>
      <c r="F4754" s="92" t="s">
        <v>37</v>
      </c>
      <c r="G4754" s="93" t="s">
        <v>37</v>
      </c>
      <c r="H4754" s="93" t="s">
        <v>37</v>
      </c>
      <c r="I4754" s="92" t="s">
        <v>117</v>
      </c>
      <c r="J4754" s="94">
        <v>38485</v>
      </c>
      <c r="K4754" s="95">
        <v>109695</v>
      </c>
      <c r="L4754" s="96">
        <v>5482290.9100009501</v>
      </c>
    </row>
    <row r="4755" spans="1:12" s="97" customFormat="1" ht="15" customHeight="1" x14ac:dyDescent="0.25">
      <c r="A4755" s="91" t="s">
        <v>57</v>
      </c>
      <c r="B4755" s="92" t="s">
        <v>42</v>
      </c>
      <c r="C4755" s="92" t="s">
        <v>55</v>
      </c>
      <c r="D4755" s="92" t="s">
        <v>37</v>
      </c>
      <c r="E4755" s="92" t="s">
        <v>37</v>
      </c>
      <c r="F4755" s="92" t="s">
        <v>37</v>
      </c>
      <c r="G4755" s="93" t="s">
        <v>37</v>
      </c>
      <c r="H4755" s="93" t="s">
        <v>37</v>
      </c>
      <c r="I4755" s="92" t="s">
        <v>45</v>
      </c>
      <c r="J4755" s="94">
        <v>36469</v>
      </c>
      <c r="K4755" s="95">
        <v>97091</v>
      </c>
      <c r="L4755" s="96">
        <v>4717650.31999911</v>
      </c>
    </row>
    <row r="4756" spans="1:12" s="97" customFormat="1" ht="15" customHeight="1" x14ac:dyDescent="0.25">
      <c r="A4756" s="91" t="s">
        <v>57</v>
      </c>
      <c r="B4756" s="92" t="s">
        <v>42</v>
      </c>
      <c r="C4756" s="92" t="s">
        <v>55</v>
      </c>
      <c r="D4756" s="92" t="s">
        <v>37</v>
      </c>
      <c r="E4756" s="92" t="s">
        <v>37</v>
      </c>
      <c r="F4756" s="92" t="s">
        <v>37</v>
      </c>
      <c r="G4756" s="93" t="s">
        <v>37</v>
      </c>
      <c r="H4756" s="93" t="s">
        <v>64</v>
      </c>
      <c r="I4756" s="92" t="s">
        <v>117</v>
      </c>
      <c r="J4756" s="94">
        <v>30111</v>
      </c>
      <c r="K4756" s="95">
        <v>88033</v>
      </c>
      <c r="L4756" s="96">
        <v>4340072.74999939</v>
      </c>
    </row>
    <row r="4757" spans="1:12" s="97" customFormat="1" ht="15" customHeight="1" x14ac:dyDescent="0.25">
      <c r="A4757" s="91" t="s">
        <v>57</v>
      </c>
      <c r="B4757" s="92" t="s">
        <v>42</v>
      </c>
      <c r="C4757" s="92" t="s">
        <v>55</v>
      </c>
      <c r="D4757" s="92" t="s">
        <v>37</v>
      </c>
      <c r="E4757" s="92" t="s">
        <v>37</v>
      </c>
      <c r="F4757" s="92" t="s">
        <v>37</v>
      </c>
      <c r="G4757" s="93" t="s">
        <v>37</v>
      </c>
      <c r="H4757" s="93" t="s">
        <v>64</v>
      </c>
      <c r="I4757" s="92" t="s">
        <v>45</v>
      </c>
      <c r="J4757" s="94">
        <v>28822</v>
      </c>
      <c r="K4757" s="95">
        <v>81325</v>
      </c>
      <c r="L4757" s="96">
        <v>3977328.1299998402</v>
      </c>
    </row>
    <row r="4758" spans="1:12" s="97" customFormat="1" ht="15" customHeight="1" x14ac:dyDescent="0.25">
      <c r="A4758" s="91" t="s">
        <v>57</v>
      </c>
      <c r="B4758" s="92" t="s">
        <v>42</v>
      </c>
      <c r="C4758" s="92" t="s">
        <v>34</v>
      </c>
      <c r="D4758" s="92" t="s">
        <v>123</v>
      </c>
      <c r="E4758" s="92" t="s">
        <v>61</v>
      </c>
      <c r="F4758" s="92" t="s">
        <v>37</v>
      </c>
      <c r="G4758" s="93" t="s">
        <v>37</v>
      </c>
      <c r="H4758" s="93" t="s">
        <v>37</v>
      </c>
      <c r="I4758" s="92" t="s">
        <v>117</v>
      </c>
      <c r="J4758" s="94">
        <v>146788</v>
      </c>
      <c r="K4758" s="95">
        <v>234519</v>
      </c>
      <c r="L4758" s="96">
        <v>12594213.8199869</v>
      </c>
    </row>
    <row r="4759" spans="1:12" s="97" customFormat="1" ht="15" customHeight="1" x14ac:dyDescent="0.25">
      <c r="A4759" s="91" t="s">
        <v>57</v>
      </c>
      <c r="B4759" s="92" t="s">
        <v>42</v>
      </c>
      <c r="C4759" s="92" t="s">
        <v>34</v>
      </c>
      <c r="D4759" s="92" t="s">
        <v>123</v>
      </c>
      <c r="E4759" s="92" t="s">
        <v>61</v>
      </c>
      <c r="F4759" s="92" t="s">
        <v>37</v>
      </c>
      <c r="G4759" s="93" t="s">
        <v>37</v>
      </c>
      <c r="H4759" s="93" t="s">
        <v>37</v>
      </c>
      <c r="I4759" s="92" t="s">
        <v>45</v>
      </c>
      <c r="J4759" s="94">
        <v>302075</v>
      </c>
      <c r="K4759" s="95">
        <v>468531</v>
      </c>
      <c r="L4759" s="96">
        <v>25614562.740021199</v>
      </c>
    </row>
    <row r="4760" spans="1:12" s="97" customFormat="1" ht="15" customHeight="1" x14ac:dyDescent="0.25">
      <c r="A4760" s="91" t="s">
        <v>57</v>
      </c>
      <c r="B4760" s="92" t="s">
        <v>42</v>
      </c>
      <c r="C4760" s="92" t="s">
        <v>34</v>
      </c>
      <c r="D4760" s="92" t="s">
        <v>123</v>
      </c>
      <c r="E4760" s="92" t="s">
        <v>62</v>
      </c>
      <c r="F4760" s="92" t="s">
        <v>37</v>
      </c>
      <c r="G4760" s="93" t="s">
        <v>37</v>
      </c>
      <c r="H4760" s="93" t="s">
        <v>37</v>
      </c>
      <c r="I4760" s="92" t="s">
        <v>117</v>
      </c>
      <c r="J4760" s="94">
        <v>90541</v>
      </c>
      <c r="K4760" s="95">
        <v>151846</v>
      </c>
      <c r="L4760" s="96">
        <v>8162307.5899936203</v>
      </c>
    </row>
    <row r="4761" spans="1:12" s="97" customFormat="1" ht="15" customHeight="1" x14ac:dyDescent="0.25">
      <c r="A4761" s="91" t="s">
        <v>57</v>
      </c>
      <c r="B4761" s="92" t="s">
        <v>42</v>
      </c>
      <c r="C4761" s="92" t="s">
        <v>34</v>
      </c>
      <c r="D4761" s="92" t="s">
        <v>123</v>
      </c>
      <c r="E4761" s="92" t="s">
        <v>62</v>
      </c>
      <c r="F4761" s="92" t="s">
        <v>37</v>
      </c>
      <c r="G4761" s="93" t="s">
        <v>37</v>
      </c>
      <c r="H4761" s="93" t="s">
        <v>37</v>
      </c>
      <c r="I4761" s="92" t="s">
        <v>45</v>
      </c>
      <c r="J4761" s="94">
        <v>151997</v>
      </c>
      <c r="K4761" s="95">
        <v>231059</v>
      </c>
      <c r="L4761" s="96">
        <v>12181388.6199771</v>
      </c>
    </row>
    <row r="4762" spans="1:12" s="97" customFormat="1" ht="15" customHeight="1" x14ac:dyDescent="0.25">
      <c r="A4762" s="91" t="s">
        <v>57</v>
      </c>
      <c r="B4762" s="92" t="s">
        <v>42</v>
      </c>
      <c r="C4762" s="92" t="s">
        <v>34</v>
      </c>
      <c r="D4762" s="92" t="s">
        <v>123</v>
      </c>
      <c r="E4762" s="92" t="s">
        <v>37</v>
      </c>
      <c r="F4762" s="92" t="s">
        <v>120</v>
      </c>
      <c r="G4762" s="93" t="s">
        <v>37</v>
      </c>
      <c r="H4762" s="93" t="s">
        <v>37</v>
      </c>
      <c r="I4762" s="92" t="s">
        <v>117</v>
      </c>
      <c r="J4762" s="94">
        <v>13525</v>
      </c>
      <c r="K4762" s="95">
        <v>21482</v>
      </c>
      <c r="L4762" s="96">
        <v>1127496.07</v>
      </c>
    </row>
    <row r="4763" spans="1:12" s="97" customFormat="1" ht="15" customHeight="1" x14ac:dyDescent="0.25">
      <c r="A4763" s="91" t="s">
        <v>57</v>
      </c>
      <c r="B4763" s="92" t="s">
        <v>42</v>
      </c>
      <c r="C4763" s="92" t="s">
        <v>34</v>
      </c>
      <c r="D4763" s="92" t="s">
        <v>123</v>
      </c>
      <c r="E4763" s="92" t="s">
        <v>37</v>
      </c>
      <c r="F4763" s="92" t="s">
        <v>120</v>
      </c>
      <c r="G4763" s="93" t="s">
        <v>37</v>
      </c>
      <c r="H4763" s="93" t="s">
        <v>37</v>
      </c>
      <c r="I4763" s="92" t="s">
        <v>45</v>
      </c>
      <c r="J4763" s="94">
        <v>22441</v>
      </c>
      <c r="K4763" s="95">
        <v>30088</v>
      </c>
      <c r="L4763" s="96">
        <v>1448008.9700002</v>
      </c>
    </row>
    <row r="4764" spans="1:12" s="97" customFormat="1" ht="15" customHeight="1" x14ac:dyDescent="0.25">
      <c r="A4764" s="91" t="s">
        <v>57</v>
      </c>
      <c r="B4764" s="92" t="s">
        <v>42</v>
      </c>
      <c r="C4764" s="92" t="s">
        <v>34</v>
      </c>
      <c r="D4764" s="92" t="s">
        <v>123</v>
      </c>
      <c r="E4764" s="92" t="s">
        <v>37</v>
      </c>
      <c r="F4764" s="92" t="s">
        <v>121</v>
      </c>
      <c r="G4764" s="93" t="s">
        <v>37</v>
      </c>
      <c r="H4764" s="93" t="s">
        <v>37</v>
      </c>
      <c r="I4764" s="92" t="s">
        <v>117</v>
      </c>
      <c r="J4764" s="94">
        <v>180194</v>
      </c>
      <c r="K4764" s="95">
        <v>286164</v>
      </c>
      <c r="L4764" s="96">
        <v>15387691.1899729</v>
      </c>
    </row>
    <row r="4765" spans="1:12" s="97" customFormat="1" ht="15" customHeight="1" x14ac:dyDescent="0.25">
      <c r="A4765" s="91" t="s">
        <v>57</v>
      </c>
      <c r="B4765" s="92" t="s">
        <v>42</v>
      </c>
      <c r="C4765" s="92" t="s">
        <v>34</v>
      </c>
      <c r="D4765" s="92" t="s">
        <v>123</v>
      </c>
      <c r="E4765" s="92" t="s">
        <v>37</v>
      </c>
      <c r="F4765" s="92" t="s">
        <v>121</v>
      </c>
      <c r="G4765" s="93" t="s">
        <v>37</v>
      </c>
      <c r="H4765" s="93" t="s">
        <v>37</v>
      </c>
      <c r="I4765" s="92" t="s">
        <v>45</v>
      </c>
      <c r="J4765" s="94">
        <v>358243</v>
      </c>
      <c r="K4765" s="95">
        <v>561608</v>
      </c>
      <c r="L4765" s="96">
        <v>30722772.430060301</v>
      </c>
    </row>
    <row r="4766" spans="1:12" s="97" customFormat="1" ht="15" customHeight="1" x14ac:dyDescent="0.25">
      <c r="A4766" s="91" t="s">
        <v>57</v>
      </c>
      <c r="B4766" s="92" t="s">
        <v>42</v>
      </c>
      <c r="C4766" s="92" t="s">
        <v>34</v>
      </c>
      <c r="D4766" s="92" t="s">
        <v>123</v>
      </c>
      <c r="E4766" s="92" t="s">
        <v>37</v>
      </c>
      <c r="F4766" s="92" t="s">
        <v>60</v>
      </c>
      <c r="G4766" s="93" t="s">
        <v>37</v>
      </c>
      <c r="H4766" s="93" t="s">
        <v>37</v>
      </c>
      <c r="I4766" s="92" t="s">
        <v>117</v>
      </c>
      <c r="J4766" s="94">
        <v>43731</v>
      </c>
      <c r="K4766" s="95">
        <v>78719</v>
      </c>
      <c r="L4766" s="96">
        <v>4241334.1499988995</v>
      </c>
    </row>
    <row r="4767" spans="1:12" s="97" customFormat="1" ht="15" customHeight="1" x14ac:dyDescent="0.25">
      <c r="A4767" s="91" t="s">
        <v>57</v>
      </c>
      <c r="B4767" s="92" t="s">
        <v>42</v>
      </c>
      <c r="C4767" s="92" t="s">
        <v>34</v>
      </c>
      <c r="D4767" s="92" t="s">
        <v>123</v>
      </c>
      <c r="E4767" s="92" t="s">
        <v>37</v>
      </c>
      <c r="F4767" s="92" t="s">
        <v>60</v>
      </c>
      <c r="G4767" s="93" t="s">
        <v>37</v>
      </c>
      <c r="H4767" s="93" t="s">
        <v>37</v>
      </c>
      <c r="I4767" s="92" t="s">
        <v>45</v>
      </c>
      <c r="J4767" s="94">
        <v>73689</v>
      </c>
      <c r="K4767" s="95">
        <v>107894</v>
      </c>
      <c r="L4767" s="96">
        <v>5625169.9599981597</v>
      </c>
    </row>
    <row r="4768" spans="1:12" s="97" customFormat="1" ht="15" customHeight="1" x14ac:dyDescent="0.25">
      <c r="A4768" s="91" t="s">
        <v>57</v>
      </c>
      <c r="B4768" s="92" t="s">
        <v>42</v>
      </c>
      <c r="C4768" s="92" t="s">
        <v>34</v>
      </c>
      <c r="D4768" s="92" t="s">
        <v>123</v>
      </c>
      <c r="E4768" s="92" t="s">
        <v>37</v>
      </c>
      <c r="F4768" s="92" t="s">
        <v>37</v>
      </c>
      <c r="G4768" s="93" t="s">
        <v>41</v>
      </c>
      <c r="H4768" s="93" t="s">
        <v>37</v>
      </c>
      <c r="I4768" s="92" t="s">
        <v>117</v>
      </c>
      <c r="J4768" s="94">
        <v>55421</v>
      </c>
      <c r="K4768" s="95">
        <v>93681</v>
      </c>
      <c r="L4768" s="96">
        <v>5107514.1899992898</v>
      </c>
    </row>
    <row r="4769" spans="1:12" s="97" customFormat="1" ht="15" customHeight="1" x14ac:dyDescent="0.25">
      <c r="A4769" s="91" t="s">
        <v>57</v>
      </c>
      <c r="B4769" s="92" t="s">
        <v>42</v>
      </c>
      <c r="C4769" s="92" t="s">
        <v>34</v>
      </c>
      <c r="D4769" s="92" t="s">
        <v>123</v>
      </c>
      <c r="E4769" s="92" t="s">
        <v>37</v>
      </c>
      <c r="F4769" s="92" t="s">
        <v>37</v>
      </c>
      <c r="G4769" s="93" t="s">
        <v>41</v>
      </c>
      <c r="H4769" s="93" t="s">
        <v>37</v>
      </c>
      <c r="I4769" s="92" t="s">
        <v>45</v>
      </c>
      <c r="J4769" s="94">
        <v>87072</v>
      </c>
      <c r="K4769" s="95">
        <v>132487</v>
      </c>
      <c r="L4769" s="96">
        <v>6949137.12999555</v>
      </c>
    </row>
    <row r="4770" spans="1:12" s="97" customFormat="1" ht="15" customHeight="1" x14ac:dyDescent="0.25">
      <c r="A4770" s="91" t="s">
        <v>57</v>
      </c>
      <c r="B4770" s="92" t="s">
        <v>42</v>
      </c>
      <c r="C4770" s="92" t="s">
        <v>34</v>
      </c>
      <c r="D4770" s="92" t="s">
        <v>123</v>
      </c>
      <c r="E4770" s="92" t="s">
        <v>37</v>
      </c>
      <c r="F4770" s="92" t="s">
        <v>37</v>
      </c>
      <c r="G4770" s="93" t="s">
        <v>42</v>
      </c>
      <c r="H4770" s="93" t="s">
        <v>37</v>
      </c>
      <c r="I4770" s="92" t="s">
        <v>117</v>
      </c>
      <c r="J4770" s="94">
        <v>49850</v>
      </c>
      <c r="K4770" s="95">
        <v>78629</v>
      </c>
      <c r="L4770" s="96">
        <v>4242643.1800007802</v>
      </c>
    </row>
    <row r="4771" spans="1:12" s="97" customFormat="1" ht="15" customHeight="1" x14ac:dyDescent="0.25">
      <c r="A4771" s="91" t="s">
        <v>57</v>
      </c>
      <c r="B4771" s="92" t="s">
        <v>42</v>
      </c>
      <c r="C4771" s="92" t="s">
        <v>34</v>
      </c>
      <c r="D4771" s="92" t="s">
        <v>123</v>
      </c>
      <c r="E4771" s="92" t="s">
        <v>37</v>
      </c>
      <c r="F4771" s="92" t="s">
        <v>37</v>
      </c>
      <c r="G4771" s="93" t="s">
        <v>42</v>
      </c>
      <c r="H4771" s="93" t="s">
        <v>37</v>
      </c>
      <c r="I4771" s="92" t="s">
        <v>45</v>
      </c>
      <c r="J4771" s="94">
        <v>91217</v>
      </c>
      <c r="K4771" s="95">
        <v>137061</v>
      </c>
      <c r="L4771" s="96">
        <v>7364926.1999949897</v>
      </c>
    </row>
    <row r="4772" spans="1:12" s="97" customFormat="1" ht="15" customHeight="1" x14ac:dyDescent="0.25">
      <c r="A4772" s="91" t="s">
        <v>57</v>
      </c>
      <c r="B4772" s="92" t="s">
        <v>42</v>
      </c>
      <c r="C4772" s="92" t="s">
        <v>34</v>
      </c>
      <c r="D4772" s="92" t="s">
        <v>123</v>
      </c>
      <c r="E4772" s="92" t="s">
        <v>37</v>
      </c>
      <c r="F4772" s="92" t="s">
        <v>37</v>
      </c>
      <c r="G4772" s="93" t="s">
        <v>43</v>
      </c>
      <c r="H4772" s="93" t="s">
        <v>37</v>
      </c>
      <c r="I4772" s="92" t="s">
        <v>117</v>
      </c>
      <c r="J4772" s="94">
        <v>48458</v>
      </c>
      <c r="K4772" s="95">
        <v>74880</v>
      </c>
      <c r="L4772" s="96">
        <v>3959524.50000082</v>
      </c>
    </row>
    <row r="4773" spans="1:12" s="97" customFormat="1" ht="15" customHeight="1" x14ac:dyDescent="0.25">
      <c r="A4773" s="91" t="s">
        <v>57</v>
      </c>
      <c r="B4773" s="92" t="s">
        <v>42</v>
      </c>
      <c r="C4773" s="92" t="s">
        <v>34</v>
      </c>
      <c r="D4773" s="92" t="s">
        <v>123</v>
      </c>
      <c r="E4773" s="92" t="s">
        <v>37</v>
      </c>
      <c r="F4773" s="92" t="s">
        <v>37</v>
      </c>
      <c r="G4773" s="93" t="s">
        <v>43</v>
      </c>
      <c r="H4773" s="93" t="s">
        <v>37</v>
      </c>
      <c r="I4773" s="92" t="s">
        <v>45</v>
      </c>
      <c r="J4773" s="94">
        <v>93046</v>
      </c>
      <c r="K4773" s="95">
        <v>136079</v>
      </c>
      <c r="L4773" s="96">
        <v>7255128.1899952199</v>
      </c>
    </row>
    <row r="4774" spans="1:12" s="97" customFormat="1" ht="15" customHeight="1" x14ac:dyDescent="0.25">
      <c r="A4774" s="91" t="s">
        <v>57</v>
      </c>
      <c r="B4774" s="92" t="s">
        <v>42</v>
      </c>
      <c r="C4774" s="92" t="s">
        <v>34</v>
      </c>
      <c r="D4774" s="92" t="s">
        <v>123</v>
      </c>
      <c r="E4774" s="92" t="s">
        <v>37</v>
      </c>
      <c r="F4774" s="92" t="s">
        <v>37</v>
      </c>
      <c r="G4774" s="93" t="s">
        <v>44</v>
      </c>
      <c r="H4774" s="93" t="s">
        <v>37</v>
      </c>
      <c r="I4774" s="92" t="s">
        <v>117</v>
      </c>
      <c r="J4774" s="94">
        <v>46155</v>
      </c>
      <c r="K4774" s="95">
        <v>69337</v>
      </c>
      <c r="L4774" s="96">
        <v>3675653.4200007501</v>
      </c>
    </row>
    <row r="4775" spans="1:12" s="97" customFormat="1" ht="15" customHeight="1" x14ac:dyDescent="0.25">
      <c r="A4775" s="91" t="s">
        <v>57</v>
      </c>
      <c r="B4775" s="92" t="s">
        <v>42</v>
      </c>
      <c r="C4775" s="92" t="s">
        <v>34</v>
      </c>
      <c r="D4775" s="92" t="s">
        <v>123</v>
      </c>
      <c r="E4775" s="92" t="s">
        <v>37</v>
      </c>
      <c r="F4775" s="92" t="s">
        <v>37</v>
      </c>
      <c r="G4775" s="93" t="s">
        <v>44</v>
      </c>
      <c r="H4775" s="93" t="s">
        <v>37</v>
      </c>
      <c r="I4775" s="92" t="s">
        <v>45</v>
      </c>
      <c r="J4775" s="94">
        <v>95460</v>
      </c>
      <c r="K4775" s="95">
        <v>138822</v>
      </c>
      <c r="L4775" s="96">
        <v>7521809.80999499</v>
      </c>
    </row>
    <row r="4776" spans="1:12" s="97" customFormat="1" ht="15" customHeight="1" x14ac:dyDescent="0.25">
      <c r="A4776" s="91" t="s">
        <v>57</v>
      </c>
      <c r="B4776" s="92" t="s">
        <v>42</v>
      </c>
      <c r="C4776" s="92" t="s">
        <v>34</v>
      </c>
      <c r="D4776" s="92" t="s">
        <v>123</v>
      </c>
      <c r="E4776" s="92" t="s">
        <v>37</v>
      </c>
      <c r="F4776" s="92" t="s">
        <v>37</v>
      </c>
      <c r="G4776" s="93" t="s">
        <v>98</v>
      </c>
      <c r="H4776" s="93" t="s">
        <v>37</v>
      </c>
      <c r="I4776" s="92" t="s">
        <v>117</v>
      </c>
      <c r="J4776" s="94">
        <v>42621</v>
      </c>
      <c r="K4776" s="95">
        <v>64183</v>
      </c>
      <c r="L4776" s="96">
        <v>3463133.3500006199</v>
      </c>
    </row>
    <row r="4777" spans="1:12" s="97" customFormat="1" ht="15" customHeight="1" x14ac:dyDescent="0.25">
      <c r="A4777" s="91" t="s">
        <v>57</v>
      </c>
      <c r="B4777" s="92" t="s">
        <v>42</v>
      </c>
      <c r="C4777" s="92" t="s">
        <v>34</v>
      </c>
      <c r="D4777" s="92" t="s">
        <v>123</v>
      </c>
      <c r="E4777" s="92" t="s">
        <v>37</v>
      </c>
      <c r="F4777" s="92" t="s">
        <v>37</v>
      </c>
      <c r="G4777" s="93" t="s">
        <v>98</v>
      </c>
      <c r="H4777" s="93" t="s">
        <v>37</v>
      </c>
      <c r="I4777" s="92" t="s">
        <v>45</v>
      </c>
      <c r="J4777" s="94">
        <v>97779</v>
      </c>
      <c r="K4777" s="95">
        <v>145375</v>
      </c>
      <c r="L4777" s="96">
        <v>8179406.8599941097</v>
      </c>
    </row>
    <row r="4778" spans="1:12" s="97" customFormat="1" ht="15" customHeight="1" x14ac:dyDescent="0.25">
      <c r="A4778" s="91" t="s">
        <v>57</v>
      </c>
      <c r="B4778" s="92" t="s">
        <v>42</v>
      </c>
      <c r="C4778" s="92" t="s">
        <v>34</v>
      </c>
      <c r="D4778" s="92" t="s">
        <v>123</v>
      </c>
      <c r="E4778" s="92" t="s">
        <v>37</v>
      </c>
      <c r="F4778" s="92" t="s">
        <v>37</v>
      </c>
      <c r="G4778" s="93" t="s">
        <v>37</v>
      </c>
      <c r="H4778" s="93" t="s">
        <v>122</v>
      </c>
      <c r="I4778" s="92" t="s">
        <v>117</v>
      </c>
      <c r="J4778" s="94">
        <v>20189</v>
      </c>
      <c r="K4778" s="95">
        <v>33135</v>
      </c>
      <c r="L4778" s="96">
        <v>1745371.0100002601</v>
      </c>
    </row>
    <row r="4779" spans="1:12" s="97" customFormat="1" ht="15" customHeight="1" x14ac:dyDescent="0.25">
      <c r="A4779" s="91" t="s">
        <v>57</v>
      </c>
      <c r="B4779" s="92" t="s">
        <v>42</v>
      </c>
      <c r="C4779" s="92" t="s">
        <v>34</v>
      </c>
      <c r="D4779" s="92" t="s">
        <v>123</v>
      </c>
      <c r="E4779" s="92" t="s">
        <v>37</v>
      </c>
      <c r="F4779" s="92" t="s">
        <v>37</v>
      </c>
      <c r="G4779" s="93" t="s">
        <v>37</v>
      </c>
      <c r="H4779" s="93" t="s">
        <v>122</v>
      </c>
      <c r="I4779" s="92" t="s">
        <v>45</v>
      </c>
      <c r="J4779" s="94">
        <v>35244</v>
      </c>
      <c r="K4779" s="95">
        <v>50024</v>
      </c>
      <c r="L4779" s="96">
        <v>2513853.950001</v>
      </c>
    </row>
    <row r="4780" spans="1:12" s="97" customFormat="1" ht="15" customHeight="1" x14ac:dyDescent="0.25">
      <c r="A4780" s="91" t="s">
        <v>57</v>
      </c>
      <c r="B4780" s="92" t="s">
        <v>42</v>
      </c>
      <c r="C4780" s="92" t="s">
        <v>34</v>
      </c>
      <c r="D4780" s="92" t="s">
        <v>123</v>
      </c>
      <c r="E4780" s="92" t="s">
        <v>37</v>
      </c>
      <c r="F4780" s="92" t="s">
        <v>37</v>
      </c>
      <c r="G4780" s="93" t="s">
        <v>37</v>
      </c>
      <c r="H4780" s="93" t="s">
        <v>37</v>
      </c>
      <c r="I4780" s="92" t="s">
        <v>117</v>
      </c>
      <c r="J4780" s="94">
        <v>238624</v>
      </c>
      <c r="K4780" s="95">
        <v>388324</v>
      </c>
      <c r="L4780" s="96">
        <v>20868107.849987701</v>
      </c>
    </row>
    <row r="4781" spans="1:12" s="97" customFormat="1" ht="15" customHeight="1" x14ac:dyDescent="0.25">
      <c r="A4781" s="91" t="s">
        <v>57</v>
      </c>
      <c r="B4781" s="92" t="s">
        <v>42</v>
      </c>
      <c r="C4781" s="92" t="s">
        <v>34</v>
      </c>
      <c r="D4781" s="92" t="s">
        <v>123</v>
      </c>
      <c r="E4781" s="92" t="s">
        <v>37</v>
      </c>
      <c r="F4781" s="92" t="s">
        <v>37</v>
      </c>
      <c r="G4781" s="93" t="s">
        <v>37</v>
      </c>
      <c r="H4781" s="93" t="s">
        <v>37</v>
      </c>
      <c r="I4781" s="92" t="s">
        <v>45</v>
      </c>
      <c r="J4781" s="94">
        <v>456193</v>
      </c>
      <c r="K4781" s="95">
        <v>702856</v>
      </c>
      <c r="L4781" s="96">
        <v>37984332.020126402</v>
      </c>
    </row>
    <row r="4782" spans="1:12" s="97" customFormat="1" ht="15" customHeight="1" x14ac:dyDescent="0.25">
      <c r="A4782" s="91" t="s">
        <v>57</v>
      </c>
      <c r="B4782" s="92" t="s">
        <v>42</v>
      </c>
      <c r="C4782" s="92" t="s">
        <v>34</v>
      </c>
      <c r="D4782" s="92" t="s">
        <v>123</v>
      </c>
      <c r="E4782" s="92" t="s">
        <v>37</v>
      </c>
      <c r="F4782" s="92" t="s">
        <v>37</v>
      </c>
      <c r="G4782" s="93" t="s">
        <v>37</v>
      </c>
      <c r="H4782" s="93" t="s">
        <v>64</v>
      </c>
      <c r="I4782" s="92" t="s">
        <v>117</v>
      </c>
      <c r="J4782" s="94">
        <v>215859</v>
      </c>
      <c r="K4782" s="95">
        <v>349867</v>
      </c>
      <c r="L4782" s="96">
        <v>18828932.809982501</v>
      </c>
    </row>
    <row r="4783" spans="1:12" s="97" customFormat="1" ht="15" customHeight="1" x14ac:dyDescent="0.25">
      <c r="A4783" s="91" t="s">
        <v>57</v>
      </c>
      <c r="B4783" s="92" t="s">
        <v>42</v>
      </c>
      <c r="C4783" s="92" t="s">
        <v>34</v>
      </c>
      <c r="D4783" s="92" t="s">
        <v>123</v>
      </c>
      <c r="E4783" s="92" t="s">
        <v>37</v>
      </c>
      <c r="F4783" s="92" t="s">
        <v>37</v>
      </c>
      <c r="G4783" s="93" t="s">
        <v>37</v>
      </c>
      <c r="H4783" s="93" t="s">
        <v>64</v>
      </c>
      <c r="I4783" s="92" t="s">
        <v>45</v>
      </c>
      <c r="J4783" s="94">
        <v>416767</v>
      </c>
      <c r="K4783" s="95">
        <v>644392</v>
      </c>
      <c r="L4783" s="96">
        <v>35001822.030094698</v>
      </c>
    </row>
    <row r="4784" spans="1:12" s="97" customFormat="1" ht="15" customHeight="1" x14ac:dyDescent="0.25">
      <c r="A4784" s="91" t="s">
        <v>57</v>
      </c>
      <c r="B4784" s="92" t="s">
        <v>42</v>
      </c>
      <c r="C4784" s="92" t="s">
        <v>34</v>
      </c>
      <c r="D4784" s="92" t="s">
        <v>125</v>
      </c>
      <c r="E4784" s="92" t="s">
        <v>61</v>
      </c>
      <c r="F4784" s="92" t="s">
        <v>37</v>
      </c>
      <c r="G4784" s="93" t="s">
        <v>37</v>
      </c>
      <c r="H4784" s="93" t="s">
        <v>37</v>
      </c>
      <c r="I4784" s="92" t="s">
        <v>117</v>
      </c>
      <c r="J4784" s="94">
        <v>33857</v>
      </c>
      <c r="K4784" s="95">
        <v>129183</v>
      </c>
      <c r="L4784" s="96">
        <v>18995703.1899966</v>
      </c>
    </row>
    <row r="4785" spans="1:12" s="97" customFormat="1" ht="15" customHeight="1" x14ac:dyDescent="0.25">
      <c r="A4785" s="91" t="s">
        <v>57</v>
      </c>
      <c r="B4785" s="92" t="s">
        <v>42</v>
      </c>
      <c r="C4785" s="92" t="s">
        <v>34</v>
      </c>
      <c r="D4785" s="92" t="s">
        <v>125</v>
      </c>
      <c r="E4785" s="92" t="s">
        <v>61</v>
      </c>
      <c r="F4785" s="92" t="s">
        <v>37</v>
      </c>
      <c r="G4785" s="93" t="s">
        <v>37</v>
      </c>
      <c r="H4785" s="93" t="s">
        <v>37</v>
      </c>
      <c r="I4785" s="92" t="s">
        <v>45</v>
      </c>
      <c r="J4785" s="94">
        <v>90667</v>
      </c>
      <c r="K4785" s="95">
        <v>219864</v>
      </c>
      <c r="L4785" s="96">
        <v>31630752.619995601</v>
      </c>
    </row>
    <row r="4786" spans="1:12" s="97" customFormat="1" ht="15" customHeight="1" x14ac:dyDescent="0.25">
      <c r="A4786" s="91" t="s">
        <v>57</v>
      </c>
      <c r="B4786" s="92" t="s">
        <v>42</v>
      </c>
      <c r="C4786" s="92" t="s">
        <v>34</v>
      </c>
      <c r="D4786" s="92" t="s">
        <v>125</v>
      </c>
      <c r="E4786" s="92" t="s">
        <v>62</v>
      </c>
      <c r="F4786" s="92" t="s">
        <v>37</v>
      </c>
      <c r="G4786" s="93" t="s">
        <v>37</v>
      </c>
      <c r="H4786" s="93" t="s">
        <v>37</v>
      </c>
      <c r="I4786" s="92" t="s">
        <v>117</v>
      </c>
      <c r="J4786" s="94">
        <v>25973</v>
      </c>
      <c r="K4786" s="95">
        <v>101845</v>
      </c>
      <c r="L4786" s="96">
        <v>14614073.730001099</v>
      </c>
    </row>
    <row r="4787" spans="1:12" s="97" customFormat="1" ht="15" customHeight="1" x14ac:dyDescent="0.25">
      <c r="A4787" s="91" t="s">
        <v>57</v>
      </c>
      <c r="B4787" s="92" t="s">
        <v>42</v>
      </c>
      <c r="C4787" s="92" t="s">
        <v>34</v>
      </c>
      <c r="D4787" s="92" t="s">
        <v>125</v>
      </c>
      <c r="E4787" s="92" t="s">
        <v>62</v>
      </c>
      <c r="F4787" s="92" t="s">
        <v>37</v>
      </c>
      <c r="G4787" s="93" t="s">
        <v>37</v>
      </c>
      <c r="H4787" s="93" t="s">
        <v>37</v>
      </c>
      <c r="I4787" s="92" t="s">
        <v>45</v>
      </c>
      <c r="J4787" s="94">
        <v>52326</v>
      </c>
      <c r="K4787" s="95">
        <v>120313</v>
      </c>
      <c r="L4787" s="96">
        <v>16972450.089997798</v>
      </c>
    </row>
    <row r="4788" spans="1:12" s="97" customFormat="1" ht="15" customHeight="1" x14ac:dyDescent="0.25">
      <c r="A4788" s="91" t="s">
        <v>57</v>
      </c>
      <c r="B4788" s="92" t="s">
        <v>42</v>
      </c>
      <c r="C4788" s="92" t="s">
        <v>34</v>
      </c>
      <c r="D4788" s="92" t="s">
        <v>125</v>
      </c>
      <c r="E4788" s="92" t="s">
        <v>37</v>
      </c>
      <c r="F4788" s="92" t="s">
        <v>120</v>
      </c>
      <c r="G4788" s="93" t="s">
        <v>37</v>
      </c>
      <c r="H4788" s="93" t="s">
        <v>37</v>
      </c>
      <c r="I4788" s="92" t="s">
        <v>117</v>
      </c>
      <c r="J4788" s="94">
        <v>4891</v>
      </c>
      <c r="K4788" s="95">
        <v>18506</v>
      </c>
      <c r="L4788" s="96">
        <v>3232277.9099999499</v>
      </c>
    </row>
    <row r="4789" spans="1:12" s="97" customFormat="1" ht="15" customHeight="1" x14ac:dyDescent="0.25">
      <c r="A4789" s="91" t="s">
        <v>57</v>
      </c>
      <c r="B4789" s="92" t="s">
        <v>42</v>
      </c>
      <c r="C4789" s="92" t="s">
        <v>34</v>
      </c>
      <c r="D4789" s="92" t="s">
        <v>125</v>
      </c>
      <c r="E4789" s="92" t="s">
        <v>37</v>
      </c>
      <c r="F4789" s="92" t="s">
        <v>120</v>
      </c>
      <c r="G4789" s="93" t="s">
        <v>37</v>
      </c>
      <c r="H4789" s="93" t="s">
        <v>37</v>
      </c>
      <c r="I4789" s="92" t="s">
        <v>45</v>
      </c>
      <c r="J4789" s="94">
        <v>10230</v>
      </c>
      <c r="K4789" s="95">
        <v>20942</v>
      </c>
      <c r="L4789" s="96">
        <v>3541146.37000011</v>
      </c>
    </row>
    <row r="4790" spans="1:12" s="97" customFormat="1" ht="15" customHeight="1" x14ac:dyDescent="0.25">
      <c r="A4790" s="91" t="s">
        <v>57</v>
      </c>
      <c r="B4790" s="92" t="s">
        <v>42</v>
      </c>
      <c r="C4790" s="92" t="s">
        <v>34</v>
      </c>
      <c r="D4790" s="92" t="s">
        <v>125</v>
      </c>
      <c r="E4790" s="92" t="s">
        <v>37</v>
      </c>
      <c r="F4790" s="92" t="s">
        <v>121</v>
      </c>
      <c r="G4790" s="93" t="s">
        <v>37</v>
      </c>
      <c r="H4790" s="93" t="s">
        <v>37</v>
      </c>
      <c r="I4790" s="92" t="s">
        <v>117</v>
      </c>
      <c r="J4790" s="94">
        <v>45841</v>
      </c>
      <c r="K4790" s="95">
        <v>171993</v>
      </c>
      <c r="L4790" s="96">
        <v>24613232.479989901</v>
      </c>
    </row>
    <row r="4791" spans="1:12" s="97" customFormat="1" ht="15" customHeight="1" x14ac:dyDescent="0.25">
      <c r="A4791" s="91" t="s">
        <v>57</v>
      </c>
      <c r="B4791" s="92" t="s">
        <v>42</v>
      </c>
      <c r="C4791" s="92" t="s">
        <v>34</v>
      </c>
      <c r="D4791" s="92" t="s">
        <v>125</v>
      </c>
      <c r="E4791" s="92" t="s">
        <v>37</v>
      </c>
      <c r="F4791" s="92" t="s">
        <v>121</v>
      </c>
      <c r="G4791" s="93" t="s">
        <v>37</v>
      </c>
      <c r="H4791" s="93" t="s">
        <v>37</v>
      </c>
      <c r="I4791" s="92" t="s">
        <v>45</v>
      </c>
      <c r="J4791" s="94">
        <v>112301</v>
      </c>
      <c r="K4791" s="95">
        <v>267134</v>
      </c>
      <c r="L4791" s="96">
        <v>37811874.290001199</v>
      </c>
    </row>
    <row r="4792" spans="1:12" s="97" customFormat="1" ht="15" customHeight="1" x14ac:dyDescent="0.25">
      <c r="A4792" s="91" t="s">
        <v>57</v>
      </c>
      <c r="B4792" s="92" t="s">
        <v>42</v>
      </c>
      <c r="C4792" s="92" t="s">
        <v>34</v>
      </c>
      <c r="D4792" s="92" t="s">
        <v>125</v>
      </c>
      <c r="E4792" s="92" t="s">
        <v>37</v>
      </c>
      <c r="F4792" s="92" t="s">
        <v>60</v>
      </c>
      <c r="G4792" s="93" t="s">
        <v>37</v>
      </c>
      <c r="H4792" s="93" t="s">
        <v>37</v>
      </c>
      <c r="I4792" s="92" t="s">
        <v>117</v>
      </c>
      <c r="J4792" s="94">
        <v>9168</v>
      </c>
      <c r="K4792" s="95">
        <v>40529</v>
      </c>
      <c r="L4792" s="96">
        <v>5764266.5300005004</v>
      </c>
    </row>
    <row r="4793" spans="1:12" s="97" customFormat="1" ht="15" customHeight="1" x14ac:dyDescent="0.25">
      <c r="A4793" s="91" t="s">
        <v>57</v>
      </c>
      <c r="B4793" s="92" t="s">
        <v>42</v>
      </c>
      <c r="C4793" s="92" t="s">
        <v>34</v>
      </c>
      <c r="D4793" s="92" t="s">
        <v>125</v>
      </c>
      <c r="E4793" s="92" t="s">
        <v>37</v>
      </c>
      <c r="F4793" s="92" t="s">
        <v>60</v>
      </c>
      <c r="G4793" s="93" t="s">
        <v>37</v>
      </c>
      <c r="H4793" s="93" t="s">
        <v>37</v>
      </c>
      <c r="I4793" s="92" t="s">
        <v>45</v>
      </c>
      <c r="J4793" s="94">
        <v>20729</v>
      </c>
      <c r="K4793" s="95">
        <v>52101</v>
      </c>
      <c r="L4793" s="96">
        <v>7250182.0500000799</v>
      </c>
    </row>
    <row r="4794" spans="1:12" s="97" customFormat="1" ht="15" customHeight="1" x14ac:dyDescent="0.25">
      <c r="A4794" s="91" t="s">
        <v>57</v>
      </c>
      <c r="B4794" s="92" t="s">
        <v>42</v>
      </c>
      <c r="C4794" s="92" t="s">
        <v>34</v>
      </c>
      <c r="D4794" s="92" t="s">
        <v>125</v>
      </c>
      <c r="E4794" s="92" t="s">
        <v>37</v>
      </c>
      <c r="F4794" s="92" t="s">
        <v>37</v>
      </c>
      <c r="G4794" s="93" t="s">
        <v>41</v>
      </c>
      <c r="H4794" s="93" t="s">
        <v>37</v>
      </c>
      <c r="I4794" s="92" t="s">
        <v>117</v>
      </c>
      <c r="J4794" s="94">
        <v>16148</v>
      </c>
      <c r="K4794" s="95">
        <v>62280</v>
      </c>
      <c r="L4794" s="96">
        <v>8743309.1700010598</v>
      </c>
    </row>
    <row r="4795" spans="1:12" s="97" customFormat="1" ht="15" customHeight="1" x14ac:dyDescent="0.25">
      <c r="A4795" s="91" t="s">
        <v>57</v>
      </c>
      <c r="B4795" s="92" t="s">
        <v>42</v>
      </c>
      <c r="C4795" s="92" t="s">
        <v>34</v>
      </c>
      <c r="D4795" s="92" t="s">
        <v>125</v>
      </c>
      <c r="E4795" s="92" t="s">
        <v>37</v>
      </c>
      <c r="F4795" s="92" t="s">
        <v>37</v>
      </c>
      <c r="G4795" s="93" t="s">
        <v>41</v>
      </c>
      <c r="H4795" s="93" t="s">
        <v>37</v>
      </c>
      <c r="I4795" s="92" t="s">
        <v>45</v>
      </c>
      <c r="J4795" s="94">
        <v>33933</v>
      </c>
      <c r="K4795" s="95">
        <v>71705</v>
      </c>
      <c r="L4795" s="96">
        <v>9773644.4299998004</v>
      </c>
    </row>
    <row r="4796" spans="1:12" s="97" customFormat="1" ht="15" customHeight="1" x14ac:dyDescent="0.25">
      <c r="A4796" s="91" t="s">
        <v>57</v>
      </c>
      <c r="B4796" s="92" t="s">
        <v>42</v>
      </c>
      <c r="C4796" s="92" t="s">
        <v>34</v>
      </c>
      <c r="D4796" s="92" t="s">
        <v>125</v>
      </c>
      <c r="E4796" s="92" t="s">
        <v>37</v>
      </c>
      <c r="F4796" s="92" t="s">
        <v>37</v>
      </c>
      <c r="G4796" s="93" t="s">
        <v>42</v>
      </c>
      <c r="H4796" s="93" t="s">
        <v>37</v>
      </c>
      <c r="I4796" s="92" t="s">
        <v>117</v>
      </c>
      <c r="J4796" s="94">
        <v>13429</v>
      </c>
      <c r="K4796" s="95">
        <v>47847</v>
      </c>
      <c r="L4796" s="96">
        <v>6890460.26000081</v>
      </c>
    </row>
    <row r="4797" spans="1:12" s="97" customFormat="1" ht="15" customHeight="1" x14ac:dyDescent="0.25">
      <c r="A4797" s="91" t="s">
        <v>57</v>
      </c>
      <c r="B4797" s="92" t="s">
        <v>42</v>
      </c>
      <c r="C4797" s="92" t="s">
        <v>34</v>
      </c>
      <c r="D4797" s="92" t="s">
        <v>125</v>
      </c>
      <c r="E4797" s="92" t="s">
        <v>37</v>
      </c>
      <c r="F4797" s="92" t="s">
        <v>37</v>
      </c>
      <c r="G4797" s="93" t="s">
        <v>42</v>
      </c>
      <c r="H4797" s="93" t="s">
        <v>37</v>
      </c>
      <c r="I4797" s="92" t="s">
        <v>45</v>
      </c>
      <c r="J4797" s="94">
        <v>29976</v>
      </c>
      <c r="K4797" s="95">
        <v>65595</v>
      </c>
      <c r="L4797" s="96">
        <v>9220705.5199999493</v>
      </c>
    </row>
    <row r="4798" spans="1:12" s="97" customFormat="1" ht="15" customHeight="1" x14ac:dyDescent="0.25">
      <c r="A4798" s="91" t="s">
        <v>57</v>
      </c>
      <c r="B4798" s="92" t="s">
        <v>42</v>
      </c>
      <c r="C4798" s="92" t="s">
        <v>34</v>
      </c>
      <c r="D4798" s="92" t="s">
        <v>125</v>
      </c>
      <c r="E4798" s="92" t="s">
        <v>37</v>
      </c>
      <c r="F4798" s="92" t="s">
        <v>37</v>
      </c>
      <c r="G4798" s="93" t="s">
        <v>43</v>
      </c>
      <c r="H4798" s="93" t="s">
        <v>37</v>
      </c>
      <c r="I4798" s="92" t="s">
        <v>117</v>
      </c>
      <c r="J4798" s="94">
        <v>12445</v>
      </c>
      <c r="K4798" s="95">
        <v>43107</v>
      </c>
      <c r="L4798" s="96">
        <v>6397675.7200005902</v>
      </c>
    </row>
    <row r="4799" spans="1:12" s="97" customFormat="1" ht="15" customHeight="1" x14ac:dyDescent="0.25">
      <c r="A4799" s="91" t="s">
        <v>57</v>
      </c>
      <c r="B4799" s="92" t="s">
        <v>42</v>
      </c>
      <c r="C4799" s="92" t="s">
        <v>34</v>
      </c>
      <c r="D4799" s="92" t="s">
        <v>125</v>
      </c>
      <c r="E4799" s="92" t="s">
        <v>37</v>
      </c>
      <c r="F4799" s="92" t="s">
        <v>37</v>
      </c>
      <c r="G4799" s="93" t="s">
        <v>43</v>
      </c>
      <c r="H4799" s="93" t="s">
        <v>37</v>
      </c>
      <c r="I4799" s="92" t="s">
        <v>45</v>
      </c>
      <c r="J4799" s="94">
        <v>28210</v>
      </c>
      <c r="K4799" s="95">
        <v>62221</v>
      </c>
      <c r="L4799" s="96">
        <v>8884937.4000000507</v>
      </c>
    </row>
    <row r="4800" spans="1:12" s="97" customFormat="1" ht="15" customHeight="1" x14ac:dyDescent="0.25">
      <c r="A4800" s="91" t="s">
        <v>57</v>
      </c>
      <c r="B4800" s="92" t="s">
        <v>42</v>
      </c>
      <c r="C4800" s="92" t="s">
        <v>34</v>
      </c>
      <c r="D4800" s="92" t="s">
        <v>125</v>
      </c>
      <c r="E4800" s="92" t="s">
        <v>37</v>
      </c>
      <c r="F4800" s="92" t="s">
        <v>37</v>
      </c>
      <c r="G4800" s="93" t="s">
        <v>44</v>
      </c>
      <c r="H4800" s="93" t="s">
        <v>37</v>
      </c>
      <c r="I4800" s="92" t="s">
        <v>117</v>
      </c>
      <c r="J4800" s="94">
        <v>11148</v>
      </c>
      <c r="K4800" s="95">
        <v>35920</v>
      </c>
      <c r="L4800" s="96">
        <v>5309239.9900003802</v>
      </c>
    </row>
    <row r="4801" spans="1:12" s="97" customFormat="1" ht="15" customHeight="1" x14ac:dyDescent="0.25">
      <c r="A4801" s="91" t="s">
        <v>57</v>
      </c>
      <c r="B4801" s="92" t="s">
        <v>42</v>
      </c>
      <c r="C4801" s="92" t="s">
        <v>34</v>
      </c>
      <c r="D4801" s="92" t="s">
        <v>125</v>
      </c>
      <c r="E4801" s="92" t="s">
        <v>37</v>
      </c>
      <c r="F4801" s="92" t="s">
        <v>37</v>
      </c>
      <c r="G4801" s="93" t="s">
        <v>44</v>
      </c>
      <c r="H4801" s="93" t="s">
        <v>37</v>
      </c>
      <c r="I4801" s="92" t="s">
        <v>45</v>
      </c>
      <c r="J4801" s="94">
        <v>27562</v>
      </c>
      <c r="K4801" s="95">
        <v>59990</v>
      </c>
      <c r="L4801" s="96">
        <v>8665222.9700001795</v>
      </c>
    </row>
    <row r="4802" spans="1:12" s="97" customFormat="1" ht="15" customHeight="1" x14ac:dyDescent="0.25">
      <c r="A4802" s="91" t="s">
        <v>57</v>
      </c>
      <c r="B4802" s="92" t="s">
        <v>42</v>
      </c>
      <c r="C4802" s="92" t="s">
        <v>34</v>
      </c>
      <c r="D4802" s="92" t="s">
        <v>125</v>
      </c>
      <c r="E4802" s="92" t="s">
        <v>37</v>
      </c>
      <c r="F4802" s="92" t="s">
        <v>37</v>
      </c>
      <c r="G4802" s="93" t="s">
        <v>98</v>
      </c>
      <c r="H4802" s="93" t="s">
        <v>37</v>
      </c>
      <c r="I4802" s="92" t="s">
        <v>117</v>
      </c>
      <c r="J4802" s="94">
        <v>10986</v>
      </c>
      <c r="K4802" s="95">
        <v>37486</v>
      </c>
      <c r="L4802" s="96">
        <v>5659796.73000059</v>
      </c>
    </row>
    <row r="4803" spans="1:12" s="97" customFormat="1" ht="15" customHeight="1" x14ac:dyDescent="0.25">
      <c r="A4803" s="91" t="s">
        <v>57</v>
      </c>
      <c r="B4803" s="92" t="s">
        <v>42</v>
      </c>
      <c r="C4803" s="92" t="s">
        <v>34</v>
      </c>
      <c r="D4803" s="92" t="s">
        <v>125</v>
      </c>
      <c r="E4803" s="92" t="s">
        <v>37</v>
      </c>
      <c r="F4803" s="92" t="s">
        <v>37</v>
      </c>
      <c r="G4803" s="93" t="s">
        <v>98</v>
      </c>
      <c r="H4803" s="93" t="s">
        <v>37</v>
      </c>
      <c r="I4803" s="92" t="s">
        <v>45</v>
      </c>
      <c r="J4803" s="94">
        <v>29566</v>
      </c>
      <c r="K4803" s="95">
        <v>76488</v>
      </c>
      <c r="L4803" s="96">
        <v>11448097.279998999</v>
      </c>
    </row>
    <row r="4804" spans="1:12" s="97" customFormat="1" ht="15" customHeight="1" x14ac:dyDescent="0.25">
      <c r="A4804" s="91" t="s">
        <v>57</v>
      </c>
      <c r="B4804" s="92" t="s">
        <v>42</v>
      </c>
      <c r="C4804" s="92" t="s">
        <v>34</v>
      </c>
      <c r="D4804" s="92" t="s">
        <v>125</v>
      </c>
      <c r="E4804" s="92" t="s">
        <v>37</v>
      </c>
      <c r="F4804" s="92" t="s">
        <v>37</v>
      </c>
      <c r="G4804" s="93" t="s">
        <v>37</v>
      </c>
      <c r="H4804" s="93" t="s">
        <v>122</v>
      </c>
      <c r="I4804" s="92" t="s">
        <v>117</v>
      </c>
      <c r="J4804" s="94">
        <v>4783</v>
      </c>
      <c r="K4804" s="95">
        <v>16733</v>
      </c>
      <c r="L4804" s="96">
        <v>2320556.39999989</v>
      </c>
    </row>
    <row r="4805" spans="1:12" s="97" customFormat="1" ht="15" customHeight="1" x14ac:dyDescent="0.25">
      <c r="A4805" s="91" t="s">
        <v>57</v>
      </c>
      <c r="B4805" s="92" t="s">
        <v>42</v>
      </c>
      <c r="C4805" s="92" t="s">
        <v>34</v>
      </c>
      <c r="D4805" s="92" t="s">
        <v>125</v>
      </c>
      <c r="E4805" s="92" t="s">
        <v>37</v>
      </c>
      <c r="F4805" s="92" t="s">
        <v>37</v>
      </c>
      <c r="G4805" s="93" t="s">
        <v>37</v>
      </c>
      <c r="H4805" s="93" t="s">
        <v>122</v>
      </c>
      <c r="I4805" s="92" t="s">
        <v>45</v>
      </c>
      <c r="J4805" s="94">
        <v>8763</v>
      </c>
      <c r="K4805" s="95">
        <v>16396</v>
      </c>
      <c r="L4805" s="96">
        <v>2118150.4399999902</v>
      </c>
    </row>
    <row r="4806" spans="1:12" s="97" customFormat="1" ht="15" customHeight="1" x14ac:dyDescent="0.25">
      <c r="A4806" s="91" t="s">
        <v>57</v>
      </c>
      <c r="B4806" s="92" t="s">
        <v>42</v>
      </c>
      <c r="C4806" s="92" t="s">
        <v>34</v>
      </c>
      <c r="D4806" s="92" t="s">
        <v>125</v>
      </c>
      <c r="E4806" s="92" t="s">
        <v>37</v>
      </c>
      <c r="F4806" s="92" t="s">
        <v>37</v>
      </c>
      <c r="G4806" s="93" t="s">
        <v>37</v>
      </c>
      <c r="H4806" s="93" t="s">
        <v>37</v>
      </c>
      <c r="I4806" s="92" t="s">
        <v>117</v>
      </c>
      <c r="J4806" s="94">
        <v>60266</v>
      </c>
      <c r="K4806" s="95">
        <v>232830</v>
      </c>
      <c r="L4806" s="96">
        <v>33874801.959981002</v>
      </c>
    </row>
    <row r="4807" spans="1:12" s="97" customFormat="1" ht="15" customHeight="1" x14ac:dyDescent="0.25">
      <c r="A4807" s="91" t="s">
        <v>57</v>
      </c>
      <c r="B4807" s="92" t="s">
        <v>42</v>
      </c>
      <c r="C4807" s="92" t="s">
        <v>34</v>
      </c>
      <c r="D4807" s="92" t="s">
        <v>125</v>
      </c>
      <c r="E4807" s="92" t="s">
        <v>37</v>
      </c>
      <c r="F4807" s="92" t="s">
        <v>37</v>
      </c>
      <c r="G4807" s="93" t="s">
        <v>37</v>
      </c>
      <c r="H4807" s="93" t="s">
        <v>37</v>
      </c>
      <c r="I4807" s="92" t="s">
        <v>45</v>
      </c>
      <c r="J4807" s="94">
        <v>143485</v>
      </c>
      <c r="K4807" s="95">
        <v>341293</v>
      </c>
      <c r="L4807" s="96">
        <v>48766993.000017203</v>
      </c>
    </row>
    <row r="4808" spans="1:12" s="97" customFormat="1" ht="15" customHeight="1" x14ac:dyDescent="0.25">
      <c r="A4808" s="91" t="s">
        <v>57</v>
      </c>
      <c r="B4808" s="92" t="s">
        <v>42</v>
      </c>
      <c r="C4808" s="92" t="s">
        <v>34</v>
      </c>
      <c r="D4808" s="92" t="s">
        <v>125</v>
      </c>
      <c r="E4808" s="92" t="s">
        <v>37</v>
      </c>
      <c r="F4808" s="92" t="s">
        <v>37</v>
      </c>
      <c r="G4808" s="93" t="s">
        <v>37</v>
      </c>
      <c r="H4808" s="93" t="s">
        <v>64</v>
      </c>
      <c r="I4808" s="92" t="s">
        <v>117</v>
      </c>
      <c r="J4808" s="94">
        <v>54685</v>
      </c>
      <c r="K4808" s="95">
        <v>210973</v>
      </c>
      <c r="L4808" s="96">
        <v>30845158.849983901</v>
      </c>
    </row>
    <row r="4809" spans="1:12" s="97" customFormat="1" ht="15" customHeight="1" x14ac:dyDescent="0.25">
      <c r="A4809" s="91" t="s">
        <v>57</v>
      </c>
      <c r="B4809" s="92" t="s">
        <v>42</v>
      </c>
      <c r="C4809" s="92" t="s">
        <v>34</v>
      </c>
      <c r="D4809" s="92" t="s">
        <v>125</v>
      </c>
      <c r="E4809" s="92" t="s">
        <v>37</v>
      </c>
      <c r="F4809" s="92" t="s">
        <v>37</v>
      </c>
      <c r="G4809" s="93" t="s">
        <v>37</v>
      </c>
      <c r="H4809" s="93" t="s">
        <v>64</v>
      </c>
      <c r="I4809" s="92" t="s">
        <v>45</v>
      </c>
      <c r="J4809" s="94">
        <v>133846</v>
      </c>
      <c r="K4809" s="95">
        <v>321226</v>
      </c>
      <c r="L4809" s="96">
        <v>46106956.030013897</v>
      </c>
    </row>
    <row r="4810" spans="1:12" s="97" customFormat="1" ht="15" customHeight="1" x14ac:dyDescent="0.25">
      <c r="A4810" s="91" t="s">
        <v>57</v>
      </c>
      <c r="B4810" s="92" t="s">
        <v>42</v>
      </c>
      <c r="C4810" s="92" t="s">
        <v>34</v>
      </c>
      <c r="D4810" s="92" t="s">
        <v>124</v>
      </c>
      <c r="E4810" s="92" t="s">
        <v>61</v>
      </c>
      <c r="F4810" s="92" t="s">
        <v>37</v>
      </c>
      <c r="G4810" s="93" t="s">
        <v>37</v>
      </c>
      <c r="H4810" s="93" t="s">
        <v>37</v>
      </c>
      <c r="I4810" s="92" t="s">
        <v>117</v>
      </c>
      <c r="J4810" s="94">
        <v>2599</v>
      </c>
      <c r="K4810" s="95">
        <v>3644</v>
      </c>
      <c r="L4810" s="96">
        <v>359128.079999996</v>
      </c>
    </row>
    <row r="4811" spans="1:12" s="97" customFormat="1" ht="15" customHeight="1" x14ac:dyDescent="0.25">
      <c r="A4811" s="91" t="s">
        <v>57</v>
      </c>
      <c r="B4811" s="92" t="s">
        <v>42</v>
      </c>
      <c r="C4811" s="92" t="s">
        <v>34</v>
      </c>
      <c r="D4811" s="92" t="s">
        <v>124</v>
      </c>
      <c r="E4811" s="92" t="s">
        <v>61</v>
      </c>
      <c r="F4811" s="92" t="s">
        <v>37</v>
      </c>
      <c r="G4811" s="93" t="s">
        <v>37</v>
      </c>
      <c r="H4811" s="93" t="s">
        <v>37</v>
      </c>
      <c r="I4811" s="92" t="s">
        <v>45</v>
      </c>
      <c r="J4811" s="94">
        <v>3266</v>
      </c>
      <c r="K4811" s="95">
        <v>4935</v>
      </c>
      <c r="L4811" s="96">
        <v>594298.41999999795</v>
      </c>
    </row>
    <row r="4812" spans="1:12" s="97" customFormat="1" ht="15" customHeight="1" x14ac:dyDescent="0.25">
      <c r="A4812" s="91" t="s">
        <v>57</v>
      </c>
      <c r="B4812" s="92" t="s">
        <v>42</v>
      </c>
      <c r="C4812" s="92" t="s">
        <v>34</v>
      </c>
      <c r="D4812" s="92" t="s">
        <v>124</v>
      </c>
      <c r="E4812" s="92" t="s">
        <v>62</v>
      </c>
      <c r="F4812" s="92" t="s">
        <v>37</v>
      </c>
      <c r="G4812" s="93" t="s">
        <v>37</v>
      </c>
      <c r="H4812" s="93" t="s">
        <v>37</v>
      </c>
      <c r="I4812" s="92" t="s">
        <v>117</v>
      </c>
      <c r="J4812" s="94">
        <v>1443</v>
      </c>
      <c r="K4812" s="95">
        <v>1978</v>
      </c>
      <c r="L4812" s="96">
        <v>216014.92</v>
      </c>
    </row>
    <row r="4813" spans="1:12" s="97" customFormat="1" ht="15" customHeight="1" x14ac:dyDescent="0.25">
      <c r="A4813" s="91" t="s">
        <v>57</v>
      </c>
      <c r="B4813" s="92" t="s">
        <v>42</v>
      </c>
      <c r="C4813" s="92" t="s">
        <v>34</v>
      </c>
      <c r="D4813" s="92" t="s">
        <v>124</v>
      </c>
      <c r="E4813" s="92" t="s">
        <v>62</v>
      </c>
      <c r="F4813" s="92" t="s">
        <v>37</v>
      </c>
      <c r="G4813" s="93" t="s">
        <v>37</v>
      </c>
      <c r="H4813" s="93" t="s">
        <v>37</v>
      </c>
      <c r="I4813" s="92" t="s">
        <v>45</v>
      </c>
      <c r="J4813" s="94">
        <v>2123</v>
      </c>
      <c r="K4813" s="95">
        <v>3067</v>
      </c>
      <c r="L4813" s="96">
        <v>386545.28</v>
      </c>
    </row>
    <row r="4814" spans="1:12" s="97" customFormat="1" ht="15" customHeight="1" x14ac:dyDescent="0.25">
      <c r="A4814" s="91" t="s">
        <v>57</v>
      </c>
      <c r="B4814" s="92" t="s">
        <v>42</v>
      </c>
      <c r="C4814" s="92" t="s">
        <v>34</v>
      </c>
      <c r="D4814" s="92" t="s">
        <v>124</v>
      </c>
      <c r="E4814" s="92" t="s">
        <v>37</v>
      </c>
      <c r="F4814" s="92" t="s">
        <v>120</v>
      </c>
      <c r="G4814" s="93" t="s">
        <v>37</v>
      </c>
      <c r="H4814" s="93" t="s">
        <v>37</v>
      </c>
      <c r="I4814" s="92" t="s">
        <v>117</v>
      </c>
      <c r="J4814" s="94">
        <v>3408</v>
      </c>
      <c r="K4814" s="95">
        <v>4693</v>
      </c>
      <c r="L4814" s="96">
        <v>499217.13999999198</v>
      </c>
    </row>
    <row r="4815" spans="1:12" s="97" customFormat="1" ht="15" customHeight="1" x14ac:dyDescent="0.25">
      <c r="A4815" s="91" t="s">
        <v>57</v>
      </c>
      <c r="B4815" s="92" t="s">
        <v>42</v>
      </c>
      <c r="C4815" s="92" t="s">
        <v>34</v>
      </c>
      <c r="D4815" s="92" t="s">
        <v>124</v>
      </c>
      <c r="E4815" s="92" t="s">
        <v>37</v>
      </c>
      <c r="F4815" s="92" t="s">
        <v>120</v>
      </c>
      <c r="G4815" s="93" t="s">
        <v>37</v>
      </c>
      <c r="H4815" s="93" t="s">
        <v>37</v>
      </c>
      <c r="I4815" s="92" t="s">
        <v>45</v>
      </c>
      <c r="J4815" s="94">
        <v>4596</v>
      </c>
      <c r="K4815" s="95">
        <v>6343</v>
      </c>
      <c r="L4815" s="96">
        <v>751174.01999999897</v>
      </c>
    </row>
    <row r="4816" spans="1:12" s="97" customFormat="1" ht="15" customHeight="1" x14ac:dyDescent="0.25">
      <c r="A4816" s="91" t="s">
        <v>57</v>
      </c>
      <c r="B4816" s="92" t="s">
        <v>42</v>
      </c>
      <c r="C4816" s="92" t="s">
        <v>34</v>
      </c>
      <c r="D4816" s="92" t="s">
        <v>124</v>
      </c>
      <c r="E4816" s="92" t="s">
        <v>37</v>
      </c>
      <c r="F4816" s="92" t="s">
        <v>37</v>
      </c>
      <c r="G4816" s="93" t="s">
        <v>41</v>
      </c>
      <c r="H4816" s="93" t="s">
        <v>37</v>
      </c>
      <c r="I4816" s="92" t="s">
        <v>117</v>
      </c>
      <c r="J4816" s="94">
        <v>766</v>
      </c>
      <c r="K4816" s="95">
        <v>1138</v>
      </c>
      <c r="L4816" s="96">
        <v>116233.750000001</v>
      </c>
    </row>
    <row r="4817" spans="1:12" s="97" customFormat="1" ht="15" customHeight="1" x14ac:dyDescent="0.25">
      <c r="A4817" s="91" t="s">
        <v>57</v>
      </c>
      <c r="B4817" s="92" t="s">
        <v>42</v>
      </c>
      <c r="C4817" s="92" t="s">
        <v>34</v>
      </c>
      <c r="D4817" s="92" t="s">
        <v>124</v>
      </c>
      <c r="E4817" s="92" t="s">
        <v>37</v>
      </c>
      <c r="F4817" s="92" t="s">
        <v>37</v>
      </c>
      <c r="G4817" s="93" t="s">
        <v>41</v>
      </c>
      <c r="H4817" s="93" t="s">
        <v>37</v>
      </c>
      <c r="I4817" s="92" t="s">
        <v>45</v>
      </c>
      <c r="J4817" s="94">
        <v>793</v>
      </c>
      <c r="K4817" s="95">
        <v>1144</v>
      </c>
      <c r="L4817" s="96">
        <v>134719.07999999999</v>
      </c>
    </row>
    <row r="4818" spans="1:12" s="97" customFormat="1" ht="15" customHeight="1" x14ac:dyDescent="0.25">
      <c r="A4818" s="91" t="s">
        <v>57</v>
      </c>
      <c r="B4818" s="92" t="s">
        <v>42</v>
      </c>
      <c r="C4818" s="92" t="s">
        <v>34</v>
      </c>
      <c r="D4818" s="92" t="s">
        <v>124</v>
      </c>
      <c r="E4818" s="92" t="s">
        <v>37</v>
      </c>
      <c r="F4818" s="92" t="s">
        <v>37</v>
      </c>
      <c r="G4818" s="93" t="s">
        <v>42</v>
      </c>
      <c r="H4818" s="93" t="s">
        <v>37</v>
      </c>
      <c r="I4818" s="92" t="s">
        <v>117</v>
      </c>
      <c r="J4818" s="94">
        <v>759</v>
      </c>
      <c r="K4818" s="95">
        <v>1019</v>
      </c>
      <c r="L4818" s="96">
        <v>99169.890000000494</v>
      </c>
    </row>
    <row r="4819" spans="1:12" s="97" customFormat="1" ht="15" customHeight="1" x14ac:dyDescent="0.25">
      <c r="A4819" s="91" t="s">
        <v>57</v>
      </c>
      <c r="B4819" s="92" t="s">
        <v>42</v>
      </c>
      <c r="C4819" s="92" t="s">
        <v>34</v>
      </c>
      <c r="D4819" s="92" t="s">
        <v>124</v>
      </c>
      <c r="E4819" s="92" t="s">
        <v>37</v>
      </c>
      <c r="F4819" s="92" t="s">
        <v>37</v>
      </c>
      <c r="G4819" s="93" t="s">
        <v>42</v>
      </c>
      <c r="H4819" s="93" t="s">
        <v>37</v>
      </c>
      <c r="I4819" s="92" t="s">
        <v>45</v>
      </c>
      <c r="J4819" s="94">
        <v>935</v>
      </c>
      <c r="K4819" s="95">
        <v>1303</v>
      </c>
      <c r="L4819" s="96">
        <v>160462.1</v>
      </c>
    </row>
    <row r="4820" spans="1:12" s="97" customFormat="1" ht="15" customHeight="1" x14ac:dyDescent="0.25">
      <c r="A4820" s="91" t="s">
        <v>57</v>
      </c>
      <c r="B4820" s="92" t="s">
        <v>42</v>
      </c>
      <c r="C4820" s="92" t="s">
        <v>34</v>
      </c>
      <c r="D4820" s="92" t="s">
        <v>124</v>
      </c>
      <c r="E4820" s="92" t="s">
        <v>37</v>
      </c>
      <c r="F4820" s="92" t="s">
        <v>37</v>
      </c>
      <c r="G4820" s="93" t="s">
        <v>43</v>
      </c>
      <c r="H4820" s="93" t="s">
        <v>37</v>
      </c>
      <c r="I4820" s="92" t="s">
        <v>117</v>
      </c>
      <c r="J4820" s="94">
        <v>756</v>
      </c>
      <c r="K4820" s="95">
        <v>1006</v>
      </c>
      <c r="L4820" s="96">
        <v>106300.98</v>
      </c>
    </row>
    <row r="4821" spans="1:12" s="97" customFormat="1" ht="15" customHeight="1" x14ac:dyDescent="0.25">
      <c r="A4821" s="91" t="s">
        <v>57</v>
      </c>
      <c r="B4821" s="92" t="s">
        <v>42</v>
      </c>
      <c r="C4821" s="92" t="s">
        <v>34</v>
      </c>
      <c r="D4821" s="92" t="s">
        <v>124</v>
      </c>
      <c r="E4821" s="92" t="s">
        <v>37</v>
      </c>
      <c r="F4821" s="92" t="s">
        <v>37</v>
      </c>
      <c r="G4821" s="93" t="s">
        <v>43</v>
      </c>
      <c r="H4821" s="93" t="s">
        <v>37</v>
      </c>
      <c r="I4821" s="92" t="s">
        <v>45</v>
      </c>
      <c r="J4821" s="94">
        <v>964</v>
      </c>
      <c r="K4821" s="95">
        <v>1406</v>
      </c>
      <c r="L4821" s="96">
        <v>174865.41</v>
      </c>
    </row>
    <row r="4822" spans="1:12" s="97" customFormat="1" ht="15" customHeight="1" x14ac:dyDescent="0.25">
      <c r="A4822" s="91" t="s">
        <v>57</v>
      </c>
      <c r="B4822" s="92" t="s">
        <v>42</v>
      </c>
      <c r="C4822" s="92" t="s">
        <v>34</v>
      </c>
      <c r="D4822" s="92" t="s">
        <v>124</v>
      </c>
      <c r="E4822" s="92" t="s">
        <v>37</v>
      </c>
      <c r="F4822" s="92" t="s">
        <v>37</v>
      </c>
      <c r="G4822" s="93" t="s">
        <v>44</v>
      </c>
      <c r="H4822" s="93" t="s">
        <v>37</v>
      </c>
      <c r="I4822" s="92" t="s">
        <v>117</v>
      </c>
      <c r="J4822" s="94">
        <v>871</v>
      </c>
      <c r="K4822" s="95">
        <v>1143</v>
      </c>
      <c r="L4822" s="96">
        <v>124553.83000000101</v>
      </c>
    </row>
    <row r="4823" spans="1:12" s="97" customFormat="1" ht="15" customHeight="1" x14ac:dyDescent="0.25">
      <c r="A4823" s="91" t="s">
        <v>57</v>
      </c>
      <c r="B4823" s="92" t="s">
        <v>42</v>
      </c>
      <c r="C4823" s="92" t="s">
        <v>34</v>
      </c>
      <c r="D4823" s="92" t="s">
        <v>124</v>
      </c>
      <c r="E4823" s="92" t="s">
        <v>37</v>
      </c>
      <c r="F4823" s="92" t="s">
        <v>37</v>
      </c>
      <c r="G4823" s="93" t="s">
        <v>44</v>
      </c>
      <c r="H4823" s="93" t="s">
        <v>37</v>
      </c>
      <c r="I4823" s="92" t="s">
        <v>45</v>
      </c>
      <c r="J4823" s="94">
        <v>1219</v>
      </c>
      <c r="K4823" s="95">
        <v>1754</v>
      </c>
      <c r="L4823" s="96">
        <v>219554.93</v>
      </c>
    </row>
    <row r="4824" spans="1:12" s="97" customFormat="1" ht="15" customHeight="1" x14ac:dyDescent="0.25">
      <c r="A4824" s="91" t="s">
        <v>57</v>
      </c>
      <c r="B4824" s="92" t="s">
        <v>42</v>
      </c>
      <c r="C4824" s="92" t="s">
        <v>34</v>
      </c>
      <c r="D4824" s="92" t="s">
        <v>124</v>
      </c>
      <c r="E4824" s="92" t="s">
        <v>37</v>
      </c>
      <c r="F4824" s="92" t="s">
        <v>37</v>
      </c>
      <c r="G4824" s="93" t="s">
        <v>98</v>
      </c>
      <c r="H4824" s="93" t="s">
        <v>37</v>
      </c>
      <c r="I4824" s="92" t="s">
        <v>117</v>
      </c>
      <c r="J4824" s="94">
        <v>936</v>
      </c>
      <c r="K4824" s="95">
        <v>1262</v>
      </c>
      <c r="L4824" s="96">
        <v>123690.150000001</v>
      </c>
    </row>
    <row r="4825" spans="1:12" s="97" customFormat="1" ht="15" customHeight="1" x14ac:dyDescent="0.25">
      <c r="A4825" s="91" t="s">
        <v>57</v>
      </c>
      <c r="B4825" s="92" t="s">
        <v>42</v>
      </c>
      <c r="C4825" s="92" t="s">
        <v>34</v>
      </c>
      <c r="D4825" s="92" t="s">
        <v>124</v>
      </c>
      <c r="E4825" s="92" t="s">
        <v>37</v>
      </c>
      <c r="F4825" s="92" t="s">
        <v>37</v>
      </c>
      <c r="G4825" s="93" t="s">
        <v>98</v>
      </c>
      <c r="H4825" s="93" t="s">
        <v>37</v>
      </c>
      <c r="I4825" s="92" t="s">
        <v>45</v>
      </c>
      <c r="J4825" s="94">
        <v>1601</v>
      </c>
      <c r="K4825" s="95">
        <v>2332</v>
      </c>
      <c r="L4825" s="96">
        <v>284240.63</v>
      </c>
    </row>
    <row r="4826" spans="1:12" s="97" customFormat="1" ht="15" customHeight="1" x14ac:dyDescent="0.25">
      <c r="A4826" s="91" t="s">
        <v>57</v>
      </c>
      <c r="B4826" s="92" t="s">
        <v>42</v>
      </c>
      <c r="C4826" s="92" t="s">
        <v>34</v>
      </c>
      <c r="D4826" s="92" t="s">
        <v>124</v>
      </c>
      <c r="E4826" s="92" t="s">
        <v>37</v>
      </c>
      <c r="F4826" s="92" t="s">
        <v>37</v>
      </c>
      <c r="G4826" s="93" t="s">
        <v>37</v>
      </c>
      <c r="H4826" s="93" t="s">
        <v>122</v>
      </c>
      <c r="I4826" s="92" t="s">
        <v>117</v>
      </c>
      <c r="J4826" s="94">
        <v>309</v>
      </c>
      <c r="K4826" s="95">
        <v>486</v>
      </c>
      <c r="L4826" s="96">
        <v>54953.2</v>
      </c>
    </row>
    <row r="4827" spans="1:12" s="97" customFormat="1" ht="15" customHeight="1" x14ac:dyDescent="0.25">
      <c r="A4827" s="91" t="s">
        <v>57</v>
      </c>
      <c r="B4827" s="92" t="s">
        <v>42</v>
      </c>
      <c r="C4827" s="92" t="s">
        <v>34</v>
      </c>
      <c r="D4827" s="92" t="s">
        <v>124</v>
      </c>
      <c r="E4827" s="92" t="s">
        <v>37</v>
      </c>
      <c r="F4827" s="92" t="s">
        <v>37</v>
      </c>
      <c r="G4827" s="93" t="s">
        <v>37</v>
      </c>
      <c r="H4827" s="93" t="s">
        <v>122</v>
      </c>
      <c r="I4827" s="92" t="s">
        <v>45</v>
      </c>
      <c r="J4827" s="94">
        <v>365</v>
      </c>
      <c r="K4827" s="95">
        <v>517</v>
      </c>
      <c r="L4827" s="96">
        <v>66360.38</v>
      </c>
    </row>
    <row r="4828" spans="1:12" s="97" customFormat="1" ht="15" customHeight="1" x14ac:dyDescent="0.25">
      <c r="A4828" s="91" t="s">
        <v>57</v>
      </c>
      <c r="B4828" s="92" t="s">
        <v>42</v>
      </c>
      <c r="C4828" s="92" t="s">
        <v>34</v>
      </c>
      <c r="D4828" s="92" t="s">
        <v>124</v>
      </c>
      <c r="E4828" s="92" t="s">
        <v>37</v>
      </c>
      <c r="F4828" s="92" t="s">
        <v>37</v>
      </c>
      <c r="G4828" s="93" t="s">
        <v>37</v>
      </c>
      <c r="H4828" s="93" t="s">
        <v>37</v>
      </c>
      <c r="I4828" s="92" t="s">
        <v>117</v>
      </c>
      <c r="J4828" s="94">
        <v>4052</v>
      </c>
      <c r="K4828" s="95">
        <v>5632</v>
      </c>
      <c r="L4828" s="96">
        <v>575980.689999989</v>
      </c>
    </row>
    <row r="4829" spans="1:12" s="97" customFormat="1" ht="15" customHeight="1" x14ac:dyDescent="0.25">
      <c r="A4829" s="91" t="s">
        <v>57</v>
      </c>
      <c r="B4829" s="92" t="s">
        <v>42</v>
      </c>
      <c r="C4829" s="92" t="s">
        <v>34</v>
      </c>
      <c r="D4829" s="92" t="s">
        <v>124</v>
      </c>
      <c r="E4829" s="92" t="s">
        <v>37</v>
      </c>
      <c r="F4829" s="92" t="s">
        <v>37</v>
      </c>
      <c r="G4829" s="93" t="s">
        <v>37</v>
      </c>
      <c r="H4829" s="93" t="s">
        <v>37</v>
      </c>
      <c r="I4829" s="92" t="s">
        <v>45</v>
      </c>
      <c r="J4829" s="94">
        <v>5395</v>
      </c>
      <c r="K4829" s="95">
        <v>8010</v>
      </c>
      <c r="L4829" s="96">
        <v>981983.700000001</v>
      </c>
    </row>
    <row r="4830" spans="1:12" s="97" customFormat="1" ht="15" customHeight="1" x14ac:dyDescent="0.25">
      <c r="A4830" s="91" t="s">
        <v>57</v>
      </c>
      <c r="B4830" s="92" t="s">
        <v>42</v>
      </c>
      <c r="C4830" s="92" t="s">
        <v>34</v>
      </c>
      <c r="D4830" s="92" t="s">
        <v>124</v>
      </c>
      <c r="E4830" s="92" t="s">
        <v>37</v>
      </c>
      <c r="F4830" s="92" t="s">
        <v>37</v>
      </c>
      <c r="G4830" s="93" t="s">
        <v>37</v>
      </c>
      <c r="H4830" s="93" t="s">
        <v>64</v>
      </c>
      <c r="I4830" s="92" t="s">
        <v>117</v>
      </c>
      <c r="J4830" s="94">
        <v>3718</v>
      </c>
      <c r="K4830" s="95">
        <v>5114</v>
      </c>
      <c r="L4830" s="96">
        <v>517898.67999998899</v>
      </c>
    </row>
    <row r="4831" spans="1:12" s="97" customFormat="1" ht="15" customHeight="1" x14ac:dyDescent="0.25">
      <c r="A4831" s="91" t="s">
        <v>57</v>
      </c>
      <c r="B4831" s="92" t="s">
        <v>42</v>
      </c>
      <c r="C4831" s="92" t="s">
        <v>34</v>
      </c>
      <c r="D4831" s="92" t="s">
        <v>124</v>
      </c>
      <c r="E4831" s="92" t="s">
        <v>37</v>
      </c>
      <c r="F4831" s="92" t="s">
        <v>37</v>
      </c>
      <c r="G4831" s="93" t="s">
        <v>37</v>
      </c>
      <c r="H4831" s="93" t="s">
        <v>64</v>
      </c>
      <c r="I4831" s="92" t="s">
        <v>45</v>
      </c>
      <c r="J4831" s="94">
        <v>5015</v>
      </c>
      <c r="K4831" s="95">
        <v>7449</v>
      </c>
      <c r="L4831" s="96">
        <v>910634.4</v>
      </c>
    </row>
    <row r="4832" spans="1:12" s="97" customFormat="1" ht="15" customHeight="1" x14ac:dyDescent="0.25">
      <c r="A4832" s="91" t="s">
        <v>57</v>
      </c>
      <c r="B4832" s="92" t="s">
        <v>42</v>
      </c>
      <c r="C4832" s="92" t="s">
        <v>34</v>
      </c>
      <c r="D4832" s="92" t="s">
        <v>37</v>
      </c>
      <c r="E4832" s="92" t="s">
        <v>61</v>
      </c>
      <c r="F4832" s="92" t="s">
        <v>120</v>
      </c>
      <c r="G4832" s="93" t="s">
        <v>37</v>
      </c>
      <c r="H4832" s="93" t="s">
        <v>37</v>
      </c>
      <c r="I4832" s="92" t="s">
        <v>117</v>
      </c>
      <c r="J4832" s="94">
        <v>12284</v>
      </c>
      <c r="K4832" s="95">
        <v>31028</v>
      </c>
      <c r="L4832" s="96">
        <v>3404447.50000017</v>
      </c>
    </row>
    <row r="4833" spans="1:12" s="97" customFormat="1" ht="15" customHeight="1" x14ac:dyDescent="0.25">
      <c r="A4833" s="91" t="s">
        <v>57</v>
      </c>
      <c r="B4833" s="92" t="s">
        <v>42</v>
      </c>
      <c r="C4833" s="92" t="s">
        <v>34</v>
      </c>
      <c r="D4833" s="92" t="s">
        <v>37</v>
      </c>
      <c r="E4833" s="92" t="s">
        <v>61</v>
      </c>
      <c r="F4833" s="92" t="s">
        <v>120</v>
      </c>
      <c r="G4833" s="93" t="s">
        <v>37</v>
      </c>
      <c r="H4833" s="93" t="s">
        <v>37</v>
      </c>
      <c r="I4833" s="92" t="s">
        <v>45</v>
      </c>
      <c r="J4833" s="94">
        <v>22161</v>
      </c>
      <c r="K4833" s="95">
        <v>37147</v>
      </c>
      <c r="L4833" s="96">
        <v>3696946.8800004199</v>
      </c>
    </row>
    <row r="4834" spans="1:12" s="97" customFormat="1" ht="15" customHeight="1" x14ac:dyDescent="0.25">
      <c r="A4834" s="91" t="s">
        <v>57</v>
      </c>
      <c r="B4834" s="92" t="s">
        <v>42</v>
      </c>
      <c r="C4834" s="92" t="s">
        <v>34</v>
      </c>
      <c r="D4834" s="92" t="s">
        <v>37</v>
      </c>
      <c r="E4834" s="92" t="s">
        <v>61</v>
      </c>
      <c r="F4834" s="92" t="s">
        <v>121</v>
      </c>
      <c r="G4834" s="93" t="s">
        <v>37</v>
      </c>
      <c r="H4834" s="93" t="s">
        <v>37</v>
      </c>
      <c r="I4834" s="92" t="s">
        <v>117</v>
      </c>
      <c r="J4834" s="94">
        <v>127975</v>
      </c>
      <c r="K4834" s="95">
        <v>263206</v>
      </c>
      <c r="L4834" s="96">
        <v>22490386.979988899</v>
      </c>
    </row>
    <row r="4835" spans="1:12" s="97" customFormat="1" ht="15" customHeight="1" x14ac:dyDescent="0.25">
      <c r="A4835" s="91" t="s">
        <v>57</v>
      </c>
      <c r="B4835" s="92" t="s">
        <v>42</v>
      </c>
      <c r="C4835" s="92" t="s">
        <v>34</v>
      </c>
      <c r="D4835" s="92" t="s">
        <v>37</v>
      </c>
      <c r="E4835" s="92" t="s">
        <v>61</v>
      </c>
      <c r="F4835" s="92" t="s">
        <v>121</v>
      </c>
      <c r="G4835" s="93" t="s">
        <v>37</v>
      </c>
      <c r="H4835" s="93" t="s">
        <v>37</v>
      </c>
      <c r="I4835" s="92" t="s">
        <v>45</v>
      </c>
      <c r="J4835" s="94">
        <v>294476</v>
      </c>
      <c r="K4835" s="95">
        <v>548730</v>
      </c>
      <c r="L4835" s="96">
        <v>45521960.410101697</v>
      </c>
    </row>
    <row r="4836" spans="1:12" s="97" customFormat="1" ht="15" customHeight="1" x14ac:dyDescent="0.25">
      <c r="A4836" s="91" t="s">
        <v>57</v>
      </c>
      <c r="B4836" s="92" t="s">
        <v>42</v>
      </c>
      <c r="C4836" s="92" t="s">
        <v>34</v>
      </c>
      <c r="D4836" s="92" t="s">
        <v>37</v>
      </c>
      <c r="E4836" s="92" t="s">
        <v>61</v>
      </c>
      <c r="F4836" s="92" t="s">
        <v>60</v>
      </c>
      <c r="G4836" s="93" t="s">
        <v>37</v>
      </c>
      <c r="H4836" s="93" t="s">
        <v>37</v>
      </c>
      <c r="I4836" s="92" t="s">
        <v>117</v>
      </c>
      <c r="J4836" s="94">
        <v>32255</v>
      </c>
      <c r="K4836" s="95">
        <v>73112</v>
      </c>
      <c r="L4836" s="96">
        <v>6054210.6099992497</v>
      </c>
    </row>
    <row r="4837" spans="1:12" s="97" customFormat="1" ht="15" customHeight="1" x14ac:dyDescent="0.25">
      <c r="A4837" s="91" t="s">
        <v>57</v>
      </c>
      <c r="B4837" s="92" t="s">
        <v>42</v>
      </c>
      <c r="C4837" s="92" t="s">
        <v>34</v>
      </c>
      <c r="D4837" s="92" t="s">
        <v>37</v>
      </c>
      <c r="E4837" s="92" t="s">
        <v>61</v>
      </c>
      <c r="F4837" s="92" t="s">
        <v>60</v>
      </c>
      <c r="G4837" s="93" t="s">
        <v>37</v>
      </c>
      <c r="H4837" s="93" t="s">
        <v>37</v>
      </c>
      <c r="I4837" s="92" t="s">
        <v>45</v>
      </c>
      <c r="J4837" s="94">
        <v>61112</v>
      </c>
      <c r="K4837" s="95">
        <v>107453</v>
      </c>
      <c r="L4837" s="96">
        <v>8620706.4899966102</v>
      </c>
    </row>
    <row r="4838" spans="1:12" s="97" customFormat="1" ht="15" customHeight="1" x14ac:dyDescent="0.25">
      <c r="A4838" s="91" t="s">
        <v>57</v>
      </c>
      <c r="B4838" s="92" t="s">
        <v>42</v>
      </c>
      <c r="C4838" s="92" t="s">
        <v>34</v>
      </c>
      <c r="D4838" s="92" t="s">
        <v>37</v>
      </c>
      <c r="E4838" s="92" t="s">
        <v>61</v>
      </c>
      <c r="F4838" s="92" t="s">
        <v>37</v>
      </c>
      <c r="G4838" s="93" t="s">
        <v>41</v>
      </c>
      <c r="H4838" s="93" t="s">
        <v>37</v>
      </c>
      <c r="I4838" s="92" t="s">
        <v>117</v>
      </c>
      <c r="J4838" s="94">
        <v>40160</v>
      </c>
      <c r="K4838" s="95">
        <v>90706</v>
      </c>
      <c r="L4838" s="96">
        <v>7953421.8299984103</v>
      </c>
    </row>
    <row r="4839" spans="1:12" s="97" customFormat="1" ht="15" customHeight="1" x14ac:dyDescent="0.25">
      <c r="A4839" s="91" t="s">
        <v>57</v>
      </c>
      <c r="B4839" s="92" t="s">
        <v>42</v>
      </c>
      <c r="C4839" s="92" t="s">
        <v>34</v>
      </c>
      <c r="D4839" s="92" t="s">
        <v>37</v>
      </c>
      <c r="E4839" s="92" t="s">
        <v>61</v>
      </c>
      <c r="F4839" s="92" t="s">
        <v>37</v>
      </c>
      <c r="G4839" s="93" t="s">
        <v>41</v>
      </c>
      <c r="H4839" s="93" t="s">
        <v>37</v>
      </c>
      <c r="I4839" s="92" t="s">
        <v>45</v>
      </c>
      <c r="J4839" s="94">
        <v>76060</v>
      </c>
      <c r="K4839" s="95">
        <v>135755</v>
      </c>
      <c r="L4839" s="96">
        <v>11138438.2899918</v>
      </c>
    </row>
    <row r="4840" spans="1:12" s="97" customFormat="1" ht="15" customHeight="1" x14ac:dyDescent="0.25">
      <c r="A4840" s="91" t="s">
        <v>57</v>
      </c>
      <c r="B4840" s="92" t="s">
        <v>42</v>
      </c>
      <c r="C4840" s="92" t="s">
        <v>34</v>
      </c>
      <c r="D4840" s="92" t="s">
        <v>37</v>
      </c>
      <c r="E4840" s="92" t="s">
        <v>61</v>
      </c>
      <c r="F4840" s="92" t="s">
        <v>37</v>
      </c>
      <c r="G4840" s="93" t="s">
        <v>42</v>
      </c>
      <c r="H4840" s="93" t="s">
        <v>37</v>
      </c>
      <c r="I4840" s="92" t="s">
        <v>117</v>
      </c>
      <c r="J4840" s="94">
        <v>36538</v>
      </c>
      <c r="K4840" s="95">
        <v>75228</v>
      </c>
      <c r="L4840" s="96">
        <v>6539333.2299990896</v>
      </c>
    </row>
    <row r="4841" spans="1:12" s="97" customFormat="1" ht="15" customHeight="1" x14ac:dyDescent="0.25">
      <c r="A4841" s="91" t="s">
        <v>57</v>
      </c>
      <c r="B4841" s="92" t="s">
        <v>42</v>
      </c>
      <c r="C4841" s="92" t="s">
        <v>34</v>
      </c>
      <c r="D4841" s="92" t="s">
        <v>37</v>
      </c>
      <c r="E4841" s="92" t="s">
        <v>61</v>
      </c>
      <c r="F4841" s="92" t="s">
        <v>37</v>
      </c>
      <c r="G4841" s="93" t="s">
        <v>42</v>
      </c>
      <c r="H4841" s="93" t="s">
        <v>37</v>
      </c>
      <c r="I4841" s="92" t="s">
        <v>45</v>
      </c>
      <c r="J4841" s="94">
        <v>77072</v>
      </c>
      <c r="K4841" s="95">
        <v>135877</v>
      </c>
      <c r="L4841" s="96">
        <v>11150877.629991399</v>
      </c>
    </row>
    <row r="4842" spans="1:12" s="97" customFormat="1" ht="15" customHeight="1" x14ac:dyDescent="0.25">
      <c r="A4842" s="91" t="s">
        <v>57</v>
      </c>
      <c r="B4842" s="92" t="s">
        <v>42</v>
      </c>
      <c r="C4842" s="92" t="s">
        <v>34</v>
      </c>
      <c r="D4842" s="92" t="s">
        <v>37</v>
      </c>
      <c r="E4842" s="92" t="s">
        <v>61</v>
      </c>
      <c r="F4842" s="92" t="s">
        <v>37</v>
      </c>
      <c r="G4842" s="93" t="s">
        <v>43</v>
      </c>
      <c r="H4842" s="93" t="s">
        <v>37</v>
      </c>
      <c r="I4842" s="92" t="s">
        <v>117</v>
      </c>
      <c r="J4842" s="94">
        <v>35278</v>
      </c>
      <c r="K4842" s="95">
        <v>69697</v>
      </c>
      <c r="L4842" s="96">
        <v>6002412.3599993</v>
      </c>
    </row>
    <row r="4843" spans="1:12" s="97" customFormat="1" ht="15" customHeight="1" x14ac:dyDescent="0.25">
      <c r="A4843" s="91" t="s">
        <v>57</v>
      </c>
      <c r="B4843" s="92" t="s">
        <v>42</v>
      </c>
      <c r="C4843" s="92" t="s">
        <v>34</v>
      </c>
      <c r="D4843" s="92" t="s">
        <v>37</v>
      </c>
      <c r="E4843" s="92" t="s">
        <v>61</v>
      </c>
      <c r="F4843" s="92" t="s">
        <v>37</v>
      </c>
      <c r="G4843" s="93" t="s">
        <v>43</v>
      </c>
      <c r="H4843" s="93" t="s">
        <v>37</v>
      </c>
      <c r="I4843" s="92" t="s">
        <v>45</v>
      </c>
      <c r="J4843" s="94">
        <v>77056</v>
      </c>
      <c r="K4843" s="95">
        <v>131910</v>
      </c>
      <c r="L4843" s="96">
        <v>10765496.839992</v>
      </c>
    </row>
    <row r="4844" spans="1:12" s="97" customFormat="1" ht="15" customHeight="1" x14ac:dyDescent="0.25">
      <c r="A4844" s="91" t="s">
        <v>57</v>
      </c>
      <c r="B4844" s="92" t="s">
        <v>42</v>
      </c>
      <c r="C4844" s="92" t="s">
        <v>34</v>
      </c>
      <c r="D4844" s="92" t="s">
        <v>37</v>
      </c>
      <c r="E4844" s="92" t="s">
        <v>61</v>
      </c>
      <c r="F4844" s="92" t="s">
        <v>37</v>
      </c>
      <c r="G4844" s="93" t="s">
        <v>44</v>
      </c>
      <c r="H4844" s="93" t="s">
        <v>37</v>
      </c>
      <c r="I4844" s="92" t="s">
        <v>117</v>
      </c>
      <c r="J4844" s="94">
        <v>33857</v>
      </c>
      <c r="K4844" s="95">
        <v>64266</v>
      </c>
      <c r="L4844" s="96">
        <v>5467225.8499997603</v>
      </c>
    </row>
    <row r="4845" spans="1:12" s="97" customFormat="1" ht="15" customHeight="1" x14ac:dyDescent="0.25">
      <c r="A4845" s="91" t="s">
        <v>57</v>
      </c>
      <c r="B4845" s="92" t="s">
        <v>42</v>
      </c>
      <c r="C4845" s="92" t="s">
        <v>34</v>
      </c>
      <c r="D4845" s="92" t="s">
        <v>37</v>
      </c>
      <c r="E4845" s="92" t="s">
        <v>61</v>
      </c>
      <c r="F4845" s="92" t="s">
        <v>37</v>
      </c>
      <c r="G4845" s="93" t="s">
        <v>44</v>
      </c>
      <c r="H4845" s="93" t="s">
        <v>37</v>
      </c>
      <c r="I4845" s="92" t="s">
        <v>45</v>
      </c>
      <c r="J4845" s="94">
        <v>78499</v>
      </c>
      <c r="K4845" s="95">
        <v>133059</v>
      </c>
      <c r="L4845" s="96">
        <v>10927085.189991601</v>
      </c>
    </row>
    <row r="4846" spans="1:12" s="97" customFormat="1" ht="15" customHeight="1" x14ac:dyDescent="0.25">
      <c r="A4846" s="91" t="s">
        <v>57</v>
      </c>
      <c r="B4846" s="92" t="s">
        <v>42</v>
      </c>
      <c r="C4846" s="92" t="s">
        <v>34</v>
      </c>
      <c r="D4846" s="92" t="s">
        <v>37</v>
      </c>
      <c r="E4846" s="92" t="s">
        <v>61</v>
      </c>
      <c r="F4846" s="92" t="s">
        <v>37</v>
      </c>
      <c r="G4846" s="93" t="s">
        <v>98</v>
      </c>
      <c r="H4846" s="93" t="s">
        <v>37</v>
      </c>
      <c r="I4846" s="92" t="s">
        <v>117</v>
      </c>
      <c r="J4846" s="94">
        <v>31794</v>
      </c>
      <c r="K4846" s="95">
        <v>61678</v>
      </c>
      <c r="L4846" s="96">
        <v>5482155.93999983</v>
      </c>
    </row>
    <row r="4847" spans="1:12" s="97" customFormat="1" ht="15" customHeight="1" x14ac:dyDescent="0.25">
      <c r="A4847" s="91" t="s">
        <v>57</v>
      </c>
      <c r="B4847" s="92" t="s">
        <v>42</v>
      </c>
      <c r="C4847" s="92" t="s">
        <v>34</v>
      </c>
      <c r="D4847" s="92" t="s">
        <v>37</v>
      </c>
      <c r="E4847" s="92" t="s">
        <v>61</v>
      </c>
      <c r="F4847" s="92" t="s">
        <v>37</v>
      </c>
      <c r="G4847" s="93" t="s">
        <v>98</v>
      </c>
      <c r="H4847" s="93" t="s">
        <v>37</v>
      </c>
      <c r="I4847" s="92" t="s">
        <v>45</v>
      </c>
      <c r="J4847" s="94">
        <v>80566</v>
      </c>
      <c r="K4847" s="95">
        <v>146699</v>
      </c>
      <c r="L4847" s="96">
        <v>13039114.159988699</v>
      </c>
    </row>
    <row r="4848" spans="1:12" s="97" customFormat="1" ht="15" customHeight="1" x14ac:dyDescent="0.25">
      <c r="A4848" s="91" t="s">
        <v>57</v>
      </c>
      <c r="B4848" s="92" t="s">
        <v>42</v>
      </c>
      <c r="C4848" s="92" t="s">
        <v>34</v>
      </c>
      <c r="D4848" s="92" t="s">
        <v>37</v>
      </c>
      <c r="E4848" s="92" t="s">
        <v>61</v>
      </c>
      <c r="F4848" s="92" t="s">
        <v>37</v>
      </c>
      <c r="G4848" s="93" t="s">
        <v>37</v>
      </c>
      <c r="H4848" s="93" t="s">
        <v>122</v>
      </c>
      <c r="I4848" s="92" t="s">
        <v>117</v>
      </c>
      <c r="J4848" s="94">
        <v>14471</v>
      </c>
      <c r="K4848" s="95">
        <v>28888</v>
      </c>
      <c r="L4848" s="96">
        <v>2315219.2700001802</v>
      </c>
    </row>
    <row r="4849" spans="1:12" s="97" customFormat="1" ht="15" customHeight="1" x14ac:dyDescent="0.25">
      <c r="A4849" s="91" t="s">
        <v>57</v>
      </c>
      <c r="B4849" s="92" t="s">
        <v>42</v>
      </c>
      <c r="C4849" s="92" t="s">
        <v>34</v>
      </c>
      <c r="D4849" s="92" t="s">
        <v>37</v>
      </c>
      <c r="E4849" s="92" t="s">
        <v>61</v>
      </c>
      <c r="F4849" s="92" t="s">
        <v>37</v>
      </c>
      <c r="G4849" s="93" t="s">
        <v>37</v>
      </c>
      <c r="H4849" s="93" t="s">
        <v>122</v>
      </c>
      <c r="I4849" s="92" t="s">
        <v>45</v>
      </c>
      <c r="J4849" s="94">
        <v>28317</v>
      </c>
      <c r="K4849" s="95">
        <v>44594</v>
      </c>
      <c r="L4849" s="96">
        <v>3126219.2000007899</v>
      </c>
    </row>
    <row r="4850" spans="1:12" s="97" customFormat="1" ht="15" customHeight="1" x14ac:dyDescent="0.25">
      <c r="A4850" s="91" t="s">
        <v>57</v>
      </c>
      <c r="B4850" s="92" t="s">
        <v>42</v>
      </c>
      <c r="C4850" s="92" t="s">
        <v>34</v>
      </c>
      <c r="D4850" s="92" t="s">
        <v>37</v>
      </c>
      <c r="E4850" s="92" t="s">
        <v>61</v>
      </c>
      <c r="F4850" s="92" t="s">
        <v>37</v>
      </c>
      <c r="G4850" s="93" t="s">
        <v>37</v>
      </c>
      <c r="H4850" s="93" t="s">
        <v>37</v>
      </c>
      <c r="I4850" s="92" t="s">
        <v>117</v>
      </c>
      <c r="J4850" s="94">
        <v>172369</v>
      </c>
      <c r="K4850" s="95">
        <v>367346</v>
      </c>
      <c r="L4850" s="96">
        <v>31949045.0899949</v>
      </c>
    </row>
    <row r="4851" spans="1:12" s="97" customFormat="1" ht="15" customHeight="1" x14ac:dyDescent="0.25">
      <c r="A4851" s="91" t="s">
        <v>57</v>
      </c>
      <c r="B4851" s="92" t="s">
        <v>42</v>
      </c>
      <c r="C4851" s="92" t="s">
        <v>34</v>
      </c>
      <c r="D4851" s="92" t="s">
        <v>37</v>
      </c>
      <c r="E4851" s="92" t="s">
        <v>61</v>
      </c>
      <c r="F4851" s="92" t="s">
        <v>37</v>
      </c>
      <c r="G4851" s="93" t="s">
        <v>37</v>
      </c>
      <c r="H4851" s="93" t="s">
        <v>37</v>
      </c>
      <c r="I4851" s="92" t="s">
        <v>45</v>
      </c>
      <c r="J4851" s="94">
        <v>377340</v>
      </c>
      <c r="K4851" s="95">
        <v>693330</v>
      </c>
      <c r="L4851" s="96">
        <v>57839613.780162796</v>
      </c>
    </row>
    <row r="4852" spans="1:12" s="97" customFormat="1" ht="15" customHeight="1" x14ac:dyDescent="0.25">
      <c r="A4852" s="91" t="s">
        <v>57</v>
      </c>
      <c r="B4852" s="92" t="s">
        <v>42</v>
      </c>
      <c r="C4852" s="92" t="s">
        <v>34</v>
      </c>
      <c r="D4852" s="92" t="s">
        <v>37</v>
      </c>
      <c r="E4852" s="92" t="s">
        <v>61</v>
      </c>
      <c r="F4852" s="92" t="s">
        <v>37</v>
      </c>
      <c r="G4852" s="93" t="s">
        <v>37</v>
      </c>
      <c r="H4852" s="93" t="s">
        <v>64</v>
      </c>
      <c r="I4852" s="92" t="s">
        <v>117</v>
      </c>
      <c r="J4852" s="94">
        <v>156922</v>
      </c>
      <c r="K4852" s="95">
        <v>334727</v>
      </c>
      <c r="L4852" s="96">
        <v>29303368.879990999</v>
      </c>
    </row>
    <row r="4853" spans="1:12" s="97" customFormat="1" ht="15" customHeight="1" x14ac:dyDescent="0.25">
      <c r="A4853" s="91" t="s">
        <v>57</v>
      </c>
      <c r="B4853" s="92" t="s">
        <v>42</v>
      </c>
      <c r="C4853" s="92" t="s">
        <v>34</v>
      </c>
      <c r="D4853" s="92" t="s">
        <v>37</v>
      </c>
      <c r="E4853" s="92" t="s">
        <v>61</v>
      </c>
      <c r="F4853" s="92" t="s">
        <v>37</v>
      </c>
      <c r="G4853" s="93" t="s">
        <v>37</v>
      </c>
      <c r="H4853" s="93" t="s">
        <v>64</v>
      </c>
      <c r="I4853" s="92" t="s">
        <v>45</v>
      </c>
      <c r="J4853" s="94">
        <v>347229</v>
      </c>
      <c r="K4853" s="95">
        <v>642906</v>
      </c>
      <c r="L4853" s="96">
        <v>54224893.200139001</v>
      </c>
    </row>
    <row r="4854" spans="1:12" s="97" customFormat="1" ht="15" customHeight="1" x14ac:dyDescent="0.25">
      <c r="A4854" s="91" t="s">
        <v>57</v>
      </c>
      <c r="B4854" s="92" t="s">
        <v>42</v>
      </c>
      <c r="C4854" s="92" t="s">
        <v>34</v>
      </c>
      <c r="D4854" s="92" t="s">
        <v>37</v>
      </c>
      <c r="E4854" s="92" t="s">
        <v>62</v>
      </c>
      <c r="F4854" s="92" t="s">
        <v>120</v>
      </c>
      <c r="G4854" s="93" t="s">
        <v>37</v>
      </c>
      <c r="H4854" s="93" t="s">
        <v>37</v>
      </c>
      <c r="I4854" s="92" t="s">
        <v>117</v>
      </c>
      <c r="J4854" s="94">
        <v>7026</v>
      </c>
      <c r="K4854" s="95">
        <v>13653</v>
      </c>
      <c r="L4854" s="96">
        <v>1454543.62000007</v>
      </c>
    </row>
    <row r="4855" spans="1:12" s="97" customFormat="1" ht="15" customHeight="1" x14ac:dyDescent="0.25">
      <c r="A4855" s="91" t="s">
        <v>57</v>
      </c>
      <c r="B4855" s="92" t="s">
        <v>42</v>
      </c>
      <c r="C4855" s="92" t="s">
        <v>34</v>
      </c>
      <c r="D4855" s="92" t="s">
        <v>37</v>
      </c>
      <c r="E4855" s="92" t="s">
        <v>62</v>
      </c>
      <c r="F4855" s="92" t="s">
        <v>120</v>
      </c>
      <c r="G4855" s="93" t="s">
        <v>37</v>
      </c>
      <c r="H4855" s="93" t="s">
        <v>37</v>
      </c>
      <c r="I4855" s="92" t="s">
        <v>45</v>
      </c>
      <c r="J4855" s="94">
        <v>13054</v>
      </c>
      <c r="K4855" s="95">
        <v>20226</v>
      </c>
      <c r="L4855" s="96">
        <v>2043382.48000018</v>
      </c>
    </row>
    <row r="4856" spans="1:12" s="97" customFormat="1" ht="15" customHeight="1" x14ac:dyDescent="0.25">
      <c r="A4856" s="91" t="s">
        <v>57</v>
      </c>
      <c r="B4856" s="92" t="s">
        <v>42</v>
      </c>
      <c r="C4856" s="92" t="s">
        <v>34</v>
      </c>
      <c r="D4856" s="92" t="s">
        <v>37</v>
      </c>
      <c r="E4856" s="92" t="s">
        <v>62</v>
      </c>
      <c r="F4856" s="92" t="s">
        <v>121</v>
      </c>
      <c r="G4856" s="93" t="s">
        <v>37</v>
      </c>
      <c r="H4856" s="93" t="s">
        <v>37</v>
      </c>
      <c r="I4856" s="92" t="s">
        <v>117</v>
      </c>
      <c r="J4856" s="94">
        <v>83774</v>
      </c>
      <c r="K4856" s="95">
        <v>195864</v>
      </c>
      <c r="L4856" s="96">
        <v>17585766.019989099</v>
      </c>
    </row>
    <row r="4857" spans="1:12" s="97" customFormat="1" ht="15" customHeight="1" x14ac:dyDescent="0.25">
      <c r="A4857" s="91" t="s">
        <v>57</v>
      </c>
      <c r="B4857" s="92" t="s">
        <v>42</v>
      </c>
      <c r="C4857" s="92" t="s">
        <v>34</v>
      </c>
      <c r="D4857" s="92" t="s">
        <v>37</v>
      </c>
      <c r="E4857" s="92" t="s">
        <v>62</v>
      </c>
      <c r="F4857" s="92" t="s">
        <v>121</v>
      </c>
      <c r="G4857" s="93" t="s">
        <v>37</v>
      </c>
      <c r="H4857" s="93" t="s">
        <v>37</v>
      </c>
      <c r="I4857" s="92" t="s">
        <v>45</v>
      </c>
      <c r="J4857" s="94">
        <v>154158</v>
      </c>
      <c r="K4857" s="95">
        <v>281635</v>
      </c>
      <c r="L4857" s="96">
        <v>23237317.4900009</v>
      </c>
    </row>
    <row r="4858" spans="1:12" s="97" customFormat="1" ht="15" customHeight="1" x14ac:dyDescent="0.25">
      <c r="A4858" s="91" t="s">
        <v>57</v>
      </c>
      <c r="B4858" s="92" t="s">
        <v>42</v>
      </c>
      <c r="C4858" s="92" t="s">
        <v>34</v>
      </c>
      <c r="D4858" s="92" t="s">
        <v>37</v>
      </c>
      <c r="E4858" s="92" t="s">
        <v>62</v>
      </c>
      <c r="F4858" s="92" t="s">
        <v>60</v>
      </c>
      <c r="G4858" s="93" t="s">
        <v>37</v>
      </c>
      <c r="H4858" s="93" t="s">
        <v>37</v>
      </c>
      <c r="I4858" s="92" t="s">
        <v>117</v>
      </c>
      <c r="J4858" s="94">
        <v>18610</v>
      </c>
      <c r="K4858" s="95">
        <v>46152</v>
      </c>
      <c r="L4858" s="96">
        <v>3952086.5999993901</v>
      </c>
    </row>
    <row r="4859" spans="1:12" s="97" customFormat="1" ht="15" customHeight="1" x14ac:dyDescent="0.25">
      <c r="A4859" s="91" t="s">
        <v>57</v>
      </c>
      <c r="B4859" s="92" t="s">
        <v>42</v>
      </c>
      <c r="C4859" s="92" t="s">
        <v>34</v>
      </c>
      <c r="D4859" s="92" t="s">
        <v>37</v>
      </c>
      <c r="E4859" s="92" t="s">
        <v>62</v>
      </c>
      <c r="F4859" s="92" t="s">
        <v>60</v>
      </c>
      <c r="G4859" s="93" t="s">
        <v>37</v>
      </c>
      <c r="H4859" s="93" t="s">
        <v>37</v>
      </c>
      <c r="I4859" s="92" t="s">
        <v>45</v>
      </c>
      <c r="J4859" s="94">
        <v>30262</v>
      </c>
      <c r="K4859" s="95">
        <v>52578</v>
      </c>
      <c r="L4859" s="96">
        <v>4259684.0200002203</v>
      </c>
    </row>
    <row r="4860" spans="1:12" s="97" customFormat="1" ht="15" customHeight="1" x14ac:dyDescent="0.25">
      <c r="A4860" s="91" t="s">
        <v>57</v>
      </c>
      <c r="B4860" s="92" t="s">
        <v>42</v>
      </c>
      <c r="C4860" s="92" t="s">
        <v>34</v>
      </c>
      <c r="D4860" s="92" t="s">
        <v>37</v>
      </c>
      <c r="E4860" s="92" t="s">
        <v>62</v>
      </c>
      <c r="F4860" s="92" t="s">
        <v>37</v>
      </c>
      <c r="G4860" s="93" t="s">
        <v>41</v>
      </c>
      <c r="H4860" s="93" t="s">
        <v>37</v>
      </c>
      <c r="I4860" s="92" t="s">
        <v>117</v>
      </c>
      <c r="J4860" s="94">
        <v>26596</v>
      </c>
      <c r="K4860" s="95">
        <v>66130</v>
      </c>
      <c r="L4860" s="96">
        <v>5990609.8399994401</v>
      </c>
    </row>
    <row r="4861" spans="1:12" s="97" customFormat="1" ht="15" customHeight="1" x14ac:dyDescent="0.25">
      <c r="A4861" s="91" t="s">
        <v>57</v>
      </c>
      <c r="B4861" s="92" t="s">
        <v>42</v>
      </c>
      <c r="C4861" s="92" t="s">
        <v>34</v>
      </c>
      <c r="D4861" s="92" t="s">
        <v>37</v>
      </c>
      <c r="E4861" s="92" t="s">
        <v>62</v>
      </c>
      <c r="F4861" s="92" t="s">
        <v>37</v>
      </c>
      <c r="G4861" s="93" t="s">
        <v>41</v>
      </c>
      <c r="H4861" s="93" t="s">
        <v>37</v>
      </c>
      <c r="I4861" s="92" t="s">
        <v>45</v>
      </c>
      <c r="J4861" s="94">
        <v>39846</v>
      </c>
      <c r="K4861" s="95">
        <v>69231</v>
      </c>
      <c r="L4861" s="96">
        <v>5695201.6599992402</v>
      </c>
    </row>
    <row r="4862" spans="1:12" s="97" customFormat="1" ht="15" customHeight="1" x14ac:dyDescent="0.25">
      <c r="A4862" s="91" t="s">
        <v>57</v>
      </c>
      <c r="B4862" s="92" t="s">
        <v>42</v>
      </c>
      <c r="C4862" s="92" t="s">
        <v>34</v>
      </c>
      <c r="D4862" s="92" t="s">
        <v>37</v>
      </c>
      <c r="E4862" s="92" t="s">
        <v>62</v>
      </c>
      <c r="F4862" s="92" t="s">
        <v>37</v>
      </c>
      <c r="G4862" s="93" t="s">
        <v>42</v>
      </c>
      <c r="H4862" s="93" t="s">
        <v>37</v>
      </c>
      <c r="I4862" s="92" t="s">
        <v>117</v>
      </c>
      <c r="J4862" s="94">
        <v>23220</v>
      </c>
      <c r="K4862" s="95">
        <v>51957</v>
      </c>
      <c r="L4862" s="96">
        <v>4666611.5300000599</v>
      </c>
    </row>
    <row r="4863" spans="1:12" s="97" customFormat="1" ht="15" customHeight="1" x14ac:dyDescent="0.25">
      <c r="A4863" s="91" t="s">
        <v>57</v>
      </c>
      <c r="B4863" s="92" t="s">
        <v>42</v>
      </c>
      <c r="C4863" s="92" t="s">
        <v>34</v>
      </c>
      <c r="D4863" s="92" t="s">
        <v>37</v>
      </c>
      <c r="E4863" s="92" t="s">
        <v>62</v>
      </c>
      <c r="F4863" s="92" t="s">
        <v>37</v>
      </c>
      <c r="G4863" s="93" t="s">
        <v>42</v>
      </c>
      <c r="H4863" s="93" t="s">
        <v>37</v>
      </c>
      <c r="I4863" s="92" t="s">
        <v>45</v>
      </c>
      <c r="J4863" s="94">
        <v>39417</v>
      </c>
      <c r="K4863" s="95">
        <v>67656</v>
      </c>
      <c r="L4863" s="96">
        <v>5555559.3199993595</v>
      </c>
    </row>
    <row r="4864" spans="1:12" s="97" customFormat="1" ht="15" customHeight="1" x14ac:dyDescent="0.25">
      <c r="A4864" s="91" t="s">
        <v>57</v>
      </c>
      <c r="B4864" s="92" t="s">
        <v>42</v>
      </c>
      <c r="C4864" s="92" t="s">
        <v>34</v>
      </c>
      <c r="D4864" s="92" t="s">
        <v>37</v>
      </c>
      <c r="E4864" s="92" t="s">
        <v>62</v>
      </c>
      <c r="F4864" s="92" t="s">
        <v>37</v>
      </c>
      <c r="G4864" s="93" t="s">
        <v>43</v>
      </c>
      <c r="H4864" s="93" t="s">
        <v>37</v>
      </c>
      <c r="I4864" s="92" t="s">
        <v>117</v>
      </c>
      <c r="J4864" s="94">
        <v>22524</v>
      </c>
      <c r="K4864" s="95">
        <v>49016</v>
      </c>
      <c r="L4864" s="96">
        <v>4421691.5400002096</v>
      </c>
    </row>
    <row r="4865" spans="1:12" s="97" customFormat="1" ht="15" customHeight="1" x14ac:dyDescent="0.25">
      <c r="A4865" s="91" t="s">
        <v>57</v>
      </c>
      <c r="B4865" s="92" t="s">
        <v>42</v>
      </c>
      <c r="C4865" s="92" t="s">
        <v>34</v>
      </c>
      <c r="D4865" s="92" t="s">
        <v>37</v>
      </c>
      <c r="E4865" s="92" t="s">
        <v>62</v>
      </c>
      <c r="F4865" s="92" t="s">
        <v>37</v>
      </c>
      <c r="G4865" s="93" t="s">
        <v>43</v>
      </c>
      <c r="H4865" s="93" t="s">
        <v>37</v>
      </c>
      <c r="I4865" s="92" t="s">
        <v>45</v>
      </c>
      <c r="J4865" s="94">
        <v>39850</v>
      </c>
      <c r="K4865" s="95">
        <v>67441</v>
      </c>
      <c r="L4865" s="96">
        <v>5517929.67999944</v>
      </c>
    </row>
    <row r="4866" spans="1:12" s="97" customFormat="1" ht="15" customHeight="1" x14ac:dyDescent="0.25">
      <c r="A4866" s="91" t="s">
        <v>57</v>
      </c>
      <c r="B4866" s="92" t="s">
        <v>42</v>
      </c>
      <c r="C4866" s="92" t="s">
        <v>34</v>
      </c>
      <c r="D4866" s="92" t="s">
        <v>37</v>
      </c>
      <c r="E4866" s="92" t="s">
        <v>62</v>
      </c>
      <c r="F4866" s="92" t="s">
        <v>37</v>
      </c>
      <c r="G4866" s="93" t="s">
        <v>44</v>
      </c>
      <c r="H4866" s="93" t="s">
        <v>37</v>
      </c>
      <c r="I4866" s="92" t="s">
        <v>117</v>
      </c>
      <c r="J4866" s="94">
        <v>20958</v>
      </c>
      <c r="K4866" s="95">
        <v>41963</v>
      </c>
      <c r="L4866" s="96">
        <v>3628099.9400002598</v>
      </c>
    </row>
    <row r="4867" spans="1:12" s="97" customFormat="1" ht="15" customHeight="1" x14ac:dyDescent="0.25">
      <c r="A4867" s="91" t="s">
        <v>57</v>
      </c>
      <c r="B4867" s="92" t="s">
        <v>42</v>
      </c>
      <c r="C4867" s="92" t="s">
        <v>34</v>
      </c>
      <c r="D4867" s="92" t="s">
        <v>37</v>
      </c>
      <c r="E4867" s="92" t="s">
        <v>62</v>
      </c>
      <c r="F4867" s="92" t="s">
        <v>37</v>
      </c>
      <c r="G4867" s="93" t="s">
        <v>44</v>
      </c>
      <c r="H4867" s="93" t="s">
        <v>37</v>
      </c>
      <c r="I4867" s="92" t="s">
        <v>45</v>
      </c>
      <c r="J4867" s="94">
        <v>40644</v>
      </c>
      <c r="K4867" s="95">
        <v>67183</v>
      </c>
      <c r="L4867" s="96">
        <v>5454230.5599994501</v>
      </c>
    </row>
    <row r="4868" spans="1:12" s="97" customFormat="1" ht="15" customHeight="1" x14ac:dyDescent="0.25">
      <c r="A4868" s="91" t="s">
        <v>57</v>
      </c>
      <c r="B4868" s="92" t="s">
        <v>42</v>
      </c>
      <c r="C4868" s="92" t="s">
        <v>34</v>
      </c>
      <c r="D4868" s="92" t="s">
        <v>37</v>
      </c>
      <c r="E4868" s="92" t="s">
        <v>62</v>
      </c>
      <c r="F4868" s="92" t="s">
        <v>37</v>
      </c>
      <c r="G4868" s="93" t="s">
        <v>98</v>
      </c>
      <c r="H4868" s="93" t="s">
        <v>37</v>
      </c>
      <c r="I4868" s="92" t="s">
        <v>117</v>
      </c>
      <c r="J4868" s="94">
        <v>19637</v>
      </c>
      <c r="K4868" s="95">
        <v>41085</v>
      </c>
      <c r="L4868" s="96">
        <v>3750764.9900002698</v>
      </c>
    </row>
    <row r="4869" spans="1:12" s="97" customFormat="1" ht="15" customHeight="1" x14ac:dyDescent="0.25">
      <c r="A4869" s="91" t="s">
        <v>57</v>
      </c>
      <c r="B4869" s="92" t="s">
        <v>42</v>
      </c>
      <c r="C4869" s="92" t="s">
        <v>34</v>
      </c>
      <c r="D4869" s="92" t="s">
        <v>37</v>
      </c>
      <c r="E4869" s="92" t="s">
        <v>62</v>
      </c>
      <c r="F4869" s="92" t="s">
        <v>37</v>
      </c>
      <c r="G4869" s="93" t="s">
        <v>98</v>
      </c>
      <c r="H4869" s="93" t="s">
        <v>37</v>
      </c>
      <c r="I4869" s="92" t="s">
        <v>45</v>
      </c>
      <c r="J4869" s="94">
        <v>42787</v>
      </c>
      <c r="K4869" s="95">
        <v>77193</v>
      </c>
      <c r="L4869" s="96">
        <v>6849372.3199986098</v>
      </c>
    </row>
    <row r="4870" spans="1:12" s="97" customFormat="1" ht="15" customHeight="1" x14ac:dyDescent="0.25">
      <c r="A4870" s="91" t="s">
        <v>57</v>
      </c>
      <c r="B4870" s="92" t="s">
        <v>42</v>
      </c>
      <c r="C4870" s="92" t="s">
        <v>34</v>
      </c>
      <c r="D4870" s="92" t="s">
        <v>37</v>
      </c>
      <c r="E4870" s="92" t="s">
        <v>62</v>
      </c>
      <c r="F4870" s="92" t="s">
        <v>37</v>
      </c>
      <c r="G4870" s="93" t="s">
        <v>37</v>
      </c>
      <c r="H4870" s="93" t="s">
        <v>122</v>
      </c>
      <c r="I4870" s="92" t="s">
        <v>117</v>
      </c>
      <c r="J4870" s="94">
        <v>9143</v>
      </c>
      <c r="K4870" s="95">
        <v>21399</v>
      </c>
      <c r="L4870" s="96">
        <v>1799979.2700000899</v>
      </c>
    </row>
    <row r="4871" spans="1:12" s="97" customFormat="1" ht="15" customHeight="1" x14ac:dyDescent="0.25">
      <c r="A4871" s="91" t="s">
        <v>57</v>
      </c>
      <c r="B4871" s="92" t="s">
        <v>42</v>
      </c>
      <c r="C4871" s="92" t="s">
        <v>34</v>
      </c>
      <c r="D4871" s="92" t="s">
        <v>37</v>
      </c>
      <c r="E4871" s="92" t="s">
        <v>62</v>
      </c>
      <c r="F4871" s="92" t="s">
        <v>37</v>
      </c>
      <c r="G4871" s="93" t="s">
        <v>37</v>
      </c>
      <c r="H4871" s="93" t="s">
        <v>122</v>
      </c>
      <c r="I4871" s="92" t="s">
        <v>45</v>
      </c>
      <c r="J4871" s="94">
        <v>14479</v>
      </c>
      <c r="K4871" s="95">
        <v>22219</v>
      </c>
      <c r="L4871" s="96">
        <v>1562784.4600001599</v>
      </c>
    </row>
    <row r="4872" spans="1:12" s="97" customFormat="1" ht="15" customHeight="1" x14ac:dyDescent="0.25">
      <c r="A4872" s="91" t="s">
        <v>57</v>
      </c>
      <c r="B4872" s="92" t="s">
        <v>42</v>
      </c>
      <c r="C4872" s="92" t="s">
        <v>34</v>
      </c>
      <c r="D4872" s="92" t="s">
        <v>37</v>
      </c>
      <c r="E4872" s="92" t="s">
        <v>62</v>
      </c>
      <c r="F4872" s="92" t="s">
        <v>37</v>
      </c>
      <c r="G4872" s="93" t="s">
        <v>37</v>
      </c>
      <c r="H4872" s="93" t="s">
        <v>37</v>
      </c>
      <c r="I4872" s="92" t="s">
        <v>117</v>
      </c>
      <c r="J4872" s="94">
        <v>109358</v>
      </c>
      <c r="K4872" s="95">
        <v>255669</v>
      </c>
      <c r="L4872" s="96">
        <v>22992396.2399958</v>
      </c>
    </row>
    <row r="4873" spans="1:12" s="97" customFormat="1" ht="15" customHeight="1" x14ac:dyDescent="0.25">
      <c r="A4873" s="91" t="s">
        <v>57</v>
      </c>
      <c r="B4873" s="92" t="s">
        <v>42</v>
      </c>
      <c r="C4873" s="92" t="s">
        <v>34</v>
      </c>
      <c r="D4873" s="92" t="s">
        <v>37</v>
      </c>
      <c r="E4873" s="92" t="s">
        <v>62</v>
      </c>
      <c r="F4873" s="92" t="s">
        <v>37</v>
      </c>
      <c r="G4873" s="93" t="s">
        <v>37</v>
      </c>
      <c r="H4873" s="93" t="s">
        <v>37</v>
      </c>
      <c r="I4873" s="92" t="s">
        <v>45</v>
      </c>
      <c r="J4873" s="94">
        <v>197267</v>
      </c>
      <c r="K4873" s="95">
        <v>354439</v>
      </c>
      <c r="L4873" s="96">
        <v>29540383.990019798</v>
      </c>
    </row>
    <row r="4874" spans="1:12" s="97" customFormat="1" ht="15" customHeight="1" x14ac:dyDescent="0.25">
      <c r="A4874" s="91" t="s">
        <v>57</v>
      </c>
      <c r="B4874" s="92" t="s">
        <v>42</v>
      </c>
      <c r="C4874" s="92" t="s">
        <v>34</v>
      </c>
      <c r="D4874" s="92" t="s">
        <v>37</v>
      </c>
      <c r="E4874" s="92" t="s">
        <v>62</v>
      </c>
      <c r="F4874" s="92" t="s">
        <v>37</v>
      </c>
      <c r="G4874" s="93" t="s">
        <v>37</v>
      </c>
      <c r="H4874" s="93" t="s">
        <v>64</v>
      </c>
      <c r="I4874" s="92" t="s">
        <v>117</v>
      </c>
      <c r="J4874" s="94">
        <v>99161</v>
      </c>
      <c r="K4874" s="95">
        <v>230086</v>
      </c>
      <c r="L4874" s="96">
        <v>20776707.929993302</v>
      </c>
    </row>
    <row r="4875" spans="1:12" s="97" customFormat="1" ht="15" customHeight="1" x14ac:dyDescent="0.25">
      <c r="A4875" s="91" t="s">
        <v>57</v>
      </c>
      <c r="B4875" s="92" t="s">
        <v>42</v>
      </c>
      <c r="C4875" s="92" t="s">
        <v>34</v>
      </c>
      <c r="D4875" s="92" t="s">
        <v>37</v>
      </c>
      <c r="E4875" s="92" t="s">
        <v>62</v>
      </c>
      <c r="F4875" s="92" t="s">
        <v>37</v>
      </c>
      <c r="G4875" s="93" t="s">
        <v>37</v>
      </c>
      <c r="H4875" s="93" t="s">
        <v>64</v>
      </c>
      <c r="I4875" s="92" t="s">
        <v>45</v>
      </c>
      <c r="J4875" s="94">
        <v>181406</v>
      </c>
      <c r="K4875" s="95">
        <v>328510</v>
      </c>
      <c r="L4875" s="96">
        <v>27659343.710013598</v>
      </c>
    </row>
    <row r="4876" spans="1:12" s="97" customFormat="1" ht="15" customHeight="1" x14ac:dyDescent="0.25">
      <c r="A4876" s="91" t="s">
        <v>57</v>
      </c>
      <c r="B4876" s="92" t="s">
        <v>42</v>
      </c>
      <c r="C4876" s="92" t="s">
        <v>34</v>
      </c>
      <c r="D4876" s="92" t="s">
        <v>37</v>
      </c>
      <c r="E4876" s="92" t="s">
        <v>37</v>
      </c>
      <c r="F4876" s="92" t="s">
        <v>120</v>
      </c>
      <c r="G4876" s="93" t="s">
        <v>41</v>
      </c>
      <c r="H4876" s="93" t="s">
        <v>37</v>
      </c>
      <c r="I4876" s="92" t="s">
        <v>117</v>
      </c>
      <c r="J4876" s="94">
        <v>3758</v>
      </c>
      <c r="K4876" s="95">
        <v>8463</v>
      </c>
      <c r="L4876" s="96">
        <v>913984.02999998897</v>
      </c>
    </row>
    <row r="4877" spans="1:12" s="97" customFormat="1" ht="15" customHeight="1" x14ac:dyDescent="0.25">
      <c r="A4877" s="91" t="s">
        <v>57</v>
      </c>
      <c r="B4877" s="92" t="s">
        <v>42</v>
      </c>
      <c r="C4877" s="92" t="s">
        <v>34</v>
      </c>
      <c r="D4877" s="92" t="s">
        <v>37</v>
      </c>
      <c r="E4877" s="92" t="s">
        <v>37</v>
      </c>
      <c r="F4877" s="92" t="s">
        <v>120</v>
      </c>
      <c r="G4877" s="93" t="s">
        <v>41</v>
      </c>
      <c r="H4877" s="93" t="s">
        <v>37</v>
      </c>
      <c r="I4877" s="92" t="s">
        <v>45</v>
      </c>
      <c r="J4877" s="94">
        <v>5341</v>
      </c>
      <c r="K4877" s="95">
        <v>8527</v>
      </c>
      <c r="L4877" s="96">
        <v>883078.86999998102</v>
      </c>
    </row>
    <row r="4878" spans="1:12" s="97" customFormat="1" ht="15" customHeight="1" x14ac:dyDescent="0.25">
      <c r="A4878" s="91" t="s">
        <v>57</v>
      </c>
      <c r="B4878" s="92" t="s">
        <v>42</v>
      </c>
      <c r="C4878" s="92" t="s">
        <v>34</v>
      </c>
      <c r="D4878" s="92" t="s">
        <v>37</v>
      </c>
      <c r="E4878" s="92" t="s">
        <v>37</v>
      </c>
      <c r="F4878" s="92" t="s">
        <v>120</v>
      </c>
      <c r="G4878" s="93" t="s">
        <v>42</v>
      </c>
      <c r="H4878" s="93" t="s">
        <v>37</v>
      </c>
      <c r="I4878" s="92" t="s">
        <v>117</v>
      </c>
      <c r="J4878" s="94">
        <v>3748</v>
      </c>
      <c r="K4878" s="95">
        <v>8084</v>
      </c>
      <c r="L4878" s="96">
        <v>900517.25999999698</v>
      </c>
    </row>
    <row r="4879" spans="1:12" s="97" customFormat="1" ht="15" customHeight="1" x14ac:dyDescent="0.25">
      <c r="A4879" s="91" t="s">
        <v>57</v>
      </c>
      <c r="B4879" s="92" t="s">
        <v>42</v>
      </c>
      <c r="C4879" s="92" t="s">
        <v>34</v>
      </c>
      <c r="D4879" s="92" t="s">
        <v>37</v>
      </c>
      <c r="E4879" s="92" t="s">
        <v>37</v>
      </c>
      <c r="F4879" s="92" t="s">
        <v>120</v>
      </c>
      <c r="G4879" s="93" t="s">
        <v>42</v>
      </c>
      <c r="H4879" s="93" t="s">
        <v>37</v>
      </c>
      <c r="I4879" s="92" t="s">
        <v>45</v>
      </c>
      <c r="J4879" s="94">
        <v>6152</v>
      </c>
      <c r="K4879" s="95">
        <v>9388</v>
      </c>
      <c r="L4879" s="96">
        <v>942193.45999997796</v>
      </c>
    </row>
    <row r="4880" spans="1:12" s="97" customFormat="1" ht="15" customHeight="1" x14ac:dyDescent="0.25">
      <c r="A4880" s="91" t="s">
        <v>57</v>
      </c>
      <c r="B4880" s="92" t="s">
        <v>42</v>
      </c>
      <c r="C4880" s="92" t="s">
        <v>34</v>
      </c>
      <c r="D4880" s="92" t="s">
        <v>37</v>
      </c>
      <c r="E4880" s="92" t="s">
        <v>37</v>
      </c>
      <c r="F4880" s="92" t="s">
        <v>120</v>
      </c>
      <c r="G4880" s="93" t="s">
        <v>43</v>
      </c>
      <c r="H4880" s="93" t="s">
        <v>37</v>
      </c>
      <c r="I4880" s="92" t="s">
        <v>117</v>
      </c>
      <c r="J4880" s="94">
        <v>4032</v>
      </c>
      <c r="K4880" s="95">
        <v>8770</v>
      </c>
      <c r="L4880" s="96">
        <v>956495.53999999806</v>
      </c>
    </row>
    <row r="4881" spans="1:12" s="97" customFormat="1" ht="15" customHeight="1" x14ac:dyDescent="0.25">
      <c r="A4881" s="91" t="s">
        <v>57</v>
      </c>
      <c r="B4881" s="92" t="s">
        <v>42</v>
      </c>
      <c r="C4881" s="92" t="s">
        <v>34</v>
      </c>
      <c r="D4881" s="92" t="s">
        <v>37</v>
      </c>
      <c r="E4881" s="92" t="s">
        <v>37</v>
      </c>
      <c r="F4881" s="92" t="s">
        <v>120</v>
      </c>
      <c r="G4881" s="93" t="s">
        <v>43</v>
      </c>
      <c r="H4881" s="93" t="s">
        <v>37</v>
      </c>
      <c r="I4881" s="92" t="s">
        <v>45</v>
      </c>
      <c r="J4881" s="94">
        <v>7196</v>
      </c>
      <c r="K4881" s="95">
        <v>11013</v>
      </c>
      <c r="L4881" s="96">
        <v>1107791.98999999</v>
      </c>
    </row>
    <row r="4882" spans="1:12" s="97" customFormat="1" ht="15" customHeight="1" x14ac:dyDescent="0.25">
      <c r="A4882" s="91" t="s">
        <v>57</v>
      </c>
      <c r="B4882" s="92" t="s">
        <v>42</v>
      </c>
      <c r="C4882" s="92" t="s">
        <v>34</v>
      </c>
      <c r="D4882" s="92" t="s">
        <v>37</v>
      </c>
      <c r="E4882" s="92" t="s">
        <v>37</v>
      </c>
      <c r="F4882" s="92" t="s">
        <v>120</v>
      </c>
      <c r="G4882" s="93" t="s">
        <v>44</v>
      </c>
      <c r="H4882" s="93" t="s">
        <v>37</v>
      </c>
      <c r="I4882" s="92" t="s">
        <v>117</v>
      </c>
      <c r="J4882" s="94">
        <v>4409</v>
      </c>
      <c r="K4882" s="95">
        <v>9199</v>
      </c>
      <c r="L4882" s="96">
        <v>966463.059999994</v>
      </c>
    </row>
    <row r="4883" spans="1:12" s="97" customFormat="1" ht="15" customHeight="1" x14ac:dyDescent="0.25">
      <c r="A4883" s="91" t="s">
        <v>57</v>
      </c>
      <c r="B4883" s="92" t="s">
        <v>42</v>
      </c>
      <c r="C4883" s="92" t="s">
        <v>34</v>
      </c>
      <c r="D4883" s="92" t="s">
        <v>37</v>
      </c>
      <c r="E4883" s="92" t="s">
        <v>37</v>
      </c>
      <c r="F4883" s="92" t="s">
        <v>120</v>
      </c>
      <c r="G4883" s="93" t="s">
        <v>44</v>
      </c>
      <c r="H4883" s="93" t="s">
        <v>37</v>
      </c>
      <c r="I4883" s="92" t="s">
        <v>45</v>
      </c>
      <c r="J4883" s="94">
        <v>8256</v>
      </c>
      <c r="K4883" s="95">
        <v>12478</v>
      </c>
      <c r="L4883" s="96">
        <v>1202395.6000000101</v>
      </c>
    </row>
    <row r="4884" spans="1:12" s="97" customFormat="1" ht="15" customHeight="1" x14ac:dyDescent="0.25">
      <c r="A4884" s="91" t="s">
        <v>57</v>
      </c>
      <c r="B4884" s="92" t="s">
        <v>42</v>
      </c>
      <c r="C4884" s="92" t="s">
        <v>34</v>
      </c>
      <c r="D4884" s="92" t="s">
        <v>37</v>
      </c>
      <c r="E4884" s="92" t="s">
        <v>37</v>
      </c>
      <c r="F4884" s="92" t="s">
        <v>120</v>
      </c>
      <c r="G4884" s="93" t="s">
        <v>98</v>
      </c>
      <c r="H4884" s="93" t="s">
        <v>37</v>
      </c>
      <c r="I4884" s="92" t="s">
        <v>117</v>
      </c>
      <c r="J4884" s="94">
        <v>4347</v>
      </c>
      <c r="K4884" s="95">
        <v>9679</v>
      </c>
      <c r="L4884" s="96">
        <v>1065655.52</v>
      </c>
    </row>
    <row r="4885" spans="1:12" s="97" customFormat="1" ht="15" customHeight="1" x14ac:dyDescent="0.25">
      <c r="A4885" s="91" t="s">
        <v>57</v>
      </c>
      <c r="B4885" s="92" t="s">
        <v>42</v>
      </c>
      <c r="C4885" s="92" t="s">
        <v>34</v>
      </c>
      <c r="D4885" s="92" t="s">
        <v>37</v>
      </c>
      <c r="E4885" s="92" t="s">
        <v>37</v>
      </c>
      <c r="F4885" s="92" t="s">
        <v>120</v>
      </c>
      <c r="G4885" s="93" t="s">
        <v>98</v>
      </c>
      <c r="H4885" s="93" t="s">
        <v>37</v>
      </c>
      <c r="I4885" s="92" t="s">
        <v>45</v>
      </c>
      <c r="J4885" s="94">
        <v>9463</v>
      </c>
      <c r="K4885" s="95">
        <v>15421</v>
      </c>
      <c r="L4885" s="96">
        <v>1553432.40000008</v>
      </c>
    </row>
    <row r="4886" spans="1:12" s="97" customFormat="1" ht="15" customHeight="1" x14ac:dyDescent="0.25">
      <c r="A4886" s="91" t="s">
        <v>57</v>
      </c>
      <c r="B4886" s="92" t="s">
        <v>42</v>
      </c>
      <c r="C4886" s="92" t="s">
        <v>34</v>
      </c>
      <c r="D4886" s="92" t="s">
        <v>37</v>
      </c>
      <c r="E4886" s="92" t="s">
        <v>37</v>
      </c>
      <c r="F4886" s="92" t="s">
        <v>120</v>
      </c>
      <c r="G4886" s="93" t="s">
        <v>37</v>
      </c>
      <c r="H4886" s="93" t="s">
        <v>122</v>
      </c>
      <c r="I4886" s="92" t="s">
        <v>117</v>
      </c>
      <c r="J4886" s="94">
        <v>2059</v>
      </c>
      <c r="K4886" s="95">
        <v>4856</v>
      </c>
      <c r="L4886" s="96">
        <v>484933.44999999303</v>
      </c>
    </row>
    <row r="4887" spans="1:12" s="97" customFormat="1" ht="15" customHeight="1" x14ac:dyDescent="0.25">
      <c r="A4887" s="91" t="s">
        <v>57</v>
      </c>
      <c r="B4887" s="92" t="s">
        <v>42</v>
      </c>
      <c r="C4887" s="92" t="s">
        <v>34</v>
      </c>
      <c r="D4887" s="92" t="s">
        <v>37</v>
      </c>
      <c r="E4887" s="92" t="s">
        <v>37</v>
      </c>
      <c r="F4887" s="92" t="s">
        <v>120</v>
      </c>
      <c r="G4887" s="93" t="s">
        <v>37</v>
      </c>
      <c r="H4887" s="93" t="s">
        <v>122</v>
      </c>
      <c r="I4887" s="92" t="s">
        <v>45</v>
      </c>
      <c r="J4887" s="94">
        <v>2877</v>
      </c>
      <c r="K4887" s="95">
        <v>4158</v>
      </c>
      <c r="L4887" s="96">
        <v>364464.56999999599</v>
      </c>
    </row>
    <row r="4888" spans="1:12" s="97" customFormat="1" ht="15" customHeight="1" x14ac:dyDescent="0.25">
      <c r="A4888" s="91" t="s">
        <v>57</v>
      </c>
      <c r="B4888" s="92" t="s">
        <v>42</v>
      </c>
      <c r="C4888" s="92" t="s">
        <v>34</v>
      </c>
      <c r="D4888" s="92" t="s">
        <v>37</v>
      </c>
      <c r="E4888" s="92" t="s">
        <v>37</v>
      </c>
      <c r="F4888" s="92" t="s">
        <v>120</v>
      </c>
      <c r="G4888" s="93" t="s">
        <v>37</v>
      </c>
      <c r="H4888" s="93" t="s">
        <v>37</v>
      </c>
      <c r="I4888" s="92" t="s">
        <v>117</v>
      </c>
      <c r="J4888" s="94">
        <v>19309</v>
      </c>
      <c r="K4888" s="95">
        <v>44681</v>
      </c>
      <c r="L4888" s="96">
        <v>4858991.1199998502</v>
      </c>
    </row>
    <row r="4889" spans="1:12" s="97" customFormat="1" ht="15" customHeight="1" x14ac:dyDescent="0.25">
      <c r="A4889" s="91" t="s">
        <v>57</v>
      </c>
      <c r="B4889" s="92" t="s">
        <v>42</v>
      </c>
      <c r="C4889" s="92" t="s">
        <v>34</v>
      </c>
      <c r="D4889" s="92" t="s">
        <v>37</v>
      </c>
      <c r="E4889" s="92" t="s">
        <v>37</v>
      </c>
      <c r="F4889" s="92" t="s">
        <v>120</v>
      </c>
      <c r="G4889" s="93" t="s">
        <v>37</v>
      </c>
      <c r="H4889" s="93" t="s">
        <v>37</v>
      </c>
      <c r="I4889" s="92" t="s">
        <v>45</v>
      </c>
      <c r="J4889" s="94">
        <v>35214</v>
      </c>
      <c r="K4889" s="95">
        <v>57373</v>
      </c>
      <c r="L4889" s="96">
        <v>5740329.3599991901</v>
      </c>
    </row>
    <row r="4890" spans="1:12" s="97" customFormat="1" ht="15" customHeight="1" x14ac:dyDescent="0.25">
      <c r="A4890" s="91" t="s">
        <v>57</v>
      </c>
      <c r="B4890" s="92" t="s">
        <v>42</v>
      </c>
      <c r="C4890" s="92" t="s">
        <v>34</v>
      </c>
      <c r="D4890" s="92" t="s">
        <v>37</v>
      </c>
      <c r="E4890" s="92" t="s">
        <v>37</v>
      </c>
      <c r="F4890" s="92" t="s">
        <v>120</v>
      </c>
      <c r="G4890" s="93" t="s">
        <v>37</v>
      </c>
      <c r="H4890" s="93" t="s">
        <v>64</v>
      </c>
      <c r="I4890" s="92" t="s">
        <v>117</v>
      </c>
      <c r="J4890" s="94">
        <v>17251</v>
      </c>
      <c r="K4890" s="95">
        <v>39580</v>
      </c>
      <c r="L4890" s="96">
        <v>4341933.1900001904</v>
      </c>
    </row>
    <row r="4891" spans="1:12" s="97" customFormat="1" ht="15" customHeight="1" x14ac:dyDescent="0.25">
      <c r="A4891" s="91" t="s">
        <v>57</v>
      </c>
      <c r="B4891" s="92" t="s">
        <v>42</v>
      </c>
      <c r="C4891" s="92" t="s">
        <v>34</v>
      </c>
      <c r="D4891" s="92" t="s">
        <v>37</v>
      </c>
      <c r="E4891" s="92" t="s">
        <v>37</v>
      </c>
      <c r="F4891" s="92" t="s">
        <v>120</v>
      </c>
      <c r="G4891" s="93" t="s">
        <v>37</v>
      </c>
      <c r="H4891" s="93" t="s">
        <v>64</v>
      </c>
      <c r="I4891" s="92" t="s">
        <v>45</v>
      </c>
      <c r="J4891" s="94">
        <v>32264</v>
      </c>
      <c r="K4891" s="95">
        <v>52956</v>
      </c>
      <c r="L4891" s="96">
        <v>5352605.4899997003</v>
      </c>
    </row>
    <row r="4892" spans="1:12" s="97" customFormat="1" ht="15" customHeight="1" x14ac:dyDescent="0.25">
      <c r="A4892" s="91" t="s">
        <v>57</v>
      </c>
      <c r="B4892" s="92" t="s">
        <v>42</v>
      </c>
      <c r="C4892" s="92" t="s">
        <v>34</v>
      </c>
      <c r="D4892" s="92" t="s">
        <v>37</v>
      </c>
      <c r="E4892" s="92" t="s">
        <v>37</v>
      </c>
      <c r="F4892" s="92" t="s">
        <v>121</v>
      </c>
      <c r="G4892" s="93" t="s">
        <v>41</v>
      </c>
      <c r="H4892" s="93" t="s">
        <v>37</v>
      </c>
      <c r="I4892" s="92" t="s">
        <v>117</v>
      </c>
      <c r="J4892" s="94">
        <v>51054</v>
      </c>
      <c r="K4892" s="95">
        <v>118350</v>
      </c>
      <c r="L4892" s="96">
        <v>10525459.309995299</v>
      </c>
    </row>
    <row r="4893" spans="1:12" s="97" customFormat="1" ht="15" customHeight="1" x14ac:dyDescent="0.25">
      <c r="A4893" s="91" t="s">
        <v>57</v>
      </c>
      <c r="B4893" s="92" t="s">
        <v>42</v>
      </c>
      <c r="C4893" s="92" t="s">
        <v>34</v>
      </c>
      <c r="D4893" s="92" t="s">
        <v>37</v>
      </c>
      <c r="E4893" s="92" t="s">
        <v>37</v>
      </c>
      <c r="F4893" s="92" t="s">
        <v>121</v>
      </c>
      <c r="G4893" s="93" t="s">
        <v>41</v>
      </c>
      <c r="H4893" s="93" t="s">
        <v>37</v>
      </c>
      <c r="I4893" s="92" t="s">
        <v>45</v>
      </c>
      <c r="J4893" s="94">
        <v>91293</v>
      </c>
      <c r="K4893" s="95">
        <v>163611</v>
      </c>
      <c r="L4893" s="96">
        <v>13402030.749987399</v>
      </c>
    </row>
    <row r="4894" spans="1:12" s="97" customFormat="1" ht="15" customHeight="1" x14ac:dyDescent="0.25">
      <c r="A4894" s="91" t="s">
        <v>57</v>
      </c>
      <c r="B4894" s="92" t="s">
        <v>42</v>
      </c>
      <c r="C4894" s="92" t="s">
        <v>34</v>
      </c>
      <c r="D4894" s="92" t="s">
        <v>37</v>
      </c>
      <c r="E4894" s="92" t="s">
        <v>37</v>
      </c>
      <c r="F4894" s="92" t="s">
        <v>121</v>
      </c>
      <c r="G4894" s="93" t="s">
        <v>42</v>
      </c>
      <c r="H4894" s="93" t="s">
        <v>37</v>
      </c>
      <c r="I4894" s="92" t="s">
        <v>117</v>
      </c>
      <c r="J4894" s="94">
        <v>45011</v>
      </c>
      <c r="K4894" s="95">
        <v>94742</v>
      </c>
      <c r="L4894" s="96">
        <v>8280148.8399981204</v>
      </c>
    </row>
    <row r="4895" spans="1:12" s="97" customFormat="1" ht="15" customHeight="1" x14ac:dyDescent="0.25">
      <c r="A4895" s="91" t="s">
        <v>57</v>
      </c>
      <c r="B4895" s="92" t="s">
        <v>42</v>
      </c>
      <c r="C4895" s="92" t="s">
        <v>34</v>
      </c>
      <c r="D4895" s="92" t="s">
        <v>37</v>
      </c>
      <c r="E4895" s="92" t="s">
        <v>37</v>
      </c>
      <c r="F4895" s="92" t="s">
        <v>121</v>
      </c>
      <c r="G4895" s="93" t="s">
        <v>42</v>
      </c>
      <c r="H4895" s="93" t="s">
        <v>37</v>
      </c>
      <c r="I4895" s="92" t="s">
        <v>45</v>
      </c>
      <c r="J4895" s="94">
        <v>91274</v>
      </c>
      <c r="K4895" s="95">
        <v>162405</v>
      </c>
      <c r="L4895" s="96">
        <v>13297602.6799866</v>
      </c>
    </row>
    <row r="4896" spans="1:12" s="97" customFormat="1" ht="15" customHeight="1" x14ac:dyDescent="0.25">
      <c r="A4896" s="91" t="s">
        <v>57</v>
      </c>
      <c r="B4896" s="92" t="s">
        <v>42</v>
      </c>
      <c r="C4896" s="92" t="s">
        <v>34</v>
      </c>
      <c r="D4896" s="92" t="s">
        <v>37</v>
      </c>
      <c r="E4896" s="92" t="s">
        <v>37</v>
      </c>
      <c r="F4896" s="92" t="s">
        <v>121</v>
      </c>
      <c r="G4896" s="93" t="s">
        <v>43</v>
      </c>
      <c r="H4896" s="93" t="s">
        <v>37</v>
      </c>
      <c r="I4896" s="92" t="s">
        <v>117</v>
      </c>
      <c r="J4896" s="94">
        <v>43373</v>
      </c>
      <c r="K4896" s="95">
        <v>87307</v>
      </c>
      <c r="L4896" s="96">
        <v>7582780.8999983901</v>
      </c>
    </row>
    <row r="4897" spans="1:12" s="97" customFormat="1" ht="15" customHeight="1" x14ac:dyDescent="0.25">
      <c r="A4897" s="91" t="s">
        <v>57</v>
      </c>
      <c r="B4897" s="92" t="s">
        <v>42</v>
      </c>
      <c r="C4897" s="92" t="s">
        <v>34</v>
      </c>
      <c r="D4897" s="92" t="s">
        <v>37</v>
      </c>
      <c r="E4897" s="92" t="s">
        <v>37</v>
      </c>
      <c r="F4897" s="92" t="s">
        <v>121</v>
      </c>
      <c r="G4897" s="93" t="s">
        <v>43</v>
      </c>
      <c r="H4897" s="93" t="s">
        <v>37</v>
      </c>
      <c r="I4897" s="92" t="s">
        <v>45</v>
      </c>
      <c r="J4897" s="94">
        <v>91686</v>
      </c>
      <c r="K4897" s="95">
        <v>158284</v>
      </c>
      <c r="L4897" s="96">
        <v>12821644.8399872</v>
      </c>
    </row>
    <row r="4898" spans="1:12" s="97" customFormat="1" ht="15" customHeight="1" x14ac:dyDescent="0.25">
      <c r="A4898" s="91" t="s">
        <v>57</v>
      </c>
      <c r="B4898" s="92" t="s">
        <v>42</v>
      </c>
      <c r="C4898" s="92" t="s">
        <v>34</v>
      </c>
      <c r="D4898" s="92" t="s">
        <v>37</v>
      </c>
      <c r="E4898" s="92" t="s">
        <v>37</v>
      </c>
      <c r="F4898" s="92" t="s">
        <v>121</v>
      </c>
      <c r="G4898" s="93" t="s">
        <v>44</v>
      </c>
      <c r="H4898" s="93" t="s">
        <v>37</v>
      </c>
      <c r="I4898" s="92" t="s">
        <v>117</v>
      </c>
      <c r="J4898" s="94">
        <v>41146</v>
      </c>
      <c r="K4898" s="95">
        <v>77736</v>
      </c>
      <c r="L4898" s="96">
        <v>6543664.2499991897</v>
      </c>
    </row>
    <row r="4899" spans="1:12" s="97" customFormat="1" ht="15" customHeight="1" x14ac:dyDescent="0.25">
      <c r="A4899" s="91" t="s">
        <v>57</v>
      </c>
      <c r="B4899" s="92" t="s">
        <v>42</v>
      </c>
      <c r="C4899" s="92" t="s">
        <v>34</v>
      </c>
      <c r="D4899" s="92" t="s">
        <v>37</v>
      </c>
      <c r="E4899" s="92" t="s">
        <v>37</v>
      </c>
      <c r="F4899" s="92" t="s">
        <v>121</v>
      </c>
      <c r="G4899" s="93" t="s">
        <v>44</v>
      </c>
      <c r="H4899" s="93" t="s">
        <v>37</v>
      </c>
      <c r="I4899" s="92" t="s">
        <v>45</v>
      </c>
      <c r="J4899" s="94">
        <v>93879</v>
      </c>
      <c r="K4899" s="95">
        <v>160030</v>
      </c>
      <c r="L4899" s="96">
        <v>13001434.259986401</v>
      </c>
    </row>
    <row r="4900" spans="1:12" s="97" customFormat="1" ht="15" customHeight="1" x14ac:dyDescent="0.25">
      <c r="A4900" s="91" t="s">
        <v>57</v>
      </c>
      <c r="B4900" s="92" t="s">
        <v>42</v>
      </c>
      <c r="C4900" s="92" t="s">
        <v>34</v>
      </c>
      <c r="D4900" s="92" t="s">
        <v>37</v>
      </c>
      <c r="E4900" s="92" t="s">
        <v>37</v>
      </c>
      <c r="F4900" s="92" t="s">
        <v>121</v>
      </c>
      <c r="G4900" s="93" t="s">
        <v>98</v>
      </c>
      <c r="H4900" s="93" t="s">
        <v>37</v>
      </c>
      <c r="I4900" s="92" t="s">
        <v>117</v>
      </c>
      <c r="J4900" s="94">
        <v>37533</v>
      </c>
      <c r="K4900" s="95">
        <v>72262</v>
      </c>
      <c r="L4900" s="96">
        <v>6353990.3899993598</v>
      </c>
    </row>
    <row r="4901" spans="1:12" s="97" customFormat="1" ht="15" customHeight="1" x14ac:dyDescent="0.25">
      <c r="A4901" s="91" t="s">
        <v>57</v>
      </c>
      <c r="B4901" s="92" t="s">
        <v>42</v>
      </c>
      <c r="C4901" s="92" t="s">
        <v>34</v>
      </c>
      <c r="D4901" s="92" t="s">
        <v>37</v>
      </c>
      <c r="E4901" s="92" t="s">
        <v>37</v>
      </c>
      <c r="F4901" s="92" t="s">
        <v>121</v>
      </c>
      <c r="G4901" s="93" t="s">
        <v>98</v>
      </c>
      <c r="H4901" s="93" t="s">
        <v>37</v>
      </c>
      <c r="I4901" s="92" t="s">
        <v>45</v>
      </c>
      <c r="J4901" s="94">
        <v>94666</v>
      </c>
      <c r="K4901" s="95">
        <v>172992</v>
      </c>
      <c r="L4901" s="96">
        <v>15170393.249983801</v>
      </c>
    </row>
    <row r="4902" spans="1:12" s="97" customFormat="1" ht="15" customHeight="1" x14ac:dyDescent="0.25">
      <c r="A4902" s="91" t="s">
        <v>57</v>
      </c>
      <c r="B4902" s="92" t="s">
        <v>42</v>
      </c>
      <c r="C4902" s="92" t="s">
        <v>34</v>
      </c>
      <c r="D4902" s="92" t="s">
        <v>37</v>
      </c>
      <c r="E4902" s="92" t="s">
        <v>37</v>
      </c>
      <c r="F4902" s="92" t="s">
        <v>121</v>
      </c>
      <c r="G4902" s="93" t="s">
        <v>37</v>
      </c>
      <c r="H4902" s="93" t="s">
        <v>122</v>
      </c>
      <c r="I4902" s="92" t="s">
        <v>117</v>
      </c>
      <c r="J4902" s="94">
        <v>17049</v>
      </c>
      <c r="K4902" s="95">
        <v>34935</v>
      </c>
      <c r="L4902" s="96">
        <v>2840910.29000038</v>
      </c>
    </row>
    <row r="4903" spans="1:12" s="97" customFormat="1" ht="15" customHeight="1" x14ac:dyDescent="0.25">
      <c r="A4903" s="91" t="s">
        <v>57</v>
      </c>
      <c r="B4903" s="92" t="s">
        <v>42</v>
      </c>
      <c r="C4903" s="92" t="s">
        <v>34</v>
      </c>
      <c r="D4903" s="92" t="s">
        <v>37</v>
      </c>
      <c r="E4903" s="92" t="s">
        <v>37</v>
      </c>
      <c r="F4903" s="92" t="s">
        <v>121</v>
      </c>
      <c r="G4903" s="93" t="s">
        <v>37</v>
      </c>
      <c r="H4903" s="93" t="s">
        <v>122</v>
      </c>
      <c r="I4903" s="92" t="s">
        <v>45</v>
      </c>
      <c r="J4903" s="94">
        <v>32975</v>
      </c>
      <c r="K4903" s="95">
        <v>52257</v>
      </c>
      <c r="L4903" s="96">
        <v>3642633.8300009598</v>
      </c>
    </row>
    <row r="4904" spans="1:12" s="97" customFormat="1" ht="15" customHeight="1" x14ac:dyDescent="0.25">
      <c r="A4904" s="91" t="s">
        <v>57</v>
      </c>
      <c r="B4904" s="92" t="s">
        <v>42</v>
      </c>
      <c r="C4904" s="92" t="s">
        <v>34</v>
      </c>
      <c r="D4904" s="92" t="s">
        <v>37</v>
      </c>
      <c r="E4904" s="92" t="s">
        <v>37</v>
      </c>
      <c r="F4904" s="92" t="s">
        <v>121</v>
      </c>
      <c r="G4904" s="93" t="s">
        <v>37</v>
      </c>
      <c r="H4904" s="93" t="s">
        <v>37</v>
      </c>
      <c r="I4904" s="92" t="s">
        <v>117</v>
      </c>
      <c r="J4904" s="94">
        <v>211746</v>
      </c>
      <c r="K4904" s="95">
        <v>459070</v>
      </c>
      <c r="L4904" s="96">
        <v>40076153.000031099</v>
      </c>
    </row>
    <row r="4905" spans="1:12" s="97" customFormat="1" ht="15" customHeight="1" x14ac:dyDescent="0.25">
      <c r="A4905" s="91" t="s">
        <v>57</v>
      </c>
      <c r="B4905" s="92" t="s">
        <v>42</v>
      </c>
      <c r="C4905" s="92" t="s">
        <v>34</v>
      </c>
      <c r="D4905" s="92" t="s">
        <v>37</v>
      </c>
      <c r="E4905" s="92" t="s">
        <v>37</v>
      </c>
      <c r="F4905" s="92" t="s">
        <v>121</v>
      </c>
      <c r="G4905" s="93" t="s">
        <v>37</v>
      </c>
      <c r="H4905" s="93" t="s">
        <v>37</v>
      </c>
      <c r="I4905" s="92" t="s">
        <v>45</v>
      </c>
      <c r="J4905" s="94">
        <v>448624</v>
      </c>
      <c r="K4905" s="95">
        <v>830365</v>
      </c>
      <c r="L4905" s="96">
        <v>68759277.900197402</v>
      </c>
    </row>
    <row r="4906" spans="1:12" s="97" customFormat="1" ht="15" customHeight="1" x14ac:dyDescent="0.25">
      <c r="A4906" s="91" t="s">
        <v>57</v>
      </c>
      <c r="B4906" s="92" t="s">
        <v>42</v>
      </c>
      <c r="C4906" s="92" t="s">
        <v>34</v>
      </c>
      <c r="D4906" s="92" t="s">
        <v>37</v>
      </c>
      <c r="E4906" s="92" t="s">
        <v>37</v>
      </c>
      <c r="F4906" s="92" t="s">
        <v>121</v>
      </c>
      <c r="G4906" s="93" t="s">
        <v>37</v>
      </c>
      <c r="H4906" s="93" t="s">
        <v>64</v>
      </c>
      <c r="I4906" s="92" t="s">
        <v>117</v>
      </c>
      <c r="J4906" s="94">
        <v>193068</v>
      </c>
      <c r="K4906" s="95">
        <v>418177</v>
      </c>
      <c r="L4906" s="96">
        <v>36673972.640009798</v>
      </c>
    </row>
    <row r="4907" spans="1:12" s="97" customFormat="1" ht="15" customHeight="1" x14ac:dyDescent="0.25">
      <c r="A4907" s="91" t="s">
        <v>57</v>
      </c>
      <c r="B4907" s="92" t="s">
        <v>42</v>
      </c>
      <c r="C4907" s="92" t="s">
        <v>34</v>
      </c>
      <c r="D4907" s="92" t="s">
        <v>37</v>
      </c>
      <c r="E4907" s="92" t="s">
        <v>37</v>
      </c>
      <c r="F4907" s="92" t="s">
        <v>121</v>
      </c>
      <c r="G4907" s="93" t="s">
        <v>37</v>
      </c>
      <c r="H4907" s="93" t="s">
        <v>64</v>
      </c>
      <c r="I4907" s="92" t="s">
        <v>45</v>
      </c>
      <c r="J4907" s="94">
        <v>413235</v>
      </c>
      <c r="K4907" s="95">
        <v>770413</v>
      </c>
      <c r="L4907" s="96">
        <v>64460979.590194702</v>
      </c>
    </row>
    <row r="4908" spans="1:12" s="97" customFormat="1" ht="15" customHeight="1" x14ac:dyDescent="0.25">
      <c r="A4908" s="91" t="s">
        <v>57</v>
      </c>
      <c r="B4908" s="92" t="s">
        <v>42</v>
      </c>
      <c r="C4908" s="92" t="s">
        <v>34</v>
      </c>
      <c r="D4908" s="92" t="s">
        <v>37</v>
      </c>
      <c r="E4908" s="92" t="s">
        <v>37</v>
      </c>
      <c r="F4908" s="92" t="s">
        <v>60</v>
      </c>
      <c r="G4908" s="93" t="s">
        <v>41</v>
      </c>
      <c r="H4908" s="93" t="s">
        <v>37</v>
      </c>
      <c r="I4908" s="92" t="s">
        <v>117</v>
      </c>
      <c r="J4908" s="94">
        <v>11989</v>
      </c>
      <c r="K4908" s="95">
        <v>30023</v>
      </c>
      <c r="L4908" s="96">
        <v>2504588.3299998399</v>
      </c>
    </row>
    <row r="4909" spans="1:12" s="97" customFormat="1" ht="15" customHeight="1" x14ac:dyDescent="0.25">
      <c r="A4909" s="91" t="s">
        <v>57</v>
      </c>
      <c r="B4909" s="92" t="s">
        <v>42</v>
      </c>
      <c r="C4909" s="92" t="s">
        <v>34</v>
      </c>
      <c r="D4909" s="92" t="s">
        <v>37</v>
      </c>
      <c r="E4909" s="92" t="s">
        <v>37</v>
      </c>
      <c r="F4909" s="92" t="s">
        <v>60</v>
      </c>
      <c r="G4909" s="93" t="s">
        <v>41</v>
      </c>
      <c r="H4909" s="93" t="s">
        <v>37</v>
      </c>
      <c r="I4909" s="92" t="s">
        <v>45</v>
      </c>
      <c r="J4909" s="94">
        <v>19383</v>
      </c>
      <c r="K4909" s="95">
        <v>32848</v>
      </c>
      <c r="L4909" s="96">
        <v>2548530.3300002399</v>
      </c>
    </row>
    <row r="4910" spans="1:12" s="97" customFormat="1" ht="15" customHeight="1" x14ac:dyDescent="0.25">
      <c r="A4910" s="91" t="s">
        <v>57</v>
      </c>
      <c r="B4910" s="92" t="s">
        <v>42</v>
      </c>
      <c r="C4910" s="92" t="s">
        <v>34</v>
      </c>
      <c r="D4910" s="92" t="s">
        <v>37</v>
      </c>
      <c r="E4910" s="92" t="s">
        <v>37</v>
      </c>
      <c r="F4910" s="92" t="s">
        <v>60</v>
      </c>
      <c r="G4910" s="93" t="s">
        <v>42</v>
      </c>
      <c r="H4910" s="93" t="s">
        <v>37</v>
      </c>
      <c r="I4910" s="92" t="s">
        <v>117</v>
      </c>
      <c r="J4910" s="94">
        <v>11028</v>
      </c>
      <c r="K4910" s="95">
        <v>24359</v>
      </c>
      <c r="L4910" s="96">
        <v>2025278.6599999601</v>
      </c>
    </row>
    <row r="4911" spans="1:12" s="97" customFormat="1" ht="15" customHeight="1" x14ac:dyDescent="0.25">
      <c r="A4911" s="91" t="s">
        <v>57</v>
      </c>
      <c r="B4911" s="92" t="s">
        <v>42</v>
      </c>
      <c r="C4911" s="92" t="s">
        <v>34</v>
      </c>
      <c r="D4911" s="92" t="s">
        <v>37</v>
      </c>
      <c r="E4911" s="92" t="s">
        <v>37</v>
      </c>
      <c r="F4911" s="92" t="s">
        <v>60</v>
      </c>
      <c r="G4911" s="93" t="s">
        <v>42</v>
      </c>
      <c r="H4911" s="93" t="s">
        <v>37</v>
      </c>
      <c r="I4911" s="92" t="s">
        <v>45</v>
      </c>
      <c r="J4911" s="94">
        <v>19171</v>
      </c>
      <c r="K4911" s="95">
        <v>31740</v>
      </c>
      <c r="L4911" s="96">
        <v>2466640.8100002399</v>
      </c>
    </row>
    <row r="4912" spans="1:12" s="97" customFormat="1" ht="15" customHeight="1" x14ac:dyDescent="0.25">
      <c r="A4912" s="91" t="s">
        <v>57</v>
      </c>
      <c r="B4912" s="92" t="s">
        <v>42</v>
      </c>
      <c r="C4912" s="92" t="s">
        <v>34</v>
      </c>
      <c r="D4912" s="92" t="s">
        <v>37</v>
      </c>
      <c r="E4912" s="92" t="s">
        <v>37</v>
      </c>
      <c r="F4912" s="92" t="s">
        <v>60</v>
      </c>
      <c r="G4912" s="93" t="s">
        <v>43</v>
      </c>
      <c r="H4912" s="93" t="s">
        <v>37</v>
      </c>
      <c r="I4912" s="92" t="s">
        <v>117</v>
      </c>
      <c r="J4912" s="94">
        <v>10432</v>
      </c>
      <c r="K4912" s="95">
        <v>22636</v>
      </c>
      <c r="L4912" s="96">
        <v>1884827.4599999599</v>
      </c>
    </row>
    <row r="4913" spans="1:12" s="97" customFormat="1" ht="15" customHeight="1" x14ac:dyDescent="0.25">
      <c r="A4913" s="91" t="s">
        <v>57</v>
      </c>
      <c r="B4913" s="92" t="s">
        <v>42</v>
      </c>
      <c r="C4913" s="92" t="s">
        <v>34</v>
      </c>
      <c r="D4913" s="92" t="s">
        <v>37</v>
      </c>
      <c r="E4913" s="92" t="s">
        <v>37</v>
      </c>
      <c r="F4913" s="92" t="s">
        <v>60</v>
      </c>
      <c r="G4913" s="93" t="s">
        <v>43</v>
      </c>
      <c r="H4913" s="93" t="s">
        <v>37</v>
      </c>
      <c r="I4913" s="92" t="s">
        <v>45</v>
      </c>
      <c r="J4913" s="94">
        <v>18119</v>
      </c>
      <c r="K4913" s="95">
        <v>30054</v>
      </c>
      <c r="L4913" s="96">
        <v>2353989.6900002402</v>
      </c>
    </row>
    <row r="4914" spans="1:12" s="97" customFormat="1" ht="15" customHeight="1" x14ac:dyDescent="0.25">
      <c r="A4914" s="91" t="s">
        <v>57</v>
      </c>
      <c r="B4914" s="92" t="s">
        <v>42</v>
      </c>
      <c r="C4914" s="92" t="s">
        <v>34</v>
      </c>
      <c r="D4914" s="92" t="s">
        <v>37</v>
      </c>
      <c r="E4914" s="92" t="s">
        <v>37</v>
      </c>
      <c r="F4914" s="92" t="s">
        <v>60</v>
      </c>
      <c r="G4914" s="93" t="s">
        <v>44</v>
      </c>
      <c r="H4914" s="93" t="s">
        <v>37</v>
      </c>
      <c r="I4914" s="92" t="s">
        <v>117</v>
      </c>
      <c r="J4914" s="94">
        <v>9293</v>
      </c>
      <c r="K4914" s="95">
        <v>19294</v>
      </c>
      <c r="L4914" s="96">
        <v>1585198.47999999</v>
      </c>
    </row>
    <row r="4915" spans="1:12" s="97" customFormat="1" ht="15" customHeight="1" x14ac:dyDescent="0.25">
      <c r="A4915" s="91" t="s">
        <v>57</v>
      </c>
      <c r="B4915" s="92" t="s">
        <v>42</v>
      </c>
      <c r="C4915" s="92" t="s">
        <v>34</v>
      </c>
      <c r="D4915" s="92" t="s">
        <v>37</v>
      </c>
      <c r="E4915" s="92" t="s">
        <v>37</v>
      </c>
      <c r="F4915" s="92" t="s">
        <v>60</v>
      </c>
      <c r="G4915" s="93" t="s">
        <v>44</v>
      </c>
      <c r="H4915" s="93" t="s">
        <v>37</v>
      </c>
      <c r="I4915" s="92" t="s">
        <v>45</v>
      </c>
      <c r="J4915" s="94">
        <v>17130</v>
      </c>
      <c r="K4915" s="95">
        <v>27734</v>
      </c>
      <c r="L4915" s="96">
        <v>2177485.8900002302</v>
      </c>
    </row>
    <row r="4916" spans="1:12" s="97" customFormat="1" ht="15" customHeight="1" x14ac:dyDescent="0.25">
      <c r="A4916" s="91" t="s">
        <v>57</v>
      </c>
      <c r="B4916" s="92" t="s">
        <v>42</v>
      </c>
      <c r="C4916" s="92" t="s">
        <v>34</v>
      </c>
      <c r="D4916" s="92" t="s">
        <v>37</v>
      </c>
      <c r="E4916" s="92" t="s">
        <v>37</v>
      </c>
      <c r="F4916" s="92" t="s">
        <v>60</v>
      </c>
      <c r="G4916" s="93" t="s">
        <v>98</v>
      </c>
      <c r="H4916" s="93" t="s">
        <v>37</v>
      </c>
      <c r="I4916" s="92" t="s">
        <v>117</v>
      </c>
      <c r="J4916" s="94">
        <v>9592</v>
      </c>
      <c r="K4916" s="95">
        <v>20822</v>
      </c>
      <c r="L4916" s="96">
        <v>1813275.0199999399</v>
      </c>
    </row>
    <row r="4917" spans="1:12" s="97" customFormat="1" ht="15" customHeight="1" x14ac:dyDescent="0.25">
      <c r="A4917" s="91" t="s">
        <v>57</v>
      </c>
      <c r="B4917" s="92" t="s">
        <v>42</v>
      </c>
      <c r="C4917" s="92" t="s">
        <v>34</v>
      </c>
      <c r="D4917" s="92" t="s">
        <v>37</v>
      </c>
      <c r="E4917" s="92" t="s">
        <v>37</v>
      </c>
      <c r="F4917" s="92" t="s">
        <v>60</v>
      </c>
      <c r="G4917" s="93" t="s">
        <v>98</v>
      </c>
      <c r="H4917" s="93" t="s">
        <v>37</v>
      </c>
      <c r="I4917" s="92" t="s">
        <v>45</v>
      </c>
      <c r="J4917" s="94">
        <v>19358</v>
      </c>
      <c r="K4917" s="95">
        <v>35479</v>
      </c>
      <c r="L4917" s="96">
        <v>3164660.8300002599</v>
      </c>
    </row>
    <row r="4918" spans="1:12" s="97" customFormat="1" ht="15" customHeight="1" x14ac:dyDescent="0.25">
      <c r="A4918" s="91" t="s">
        <v>57</v>
      </c>
      <c r="B4918" s="92" t="s">
        <v>42</v>
      </c>
      <c r="C4918" s="92" t="s">
        <v>34</v>
      </c>
      <c r="D4918" s="92" t="s">
        <v>37</v>
      </c>
      <c r="E4918" s="92" t="s">
        <v>37</v>
      </c>
      <c r="F4918" s="92" t="s">
        <v>60</v>
      </c>
      <c r="G4918" s="93" t="s">
        <v>37</v>
      </c>
      <c r="H4918" s="93" t="s">
        <v>122</v>
      </c>
      <c r="I4918" s="92" t="s">
        <v>117</v>
      </c>
      <c r="J4918" s="94">
        <v>4530</v>
      </c>
      <c r="K4918" s="95">
        <v>10496</v>
      </c>
      <c r="L4918" s="96">
        <v>789354.800000004</v>
      </c>
    </row>
    <row r="4919" spans="1:12" s="97" customFormat="1" ht="15" customHeight="1" x14ac:dyDescent="0.25">
      <c r="A4919" s="91" t="s">
        <v>57</v>
      </c>
      <c r="B4919" s="92" t="s">
        <v>42</v>
      </c>
      <c r="C4919" s="92" t="s">
        <v>34</v>
      </c>
      <c r="D4919" s="92" t="s">
        <v>37</v>
      </c>
      <c r="E4919" s="92" t="s">
        <v>37</v>
      </c>
      <c r="F4919" s="92" t="s">
        <v>60</v>
      </c>
      <c r="G4919" s="93" t="s">
        <v>37</v>
      </c>
      <c r="H4919" s="93" t="s">
        <v>122</v>
      </c>
      <c r="I4919" s="92" t="s">
        <v>45</v>
      </c>
      <c r="J4919" s="94">
        <v>6982</v>
      </c>
      <c r="K4919" s="95">
        <v>10398</v>
      </c>
      <c r="L4919" s="96">
        <v>681905.25999996299</v>
      </c>
    </row>
    <row r="4920" spans="1:12" s="97" customFormat="1" ht="15" customHeight="1" x14ac:dyDescent="0.25">
      <c r="A4920" s="91" t="s">
        <v>57</v>
      </c>
      <c r="B4920" s="92" t="s">
        <v>42</v>
      </c>
      <c r="C4920" s="92" t="s">
        <v>34</v>
      </c>
      <c r="D4920" s="92" t="s">
        <v>37</v>
      </c>
      <c r="E4920" s="92" t="s">
        <v>37</v>
      </c>
      <c r="F4920" s="92" t="s">
        <v>60</v>
      </c>
      <c r="G4920" s="93" t="s">
        <v>37</v>
      </c>
      <c r="H4920" s="93" t="s">
        <v>37</v>
      </c>
      <c r="I4920" s="92" t="s">
        <v>117</v>
      </c>
      <c r="J4920" s="94">
        <v>50865</v>
      </c>
      <c r="K4920" s="95">
        <v>119264</v>
      </c>
      <c r="L4920" s="96">
        <v>10006297.210000999</v>
      </c>
    </row>
    <row r="4921" spans="1:12" s="97" customFormat="1" ht="15" customHeight="1" x14ac:dyDescent="0.25">
      <c r="A4921" s="91" t="s">
        <v>57</v>
      </c>
      <c r="B4921" s="92" t="s">
        <v>42</v>
      </c>
      <c r="C4921" s="92" t="s">
        <v>34</v>
      </c>
      <c r="D4921" s="92" t="s">
        <v>37</v>
      </c>
      <c r="E4921" s="92" t="s">
        <v>37</v>
      </c>
      <c r="F4921" s="92" t="s">
        <v>60</v>
      </c>
      <c r="G4921" s="93" t="s">
        <v>37</v>
      </c>
      <c r="H4921" s="93" t="s">
        <v>37</v>
      </c>
      <c r="I4921" s="92" t="s">
        <v>45</v>
      </c>
      <c r="J4921" s="94">
        <v>91374</v>
      </c>
      <c r="K4921" s="95">
        <v>160031</v>
      </c>
      <c r="L4921" s="96">
        <v>12880390.5099891</v>
      </c>
    </row>
    <row r="4922" spans="1:12" s="97" customFormat="1" ht="15" customHeight="1" x14ac:dyDescent="0.25">
      <c r="A4922" s="91" t="s">
        <v>57</v>
      </c>
      <c r="B4922" s="92" t="s">
        <v>42</v>
      </c>
      <c r="C4922" s="92" t="s">
        <v>34</v>
      </c>
      <c r="D4922" s="92" t="s">
        <v>37</v>
      </c>
      <c r="E4922" s="92" t="s">
        <v>37</v>
      </c>
      <c r="F4922" s="92" t="s">
        <v>60</v>
      </c>
      <c r="G4922" s="93" t="s">
        <v>37</v>
      </c>
      <c r="H4922" s="93" t="s">
        <v>64</v>
      </c>
      <c r="I4922" s="92" t="s">
        <v>117</v>
      </c>
      <c r="J4922" s="94">
        <v>45927</v>
      </c>
      <c r="K4922" s="95">
        <v>107056</v>
      </c>
      <c r="L4922" s="96">
        <v>9064170.9799998701</v>
      </c>
    </row>
    <row r="4923" spans="1:12" s="97" customFormat="1" ht="15" customHeight="1" x14ac:dyDescent="0.25">
      <c r="A4923" s="91" t="s">
        <v>57</v>
      </c>
      <c r="B4923" s="92" t="s">
        <v>42</v>
      </c>
      <c r="C4923" s="92" t="s">
        <v>34</v>
      </c>
      <c r="D4923" s="92" t="s">
        <v>37</v>
      </c>
      <c r="E4923" s="92" t="s">
        <v>37</v>
      </c>
      <c r="F4923" s="92" t="s">
        <v>60</v>
      </c>
      <c r="G4923" s="93" t="s">
        <v>37</v>
      </c>
      <c r="H4923" s="93" t="s">
        <v>64</v>
      </c>
      <c r="I4923" s="92" t="s">
        <v>45</v>
      </c>
      <c r="J4923" s="94">
        <v>83697</v>
      </c>
      <c r="K4923" s="95">
        <v>148047</v>
      </c>
      <c r="L4923" s="96">
        <v>12070651.8299907</v>
      </c>
    </row>
    <row r="4924" spans="1:12" s="97" customFormat="1" ht="15" customHeight="1" x14ac:dyDescent="0.25">
      <c r="A4924" s="91" t="s">
        <v>57</v>
      </c>
      <c r="B4924" s="92" t="s">
        <v>42</v>
      </c>
      <c r="C4924" s="92" t="s">
        <v>34</v>
      </c>
      <c r="D4924" s="92" t="s">
        <v>37</v>
      </c>
      <c r="E4924" s="92" t="s">
        <v>37</v>
      </c>
      <c r="F4924" s="92" t="s">
        <v>37</v>
      </c>
      <c r="G4924" s="93" t="s">
        <v>41</v>
      </c>
      <c r="H4924" s="93" t="s">
        <v>122</v>
      </c>
      <c r="I4924" s="92" t="s">
        <v>117</v>
      </c>
      <c r="J4924" s="94">
        <v>6028</v>
      </c>
      <c r="K4924" s="95">
        <v>11746</v>
      </c>
      <c r="L4924" s="96">
        <v>940833.94999997097</v>
      </c>
    </row>
    <row r="4925" spans="1:12" s="97" customFormat="1" ht="15" customHeight="1" x14ac:dyDescent="0.25">
      <c r="A4925" s="91" t="s">
        <v>57</v>
      </c>
      <c r="B4925" s="92" t="s">
        <v>42</v>
      </c>
      <c r="C4925" s="92" t="s">
        <v>34</v>
      </c>
      <c r="D4925" s="92" t="s">
        <v>37</v>
      </c>
      <c r="E4925" s="92" t="s">
        <v>37</v>
      </c>
      <c r="F4925" s="92" t="s">
        <v>37</v>
      </c>
      <c r="G4925" s="93" t="s">
        <v>41</v>
      </c>
      <c r="H4925" s="93" t="s">
        <v>122</v>
      </c>
      <c r="I4925" s="92" t="s">
        <v>45</v>
      </c>
      <c r="J4925" s="94">
        <v>9086</v>
      </c>
      <c r="K4925" s="95">
        <v>12268</v>
      </c>
      <c r="L4925" s="96">
        <v>835779.00999994902</v>
      </c>
    </row>
    <row r="4926" spans="1:12" s="97" customFormat="1" ht="15" customHeight="1" x14ac:dyDescent="0.25">
      <c r="A4926" s="91" t="s">
        <v>57</v>
      </c>
      <c r="B4926" s="92" t="s">
        <v>42</v>
      </c>
      <c r="C4926" s="92" t="s">
        <v>34</v>
      </c>
      <c r="D4926" s="92" t="s">
        <v>37</v>
      </c>
      <c r="E4926" s="92" t="s">
        <v>37</v>
      </c>
      <c r="F4926" s="92" t="s">
        <v>37</v>
      </c>
      <c r="G4926" s="93" t="s">
        <v>41</v>
      </c>
      <c r="H4926" s="93" t="s">
        <v>37</v>
      </c>
      <c r="I4926" s="92" t="s">
        <v>117</v>
      </c>
      <c r="J4926" s="94">
        <v>66888</v>
      </c>
      <c r="K4926" s="95">
        <v>157099</v>
      </c>
      <c r="L4926" s="96">
        <v>13967057.109995</v>
      </c>
    </row>
    <row r="4927" spans="1:12" s="97" customFormat="1" ht="15" customHeight="1" x14ac:dyDescent="0.25">
      <c r="A4927" s="91" t="s">
        <v>57</v>
      </c>
      <c r="B4927" s="92" t="s">
        <v>42</v>
      </c>
      <c r="C4927" s="92" t="s">
        <v>34</v>
      </c>
      <c r="D4927" s="92" t="s">
        <v>37</v>
      </c>
      <c r="E4927" s="92" t="s">
        <v>37</v>
      </c>
      <c r="F4927" s="92" t="s">
        <v>37</v>
      </c>
      <c r="G4927" s="93" t="s">
        <v>41</v>
      </c>
      <c r="H4927" s="93" t="s">
        <v>37</v>
      </c>
      <c r="I4927" s="92" t="s">
        <v>45</v>
      </c>
      <c r="J4927" s="94">
        <v>116114</v>
      </c>
      <c r="K4927" s="95">
        <v>205336</v>
      </c>
      <c r="L4927" s="96">
        <v>16857500.639981601</v>
      </c>
    </row>
    <row r="4928" spans="1:12" s="97" customFormat="1" ht="15" customHeight="1" x14ac:dyDescent="0.25">
      <c r="A4928" s="91" t="s">
        <v>57</v>
      </c>
      <c r="B4928" s="92" t="s">
        <v>42</v>
      </c>
      <c r="C4928" s="92" t="s">
        <v>34</v>
      </c>
      <c r="D4928" s="92" t="s">
        <v>37</v>
      </c>
      <c r="E4928" s="92" t="s">
        <v>37</v>
      </c>
      <c r="F4928" s="92" t="s">
        <v>37</v>
      </c>
      <c r="G4928" s="93" t="s">
        <v>41</v>
      </c>
      <c r="H4928" s="93" t="s">
        <v>64</v>
      </c>
      <c r="I4928" s="92" t="s">
        <v>117</v>
      </c>
      <c r="J4928" s="94">
        <v>60873</v>
      </c>
      <c r="K4928" s="95">
        <v>145353</v>
      </c>
      <c r="L4928" s="96">
        <v>13026223.1599949</v>
      </c>
    </row>
    <row r="4929" spans="1:12" s="97" customFormat="1" ht="15" customHeight="1" x14ac:dyDescent="0.25">
      <c r="A4929" s="91" t="s">
        <v>57</v>
      </c>
      <c r="B4929" s="92" t="s">
        <v>42</v>
      </c>
      <c r="C4929" s="92" t="s">
        <v>34</v>
      </c>
      <c r="D4929" s="92" t="s">
        <v>37</v>
      </c>
      <c r="E4929" s="92" t="s">
        <v>37</v>
      </c>
      <c r="F4929" s="92" t="s">
        <v>37</v>
      </c>
      <c r="G4929" s="93" t="s">
        <v>41</v>
      </c>
      <c r="H4929" s="93" t="s">
        <v>64</v>
      </c>
      <c r="I4929" s="92" t="s">
        <v>45</v>
      </c>
      <c r="J4929" s="94">
        <v>107056</v>
      </c>
      <c r="K4929" s="95">
        <v>193068</v>
      </c>
      <c r="L4929" s="96">
        <v>16021721.629983401</v>
      </c>
    </row>
    <row r="4930" spans="1:12" s="97" customFormat="1" ht="15" customHeight="1" x14ac:dyDescent="0.25">
      <c r="A4930" s="91" t="s">
        <v>57</v>
      </c>
      <c r="B4930" s="92" t="s">
        <v>42</v>
      </c>
      <c r="C4930" s="92" t="s">
        <v>34</v>
      </c>
      <c r="D4930" s="92" t="s">
        <v>37</v>
      </c>
      <c r="E4930" s="92" t="s">
        <v>37</v>
      </c>
      <c r="F4930" s="92" t="s">
        <v>37</v>
      </c>
      <c r="G4930" s="93" t="s">
        <v>42</v>
      </c>
      <c r="H4930" s="93" t="s">
        <v>122</v>
      </c>
      <c r="I4930" s="92" t="s">
        <v>117</v>
      </c>
      <c r="J4930" s="94">
        <v>5600</v>
      </c>
      <c r="K4930" s="95">
        <v>9660</v>
      </c>
      <c r="L4930" s="96">
        <v>799618.84999998496</v>
      </c>
    </row>
    <row r="4931" spans="1:12" s="97" customFormat="1" ht="15" customHeight="1" x14ac:dyDescent="0.25">
      <c r="A4931" s="91" t="s">
        <v>57</v>
      </c>
      <c r="B4931" s="92" t="s">
        <v>42</v>
      </c>
      <c r="C4931" s="92" t="s">
        <v>34</v>
      </c>
      <c r="D4931" s="92" t="s">
        <v>37</v>
      </c>
      <c r="E4931" s="92" t="s">
        <v>37</v>
      </c>
      <c r="F4931" s="92" t="s">
        <v>37</v>
      </c>
      <c r="G4931" s="93" t="s">
        <v>42</v>
      </c>
      <c r="H4931" s="93" t="s">
        <v>122</v>
      </c>
      <c r="I4931" s="92" t="s">
        <v>45</v>
      </c>
      <c r="J4931" s="94">
        <v>9721</v>
      </c>
      <c r="K4931" s="95">
        <v>12647</v>
      </c>
      <c r="L4931" s="96">
        <v>876237.81999994698</v>
      </c>
    </row>
    <row r="4932" spans="1:12" s="97" customFormat="1" ht="15" customHeight="1" x14ac:dyDescent="0.25">
      <c r="A4932" s="91" t="s">
        <v>57</v>
      </c>
      <c r="B4932" s="92" t="s">
        <v>42</v>
      </c>
      <c r="C4932" s="92" t="s">
        <v>34</v>
      </c>
      <c r="D4932" s="92" t="s">
        <v>37</v>
      </c>
      <c r="E4932" s="92" t="s">
        <v>37</v>
      </c>
      <c r="F4932" s="92" t="s">
        <v>37</v>
      </c>
      <c r="G4932" s="93" t="s">
        <v>42</v>
      </c>
      <c r="H4932" s="93" t="s">
        <v>37</v>
      </c>
      <c r="I4932" s="92" t="s">
        <v>117</v>
      </c>
      <c r="J4932" s="94">
        <v>59898</v>
      </c>
      <c r="K4932" s="95">
        <v>127495</v>
      </c>
      <c r="L4932" s="96">
        <v>11232273.3299968</v>
      </c>
    </row>
    <row r="4933" spans="1:12" s="97" customFormat="1" ht="15" customHeight="1" x14ac:dyDescent="0.25">
      <c r="A4933" s="91" t="s">
        <v>57</v>
      </c>
      <c r="B4933" s="92" t="s">
        <v>42</v>
      </c>
      <c r="C4933" s="92" t="s">
        <v>34</v>
      </c>
      <c r="D4933" s="92" t="s">
        <v>37</v>
      </c>
      <c r="E4933" s="92" t="s">
        <v>37</v>
      </c>
      <c r="F4933" s="92" t="s">
        <v>37</v>
      </c>
      <c r="G4933" s="93" t="s">
        <v>42</v>
      </c>
      <c r="H4933" s="93" t="s">
        <v>37</v>
      </c>
      <c r="I4933" s="92" t="s">
        <v>45</v>
      </c>
      <c r="J4933" s="94">
        <v>116716</v>
      </c>
      <c r="K4933" s="95">
        <v>203959</v>
      </c>
      <c r="L4933" s="96">
        <v>16746093.819979999</v>
      </c>
    </row>
    <row r="4934" spans="1:12" s="97" customFormat="1" ht="15" customHeight="1" x14ac:dyDescent="0.25">
      <c r="A4934" s="91" t="s">
        <v>57</v>
      </c>
      <c r="B4934" s="92" t="s">
        <v>42</v>
      </c>
      <c r="C4934" s="92" t="s">
        <v>34</v>
      </c>
      <c r="D4934" s="92" t="s">
        <v>37</v>
      </c>
      <c r="E4934" s="92" t="s">
        <v>37</v>
      </c>
      <c r="F4934" s="92" t="s">
        <v>37</v>
      </c>
      <c r="G4934" s="93" t="s">
        <v>42</v>
      </c>
      <c r="H4934" s="93" t="s">
        <v>64</v>
      </c>
      <c r="I4934" s="92" t="s">
        <v>117</v>
      </c>
      <c r="J4934" s="94">
        <v>54337</v>
      </c>
      <c r="K4934" s="95">
        <v>117835</v>
      </c>
      <c r="L4934" s="96">
        <v>10432654.4799968</v>
      </c>
    </row>
    <row r="4935" spans="1:12" s="97" customFormat="1" ht="15" customHeight="1" x14ac:dyDescent="0.25">
      <c r="A4935" s="91" t="s">
        <v>57</v>
      </c>
      <c r="B4935" s="92" t="s">
        <v>42</v>
      </c>
      <c r="C4935" s="92" t="s">
        <v>34</v>
      </c>
      <c r="D4935" s="92" t="s">
        <v>37</v>
      </c>
      <c r="E4935" s="92" t="s">
        <v>37</v>
      </c>
      <c r="F4935" s="92" t="s">
        <v>37</v>
      </c>
      <c r="G4935" s="93" t="s">
        <v>42</v>
      </c>
      <c r="H4935" s="93" t="s">
        <v>64</v>
      </c>
      <c r="I4935" s="92" t="s">
        <v>45</v>
      </c>
      <c r="J4935" s="94">
        <v>107043</v>
      </c>
      <c r="K4935" s="95">
        <v>191312</v>
      </c>
      <c r="L4935" s="96">
        <v>15869855.999982201</v>
      </c>
    </row>
    <row r="4936" spans="1:12" s="97" customFormat="1" ht="15" customHeight="1" x14ac:dyDescent="0.25">
      <c r="A4936" s="91" t="s">
        <v>57</v>
      </c>
      <c r="B4936" s="92" t="s">
        <v>42</v>
      </c>
      <c r="C4936" s="92" t="s">
        <v>34</v>
      </c>
      <c r="D4936" s="92" t="s">
        <v>37</v>
      </c>
      <c r="E4936" s="92" t="s">
        <v>37</v>
      </c>
      <c r="F4936" s="92" t="s">
        <v>37</v>
      </c>
      <c r="G4936" s="93" t="s">
        <v>43</v>
      </c>
      <c r="H4936" s="93" t="s">
        <v>122</v>
      </c>
      <c r="I4936" s="92" t="s">
        <v>117</v>
      </c>
      <c r="J4936" s="94">
        <v>5624</v>
      </c>
      <c r="K4936" s="95">
        <v>9233</v>
      </c>
      <c r="L4936" s="96">
        <v>765650.60999998404</v>
      </c>
    </row>
    <row r="4937" spans="1:12" s="97" customFormat="1" ht="15" customHeight="1" x14ac:dyDescent="0.25">
      <c r="A4937" s="91" t="s">
        <v>57</v>
      </c>
      <c r="B4937" s="92" t="s">
        <v>42</v>
      </c>
      <c r="C4937" s="92" t="s">
        <v>34</v>
      </c>
      <c r="D4937" s="92" t="s">
        <v>37</v>
      </c>
      <c r="E4937" s="92" t="s">
        <v>37</v>
      </c>
      <c r="F4937" s="92" t="s">
        <v>37</v>
      </c>
      <c r="G4937" s="93" t="s">
        <v>43</v>
      </c>
      <c r="H4937" s="93" t="s">
        <v>122</v>
      </c>
      <c r="I4937" s="92" t="s">
        <v>45</v>
      </c>
      <c r="J4937" s="94">
        <v>10187</v>
      </c>
      <c r="K4937" s="95">
        <v>13149</v>
      </c>
      <c r="L4937" s="96">
        <v>935580.53999994695</v>
      </c>
    </row>
    <row r="4938" spans="1:12" s="97" customFormat="1" ht="15" customHeight="1" x14ac:dyDescent="0.25">
      <c r="A4938" s="91" t="s">
        <v>57</v>
      </c>
      <c r="B4938" s="92" t="s">
        <v>42</v>
      </c>
      <c r="C4938" s="92" t="s">
        <v>34</v>
      </c>
      <c r="D4938" s="92" t="s">
        <v>37</v>
      </c>
      <c r="E4938" s="92" t="s">
        <v>37</v>
      </c>
      <c r="F4938" s="92" t="s">
        <v>37</v>
      </c>
      <c r="G4938" s="93" t="s">
        <v>43</v>
      </c>
      <c r="H4938" s="93" t="s">
        <v>37</v>
      </c>
      <c r="I4938" s="92" t="s">
        <v>117</v>
      </c>
      <c r="J4938" s="94">
        <v>57901</v>
      </c>
      <c r="K4938" s="95">
        <v>118993</v>
      </c>
      <c r="L4938" s="96">
        <v>10463501.199997</v>
      </c>
    </row>
    <row r="4939" spans="1:12" s="97" customFormat="1" ht="15" customHeight="1" x14ac:dyDescent="0.25">
      <c r="A4939" s="91" t="s">
        <v>57</v>
      </c>
      <c r="B4939" s="92" t="s">
        <v>42</v>
      </c>
      <c r="C4939" s="92" t="s">
        <v>34</v>
      </c>
      <c r="D4939" s="92" t="s">
        <v>37</v>
      </c>
      <c r="E4939" s="92" t="s">
        <v>37</v>
      </c>
      <c r="F4939" s="92" t="s">
        <v>37</v>
      </c>
      <c r="G4939" s="93" t="s">
        <v>43</v>
      </c>
      <c r="H4939" s="93" t="s">
        <v>37</v>
      </c>
      <c r="I4939" s="92" t="s">
        <v>45</v>
      </c>
      <c r="J4939" s="94">
        <v>117098</v>
      </c>
      <c r="K4939" s="95">
        <v>199706</v>
      </c>
      <c r="L4939" s="96">
        <v>16314930.999980601</v>
      </c>
    </row>
    <row r="4940" spans="1:12" s="97" customFormat="1" ht="15" customHeight="1" x14ac:dyDescent="0.25">
      <c r="A4940" s="91" t="s">
        <v>57</v>
      </c>
      <c r="B4940" s="92" t="s">
        <v>42</v>
      </c>
      <c r="C4940" s="92" t="s">
        <v>34</v>
      </c>
      <c r="D4940" s="92" t="s">
        <v>37</v>
      </c>
      <c r="E4940" s="92" t="s">
        <v>37</v>
      </c>
      <c r="F4940" s="92" t="s">
        <v>37</v>
      </c>
      <c r="G4940" s="93" t="s">
        <v>43</v>
      </c>
      <c r="H4940" s="93" t="s">
        <v>64</v>
      </c>
      <c r="I4940" s="92" t="s">
        <v>117</v>
      </c>
      <c r="J4940" s="94">
        <v>52379</v>
      </c>
      <c r="K4940" s="95">
        <v>109760</v>
      </c>
      <c r="L4940" s="96">
        <v>9697850.5899969898</v>
      </c>
    </row>
    <row r="4941" spans="1:12" s="97" customFormat="1" ht="15" customHeight="1" x14ac:dyDescent="0.25">
      <c r="A4941" s="91" t="s">
        <v>57</v>
      </c>
      <c r="B4941" s="92" t="s">
        <v>42</v>
      </c>
      <c r="C4941" s="92" t="s">
        <v>34</v>
      </c>
      <c r="D4941" s="92" t="s">
        <v>37</v>
      </c>
      <c r="E4941" s="92" t="s">
        <v>37</v>
      </c>
      <c r="F4941" s="92" t="s">
        <v>37</v>
      </c>
      <c r="G4941" s="93" t="s">
        <v>43</v>
      </c>
      <c r="H4941" s="93" t="s">
        <v>64</v>
      </c>
      <c r="I4941" s="92" t="s">
        <v>45</v>
      </c>
      <c r="J4941" s="94">
        <v>107077</v>
      </c>
      <c r="K4941" s="95">
        <v>186557</v>
      </c>
      <c r="L4941" s="96">
        <v>15379350.459982799</v>
      </c>
    </row>
    <row r="4942" spans="1:12" s="97" customFormat="1" ht="15" customHeight="1" x14ac:dyDescent="0.25">
      <c r="A4942" s="91" t="s">
        <v>57</v>
      </c>
      <c r="B4942" s="92" t="s">
        <v>42</v>
      </c>
      <c r="C4942" s="92" t="s">
        <v>34</v>
      </c>
      <c r="D4942" s="92" t="s">
        <v>37</v>
      </c>
      <c r="E4942" s="92" t="s">
        <v>37</v>
      </c>
      <c r="F4942" s="92" t="s">
        <v>37</v>
      </c>
      <c r="G4942" s="93" t="s">
        <v>44</v>
      </c>
      <c r="H4942" s="93" t="s">
        <v>122</v>
      </c>
      <c r="I4942" s="92" t="s">
        <v>117</v>
      </c>
      <c r="J4942" s="94">
        <v>5699</v>
      </c>
      <c r="K4942" s="95">
        <v>9729</v>
      </c>
      <c r="L4942" s="96">
        <v>795579.939999984</v>
      </c>
    </row>
    <row r="4943" spans="1:12" s="97" customFormat="1" ht="15" customHeight="1" x14ac:dyDescent="0.25">
      <c r="A4943" s="91" t="s">
        <v>57</v>
      </c>
      <c r="B4943" s="92" t="s">
        <v>42</v>
      </c>
      <c r="C4943" s="92" t="s">
        <v>34</v>
      </c>
      <c r="D4943" s="92" t="s">
        <v>37</v>
      </c>
      <c r="E4943" s="92" t="s">
        <v>37</v>
      </c>
      <c r="F4943" s="92" t="s">
        <v>37</v>
      </c>
      <c r="G4943" s="93" t="s">
        <v>44</v>
      </c>
      <c r="H4943" s="93" t="s">
        <v>122</v>
      </c>
      <c r="I4943" s="92" t="s">
        <v>45</v>
      </c>
      <c r="J4943" s="94">
        <v>10555</v>
      </c>
      <c r="K4943" s="95">
        <v>13905</v>
      </c>
      <c r="L4943" s="96">
        <v>988833.96999994398</v>
      </c>
    </row>
    <row r="4944" spans="1:12" s="97" customFormat="1" ht="15" customHeight="1" x14ac:dyDescent="0.25">
      <c r="A4944" s="91" t="s">
        <v>57</v>
      </c>
      <c r="B4944" s="92" t="s">
        <v>42</v>
      </c>
      <c r="C4944" s="92" t="s">
        <v>34</v>
      </c>
      <c r="D4944" s="92" t="s">
        <v>37</v>
      </c>
      <c r="E4944" s="92" t="s">
        <v>37</v>
      </c>
      <c r="F4944" s="92" t="s">
        <v>37</v>
      </c>
      <c r="G4944" s="93" t="s">
        <v>44</v>
      </c>
      <c r="H4944" s="93" t="s">
        <v>37</v>
      </c>
      <c r="I4944" s="92" t="s">
        <v>117</v>
      </c>
      <c r="J4944" s="94">
        <v>54917</v>
      </c>
      <c r="K4944" s="95">
        <v>106400</v>
      </c>
      <c r="L4944" s="96">
        <v>9109447.2399978396</v>
      </c>
    </row>
    <row r="4945" spans="1:12" s="97" customFormat="1" ht="15" customHeight="1" x14ac:dyDescent="0.25">
      <c r="A4945" s="91" t="s">
        <v>57</v>
      </c>
      <c r="B4945" s="92" t="s">
        <v>42</v>
      </c>
      <c r="C4945" s="92" t="s">
        <v>34</v>
      </c>
      <c r="D4945" s="92" t="s">
        <v>37</v>
      </c>
      <c r="E4945" s="92" t="s">
        <v>37</v>
      </c>
      <c r="F4945" s="92" t="s">
        <v>37</v>
      </c>
      <c r="G4945" s="93" t="s">
        <v>44</v>
      </c>
      <c r="H4945" s="93" t="s">
        <v>37</v>
      </c>
      <c r="I4945" s="92" t="s">
        <v>45</v>
      </c>
      <c r="J4945" s="94">
        <v>119332</v>
      </c>
      <c r="K4945" s="95">
        <v>200566</v>
      </c>
      <c r="L4945" s="96">
        <v>16406587.709979801</v>
      </c>
    </row>
    <row r="4946" spans="1:12" s="97" customFormat="1" ht="15" customHeight="1" x14ac:dyDescent="0.25">
      <c r="A4946" s="91" t="s">
        <v>57</v>
      </c>
      <c r="B4946" s="92" t="s">
        <v>42</v>
      </c>
      <c r="C4946" s="92" t="s">
        <v>34</v>
      </c>
      <c r="D4946" s="92" t="s">
        <v>37</v>
      </c>
      <c r="E4946" s="92" t="s">
        <v>37</v>
      </c>
      <c r="F4946" s="92" t="s">
        <v>37</v>
      </c>
      <c r="G4946" s="93" t="s">
        <v>44</v>
      </c>
      <c r="H4946" s="93" t="s">
        <v>64</v>
      </c>
      <c r="I4946" s="92" t="s">
        <v>117</v>
      </c>
      <c r="J4946" s="94">
        <v>49369</v>
      </c>
      <c r="K4946" s="95">
        <v>96671</v>
      </c>
      <c r="L4946" s="96">
        <v>8313867.2999982601</v>
      </c>
    </row>
    <row r="4947" spans="1:12" s="97" customFormat="1" ht="15" customHeight="1" x14ac:dyDescent="0.25">
      <c r="A4947" s="91" t="s">
        <v>57</v>
      </c>
      <c r="B4947" s="92" t="s">
        <v>42</v>
      </c>
      <c r="C4947" s="92" t="s">
        <v>34</v>
      </c>
      <c r="D4947" s="92" t="s">
        <v>37</v>
      </c>
      <c r="E4947" s="92" t="s">
        <v>37</v>
      </c>
      <c r="F4947" s="92" t="s">
        <v>37</v>
      </c>
      <c r="G4947" s="93" t="s">
        <v>44</v>
      </c>
      <c r="H4947" s="93" t="s">
        <v>64</v>
      </c>
      <c r="I4947" s="92" t="s">
        <v>45</v>
      </c>
      <c r="J4947" s="94">
        <v>108959</v>
      </c>
      <c r="K4947" s="95">
        <v>186661</v>
      </c>
      <c r="L4947" s="96">
        <v>15417753.739982</v>
      </c>
    </row>
    <row r="4948" spans="1:12" s="97" customFormat="1" ht="15" customHeight="1" x14ac:dyDescent="0.25">
      <c r="A4948" s="91" t="s">
        <v>57</v>
      </c>
      <c r="B4948" s="92" t="s">
        <v>42</v>
      </c>
      <c r="C4948" s="92" t="s">
        <v>34</v>
      </c>
      <c r="D4948" s="92" t="s">
        <v>37</v>
      </c>
      <c r="E4948" s="92" t="s">
        <v>37</v>
      </c>
      <c r="F4948" s="92" t="s">
        <v>37</v>
      </c>
      <c r="G4948" s="93" t="s">
        <v>98</v>
      </c>
      <c r="H4948" s="93" t="s">
        <v>122</v>
      </c>
      <c r="I4948" s="92" t="s">
        <v>117</v>
      </c>
      <c r="J4948" s="94">
        <v>5225</v>
      </c>
      <c r="K4948" s="95">
        <v>9628</v>
      </c>
      <c r="L4948" s="96">
        <v>786407.46999998705</v>
      </c>
    </row>
    <row r="4949" spans="1:12" s="97" customFormat="1" ht="15" customHeight="1" x14ac:dyDescent="0.25">
      <c r="A4949" s="91" t="s">
        <v>57</v>
      </c>
      <c r="B4949" s="92" t="s">
        <v>42</v>
      </c>
      <c r="C4949" s="92" t="s">
        <v>34</v>
      </c>
      <c r="D4949" s="92" t="s">
        <v>37</v>
      </c>
      <c r="E4949" s="92" t="s">
        <v>37</v>
      </c>
      <c r="F4949" s="92" t="s">
        <v>37</v>
      </c>
      <c r="G4949" s="93" t="s">
        <v>98</v>
      </c>
      <c r="H4949" s="93" t="s">
        <v>122</v>
      </c>
      <c r="I4949" s="92" t="s">
        <v>45</v>
      </c>
      <c r="J4949" s="94">
        <v>10240</v>
      </c>
      <c r="K4949" s="95">
        <v>14278</v>
      </c>
      <c r="L4949" s="96">
        <v>1011553.22999994</v>
      </c>
    </row>
    <row r="4950" spans="1:12" s="97" customFormat="1" ht="15" customHeight="1" x14ac:dyDescent="0.25">
      <c r="A4950" s="91" t="s">
        <v>57</v>
      </c>
      <c r="B4950" s="92" t="s">
        <v>42</v>
      </c>
      <c r="C4950" s="92" t="s">
        <v>34</v>
      </c>
      <c r="D4950" s="92" t="s">
        <v>37</v>
      </c>
      <c r="E4950" s="92" t="s">
        <v>37</v>
      </c>
      <c r="F4950" s="92" t="s">
        <v>37</v>
      </c>
      <c r="G4950" s="93" t="s">
        <v>98</v>
      </c>
      <c r="H4950" s="93" t="s">
        <v>37</v>
      </c>
      <c r="I4950" s="92" t="s">
        <v>117</v>
      </c>
      <c r="J4950" s="94">
        <v>51537</v>
      </c>
      <c r="K4950" s="95">
        <v>102931</v>
      </c>
      <c r="L4950" s="96">
        <v>9246620.2299981192</v>
      </c>
    </row>
    <row r="4951" spans="1:12" s="97" customFormat="1" ht="15" customHeight="1" x14ac:dyDescent="0.25">
      <c r="A4951" s="91" t="s">
        <v>57</v>
      </c>
      <c r="B4951" s="92" t="s">
        <v>42</v>
      </c>
      <c r="C4951" s="92" t="s">
        <v>34</v>
      </c>
      <c r="D4951" s="92" t="s">
        <v>37</v>
      </c>
      <c r="E4951" s="92" t="s">
        <v>37</v>
      </c>
      <c r="F4951" s="92" t="s">
        <v>37</v>
      </c>
      <c r="G4951" s="93" t="s">
        <v>98</v>
      </c>
      <c r="H4951" s="93" t="s">
        <v>37</v>
      </c>
      <c r="I4951" s="92" t="s">
        <v>45</v>
      </c>
      <c r="J4951" s="94">
        <v>123530</v>
      </c>
      <c r="K4951" s="95">
        <v>224195</v>
      </c>
      <c r="L4951" s="96">
        <v>19911744.769991301</v>
      </c>
    </row>
    <row r="4952" spans="1:12" s="97" customFormat="1" ht="15" customHeight="1" x14ac:dyDescent="0.25">
      <c r="A4952" s="91" t="s">
        <v>57</v>
      </c>
      <c r="B4952" s="92" t="s">
        <v>42</v>
      </c>
      <c r="C4952" s="92" t="s">
        <v>34</v>
      </c>
      <c r="D4952" s="92" t="s">
        <v>37</v>
      </c>
      <c r="E4952" s="92" t="s">
        <v>37</v>
      </c>
      <c r="F4952" s="92" t="s">
        <v>37</v>
      </c>
      <c r="G4952" s="93" t="s">
        <v>98</v>
      </c>
      <c r="H4952" s="93" t="s">
        <v>64</v>
      </c>
      <c r="I4952" s="92" t="s">
        <v>117</v>
      </c>
      <c r="J4952" s="94">
        <v>46420</v>
      </c>
      <c r="K4952" s="95">
        <v>93303</v>
      </c>
      <c r="L4952" s="96">
        <v>8460212.7599985693</v>
      </c>
    </row>
    <row r="4953" spans="1:12" s="97" customFormat="1" ht="15" customHeight="1" x14ac:dyDescent="0.25">
      <c r="A4953" s="91" t="s">
        <v>57</v>
      </c>
      <c r="B4953" s="92" t="s">
        <v>42</v>
      </c>
      <c r="C4953" s="92" t="s">
        <v>34</v>
      </c>
      <c r="D4953" s="92" t="s">
        <v>37</v>
      </c>
      <c r="E4953" s="92" t="s">
        <v>37</v>
      </c>
      <c r="F4953" s="92" t="s">
        <v>37</v>
      </c>
      <c r="G4953" s="93" t="s">
        <v>98</v>
      </c>
      <c r="H4953" s="93" t="s">
        <v>64</v>
      </c>
      <c r="I4953" s="92" t="s">
        <v>45</v>
      </c>
      <c r="J4953" s="94">
        <v>113497</v>
      </c>
      <c r="K4953" s="95">
        <v>209917</v>
      </c>
      <c r="L4953" s="96">
        <v>18900191.539987899</v>
      </c>
    </row>
    <row r="4954" spans="1:12" s="97" customFormat="1" ht="15" customHeight="1" x14ac:dyDescent="0.25">
      <c r="A4954" s="91" t="s">
        <v>57</v>
      </c>
      <c r="B4954" s="92" t="s">
        <v>42</v>
      </c>
      <c r="C4954" s="92" t="s">
        <v>34</v>
      </c>
      <c r="D4954" s="92" t="s">
        <v>37</v>
      </c>
      <c r="E4954" s="92" t="s">
        <v>37</v>
      </c>
      <c r="F4954" s="92" t="s">
        <v>37</v>
      </c>
      <c r="G4954" s="93" t="s">
        <v>37</v>
      </c>
      <c r="H4954" s="93" t="s">
        <v>122</v>
      </c>
      <c r="I4954" s="92" t="s">
        <v>117</v>
      </c>
      <c r="J4954" s="94">
        <v>23656</v>
      </c>
      <c r="K4954" s="95">
        <v>50354</v>
      </c>
      <c r="L4954" s="96">
        <v>4120880.61000033</v>
      </c>
    </row>
    <row r="4955" spans="1:12" s="97" customFormat="1" ht="15" customHeight="1" x14ac:dyDescent="0.25">
      <c r="A4955" s="91" t="s">
        <v>57</v>
      </c>
      <c r="B4955" s="92" t="s">
        <v>42</v>
      </c>
      <c r="C4955" s="92" t="s">
        <v>34</v>
      </c>
      <c r="D4955" s="92" t="s">
        <v>37</v>
      </c>
      <c r="E4955" s="92" t="s">
        <v>37</v>
      </c>
      <c r="F4955" s="92" t="s">
        <v>37</v>
      </c>
      <c r="G4955" s="93" t="s">
        <v>37</v>
      </c>
      <c r="H4955" s="93" t="s">
        <v>122</v>
      </c>
      <c r="I4955" s="92" t="s">
        <v>45</v>
      </c>
      <c r="J4955" s="94">
        <v>42865</v>
      </c>
      <c r="K4955" s="95">
        <v>66937</v>
      </c>
      <c r="L4955" s="96">
        <v>4698364.7700003404</v>
      </c>
    </row>
    <row r="4956" spans="1:12" s="97" customFormat="1" ht="15" customHeight="1" x14ac:dyDescent="0.25">
      <c r="A4956" s="91" t="s">
        <v>57</v>
      </c>
      <c r="B4956" s="92" t="s">
        <v>42</v>
      </c>
      <c r="C4956" s="92" t="s">
        <v>34</v>
      </c>
      <c r="D4956" s="92" t="s">
        <v>37</v>
      </c>
      <c r="E4956" s="92" t="s">
        <v>37</v>
      </c>
      <c r="F4956" s="92" t="s">
        <v>37</v>
      </c>
      <c r="G4956" s="93" t="s">
        <v>37</v>
      </c>
      <c r="H4956" s="93" t="s">
        <v>37</v>
      </c>
      <c r="I4956" s="92" t="s">
        <v>117</v>
      </c>
      <c r="J4956" s="94">
        <v>283335</v>
      </c>
      <c r="K4956" s="95">
        <v>626786</v>
      </c>
      <c r="L4956" s="96">
        <v>55318890.500090003</v>
      </c>
    </row>
    <row r="4957" spans="1:12" s="97" customFormat="1" ht="15" customHeight="1" x14ac:dyDescent="0.25">
      <c r="A4957" s="91" t="s">
        <v>57</v>
      </c>
      <c r="B4957" s="92" t="s">
        <v>42</v>
      </c>
      <c r="C4957" s="92" t="s">
        <v>34</v>
      </c>
      <c r="D4957" s="92" t="s">
        <v>37</v>
      </c>
      <c r="E4957" s="92" t="s">
        <v>37</v>
      </c>
      <c r="F4957" s="92" t="s">
        <v>37</v>
      </c>
      <c r="G4957" s="93" t="s">
        <v>37</v>
      </c>
      <c r="H4957" s="93" t="s">
        <v>37</v>
      </c>
      <c r="I4957" s="92" t="s">
        <v>45</v>
      </c>
      <c r="J4957" s="94">
        <v>577134</v>
      </c>
      <c r="K4957" s="95">
        <v>1052159</v>
      </c>
      <c r="L4957" s="96">
        <v>87733308.720003799</v>
      </c>
    </row>
    <row r="4958" spans="1:12" s="97" customFormat="1" ht="15" customHeight="1" x14ac:dyDescent="0.25">
      <c r="A4958" s="91" t="s">
        <v>57</v>
      </c>
      <c r="B4958" s="92" t="s">
        <v>42</v>
      </c>
      <c r="C4958" s="92" t="s">
        <v>34</v>
      </c>
      <c r="D4958" s="92" t="s">
        <v>37</v>
      </c>
      <c r="E4958" s="92" t="s">
        <v>37</v>
      </c>
      <c r="F4958" s="92" t="s">
        <v>37</v>
      </c>
      <c r="G4958" s="93" t="s">
        <v>37</v>
      </c>
      <c r="H4958" s="93" t="s">
        <v>64</v>
      </c>
      <c r="I4958" s="92" t="s">
        <v>117</v>
      </c>
      <c r="J4958" s="94">
        <v>256605</v>
      </c>
      <c r="K4958" s="95">
        <v>565954</v>
      </c>
      <c r="L4958" s="96">
        <v>50191990.340072602</v>
      </c>
    </row>
    <row r="4959" spans="1:12" s="97" customFormat="1" ht="15" customHeight="1" x14ac:dyDescent="0.25">
      <c r="A4959" s="91" t="s">
        <v>57</v>
      </c>
      <c r="B4959" s="92" t="s">
        <v>42</v>
      </c>
      <c r="C4959" s="92" t="s">
        <v>34</v>
      </c>
      <c r="D4959" s="92" t="s">
        <v>37</v>
      </c>
      <c r="E4959" s="92" t="s">
        <v>37</v>
      </c>
      <c r="F4959" s="92" t="s">
        <v>37</v>
      </c>
      <c r="G4959" s="93" t="s">
        <v>37</v>
      </c>
      <c r="H4959" s="93" t="s">
        <v>64</v>
      </c>
      <c r="I4959" s="92" t="s">
        <v>45</v>
      </c>
      <c r="J4959" s="94">
        <v>529535</v>
      </c>
      <c r="K4959" s="95">
        <v>973067</v>
      </c>
      <c r="L4959" s="96">
        <v>82019412.460061401</v>
      </c>
    </row>
    <row r="4960" spans="1:12" s="97" customFormat="1" ht="15" customHeight="1" x14ac:dyDescent="0.25">
      <c r="A4960" s="91" t="s">
        <v>57</v>
      </c>
      <c r="B4960" s="92" t="s">
        <v>42</v>
      </c>
      <c r="C4960" s="92" t="s">
        <v>56</v>
      </c>
      <c r="D4960" s="92" t="s">
        <v>123</v>
      </c>
      <c r="E4960" s="92" t="s">
        <v>61</v>
      </c>
      <c r="F4960" s="92" t="s">
        <v>37</v>
      </c>
      <c r="G4960" s="93" t="s">
        <v>37</v>
      </c>
      <c r="H4960" s="93" t="s">
        <v>37</v>
      </c>
      <c r="I4960" s="92" t="s">
        <v>117</v>
      </c>
      <c r="J4960" s="94">
        <v>10390</v>
      </c>
      <c r="K4960" s="95">
        <v>16771</v>
      </c>
      <c r="L4960" s="96">
        <v>731922.99000010395</v>
      </c>
    </row>
    <row r="4961" spans="1:12" s="97" customFormat="1" ht="15" customHeight="1" x14ac:dyDescent="0.25">
      <c r="A4961" s="91" t="s">
        <v>57</v>
      </c>
      <c r="B4961" s="92" t="s">
        <v>42</v>
      </c>
      <c r="C4961" s="92" t="s">
        <v>56</v>
      </c>
      <c r="D4961" s="92" t="s">
        <v>123</v>
      </c>
      <c r="E4961" s="92" t="s">
        <v>61</v>
      </c>
      <c r="F4961" s="92" t="s">
        <v>37</v>
      </c>
      <c r="G4961" s="93" t="s">
        <v>37</v>
      </c>
      <c r="H4961" s="93" t="s">
        <v>37</v>
      </c>
      <c r="I4961" s="92" t="s">
        <v>45</v>
      </c>
      <c r="J4961" s="94">
        <v>18600</v>
      </c>
      <c r="K4961" s="95">
        <v>25874</v>
      </c>
      <c r="L4961" s="96">
        <v>1016250.1</v>
      </c>
    </row>
    <row r="4962" spans="1:12" s="97" customFormat="1" ht="15" customHeight="1" x14ac:dyDescent="0.25">
      <c r="A4962" s="91" t="s">
        <v>57</v>
      </c>
      <c r="B4962" s="92" t="s">
        <v>42</v>
      </c>
      <c r="C4962" s="92" t="s">
        <v>56</v>
      </c>
      <c r="D4962" s="92" t="s">
        <v>123</v>
      </c>
      <c r="E4962" s="92" t="s">
        <v>62</v>
      </c>
      <c r="F4962" s="92" t="s">
        <v>37</v>
      </c>
      <c r="G4962" s="93" t="s">
        <v>37</v>
      </c>
      <c r="H4962" s="93" t="s">
        <v>37</v>
      </c>
      <c r="I4962" s="92" t="s">
        <v>117</v>
      </c>
      <c r="J4962" s="94">
        <v>5887</v>
      </c>
      <c r="K4962" s="95">
        <v>9690</v>
      </c>
      <c r="L4962" s="96">
        <v>418481.22999998298</v>
      </c>
    </row>
    <row r="4963" spans="1:12" s="97" customFormat="1" ht="15" customHeight="1" x14ac:dyDescent="0.25">
      <c r="A4963" s="91" t="s">
        <v>57</v>
      </c>
      <c r="B4963" s="92" t="s">
        <v>42</v>
      </c>
      <c r="C4963" s="92" t="s">
        <v>56</v>
      </c>
      <c r="D4963" s="92" t="s">
        <v>123</v>
      </c>
      <c r="E4963" s="92" t="s">
        <v>62</v>
      </c>
      <c r="F4963" s="92" t="s">
        <v>37</v>
      </c>
      <c r="G4963" s="93" t="s">
        <v>37</v>
      </c>
      <c r="H4963" s="93" t="s">
        <v>37</v>
      </c>
      <c r="I4963" s="92" t="s">
        <v>45</v>
      </c>
      <c r="J4963" s="94">
        <v>8380</v>
      </c>
      <c r="K4963" s="95">
        <v>11293</v>
      </c>
      <c r="L4963" s="96">
        <v>428504.2</v>
      </c>
    </row>
    <row r="4964" spans="1:12" s="97" customFormat="1" ht="15" customHeight="1" x14ac:dyDescent="0.25">
      <c r="A4964" s="91" t="s">
        <v>57</v>
      </c>
      <c r="B4964" s="92" t="s">
        <v>42</v>
      </c>
      <c r="C4964" s="92" t="s">
        <v>56</v>
      </c>
      <c r="D4964" s="92" t="s">
        <v>123</v>
      </c>
      <c r="E4964" s="92" t="s">
        <v>37</v>
      </c>
      <c r="F4964" s="92" t="s">
        <v>120</v>
      </c>
      <c r="G4964" s="93" t="s">
        <v>37</v>
      </c>
      <c r="H4964" s="93" t="s">
        <v>37</v>
      </c>
      <c r="I4964" s="92" t="s">
        <v>117</v>
      </c>
      <c r="J4964" s="94">
        <v>1181</v>
      </c>
      <c r="K4964" s="95">
        <v>1892</v>
      </c>
      <c r="L4964" s="96">
        <v>78632.639999999505</v>
      </c>
    </row>
    <row r="4965" spans="1:12" s="97" customFormat="1" ht="15" customHeight="1" x14ac:dyDescent="0.25">
      <c r="A4965" s="91" t="s">
        <v>57</v>
      </c>
      <c r="B4965" s="92" t="s">
        <v>42</v>
      </c>
      <c r="C4965" s="92" t="s">
        <v>56</v>
      </c>
      <c r="D4965" s="92" t="s">
        <v>123</v>
      </c>
      <c r="E4965" s="92" t="s">
        <v>37</v>
      </c>
      <c r="F4965" s="92" t="s">
        <v>120</v>
      </c>
      <c r="G4965" s="93" t="s">
        <v>37</v>
      </c>
      <c r="H4965" s="93" t="s">
        <v>37</v>
      </c>
      <c r="I4965" s="92" t="s">
        <v>45</v>
      </c>
      <c r="J4965" s="94">
        <v>1556</v>
      </c>
      <c r="K4965" s="95">
        <v>2018</v>
      </c>
      <c r="L4965" s="96">
        <v>71408.200000000099</v>
      </c>
    </row>
    <row r="4966" spans="1:12" s="97" customFormat="1" ht="15" customHeight="1" x14ac:dyDescent="0.25">
      <c r="A4966" s="91" t="s">
        <v>57</v>
      </c>
      <c r="B4966" s="92" t="s">
        <v>42</v>
      </c>
      <c r="C4966" s="92" t="s">
        <v>56</v>
      </c>
      <c r="D4966" s="92" t="s">
        <v>123</v>
      </c>
      <c r="E4966" s="92" t="s">
        <v>37</v>
      </c>
      <c r="F4966" s="92" t="s">
        <v>121</v>
      </c>
      <c r="G4966" s="93" t="s">
        <v>37</v>
      </c>
      <c r="H4966" s="93" t="s">
        <v>37</v>
      </c>
      <c r="I4966" s="92" t="s">
        <v>117</v>
      </c>
      <c r="J4966" s="94">
        <v>12897</v>
      </c>
      <c r="K4966" s="95">
        <v>20678</v>
      </c>
      <c r="L4966" s="96">
        <v>882738.86000015505</v>
      </c>
    </row>
    <row r="4967" spans="1:12" s="97" customFormat="1" ht="15" customHeight="1" x14ac:dyDescent="0.25">
      <c r="A4967" s="91" t="s">
        <v>57</v>
      </c>
      <c r="B4967" s="92" t="s">
        <v>42</v>
      </c>
      <c r="C4967" s="92" t="s">
        <v>56</v>
      </c>
      <c r="D4967" s="92" t="s">
        <v>123</v>
      </c>
      <c r="E4967" s="92" t="s">
        <v>37</v>
      </c>
      <c r="F4967" s="92" t="s">
        <v>121</v>
      </c>
      <c r="G4967" s="93" t="s">
        <v>37</v>
      </c>
      <c r="H4967" s="93" t="s">
        <v>37</v>
      </c>
      <c r="I4967" s="92" t="s">
        <v>45</v>
      </c>
      <c r="J4967" s="94">
        <v>21923</v>
      </c>
      <c r="K4967" s="95">
        <v>30361</v>
      </c>
      <c r="L4967" s="96">
        <v>1181070.8000000999</v>
      </c>
    </row>
    <row r="4968" spans="1:12" s="97" customFormat="1" ht="15" customHeight="1" x14ac:dyDescent="0.25">
      <c r="A4968" s="91" t="s">
        <v>57</v>
      </c>
      <c r="B4968" s="92" t="s">
        <v>42</v>
      </c>
      <c r="C4968" s="92" t="s">
        <v>56</v>
      </c>
      <c r="D4968" s="92" t="s">
        <v>123</v>
      </c>
      <c r="E4968" s="92" t="s">
        <v>37</v>
      </c>
      <c r="F4968" s="92" t="s">
        <v>60</v>
      </c>
      <c r="G4968" s="93" t="s">
        <v>37</v>
      </c>
      <c r="H4968" s="93" t="s">
        <v>37</v>
      </c>
      <c r="I4968" s="92" t="s">
        <v>117</v>
      </c>
      <c r="J4968" s="94">
        <v>2205</v>
      </c>
      <c r="K4968" s="95">
        <v>3891</v>
      </c>
      <c r="L4968" s="96">
        <v>189032.72</v>
      </c>
    </row>
    <row r="4969" spans="1:12" s="97" customFormat="1" ht="15" customHeight="1" x14ac:dyDescent="0.25">
      <c r="A4969" s="91" t="s">
        <v>57</v>
      </c>
      <c r="B4969" s="92" t="s">
        <v>42</v>
      </c>
      <c r="C4969" s="92" t="s">
        <v>56</v>
      </c>
      <c r="D4969" s="92" t="s">
        <v>123</v>
      </c>
      <c r="E4969" s="92" t="s">
        <v>37</v>
      </c>
      <c r="F4969" s="92" t="s">
        <v>60</v>
      </c>
      <c r="G4969" s="93" t="s">
        <v>37</v>
      </c>
      <c r="H4969" s="93" t="s">
        <v>37</v>
      </c>
      <c r="I4969" s="92" t="s">
        <v>45</v>
      </c>
      <c r="J4969" s="94">
        <v>3512</v>
      </c>
      <c r="K4969" s="95">
        <v>4788</v>
      </c>
      <c r="L4969" s="96">
        <v>192275.3</v>
      </c>
    </row>
    <row r="4970" spans="1:12" s="97" customFormat="1" ht="15" customHeight="1" x14ac:dyDescent="0.25">
      <c r="A4970" s="91" t="s">
        <v>57</v>
      </c>
      <c r="B4970" s="92" t="s">
        <v>42</v>
      </c>
      <c r="C4970" s="92" t="s">
        <v>56</v>
      </c>
      <c r="D4970" s="92" t="s">
        <v>123</v>
      </c>
      <c r="E4970" s="92" t="s">
        <v>37</v>
      </c>
      <c r="F4970" s="92" t="s">
        <v>37</v>
      </c>
      <c r="G4970" s="93" t="s">
        <v>37</v>
      </c>
      <c r="H4970" s="93" t="s">
        <v>37</v>
      </c>
      <c r="I4970" s="92" t="s">
        <v>117</v>
      </c>
      <c r="J4970" s="94">
        <v>16277</v>
      </c>
      <c r="K4970" s="95">
        <v>26461</v>
      </c>
      <c r="L4970" s="96">
        <v>1150404.22000019</v>
      </c>
    </row>
    <row r="4971" spans="1:12" s="97" customFormat="1" ht="15" customHeight="1" x14ac:dyDescent="0.25">
      <c r="A4971" s="91" t="s">
        <v>57</v>
      </c>
      <c r="B4971" s="92" t="s">
        <v>42</v>
      </c>
      <c r="C4971" s="92" t="s">
        <v>56</v>
      </c>
      <c r="D4971" s="92" t="s">
        <v>123</v>
      </c>
      <c r="E4971" s="92" t="s">
        <v>37</v>
      </c>
      <c r="F4971" s="92" t="s">
        <v>37</v>
      </c>
      <c r="G4971" s="93" t="s">
        <v>37</v>
      </c>
      <c r="H4971" s="93" t="s">
        <v>37</v>
      </c>
      <c r="I4971" s="92" t="s">
        <v>45</v>
      </c>
      <c r="J4971" s="94">
        <v>26980</v>
      </c>
      <c r="K4971" s="95">
        <v>37167</v>
      </c>
      <c r="L4971" s="96">
        <v>1444754.30000014</v>
      </c>
    </row>
    <row r="4972" spans="1:12" s="97" customFormat="1" ht="15" customHeight="1" x14ac:dyDescent="0.25">
      <c r="A4972" s="91" t="s">
        <v>57</v>
      </c>
      <c r="B4972" s="92" t="s">
        <v>42</v>
      </c>
      <c r="C4972" s="92" t="s">
        <v>56</v>
      </c>
      <c r="D4972" s="92" t="s">
        <v>125</v>
      </c>
      <c r="E4972" s="92" t="s">
        <v>61</v>
      </c>
      <c r="F4972" s="92" t="s">
        <v>37</v>
      </c>
      <c r="G4972" s="93" t="s">
        <v>37</v>
      </c>
      <c r="H4972" s="93" t="s">
        <v>37</v>
      </c>
      <c r="I4972" s="92" t="s">
        <v>117</v>
      </c>
      <c r="J4972" s="94">
        <v>4465</v>
      </c>
      <c r="K4972" s="95">
        <v>17125</v>
      </c>
      <c r="L4972" s="96">
        <v>1492318.22000004</v>
      </c>
    </row>
    <row r="4973" spans="1:12" s="97" customFormat="1" ht="15" customHeight="1" x14ac:dyDescent="0.25">
      <c r="A4973" s="91" t="s">
        <v>57</v>
      </c>
      <c r="B4973" s="92" t="s">
        <v>42</v>
      </c>
      <c r="C4973" s="92" t="s">
        <v>56</v>
      </c>
      <c r="D4973" s="92" t="s">
        <v>125</v>
      </c>
      <c r="E4973" s="92" t="s">
        <v>61</v>
      </c>
      <c r="F4973" s="92" t="s">
        <v>37</v>
      </c>
      <c r="G4973" s="93" t="s">
        <v>37</v>
      </c>
      <c r="H4973" s="93" t="s">
        <v>37</v>
      </c>
      <c r="I4973" s="92" t="s">
        <v>45</v>
      </c>
      <c r="J4973" s="94">
        <v>3947</v>
      </c>
      <c r="K4973" s="95">
        <v>11768</v>
      </c>
      <c r="L4973" s="96">
        <v>879573.69999986095</v>
      </c>
    </row>
    <row r="4974" spans="1:12" s="97" customFormat="1" ht="15" customHeight="1" x14ac:dyDescent="0.25">
      <c r="A4974" s="91" t="s">
        <v>57</v>
      </c>
      <c r="B4974" s="92" t="s">
        <v>42</v>
      </c>
      <c r="C4974" s="92" t="s">
        <v>56</v>
      </c>
      <c r="D4974" s="92" t="s">
        <v>125</v>
      </c>
      <c r="E4974" s="92" t="s">
        <v>62</v>
      </c>
      <c r="F4974" s="92" t="s">
        <v>37</v>
      </c>
      <c r="G4974" s="93" t="s">
        <v>37</v>
      </c>
      <c r="H4974" s="93" t="s">
        <v>37</v>
      </c>
      <c r="I4974" s="92" t="s">
        <v>117</v>
      </c>
      <c r="J4974" s="94">
        <v>2887</v>
      </c>
      <c r="K4974" s="95">
        <v>10053</v>
      </c>
      <c r="L4974" s="96">
        <v>897563.87999986694</v>
      </c>
    </row>
    <row r="4975" spans="1:12" s="97" customFormat="1" ht="15" customHeight="1" x14ac:dyDescent="0.25">
      <c r="A4975" s="91" t="s">
        <v>57</v>
      </c>
      <c r="B4975" s="92" t="s">
        <v>42</v>
      </c>
      <c r="C4975" s="92" t="s">
        <v>56</v>
      </c>
      <c r="D4975" s="92" t="s">
        <v>125</v>
      </c>
      <c r="E4975" s="92" t="s">
        <v>62</v>
      </c>
      <c r="F4975" s="92" t="s">
        <v>37</v>
      </c>
      <c r="G4975" s="93" t="s">
        <v>37</v>
      </c>
      <c r="H4975" s="93" t="s">
        <v>37</v>
      </c>
      <c r="I4975" s="92" t="s">
        <v>45</v>
      </c>
      <c r="J4975" s="94">
        <v>1887</v>
      </c>
      <c r="K4975" s="95">
        <v>4901</v>
      </c>
      <c r="L4975" s="96">
        <v>356462.09999999299</v>
      </c>
    </row>
    <row r="4976" spans="1:12" s="97" customFormat="1" ht="15" customHeight="1" x14ac:dyDescent="0.25">
      <c r="A4976" s="91" t="s">
        <v>57</v>
      </c>
      <c r="B4976" s="92" t="s">
        <v>42</v>
      </c>
      <c r="C4976" s="92" t="s">
        <v>56</v>
      </c>
      <c r="D4976" s="92" t="s">
        <v>125</v>
      </c>
      <c r="E4976" s="92" t="s">
        <v>37</v>
      </c>
      <c r="F4976" s="92" t="s">
        <v>120</v>
      </c>
      <c r="G4976" s="93" t="s">
        <v>37</v>
      </c>
      <c r="H4976" s="93" t="s">
        <v>37</v>
      </c>
      <c r="I4976" s="92" t="s">
        <v>117</v>
      </c>
      <c r="J4976" s="94">
        <v>506</v>
      </c>
      <c r="K4976" s="95">
        <v>1996</v>
      </c>
      <c r="L4976" s="96">
        <v>208467.63000000099</v>
      </c>
    </row>
    <row r="4977" spans="1:12" s="97" customFormat="1" ht="15" customHeight="1" x14ac:dyDescent="0.25">
      <c r="A4977" s="91" t="s">
        <v>57</v>
      </c>
      <c r="B4977" s="92" t="s">
        <v>42</v>
      </c>
      <c r="C4977" s="92" t="s">
        <v>56</v>
      </c>
      <c r="D4977" s="92" t="s">
        <v>125</v>
      </c>
      <c r="E4977" s="92" t="s">
        <v>37</v>
      </c>
      <c r="F4977" s="92" t="s">
        <v>120</v>
      </c>
      <c r="G4977" s="93" t="s">
        <v>37</v>
      </c>
      <c r="H4977" s="93" t="s">
        <v>37</v>
      </c>
      <c r="I4977" s="92" t="s">
        <v>45</v>
      </c>
      <c r="J4977" s="94">
        <v>441</v>
      </c>
      <c r="K4977" s="95">
        <v>1244</v>
      </c>
      <c r="L4977" s="96">
        <v>96444.100000001097</v>
      </c>
    </row>
    <row r="4978" spans="1:12" s="97" customFormat="1" ht="15" customHeight="1" x14ac:dyDescent="0.25">
      <c r="A4978" s="91" t="s">
        <v>57</v>
      </c>
      <c r="B4978" s="92" t="s">
        <v>42</v>
      </c>
      <c r="C4978" s="92" t="s">
        <v>56</v>
      </c>
      <c r="D4978" s="92" t="s">
        <v>125</v>
      </c>
      <c r="E4978" s="92" t="s">
        <v>37</v>
      </c>
      <c r="F4978" s="92" t="s">
        <v>121</v>
      </c>
      <c r="G4978" s="93" t="s">
        <v>37</v>
      </c>
      <c r="H4978" s="93" t="s">
        <v>37</v>
      </c>
      <c r="I4978" s="92" t="s">
        <v>117</v>
      </c>
      <c r="J4978" s="94">
        <v>5960</v>
      </c>
      <c r="K4978" s="95">
        <v>21369</v>
      </c>
      <c r="L4978" s="96">
        <v>1871362.5800000899</v>
      </c>
    </row>
    <row r="4979" spans="1:12" s="97" customFormat="1" ht="15" customHeight="1" x14ac:dyDescent="0.25">
      <c r="A4979" s="91" t="s">
        <v>57</v>
      </c>
      <c r="B4979" s="92" t="s">
        <v>42</v>
      </c>
      <c r="C4979" s="92" t="s">
        <v>56</v>
      </c>
      <c r="D4979" s="92" t="s">
        <v>125</v>
      </c>
      <c r="E4979" s="92" t="s">
        <v>37</v>
      </c>
      <c r="F4979" s="92" t="s">
        <v>121</v>
      </c>
      <c r="G4979" s="93" t="s">
        <v>37</v>
      </c>
      <c r="H4979" s="93" t="s">
        <v>37</v>
      </c>
      <c r="I4979" s="92" t="s">
        <v>45</v>
      </c>
      <c r="J4979" s="94">
        <v>4835</v>
      </c>
      <c r="K4979" s="95">
        <v>13847</v>
      </c>
      <c r="L4979" s="96">
        <v>1026005.79999984</v>
      </c>
    </row>
    <row r="4980" spans="1:12" s="97" customFormat="1" ht="15" customHeight="1" x14ac:dyDescent="0.25">
      <c r="A4980" s="91" t="s">
        <v>57</v>
      </c>
      <c r="B4980" s="92" t="s">
        <v>42</v>
      </c>
      <c r="C4980" s="92" t="s">
        <v>56</v>
      </c>
      <c r="D4980" s="92" t="s">
        <v>125</v>
      </c>
      <c r="E4980" s="92" t="s">
        <v>37</v>
      </c>
      <c r="F4980" s="92" t="s">
        <v>60</v>
      </c>
      <c r="G4980" s="93" t="s">
        <v>37</v>
      </c>
      <c r="H4980" s="93" t="s">
        <v>37</v>
      </c>
      <c r="I4980" s="92" t="s">
        <v>117</v>
      </c>
      <c r="J4980" s="94">
        <v>898</v>
      </c>
      <c r="K4980" s="95">
        <v>3813</v>
      </c>
      <c r="L4980" s="96">
        <v>310051.89000000397</v>
      </c>
    </row>
    <row r="4981" spans="1:12" s="97" customFormat="1" ht="15" customHeight="1" x14ac:dyDescent="0.25">
      <c r="A4981" s="91" t="s">
        <v>57</v>
      </c>
      <c r="B4981" s="92" t="s">
        <v>42</v>
      </c>
      <c r="C4981" s="92" t="s">
        <v>56</v>
      </c>
      <c r="D4981" s="92" t="s">
        <v>125</v>
      </c>
      <c r="E4981" s="92" t="s">
        <v>37</v>
      </c>
      <c r="F4981" s="92" t="s">
        <v>60</v>
      </c>
      <c r="G4981" s="93" t="s">
        <v>37</v>
      </c>
      <c r="H4981" s="93" t="s">
        <v>37</v>
      </c>
      <c r="I4981" s="92" t="s">
        <v>45</v>
      </c>
      <c r="J4981" s="94">
        <v>567</v>
      </c>
      <c r="K4981" s="95">
        <v>1578</v>
      </c>
      <c r="L4981" s="96">
        <v>113585.900000002</v>
      </c>
    </row>
    <row r="4982" spans="1:12" s="97" customFormat="1" ht="15" customHeight="1" x14ac:dyDescent="0.25">
      <c r="A4982" s="91" t="s">
        <v>57</v>
      </c>
      <c r="B4982" s="92" t="s">
        <v>42</v>
      </c>
      <c r="C4982" s="92" t="s">
        <v>56</v>
      </c>
      <c r="D4982" s="92" t="s">
        <v>125</v>
      </c>
      <c r="E4982" s="92" t="s">
        <v>37</v>
      </c>
      <c r="F4982" s="92" t="s">
        <v>37</v>
      </c>
      <c r="G4982" s="93" t="s">
        <v>37</v>
      </c>
      <c r="H4982" s="93" t="s">
        <v>37</v>
      </c>
      <c r="I4982" s="92" t="s">
        <v>117</v>
      </c>
      <c r="J4982" s="94">
        <v>7351</v>
      </c>
      <c r="K4982" s="95">
        <v>27178</v>
      </c>
      <c r="L4982" s="96">
        <v>2389882.1000006101</v>
      </c>
    </row>
    <row r="4983" spans="1:12" s="97" customFormat="1" ht="15" customHeight="1" x14ac:dyDescent="0.25">
      <c r="A4983" s="91" t="s">
        <v>57</v>
      </c>
      <c r="B4983" s="92" t="s">
        <v>42</v>
      </c>
      <c r="C4983" s="92" t="s">
        <v>56</v>
      </c>
      <c r="D4983" s="92" t="s">
        <v>125</v>
      </c>
      <c r="E4983" s="92" t="s">
        <v>37</v>
      </c>
      <c r="F4983" s="92" t="s">
        <v>37</v>
      </c>
      <c r="G4983" s="93" t="s">
        <v>37</v>
      </c>
      <c r="H4983" s="93" t="s">
        <v>37</v>
      </c>
      <c r="I4983" s="92" t="s">
        <v>45</v>
      </c>
      <c r="J4983" s="94">
        <v>5834</v>
      </c>
      <c r="K4983" s="95">
        <v>16669</v>
      </c>
      <c r="L4983" s="96">
        <v>1236035.79999994</v>
      </c>
    </row>
    <row r="4984" spans="1:12" s="97" customFormat="1" ht="15" customHeight="1" x14ac:dyDescent="0.25">
      <c r="A4984" s="91" t="s">
        <v>57</v>
      </c>
      <c r="B4984" s="92" t="s">
        <v>42</v>
      </c>
      <c r="C4984" s="92" t="s">
        <v>56</v>
      </c>
      <c r="D4984" s="92" t="s">
        <v>124</v>
      </c>
      <c r="E4984" s="92" t="s">
        <v>61</v>
      </c>
      <c r="F4984" s="92" t="s">
        <v>37</v>
      </c>
      <c r="G4984" s="93" t="s">
        <v>37</v>
      </c>
      <c r="H4984" s="93" t="s">
        <v>37</v>
      </c>
      <c r="I4984" s="92" t="s">
        <v>117</v>
      </c>
      <c r="J4984" s="94">
        <v>205</v>
      </c>
      <c r="K4984" s="95">
        <v>289</v>
      </c>
      <c r="L4984" s="96">
        <v>29908.2600000001</v>
      </c>
    </row>
    <row r="4985" spans="1:12" s="97" customFormat="1" ht="15" customHeight="1" x14ac:dyDescent="0.25">
      <c r="A4985" s="91" t="s">
        <v>57</v>
      </c>
      <c r="B4985" s="92" t="s">
        <v>42</v>
      </c>
      <c r="C4985" s="92" t="s">
        <v>56</v>
      </c>
      <c r="D4985" s="92" t="s">
        <v>124</v>
      </c>
      <c r="E4985" s="92" t="s">
        <v>61</v>
      </c>
      <c r="F4985" s="92" t="s">
        <v>37</v>
      </c>
      <c r="G4985" s="93" t="s">
        <v>37</v>
      </c>
      <c r="H4985" s="93" t="s">
        <v>37</v>
      </c>
      <c r="I4985" s="92" t="s">
        <v>45</v>
      </c>
      <c r="J4985" s="94">
        <v>167</v>
      </c>
      <c r="K4985" s="95">
        <v>309</v>
      </c>
      <c r="L4985" s="96">
        <v>18021</v>
      </c>
    </row>
    <row r="4986" spans="1:12" s="97" customFormat="1" ht="15" customHeight="1" x14ac:dyDescent="0.25">
      <c r="A4986" s="91" t="s">
        <v>57</v>
      </c>
      <c r="B4986" s="92" t="s">
        <v>42</v>
      </c>
      <c r="C4986" s="92" t="s">
        <v>56</v>
      </c>
      <c r="D4986" s="92" t="s">
        <v>124</v>
      </c>
      <c r="E4986" s="92" t="s">
        <v>62</v>
      </c>
      <c r="F4986" s="92" t="s">
        <v>37</v>
      </c>
      <c r="G4986" s="93" t="s">
        <v>37</v>
      </c>
      <c r="H4986" s="93" t="s">
        <v>37</v>
      </c>
      <c r="I4986" s="92" t="s">
        <v>117</v>
      </c>
      <c r="J4986" s="94">
        <v>122</v>
      </c>
      <c r="K4986" s="95">
        <v>152</v>
      </c>
      <c r="L4986" s="96">
        <v>15443</v>
      </c>
    </row>
    <row r="4987" spans="1:12" s="97" customFormat="1" ht="15" customHeight="1" x14ac:dyDescent="0.25">
      <c r="A4987" s="91" t="s">
        <v>57</v>
      </c>
      <c r="B4987" s="92" t="s">
        <v>42</v>
      </c>
      <c r="C4987" s="92" t="s">
        <v>56</v>
      </c>
      <c r="D4987" s="92" t="s">
        <v>124</v>
      </c>
      <c r="E4987" s="92" t="s">
        <v>62</v>
      </c>
      <c r="F4987" s="92" t="s">
        <v>37</v>
      </c>
      <c r="G4987" s="93" t="s">
        <v>37</v>
      </c>
      <c r="H4987" s="93" t="s">
        <v>37</v>
      </c>
      <c r="I4987" s="92" t="s">
        <v>45</v>
      </c>
      <c r="J4987" s="94">
        <v>95</v>
      </c>
      <c r="K4987" s="95">
        <v>175</v>
      </c>
      <c r="L4987" s="96">
        <v>11681.4</v>
      </c>
    </row>
    <row r="4988" spans="1:12" s="97" customFormat="1" ht="15" customHeight="1" x14ac:dyDescent="0.25">
      <c r="A4988" s="91" t="s">
        <v>57</v>
      </c>
      <c r="B4988" s="92" t="s">
        <v>42</v>
      </c>
      <c r="C4988" s="92" t="s">
        <v>56</v>
      </c>
      <c r="D4988" s="92" t="s">
        <v>124</v>
      </c>
      <c r="E4988" s="92" t="s">
        <v>37</v>
      </c>
      <c r="F4988" s="92" t="s">
        <v>120</v>
      </c>
      <c r="G4988" s="93" t="s">
        <v>37</v>
      </c>
      <c r="H4988" s="93" t="s">
        <v>37</v>
      </c>
      <c r="I4988" s="92" t="s">
        <v>117</v>
      </c>
      <c r="J4988" s="94">
        <v>319</v>
      </c>
      <c r="K4988" s="95">
        <v>432</v>
      </c>
      <c r="L4988" s="96">
        <v>44713.760000000097</v>
      </c>
    </row>
    <row r="4989" spans="1:12" s="97" customFormat="1" ht="15" customHeight="1" x14ac:dyDescent="0.25">
      <c r="A4989" s="91" t="s">
        <v>57</v>
      </c>
      <c r="B4989" s="92" t="s">
        <v>42</v>
      </c>
      <c r="C4989" s="92" t="s">
        <v>56</v>
      </c>
      <c r="D4989" s="92" t="s">
        <v>124</v>
      </c>
      <c r="E4989" s="92" t="s">
        <v>37</v>
      </c>
      <c r="F4989" s="92" t="s">
        <v>120</v>
      </c>
      <c r="G4989" s="93" t="s">
        <v>37</v>
      </c>
      <c r="H4989" s="93" t="s">
        <v>37</v>
      </c>
      <c r="I4989" s="92" t="s">
        <v>45</v>
      </c>
      <c r="J4989" s="94">
        <v>255</v>
      </c>
      <c r="K4989" s="95">
        <v>476</v>
      </c>
      <c r="L4989" s="96">
        <v>29312.2</v>
      </c>
    </row>
    <row r="4990" spans="1:12" s="97" customFormat="1" ht="15" customHeight="1" x14ac:dyDescent="0.25">
      <c r="A4990" s="91" t="s">
        <v>57</v>
      </c>
      <c r="B4990" s="92" t="s">
        <v>42</v>
      </c>
      <c r="C4990" s="92" t="s">
        <v>56</v>
      </c>
      <c r="D4990" s="92" t="s">
        <v>124</v>
      </c>
      <c r="E4990" s="92" t="s">
        <v>37</v>
      </c>
      <c r="F4990" s="92" t="s">
        <v>37</v>
      </c>
      <c r="G4990" s="93" t="s">
        <v>37</v>
      </c>
      <c r="H4990" s="93" t="s">
        <v>37</v>
      </c>
      <c r="I4990" s="92" t="s">
        <v>117</v>
      </c>
      <c r="J4990" s="94">
        <v>327</v>
      </c>
      <c r="K4990" s="95">
        <v>441</v>
      </c>
      <c r="L4990" s="96">
        <v>45351.259999999696</v>
      </c>
    </row>
    <row r="4991" spans="1:12" s="97" customFormat="1" ht="15" customHeight="1" x14ac:dyDescent="0.25">
      <c r="A4991" s="91" t="s">
        <v>57</v>
      </c>
      <c r="B4991" s="92" t="s">
        <v>42</v>
      </c>
      <c r="C4991" s="92" t="s">
        <v>56</v>
      </c>
      <c r="D4991" s="92" t="s">
        <v>124</v>
      </c>
      <c r="E4991" s="92" t="s">
        <v>37</v>
      </c>
      <c r="F4991" s="92" t="s">
        <v>37</v>
      </c>
      <c r="G4991" s="93" t="s">
        <v>37</v>
      </c>
      <c r="H4991" s="93" t="s">
        <v>37</v>
      </c>
      <c r="I4991" s="92" t="s">
        <v>45</v>
      </c>
      <c r="J4991" s="94">
        <v>262</v>
      </c>
      <c r="K4991" s="95">
        <v>484</v>
      </c>
      <c r="L4991" s="96">
        <v>29702.400000000001</v>
      </c>
    </row>
    <row r="4992" spans="1:12" s="97" customFormat="1" ht="15" customHeight="1" x14ac:dyDescent="0.25">
      <c r="A4992" s="91" t="s">
        <v>57</v>
      </c>
      <c r="B4992" s="92" t="s">
        <v>42</v>
      </c>
      <c r="C4992" s="92" t="s">
        <v>56</v>
      </c>
      <c r="D4992" s="92" t="s">
        <v>37</v>
      </c>
      <c r="E4992" s="92" t="s">
        <v>61</v>
      </c>
      <c r="F4992" s="92" t="s">
        <v>120</v>
      </c>
      <c r="G4992" s="93" t="s">
        <v>37</v>
      </c>
      <c r="H4992" s="93" t="s">
        <v>37</v>
      </c>
      <c r="I4992" s="92" t="s">
        <v>117</v>
      </c>
      <c r="J4992" s="94">
        <v>1314</v>
      </c>
      <c r="K4992" s="95">
        <v>3070</v>
      </c>
      <c r="L4992" s="96">
        <v>238913.12</v>
      </c>
    </row>
    <row r="4993" spans="1:12" s="97" customFormat="1" ht="15" customHeight="1" x14ac:dyDescent="0.25">
      <c r="A4993" s="91" t="s">
        <v>57</v>
      </c>
      <c r="B4993" s="92" t="s">
        <v>42</v>
      </c>
      <c r="C4993" s="92" t="s">
        <v>56</v>
      </c>
      <c r="D4993" s="92" t="s">
        <v>37</v>
      </c>
      <c r="E4993" s="92" t="s">
        <v>61</v>
      </c>
      <c r="F4993" s="92" t="s">
        <v>120</v>
      </c>
      <c r="G4993" s="93" t="s">
        <v>37</v>
      </c>
      <c r="H4993" s="93" t="s">
        <v>37</v>
      </c>
      <c r="I4993" s="92" t="s">
        <v>45</v>
      </c>
      <c r="J4993" s="94">
        <v>1486</v>
      </c>
      <c r="K4993" s="95">
        <v>2609</v>
      </c>
      <c r="L4993" s="96">
        <v>138230.5</v>
      </c>
    </row>
    <row r="4994" spans="1:12" s="97" customFormat="1" ht="15" customHeight="1" x14ac:dyDescent="0.25">
      <c r="A4994" s="91" t="s">
        <v>57</v>
      </c>
      <c r="B4994" s="92" t="s">
        <v>42</v>
      </c>
      <c r="C4994" s="92" t="s">
        <v>56</v>
      </c>
      <c r="D4994" s="92" t="s">
        <v>37</v>
      </c>
      <c r="E4994" s="92" t="s">
        <v>61</v>
      </c>
      <c r="F4994" s="92" t="s">
        <v>121</v>
      </c>
      <c r="G4994" s="93" t="s">
        <v>37</v>
      </c>
      <c r="H4994" s="93" t="s">
        <v>37</v>
      </c>
      <c r="I4994" s="92" t="s">
        <v>117</v>
      </c>
      <c r="J4994" s="94">
        <v>11211</v>
      </c>
      <c r="K4994" s="95">
        <v>25883</v>
      </c>
      <c r="L4994" s="96">
        <v>1682746.9200003401</v>
      </c>
    </row>
    <row r="4995" spans="1:12" s="97" customFormat="1" ht="15" customHeight="1" x14ac:dyDescent="0.25">
      <c r="A4995" s="91" t="s">
        <v>57</v>
      </c>
      <c r="B4995" s="92" t="s">
        <v>42</v>
      </c>
      <c r="C4995" s="92" t="s">
        <v>56</v>
      </c>
      <c r="D4995" s="92" t="s">
        <v>37</v>
      </c>
      <c r="E4995" s="92" t="s">
        <v>61</v>
      </c>
      <c r="F4995" s="92" t="s">
        <v>121</v>
      </c>
      <c r="G4995" s="93" t="s">
        <v>37</v>
      </c>
      <c r="H4995" s="93" t="s">
        <v>37</v>
      </c>
      <c r="I4995" s="92" t="s">
        <v>45</v>
      </c>
      <c r="J4995" s="94">
        <v>17932</v>
      </c>
      <c r="K4995" s="95">
        <v>30781</v>
      </c>
      <c r="L4995" s="96">
        <v>1551197.19999986</v>
      </c>
    </row>
    <row r="4996" spans="1:12" s="97" customFormat="1" ht="15" customHeight="1" x14ac:dyDescent="0.25">
      <c r="A4996" s="91" t="s">
        <v>57</v>
      </c>
      <c r="B4996" s="92" t="s">
        <v>42</v>
      </c>
      <c r="C4996" s="92" t="s">
        <v>56</v>
      </c>
      <c r="D4996" s="92" t="s">
        <v>37</v>
      </c>
      <c r="E4996" s="92" t="s">
        <v>61</v>
      </c>
      <c r="F4996" s="92" t="s">
        <v>60</v>
      </c>
      <c r="G4996" s="93" t="s">
        <v>37</v>
      </c>
      <c r="H4996" s="93" t="s">
        <v>37</v>
      </c>
      <c r="I4996" s="92" t="s">
        <v>117</v>
      </c>
      <c r="J4996" s="94">
        <v>2012</v>
      </c>
      <c r="K4996" s="95">
        <v>5232</v>
      </c>
      <c r="L4996" s="96">
        <v>332489.43000000197</v>
      </c>
    </row>
    <row r="4997" spans="1:12" s="97" customFormat="1" ht="15" customHeight="1" x14ac:dyDescent="0.25">
      <c r="A4997" s="91" t="s">
        <v>57</v>
      </c>
      <c r="B4997" s="92" t="s">
        <v>42</v>
      </c>
      <c r="C4997" s="92" t="s">
        <v>56</v>
      </c>
      <c r="D4997" s="92" t="s">
        <v>37</v>
      </c>
      <c r="E4997" s="92" t="s">
        <v>61</v>
      </c>
      <c r="F4997" s="92" t="s">
        <v>60</v>
      </c>
      <c r="G4997" s="93" t="s">
        <v>37</v>
      </c>
      <c r="H4997" s="93" t="s">
        <v>37</v>
      </c>
      <c r="I4997" s="92" t="s">
        <v>45</v>
      </c>
      <c r="J4997" s="94">
        <v>2791</v>
      </c>
      <c r="K4997" s="95">
        <v>4561</v>
      </c>
      <c r="L4997" s="96">
        <v>224417.10000000201</v>
      </c>
    </row>
    <row r="4998" spans="1:12" s="97" customFormat="1" ht="15" customHeight="1" x14ac:dyDescent="0.25">
      <c r="A4998" s="91" t="s">
        <v>57</v>
      </c>
      <c r="B4998" s="92" t="s">
        <v>42</v>
      </c>
      <c r="C4998" s="92" t="s">
        <v>56</v>
      </c>
      <c r="D4998" s="92" t="s">
        <v>37</v>
      </c>
      <c r="E4998" s="92" t="s">
        <v>61</v>
      </c>
      <c r="F4998" s="92" t="s">
        <v>37</v>
      </c>
      <c r="G4998" s="93" t="s">
        <v>37</v>
      </c>
      <c r="H4998" s="93" t="s">
        <v>37</v>
      </c>
      <c r="I4998" s="92" t="s">
        <v>117</v>
      </c>
      <c r="J4998" s="94">
        <v>14523</v>
      </c>
      <c r="K4998" s="95">
        <v>34185</v>
      </c>
      <c r="L4998" s="96">
        <v>2254149.4700009399</v>
      </c>
    </row>
    <row r="4999" spans="1:12" s="97" customFormat="1" ht="15" customHeight="1" x14ac:dyDescent="0.25">
      <c r="A4999" s="91" t="s">
        <v>57</v>
      </c>
      <c r="B4999" s="92" t="s">
        <v>42</v>
      </c>
      <c r="C4999" s="92" t="s">
        <v>56</v>
      </c>
      <c r="D4999" s="92" t="s">
        <v>37</v>
      </c>
      <c r="E4999" s="92" t="s">
        <v>61</v>
      </c>
      <c r="F4999" s="92" t="s">
        <v>37</v>
      </c>
      <c r="G4999" s="93" t="s">
        <v>37</v>
      </c>
      <c r="H4999" s="93" t="s">
        <v>37</v>
      </c>
      <c r="I4999" s="92" t="s">
        <v>45</v>
      </c>
      <c r="J4999" s="94">
        <v>22192</v>
      </c>
      <c r="K4999" s="95">
        <v>37951</v>
      </c>
      <c r="L4999" s="96">
        <v>1913844.7999998301</v>
      </c>
    </row>
    <row r="5000" spans="1:12" s="97" customFormat="1" ht="15" customHeight="1" x14ac:dyDescent="0.25">
      <c r="A5000" s="91" t="s">
        <v>57</v>
      </c>
      <c r="B5000" s="92" t="s">
        <v>42</v>
      </c>
      <c r="C5000" s="92" t="s">
        <v>56</v>
      </c>
      <c r="D5000" s="92" t="s">
        <v>37</v>
      </c>
      <c r="E5000" s="92" t="s">
        <v>62</v>
      </c>
      <c r="F5000" s="92" t="s">
        <v>120</v>
      </c>
      <c r="G5000" s="93" t="s">
        <v>37</v>
      </c>
      <c r="H5000" s="93" t="s">
        <v>37</v>
      </c>
      <c r="I5000" s="92" t="s">
        <v>117</v>
      </c>
      <c r="J5000" s="94">
        <v>608</v>
      </c>
      <c r="K5000" s="95">
        <v>1250</v>
      </c>
      <c r="L5000" s="96">
        <v>92900.9100000006</v>
      </c>
    </row>
    <row r="5001" spans="1:12" s="97" customFormat="1" ht="15" customHeight="1" x14ac:dyDescent="0.25">
      <c r="A5001" s="91" t="s">
        <v>57</v>
      </c>
      <c r="B5001" s="92" t="s">
        <v>42</v>
      </c>
      <c r="C5001" s="92" t="s">
        <v>56</v>
      </c>
      <c r="D5001" s="92" t="s">
        <v>37</v>
      </c>
      <c r="E5001" s="92" t="s">
        <v>62</v>
      </c>
      <c r="F5001" s="92" t="s">
        <v>120</v>
      </c>
      <c r="G5001" s="93" t="s">
        <v>37</v>
      </c>
      <c r="H5001" s="93" t="s">
        <v>37</v>
      </c>
      <c r="I5001" s="92" t="s">
        <v>45</v>
      </c>
      <c r="J5001" s="94">
        <v>700</v>
      </c>
      <c r="K5001" s="95">
        <v>1129</v>
      </c>
      <c r="L5001" s="96">
        <v>58933.999999999804</v>
      </c>
    </row>
    <row r="5002" spans="1:12" s="97" customFormat="1" ht="15" customHeight="1" x14ac:dyDescent="0.25">
      <c r="A5002" s="91" t="s">
        <v>57</v>
      </c>
      <c r="B5002" s="92" t="s">
        <v>42</v>
      </c>
      <c r="C5002" s="92" t="s">
        <v>56</v>
      </c>
      <c r="D5002" s="92" t="s">
        <v>37</v>
      </c>
      <c r="E5002" s="92" t="s">
        <v>62</v>
      </c>
      <c r="F5002" s="92" t="s">
        <v>121</v>
      </c>
      <c r="G5002" s="93" t="s">
        <v>37</v>
      </c>
      <c r="H5002" s="93" t="s">
        <v>37</v>
      </c>
      <c r="I5002" s="92" t="s">
        <v>117</v>
      </c>
      <c r="J5002" s="94">
        <v>6964</v>
      </c>
      <c r="K5002" s="95">
        <v>16173</v>
      </c>
      <c r="L5002" s="96">
        <v>1071992.0199999299</v>
      </c>
    </row>
    <row r="5003" spans="1:12" s="97" customFormat="1" ht="15" customHeight="1" x14ac:dyDescent="0.25">
      <c r="A5003" s="91" t="s">
        <v>57</v>
      </c>
      <c r="B5003" s="92" t="s">
        <v>42</v>
      </c>
      <c r="C5003" s="92" t="s">
        <v>56</v>
      </c>
      <c r="D5003" s="92" t="s">
        <v>37</v>
      </c>
      <c r="E5003" s="92" t="s">
        <v>62</v>
      </c>
      <c r="F5003" s="92" t="s">
        <v>121</v>
      </c>
      <c r="G5003" s="93" t="s">
        <v>37</v>
      </c>
      <c r="H5003" s="93" t="s">
        <v>37</v>
      </c>
      <c r="I5003" s="92" t="s">
        <v>45</v>
      </c>
      <c r="J5003" s="94">
        <v>8249</v>
      </c>
      <c r="K5003" s="95">
        <v>13435</v>
      </c>
      <c r="L5003" s="96">
        <v>656269.59999999404</v>
      </c>
    </row>
    <row r="5004" spans="1:12" s="97" customFormat="1" ht="15" customHeight="1" x14ac:dyDescent="0.25">
      <c r="A5004" s="91" t="s">
        <v>57</v>
      </c>
      <c r="B5004" s="92" t="s">
        <v>42</v>
      </c>
      <c r="C5004" s="92" t="s">
        <v>56</v>
      </c>
      <c r="D5004" s="92" t="s">
        <v>37</v>
      </c>
      <c r="E5004" s="92" t="s">
        <v>62</v>
      </c>
      <c r="F5004" s="92" t="s">
        <v>60</v>
      </c>
      <c r="G5004" s="93" t="s">
        <v>37</v>
      </c>
      <c r="H5004" s="93" t="s">
        <v>37</v>
      </c>
      <c r="I5004" s="92" t="s">
        <v>117</v>
      </c>
      <c r="J5004" s="94">
        <v>1002</v>
      </c>
      <c r="K5004" s="95">
        <v>2472</v>
      </c>
      <c r="L5004" s="96">
        <v>166595.18000000299</v>
      </c>
    </row>
    <row r="5005" spans="1:12" s="97" customFormat="1" ht="15" customHeight="1" x14ac:dyDescent="0.25">
      <c r="A5005" s="91" t="s">
        <v>57</v>
      </c>
      <c r="B5005" s="92" t="s">
        <v>42</v>
      </c>
      <c r="C5005" s="92" t="s">
        <v>56</v>
      </c>
      <c r="D5005" s="92" t="s">
        <v>37</v>
      </c>
      <c r="E5005" s="92" t="s">
        <v>62</v>
      </c>
      <c r="F5005" s="92" t="s">
        <v>60</v>
      </c>
      <c r="G5005" s="93" t="s">
        <v>37</v>
      </c>
      <c r="H5005" s="93" t="s">
        <v>37</v>
      </c>
      <c r="I5005" s="92" t="s">
        <v>45</v>
      </c>
      <c r="J5005" s="94">
        <v>1235</v>
      </c>
      <c r="K5005" s="95">
        <v>1805</v>
      </c>
      <c r="L5005" s="96">
        <v>81444.099999999802</v>
      </c>
    </row>
    <row r="5006" spans="1:12" s="97" customFormat="1" ht="15" customHeight="1" x14ac:dyDescent="0.25">
      <c r="A5006" s="91" t="s">
        <v>57</v>
      </c>
      <c r="B5006" s="92" t="s">
        <v>42</v>
      </c>
      <c r="C5006" s="92" t="s">
        <v>56</v>
      </c>
      <c r="D5006" s="92" t="s">
        <v>37</v>
      </c>
      <c r="E5006" s="92" t="s">
        <v>62</v>
      </c>
      <c r="F5006" s="92" t="s">
        <v>37</v>
      </c>
      <c r="G5006" s="93" t="s">
        <v>37</v>
      </c>
      <c r="H5006" s="93" t="s">
        <v>37</v>
      </c>
      <c r="I5006" s="92" t="s">
        <v>117</v>
      </c>
      <c r="J5006" s="94">
        <v>8568</v>
      </c>
      <c r="K5006" s="95">
        <v>19895</v>
      </c>
      <c r="L5006" s="96">
        <v>1331488.1100002299</v>
      </c>
    </row>
    <row r="5007" spans="1:12" s="97" customFormat="1" ht="15" customHeight="1" x14ac:dyDescent="0.25">
      <c r="A5007" s="91" t="s">
        <v>57</v>
      </c>
      <c r="B5007" s="92" t="s">
        <v>42</v>
      </c>
      <c r="C5007" s="92" t="s">
        <v>56</v>
      </c>
      <c r="D5007" s="92" t="s">
        <v>37</v>
      </c>
      <c r="E5007" s="92" t="s">
        <v>62</v>
      </c>
      <c r="F5007" s="92" t="s">
        <v>37</v>
      </c>
      <c r="G5007" s="93" t="s">
        <v>37</v>
      </c>
      <c r="H5007" s="93" t="s">
        <v>37</v>
      </c>
      <c r="I5007" s="92" t="s">
        <v>45</v>
      </c>
      <c r="J5007" s="94">
        <v>10179</v>
      </c>
      <c r="K5007" s="95">
        <v>16369</v>
      </c>
      <c r="L5007" s="96">
        <v>796647.69999998203</v>
      </c>
    </row>
    <row r="5008" spans="1:12" s="97" customFormat="1" ht="15" customHeight="1" x14ac:dyDescent="0.25">
      <c r="A5008" s="91" t="s">
        <v>57</v>
      </c>
      <c r="B5008" s="92" t="s">
        <v>42</v>
      </c>
      <c r="C5008" s="92" t="s">
        <v>56</v>
      </c>
      <c r="D5008" s="92" t="s">
        <v>37</v>
      </c>
      <c r="E5008" s="92" t="s">
        <v>37</v>
      </c>
      <c r="F5008" s="92" t="s">
        <v>120</v>
      </c>
      <c r="G5008" s="93" t="s">
        <v>37</v>
      </c>
      <c r="H5008" s="93" t="s">
        <v>37</v>
      </c>
      <c r="I5008" s="92" t="s">
        <v>117</v>
      </c>
      <c r="J5008" s="94">
        <v>1921</v>
      </c>
      <c r="K5008" s="95">
        <v>4320</v>
      </c>
      <c r="L5008" s="96">
        <v>331814.02999999101</v>
      </c>
    </row>
    <row r="5009" spans="1:12" s="97" customFormat="1" ht="15" customHeight="1" x14ac:dyDescent="0.25">
      <c r="A5009" s="91" t="s">
        <v>57</v>
      </c>
      <c r="B5009" s="92" t="s">
        <v>42</v>
      </c>
      <c r="C5009" s="92" t="s">
        <v>56</v>
      </c>
      <c r="D5009" s="92" t="s">
        <v>37</v>
      </c>
      <c r="E5009" s="92" t="s">
        <v>37</v>
      </c>
      <c r="F5009" s="92" t="s">
        <v>120</v>
      </c>
      <c r="G5009" s="93" t="s">
        <v>37</v>
      </c>
      <c r="H5009" s="93" t="s">
        <v>37</v>
      </c>
      <c r="I5009" s="92" t="s">
        <v>45</v>
      </c>
      <c r="J5009" s="94">
        <v>2185</v>
      </c>
      <c r="K5009" s="95">
        <v>3738</v>
      </c>
      <c r="L5009" s="96">
        <v>197164.50000000099</v>
      </c>
    </row>
    <row r="5010" spans="1:12" s="97" customFormat="1" ht="15" customHeight="1" x14ac:dyDescent="0.25">
      <c r="A5010" s="91" t="s">
        <v>57</v>
      </c>
      <c r="B5010" s="92" t="s">
        <v>42</v>
      </c>
      <c r="C5010" s="92" t="s">
        <v>56</v>
      </c>
      <c r="D5010" s="92" t="s">
        <v>37</v>
      </c>
      <c r="E5010" s="92" t="s">
        <v>37</v>
      </c>
      <c r="F5010" s="92" t="s">
        <v>121</v>
      </c>
      <c r="G5010" s="93" t="s">
        <v>37</v>
      </c>
      <c r="H5010" s="93" t="s">
        <v>37</v>
      </c>
      <c r="I5010" s="92" t="s">
        <v>117</v>
      </c>
      <c r="J5010" s="94">
        <v>18173</v>
      </c>
      <c r="K5010" s="95">
        <v>42056</v>
      </c>
      <c r="L5010" s="96">
        <v>2754738.9400012698</v>
      </c>
    </row>
    <row r="5011" spans="1:12" s="97" customFormat="1" ht="15" customHeight="1" x14ac:dyDescent="0.25">
      <c r="A5011" s="91" t="s">
        <v>57</v>
      </c>
      <c r="B5011" s="92" t="s">
        <v>42</v>
      </c>
      <c r="C5011" s="92" t="s">
        <v>56</v>
      </c>
      <c r="D5011" s="92" t="s">
        <v>37</v>
      </c>
      <c r="E5011" s="92" t="s">
        <v>37</v>
      </c>
      <c r="F5011" s="92" t="s">
        <v>121</v>
      </c>
      <c r="G5011" s="93" t="s">
        <v>37</v>
      </c>
      <c r="H5011" s="93" t="s">
        <v>37</v>
      </c>
      <c r="I5011" s="92" t="s">
        <v>45</v>
      </c>
      <c r="J5011" s="94">
        <v>26181</v>
      </c>
      <c r="K5011" s="95">
        <v>44216</v>
      </c>
      <c r="L5011" s="96">
        <v>2207466.79999995</v>
      </c>
    </row>
    <row r="5012" spans="1:12" s="97" customFormat="1" ht="15" customHeight="1" x14ac:dyDescent="0.25">
      <c r="A5012" s="91" t="s">
        <v>57</v>
      </c>
      <c r="B5012" s="92" t="s">
        <v>42</v>
      </c>
      <c r="C5012" s="92" t="s">
        <v>56</v>
      </c>
      <c r="D5012" s="92" t="s">
        <v>37</v>
      </c>
      <c r="E5012" s="92" t="s">
        <v>37</v>
      </c>
      <c r="F5012" s="92" t="s">
        <v>60</v>
      </c>
      <c r="G5012" s="93" t="s">
        <v>37</v>
      </c>
      <c r="H5012" s="93" t="s">
        <v>37</v>
      </c>
      <c r="I5012" s="92" t="s">
        <v>117</v>
      </c>
      <c r="J5012" s="94">
        <v>3014</v>
      </c>
      <c r="K5012" s="95">
        <v>7704</v>
      </c>
      <c r="L5012" s="96">
        <v>499084.609999943</v>
      </c>
    </row>
    <row r="5013" spans="1:12" s="97" customFormat="1" ht="15" customHeight="1" x14ac:dyDescent="0.25">
      <c r="A5013" s="91" t="s">
        <v>57</v>
      </c>
      <c r="B5013" s="92" t="s">
        <v>42</v>
      </c>
      <c r="C5013" s="92" t="s">
        <v>56</v>
      </c>
      <c r="D5013" s="92" t="s">
        <v>37</v>
      </c>
      <c r="E5013" s="92" t="s">
        <v>37</v>
      </c>
      <c r="F5013" s="92" t="s">
        <v>60</v>
      </c>
      <c r="G5013" s="93" t="s">
        <v>37</v>
      </c>
      <c r="H5013" s="93" t="s">
        <v>37</v>
      </c>
      <c r="I5013" s="92" t="s">
        <v>45</v>
      </c>
      <c r="J5013" s="94">
        <v>4026</v>
      </c>
      <c r="K5013" s="95">
        <v>6366</v>
      </c>
      <c r="L5013" s="96">
        <v>305861.20000000502</v>
      </c>
    </row>
    <row r="5014" spans="1:12" s="97" customFormat="1" ht="15" customHeight="1" x14ac:dyDescent="0.25">
      <c r="A5014" s="91" t="s">
        <v>57</v>
      </c>
      <c r="B5014" s="92" t="s">
        <v>42</v>
      </c>
      <c r="C5014" s="92" t="s">
        <v>56</v>
      </c>
      <c r="D5014" s="92" t="s">
        <v>37</v>
      </c>
      <c r="E5014" s="92" t="s">
        <v>37</v>
      </c>
      <c r="F5014" s="92" t="s">
        <v>37</v>
      </c>
      <c r="G5014" s="93" t="s">
        <v>37</v>
      </c>
      <c r="H5014" s="93" t="s">
        <v>37</v>
      </c>
      <c r="I5014" s="92" t="s">
        <v>117</v>
      </c>
      <c r="J5014" s="94">
        <v>23088</v>
      </c>
      <c r="K5014" s="95">
        <v>54080</v>
      </c>
      <c r="L5014" s="96">
        <v>3585637.58000131</v>
      </c>
    </row>
    <row r="5015" spans="1:12" s="97" customFormat="1" ht="15" customHeight="1" x14ac:dyDescent="0.25">
      <c r="A5015" s="91" t="s">
        <v>57</v>
      </c>
      <c r="B5015" s="92" t="s">
        <v>42</v>
      </c>
      <c r="C5015" s="92" t="s">
        <v>56</v>
      </c>
      <c r="D5015" s="92" t="s">
        <v>37</v>
      </c>
      <c r="E5015" s="92" t="s">
        <v>37</v>
      </c>
      <c r="F5015" s="92" t="s">
        <v>37</v>
      </c>
      <c r="G5015" s="93" t="s">
        <v>37</v>
      </c>
      <c r="H5015" s="93" t="s">
        <v>37</v>
      </c>
      <c r="I5015" s="92" t="s">
        <v>45</v>
      </c>
      <c r="J5015" s="94">
        <v>32370</v>
      </c>
      <c r="K5015" s="95">
        <v>54320</v>
      </c>
      <c r="L5015" s="96">
        <v>2710492.5000001201</v>
      </c>
    </row>
    <row r="5016" spans="1:12" s="97" customFormat="1" ht="15" customHeight="1" x14ac:dyDescent="0.25">
      <c r="A5016" s="91" t="s">
        <v>57</v>
      </c>
      <c r="B5016" s="92" t="s">
        <v>43</v>
      </c>
      <c r="C5016" s="92" t="s">
        <v>53</v>
      </c>
      <c r="D5016" s="92" t="s">
        <v>123</v>
      </c>
      <c r="E5016" s="92" t="s">
        <v>61</v>
      </c>
      <c r="F5016" s="92" t="s">
        <v>37</v>
      </c>
      <c r="G5016" s="93" t="s">
        <v>37</v>
      </c>
      <c r="H5016" s="93" t="s">
        <v>37</v>
      </c>
      <c r="I5016" s="92" t="s">
        <v>117</v>
      </c>
      <c r="J5016" s="94">
        <v>126663</v>
      </c>
      <c r="K5016" s="95">
        <v>212994</v>
      </c>
      <c r="L5016" s="96">
        <v>19103753.3399566</v>
      </c>
    </row>
    <row r="5017" spans="1:12" s="97" customFormat="1" ht="15" customHeight="1" x14ac:dyDescent="0.25">
      <c r="A5017" s="91" t="s">
        <v>57</v>
      </c>
      <c r="B5017" s="92" t="s">
        <v>43</v>
      </c>
      <c r="C5017" s="92" t="s">
        <v>53</v>
      </c>
      <c r="D5017" s="92" t="s">
        <v>123</v>
      </c>
      <c r="E5017" s="92" t="s">
        <v>61</v>
      </c>
      <c r="F5017" s="92" t="s">
        <v>37</v>
      </c>
      <c r="G5017" s="93" t="s">
        <v>37</v>
      </c>
      <c r="H5017" s="93" t="s">
        <v>37</v>
      </c>
      <c r="I5017" s="92" t="s">
        <v>45</v>
      </c>
      <c r="J5017" s="94">
        <v>89819</v>
      </c>
      <c r="K5017" s="95">
        <v>143140</v>
      </c>
      <c r="L5017" s="96">
        <v>9084598.1500094794</v>
      </c>
    </row>
    <row r="5018" spans="1:12" s="97" customFormat="1" ht="15" customHeight="1" x14ac:dyDescent="0.25">
      <c r="A5018" s="91" t="s">
        <v>57</v>
      </c>
      <c r="B5018" s="92" t="s">
        <v>43</v>
      </c>
      <c r="C5018" s="92" t="s">
        <v>53</v>
      </c>
      <c r="D5018" s="92" t="s">
        <v>123</v>
      </c>
      <c r="E5018" s="92" t="s">
        <v>62</v>
      </c>
      <c r="F5018" s="92" t="s">
        <v>37</v>
      </c>
      <c r="G5018" s="93" t="s">
        <v>37</v>
      </c>
      <c r="H5018" s="93" t="s">
        <v>37</v>
      </c>
      <c r="I5018" s="92" t="s">
        <v>117</v>
      </c>
      <c r="J5018" s="94">
        <v>69148</v>
      </c>
      <c r="K5018" s="95">
        <v>121478</v>
      </c>
      <c r="L5018" s="96">
        <v>10830794.209995201</v>
      </c>
    </row>
    <row r="5019" spans="1:12" s="97" customFormat="1" ht="15" customHeight="1" x14ac:dyDescent="0.25">
      <c r="A5019" s="91" t="s">
        <v>57</v>
      </c>
      <c r="B5019" s="92" t="s">
        <v>43</v>
      </c>
      <c r="C5019" s="92" t="s">
        <v>53</v>
      </c>
      <c r="D5019" s="92" t="s">
        <v>123</v>
      </c>
      <c r="E5019" s="92" t="s">
        <v>62</v>
      </c>
      <c r="F5019" s="92" t="s">
        <v>37</v>
      </c>
      <c r="G5019" s="93" t="s">
        <v>37</v>
      </c>
      <c r="H5019" s="93" t="s">
        <v>37</v>
      </c>
      <c r="I5019" s="92" t="s">
        <v>45</v>
      </c>
      <c r="J5019" s="94">
        <v>40946</v>
      </c>
      <c r="K5019" s="95">
        <v>63139</v>
      </c>
      <c r="L5019" s="96">
        <v>3899786.5199989202</v>
      </c>
    </row>
    <row r="5020" spans="1:12" s="97" customFormat="1" ht="15" customHeight="1" x14ac:dyDescent="0.25">
      <c r="A5020" s="91" t="s">
        <v>57</v>
      </c>
      <c r="B5020" s="92" t="s">
        <v>43</v>
      </c>
      <c r="C5020" s="92" t="s">
        <v>53</v>
      </c>
      <c r="D5020" s="92" t="s">
        <v>123</v>
      </c>
      <c r="E5020" s="92" t="s">
        <v>37</v>
      </c>
      <c r="F5020" s="92" t="s">
        <v>120</v>
      </c>
      <c r="G5020" s="93" t="s">
        <v>37</v>
      </c>
      <c r="H5020" s="93" t="s">
        <v>37</v>
      </c>
      <c r="I5020" s="92" t="s">
        <v>117</v>
      </c>
      <c r="J5020" s="94">
        <v>12253</v>
      </c>
      <c r="K5020" s="95">
        <v>21641</v>
      </c>
      <c r="L5020" s="96">
        <v>2016577.63000049</v>
      </c>
    </row>
    <row r="5021" spans="1:12" s="97" customFormat="1" ht="15" customHeight="1" x14ac:dyDescent="0.25">
      <c r="A5021" s="91" t="s">
        <v>57</v>
      </c>
      <c r="B5021" s="92" t="s">
        <v>43</v>
      </c>
      <c r="C5021" s="92" t="s">
        <v>53</v>
      </c>
      <c r="D5021" s="92" t="s">
        <v>123</v>
      </c>
      <c r="E5021" s="92" t="s">
        <v>37</v>
      </c>
      <c r="F5021" s="92" t="s">
        <v>120</v>
      </c>
      <c r="G5021" s="93" t="s">
        <v>37</v>
      </c>
      <c r="H5021" s="93" t="s">
        <v>37</v>
      </c>
      <c r="I5021" s="92" t="s">
        <v>45</v>
      </c>
      <c r="J5021" s="94">
        <v>6200</v>
      </c>
      <c r="K5021" s="95">
        <v>9424</v>
      </c>
      <c r="L5021" s="96">
        <v>604237.50999994704</v>
      </c>
    </row>
    <row r="5022" spans="1:12" s="97" customFormat="1" ht="15" customHeight="1" x14ac:dyDescent="0.25">
      <c r="A5022" s="91" t="s">
        <v>57</v>
      </c>
      <c r="B5022" s="92" t="s">
        <v>43</v>
      </c>
      <c r="C5022" s="92" t="s">
        <v>53</v>
      </c>
      <c r="D5022" s="92" t="s">
        <v>123</v>
      </c>
      <c r="E5022" s="92" t="s">
        <v>37</v>
      </c>
      <c r="F5022" s="92" t="s">
        <v>121</v>
      </c>
      <c r="G5022" s="93" t="s">
        <v>37</v>
      </c>
      <c r="H5022" s="93" t="s">
        <v>37</v>
      </c>
      <c r="I5022" s="92" t="s">
        <v>117</v>
      </c>
      <c r="J5022" s="94">
        <v>155225</v>
      </c>
      <c r="K5022" s="95">
        <v>256253</v>
      </c>
      <c r="L5022" s="96">
        <v>23221433.579940099</v>
      </c>
    </row>
    <row r="5023" spans="1:12" s="97" customFormat="1" ht="15" customHeight="1" x14ac:dyDescent="0.25">
      <c r="A5023" s="91" t="s">
        <v>57</v>
      </c>
      <c r="B5023" s="92" t="s">
        <v>43</v>
      </c>
      <c r="C5023" s="92" t="s">
        <v>53</v>
      </c>
      <c r="D5023" s="92" t="s">
        <v>123</v>
      </c>
      <c r="E5023" s="92" t="s">
        <v>37</v>
      </c>
      <c r="F5023" s="92" t="s">
        <v>121</v>
      </c>
      <c r="G5023" s="93" t="s">
        <v>37</v>
      </c>
      <c r="H5023" s="93" t="s">
        <v>37</v>
      </c>
      <c r="I5023" s="92" t="s">
        <v>45</v>
      </c>
      <c r="J5023" s="94">
        <v>104112</v>
      </c>
      <c r="K5023" s="95">
        <v>164741</v>
      </c>
      <c r="L5023" s="96">
        <v>10496052.569992499</v>
      </c>
    </row>
    <row r="5024" spans="1:12" s="97" customFormat="1" ht="15" customHeight="1" x14ac:dyDescent="0.25">
      <c r="A5024" s="91" t="s">
        <v>57</v>
      </c>
      <c r="B5024" s="92" t="s">
        <v>43</v>
      </c>
      <c r="C5024" s="92" t="s">
        <v>53</v>
      </c>
      <c r="D5024" s="92" t="s">
        <v>123</v>
      </c>
      <c r="E5024" s="92" t="s">
        <v>37</v>
      </c>
      <c r="F5024" s="92" t="s">
        <v>60</v>
      </c>
      <c r="G5024" s="93" t="s">
        <v>37</v>
      </c>
      <c r="H5024" s="93" t="s">
        <v>37</v>
      </c>
      <c r="I5024" s="92" t="s">
        <v>117</v>
      </c>
      <c r="J5024" s="94">
        <v>28449</v>
      </c>
      <c r="K5024" s="95">
        <v>56582</v>
      </c>
      <c r="L5024" s="96">
        <v>4697076.1500019096</v>
      </c>
    </row>
    <row r="5025" spans="1:12" s="97" customFormat="1" ht="15" customHeight="1" x14ac:dyDescent="0.25">
      <c r="A5025" s="91" t="s">
        <v>57</v>
      </c>
      <c r="B5025" s="92" t="s">
        <v>43</v>
      </c>
      <c r="C5025" s="92" t="s">
        <v>53</v>
      </c>
      <c r="D5025" s="92" t="s">
        <v>123</v>
      </c>
      <c r="E5025" s="92" t="s">
        <v>37</v>
      </c>
      <c r="F5025" s="92" t="s">
        <v>60</v>
      </c>
      <c r="G5025" s="93" t="s">
        <v>37</v>
      </c>
      <c r="H5025" s="93" t="s">
        <v>37</v>
      </c>
      <c r="I5025" s="92" t="s">
        <v>45</v>
      </c>
      <c r="J5025" s="94">
        <v>20520</v>
      </c>
      <c r="K5025" s="95">
        <v>32119</v>
      </c>
      <c r="L5025" s="96">
        <v>1884550.9700005699</v>
      </c>
    </row>
    <row r="5026" spans="1:12" s="97" customFormat="1" ht="15" customHeight="1" x14ac:dyDescent="0.25">
      <c r="A5026" s="91" t="s">
        <v>57</v>
      </c>
      <c r="B5026" s="92" t="s">
        <v>43</v>
      </c>
      <c r="C5026" s="92" t="s">
        <v>53</v>
      </c>
      <c r="D5026" s="92" t="s">
        <v>123</v>
      </c>
      <c r="E5026" s="92" t="s">
        <v>37</v>
      </c>
      <c r="F5026" s="92" t="s">
        <v>37</v>
      </c>
      <c r="G5026" s="93" t="s">
        <v>41</v>
      </c>
      <c r="H5026" s="93" t="s">
        <v>37</v>
      </c>
      <c r="I5026" s="92" t="s">
        <v>117</v>
      </c>
      <c r="J5026" s="94">
        <v>45596</v>
      </c>
      <c r="K5026" s="95">
        <v>82038</v>
      </c>
      <c r="L5026" s="96">
        <v>7299782.6000032797</v>
      </c>
    </row>
    <row r="5027" spans="1:12" s="97" customFormat="1" ht="15" customHeight="1" x14ac:dyDescent="0.25">
      <c r="A5027" s="91" t="s">
        <v>57</v>
      </c>
      <c r="B5027" s="92" t="s">
        <v>43</v>
      </c>
      <c r="C5027" s="92" t="s">
        <v>53</v>
      </c>
      <c r="D5027" s="92" t="s">
        <v>123</v>
      </c>
      <c r="E5027" s="92" t="s">
        <v>37</v>
      </c>
      <c r="F5027" s="92" t="s">
        <v>37</v>
      </c>
      <c r="G5027" s="93" t="s">
        <v>41</v>
      </c>
      <c r="H5027" s="93" t="s">
        <v>37</v>
      </c>
      <c r="I5027" s="92" t="s">
        <v>45</v>
      </c>
      <c r="J5027" s="94">
        <v>26836</v>
      </c>
      <c r="K5027" s="95">
        <v>43042</v>
      </c>
      <c r="L5027" s="96">
        <v>2679003.4400012498</v>
      </c>
    </row>
    <row r="5028" spans="1:12" s="97" customFormat="1" ht="15" customHeight="1" x14ac:dyDescent="0.25">
      <c r="A5028" s="91" t="s">
        <v>57</v>
      </c>
      <c r="B5028" s="92" t="s">
        <v>43</v>
      </c>
      <c r="C5028" s="92" t="s">
        <v>53</v>
      </c>
      <c r="D5028" s="92" t="s">
        <v>123</v>
      </c>
      <c r="E5028" s="92" t="s">
        <v>37</v>
      </c>
      <c r="F5028" s="92" t="s">
        <v>37</v>
      </c>
      <c r="G5028" s="93" t="s">
        <v>42</v>
      </c>
      <c r="H5028" s="93" t="s">
        <v>37</v>
      </c>
      <c r="I5028" s="92" t="s">
        <v>117</v>
      </c>
      <c r="J5028" s="94">
        <v>41597</v>
      </c>
      <c r="K5028" s="95">
        <v>68975</v>
      </c>
      <c r="L5028" s="96">
        <v>6119694.5100032296</v>
      </c>
    </row>
    <row r="5029" spans="1:12" s="97" customFormat="1" ht="15" customHeight="1" x14ac:dyDescent="0.25">
      <c r="A5029" s="91" t="s">
        <v>57</v>
      </c>
      <c r="B5029" s="92" t="s">
        <v>43</v>
      </c>
      <c r="C5029" s="92" t="s">
        <v>53</v>
      </c>
      <c r="D5029" s="92" t="s">
        <v>123</v>
      </c>
      <c r="E5029" s="92" t="s">
        <v>37</v>
      </c>
      <c r="F5029" s="92" t="s">
        <v>37</v>
      </c>
      <c r="G5029" s="93" t="s">
        <v>42</v>
      </c>
      <c r="H5029" s="93" t="s">
        <v>37</v>
      </c>
      <c r="I5029" s="92" t="s">
        <v>45</v>
      </c>
      <c r="J5029" s="94">
        <v>26618</v>
      </c>
      <c r="K5029" s="95">
        <v>40937</v>
      </c>
      <c r="L5029" s="96">
        <v>2608644.1100011701</v>
      </c>
    </row>
    <row r="5030" spans="1:12" s="97" customFormat="1" ht="15" customHeight="1" x14ac:dyDescent="0.25">
      <c r="A5030" s="91" t="s">
        <v>57</v>
      </c>
      <c r="B5030" s="92" t="s">
        <v>43</v>
      </c>
      <c r="C5030" s="92" t="s">
        <v>53</v>
      </c>
      <c r="D5030" s="92" t="s">
        <v>123</v>
      </c>
      <c r="E5030" s="92" t="s">
        <v>37</v>
      </c>
      <c r="F5030" s="92" t="s">
        <v>37</v>
      </c>
      <c r="G5030" s="93" t="s">
        <v>43</v>
      </c>
      <c r="H5030" s="93" t="s">
        <v>37</v>
      </c>
      <c r="I5030" s="92" t="s">
        <v>117</v>
      </c>
      <c r="J5030" s="94">
        <v>39954</v>
      </c>
      <c r="K5030" s="95">
        <v>62889</v>
      </c>
      <c r="L5030" s="96">
        <v>5634456.6800023196</v>
      </c>
    </row>
    <row r="5031" spans="1:12" s="97" customFormat="1" ht="15" customHeight="1" x14ac:dyDescent="0.25">
      <c r="A5031" s="91" t="s">
        <v>57</v>
      </c>
      <c r="B5031" s="92" t="s">
        <v>43</v>
      </c>
      <c r="C5031" s="92" t="s">
        <v>53</v>
      </c>
      <c r="D5031" s="92" t="s">
        <v>123</v>
      </c>
      <c r="E5031" s="92" t="s">
        <v>37</v>
      </c>
      <c r="F5031" s="92" t="s">
        <v>37</v>
      </c>
      <c r="G5031" s="93" t="s">
        <v>43</v>
      </c>
      <c r="H5031" s="93" t="s">
        <v>37</v>
      </c>
      <c r="I5031" s="92" t="s">
        <v>45</v>
      </c>
      <c r="J5031" s="94">
        <v>26710</v>
      </c>
      <c r="K5031" s="95">
        <v>40461</v>
      </c>
      <c r="L5031" s="96">
        <v>2575405.77000118</v>
      </c>
    </row>
    <row r="5032" spans="1:12" s="97" customFormat="1" ht="15" customHeight="1" x14ac:dyDescent="0.25">
      <c r="A5032" s="91" t="s">
        <v>57</v>
      </c>
      <c r="B5032" s="92" t="s">
        <v>43</v>
      </c>
      <c r="C5032" s="92" t="s">
        <v>53</v>
      </c>
      <c r="D5032" s="92" t="s">
        <v>123</v>
      </c>
      <c r="E5032" s="92" t="s">
        <v>37</v>
      </c>
      <c r="F5032" s="92" t="s">
        <v>37</v>
      </c>
      <c r="G5032" s="93" t="s">
        <v>44</v>
      </c>
      <c r="H5032" s="93" t="s">
        <v>37</v>
      </c>
      <c r="I5032" s="92" t="s">
        <v>117</v>
      </c>
      <c r="J5032" s="94">
        <v>39758</v>
      </c>
      <c r="K5032" s="95">
        <v>61790</v>
      </c>
      <c r="L5032" s="96">
        <v>5555815.20000224</v>
      </c>
    </row>
    <row r="5033" spans="1:12" s="97" customFormat="1" ht="15" customHeight="1" x14ac:dyDescent="0.25">
      <c r="A5033" s="91" t="s">
        <v>57</v>
      </c>
      <c r="B5033" s="92" t="s">
        <v>43</v>
      </c>
      <c r="C5033" s="92" t="s">
        <v>53</v>
      </c>
      <c r="D5033" s="92" t="s">
        <v>123</v>
      </c>
      <c r="E5033" s="92" t="s">
        <v>37</v>
      </c>
      <c r="F5033" s="92" t="s">
        <v>37</v>
      </c>
      <c r="G5033" s="93" t="s">
        <v>44</v>
      </c>
      <c r="H5033" s="93" t="s">
        <v>37</v>
      </c>
      <c r="I5033" s="92" t="s">
        <v>45</v>
      </c>
      <c r="J5033" s="94">
        <v>27382</v>
      </c>
      <c r="K5033" s="95">
        <v>40792</v>
      </c>
      <c r="L5033" s="96">
        <v>2552287.6200011498</v>
      </c>
    </row>
    <row r="5034" spans="1:12" s="97" customFormat="1" ht="15" customHeight="1" x14ac:dyDescent="0.25">
      <c r="A5034" s="91" t="s">
        <v>57</v>
      </c>
      <c r="B5034" s="92" t="s">
        <v>43</v>
      </c>
      <c r="C5034" s="92" t="s">
        <v>53</v>
      </c>
      <c r="D5034" s="92" t="s">
        <v>123</v>
      </c>
      <c r="E5034" s="92" t="s">
        <v>37</v>
      </c>
      <c r="F5034" s="92" t="s">
        <v>37</v>
      </c>
      <c r="G5034" s="93" t="s">
        <v>98</v>
      </c>
      <c r="H5034" s="93" t="s">
        <v>37</v>
      </c>
      <c r="I5034" s="92" t="s">
        <v>117</v>
      </c>
      <c r="J5034" s="94">
        <v>35017</v>
      </c>
      <c r="K5034" s="95">
        <v>54286</v>
      </c>
      <c r="L5034" s="96">
        <v>4912277.8200011598</v>
      </c>
    </row>
    <row r="5035" spans="1:12" s="97" customFormat="1" ht="15" customHeight="1" x14ac:dyDescent="0.25">
      <c r="A5035" s="91" t="s">
        <v>57</v>
      </c>
      <c r="B5035" s="92" t="s">
        <v>43</v>
      </c>
      <c r="C5035" s="92" t="s">
        <v>53</v>
      </c>
      <c r="D5035" s="92" t="s">
        <v>123</v>
      </c>
      <c r="E5035" s="92" t="s">
        <v>37</v>
      </c>
      <c r="F5035" s="92" t="s">
        <v>37</v>
      </c>
      <c r="G5035" s="93" t="s">
        <v>98</v>
      </c>
      <c r="H5035" s="93" t="s">
        <v>37</v>
      </c>
      <c r="I5035" s="92" t="s">
        <v>45</v>
      </c>
      <c r="J5035" s="94">
        <v>25688</v>
      </c>
      <c r="K5035" s="95">
        <v>38075</v>
      </c>
      <c r="L5035" s="96">
        <v>2386983.0300010098</v>
      </c>
    </row>
    <row r="5036" spans="1:12" s="97" customFormat="1" ht="15" customHeight="1" x14ac:dyDescent="0.25">
      <c r="A5036" s="91" t="s">
        <v>57</v>
      </c>
      <c r="B5036" s="92" t="s">
        <v>43</v>
      </c>
      <c r="C5036" s="92" t="s">
        <v>53</v>
      </c>
      <c r="D5036" s="92" t="s">
        <v>123</v>
      </c>
      <c r="E5036" s="92" t="s">
        <v>37</v>
      </c>
      <c r="F5036" s="92" t="s">
        <v>37</v>
      </c>
      <c r="G5036" s="93" t="s">
        <v>37</v>
      </c>
      <c r="H5036" s="93" t="s">
        <v>122</v>
      </c>
      <c r="I5036" s="92" t="s">
        <v>117</v>
      </c>
      <c r="J5036" s="94">
        <v>28622</v>
      </c>
      <c r="K5036" s="95">
        <v>50351</v>
      </c>
      <c r="L5036" s="96">
        <v>4202666.3200016599</v>
      </c>
    </row>
    <row r="5037" spans="1:12" s="97" customFormat="1" ht="15" customHeight="1" x14ac:dyDescent="0.25">
      <c r="A5037" s="91" t="s">
        <v>57</v>
      </c>
      <c r="B5037" s="92" t="s">
        <v>43</v>
      </c>
      <c r="C5037" s="92" t="s">
        <v>53</v>
      </c>
      <c r="D5037" s="92" t="s">
        <v>123</v>
      </c>
      <c r="E5037" s="92" t="s">
        <v>37</v>
      </c>
      <c r="F5037" s="92" t="s">
        <v>37</v>
      </c>
      <c r="G5037" s="93" t="s">
        <v>37</v>
      </c>
      <c r="H5037" s="93" t="s">
        <v>122</v>
      </c>
      <c r="I5037" s="92" t="s">
        <v>45</v>
      </c>
      <c r="J5037" s="94">
        <v>15902</v>
      </c>
      <c r="K5037" s="95">
        <v>22713</v>
      </c>
      <c r="L5037" s="96">
        <v>1278580.55000018</v>
      </c>
    </row>
    <row r="5038" spans="1:12" s="97" customFormat="1" ht="15" customHeight="1" x14ac:dyDescent="0.25">
      <c r="A5038" s="91" t="s">
        <v>57</v>
      </c>
      <c r="B5038" s="92" t="s">
        <v>43</v>
      </c>
      <c r="C5038" s="92" t="s">
        <v>53</v>
      </c>
      <c r="D5038" s="92" t="s">
        <v>123</v>
      </c>
      <c r="E5038" s="92" t="s">
        <v>37</v>
      </c>
      <c r="F5038" s="92" t="s">
        <v>37</v>
      </c>
      <c r="G5038" s="93" t="s">
        <v>37</v>
      </c>
      <c r="H5038" s="93" t="s">
        <v>37</v>
      </c>
      <c r="I5038" s="92" t="s">
        <v>117</v>
      </c>
      <c r="J5038" s="94">
        <v>195811</v>
      </c>
      <c r="K5038" s="95">
        <v>334476</v>
      </c>
      <c r="L5038" s="96">
        <v>29935087.359880202</v>
      </c>
    </row>
    <row r="5039" spans="1:12" s="97" customFormat="1" ht="15" customHeight="1" x14ac:dyDescent="0.25">
      <c r="A5039" s="91" t="s">
        <v>57</v>
      </c>
      <c r="B5039" s="92" t="s">
        <v>43</v>
      </c>
      <c r="C5039" s="92" t="s">
        <v>53</v>
      </c>
      <c r="D5039" s="92" t="s">
        <v>123</v>
      </c>
      <c r="E5039" s="92" t="s">
        <v>37</v>
      </c>
      <c r="F5039" s="92" t="s">
        <v>37</v>
      </c>
      <c r="G5039" s="93" t="s">
        <v>37</v>
      </c>
      <c r="H5039" s="93" t="s">
        <v>37</v>
      </c>
      <c r="I5039" s="92" t="s">
        <v>45</v>
      </c>
      <c r="J5039" s="94">
        <v>130767</v>
      </c>
      <c r="K5039" s="95">
        <v>206284</v>
      </c>
      <c r="L5039" s="96">
        <v>12984841.049960099</v>
      </c>
    </row>
    <row r="5040" spans="1:12" s="97" customFormat="1" ht="15" customHeight="1" x14ac:dyDescent="0.25">
      <c r="A5040" s="91" t="s">
        <v>57</v>
      </c>
      <c r="B5040" s="92" t="s">
        <v>43</v>
      </c>
      <c r="C5040" s="92" t="s">
        <v>53</v>
      </c>
      <c r="D5040" s="92" t="s">
        <v>123</v>
      </c>
      <c r="E5040" s="92" t="s">
        <v>37</v>
      </c>
      <c r="F5040" s="92" t="s">
        <v>37</v>
      </c>
      <c r="G5040" s="93" t="s">
        <v>37</v>
      </c>
      <c r="H5040" s="93" t="s">
        <v>64</v>
      </c>
      <c r="I5040" s="92" t="s">
        <v>117</v>
      </c>
      <c r="J5040" s="94">
        <v>165248</v>
      </c>
      <c r="K5040" s="95">
        <v>280565</v>
      </c>
      <c r="L5040" s="96">
        <v>25409668.929917902</v>
      </c>
    </row>
    <row r="5041" spans="1:12" s="97" customFormat="1" ht="15" customHeight="1" x14ac:dyDescent="0.25">
      <c r="A5041" s="91" t="s">
        <v>57</v>
      </c>
      <c r="B5041" s="92" t="s">
        <v>43</v>
      </c>
      <c r="C5041" s="92" t="s">
        <v>53</v>
      </c>
      <c r="D5041" s="92" t="s">
        <v>123</v>
      </c>
      <c r="E5041" s="92" t="s">
        <v>37</v>
      </c>
      <c r="F5041" s="92" t="s">
        <v>37</v>
      </c>
      <c r="G5041" s="93" t="s">
        <v>37</v>
      </c>
      <c r="H5041" s="93" t="s">
        <v>64</v>
      </c>
      <c r="I5041" s="92" t="s">
        <v>45</v>
      </c>
      <c r="J5041" s="94">
        <v>113501</v>
      </c>
      <c r="K5041" s="95">
        <v>181158</v>
      </c>
      <c r="L5041" s="96">
        <v>11560359.3199887</v>
      </c>
    </row>
    <row r="5042" spans="1:12" s="97" customFormat="1" ht="15" customHeight="1" x14ac:dyDescent="0.25">
      <c r="A5042" s="91" t="s">
        <v>57</v>
      </c>
      <c r="B5042" s="92" t="s">
        <v>43</v>
      </c>
      <c r="C5042" s="92" t="s">
        <v>53</v>
      </c>
      <c r="D5042" s="92" t="s">
        <v>125</v>
      </c>
      <c r="E5042" s="92" t="s">
        <v>61</v>
      </c>
      <c r="F5042" s="92" t="s">
        <v>37</v>
      </c>
      <c r="G5042" s="93" t="s">
        <v>37</v>
      </c>
      <c r="H5042" s="93" t="s">
        <v>37</v>
      </c>
      <c r="I5042" s="92" t="s">
        <v>117</v>
      </c>
      <c r="J5042" s="94">
        <v>18422</v>
      </c>
      <c r="K5042" s="95">
        <v>119941</v>
      </c>
      <c r="L5042" s="96">
        <v>13415755.349994199</v>
      </c>
    </row>
    <row r="5043" spans="1:12" s="97" customFormat="1" ht="15" customHeight="1" x14ac:dyDescent="0.25">
      <c r="A5043" s="91" t="s">
        <v>57</v>
      </c>
      <c r="B5043" s="92" t="s">
        <v>43</v>
      </c>
      <c r="C5043" s="92" t="s">
        <v>53</v>
      </c>
      <c r="D5043" s="92" t="s">
        <v>125</v>
      </c>
      <c r="E5043" s="92" t="s">
        <v>61</v>
      </c>
      <c r="F5043" s="92" t="s">
        <v>37</v>
      </c>
      <c r="G5043" s="93" t="s">
        <v>37</v>
      </c>
      <c r="H5043" s="93" t="s">
        <v>37</v>
      </c>
      <c r="I5043" s="92" t="s">
        <v>45</v>
      </c>
      <c r="J5043" s="94">
        <v>23518</v>
      </c>
      <c r="K5043" s="95">
        <v>50452</v>
      </c>
      <c r="L5043" s="96">
        <v>7287479.1599944998</v>
      </c>
    </row>
    <row r="5044" spans="1:12" s="97" customFormat="1" ht="15" customHeight="1" x14ac:dyDescent="0.25">
      <c r="A5044" s="91" t="s">
        <v>57</v>
      </c>
      <c r="B5044" s="92" t="s">
        <v>43</v>
      </c>
      <c r="C5044" s="92" t="s">
        <v>53</v>
      </c>
      <c r="D5044" s="92" t="s">
        <v>125</v>
      </c>
      <c r="E5044" s="92" t="s">
        <v>62</v>
      </c>
      <c r="F5044" s="92" t="s">
        <v>37</v>
      </c>
      <c r="G5044" s="93" t="s">
        <v>37</v>
      </c>
      <c r="H5044" s="93" t="s">
        <v>37</v>
      </c>
      <c r="I5044" s="92" t="s">
        <v>117</v>
      </c>
      <c r="J5044" s="94">
        <v>14595</v>
      </c>
      <c r="K5044" s="95">
        <v>104604</v>
      </c>
      <c r="L5044" s="96">
        <v>10767267.6599958</v>
      </c>
    </row>
    <row r="5045" spans="1:12" s="97" customFormat="1" ht="15" customHeight="1" x14ac:dyDescent="0.25">
      <c r="A5045" s="91" t="s">
        <v>57</v>
      </c>
      <c r="B5045" s="92" t="s">
        <v>43</v>
      </c>
      <c r="C5045" s="92" t="s">
        <v>53</v>
      </c>
      <c r="D5045" s="92" t="s">
        <v>125</v>
      </c>
      <c r="E5045" s="92" t="s">
        <v>62</v>
      </c>
      <c r="F5045" s="92" t="s">
        <v>37</v>
      </c>
      <c r="G5045" s="93" t="s">
        <v>37</v>
      </c>
      <c r="H5045" s="93" t="s">
        <v>37</v>
      </c>
      <c r="I5045" s="92" t="s">
        <v>45</v>
      </c>
      <c r="J5045" s="94">
        <v>13242</v>
      </c>
      <c r="K5045" s="95">
        <v>25872</v>
      </c>
      <c r="L5045" s="96">
        <v>3560604.9999996801</v>
      </c>
    </row>
    <row r="5046" spans="1:12" s="97" customFormat="1" ht="15" customHeight="1" x14ac:dyDescent="0.25">
      <c r="A5046" s="91" t="s">
        <v>57</v>
      </c>
      <c r="B5046" s="92" t="s">
        <v>43</v>
      </c>
      <c r="C5046" s="92" t="s">
        <v>53</v>
      </c>
      <c r="D5046" s="92" t="s">
        <v>125</v>
      </c>
      <c r="E5046" s="92" t="s">
        <v>37</v>
      </c>
      <c r="F5046" s="92" t="s">
        <v>120</v>
      </c>
      <c r="G5046" s="93" t="s">
        <v>37</v>
      </c>
      <c r="H5046" s="93" t="s">
        <v>37</v>
      </c>
      <c r="I5046" s="92" t="s">
        <v>117</v>
      </c>
      <c r="J5046" s="94">
        <v>4817</v>
      </c>
      <c r="K5046" s="95">
        <v>36716</v>
      </c>
      <c r="L5046" s="96">
        <v>4013331.1499990802</v>
      </c>
    </row>
    <row r="5047" spans="1:12" s="97" customFormat="1" ht="15" customHeight="1" x14ac:dyDescent="0.25">
      <c r="A5047" s="91" t="s">
        <v>57</v>
      </c>
      <c r="B5047" s="92" t="s">
        <v>43</v>
      </c>
      <c r="C5047" s="92" t="s">
        <v>53</v>
      </c>
      <c r="D5047" s="92" t="s">
        <v>125</v>
      </c>
      <c r="E5047" s="92" t="s">
        <v>37</v>
      </c>
      <c r="F5047" s="92" t="s">
        <v>120</v>
      </c>
      <c r="G5047" s="93" t="s">
        <v>37</v>
      </c>
      <c r="H5047" s="93" t="s">
        <v>37</v>
      </c>
      <c r="I5047" s="92" t="s">
        <v>45</v>
      </c>
      <c r="J5047" s="94">
        <v>4041</v>
      </c>
      <c r="K5047" s="95">
        <v>7598</v>
      </c>
      <c r="L5047" s="96">
        <v>1122064.53999998</v>
      </c>
    </row>
    <row r="5048" spans="1:12" s="97" customFormat="1" ht="15" customHeight="1" x14ac:dyDescent="0.25">
      <c r="A5048" s="91" t="s">
        <v>57</v>
      </c>
      <c r="B5048" s="92" t="s">
        <v>43</v>
      </c>
      <c r="C5048" s="92" t="s">
        <v>53</v>
      </c>
      <c r="D5048" s="92" t="s">
        <v>125</v>
      </c>
      <c r="E5048" s="92" t="s">
        <v>37</v>
      </c>
      <c r="F5048" s="92" t="s">
        <v>121</v>
      </c>
      <c r="G5048" s="93" t="s">
        <v>37</v>
      </c>
      <c r="H5048" s="93" t="s">
        <v>37</v>
      </c>
      <c r="I5048" s="92" t="s">
        <v>117</v>
      </c>
      <c r="J5048" s="94">
        <v>24404</v>
      </c>
      <c r="K5048" s="95">
        <v>158720</v>
      </c>
      <c r="L5048" s="96">
        <v>17631195.269986201</v>
      </c>
    </row>
    <row r="5049" spans="1:12" s="97" customFormat="1" ht="15" customHeight="1" x14ac:dyDescent="0.25">
      <c r="A5049" s="91" t="s">
        <v>57</v>
      </c>
      <c r="B5049" s="92" t="s">
        <v>43</v>
      </c>
      <c r="C5049" s="92" t="s">
        <v>53</v>
      </c>
      <c r="D5049" s="92" t="s">
        <v>125</v>
      </c>
      <c r="E5049" s="92" t="s">
        <v>37</v>
      </c>
      <c r="F5049" s="92" t="s">
        <v>121</v>
      </c>
      <c r="G5049" s="93" t="s">
        <v>37</v>
      </c>
      <c r="H5049" s="93" t="s">
        <v>37</v>
      </c>
      <c r="I5049" s="92" t="s">
        <v>45</v>
      </c>
      <c r="J5049" s="94">
        <v>28965</v>
      </c>
      <c r="K5049" s="95">
        <v>60996</v>
      </c>
      <c r="L5049" s="96">
        <v>8740464.9399942607</v>
      </c>
    </row>
    <row r="5050" spans="1:12" s="97" customFormat="1" ht="15" customHeight="1" x14ac:dyDescent="0.25">
      <c r="A5050" s="91" t="s">
        <v>57</v>
      </c>
      <c r="B5050" s="92" t="s">
        <v>43</v>
      </c>
      <c r="C5050" s="92" t="s">
        <v>53</v>
      </c>
      <c r="D5050" s="92" t="s">
        <v>125</v>
      </c>
      <c r="E5050" s="92" t="s">
        <v>37</v>
      </c>
      <c r="F5050" s="92" t="s">
        <v>60</v>
      </c>
      <c r="G5050" s="93" t="s">
        <v>37</v>
      </c>
      <c r="H5050" s="93" t="s">
        <v>37</v>
      </c>
      <c r="I5050" s="92" t="s">
        <v>117</v>
      </c>
      <c r="J5050" s="94">
        <v>3843</v>
      </c>
      <c r="K5050" s="95">
        <v>29109</v>
      </c>
      <c r="L5050" s="96">
        <v>2538496.5899998299</v>
      </c>
    </row>
    <row r="5051" spans="1:12" s="97" customFormat="1" ht="15" customHeight="1" x14ac:dyDescent="0.25">
      <c r="A5051" s="91" t="s">
        <v>57</v>
      </c>
      <c r="B5051" s="92" t="s">
        <v>43</v>
      </c>
      <c r="C5051" s="92" t="s">
        <v>53</v>
      </c>
      <c r="D5051" s="92" t="s">
        <v>125</v>
      </c>
      <c r="E5051" s="92" t="s">
        <v>37</v>
      </c>
      <c r="F5051" s="92" t="s">
        <v>60</v>
      </c>
      <c r="G5051" s="93" t="s">
        <v>37</v>
      </c>
      <c r="H5051" s="93" t="s">
        <v>37</v>
      </c>
      <c r="I5051" s="92" t="s">
        <v>45</v>
      </c>
      <c r="J5051" s="94">
        <v>3798</v>
      </c>
      <c r="K5051" s="95">
        <v>7730</v>
      </c>
      <c r="L5051" s="96">
        <v>985554.68000000704</v>
      </c>
    </row>
    <row r="5052" spans="1:12" s="97" customFormat="1" ht="15" customHeight="1" x14ac:dyDescent="0.25">
      <c r="A5052" s="91" t="s">
        <v>57</v>
      </c>
      <c r="B5052" s="92" t="s">
        <v>43</v>
      </c>
      <c r="C5052" s="92" t="s">
        <v>53</v>
      </c>
      <c r="D5052" s="92" t="s">
        <v>125</v>
      </c>
      <c r="E5052" s="92" t="s">
        <v>37</v>
      </c>
      <c r="F5052" s="92" t="s">
        <v>37</v>
      </c>
      <c r="G5052" s="93" t="s">
        <v>41</v>
      </c>
      <c r="H5052" s="93" t="s">
        <v>37</v>
      </c>
      <c r="I5052" s="92" t="s">
        <v>117</v>
      </c>
      <c r="J5052" s="94">
        <v>9891</v>
      </c>
      <c r="K5052" s="95">
        <v>68186</v>
      </c>
      <c r="L5052" s="96">
        <v>6949225.4199899696</v>
      </c>
    </row>
    <row r="5053" spans="1:12" s="97" customFormat="1" ht="15" customHeight="1" x14ac:dyDescent="0.25">
      <c r="A5053" s="91" t="s">
        <v>57</v>
      </c>
      <c r="B5053" s="92" t="s">
        <v>43</v>
      </c>
      <c r="C5053" s="92" t="s">
        <v>53</v>
      </c>
      <c r="D5053" s="92" t="s">
        <v>125</v>
      </c>
      <c r="E5053" s="92" t="s">
        <v>37</v>
      </c>
      <c r="F5053" s="92" t="s">
        <v>37</v>
      </c>
      <c r="G5053" s="93" t="s">
        <v>41</v>
      </c>
      <c r="H5053" s="93" t="s">
        <v>37</v>
      </c>
      <c r="I5053" s="92" t="s">
        <v>45</v>
      </c>
      <c r="J5053" s="94">
        <v>9353</v>
      </c>
      <c r="K5053" s="95">
        <v>18402</v>
      </c>
      <c r="L5053" s="96">
        <v>2492863.8700001198</v>
      </c>
    </row>
    <row r="5054" spans="1:12" s="97" customFormat="1" ht="15" customHeight="1" x14ac:dyDescent="0.25">
      <c r="A5054" s="91" t="s">
        <v>57</v>
      </c>
      <c r="B5054" s="92" t="s">
        <v>43</v>
      </c>
      <c r="C5054" s="92" t="s">
        <v>53</v>
      </c>
      <c r="D5054" s="92" t="s">
        <v>125</v>
      </c>
      <c r="E5054" s="92" t="s">
        <v>37</v>
      </c>
      <c r="F5054" s="92" t="s">
        <v>37</v>
      </c>
      <c r="G5054" s="93" t="s">
        <v>42</v>
      </c>
      <c r="H5054" s="93" t="s">
        <v>37</v>
      </c>
      <c r="I5054" s="92" t="s">
        <v>117</v>
      </c>
      <c r="J5054" s="94">
        <v>7581</v>
      </c>
      <c r="K5054" s="95">
        <v>45977</v>
      </c>
      <c r="L5054" s="96">
        <v>4955790.45999844</v>
      </c>
    </row>
    <row r="5055" spans="1:12" s="97" customFormat="1" ht="15" customHeight="1" x14ac:dyDescent="0.25">
      <c r="A5055" s="91" t="s">
        <v>57</v>
      </c>
      <c r="B5055" s="92" t="s">
        <v>43</v>
      </c>
      <c r="C5055" s="92" t="s">
        <v>53</v>
      </c>
      <c r="D5055" s="92" t="s">
        <v>125</v>
      </c>
      <c r="E5055" s="92" t="s">
        <v>37</v>
      </c>
      <c r="F5055" s="92" t="s">
        <v>37</v>
      </c>
      <c r="G5055" s="93" t="s">
        <v>42</v>
      </c>
      <c r="H5055" s="93" t="s">
        <v>37</v>
      </c>
      <c r="I5055" s="92" t="s">
        <v>45</v>
      </c>
      <c r="J5055" s="94">
        <v>8091</v>
      </c>
      <c r="K5055" s="95">
        <v>15797</v>
      </c>
      <c r="L5055" s="96">
        <v>2240445.9100000099</v>
      </c>
    </row>
    <row r="5056" spans="1:12" s="97" customFormat="1" ht="15" customHeight="1" x14ac:dyDescent="0.25">
      <c r="A5056" s="91" t="s">
        <v>57</v>
      </c>
      <c r="B5056" s="92" t="s">
        <v>43</v>
      </c>
      <c r="C5056" s="92" t="s">
        <v>53</v>
      </c>
      <c r="D5056" s="92" t="s">
        <v>125</v>
      </c>
      <c r="E5056" s="92" t="s">
        <v>37</v>
      </c>
      <c r="F5056" s="92" t="s">
        <v>37</v>
      </c>
      <c r="G5056" s="93" t="s">
        <v>43</v>
      </c>
      <c r="H5056" s="93" t="s">
        <v>37</v>
      </c>
      <c r="I5056" s="92" t="s">
        <v>117</v>
      </c>
      <c r="J5056" s="94">
        <v>6803</v>
      </c>
      <c r="K5056" s="95">
        <v>39814</v>
      </c>
      <c r="L5056" s="96">
        <v>4312969.0399994897</v>
      </c>
    </row>
    <row r="5057" spans="1:12" s="97" customFormat="1" ht="15" customHeight="1" x14ac:dyDescent="0.25">
      <c r="A5057" s="91" t="s">
        <v>57</v>
      </c>
      <c r="B5057" s="92" t="s">
        <v>43</v>
      </c>
      <c r="C5057" s="92" t="s">
        <v>53</v>
      </c>
      <c r="D5057" s="92" t="s">
        <v>125</v>
      </c>
      <c r="E5057" s="92" t="s">
        <v>37</v>
      </c>
      <c r="F5057" s="92" t="s">
        <v>37</v>
      </c>
      <c r="G5057" s="93" t="s">
        <v>43</v>
      </c>
      <c r="H5057" s="93" t="s">
        <v>37</v>
      </c>
      <c r="I5057" s="92" t="s">
        <v>45</v>
      </c>
      <c r="J5057" s="94">
        <v>7525</v>
      </c>
      <c r="K5057" s="95">
        <v>14785</v>
      </c>
      <c r="L5057" s="96">
        <v>2116486.0500001102</v>
      </c>
    </row>
    <row r="5058" spans="1:12" s="97" customFormat="1" ht="15" customHeight="1" x14ac:dyDescent="0.25">
      <c r="A5058" s="91" t="s">
        <v>57</v>
      </c>
      <c r="B5058" s="92" t="s">
        <v>43</v>
      </c>
      <c r="C5058" s="92" t="s">
        <v>53</v>
      </c>
      <c r="D5058" s="92" t="s">
        <v>125</v>
      </c>
      <c r="E5058" s="92" t="s">
        <v>37</v>
      </c>
      <c r="F5058" s="92" t="s">
        <v>37</v>
      </c>
      <c r="G5058" s="93" t="s">
        <v>44</v>
      </c>
      <c r="H5058" s="93" t="s">
        <v>37</v>
      </c>
      <c r="I5058" s="92" t="s">
        <v>117</v>
      </c>
      <c r="J5058" s="94">
        <v>6269</v>
      </c>
      <c r="K5058" s="95">
        <v>35277</v>
      </c>
      <c r="L5058" s="96">
        <v>3944823.67999944</v>
      </c>
    </row>
    <row r="5059" spans="1:12" s="97" customFormat="1" ht="15" customHeight="1" x14ac:dyDescent="0.25">
      <c r="A5059" s="91" t="s">
        <v>57</v>
      </c>
      <c r="B5059" s="92" t="s">
        <v>43</v>
      </c>
      <c r="C5059" s="92" t="s">
        <v>53</v>
      </c>
      <c r="D5059" s="92" t="s">
        <v>125</v>
      </c>
      <c r="E5059" s="92" t="s">
        <v>37</v>
      </c>
      <c r="F5059" s="92" t="s">
        <v>37</v>
      </c>
      <c r="G5059" s="93" t="s">
        <v>44</v>
      </c>
      <c r="H5059" s="93" t="s">
        <v>37</v>
      </c>
      <c r="I5059" s="92" t="s">
        <v>45</v>
      </c>
      <c r="J5059" s="94">
        <v>7135</v>
      </c>
      <c r="K5059" s="95">
        <v>13589</v>
      </c>
      <c r="L5059" s="96">
        <v>1978588.36000009</v>
      </c>
    </row>
    <row r="5060" spans="1:12" s="97" customFormat="1" ht="15" customHeight="1" x14ac:dyDescent="0.25">
      <c r="A5060" s="91" t="s">
        <v>57</v>
      </c>
      <c r="B5060" s="92" t="s">
        <v>43</v>
      </c>
      <c r="C5060" s="92" t="s">
        <v>53</v>
      </c>
      <c r="D5060" s="92" t="s">
        <v>125</v>
      </c>
      <c r="E5060" s="92" t="s">
        <v>37</v>
      </c>
      <c r="F5060" s="92" t="s">
        <v>37</v>
      </c>
      <c r="G5060" s="93" t="s">
        <v>98</v>
      </c>
      <c r="H5060" s="93" t="s">
        <v>37</v>
      </c>
      <c r="I5060" s="92" t="s">
        <v>117</v>
      </c>
      <c r="J5060" s="94">
        <v>5408</v>
      </c>
      <c r="K5060" s="95">
        <v>32489</v>
      </c>
      <c r="L5060" s="96">
        <v>3675318.0599995102</v>
      </c>
    </row>
    <row r="5061" spans="1:12" s="97" customFormat="1" ht="15" customHeight="1" x14ac:dyDescent="0.25">
      <c r="A5061" s="91" t="s">
        <v>57</v>
      </c>
      <c r="B5061" s="92" t="s">
        <v>43</v>
      </c>
      <c r="C5061" s="92" t="s">
        <v>53</v>
      </c>
      <c r="D5061" s="92" t="s">
        <v>125</v>
      </c>
      <c r="E5061" s="92" t="s">
        <v>37</v>
      </c>
      <c r="F5061" s="92" t="s">
        <v>37</v>
      </c>
      <c r="G5061" s="93" t="s">
        <v>98</v>
      </c>
      <c r="H5061" s="93" t="s">
        <v>37</v>
      </c>
      <c r="I5061" s="92" t="s">
        <v>45</v>
      </c>
      <c r="J5061" s="94">
        <v>6443</v>
      </c>
      <c r="K5061" s="95">
        <v>12845</v>
      </c>
      <c r="L5061" s="96">
        <v>1891043.3200000999</v>
      </c>
    </row>
    <row r="5062" spans="1:12" s="97" customFormat="1" ht="15" customHeight="1" x14ac:dyDescent="0.25">
      <c r="A5062" s="91" t="s">
        <v>57</v>
      </c>
      <c r="B5062" s="92" t="s">
        <v>43</v>
      </c>
      <c r="C5062" s="92" t="s">
        <v>53</v>
      </c>
      <c r="D5062" s="92" t="s">
        <v>125</v>
      </c>
      <c r="E5062" s="92" t="s">
        <v>37</v>
      </c>
      <c r="F5062" s="92" t="s">
        <v>37</v>
      </c>
      <c r="G5062" s="93" t="s">
        <v>37</v>
      </c>
      <c r="H5062" s="93" t="s">
        <v>122</v>
      </c>
      <c r="I5062" s="92" t="s">
        <v>117</v>
      </c>
      <c r="J5062" s="94">
        <v>4336</v>
      </c>
      <c r="K5062" s="95">
        <v>26954</v>
      </c>
      <c r="L5062" s="96">
        <v>3063934.4899999201</v>
      </c>
    </row>
    <row r="5063" spans="1:12" s="97" customFormat="1" ht="15" customHeight="1" x14ac:dyDescent="0.25">
      <c r="A5063" s="91" t="s">
        <v>57</v>
      </c>
      <c r="B5063" s="92" t="s">
        <v>43</v>
      </c>
      <c r="C5063" s="92" t="s">
        <v>53</v>
      </c>
      <c r="D5063" s="92" t="s">
        <v>125</v>
      </c>
      <c r="E5063" s="92" t="s">
        <v>37</v>
      </c>
      <c r="F5063" s="92" t="s">
        <v>37</v>
      </c>
      <c r="G5063" s="93" t="s">
        <v>37</v>
      </c>
      <c r="H5063" s="93" t="s">
        <v>122</v>
      </c>
      <c r="I5063" s="92" t="s">
        <v>45</v>
      </c>
      <c r="J5063" s="94">
        <v>4963</v>
      </c>
      <c r="K5063" s="95">
        <v>9185</v>
      </c>
      <c r="L5063" s="96">
        <v>1225193.8500000199</v>
      </c>
    </row>
    <row r="5064" spans="1:12" s="97" customFormat="1" ht="15" customHeight="1" x14ac:dyDescent="0.25">
      <c r="A5064" s="91" t="s">
        <v>57</v>
      </c>
      <c r="B5064" s="92" t="s">
        <v>43</v>
      </c>
      <c r="C5064" s="92" t="s">
        <v>53</v>
      </c>
      <c r="D5064" s="92" t="s">
        <v>125</v>
      </c>
      <c r="E5064" s="92" t="s">
        <v>37</v>
      </c>
      <c r="F5064" s="92" t="s">
        <v>37</v>
      </c>
      <c r="G5064" s="93" t="s">
        <v>37</v>
      </c>
      <c r="H5064" s="93" t="s">
        <v>37</v>
      </c>
      <c r="I5064" s="92" t="s">
        <v>117</v>
      </c>
      <c r="J5064" s="94">
        <v>33017</v>
      </c>
      <c r="K5064" s="95">
        <v>224545</v>
      </c>
      <c r="L5064" s="96">
        <v>24183023.010063499</v>
      </c>
    </row>
    <row r="5065" spans="1:12" s="97" customFormat="1" ht="15" customHeight="1" x14ac:dyDescent="0.25">
      <c r="A5065" s="91" t="s">
        <v>57</v>
      </c>
      <c r="B5065" s="92" t="s">
        <v>43</v>
      </c>
      <c r="C5065" s="92" t="s">
        <v>53</v>
      </c>
      <c r="D5065" s="92" t="s">
        <v>125</v>
      </c>
      <c r="E5065" s="92" t="s">
        <v>37</v>
      </c>
      <c r="F5065" s="92" t="s">
        <v>37</v>
      </c>
      <c r="G5065" s="93" t="s">
        <v>37</v>
      </c>
      <c r="H5065" s="93" t="s">
        <v>37</v>
      </c>
      <c r="I5065" s="92" t="s">
        <v>45</v>
      </c>
      <c r="J5065" s="94">
        <v>36759</v>
      </c>
      <c r="K5065" s="95">
        <v>76324</v>
      </c>
      <c r="L5065" s="96">
        <v>10848084.1599945</v>
      </c>
    </row>
    <row r="5066" spans="1:12" s="97" customFormat="1" ht="15" customHeight="1" x14ac:dyDescent="0.25">
      <c r="A5066" s="91" t="s">
        <v>57</v>
      </c>
      <c r="B5066" s="92" t="s">
        <v>43</v>
      </c>
      <c r="C5066" s="92" t="s">
        <v>53</v>
      </c>
      <c r="D5066" s="92" t="s">
        <v>125</v>
      </c>
      <c r="E5066" s="92" t="s">
        <v>37</v>
      </c>
      <c r="F5066" s="92" t="s">
        <v>37</v>
      </c>
      <c r="G5066" s="93" t="s">
        <v>37</v>
      </c>
      <c r="H5066" s="93" t="s">
        <v>64</v>
      </c>
      <c r="I5066" s="92" t="s">
        <v>117</v>
      </c>
      <c r="J5066" s="94">
        <v>28495</v>
      </c>
      <c r="K5066" s="95">
        <v>195350</v>
      </c>
      <c r="L5066" s="96">
        <v>20840942.170003001</v>
      </c>
    </row>
    <row r="5067" spans="1:12" s="97" customFormat="1" ht="15" customHeight="1" x14ac:dyDescent="0.25">
      <c r="A5067" s="91" t="s">
        <v>57</v>
      </c>
      <c r="B5067" s="92" t="s">
        <v>43</v>
      </c>
      <c r="C5067" s="92" t="s">
        <v>53</v>
      </c>
      <c r="D5067" s="92" t="s">
        <v>125</v>
      </c>
      <c r="E5067" s="92" t="s">
        <v>37</v>
      </c>
      <c r="F5067" s="92" t="s">
        <v>37</v>
      </c>
      <c r="G5067" s="93" t="s">
        <v>37</v>
      </c>
      <c r="H5067" s="93" t="s">
        <v>64</v>
      </c>
      <c r="I5067" s="92" t="s">
        <v>45</v>
      </c>
      <c r="J5067" s="94">
        <v>31525</v>
      </c>
      <c r="K5067" s="95">
        <v>66404</v>
      </c>
      <c r="L5067" s="96">
        <v>9523011.2599941492</v>
      </c>
    </row>
    <row r="5068" spans="1:12" s="97" customFormat="1" ht="15" customHeight="1" x14ac:dyDescent="0.25">
      <c r="A5068" s="91" t="s">
        <v>57</v>
      </c>
      <c r="B5068" s="92" t="s">
        <v>43</v>
      </c>
      <c r="C5068" s="92" t="s">
        <v>53</v>
      </c>
      <c r="D5068" s="92" t="s">
        <v>124</v>
      </c>
      <c r="E5068" s="92" t="s">
        <v>61</v>
      </c>
      <c r="F5068" s="92" t="s">
        <v>37</v>
      </c>
      <c r="G5068" s="93" t="s">
        <v>37</v>
      </c>
      <c r="H5068" s="93" t="s">
        <v>37</v>
      </c>
      <c r="I5068" s="92" t="s">
        <v>117</v>
      </c>
      <c r="J5068" s="94">
        <v>2018</v>
      </c>
      <c r="K5068" s="95">
        <v>3898</v>
      </c>
      <c r="L5068" s="96">
        <v>567775.54999999597</v>
      </c>
    </row>
    <row r="5069" spans="1:12" s="97" customFormat="1" ht="15" customHeight="1" x14ac:dyDescent="0.25">
      <c r="A5069" s="91" t="s">
        <v>57</v>
      </c>
      <c r="B5069" s="92" t="s">
        <v>43</v>
      </c>
      <c r="C5069" s="92" t="s">
        <v>53</v>
      </c>
      <c r="D5069" s="92" t="s">
        <v>124</v>
      </c>
      <c r="E5069" s="92" t="s">
        <v>61</v>
      </c>
      <c r="F5069" s="92" t="s">
        <v>37</v>
      </c>
      <c r="G5069" s="93" t="s">
        <v>37</v>
      </c>
      <c r="H5069" s="93" t="s">
        <v>37</v>
      </c>
      <c r="I5069" s="92" t="s">
        <v>45</v>
      </c>
      <c r="J5069" s="94">
        <v>1324</v>
      </c>
      <c r="K5069" s="95">
        <v>1871</v>
      </c>
      <c r="L5069" s="96">
        <v>188041.52</v>
      </c>
    </row>
    <row r="5070" spans="1:12" s="97" customFormat="1" ht="15" customHeight="1" x14ac:dyDescent="0.25">
      <c r="A5070" s="91" t="s">
        <v>57</v>
      </c>
      <c r="B5070" s="92" t="s">
        <v>43</v>
      </c>
      <c r="C5070" s="92" t="s">
        <v>53</v>
      </c>
      <c r="D5070" s="92" t="s">
        <v>124</v>
      </c>
      <c r="E5070" s="92" t="s">
        <v>62</v>
      </c>
      <c r="F5070" s="92" t="s">
        <v>37</v>
      </c>
      <c r="G5070" s="93" t="s">
        <v>37</v>
      </c>
      <c r="H5070" s="93" t="s">
        <v>37</v>
      </c>
      <c r="I5070" s="92" t="s">
        <v>117</v>
      </c>
      <c r="J5070" s="94">
        <v>1348</v>
      </c>
      <c r="K5070" s="95">
        <v>2330</v>
      </c>
      <c r="L5070" s="96">
        <v>344247.82000000199</v>
      </c>
    </row>
    <row r="5071" spans="1:12" s="97" customFormat="1" ht="15" customHeight="1" x14ac:dyDescent="0.25">
      <c r="A5071" s="91" t="s">
        <v>57</v>
      </c>
      <c r="B5071" s="92" t="s">
        <v>43</v>
      </c>
      <c r="C5071" s="92" t="s">
        <v>53</v>
      </c>
      <c r="D5071" s="92" t="s">
        <v>124</v>
      </c>
      <c r="E5071" s="92" t="s">
        <v>62</v>
      </c>
      <c r="F5071" s="92" t="s">
        <v>37</v>
      </c>
      <c r="G5071" s="93" t="s">
        <v>37</v>
      </c>
      <c r="H5071" s="93" t="s">
        <v>37</v>
      </c>
      <c r="I5071" s="92" t="s">
        <v>45</v>
      </c>
      <c r="J5071" s="94">
        <v>1142</v>
      </c>
      <c r="K5071" s="95">
        <v>1548</v>
      </c>
      <c r="L5071" s="96">
        <v>161610.04999999801</v>
      </c>
    </row>
    <row r="5072" spans="1:12" s="97" customFormat="1" ht="15" customHeight="1" x14ac:dyDescent="0.25">
      <c r="A5072" s="91" t="s">
        <v>57</v>
      </c>
      <c r="B5072" s="92" t="s">
        <v>43</v>
      </c>
      <c r="C5072" s="92" t="s">
        <v>53</v>
      </c>
      <c r="D5072" s="92" t="s">
        <v>124</v>
      </c>
      <c r="E5072" s="92" t="s">
        <v>37</v>
      </c>
      <c r="F5072" s="92" t="s">
        <v>120</v>
      </c>
      <c r="G5072" s="93" t="s">
        <v>37</v>
      </c>
      <c r="H5072" s="93" t="s">
        <v>37</v>
      </c>
      <c r="I5072" s="92" t="s">
        <v>117</v>
      </c>
      <c r="J5072" s="94">
        <v>3295</v>
      </c>
      <c r="K5072" s="95">
        <v>6141</v>
      </c>
      <c r="L5072" s="96">
        <v>901183.51999996498</v>
      </c>
    </row>
    <row r="5073" spans="1:12" s="97" customFormat="1" ht="15" customHeight="1" x14ac:dyDescent="0.25">
      <c r="A5073" s="91" t="s">
        <v>57</v>
      </c>
      <c r="B5073" s="92" t="s">
        <v>43</v>
      </c>
      <c r="C5073" s="92" t="s">
        <v>53</v>
      </c>
      <c r="D5073" s="92" t="s">
        <v>124</v>
      </c>
      <c r="E5073" s="92" t="s">
        <v>37</v>
      </c>
      <c r="F5073" s="92" t="s">
        <v>120</v>
      </c>
      <c r="G5073" s="93" t="s">
        <v>37</v>
      </c>
      <c r="H5073" s="93" t="s">
        <v>37</v>
      </c>
      <c r="I5073" s="92" t="s">
        <v>45</v>
      </c>
      <c r="J5073" s="94">
        <v>2407</v>
      </c>
      <c r="K5073" s="95">
        <v>3335</v>
      </c>
      <c r="L5073" s="96">
        <v>341139.73000000598</v>
      </c>
    </row>
    <row r="5074" spans="1:12" s="97" customFormat="1" ht="15" customHeight="1" x14ac:dyDescent="0.25">
      <c r="A5074" s="91" t="s">
        <v>57</v>
      </c>
      <c r="B5074" s="92" t="s">
        <v>43</v>
      </c>
      <c r="C5074" s="92" t="s">
        <v>53</v>
      </c>
      <c r="D5074" s="92" t="s">
        <v>124</v>
      </c>
      <c r="E5074" s="92" t="s">
        <v>37</v>
      </c>
      <c r="F5074" s="92" t="s">
        <v>37</v>
      </c>
      <c r="G5074" s="93" t="s">
        <v>41</v>
      </c>
      <c r="H5074" s="93" t="s">
        <v>37</v>
      </c>
      <c r="I5074" s="92" t="s">
        <v>117</v>
      </c>
      <c r="J5074" s="94">
        <v>636</v>
      </c>
      <c r="K5074" s="95">
        <v>1148</v>
      </c>
      <c r="L5074" s="96">
        <v>161798.04999999999</v>
      </c>
    </row>
    <row r="5075" spans="1:12" s="97" customFormat="1" ht="15" customHeight="1" x14ac:dyDescent="0.25">
      <c r="A5075" s="91" t="s">
        <v>57</v>
      </c>
      <c r="B5075" s="92" t="s">
        <v>43</v>
      </c>
      <c r="C5075" s="92" t="s">
        <v>53</v>
      </c>
      <c r="D5075" s="92" t="s">
        <v>124</v>
      </c>
      <c r="E5075" s="92" t="s">
        <v>37</v>
      </c>
      <c r="F5075" s="92" t="s">
        <v>37</v>
      </c>
      <c r="G5075" s="93" t="s">
        <v>41</v>
      </c>
      <c r="H5075" s="93" t="s">
        <v>37</v>
      </c>
      <c r="I5075" s="92" t="s">
        <v>45</v>
      </c>
      <c r="J5075" s="94">
        <v>352</v>
      </c>
      <c r="K5075" s="95">
        <v>484</v>
      </c>
      <c r="L5075" s="96">
        <v>51556.94</v>
      </c>
    </row>
    <row r="5076" spans="1:12" s="97" customFormat="1" ht="15" customHeight="1" x14ac:dyDescent="0.25">
      <c r="A5076" s="91" t="s">
        <v>57</v>
      </c>
      <c r="B5076" s="92" t="s">
        <v>43</v>
      </c>
      <c r="C5076" s="92" t="s">
        <v>53</v>
      </c>
      <c r="D5076" s="92" t="s">
        <v>124</v>
      </c>
      <c r="E5076" s="92" t="s">
        <v>37</v>
      </c>
      <c r="F5076" s="92" t="s">
        <v>37</v>
      </c>
      <c r="G5076" s="93" t="s">
        <v>42</v>
      </c>
      <c r="H5076" s="93" t="s">
        <v>37</v>
      </c>
      <c r="I5076" s="92" t="s">
        <v>117</v>
      </c>
      <c r="J5076" s="94">
        <v>607</v>
      </c>
      <c r="K5076" s="95">
        <v>1109</v>
      </c>
      <c r="L5076" s="96">
        <v>161088.73000000001</v>
      </c>
    </row>
    <row r="5077" spans="1:12" s="97" customFormat="1" ht="15" customHeight="1" x14ac:dyDescent="0.25">
      <c r="A5077" s="91" t="s">
        <v>57</v>
      </c>
      <c r="B5077" s="92" t="s">
        <v>43</v>
      </c>
      <c r="C5077" s="92" t="s">
        <v>53</v>
      </c>
      <c r="D5077" s="92" t="s">
        <v>124</v>
      </c>
      <c r="E5077" s="92" t="s">
        <v>37</v>
      </c>
      <c r="F5077" s="92" t="s">
        <v>37</v>
      </c>
      <c r="G5077" s="93" t="s">
        <v>42</v>
      </c>
      <c r="H5077" s="93" t="s">
        <v>37</v>
      </c>
      <c r="I5077" s="92" t="s">
        <v>45</v>
      </c>
      <c r="J5077" s="94">
        <v>394</v>
      </c>
      <c r="K5077" s="95">
        <v>530</v>
      </c>
      <c r="L5077" s="96">
        <v>53725.04</v>
      </c>
    </row>
    <row r="5078" spans="1:12" s="97" customFormat="1" ht="15" customHeight="1" x14ac:dyDescent="0.25">
      <c r="A5078" s="91" t="s">
        <v>57</v>
      </c>
      <c r="B5078" s="92" t="s">
        <v>43</v>
      </c>
      <c r="C5078" s="92" t="s">
        <v>53</v>
      </c>
      <c r="D5078" s="92" t="s">
        <v>124</v>
      </c>
      <c r="E5078" s="92" t="s">
        <v>37</v>
      </c>
      <c r="F5078" s="92" t="s">
        <v>37</v>
      </c>
      <c r="G5078" s="93" t="s">
        <v>43</v>
      </c>
      <c r="H5078" s="93" t="s">
        <v>37</v>
      </c>
      <c r="I5078" s="92" t="s">
        <v>117</v>
      </c>
      <c r="J5078" s="94">
        <v>748</v>
      </c>
      <c r="K5078" s="95">
        <v>1247</v>
      </c>
      <c r="L5078" s="96">
        <v>184962.31999999899</v>
      </c>
    </row>
    <row r="5079" spans="1:12" s="97" customFormat="1" ht="15" customHeight="1" x14ac:dyDescent="0.25">
      <c r="A5079" s="91" t="s">
        <v>57</v>
      </c>
      <c r="B5079" s="92" t="s">
        <v>43</v>
      </c>
      <c r="C5079" s="92" t="s">
        <v>53</v>
      </c>
      <c r="D5079" s="92" t="s">
        <v>124</v>
      </c>
      <c r="E5079" s="92" t="s">
        <v>37</v>
      </c>
      <c r="F5079" s="92" t="s">
        <v>37</v>
      </c>
      <c r="G5079" s="93" t="s">
        <v>43</v>
      </c>
      <c r="H5079" s="93" t="s">
        <v>37</v>
      </c>
      <c r="I5079" s="92" t="s">
        <v>45</v>
      </c>
      <c r="J5079" s="94">
        <v>568</v>
      </c>
      <c r="K5079" s="95">
        <v>750</v>
      </c>
      <c r="L5079" s="96">
        <v>77602.729999999501</v>
      </c>
    </row>
    <row r="5080" spans="1:12" s="97" customFormat="1" ht="15" customHeight="1" x14ac:dyDescent="0.25">
      <c r="A5080" s="91" t="s">
        <v>57</v>
      </c>
      <c r="B5080" s="92" t="s">
        <v>43</v>
      </c>
      <c r="C5080" s="92" t="s">
        <v>53</v>
      </c>
      <c r="D5080" s="92" t="s">
        <v>124</v>
      </c>
      <c r="E5080" s="92" t="s">
        <v>37</v>
      </c>
      <c r="F5080" s="92" t="s">
        <v>37</v>
      </c>
      <c r="G5080" s="93" t="s">
        <v>44</v>
      </c>
      <c r="H5080" s="93" t="s">
        <v>37</v>
      </c>
      <c r="I5080" s="92" t="s">
        <v>117</v>
      </c>
      <c r="J5080" s="94">
        <v>798</v>
      </c>
      <c r="K5080" s="95">
        <v>1387</v>
      </c>
      <c r="L5080" s="96">
        <v>204795.05999999901</v>
      </c>
    </row>
    <row r="5081" spans="1:12" s="97" customFormat="1" ht="15" customHeight="1" x14ac:dyDescent="0.25">
      <c r="A5081" s="91" t="s">
        <v>57</v>
      </c>
      <c r="B5081" s="92" t="s">
        <v>43</v>
      </c>
      <c r="C5081" s="92" t="s">
        <v>53</v>
      </c>
      <c r="D5081" s="92" t="s">
        <v>124</v>
      </c>
      <c r="E5081" s="92" t="s">
        <v>37</v>
      </c>
      <c r="F5081" s="92" t="s">
        <v>37</v>
      </c>
      <c r="G5081" s="93" t="s">
        <v>44</v>
      </c>
      <c r="H5081" s="93" t="s">
        <v>37</v>
      </c>
      <c r="I5081" s="92" t="s">
        <v>45</v>
      </c>
      <c r="J5081" s="94">
        <v>576</v>
      </c>
      <c r="K5081" s="95">
        <v>772</v>
      </c>
      <c r="L5081" s="96">
        <v>77594.769999999393</v>
      </c>
    </row>
    <row r="5082" spans="1:12" s="97" customFormat="1" ht="15" customHeight="1" x14ac:dyDescent="0.25">
      <c r="A5082" s="91" t="s">
        <v>57</v>
      </c>
      <c r="B5082" s="92" t="s">
        <v>43</v>
      </c>
      <c r="C5082" s="92" t="s">
        <v>53</v>
      </c>
      <c r="D5082" s="92" t="s">
        <v>124</v>
      </c>
      <c r="E5082" s="92" t="s">
        <v>37</v>
      </c>
      <c r="F5082" s="92" t="s">
        <v>37</v>
      </c>
      <c r="G5082" s="93" t="s">
        <v>98</v>
      </c>
      <c r="H5082" s="93" t="s">
        <v>37</v>
      </c>
      <c r="I5082" s="92" t="s">
        <v>117</v>
      </c>
      <c r="J5082" s="94">
        <v>709</v>
      </c>
      <c r="K5082" s="95">
        <v>1257</v>
      </c>
      <c r="L5082" s="96">
        <v>188513.04</v>
      </c>
    </row>
    <row r="5083" spans="1:12" s="97" customFormat="1" ht="15" customHeight="1" x14ac:dyDescent="0.25">
      <c r="A5083" s="91" t="s">
        <v>57</v>
      </c>
      <c r="B5083" s="92" t="s">
        <v>43</v>
      </c>
      <c r="C5083" s="92" t="s">
        <v>53</v>
      </c>
      <c r="D5083" s="92" t="s">
        <v>124</v>
      </c>
      <c r="E5083" s="92" t="s">
        <v>37</v>
      </c>
      <c r="F5083" s="92" t="s">
        <v>37</v>
      </c>
      <c r="G5083" s="93" t="s">
        <v>98</v>
      </c>
      <c r="H5083" s="93" t="s">
        <v>37</v>
      </c>
      <c r="I5083" s="92" t="s">
        <v>45</v>
      </c>
      <c r="J5083" s="94">
        <v>601</v>
      </c>
      <c r="K5083" s="95">
        <v>817</v>
      </c>
      <c r="L5083" s="96">
        <v>83220.309999999299</v>
      </c>
    </row>
    <row r="5084" spans="1:12" s="97" customFormat="1" ht="15" customHeight="1" x14ac:dyDescent="0.25">
      <c r="A5084" s="91" t="s">
        <v>57</v>
      </c>
      <c r="B5084" s="92" t="s">
        <v>43</v>
      </c>
      <c r="C5084" s="92" t="s">
        <v>53</v>
      </c>
      <c r="D5084" s="92" t="s">
        <v>124</v>
      </c>
      <c r="E5084" s="92" t="s">
        <v>37</v>
      </c>
      <c r="F5084" s="92" t="s">
        <v>37</v>
      </c>
      <c r="G5084" s="93" t="s">
        <v>37</v>
      </c>
      <c r="H5084" s="93" t="s">
        <v>122</v>
      </c>
      <c r="I5084" s="92" t="s">
        <v>117</v>
      </c>
      <c r="J5084" s="94">
        <v>290</v>
      </c>
      <c r="K5084" s="95">
        <v>544</v>
      </c>
      <c r="L5084" s="96">
        <v>81149.8299999999</v>
      </c>
    </row>
    <row r="5085" spans="1:12" s="97" customFormat="1" ht="15" customHeight="1" x14ac:dyDescent="0.25">
      <c r="A5085" s="91" t="s">
        <v>57</v>
      </c>
      <c r="B5085" s="92" t="s">
        <v>43</v>
      </c>
      <c r="C5085" s="92" t="s">
        <v>53</v>
      </c>
      <c r="D5085" s="92" t="s">
        <v>124</v>
      </c>
      <c r="E5085" s="92" t="s">
        <v>37</v>
      </c>
      <c r="F5085" s="92" t="s">
        <v>37</v>
      </c>
      <c r="G5085" s="93" t="s">
        <v>37</v>
      </c>
      <c r="H5085" s="93" t="s">
        <v>122</v>
      </c>
      <c r="I5085" s="92" t="s">
        <v>45</v>
      </c>
      <c r="J5085" s="94">
        <v>240</v>
      </c>
      <c r="K5085" s="95">
        <v>336</v>
      </c>
      <c r="L5085" s="96">
        <v>35557.630000000099</v>
      </c>
    </row>
    <row r="5086" spans="1:12" s="97" customFormat="1" ht="15" customHeight="1" x14ac:dyDescent="0.25">
      <c r="A5086" s="91" t="s">
        <v>57</v>
      </c>
      <c r="B5086" s="92" t="s">
        <v>43</v>
      </c>
      <c r="C5086" s="92" t="s">
        <v>53</v>
      </c>
      <c r="D5086" s="92" t="s">
        <v>124</v>
      </c>
      <c r="E5086" s="92" t="s">
        <v>37</v>
      </c>
      <c r="F5086" s="92" t="s">
        <v>37</v>
      </c>
      <c r="G5086" s="93" t="s">
        <v>37</v>
      </c>
      <c r="H5086" s="93" t="s">
        <v>37</v>
      </c>
      <c r="I5086" s="92" t="s">
        <v>117</v>
      </c>
      <c r="J5086" s="94">
        <v>3366</v>
      </c>
      <c r="K5086" s="95">
        <v>6228</v>
      </c>
      <c r="L5086" s="96">
        <v>912023.36999996298</v>
      </c>
    </row>
    <row r="5087" spans="1:12" s="97" customFormat="1" ht="15" customHeight="1" x14ac:dyDescent="0.25">
      <c r="A5087" s="91" t="s">
        <v>57</v>
      </c>
      <c r="B5087" s="92" t="s">
        <v>43</v>
      </c>
      <c r="C5087" s="92" t="s">
        <v>53</v>
      </c>
      <c r="D5087" s="92" t="s">
        <v>124</v>
      </c>
      <c r="E5087" s="92" t="s">
        <v>37</v>
      </c>
      <c r="F5087" s="92" t="s">
        <v>37</v>
      </c>
      <c r="G5087" s="93" t="s">
        <v>37</v>
      </c>
      <c r="H5087" s="93" t="s">
        <v>37</v>
      </c>
      <c r="I5087" s="92" t="s">
        <v>45</v>
      </c>
      <c r="J5087" s="94">
        <v>2466</v>
      </c>
      <c r="K5087" s="95">
        <v>3419</v>
      </c>
      <c r="L5087" s="96">
        <v>349651.57000002102</v>
      </c>
    </row>
    <row r="5088" spans="1:12" s="97" customFormat="1" ht="15" customHeight="1" x14ac:dyDescent="0.25">
      <c r="A5088" s="91" t="s">
        <v>57</v>
      </c>
      <c r="B5088" s="92" t="s">
        <v>43</v>
      </c>
      <c r="C5088" s="92" t="s">
        <v>53</v>
      </c>
      <c r="D5088" s="92" t="s">
        <v>124</v>
      </c>
      <c r="E5088" s="92" t="s">
        <v>37</v>
      </c>
      <c r="F5088" s="92" t="s">
        <v>37</v>
      </c>
      <c r="G5088" s="93" t="s">
        <v>37</v>
      </c>
      <c r="H5088" s="93" t="s">
        <v>64</v>
      </c>
      <c r="I5088" s="92" t="s">
        <v>117</v>
      </c>
      <c r="J5088" s="94">
        <v>3045</v>
      </c>
      <c r="K5088" s="95">
        <v>5631</v>
      </c>
      <c r="L5088" s="96">
        <v>823534.21999996703</v>
      </c>
    </row>
    <row r="5089" spans="1:12" s="97" customFormat="1" ht="15" customHeight="1" x14ac:dyDescent="0.25">
      <c r="A5089" s="91" t="s">
        <v>57</v>
      </c>
      <c r="B5089" s="92" t="s">
        <v>43</v>
      </c>
      <c r="C5089" s="92" t="s">
        <v>53</v>
      </c>
      <c r="D5089" s="92" t="s">
        <v>124</v>
      </c>
      <c r="E5089" s="92" t="s">
        <v>37</v>
      </c>
      <c r="F5089" s="92" t="s">
        <v>37</v>
      </c>
      <c r="G5089" s="93" t="s">
        <v>37</v>
      </c>
      <c r="H5089" s="93" t="s">
        <v>64</v>
      </c>
      <c r="I5089" s="92" t="s">
        <v>45</v>
      </c>
      <c r="J5089" s="94">
        <v>2198</v>
      </c>
      <c r="K5089" s="95">
        <v>3026</v>
      </c>
      <c r="L5089" s="96">
        <v>308961.19000000501</v>
      </c>
    </row>
    <row r="5090" spans="1:12" s="97" customFormat="1" ht="15" customHeight="1" x14ac:dyDescent="0.25">
      <c r="A5090" s="91" t="s">
        <v>57</v>
      </c>
      <c r="B5090" s="92" t="s">
        <v>43</v>
      </c>
      <c r="C5090" s="92" t="s">
        <v>53</v>
      </c>
      <c r="D5090" s="92" t="s">
        <v>37</v>
      </c>
      <c r="E5090" s="92" t="s">
        <v>61</v>
      </c>
      <c r="F5090" s="92" t="s">
        <v>120</v>
      </c>
      <c r="G5090" s="93" t="s">
        <v>37</v>
      </c>
      <c r="H5090" s="93" t="s">
        <v>37</v>
      </c>
      <c r="I5090" s="92" t="s">
        <v>117</v>
      </c>
      <c r="J5090" s="94">
        <v>11752</v>
      </c>
      <c r="K5090" s="95">
        <v>42782</v>
      </c>
      <c r="L5090" s="96">
        <v>4641090.4199994598</v>
      </c>
    </row>
    <row r="5091" spans="1:12" s="97" customFormat="1" ht="15" customHeight="1" x14ac:dyDescent="0.25">
      <c r="A5091" s="91" t="s">
        <v>57</v>
      </c>
      <c r="B5091" s="92" t="s">
        <v>43</v>
      </c>
      <c r="C5091" s="92" t="s">
        <v>53</v>
      </c>
      <c r="D5091" s="92" t="s">
        <v>37</v>
      </c>
      <c r="E5091" s="92" t="s">
        <v>61</v>
      </c>
      <c r="F5091" s="92" t="s">
        <v>120</v>
      </c>
      <c r="G5091" s="93" t="s">
        <v>37</v>
      </c>
      <c r="H5091" s="93" t="s">
        <v>37</v>
      </c>
      <c r="I5091" s="92" t="s">
        <v>45</v>
      </c>
      <c r="J5091" s="94">
        <v>7560</v>
      </c>
      <c r="K5091" s="95">
        <v>13175</v>
      </c>
      <c r="L5091" s="96">
        <v>1324826.4100000199</v>
      </c>
    </row>
    <row r="5092" spans="1:12" s="97" customFormat="1" ht="15" customHeight="1" x14ac:dyDescent="0.25">
      <c r="A5092" s="91" t="s">
        <v>57</v>
      </c>
      <c r="B5092" s="92" t="s">
        <v>43</v>
      </c>
      <c r="C5092" s="92" t="s">
        <v>53</v>
      </c>
      <c r="D5092" s="92" t="s">
        <v>37</v>
      </c>
      <c r="E5092" s="92" t="s">
        <v>61</v>
      </c>
      <c r="F5092" s="92" t="s">
        <v>121</v>
      </c>
      <c r="G5092" s="93" t="s">
        <v>37</v>
      </c>
      <c r="H5092" s="93" t="s">
        <v>37</v>
      </c>
      <c r="I5092" s="92" t="s">
        <v>117</v>
      </c>
      <c r="J5092" s="94">
        <v>107915</v>
      </c>
      <c r="K5092" s="95">
        <v>241135</v>
      </c>
      <c r="L5092" s="96">
        <v>23994513.299939699</v>
      </c>
    </row>
    <row r="5093" spans="1:12" s="97" customFormat="1" ht="15" customHeight="1" x14ac:dyDescent="0.25">
      <c r="A5093" s="91" t="s">
        <v>57</v>
      </c>
      <c r="B5093" s="92" t="s">
        <v>43</v>
      </c>
      <c r="C5093" s="92" t="s">
        <v>53</v>
      </c>
      <c r="D5093" s="92" t="s">
        <v>37</v>
      </c>
      <c r="E5093" s="92" t="s">
        <v>61</v>
      </c>
      <c r="F5093" s="92" t="s">
        <v>121</v>
      </c>
      <c r="G5093" s="93" t="s">
        <v>37</v>
      </c>
      <c r="H5093" s="93" t="s">
        <v>37</v>
      </c>
      <c r="I5093" s="92" t="s">
        <v>45</v>
      </c>
      <c r="J5093" s="94">
        <v>85976</v>
      </c>
      <c r="K5093" s="95">
        <v>154166</v>
      </c>
      <c r="L5093" s="96">
        <v>13209921.659980301</v>
      </c>
    </row>
    <row r="5094" spans="1:12" s="97" customFormat="1" ht="15" customHeight="1" x14ac:dyDescent="0.25">
      <c r="A5094" s="91" t="s">
        <v>57</v>
      </c>
      <c r="B5094" s="92" t="s">
        <v>43</v>
      </c>
      <c r="C5094" s="92" t="s">
        <v>53</v>
      </c>
      <c r="D5094" s="92" t="s">
        <v>37</v>
      </c>
      <c r="E5094" s="92" t="s">
        <v>61</v>
      </c>
      <c r="F5094" s="92" t="s">
        <v>60</v>
      </c>
      <c r="G5094" s="93" t="s">
        <v>37</v>
      </c>
      <c r="H5094" s="93" t="s">
        <v>37</v>
      </c>
      <c r="I5094" s="92" t="s">
        <v>117</v>
      </c>
      <c r="J5094" s="94">
        <v>20000</v>
      </c>
      <c r="K5094" s="95">
        <v>52916</v>
      </c>
      <c r="L5094" s="96">
        <v>4451680.52000154</v>
      </c>
    </row>
    <row r="5095" spans="1:12" s="97" customFormat="1" ht="15" customHeight="1" x14ac:dyDescent="0.25">
      <c r="A5095" s="91" t="s">
        <v>57</v>
      </c>
      <c r="B5095" s="92" t="s">
        <v>43</v>
      </c>
      <c r="C5095" s="92" t="s">
        <v>53</v>
      </c>
      <c r="D5095" s="92" t="s">
        <v>37</v>
      </c>
      <c r="E5095" s="92" t="s">
        <v>61</v>
      </c>
      <c r="F5095" s="92" t="s">
        <v>60</v>
      </c>
      <c r="G5095" s="93" t="s">
        <v>37</v>
      </c>
      <c r="H5095" s="93" t="s">
        <v>37</v>
      </c>
      <c r="I5095" s="92" t="s">
        <v>45</v>
      </c>
      <c r="J5095" s="94">
        <v>16368</v>
      </c>
      <c r="K5095" s="95">
        <v>28122</v>
      </c>
      <c r="L5095" s="96">
        <v>2025370.7600004801</v>
      </c>
    </row>
    <row r="5096" spans="1:12" s="97" customFormat="1" ht="15" customHeight="1" x14ac:dyDescent="0.25">
      <c r="A5096" s="91" t="s">
        <v>57</v>
      </c>
      <c r="B5096" s="92" t="s">
        <v>43</v>
      </c>
      <c r="C5096" s="92" t="s">
        <v>53</v>
      </c>
      <c r="D5096" s="92" t="s">
        <v>37</v>
      </c>
      <c r="E5096" s="92" t="s">
        <v>61</v>
      </c>
      <c r="F5096" s="92" t="s">
        <v>37</v>
      </c>
      <c r="G5096" s="93" t="s">
        <v>41</v>
      </c>
      <c r="H5096" s="93" t="s">
        <v>37</v>
      </c>
      <c r="I5096" s="92" t="s">
        <v>117</v>
      </c>
      <c r="J5096" s="94">
        <v>32242</v>
      </c>
      <c r="K5096" s="95">
        <v>85354</v>
      </c>
      <c r="L5096" s="96">
        <v>8212023.0699972501</v>
      </c>
    </row>
    <row r="5097" spans="1:12" s="97" customFormat="1" ht="15" customHeight="1" x14ac:dyDescent="0.25">
      <c r="A5097" s="91" t="s">
        <v>57</v>
      </c>
      <c r="B5097" s="92" t="s">
        <v>43</v>
      </c>
      <c r="C5097" s="92" t="s">
        <v>53</v>
      </c>
      <c r="D5097" s="92" t="s">
        <v>37</v>
      </c>
      <c r="E5097" s="92" t="s">
        <v>61</v>
      </c>
      <c r="F5097" s="92" t="s">
        <v>37</v>
      </c>
      <c r="G5097" s="93" t="s">
        <v>41</v>
      </c>
      <c r="H5097" s="93" t="s">
        <v>37</v>
      </c>
      <c r="I5097" s="92" t="s">
        <v>45</v>
      </c>
      <c r="J5097" s="94">
        <v>23188</v>
      </c>
      <c r="K5097" s="95">
        <v>41739</v>
      </c>
      <c r="L5097" s="96">
        <v>3527796.93999964</v>
      </c>
    </row>
    <row r="5098" spans="1:12" s="97" customFormat="1" ht="15" customHeight="1" x14ac:dyDescent="0.25">
      <c r="A5098" s="91" t="s">
        <v>57</v>
      </c>
      <c r="B5098" s="92" t="s">
        <v>43</v>
      </c>
      <c r="C5098" s="92" t="s">
        <v>53</v>
      </c>
      <c r="D5098" s="92" t="s">
        <v>37</v>
      </c>
      <c r="E5098" s="92" t="s">
        <v>61</v>
      </c>
      <c r="F5098" s="92" t="s">
        <v>37</v>
      </c>
      <c r="G5098" s="93" t="s">
        <v>42</v>
      </c>
      <c r="H5098" s="93" t="s">
        <v>37</v>
      </c>
      <c r="I5098" s="92" t="s">
        <v>117</v>
      </c>
      <c r="J5098" s="94">
        <v>29834</v>
      </c>
      <c r="K5098" s="95">
        <v>70174</v>
      </c>
      <c r="L5098" s="96">
        <v>6861264.2699982198</v>
      </c>
    </row>
    <row r="5099" spans="1:12" s="97" customFormat="1" ht="15" customHeight="1" x14ac:dyDescent="0.25">
      <c r="A5099" s="91" t="s">
        <v>57</v>
      </c>
      <c r="B5099" s="92" t="s">
        <v>43</v>
      </c>
      <c r="C5099" s="92" t="s">
        <v>53</v>
      </c>
      <c r="D5099" s="92" t="s">
        <v>37</v>
      </c>
      <c r="E5099" s="92" t="s">
        <v>61</v>
      </c>
      <c r="F5099" s="92" t="s">
        <v>37</v>
      </c>
      <c r="G5099" s="93" t="s">
        <v>42</v>
      </c>
      <c r="H5099" s="93" t="s">
        <v>37</v>
      </c>
      <c r="I5099" s="92" t="s">
        <v>45</v>
      </c>
      <c r="J5099" s="94">
        <v>22769</v>
      </c>
      <c r="K5099" s="95">
        <v>39164</v>
      </c>
      <c r="L5099" s="96">
        <v>3380125.6999996202</v>
      </c>
    </row>
    <row r="5100" spans="1:12" s="97" customFormat="1" ht="15" customHeight="1" x14ac:dyDescent="0.25">
      <c r="A5100" s="91" t="s">
        <v>57</v>
      </c>
      <c r="B5100" s="92" t="s">
        <v>43</v>
      </c>
      <c r="C5100" s="92" t="s">
        <v>53</v>
      </c>
      <c r="D5100" s="92" t="s">
        <v>37</v>
      </c>
      <c r="E5100" s="92" t="s">
        <v>61</v>
      </c>
      <c r="F5100" s="92" t="s">
        <v>37</v>
      </c>
      <c r="G5100" s="93" t="s">
        <v>43</v>
      </c>
      <c r="H5100" s="93" t="s">
        <v>37</v>
      </c>
      <c r="I5100" s="92" t="s">
        <v>117</v>
      </c>
      <c r="J5100" s="94">
        <v>29126</v>
      </c>
      <c r="K5100" s="95">
        <v>62931</v>
      </c>
      <c r="L5100" s="96">
        <v>6172761.6699986802</v>
      </c>
    </row>
    <row r="5101" spans="1:12" s="97" customFormat="1" ht="15" customHeight="1" x14ac:dyDescent="0.25">
      <c r="A5101" s="91" t="s">
        <v>57</v>
      </c>
      <c r="B5101" s="92" t="s">
        <v>43</v>
      </c>
      <c r="C5101" s="92" t="s">
        <v>53</v>
      </c>
      <c r="D5101" s="92" t="s">
        <v>37</v>
      </c>
      <c r="E5101" s="92" t="s">
        <v>61</v>
      </c>
      <c r="F5101" s="92" t="s">
        <v>37</v>
      </c>
      <c r="G5101" s="93" t="s">
        <v>43</v>
      </c>
      <c r="H5101" s="93" t="s">
        <v>37</v>
      </c>
      <c r="I5101" s="92" t="s">
        <v>45</v>
      </c>
      <c r="J5101" s="94">
        <v>22921</v>
      </c>
      <c r="K5101" s="95">
        <v>38762</v>
      </c>
      <c r="L5101" s="96">
        <v>3299682.23999957</v>
      </c>
    </row>
    <row r="5102" spans="1:12" s="97" customFormat="1" ht="15" customHeight="1" x14ac:dyDescent="0.25">
      <c r="A5102" s="91" t="s">
        <v>57</v>
      </c>
      <c r="B5102" s="92" t="s">
        <v>43</v>
      </c>
      <c r="C5102" s="92" t="s">
        <v>53</v>
      </c>
      <c r="D5102" s="92" t="s">
        <v>37</v>
      </c>
      <c r="E5102" s="92" t="s">
        <v>61</v>
      </c>
      <c r="F5102" s="92" t="s">
        <v>37</v>
      </c>
      <c r="G5102" s="93" t="s">
        <v>44</v>
      </c>
      <c r="H5102" s="93" t="s">
        <v>37</v>
      </c>
      <c r="I5102" s="92" t="s">
        <v>117</v>
      </c>
      <c r="J5102" s="94">
        <v>28560</v>
      </c>
      <c r="K5102" s="95">
        <v>60096</v>
      </c>
      <c r="L5102" s="96">
        <v>5962570.8599987701</v>
      </c>
    </row>
    <row r="5103" spans="1:12" s="97" customFormat="1" ht="15" customHeight="1" x14ac:dyDescent="0.25">
      <c r="A5103" s="91" t="s">
        <v>57</v>
      </c>
      <c r="B5103" s="92" t="s">
        <v>43</v>
      </c>
      <c r="C5103" s="92" t="s">
        <v>53</v>
      </c>
      <c r="D5103" s="92" t="s">
        <v>37</v>
      </c>
      <c r="E5103" s="92" t="s">
        <v>61</v>
      </c>
      <c r="F5103" s="92" t="s">
        <v>37</v>
      </c>
      <c r="G5103" s="93" t="s">
        <v>44</v>
      </c>
      <c r="H5103" s="93" t="s">
        <v>37</v>
      </c>
      <c r="I5103" s="92" t="s">
        <v>45</v>
      </c>
      <c r="J5103" s="94">
        <v>22955</v>
      </c>
      <c r="K5103" s="95">
        <v>37908</v>
      </c>
      <c r="L5103" s="96">
        <v>3173991.2499995902</v>
      </c>
    </row>
    <row r="5104" spans="1:12" s="97" customFormat="1" ht="15" customHeight="1" x14ac:dyDescent="0.25">
      <c r="A5104" s="91" t="s">
        <v>57</v>
      </c>
      <c r="B5104" s="92" t="s">
        <v>43</v>
      </c>
      <c r="C5104" s="92" t="s">
        <v>53</v>
      </c>
      <c r="D5104" s="92" t="s">
        <v>37</v>
      </c>
      <c r="E5104" s="92" t="s">
        <v>61</v>
      </c>
      <c r="F5104" s="92" t="s">
        <v>37</v>
      </c>
      <c r="G5104" s="93" t="s">
        <v>98</v>
      </c>
      <c r="H5104" s="93" t="s">
        <v>37</v>
      </c>
      <c r="I5104" s="92" t="s">
        <v>117</v>
      </c>
      <c r="J5104" s="94">
        <v>25170</v>
      </c>
      <c r="K5104" s="95">
        <v>53515</v>
      </c>
      <c r="L5104" s="96">
        <v>5386328.1499982299</v>
      </c>
    </row>
    <row r="5105" spans="1:12" s="97" customFormat="1" ht="15" customHeight="1" x14ac:dyDescent="0.25">
      <c r="A5105" s="91" t="s">
        <v>57</v>
      </c>
      <c r="B5105" s="92" t="s">
        <v>43</v>
      </c>
      <c r="C5105" s="92" t="s">
        <v>53</v>
      </c>
      <c r="D5105" s="92" t="s">
        <v>37</v>
      </c>
      <c r="E5105" s="92" t="s">
        <v>61</v>
      </c>
      <c r="F5105" s="92" t="s">
        <v>37</v>
      </c>
      <c r="G5105" s="93" t="s">
        <v>98</v>
      </c>
      <c r="H5105" s="93" t="s">
        <v>37</v>
      </c>
      <c r="I5105" s="92" t="s">
        <v>45</v>
      </c>
      <c r="J5105" s="94">
        <v>21217</v>
      </c>
      <c r="K5105" s="95">
        <v>35143</v>
      </c>
      <c r="L5105" s="96">
        <v>2959327.8999995901</v>
      </c>
    </row>
    <row r="5106" spans="1:12" s="97" customFormat="1" ht="15" customHeight="1" x14ac:dyDescent="0.25">
      <c r="A5106" s="91" t="s">
        <v>57</v>
      </c>
      <c r="B5106" s="92" t="s">
        <v>43</v>
      </c>
      <c r="C5106" s="92" t="s">
        <v>53</v>
      </c>
      <c r="D5106" s="92" t="s">
        <v>37</v>
      </c>
      <c r="E5106" s="92" t="s">
        <v>61</v>
      </c>
      <c r="F5106" s="92" t="s">
        <v>37</v>
      </c>
      <c r="G5106" s="93" t="s">
        <v>37</v>
      </c>
      <c r="H5106" s="93" t="s">
        <v>122</v>
      </c>
      <c r="I5106" s="92" t="s">
        <v>117</v>
      </c>
      <c r="J5106" s="94">
        <v>20503</v>
      </c>
      <c r="K5106" s="95">
        <v>45751</v>
      </c>
      <c r="L5106" s="96">
        <v>4381644.5700007798</v>
      </c>
    </row>
    <row r="5107" spans="1:12" s="97" customFormat="1" ht="15" customHeight="1" x14ac:dyDescent="0.25">
      <c r="A5107" s="91" t="s">
        <v>57</v>
      </c>
      <c r="B5107" s="92" t="s">
        <v>43</v>
      </c>
      <c r="C5107" s="92" t="s">
        <v>53</v>
      </c>
      <c r="D5107" s="92" t="s">
        <v>37</v>
      </c>
      <c r="E5107" s="92" t="s">
        <v>61</v>
      </c>
      <c r="F5107" s="92" t="s">
        <v>37</v>
      </c>
      <c r="G5107" s="93" t="s">
        <v>37</v>
      </c>
      <c r="H5107" s="93" t="s">
        <v>122</v>
      </c>
      <c r="I5107" s="92" t="s">
        <v>45</v>
      </c>
      <c r="J5107" s="94">
        <v>13655</v>
      </c>
      <c r="K5107" s="95">
        <v>21867</v>
      </c>
      <c r="L5107" s="96">
        <v>1696648.77000017</v>
      </c>
    </row>
    <row r="5108" spans="1:12" s="97" customFormat="1" ht="15" customHeight="1" x14ac:dyDescent="0.25">
      <c r="A5108" s="91" t="s">
        <v>57</v>
      </c>
      <c r="B5108" s="92" t="s">
        <v>43</v>
      </c>
      <c r="C5108" s="92" t="s">
        <v>53</v>
      </c>
      <c r="D5108" s="92" t="s">
        <v>37</v>
      </c>
      <c r="E5108" s="92" t="s">
        <v>61</v>
      </c>
      <c r="F5108" s="92" t="s">
        <v>37</v>
      </c>
      <c r="G5108" s="93" t="s">
        <v>37</v>
      </c>
      <c r="H5108" s="93" t="s">
        <v>37</v>
      </c>
      <c r="I5108" s="92" t="s">
        <v>117</v>
      </c>
      <c r="J5108" s="94">
        <v>139555</v>
      </c>
      <c r="K5108" s="95">
        <v>336833</v>
      </c>
      <c r="L5108" s="96">
        <v>33087284.240044799</v>
      </c>
    </row>
    <row r="5109" spans="1:12" s="97" customFormat="1" ht="15" customHeight="1" x14ac:dyDescent="0.25">
      <c r="A5109" s="91" t="s">
        <v>57</v>
      </c>
      <c r="B5109" s="92" t="s">
        <v>43</v>
      </c>
      <c r="C5109" s="92" t="s">
        <v>53</v>
      </c>
      <c r="D5109" s="92" t="s">
        <v>37</v>
      </c>
      <c r="E5109" s="92" t="s">
        <v>61</v>
      </c>
      <c r="F5109" s="92" t="s">
        <v>37</v>
      </c>
      <c r="G5109" s="93" t="s">
        <v>37</v>
      </c>
      <c r="H5109" s="93" t="s">
        <v>37</v>
      </c>
      <c r="I5109" s="92" t="s">
        <v>45</v>
      </c>
      <c r="J5109" s="94">
        <v>109827</v>
      </c>
      <c r="K5109" s="95">
        <v>195463</v>
      </c>
      <c r="L5109" s="96">
        <v>16560118.829955099</v>
      </c>
    </row>
    <row r="5110" spans="1:12" s="97" customFormat="1" ht="15" customHeight="1" x14ac:dyDescent="0.25">
      <c r="A5110" s="91" t="s">
        <v>57</v>
      </c>
      <c r="B5110" s="92" t="s">
        <v>43</v>
      </c>
      <c r="C5110" s="92" t="s">
        <v>53</v>
      </c>
      <c r="D5110" s="92" t="s">
        <v>37</v>
      </c>
      <c r="E5110" s="92" t="s">
        <v>61</v>
      </c>
      <c r="F5110" s="92" t="s">
        <v>37</v>
      </c>
      <c r="G5110" s="93" t="s">
        <v>37</v>
      </c>
      <c r="H5110" s="93" t="s">
        <v>64</v>
      </c>
      <c r="I5110" s="92" t="s">
        <v>117</v>
      </c>
      <c r="J5110" s="94">
        <v>117748</v>
      </c>
      <c r="K5110" s="95">
        <v>287450</v>
      </c>
      <c r="L5110" s="96">
        <v>28330692.350002699</v>
      </c>
    </row>
    <row r="5111" spans="1:12" s="97" customFormat="1" ht="15" customHeight="1" x14ac:dyDescent="0.25">
      <c r="A5111" s="91" t="s">
        <v>57</v>
      </c>
      <c r="B5111" s="92" t="s">
        <v>43</v>
      </c>
      <c r="C5111" s="92" t="s">
        <v>53</v>
      </c>
      <c r="D5111" s="92" t="s">
        <v>37</v>
      </c>
      <c r="E5111" s="92" t="s">
        <v>61</v>
      </c>
      <c r="F5111" s="92" t="s">
        <v>37</v>
      </c>
      <c r="G5111" s="93" t="s">
        <v>37</v>
      </c>
      <c r="H5111" s="93" t="s">
        <v>64</v>
      </c>
      <c r="I5111" s="92" t="s">
        <v>45</v>
      </c>
      <c r="J5111" s="94">
        <v>95114</v>
      </c>
      <c r="K5111" s="95">
        <v>171412</v>
      </c>
      <c r="L5111" s="96">
        <v>14695841.6999806</v>
      </c>
    </row>
    <row r="5112" spans="1:12" s="97" customFormat="1" ht="15" customHeight="1" x14ac:dyDescent="0.25">
      <c r="A5112" s="91" t="s">
        <v>57</v>
      </c>
      <c r="B5112" s="92" t="s">
        <v>43</v>
      </c>
      <c r="C5112" s="92" t="s">
        <v>53</v>
      </c>
      <c r="D5112" s="92" t="s">
        <v>37</v>
      </c>
      <c r="E5112" s="92" t="s">
        <v>62</v>
      </c>
      <c r="F5112" s="92" t="s">
        <v>120</v>
      </c>
      <c r="G5112" s="93" t="s">
        <v>37</v>
      </c>
      <c r="H5112" s="93" t="s">
        <v>37</v>
      </c>
      <c r="I5112" s="92" t="s">
        <v>117</v>
      </c>
      <c r="J5112" s="94">
        <v>6538</v>
      </c>
      <c r="K5112" s="95">
        <v>21716</v>
      </c>
      <c r="L5112" s="96">
        <v>2290001.8800001899</v>
      </c>
    </row>
    <row r="5113" spans="1:12" s="97" customFormat="1" ht="15" customHeight="1" x14ac:dyDescent="0.25">
      <c r="A5113" s="91" t="s">
        <v>57</v>
      </c>
      <c r="B5113" s="92" t="s">
        <v>43</v>
      </c>
      <c r="C5113" s="92" t="s">
        <v>53</v>
      </c>
      <c r="D5113" s="92" t="s">
        <v>37</v>
      </c>
      <c r="E5113" s="92" t="s">
        <v>62</v>
      </c>
      <c r="F5113" s="92" t="s">
        <v>120</v>
      </c>
      <c r="G5113" s="93" t="s">
        <v>37</v>
      </c>
      <c r="H5113" s="93" t="s">
        <v>37</v>
      </c>
      <c r="I5113" s="92" t="s">
        <v>45</v>
      </c>
      <c r="J5113" s="94">
        <v>4401</v>
      </c>
      <c r="K5113" s="95">
        <v>7182</v>
      </c>
      <c r="L5113" s="96">
        <v>742615.36999996798</v>
      </c>
    </row>
    <row r="5114" spans="1:12" s="97" customFormat="1" ht="15" customHeight="1" x14ac:dyDescent="0.25">
      <c r="A5114" s="91" t="s">
        <v>57</v>
      </c>
      <c r="B5114" s="92" t="s">
        <v>43</v>
      </c>
      <c r="C5114" s="92" t="s">
        <v>53</v>
      </c>
      <c r="D5114" s="92" t="s">
        <v>37</v>
      </c>
      <c r="E5114" s="92" t="s">
        <v>62</v>
      </c>
      <c r="F5114" s="92" t="s">
        <v>121</v>
      </c>
      <c r="G5114" s="93" t="s">
        <v>37</v>
      </c>
      <c r="H5114" s="93" t="s">
        <v>37</v>
      </c>
      <c r="I5114" s="92" t="s">
        <v>117</v>
      </c>
      <c r="J5114" s="94">
        <v>62382</v>
      </c>
      <c r="K5114" s="95">
        <v>173921</v>
      </c>
      <c r="L5114" s="96">
        <v>16868415.589975201</v>
      </c>
    </row>
    <row r="5115" spans="1:12" s="97" customFormat="1" ht="15" customHeight="1" x14ac:dyDescent="0.25">
      <c r="A5115" s="91" t="s">
        <v>57</v>
      </c>
      <c r="B5115" s="92" t="s">
        <v>43</v>
      </c>
      <c r="C5115" s="92" t="s">
        <v>53</v>
      </c>
      <c r="D5115" s="92" t="s">
        <v>37</v>
      </c>
      <c r="E5115" s="92" t="s">
        <v>62</v>
      </c>
      <c r="F5115" s="92" t="s">
        <v>121</v>
      </c>
      <c r="G5115" s="93" t="s">
        <v>37</v>
      </c>
      <c r="H5115" s="93" t="s">
        <v>37</v>
      </c>
      <c r="I5115" s="92" t="s">
        <v>45</v>
      </c>
      <c r="J5115" s="94">
        <v>41568</v>
      </c>
      <c r="K5115" s="95">
        <v>71650</v>
      </c>
      <c r="L5115" s="96">
        <v>6034651.3100005602</v>
      </c>
    </row>
    <row r="5116" spans="1:12" s="97" customFormat="1" ht="15" customHeight="1" x14ac:dyDescent="0.25">
      <c r="A5116" s="91" t="s">
        <v>57</v>
      </c>
      <c r="B5116" s="92" t="s">
        <v>43</v>
      </c>
      <c r="C5116" s="92" t="s">
        <v>53</v>
      </c>
      <c r="D5116" s="92" t="s">
        <v>37</v>
      </c>
      <c r="E5116" s="92" t="s">
        <v>62</v>
      </c>
      <c r="F5116" s="92" t="s">
        <v>60</v>
      </c>
      <c r="G5116" s="93" t="s">
        <v>37</v>
      </c>
      <c r="H5116" s="93" t="s">
        <v>37</v>
      </c>
      <c r="I5116" s="92" t="s">
        <v>117</v>
      </c>
      <c r="J5116" s="94">
        <v>11014</v>
      </c>
      <c r="K5116" s="95">
        <v>32775</v>
      </c>
      <c r="L5116" s="96">
        <v>2783892.2200001599</v>
      </c>
    </row>
    <row r="5117" spans="1:12" s="97" customFormat="1" ht="15" customHeight="1" x14ac:dyDescent="0.25">
      <c r="A5117" s="91" t="s">
        <v>57</v>
      </c>
      <c r="B5117" s="92" t="s">
        <v>43</v>
      </c>
      <c r="C5117" s="92" t="s">
        <v>53</v>
      </c>
      <c r="D5117" s="92" t="s">
        <v>37</v>
      </c>
      <c r="E5117" s="92" t="s">
        <v>62</v>
      </c>
      <c r="F5117" s="92" t="s">
        <v>60</v>
      </c>
      <c r="G5117" s="93" t="s">
        <v>37</v>
      </c>
      <c r="H5117" s="93" t="s">
        <v>37</v>
      </c>
      <c r="I5117" s="92" t="s">
        <v>45</v>
      </c>
      <c r="J5117" s="94">
        <v>7258</v>
      </c>
      <c r="K5117" s="95">
        <v>11727</v>
      </c>
      <c r="L5117" s="96">
        <v>844734.89000000397</v>
      </c>
    </row>
    <row r="5118" spans="1:12" s="97" customFormat="1" ht="15" customHeight="1" x14ac:dyDescent="0.25">
      <c r="A5118" s="91" t="s">
        <v>57</v>
      </c>
      <c r="B5118" s="92" t="s">
        <v>43</v>
      </c>
      <c r="C5118" s="92" t="s">
        <v>53</v>
      </c>
      <c r="D5118" s="92" t="s">
        <v>37</v>
      </c>
      <c r="E5118" s="92" t="s">
        <v>62</v>
      </c>
      <c r="F5118" s="92" t="s">
        <v>37</v>
      </c>
      <c r="G5118" s="93" t="s">
        <v>41</v>
      </c>
      <c r="H5118" s="93" t="s">
        <v>37</v>
      </c>
      <c r="I5118" s="92" t="s">
        <v>117</v>
      </c>
      <c r="J5118" s="94">
        <v>20227</v>
      </c>
      <c r="K5118" s="95">
        <v>66018</v>
      </c>
      <c r="L5118" s="96">
        <v>6198782.9999955902</v>
      </c>
    </row>
    <row r="5119" spans="1:12" s="97" customFormat="1" ht="15" customHeight="1" x14ac:dyDescent="0.25">
      <c r="A5119" s="91" t="s">
        <v>57</v>
      </c>
      <c r="B5119" s="92" t="s">
        <v>43</v>
      </c>
      <c r="C5119" s="92" t="s">
        <v>53</v>
      </c>
      <c r="D5119" s="92" t="s">
        <v>37</v>
      </c>
      <c r="E5119" s="92" t="s">
        <v>62</v>
      </c>
      <c r="F5119" s="92" t="s">
        <v>37</v>
      </c>
      <c r="G5119" s="93" t="s">
        <v>41</v>
      </c>
      <c r="H5119" s="93" t="s">
        <v>37</v>
      </c>
      <c r="I5119" s="92" t="s">
        <v>45</v>
      </c>
      <c r="J5119" s="94">
        <v>11807</v>
      </c>
      <c r="K5119" s="95">
        <v>20189</v>
      </c>
      <c r="L5119" s="96">
        <v>1695627.30999996</v>
      </c>
    </row>
    <row r="5120" spans="1:12" s="97" customFormat="1" ht="15" customHeight="1" x14ac:dyDescent="0.25">
      <c r="A5120" s="91" t="s">
        <v>57</v>
      </c>
      <c r="B5120" s="92" t="s">
        <v>43</v>
      </c>
      <c r="C5120" s="92" t="s">
        <v>53</v>
      </c>
      <c r="D5120" s="92" t="s">
        <v>37</v>
      </c>
      <c r="E5120" s="92" t="s">
        <v>62</v>
      </c>
      <c r="F5120" s="92" t="s">
        <v>37</v>
      </c>
      <c r="G5120" s="93" t="s">
        <v>42</v>
      </c>
      <c r="H5120" s="93" t="s">
        <v>37</v>
      </c>
      <c r="I5120" s="92" t="s">
        <v>117</v>
      </c>
      <c r="J5120" s="94">
        <v>17226</v>
      </c>
      <c r="K5120" s="95">
        <v>45886</v>
      </c>
      <c r="L5120" s="96">
        <v>4375166.80999872</v>
      </c>
    </row>
    <row r="5121" spans="1:12" s="97" customFormat="1" ht="15" customHeight="1" x14ac:dyDescent="0.25">
      <c r="A5121" s="91" t="s">
        <v>57</v>
      </c>
      <c r="B5121" s="92" t="s">
        <v>43</v>
      </c>
      <c r="C5121" s="92" t="s">
        <v>53</v>
      </c>
      <c r="D5121" s="92" t="s">
        <v>37</v>
      </c>
      <c r="E5121" s="92" t="s">
        <v>62</v>
      </c>
      <c r="F5121" s="92" t="s">
        <v>37</v>
      </c>
      <c r="G5121" s="93" t="s">
        <v>42</v>
      </c>
      <c r="H5121" s="93" t="s">
        <v>37</v>
      </c>
      <c r="I5121" s="92" t="s">
        <v>45</v>
      </c>
      <c r="J5121" s="94">
        <v>10981</v>
      </c>
      <c r="K5121" s="95">
        <v>18095</v>
      </c>
      <c r="L5121" s="96">
        <v>1522232.9799999299</v>
      </c>
    </row>
    <row r="5122" spans="1:12" s="97" customFormat="1" ht="15" customHeight="1" x14ac:dyDescent="0.25">
      <c r="A5122" s="91" t="s">
        <v>57</v>
      </c>
      <c r="B5122" s="92" t="s">
        <v>43</v>
      </c>
      <c r="C5122" s="92" t="s">
        <v>53</v>
      </c>
      <c r="D5122" s="92" t="s">
        <v>37</v>
      </c>
      <c r="E5122" s="92" t="s">
        <v>62</v>
      </c>
      <c r="F5122" s="92" t="s">
        <v>37</v>
      </c>
      <c r="G5122" s="93" t="s">
        <v>43</v>
      </c>
      <c r="H5122" s="93" t="s">
        <v>37</v>
      </c>
      <c r="I5122" s="92" t="s">
        <v>117</v>
      </c>
      <c r="J5122" s="94">
        <v>15959</v>
      </c>
      <c r="K5122" s="95">
        <v>41019</v>
      </c>
      <c r="L5122" s="96">
        <v>3959626.3699996402</v>
      </c>
    </row>
    <row r="5123" spans="1:12" s="97" customFormat="1" ht="15" customHeight="1" x14ac:dyDescent="0.25">
      <c r="A5123" s="91" t="s">
        <v>57</v>
      </c>
      <c r="B5123" s="92" t="s">
        <v>43</v>
      </c>
      <c r="C5123" s="92" t="s">
        <v>53</v>
      </c>
      <c r="D5123" s="92" t="s">
        <v>37</v>
      </c>
      <c r="E5123" s="92" t="s">
        <v>62</v>
      </c>
      <c r="F5123" s="92" t="s">
        <v>37</v>
      </c>
      <c r="G5123" s="93" t="s">
        <v>43</v>
      </c>
      <c r="H5123" s="93" t="s">
        <v>37</v>
      </c>
      <c r="I5123" s="92" t="s">
        <v>45</v>
      </c>
      <c r="J5123" s="94">
        <v>10625</v>
      </c>
      <c r="K5123" s="95">
        <v>17234</v>
      </c>
      <c r="L5123" s="96">
        <v>1469812.30999991</v>
      </c>
    </row>
    <row r="5124" spans="1:12" s="97" customFormat="1" ht="15" customHeight="1" x14ac:dyDescent="0.25">
      <c r="A5124" s="91" t="s">
        <v>57</v>
      </c>
      <c r="B5124" s="92" t="s">
        <v>43</v>
      </c>
      <c r="C5124" s="92" t="s">
        <v>53</v>
      </c>
      <c r="D5124" s="92" t="s">
        <v>37</v>
      </c>
      <c r="E5124" s="92" t="s">
        <v>62</v>
      </c>
      <c r="F5124" s="92" t="s">
        <v>37</v>
      </c>
      <c r="G5124" s="93" t="s">
        <v>44</v>
      </c>
      <c r="H5124" s="93" t="s">
        <v>37</v>
      </c>
      <c r="I5124" s="92" t="s">
        <v>117</v>
      </c>
      <c r="J5124" s="94">
        <v>16057</v>
      </c>
      <c r="K5124" s="95">
        <v>38357</v>
      </c>
      <c r="L5124" s="96">
        <v>3742751.1299998299</v>
      </c>
    </row>
    <row r="5125" spans="1:12" s="97" customFormat="1" ht="15" customHeight="1" x14ac:dyDescent="0.25">
      <c r="A5125" s="91" t="s">
        <v>57</v>
      </c>
      <c r="B5125" s="92" t="s">
        <v>43</v>
      </c>
      <c r="C5125" s="92" t="s">
        <v>53</v>
      </c>
      <c r="D5125" s="92" t="s">
        <v>37</v>
      </c>
      <c r="E5125" s="92" t="s">
        <v>62</v>
      </c>
      <c r="F5125" s="92" t="s">
        <v>37</v>
      </c>
      <c r="G5125" s="93" t="s">
        <v>44</v>
      </c>
      <c r="H5125" s="93" t="s">
        <v>37</v>
      </c>
      <c r="I5125" s="92" t="s">
        <v>45</v>
      </c>
      <c r="J5125" s="94">
        <v>10904</v>
      </c>
      <c r="K5125" s="95">
        <v>17245</v>
      </c>
      <c r="L5125" s="96">
        <v>1434479.4999998801</v>
      </c>
    </row>
    <row r="5126" spans="1:12" s="97" customFormat="1" ht="15" customHeight="1" x14ac:dyDescent="0.25">
      <c r="A5126" s="91" t="s">
        <v>57</v>
      </c>
      <c r="B5126" s="92" t="s">
        <v>43</v>
      </c>
      <c r="C5126" s="92" t="s">
        <v>53</v>
      </c>
      <c r="D5126" s="92" t="s">
        <v>37</v>
      </c>
      <c r="E5126" s="92" t="s">
        <v>62</v>
      </c>
      <c r="F5126" s="92" t="s">
        <v>37</v>
      </c>
      <c r="G5126" s="93" t="s">
        <v>98</v>
      </c>
      <c r="H5126" s="93" t="s">
        <v>37</v>
      </c>
      <c r="I5126" s="92" t="s">
        <v>117</v>
      </c>
      <c r="J5126" s="94">
        <v>14043</v>
      </c>
      <c r="K5126" s="95">
        <v>34515</v>
      </c>
      <c r="L5126" s="96">
        <v>3389495.5299997102</v>
      </c>
    </row>
    <row r="5127" spans="1:12" s="97" customFormat="1" ht="15" customHeight="1" x14ac:dyDescent="0.25">
      <c r="A5127" s="91" t="s">
        <v>57</v>
      </c>
      <c r="B5127" s="92" t="s">
        <v>43</v>
      </c>
      <c r="C5127" s="92" t="s">
        <v>53</v>
      </c>
      <c r="D5127" s="92" t="s">
        <v>37</v>
      </c>
      <c r="E5127" s="92" t="s">
        <v>62</v>
      </c>
      <c r="F5127" s="92" t="s">
        <v>37</v>
      </c>
      <c r="G5127" s="93" t="s">
        <v>98</v>
      </c>
      <c r="H5127" s="93" t="s">
        <v>37</v>
      </c>
      <c r="I5127" s="92" t="s">
        <v>45</v>
      </c>
      <c r="J5127" s="94">
        <v>10309</v>
      </c>
      <c r="K5127" s="95">
        <v>16594</v>
      </c>
      <c r="L5127" s="96">
        <v>1401918.7599999099</v>
      </c>
    </row>
    <row r="5128" spans="1:12" s="97" customFormat="1" ht="15" customHeight="1" x14ac:dyDescent="0.25">
      <c r="A5128" s="91" t="s">
        <v>57</v>
      </c>
      <c r="B5128" s="92" t="s">
        <v>43</v>
      </c>
      <c r="C5128" s="92" t="s">
        <v>53</v>
      </c>
      <c r="D5128" s="92" t="s">
        <v>37</v>
      </c>
      <c r="E5128" s="92" t="s">
        <v>62</v>
      </c>
      <c r="F5128" s="92" t="s">
        <v>37</v>
      </c>
      <c r="G5128" s="93" t="s">
        <v>37</v>
      </c>
      <c r="H5128" s="93" t="s">
        <v>122</v>
      </c>
      <c r="I5128" s="92" t="s">
        <v>117</v>
      </c>
      <c r="J5128" s="94">
        <v>11132</v>
      </c>
      <c r="K5128" s="95">
        <v>32098</v>
      </c>
      <c r="L5128" s="96">
        <v>2966106.0700002401</v>
      </c>
    </row>
    <row r="5129" spans="1:12" s="97" customFormat="1" ht="15" customHeight="1" x14ac:dyDescent="0.25">
      <c r="A5129" s="91" t="s">
        <v>57</v>
      </c>
      <c r="B5129" s="92" t="s">
        <v>43</v>
      </c>
      <c r="C5129" s="92" t="s">
        <v>53</v>
      </c>
      <c r="D5129" s="92" t="s">
        <v>37</v>
      </c>
      <c r="E5129" s="92" t="s">
        <v>62</v>
      </c>
      <c r="F5129" s="92" t="s">
        <v>37</v>
      </c>
      <c r="G5129" s="93" t="s">
        <v>37</v>
      </c>
      <c r="H5129" s="93" t="s">
        <v>122</v>
      </c>
      <c r="I5129" s="92" t="s">
        <v>45</v>
      </c>
      <c r="J5129" s="94">
        <v>6627</v>
      </c>
      <c r="K5129" s="95">
        <v>10367</v>
      </c>
      <c r="L5129" s="96">
        <v>842683.25999998301</v>
      </c>
    </row>
    <row r="5130" spans="1:12" s="97" customFormat="1" ht="15" customHeight="1" x14ac:dyDescent="0.25">
      <c r="A5130" s="91" t="s">
        <v>57</v>
      </c>
      <c r="B5130" s="92" t="s">
        <v>43</v>
      </c>
      <c r="C5130" s="92" t="s">
        <v>53</v>
      </c>
      <c r="D5130" s="92" t="s">
        <v>37</v>
      </c>
      <c r="E5130" s="92" t="s">
        <v>62</v>
      </c>
      <c r="F5130" s="92" t="s">
        <v>37</v>
      </c>
      <c r="G5130" s="93" t="s">
        <v>37</v>
      </c>
      <c r="H5130" s="93" t="s">
        <v>37</v>
      </c>
      <c r="I5130" s="92" t="s">
        <v>117</v>
      </c>
      <c r="J5130" s="94">
        <v>79877</v>
      </c>
      <c r="K5130" s="95">
        <v>228412</v>
      </c>
      <c r="L5130" s="96">
        <v>21942309.690017</v>
      </c>
    </row>
    <row r="5131" spans="1:12" s="97" customFormat="1" ht="15" customHeight="1" x14ac:dyDescent="0.25">
      <c r="A5131" s="91" t="s">
        <v>57</v>
      </c>
      <c r="B5131" s="92" t="s">
        <v>43</v>
      </c>
      <c r="C5131" s="92" t="s">
        <v>53</v>
      </c>
      <c r="D5131" s="92" t="s">
        <v>37</v>
      </c>
      <c r="E5131" s="92" t="s">
        <v>62</v>
      </c>
      <c r="F5131" s="92" t="s">
        <v>37</v>
      </c>
      <c r="G5131" s="93" t="s">
        <v>37</v>
      </c>
      <c r="H5131" s="93" t="s">
        <v>37</v>
      </c>
      <c r="I5131" s="92" t="s">
        <v>45</v>
      </c>
      <c r="J5131" s="94">
        <v>53188</v>
      </c>
      <c r="K5131" s="95">
        <v>90559</v>
      </c>
      <c r="L5131" s="96">
        <v>7622001.57000334</v>
      </c>
    </row>
    <row r="5132" spans="1:12" s="97" customFormat="1" ht="15" customHeight="1" x14ac:dyDescent="0.25">
      <c r="A5132" s="91" t="s">
        <v>57</v>
      </c>
      <c r="B5132" s="92" t="s">
        <v>43</v>
      </c>
      <c r="C5132" s="92" t="s">
        <v>53</v>
      </c>
      <c r="D5132" s="92" t="s">
        <v>37</v>
      </c>
      <c r="E5132" s="92" t="s">
        <v>62</v>
      </c>
      <c r="F5132" s="92" t="s">
        <v>37</v>
      </c>
      <c r="G5132" s="93" t="s">
        <v>37</v>
      </c>
      <c r="H5132" s="93" t="s">
        <v>64</v>
      </c>
      <c r="I5132" s="92" t="s">
        <v>117</v>
      </c>
      <c r="J5132" s="94">
        <v>67996</v>
      </c>
      <c r="K5132" s="95">
        <v>194092</v>
      </c>
      <c r="L5132" s="96">
        <v>18742913.159974199</v>
      </c>
    </row>
    <row r="5133" spans="1:12" s="97" customFormat="1" ht="15" customHeight="1" x14ac:dyDescent="0.25">
      <c r="A5133" s="91" t="s">
        <v>57</v>
      </c>
      <c r="B5133" s="92" t="s">
        <v>43</v>
      </c>
      <c r="C5133" s="92" t="s">
        <v>53</v>
      </c>
      <c r="D5133" s="92" t="s">
        <v>37</v>
      </c>
      <c r="E5133" s="92" t="s">
        <v>62</v>
      </c>
      <c r="F5133" s="92" t="s">
        <v>37</v>
      </c>
      <c r="G5133" s="93" t="s">
        <v>37</v>
      </c>
      <c r="H5133" s="93" t="s">
        <v>64</v>
      </c>
      <c r="I5133" s="92" t="s">
        <v>45</v>
      </c>
      <c r="J5133" s="94">
        <v>46035</v>
      </c>
      <c r="K5133" s="95">
        <v>79171</v>
      </c>
      <c r="L5133" s="96">
        <v>6696033.6900006197</v>
      </c>
    </row>
    <row r="5134" spans="1:12" s="97" customFormat="1" ht="15" customHeight="1" x14ac:dyDescent="0.25">
      <c r="A5134" s="91" t="s">
        <v>57</v>
      </c>
      <c r="B5134" s="92" t="s">
        <v>43</v>
      </c>
      <c r="C5134" s="92" t="s">
        <v>53</v>
      </c>
      <c r="D5134" s="92" t="s">
        <v>37</v>
      </c>
      <c r="E5134" s="92" t="s">
        <v>37</v>
      </c>
      <c r="F5134" s="92" t="s">
        <v>120</v>
      </c>
      <c r="G5134" s="93" t="s">
        <v>41</v>
      </c>
      <c r="H5134" s="93" t="s">
        <v>37</v>
      </c>
      <c r="I5134" s="92" t="s">
        <v>117</v>
      </c>
      <c r="J5134" s="94">
        <v>3375</v>
      </c>
      <c r="K5134" s="95">
        <v>11253</v>
      </c>
      <c r="L5134" s="96">
        <v>1201293.82</v>
      </c>
    </row>
    <row r="5135" spans="1:12" s="97" customFormat="1" ht="15" customHeight="1" x14ac:dyDescent="0.25">
      <c r="A5135" s="91" t="s">
        <v>57</v>
      </c>
      <c r="B5135" s="92" t="s">
        <v>43</v>
      </c>
      <c r="C5135" s="92" t="s">
        <v>53</v>
      </c>
      <c r="D5135" s="92" t="s">
        <v>37</v>
      </c>
      <c r="E5135" s="92" t="s">
        <v>37</v>
      </c>
      <c r="F5135" s="92" t="s">
        <v>120</v>
      </c>
      <c r="G5135" s="93" t="s">
        <v>41</v>
      </c>
      <c r="H5135" s="93" t="s">
        <v>37</v>
      </c>
      <c r="I5135" s="92" t="s">
        <v>45</v>
      </c>
      <c r="J5135" s="94">
        <v>1898</v>
      </c>
      <c r="K5135" s="95">
        <v>3044</v>
      </c>
      <c r="L5135" s="96">
        <v>308106.76000000298</v>
      </c>
    </row>
    <row r="5136" spans="1:12" s="97" customFormat="1" ht="15" customHeight="1" x14ac:dyDescent="0.25">
      <c r="A5136" s="91" t="s">
        <v>57</v>
      </c>
      <c r="B5136" s="92" t="s">
        <v>43</v>
      </c>
      <c r="C5136" s="92" t="s">
        <v>53</v>
      </c>
      <c r="D5136" s="92" t="s">
        <v>37</v>
      </c>
      <c r="E5136" s="92" t="s">
        <v>37</v>
      </c>
      <c r="F5136" s="92" t="s">
        <v>120</v>
      </c>
      <c r="G5136" s="93" t="s">
        <v>42</v>
      </c>
      <c r="H5136" s="93" t="s">
        <v>37</v>
      </c>
      <c r="I5136" s="92" t="s">
        <v>117</v>
      </c>
      <c r="J5136" s="94">
        <v>3404</v>
      </c>
      <c r="K5136" s="95">
        <v>11848</v>
      </c>
      <c r="L5136" s="96">
        <v>1249389.04999995</v>
      </c>
    </row>
    <row r="5137" spans="1:12" s="97" customFormat="1" ht="15" customHeight="1" x14ac:dyDescent="0.25">
      <c r="A5137" s="91" t="s">
        <v>57</v>
      </c>
      <c r="B5137" s="92" t="s">
        <v>43</v>
      </c>
      <c r="C5137" s="92" t="s">
        <v>53</v>
      </c>
      <c r="D5137" s="92" t="s">
        <v>37</v>
      </c>
      <c r="E5137" s="92" t="s">
        <v>37</v>
      </c>
      <c r="F5137" s="92" t="s">
        <v>120</v>
      </c>
      <c r="G5137" s="93" t="s">
        <v>42</v>
      </c>
      <c r="H5137" s="93" t="s">
        <v>37</v>
      </c>
      <c r="I5137" s="92" t="s">
        <v>45</v>
      </c>
      <c r="J5137" s="94">
        <v>2053</v>
      </c>
      <c r="K5137" s="95">
        <v>3218</v>
      </c>
      <c r="L5137" s="96">
        <v>327986.14000000298</v>
      </c>
    </row>
    <row r="5138" spans="1:12" s="97" customFormat="1" ht="15" customHeight="1" x14ac:dyDescent="0.25">
      <c r="A5138" s="91" t="s">
        <v>57</v>
      </c>
      <c r="B5138" s="92" t="s">
        <v>43</v>
      </c>
      <c r="C5138" s="92" t="s">
        <v>53</v>
      </c>
      <c r="D5138" s="92" t="s">
        <v>37</v>
      </c>
      <c r="E5138" s="92" t="s">
        <v>37</v>
      </c>
      <c r="F5138" s="92" t="s">
        <v>120</v>
      </c>
      <c r="G5138" s="93" t="s">
        <v>43</v>
      </c>
      <c r="H5138" s="93" t="s">
        <v>37</v>
      </c>
      <c r="I5138" s="92" t="s">
        <v>117</v>
      </c>
      <c r="J5138" s="94">
        <v>4170</v>
      </c>
      <c r="K5138" s="95">
        <v>13840</v>
      </c>
      <c r="L5138" s="96">
        <v>1482876.4799997699</v>
      </c>
    </row>
    <row r="5139" spans="1:12" s="97" customFormat="1" ht="15" customHeight="1" x14ac:dyDescent="0.25">
      <c r="A5139" s="91" t="s">
        <v>57</v>
      </c>
      <c r="B5139" s="92" t="s">
        <v>43</v>
      </c>
      <c r="C5139" s="92" t="s">
        <v>53</v>
      </c>
      <c r="D5139" s="92" t="s">
        <v>37</v>
      </c>
      <c r="E5139" s="92" t="s">
        <v>37</v>
      </c>
      <c r="F5139" s="92" t="s">
        <v>120</v>
      </c>
      <c r="G5139" s="93" t="s">
        <v>43</v>
      </c>
      <c r="H5139" s="93" t="s">
        <v>37</v>
      </c>
      <c r="I5139" s="92" t="s">
        <v>45</v>
      </c>
      <c r="J5139" s="94">
        <v>2678</v>
      </c>
      <c r="K5139" s="95">
        <v>4339</v>
      </c>
      <c r="L5139" s="96">
        <v>447031.59000000102</v>
      </c>
    </row>
    <row r="5140" spans="1:12" s="97" customFormat="1" ht="15" customHeight="1" x14ac:dyDescent="0.25">
      <c r="A5140" s="91" t="s">
        <v>57</v>
      </c>
      <c r="B5140" s="92" t="s">
        <v>43</v>
      </c>
      <c r="C5140" s="92" t="s">
        <v>53</v>
      </c>
      <c r="D5140" s="92" t="s">
        <v>37</v>
      </c>
      <c r="E5140" s="92" t="s">
        <v>37</v>
      </c>
      <c r="F5140" s="92" t="s">
        <v>120</v>
      </c>
      <c r="G5140" s="93" t="s">
        <v>44</v>
      </c>
      <c r="H5140" s="93" t="s">
        <v>37</v>
      </c>
      <c r="I5140" s="92" t="s">
        <v>117</v>
      </c>
      <c r="J5140" s="94">
        <v>4397</v>
      </c>
      <c r="K5140" s="95">
        <v>13209</v>
      </c>
      <c r="L5140" s="96">
        <v>1465571.8599997701</v>
      </c>
    </row>
    <row r="5141" spans="1:12" s="97" customFormat="1" ht="15" customHeight="1" x14ac:dyDescent="0.25">
      <c r="A5141" s="91" t="s">
        <v>57</v>
      </c>
      <c r="B5141" s="92" t="s">
        <v>43</v>
      </c>
      <c r="C5141" s="92" t="s">
        <v>53</v>
      </c>
      <c r="D5141" s="92" t="s">
        <v>37</v>
      </c>
      <c r="E5141" s="92" t="s">
        <v>37</v>
      </c>
      <c r="F5141" s="92" t="s">
        <v>120</v>
      </c>
      <c r="G5141" s="93" t="s">
        <v>44</v>
      </c>
      <c r="H5141" s="93" t="s">
        <v>37</v>
      </c>
      <c r="I5141" s="92" t="s">
        <v>45</v>
      </c>
      <c r="J5141" s="94">
        <v>2885</v>
      </c>
      <c r="K5141" s="95">
        <v>4581</v>
      </c>
      <c r="L5141" s="96">
        <v>464168.49000000098</v>
      </c>
    </row>
    <row r="5142" spans="1:12" s="97" customFormat="1" ht="15" customHeight="1" x14ac:dyDescent="0.25">
      <c r="A5142" s="91" t="s">
        <v>57</v>
      </c>
      <c r="B5142" s="92" t="s">
        <v>43</v>
      </c>
      <c r="C5142" s="92" t="s">
        <v>53</v>
      </c>
      <c r="D5142" s="92" t="s">
        <v>37</v>
      </c>
      <c r="E5142" s="92" t="s">
        <v>37</v>
      </c>
      <c r="F5142" s="92" t="s">
        <v>120</v>
      </c>
      <c r="G5142" s="93" t="s">
        <v>98</v>
      </c>
      <c r="H5142" s="93" t="s">
        <v>37</v>
      </c>
      <c r="I5142" s="92" t="s">
        <v>117</v>
      </c>
      <c r="J5142" s="94">
        <v>4140</v>
      </c>
      <c r="K5142" s="95">
        <v>13494</v>
      </c>
      <c r="L5142" s="96">
        <v>1438627.75999978</v>
      </c>
    </row>
    <row r="5143" spans="1:12" s="97" customFormat="1" ht="15" customHeight="1" x14ac:dyDescent="0.25">
      <c r="A5143" s="91" t="s">
        <v>57</v>
      </c>
      <c r="B5143" s="92" t="s">
        <v>43</v>
      </c>
      <c r="C5143" s="92" t="s">
        <v>53</v>
      </c>
      <c r="D5143" s="92" t="s">
        <v>37</v>
      </c>
      <c r="E5143" s="92" t="s">
        <v>37</v>
      </c>
      <c r="F5143" s="92" t="s">
        <v>120</v>
      </c>
      <c r="G5143" s="93" t="s">
        <v>98</v>
      </c>
      <c r="H5143" s="93" t="s">
        <v>37</v>
      </c>
      <c r="I5143" s="92" t="s">
        <v>45</v>
      </c>
      <c r="J5143" s="94">
        <v>2952</v>
      </c>
      <c r="K5143" s="95">
        <v>4893</v>
      </c>
      <c r="L5143" s="96">
        <v>493515.59999999899</v>
      </c>
    </row>
    <row r="5144" spans="1:12" s="97" customFormat="1" ht="15" customHeight="1" x14ac:dyDescent="0.25">
      <c r="A5144" s="91" t="s">
        <v>57</v>
      </c>
      <c r="B5144" s="92" t="s">
        <v>43</v>
      </c>
      <c r="C5144" s="92" t="s">
        <v>53</v>
      </c>
      <c r="D5144" s="92" t="s">
        <v>37</v>
      </c>
      <c r="E5144" s="92" t="s">
        <v>37</v>
      </c>
      <c r="F5144" s="92" t="s">
        <v>120</v>
      </c>
      <c r="G5144" s="93" t="s">
        <v>37</v>
      </c>
      <c r="H5144" s="93" t="s">
        <v>122</v>
      </c>
      <c r="I5144" s="92" t="s">
        <v>117</v>
      </c>
      <c r="J5144" s="94">
        <v>2879</v>
      </c>
      <c r="K5144" s="95">
        <v>8206</v>
      </c>
      <c r="L5144" s="96">
        <v>948556.03000000305</v>
      </c>
    </row>
    <row r="5145" spans="1:12" s="97" customFormat="1" ht="15" customHeight="1" x14ac:dyDescent="0.25">
      <c r="A5145" s="91" t="s">
        <v>57</v>
      </c>
      <c r="B5145" s="92" t="s">
        <v>43</v>
      </c>
      <c r="C5145" s="92" t="s">
        <v>53</v>
      </c>
      <c r="D5145" s="92" t="s">
        <v>37</v>
      </c>
      <c r="E5145" s="92" t="s">
        <v>37</v>
      </c>
      <c r="F5145" s="92" t="s">
        <v>120</v>
      </c>
      <c r="G5145" s="93" t="s">
        <v>37</v>
      </c>
      <c r="H5145" s="93" t="s">
        <v>122</v>
      </c>
      <c r="I5145" s="92" t="s">
        <v>45</v>
      </c>
      <c r="J5145" s="94">
        <v>1740</v>
      </c>
      <c r="K5145" s="95">
        <v>2948</v>
      </c>
      <c r="L5145" s="96">
        <v>302008.05</v>
      </c>
    </row>
    <row r="5146" spans="1:12" s="97" customFormat="1" ht="15" customHeight="1" x14ac:dyDescent="0.25">
      <c r="A5146" s="91" t="s">
        <v>57</v>
      </c>
      <c r="B5146" s="92" t="s">
        <v>43</v>
      </c>
      <c r="C5146" s="92" t="s">
        <v>53</v>
      </c>
      <c r="D5146" s="92" t="s">
        <v>37</v>
      </c>
      <c r="E5146" s="92" t="s">
        <v>37</v>
      </c>
      <c r="F5146" s="92" t="s">
        <v>120</v>
      </c>
      <c r="G5146" s="93" t="s">
        <v>37</v>
      </c>
      <c r="H5146" s="93" t="s">
        <v>37</v>
      </c>
      <c r="I5146" s="92" t="s">
        <v>117</v>
      </c>
      <c r="J5146" s="94">
        <v>18289</v>
      </c>
      <c r="K5146" s="95">
        <v>64498</v>
      </c>
      <c r="L5146" s="96">
        <v>6931092.2999984901</v>
      </c>
    </row>
    <row r="5147" spans="1:12" s="97" customFormat="1" ht="15" customHeight="1" x14ac:dyDescent="0.25">
      <c r="A5147" s="91" t="s">
        <v>57</v>
      </c>
      <c r="B5147" s="92" t="s">
        <v>43</v>
      </c>
      <c r="C5147" s="92" t="s">
        <v>53</v>
      </c>
      <c r="D5147" s="92" t="s">
        <v>37</v>
      </c>
      <c r="E5147" s="92" t="s">
        <v>37</v>
      </c>
      <c r="F5147" s="92" t="s">
        <v>120</v>
      </c>
      <c r="G5147" s="93" t="s">
        <v>37</v>
      </c>
      <c r="H5147" s="93" t="s">
        <v>37</v>
      </c>
      <c r="I5147" s="92" t="s">
        <v>45</v>
      </c>
      <c r="J5147" s="94">
        <v>11961</v>
      </c>
      <c r="K5147" s="95">
        <v>20357</v>
      </c>
      <c r="L5147" s="96">
        <v>2067441.7800000999</v>
      </c>
    </row>
    <row r="5148" spans="1:12" s="97" customFormat="1" ht="15" customHeight="1" x14ac:dyDescent="0.25">
      <c r="A5148" s="91" t="s">
        <v>57</v>
      </c>
      <c r="B5148" s="92" t="s">
        <v>43</v>
      </c>
      <c r="C5148" s="92" t="s">
        <v>53</v>
      </c>
      <c r="D5148" s="92" t="s">
        <v>37</v>
      </c>
      <c r="E5148" s="92" t="s">
        <v>37</v>
      </c>
      <c r="F5148" s="92" t="s">
        <v>120</v>
      </c>
      <c r="G5148" s="93" t="s">
        <v>37</v>
      </c>
      <c r="H5148" s="93" t="s">
        <v>64</v>
      </c>
      <c r="I5148" s="92" t="s">
        <v>117</v>
      </c>
      <c r="J5148" s="94">
        <v>15242</v>
      </c>
      <c r="K5148" s="95">
        <v>55604</v>
      </c>
      <c r="L5148" s="96">
        <v>5908176.43999926</v>
      </c>
    </row>
    <row r="5149" spans="1:12" s="97" customFormat="1" ht="15" customHeight="1" x14ac:dyDescent="0.25">
      <c r="A5149" s="91" t="s">
        <v>57</v>
      </c>
      <c r="B5149" s="92" t="s">
        <v>43</v>
      </c>
      <c r="C5149" s="92" t="s">
        <v>53</v>
      </c>
      <c r="D5149" s="92" t="s">
        <v>37</v>
      </c>
      <c r="E5149" s="92" t="s">
        <v>37</v>
      </c>
      <c r="F5149" s="92" t="s">
        <v>120</v>
      </c>
      <c r="G5149" s="93" t="s">
        <v>37</v>
      </c>
      <c r="H5149" s="93" t="s">
        <v>64</v>
      </c>
      <c r="I5149" s="92" t="s">
        <v>45</v>
      </c>
      <c r="J5149" s="94">
        <v>10112</v>
      </c>
      <c r="K5149" s="95">
        <v>17167</v>
      </c>
      <c r="L5149" s="96">
        <v>1742231.44000025</v>
      </c>
    </row>
    <row r="5150" spans="1:12" s="97" customFormat="1" ht="15" customHeight="1" x14ac:dyDescent="0.25">
      <c r="A5150" s="91" t="s">
        <v>57</v>
      </c>
      <c r="B5150" s="92" t="s">
        <v>43</v>
      </c>
      <c r="C5150" s="92" t="s">
        <v>53</v>
      </c>
      <c r="D5150" s="92" t="s">
        <v>37</v>
      </c>
      <c r="E5150" s="92" t="s">
        <v>37</v>
      </c>
      <c r="F5150" s="92" t="s">
        <v>121</v>
      </c>
      <c r="G5150" s="93" t="s">
        <v>41</v>
      </c>
      <c r="H5150" s="93" t="s">
        <v>37</v>
      </c>
      <c r="I5150" s="92" t="s">
        <v>117</v>
      </c>
      <c r="J5150" s="94">
        <v>41377</v>
      </c>
      <c r="K5150" s="95">
        <v>115272</v>
      </c>
      <c r="L5150" s="96">
        <v>11221181.0599904</v>
      </c>
    </row>
    <row r="5151" spans="1:12" s="97" customFormat="1" ht="15" customHeight="1" x14ac:dyDescent="0.25">
      <c r="A5151" s="91" t="s">
        <v>57</v>
      </c>
      <c r="B5151" s="92" t="s">
        <v>43</v>
      </c>
      <c r="C5151" s="92" t="s">
        <v>53</v>
      </c>
      <c r="D5151" s="92" t="s">
        <v>37</v>
      </c>
      <c r="E5151" s="92" t="s">
        <v>37</v>
      </c>
      <c r="F5151" s="92" t="s">
        <v>121</v>
      </c>
      <c r="G5151" s="93" t="s">
        <v>41</v>
      </c>
      <c r="H5151" s="93" t="s">
        <v>37</v>
      </c>
      <c r="I5151" s="92" t="s">
        <v>45</v>
      </c>
      <c r="J5151" s="94">
        <v>27776</v>
      </c>
      <c r="K5151" s="95">
        <v>49628</v>
      </c>
      <c r="L5151" s="96">
        <v>4250196.5800004601</v>
      </c>
    </row>
    <row r="5152" spans="1:12" s="97" customFormat="1" ht="15" customHeight="1" x14ac:dyDescent="0.25">
      <c r="A5152" s="91" t="s">
        <v>57</v>
      </c>
      <c r="B5152" s="92" t="s">
        <v>43</v>
      </c>
      <c r="C5152" s="92" t="s">
        <v>53</v>
      </c>
      <c r="D5152" s="92" t="s">
        <v>37</v>
      </c>
      <c r="E5152" s="92" t="s">
        <v>37</v>
      </c>
      <c r="F5152" s="92" t="s">
        <v>121</v>
      </c>
      <c r="G5152" s="93" t="s">
        <v>42</v>
      </c>
      <c r="H5152" s="93" t="s">
        <v>37</v>
      </c>
      <c r="I5152" s="92" t="s">
        <v>117</v>
      </c>
      <c r="J5152" s="94">
        <v>36800</v>
      </c>
      <c r="K5152" s="95">
        <v>85579</v>
      </c>
      <c r="L5152" s="96">
        <v>8437029.9699964002</v>
      </c>
    </row>
    <row r="5153" spans="1:12" s="97" customFormat="1" ht="15" customHeight="1" x14ac:dyDescent="0.25">
      <c r="A5153" s="91" t="s">
        <v>57</v>
      </c>
      <c r="B5153" s="92" t="s">
        <v>43</v>
      </c>
      <c r="C5153" s="92" t="s">
        <v>53</v>
      </c>
      <c r="D5153" s="92" t="s">
        <v>37</v>
      </c>
      <c r="E5153" s="92" t="s">
        <v>37</v>
      </c>
      <c r="F5153" s="92" t="s">
        <v>121</v>
      </c>
      <c r="G5153" s="93" t="s">
        <v>42</v>
      </c>
      <c r="H5153" s="93" t="s">
        <v>37</v>
      </c>
      <c r="I5153" s="92" t="s">
        <v>45</v>
      </c>
      <c r="J5153" s="94">
        <v>26650</v>
      </c>
      <c r="K5153" s="95">
        <v>45694</v>
      </c>
      <c r="L5153" s="96">
        <v>3967082.3900005501</v>
      </c>
    </row>
    <row r="5154" spans="1:12" s="97" customFormat="1" ht="15" customHeight="1" x14ac:dyDescent="0.25">
      <c r="A5154" s="91" t="s">
        <v>57</v>
      </c>
      <c r="B5154" s="92" t="s">
        <v>43</v>
      </c>
      <c r="C5154" s="92" t="s">
        <v>53</v>
      </c>
      <c r="D5154" s="92" t="s">
        <v>37</v>
      </c>
      <c r="E5154" s="92" t="s">
        <v>37</v>
      </c>
      <c r="F5154" s="92" t="s">
        <v>121</v>
      </c>
      <c r="G5154" s="93" t="s">
        <v>43</v>
      </c>
      <c r="H5154" s="93" t="s">
        <v>37</v>
      </c>
      <c r="I5154" s="92" t="s">
        <v>117</v>
      </c>
      <c r="J5154" s="94">
        <v>34688</v>
      </c>
      <c r="K5154" s="95">
        <v>75139</v>
      </c>
      <c r="L5154" s="96">
        <v>7359462.9999975301</v>
      </c>
    </row>
    <row r="5155" spans="1:12" s="97" customFormat="1" ht="15" customHeight="1" x14ac:dyDescent="0.25">
      <c r="A5155" s="91" t="s">
        <v>57</v>
      </c>
      <c r="B5155" s="92" t="s">
        <v>43</v>
      </c>
      <c r="C5155" s="92" t="s">
        <v>53</v>
      </c>
      <c r="D5155" s="92" t="s">
        <v>37</v>
      </c>
      <c r="E5155" s="92" t="s">
        <v>37</v>
      </c>
      <c r="F5155" s="92" t="s">
        <v>121</v>
      </c>
      <c r="G5155" s="93" t="s">
        <v>43</v>
      </c>
      <c r="H5155" s="93" t="s">
        <v>37</v>
      </c>
      <c r="I5155" s="92" t="s">
        <v>45</v>
      </c>
      <c r="J5155" s="94">
        <v>26197</v>
      </c>
      <c r="K5155" s="95">
        <v>44058</v>
      </c>
      <c r="L5155" s="96">
        <v>3775400.9300005902</v>
      </c>
    </row>
    <row r="5156" spans="1:12" s="97" customFormat="1" ht="15" customHeight="1" x14ac:dyDescent="0.25">
      <c r="A5156" s="91" t="s">
        <v>57</v>
      </c>
      <c r="B5156" s="92" t="s">
        <v>43</v>
      </c>
      <c r="C5156" s="92" t="s">
        <v>53</v>
      </c>
      <c r="D5156" s="92" t="s">
        <v>37</v>
      </c>
      <c r="E5156" s="92" t="s">
        <v>37</v>
      </c>
      <c r="F5156" s="92" t="s">
        <v>121</v>
      </c>
      <c r="G5156" s="93" t="s">
        <v>44</v>
      </c>
      <c r="H5156" s="93" t="s">
        <v>37</v>
      </c>
      <c r="I5156" s="92" t="s">
        <v>117</v>
      </c>
      <c r="J5156" s="94">
        <v>34430</v>
      </c>
      <c r="K5156" s="95">
        <v>71571</v>
      </c>
      <c r="L5156" s="96">
        <v>7073168.1099982196</v>
      </c>
    </row>
    <row r="5157" spans="1:12" s="97" customFormat="1" ht="15" customHeight="1" x14ac:dyDescent="0.25">
      <c r="A5157" s="91" t="s">
        <v>57</v>
      </c>
      <c r="B5157" s="92" t="s">
        <v>43</v>
      </c>
      <c r="C5157" s="92" t="s">
        <v>53</v>
      </c>
      <c r="D5157" s="92" t="s">
        <v>37</v>
      </c>
      <c r="E5157" s="92" t="s">
        <v>37</v>
      </c>
      <c r="F5157" s="92" t="s">
        <v>121</v>
      </c>
      <c r="G5157" s="93" t="s">
        <v>44</v>
      </c>
      <c r="H5157" s="93" t="s">
        <v>37</v>
      </c>
      <c r="I5157" s="92" t="s">
        <v>45</v>
      </c>
      <c r="J5157" s="94">
        <v>26541</v>
      </c>
      <c r="K5157" s="95">
        <v>43597</v>
      </c>
      <c r="L5157" s="96">
        <v>3654134.5600006599</v>
      </c>
    </row>
    <row r="5158" spans="1:12" s="97" customFormat="1" ht="15" customHeight="1" x14ac:dyDescent="0.25">
      <c r="A5158" s="91" t="s">
        <v>57</v>
      </c>
      <c r="B5158" s="92" t="s">
        <v>43</v>
      </c>
      <c r="C5158" s="92" t="s">
        <v>53</v>
      </c>
      <c r="D5158" s="92" t="s">
        <v>37</v>
      </c>
      <c r="E5158" s="92" t="s">
        <v>37</v>
      </c>
      <c r="F5158" s="92" t="s">
        <v>121</v>
      </c>
      <c r="G5158" s="93" t="s">
        <v>98</v>
      </c>
      <c r="H5158" s="93" t="s">
        <v>37</v>
      </c>
      <c r="I5158" s="92" t="s">
        <v>117</v>
      </c>
      <c r="J5158" s="94">
        <v>29528</v>
      </c>
      <c r="K5158" s="95">
        <v>62081</v>
      </c>
      <c r="L5158" s="96">
        <v>6195888.6499984805</v>
      </c>
    </row>
    <row r="5159" spans="1:12" s="97" customFormat="1" ht="15" customHeight="1" x14ac:dyDescent="0.25">
      <c r="A5159" s="91" t="s">
        <v>57</v>
      </c>
      <c r="B5159" s="92" t="s">
        <v>43</v>
      </c>
      <c r="C5159" s="92" t="s">
        <v>53</v>
      </c>
      <c r="D5159" s="92" t="s">
        <v>37</v>
      </c>
      <c r="E5159" s="92" t="s">
        <v>37</v>
      </c>
      <c r="F5159" s="92" t="s">
        <v>121</v>
      </c>
      <c r="G5159" s="93" t="s">
        <v>98</v>
      </c>
      <c r="H5159" s="93" t="s">
        <v>37</v>
      </c>
      <c r="I5159" s="92" t="s">
        <v>45</v>
      </c>
      <c r="J5159" s="94">
        <v>24040</v>
      </c>
      <c r="K5159" s="95">
        <v>39662</v>
      </c>
      <c r="L5159" s="96">
        <v>3343319.8800006099</v>
      </c>
    </row>
    <row r="5160" spans="1:12" s="97" customFormat="1" ht="15" customHeight="1" x14ac:dyDescent="0.25">
      <c r="A5160" s="91" t="s">
        <v>57</v>
      </c>
      <c r="B5160" s="92" t="s">
        <v>43</v>
      </c>
      <c r="C5160" s="92" t="s">
        <v>53</v>
      </c>
      <c r="D5160" s="92" t="s">
        <v>37</v>
      </c>
      <c r="E5160" s="92" t="s">
        <v>37</v>
      </c>
      <c r="F5160" s="92" t="s">
        <v>121</v>
      </c>
      <c r="G5160" s="93" t="s">
        <v>37</v>
      </c>
      <c r="H5160" s="93" t="s">
        <v>122</v>
      </c>
      <c r="I5160" s="92" t="s">
        <v>117</v>
      </c>
      <c r="J5160" s="94">
        <v>24101</v>
      </c>
      <c r="K5160" s="95">
        <v>57544</v>
      </c>
      <c r="L5160" s="96">
        <v>5431075.4600003399</v>
      </c>
    </row>
    <row r="5161" spans="1:12" s="97" customFormat="1" ht="15" customHeight="1" x14ac:dyDescent="0.25">
      <c r="A5161" s="91" t="s">
        <v>57</v>
      </c>
      <c r="B5161" s="92" t="s">
        <v>43</v>
      </c>
      <c r="C5161" s="92" t="s">
        <v>53</v>
      </c>
      <c r="D5161" s="92" t="s">
        <v>37</v>
      </c>
      <c r="E5161" s="92" t="s">
        <v>37</v>
      </c>
      <c r="F5161" s="92" t="s">
        <v>121</v>
      </c>
      <c r="G5161" s="93" t="s">
        <v>37</v>
      </c>
      <c r="H5161" s="93" t="s">
        <v>122</v>
      </c>
      <c r="I5161" s="92" t="s">
        <v>45</v>
      </c>
      <c r="J5161" s="94">
        <v>15586</v>
      </c>
      <c r="K5161" s="95">
        <v>24920</v>
      </c>
      <c r="L5161" s="96">
        <v>1947501.0000006501</v>
      </c>
    </row>
    <row r="5162" spans="1:12" s="97" customFormat="1" ht="15" customHeight="1" x14ac:dyDescent="0.25">
      <c r="A5162" s="91" t="s">
        <v>57</v>
      </c>
      <c r="B5162" s="92" t="s">
        <v>43</v>
      </c>
      <c r="C5162" s="92" t="s">
        <v>53</v>
      </c>
      <c r="D5162" s="92" t="s">
        <v>37</v>
      </c>
      <c r="E5162" s="92" t="s">
        <v>37</v>
      </c>
      <c r="F5162" s="92" t="s">
        <v>121</v>
      </c>
      <c r="G5162" s="93" t="s">
        <v>37</v>
      </c>
      <c r="H5162" s="93" t="s">
        <v>37</v>
      </c>
      <c r="I5162" s="92" t="s">
        <v>117</v>
      </c>
      <c r="J5162" s="94">
        <v>170296</v>
      </c>
      <c r="K5162" s="95">
        <v>415060</v>
      </c>
      <c r="L5162" s="96">
        <v>40863468.699852601</v>
      </c>
    </row>
    <row r="5163" spans="1:12" s="97" customFormat="1" ht="15" customHeight="1" x14ac:dyDescent="0.25">
      <c r="A5163" s="91" t="s">
        <v>57</v>
      </c>
      <c r="B5163" s="92" t="s">
        <v>43</v>
      </c>
      <c r="C5163" s="92" t="s">
        <v>53</v>
      </c>
      <c r="D5163" s="92" t="s">
        <v>37</v>
      </c>
      <c r="E5163" s="92" t="s">
        <v>37</v>
      </c>
      <c r="F5163" s="92" t="s">
        <v>121</v>
      </c>
      <c r="G5163" s="93" t="s">
        <v>37</v>
      </c>
      <c r="H5163" s="93" t="s">
        <v>37</v>
      </c>
      <c r="I5163" s="92" t="s">
        <v>45</v>
      </c>
      <c r="J5163" s="94">
        <v>127545</v>
      </c>
      <c r="K5163" s="95">
        <v>225821</v>
      </c>
      <c r="L5163" s="96">
        <v>19245029.3499665</v>
      </c>
    </row>
    <row r="5164" spans="1:12" s="97" customFormat="1" ht="15" customHeight="1" x14ac:dyDescent="0.25">
      <c r="A5164" s="91" t="s">
        <v>57</v>
      </c>
      <c r="B5164" s="92" t="s">
        <v>43</v>
      </c>
      <c r="C5164" s="92" t="s">
        <v>53</v>
      </c>
      <c r="D5164" s="92" t="s">
        <v>37</v>
      </c>
      <c r="E5164" s="92" t="s">
        <v>37</v>
      </c>
      <c r="F5164" s="92" t="s">
        <v>121</v>
      </c>
      <c r="G5164" s="93" t="s">
        <v>37</v>
      </c>
      <c r="H5164" s="93" t="s">
        <v>64</v>
      </c>
      <c r="I5164" s="92" t="s">
        <v>117</v>
      </c>
      <c r="J5164" s="94">
        <v>144553</v>
      </c>
      <c r="K5164" s="95">
        <v>353335</v>
      </c>
      <c r="L5164" s="96">
        <v>34986603.829902597</v>
      </c>
    </row>
    <row r="5165" spans="1:12" s="97" customFormat="1" ht="15" customHeight="1" x14ac:dyDescent="0.25">
      <c r="A5165" s="91" t="s">
        <v>57</v>
      </c>
      <c r="B5165" s="92" t="s">
        <v>43</v>
      </c>
      <c r="C5165" s="92" t="s">
        <v>53</v>
      </c>
      <c r="D5165" s="92" t="s">
        <v>37</v>
      </c>
      <c r="E5165" s="92" t="s">
        <v>37</v>
      </c>
      <c r="F5165" s="92" t="s">
        <v>121</v>
      </c>
      <c r="G5165" s="93" t="s">
        <v>37</v>
      </c>
      <c r="H5165" s="93" t="s">
        <v>64</v>
      </c>
      <c r="I5165" s="92" t="s">
        <v>45</v>
      </c>
      <c r="J5165" s="94">
        <v>110708</v>
      </c>
      <c r="K5165" s="95">
        <v>198346</v>
      </c>
      <c r="L5165" s="96">
        <v>17095770.489966799</v>
      </c>
    </row>
    <row r="5166" spans="1:12" s="97" customFormat="1" ht="15" customHeight="1" x14ac:dyDescent="0.25">
      <c r="A5166" s="91" t="s">
        <v>57</v>
      </c>
      <c r="B5166" s="92" t="s">
        <v>43</v>
      </c>
      <c r="C5166" s="92" t="s">
        <v>53</v>
      </c>
      <c r="D5166" s="92" t="s">
        <v>37</v>
      </c>
      <c r="E5166" s="92" t="s">
        <v>37</v>
      </c>
      <c r="F5166" s="92" t="s">
        <v>60</v>
      </c>
      <c r="G5166" s="93" t="s">
        <v>41</v>
      </c>
      <c r="H5166" s="93" t="s">
        <v>37</v>
      </c>
      <c r="I5166" s="92" t="s">
        <v>117</v>
      </c>
      <c r="J5166" s="94">
        <v>7751</v>
      </c>
      <c r="K5166" s="95">
        <v>24847</v>
      </c>
      <c r="L5166" s="96">
        <v>1988331.1899997499</v>
      </c>
    </row>
    <row r="5167" spans="1:12" s="97" customFormat="1" ht="15" customHeight="1" x14ac:dyDescent="0.25">
      <c r="A5167" s="91" t="s">
        <v>57</v>
      </c>
      <c r="B5167" s="92" t="s">
        <v>43</v>
      </c>
      <c r="C5167" s="92" t="s">
        <v>53</v>
      </c>
      <c r="D5167" s="92" t="s">
        <v>37</v>
      </c>
      <c r="E5167" s="92" t="s">
        <v>37</v>
      </c>
      <c r="F5167" s="92" t="s">
        <v>60</v>
      </c>
      <c r="G5167" s="93" t="s">
        <v>41</v>
      </c>
      <c r="H5167" s="93" t="s">
        <v>37</v>
      </c>
      <c r="I5167" s="92" t="s">
        <v>45</v>
      </c>
      <c r="J5167" s="94">
        <v>5346</v>
      </c>
      <c r="K5167" s="95">
        <v>9256</v>
      </c>
      <c r="L5167" s="96">
        <v>665120.90999998502</v>
      </c>
    </row>
    <row r="5168" spans="1:12" s="97" customFormat="1" ht="15" customHeight="1" x14ac:dyDescent="0.25">
      <c r="A5168" s="91" t="s">
        <v>57</v>
      </c>
      <c r="B5168" s="92" t="s">
        <v>43</v>
      </c>
      <c r="C5168" s="92" t="s">
        <v>53</v>
      </c>
      <c r="D5168" s="92" t="s">
        <v>37</v>
      </c>
      <c r="E5168" s="92" t="s">
        <v>37</v>
      </c>
      <c r="F5168" s="92" t="s">
        <v>60</v>
      </c>
      <c r="G5168" s="93" t="s">
        <v>42</v>
      </c>
      <c r="H5168" s="93" t="s">
        <v>37</v>
      </c>
      <c r="I5168" s="92" t="s">
        <v>117</v>
      </c>
      <c r="J5168" s="94">
        <v>6881</v>
      </c>
      <c r="K5168" s="95">
        <v>18634</v>
      </c>
      <c r="L5168" s="96">
        <v>1550154.6799997899</v>
      </c>
    </row>
    <row r="5169" spans="1:12" s="97" customFormat="1" ht="15" customHeight="1" x14ac:dyDescent="0.25">
      <c r="A5169" s="91" t="s">
        <v>57</v>
      </c>
      <c r="B5169" s="92" t="s">
        <v>43</v>
      </c>
      <c r="C5169" s="92" t="s">
        <v>53</v>
      </c>
      <c r="D5169" s="92" t="s">
        <v>37</v>
      </c>
      <c r="E5169" s="92" t="s">
        <v>37</v>
      </c>
      <c r="F5169" s="92" t="s">
        <v>60</v>
      </c>
      <c r="G5169" s="93" t="s">
        <v>42</v>
      </c>
      <c r="H5169" s="93" t="s">
        <v>37</v>
      </c>
      <c r="I5169" s="92" t="s">
        <v>45</v>
      </c>
      <c r="J5169" s="94">
        <v>5067</v>
      </c>
      <c r="K5169" s="95">
        <v>8352</v>
      </c>
      <c r="L5169" s="96">
        <v>607746.52999998804</v>
      </c>
    </row>
    <row r="5170" spans="1:12" s="97" customFormat="1" ht="15" customHeight="1" x14ac:dyDescent="0.25">
      <c r="A5170" s="91" t="s">
        <v>57</v>
      </c>
      <c r="B5170" s="92" t="s">
        <v>43</v>
      </c>
      <c r="C5170" s="92" t="s">
        <v>53</v>
      </c>
      <c r="D5170" s="92" t="s">
        <v>37</v>
      </c>
      <c r="E5170" s="92" t="s">
        <v>37</v>
      </c>
      <c r="F5170" s="92" t="s">
        <v>60</v>
      </c>
      <c r="G5170" s="93" t="s">
        <v>43</v>
      </c>
      <c r="H5170" s="93" t="s">
        <v>37</v>
      </c>
      <c r="I5170" s="92" t="s">
        <v>117</v>
      </c>
      <c r="J5170" s="94">
        <v>6251</v>
      </c>
      <c r="K5170" s="95">
        <v>14971</v>
      </c>
      <c r="L5170" s="96">
        <v>1290048.5599998999</v>
      </c>
    </row>
    <row r="5171" spans="1:12" s="97" customFormat="1" ht="15" customHeight="1" x14ac:dyDescent="0.25">
      <c r="A5171" s="91" t="s">
        <v>57</v>
      </c>
      <c r="B5171" s="92" t="s">
        <v>43</v>
      </c>
      <c r="C5171" s="92" t="s">
        <v>53</v>
      </c>
      <c r="D5171" s="92" t="s">
        <v>37</v>
      </c>
      <c r="E5171" s="92" t="s">
        <v>37</v>
      </c>
      <c r="F5171" s="92" t="s">
        <v>60</v>
      </c>
      <c r="G5171" s="93" t="s">
        <v>43</v>
      </c>
      <c r="H5171" s="93" t="s">
        <v>37</v>
      </c>
      <c r="I5171" s="92" t="s">
        <v>45</v>
      </c>
      <c r="J5171" s="94">
        <v>4687</v>
      </c>
      <c r="K5171" s="95">
        <v>7599</v>
      </c>
      <c r="L5171" s="96">
        <v>547062.029999992</v>
      </c>
    </row>
    <row r="5172" spans="1:12" s="97" customFormat="1" ht="15" customHeight="1" x14ac:dyDescent="0.25">
      <c r="A5172" s="91" t="s">
        <v>57</v>
      </c>
      <c r="B5172" s="92" t="s">
        <v>43</v>
      </c>
      <c r="C5172" s="92" t="s">
        <v>53</v>
      </c>
      <c r="D5172" s="92" t="s">
        <v>37</v>
      </c>
      <c r="E5172" s="92" t="s">
        <v>37</v>
      </c>
      <c r="F5172" s="92" t="s">
        <v>60</v>
      </c>
      <c r="G5172" s="93" t="s">
        <v>44</v>
      </c>
      <c r="H5172" s="93" t="s">
        <v>37</v>
      </c>
      <c r="I5172" s="92" t="s">
        <v>117</v>
      </c>
      <c r="J5172" s="94">
        <v>5826</v>
      </c>
      <c r="K5172" s="95">
        <v>13674</v>
      </c>
      <c r="L5172" s="96">
        <v>1166693.97000003</v>
      </c>
    </row>
    <row r="5173" spans="1:12" s="97" customFormat="1" ht="15" customHeight="1" x14ac:dyDescent="0.25">
      <c r="A5173" s="91" t="s">
        <v>57</v>
      </c>
      <c r="B5173" s="92" t="s">
        <v>43</v>
      </c>
      <c r="C5173" s="92" t="s">
        <v>53</v>
      </c>
      <c r="D5173" s="92" t="s">
        <v>37</v>
      </c>
      <c r="E5173" s="92" t="s">
        <v>37</v>
      </c>
      <c r="F5173" s="92" t="s">
        <v>60</v>
      </c>
      <c r="G5173" s="93" t="s">
        <v>44</v>
      </c>
      <c r="H5173" s="93" t="s">
        <v>37</v>
      </c>
      <c r="I5173" s="92" t="s">
        <v>45</v>
      </c>
      <c r="J5173" s="94">
        <v>4459</v>
      </c>
      <c r="K5173" s="95">
        <v>6975</v>
      </c>
      <c r="L5173" s="96">
        <v>490167.69999998802</v>
      </c>
    </row>
    <row r="5174" spans="1:12" s="97" customFormat="1" ht="15" customHeight="1" x14ac:dyDescent="0.25">
      <c r="A5174" s="91" t="s">
        <v>57</v>
      </c>
      <c r="B5174" s="92" t="s">
        <v>43</v>
      </c>
      <c r="C5174" s="92" t="s">
        <v>53</v>
      </c>
      <c r="D5174" s="92" t="s">
        <v>37</v>
      </c>
      <c r="E5174" s="92" t="s">
        <v>37</v>
      </c>
      <c r="F5174" s="92" t="s">
        <v>60</v>
      </c>
      <c r="G5174" s="93" t="s">
        <v>98</v>
      </c>
      <c r="H5174" s="93" t="s">
        <v>37</v>
      </c>
      <c r="I5174" s="92" t="s">
        <v>117</v>
      </c>
      <c r="J5174" s="94">
        <v>5577</v>
      </c>
      <c r="K5174" s="95">
        <v>12457</v>
      </c>
      <c r="L5174" s="96">
        <v>1141592.51000002</v>
      </c>
    </row>
    <row r="5175" spans="1:12" s="97" customFormat="1" ht="15" customHeight="1" x14ac:dyDescent="0.25">
      <c r="A5175" s="91" t="s">
        <v>57</v>
      </c>
      <c r="B5175" s="92" t="s">
        <v>43</v>
      </c>
      <c r="C5175" s="92" t="s">
        <v>53</v>
      </c>
      <c r="D5175" s="92" t="s">
        <v>37</v>
      </c>
      <c r="E5175" s="92" t="s">
        <v>37</v>
      </c>
      <c r="F5175" s="92" t="s">
        <v>60</v>
      </c>
      <c r="G5175" s="93" t="s">
        <v>98</v>
      </c>
      <c r="H5175" s="93" t="s">
        <v>37</v>
      </c>
      <c r="I5175" s="92" t="s">
        <v>45</v>
      </c>
      <c r="J5175" s="94">
        <v>4557</v>
      </c>
      <c r="K5175" s="95">
        <v>7182</v>
      </c>
      <c r="L5175" s="96">
        <v>524411.17999998503</v>
      </c>
    </row>
    <row r="5176" spans="1:12" s="97" customFormat="1" ht="15" customHeight="1" x14ac:dyDescent="0.25">
      <c r="A5176" s="91" t="s">
        <v>57</v>
      </c>
      <c r="B5176" s="92" t="s">
        <v>43</v>
      </c>
      <c r="C5176" s="92" t="s">
        <v>53</v>
      </c>
      <c r="D5176" s="92" t="s">
        <v>37</v>
      </c>
      <c r="E5176" s="92" t="s">
        <v>37</v>
      </c>
      <c r="F5176" s="92" t="s">
        <v>60</v>
      </c>
      <c r="G5176" s="93" t="s">
        <v>37</v>
      </c>
      <c r="H5176" s="93" t="s">
        <v>122</v>
      </c>
      <c r="I5176" s="92" t="s">
        <v>117</v>
      </c>
      <c r="J5176" s="94">
        <v>4679</v>
      </c>
      <c r="K5176" s="95">
        <v>12099</v>
      </c>
      <c r="L5176" s="96">
        <v>968119.15000002005</v>
      </c>
    </row>
    <row r="5177" spans="1:12" s="97" customFormat="1" ht="15" customHeight="1" x14ac:dyDescent="0.25">
      <c r="A5177" s="91" t="s">
        <v>57</v>
      </c>
      <c r="B5177" s="92" t="s">
        <v>43</v>
      </c>
      <c r="C5177" s="92" t="s">
        <v>53</v>
      </c>
      <c r="D5177" s="92" t="s">
        <v>37</v>
      </c>
      <c r="E5177" s="92" t="s">
        <v>37</v>
      </c>
      <c r="F5177" s="92" t="s">
        <v>60</v>
      </c>
      <c r="G5177" s="93" t="s">
        <v>37</v>
      </c>
      <c r="H5177" s="93" t="s">
        <v>122</v>
      </c>
      <c r="I5177" s="92" t="s">
        <v>45</v>
      </c>
      <c r="J5177" s="94">
        <v>2966</v>
      </c>
      <c r="K5177" s="95">
        <v>4366</v>
      </c>
      <c r="L5177" s="96">
        <v>289822.97999999602</v>
      </c>
    </row>
    <row r="5178" spans="1:12" s="97" customFormat="1" ht="15" customHeight="1" x14ac:dyDescent="0.25">
      <c r="A5178" s="91" t="s">
        <v>57</v>
      </c>
      <c r="B5178" s="92" t="s">
        <v>43</v>
      </c>
      <c r="C5178" s="92" t="s">
        <v>53</v>
      </c>
      <c r="D5178" s="92" t="s">
        <v>37</v>
      </c>
      <c r="E5178" s="92" t="s">
        <v>37</v>
      </c>
      <c r="F5178" s="92" t="s">
        <v>60</v>
      </c>
      <c r="G5178" s="93" t="s">
        <v>37</v>
      </c>
      <c r="H5178" s="93" t="s">
        <v>37</v>
      </c>
      <c r="I5178" s="92" t="s">
        <v>117</v>
      </c>
      <c r="J5178" s="94">
        <v>31014</v>
      </c>
      <c r="K5178" s="95">
        <v>85691</v>
      </c>
      <c r="L5178" s="96">
        <v>7235572.7400008095</v>
      </c>
    </row>
    <row r="5179" spans="1:12" s="97" customFormat="1" ht="15" customHeight="1" x14ac:dyDescent="0.25">
      <c r="A5179" s="91" t="s">
        <v>57</v>
      </c>
      <c r="B5179" s="92" t="s">
        <v>43</v>
      </c>
      <c r="C5179" s="92" t="s">
        <v>53</v>
      </c>
      <c r="D5179" s="92" t="s">
        <v>37</v>
      </c>
      <c r="E5179" s="92" t="s">
        <v>37</v>
      </c>
      <c r="F5179" s="92" t="s">
        <v>60</v>
      </c>
      <c r="G5179" s="93" t="s">
        <v>37</v>
      </c>
      <c r="H5179" s="93" t="s">
        <v>37</v>
      </c>
      <c r="I5179" s="92" t="s">
        <v>45</v>
      </c>
      <c r="J5179" s="94">
        <v>23626</v>
      </c>
      <c r="K5179" s="95">
        <v>39849</v>
      </c>
      <c r="L5179" s="96">
        <v>2870105.6500006202</v>
      </c>
    </row>
    <row r="5180" spans="1:12" s="97" customFormat="1" ht="15" customHeight="1" x14ac:dyDescent="0.25">
      <c r="A5180" s="91" t="s">
        <v>57</v>
      </c>
      <c r="B5180" s="92" t="s">
        <v>43</v>
      </c>
      <c r="C5180" s="92" t="s">
        <v>53</v>
      </c>
      <c r="D5180" s="92" t="s">
        <v>37</v>
      </c>
      <c r="E5180" s="92" t="s">
        <v>37</v>
      </c>
      <c r="F5180" s="92" t="s">
        <v>60</v>
      </c>
      <c r="G5180" s="93" t="s">
        <v>37</v>
      </c>
      <c r="H5180" s="93" t="s">
        <v>64</v>
      </c>
      <c r="I5180" s="92" t="s">
        <v>117</v>
      </c>
      <c r="J5180" s="94">
        <v>26089</v>
      </c>
      <c r="K5180" s="95">
        <v>72607</v>
      </c>
      <c r="L5180" s="96">
        <v>6179365.0500000399</v>
      </c>
    </row>
    <row r="5181" spans="1:12" s="97" customFormat="1" ht="15" customHeight="1" x14ac:dyDescent="0.25">
      <c r="A5181" s="91" t="s">
        <v>57</v>
      </c>
      <c r="B5181" s="92" t="s">
        <v>43</v>
      </c>
      <c r="C5181" s="92" t="s">
        <v>53</v>
      </c>
      <c r="D5181" s="92" t="s">
        <v>37</v>
      </c>
      <c r="E5181" s="92" t="s">
        <v>37</v>
      </c>
      <c r="F5181" s="92" t="s">
        <v>60</v>
      </c>
      <c r="G5181" s="93" t="s">
        <v>37</v>
      </c>
      <c r="H5181" s="93" t="s">
        <v>64</v>
      </c>
      <c r="I5181" s="92" t="s">
        <v>45</v>
      </c>
      <c r="J5181" s="94">
        <v>20436</v>
      </c>
      <c r="K5181" s="95">
        <v>35075</v>
      </c>
      <c r="L5181" s="96">
        <v>2554329.8400006602</v>
      </c>
    </row>
    <row r="5182" spans="1:12" s="97" customFormat="1" ht="15" customHeight="1" x14ac:dyDescent="0.25">
      <c r="A5182" s="91" t="s">
        <v>57</v>
      </c>
      <c r="B5182" s="92" t="s">
        <v>43</v>
      </c>
      <c r="C5182" s="92" t="s">
        <v>53</v>
      </c>
      <c r="D5182" s="92" t="s">
        <v>37</v>
      </c>
      <c r="E5182" s="92" t="s">
        <v>37</v>
      </c>
      <c r="F5182" s="92" t="s">
        <v>37</v>
      </c>
      <c r="G5182" s="93" t="s">
        <v>41</v>
      </c>
      <c r="H5182" s="93" t="s">
        <v>122</v>
      </c>
      <c r="I5182" s="92" t="s">
        <v>117</v>
      </c>
      <c r="J5182" s="94">
        <v>7430</v>
      </c>
      <c r="K5182" s="95">
        <v>16658</v>
      </c>
      <c r="L5182" s="96">
        <v>1541331.8300002101</v>
      </c>
    </row>
    <row r="5183" spans="1:12" s="97" customFormat="1" ht="15" customHeight="1" x14ac:dyDescent="0.25">
      <c r="A5183" s="91" t="s">
        <v>57</v>
      </c>
      <c r="B5183" s="92" t="s">
        <v>43</v>
      </c>
      <c r="C5183" s="92" t="s">
        <v>53</v>
      </c>
      <c r="D5183" s="92" t="s">
        <v>37</v>
      </c>
      <c r="E5183" s="92" t="s">
        <v>37</v>
      </c>
      <c r="F5183" s="92" t="s">
        <v>37</v>
      </c>
      <c r="G5183" s="93" t="s">
        <v>41</v>
      </c>
      <c r="H5183" s="93" t="s">
        <v>122</v>
      </c>
      <c r="I5183" s="92" t="s">
        <v>45</v>
      </c>
      <c r="J5183" s="94">
        <v>4470</v>
      </c>
      <c r="K5183" s="95">
        <v>6262</v>
      </c>
      <c r="L5183" s="96">
        <v>481267.12999999302</v>
      </c>
    </row>
    <row r="5184" spans="1:12" s="97" customFormat="1" ht="15" customHeight="1" x14ac:dyDescent="0.25">
      <c r="A5184" s="91" t="s">
        <v>57</v>
      </c>
      <c r="B5184" s="92" t="s">
        <v>43</v>
      </c>
      <c r="C5184" s="92" t="s">
        <v>53</v>
      </c>
      <c r="D5184" s="92" t="s">
        <v>37</v>
      </c>
      <c r="E5184" s="92" t="s">
        <v>37</v>
      </c>
      <c r="F5184" s="92" t="s">
        <v>37</v>
      </c>
      <c r="G5184" s="93" t="s">
        <v>41</v>
      </c>
      <c r="H5184" s="93" t="s">
        <v>37</v>
      </c>
      <c r="I5184" s="92" t="s">
        <v>117</v>
      </c>
      <c r="J5184" s="94">
        <v>52468</v>
      </c>
      <c r="K5184" s="95">
        <v>151372</v>
      </c>
      <c r="L5184" s="96">
        <v>14410806.0699862</v>
      </c>
    </row>
    <row r="5185" spans="1:12" s="97" customFormat="1" ht="15" customHeight="1" x14ac:dyDescent="0.25">
      <c r="A5185" s="91" t="s">
        <v>57</v>
      </c>
      <c r="B5185" s="92" t="s">
        <v>43</v>
      </c>
      <c r="C5185" s="92" t="s">
        <v>53</v>
      </c>
      <c r="D5185" s="92" t="s">
        <v>37</v>
      </c>
      <c r="E5185" s="92" t="s">
        <v>37</v>
      </c>
      <c r="F5185" s="92" t="s">
        <v>37</v>
      </c>
      <c r="G5185" s="93" t="s">
        <v>41</v>
      </c>
      <c r="H5185" s="93" t="s">
        <v>37</v>
      </c>
      <c r="I5185" s="92" t="s">
        <v>45</v>
      </c>
      <c r="J5185" s="94">
        <v>34995</v>
      </c>
      <c r="K5185" s="95">
        <v>61928</v>
      </c>
      <c r="L5185" s="96">
        <v>5223424.2500019604</v>
      </c>
    </row>
    <row r="5186" spans="1:12" s="97" customFormat="1" ht="15" customHeight="1" x14ac:dyDescent="0.25">
      <c r="A5186" s="91" t="s">
        <v>57</v>
      </c>
      <c r="B5186" s="92" t="s">
        <v>43</v>
      </c>
      <c r="C5186" s="92" t="s">
        <v>53</v>
      </c>
      <c r="D5186" s="92" t="s">
        <v>37</v>
      </c>
      <c r="E5186" s="92" t="s">
        <v>37</v>
      </c>
      <c r="F5186" s="92" t="s">
        <v>37</v>
      </c>
      <c r="G5186" s="93" t="s">
        <v>41</v>
      </c>
      <c r="H5186" s="93" t="s">
        <v>64</v>
      </c>
      <c r="I5186" s="92" t="s">
        <v>117</v>
      </c>
      <c r="J5186" s="94">
        <v>45059</v>
      </c>
      <c r="K5186" s="95">
        <v>134714</v>
      </c>
      <c r="L5186" s="96">
        <v>12869474.2399898</v>
      </c>
    </row>
    <row r="5187" spans="1:12" s="97" customFormat="1" ht="15" customHeight="1" x14ac:dyDescent="0.25">
      <c r="A5187" s="91" t="s">
        <v>57</v>
      </c>
      <c r="B5187" s="92" t="s">
        <v>43</v>
      </c>
      <c r="C5187" s="92" t="s">
        <v>53</v>
      </c>
      <c r="D5187" s="92" t="s">
        <v>37</v>
      </c>
      <c r="E5187" s="92" t="s">
        <v>37</v>
      </c>
      <c r="F5187" s="92" t="s">
        <v>37</v>
      </c>
      <c r="G5187" s="93" t="s">
        <v>41</v>
      </c>
      <c r="H5187" s="93" t="s">
        <v>64</v>
      </c>
      <c r="I5187" s="92" t="s">
        <v>45</v>
      </c>
      <c r="J5187" s="94">
        <v>30540</v>
      </c>
      <c r="K5187" s="95">
        <v>55666</v>
      </c>
      <c r="L5187" s="96">
        <v>4742157.1200005095</v>
      </c>
    </row>
    <row r="5188" spans="1:12" s="97" customFormat="1" ht="15" customHeight="1" x14ac:dyDescent="0.25">
      <c r="A5188" s="91" t="s">
        <v>57</v>
      </c>
      <c r="B5188" s="92" t="s">
        <v>43</v>
      </c>
      <c r="C5188" s="92" t="s">
        <v>53</v>
      </c>
      <c r="D5188" s="92" t="s">
        <v>37</v>
      </c>
      <c r="E5188" s="92" t="s">
        <v>37</v>
      </c>
      <c r="F5188" s="92" t="s">
        <v>37</v>
      </c>
      <c r="G5188" s="93" t="s">
        <v>42</v>
      </c>
      <c r="H5188" s="93" t="s">
        <v>122</v>
      </c>
      <c r="I5188" s="92" t="s">
        <v>117</v>
      </c>
      <c r="J5188" s="94">
        <v>7734</v>
      </c>
      <c r="K5188" s="95">
        <v>15890</v>
      </c>
      <c r="L5188" s="96">
        <v>1442530.11000015</v>
      </c>
    </row>
    <row r="5189" spans="1:12" s="97" customFormat="1" ht="15" customHeight="1" x14ac:dyDescent="0.25">
      <c r="A5189" s="91" t="s">
        <v>57</v>
      </c>
      <c r="B5189" s="92" t="s">
        <v>43</v>
      </c>
      <c r="C5189" s="92" t="s">
        <v>53</v>
      </c>
      <c r="D5189" s="92" t="s">
        <v>37</v>
      </c>
      <c r="E5189" s="92" t="s">
        <v>37</v>
      </c>
      <c r="F5189" s="92" t="s">
        <v>37</v>
      </c>
      <c r="G5189" s="93" t="s">
        <v>42</v>
      </c>
      <c r="H5189" s="93" t="s">
        <v>122</v>
      </c>
      <c r="I5189" s="92" t="s">
        <v>45</v>
      </c>
      <c r="J5189" s="94">
        <v>4737</v>
      </c>
      <c r="K5189" s="95">
        <v>6224</v>
      </c>
      <c r="L5189" s="96">
        <v>493787.75999999198</v>
      </c>
    </row>
    <row r="5190" spans="1:12" s="97" customFormat="1" ht="15" customHeight="1" x14ac:dyDescent="0.25">
      <c r="A5190" s="91" t="s">
        <v>57</v>
      </c>
      <c r="B5190" s="92" t="s">
        <v>43</v>
      </c>
      <c r="C5190" s="92" t="s">
        <v>53</v>
      </c>
      <c r="D5190" s="92" t="s">
        <v>37</v>
      </c>
      <c r="E5190" s="92" t="s">
        <v>37</v>
      </c>
      <c r="F5190" s="92" t="s">
        <v>37</v>
      </c>
      <c r="G5190" s="93" t="s">
        <v>42</v>
      </c>
      <c r="H5190" s="93" t="s">
        <v>37</v>
      </c>
      <c r="I5190" s="92" t="s">
        <v>117</v>
      </c>
      <c r="J5190" s="94">
        <v>47061</v>
      </c>
      <c r="K5190" s="95">
        <v>116061</v>
      </c>
      <c r="L5190" s="96">
        <v>11236573.699993899</v>
      </c>
    </row>
    <row r="5191" spans="1:12" s="97" customFormat="1" ht="15" customHeight="1" x14ac:dyDescent="0.25">
      <c r="A5191" s="91" t="s">
        <v>57</v>
      </c>
      <c r="B5191" s="92" t="s">
        <v>43</v>
      </c>
      <c r="C5191" s="92" t="s">
        <v>53</v>
      </c>
      <c r="D5191" s="92" t="s">
        <v>37</v>
      </c>
      <c r="E5191" s="92" t="s">
        <v>37</v>
      </c>
      <c r="F5191" s="92" t="s">
        <v>37</v>
      </c>
      <c r="G5191" s="93" t="s">
        <v>42</v>
      </c>
      <c r="H5191" s="93" t="s">
        <v>37</v>
      </c>
      <c r="I5191" s="92" t="s">
        <v>45</v>
      </c>
      <c r="J5191" s="94">
        <v>33751</v>
      </c>
      <c r="K5191" s="95">
        <v>57264</v>
      </c>
      <c r="L5191" s="96">
        <v>4902815.0600020597</v>
      </c>
    </row>
    <row r="5192" spans="1:12" s="97" customFormat="1" ht="15" customHeight="1" x14ac:dyDescent="0.25">
      <c r="A5192" s="91" t="s">
        <v>57</v>
      </c>
      <c r="B5192" s="92" t="s">
        <v>43</v>
      </c>
      <c r="C5192" s="92" t="s">
        <v>53</v>
      </c>
      <c r="D5192" s="92" t="s">
        <v>37</v>
      </c>
      <c r="E5192" s="92" t="s">
        <v>37</v>
      </c>
      <c r="F5192" s="92" t="s">
        <v>37</v>
      </c>
      <c r="G5192" s="93" t="s">
        <v>42</v>
      </c>
      <c r="H5192" s="93" t="s">
        <v>64</v>
      </c>
      <c r="I5192" s="92" t="s">
        <v>117</v>
      </c>
      <c r="J5192" s="94">
        <v>39349</v>
      </c>
      <c r="K5192" s="95">
        <v>100171</v>
      </c>
      <c r="L5192" s="96">
        <v>9794043.5899983309</v>
      </c>
    </row>
    <row r="5193" spans="1:12" s="97" customFormat="1" ht="15" customHeight="1" x14ac:dyDescent="0.25">
      <c r="A5193" s="91" t="s">
        <v>57</v>
      </c>
      <c r="B5193" s="92" t="s">
        <v>43</v>
      </c>
      <c r="C5193" s="92" t="s">
        <v>53</v>
      </c>
      <c r="D5193" s="92" t="s">
        <v>37</v>
      </c>
      <c r="E5193" s="92" t="s">
        <v>37</v>
      </c>
      <c r="F5193" s="92" t="s">
        <v>37</v>
      </c>
      <c r="G5193" s="93" t="s">
        <v>42</v>
      </c>
      <c r="H5193" s="93" t="s">
        <v>64</v>
      </c>
      <c r="I5193" s="92" t="s">
        <v>45</v>
      </c>
      <c r="J5193" s="94">
        <v>29025</v>
      </c>
      <c r="K5193" s="95">
        <v>51040</v>
      </c>
      <c r="L5193" s="96">
        <v>4409027.3000007002</v>
      </c>
    </row>
    <row r="5194" spans="1:12" s="97" customFormat="1" ht="15" customHeight="1" x14ac:dyDescent="0.25">
      <c r="A5194" s="91" t="s">
        <v>57</v>
      </c>
      <c r="B5194" s="92" t="s">
        <v>43</v>
      </c>
      <c r="C5194" s="92" t="s">
        <v>53</v>
      </c>
      <c r="D5194" s="92" t="s">
        <v>37</v>
      </c>
      <c r="E5194" s="92" t="s">
        <v>37</v>
      </c>
      <c r="F5194" s="92" t="s">
        <v>37</v>
      </c>
      <c r="G5194" s="93" t="s">
        <v>43</v>
      </c>
      <c r="H5194" s="93" t="s">
        <v>122</v>
      </c>
      <c r="I5194" s="92" t="s">
        <v>117</v>
      </c>
      <c r="J5194" s="94">
        <v>8115</v>
      </c>
      <c r="K5194" s="95">
        <v>14995</v>
      </c>
      <c r="L5194" s="96">
        <v>1427638.57000015</v>
      </c>
    </row>
    <row r="5195" spans="1:12" s="97" customFormat="1" ht="15" customHeight="1" x14ac:dyDescent="0.25">
      <c r="A5195" s="91" t="s">
        <v>57</v>
      </c>
      <c r="B5195" s="92" t="s">
        <v>43</v>
      </c>
      <c r="C5195" s="92" t="s">
        <v>53</v>
      </c>
      <c r="D5195" s="92" t="s">
        <v>37</v>
      </c>
      <c r="E5195" s="92" t="s">
        <v>37</v>
      </c>
      <c r="F5195" s="92" t="s">
        <v>37</v>
      </c>
      <c r="G5195" s="93" t="s">
        <v>43</v>
      </c>
      <c r="H5195" s="93" t="s">
        <v>122</v>
      </c>
      <c r="I5195" s="92" t="s">
        <v>45</v>
      </c>
      <c r="J5195" s="94">
        <v>4972</v>
      </c>
      <c r="K5195" s="95">
        <v>6463</v>
      </c>
      <c r="L5195" s="96">
        <v>513638.40999999002</v>
      </c>
    </row>
    <row r="5196" spans="1:12" s="97" customFormat="1" ht="15" customHeight="1" x14ac:dyDescent="0.25">
      <c r="A5196" s="91" t="s">
        <v>57</v>
      </c>
      <c r="B5196" s="92" t="s">
        <v>43</v>
      </c>
      <c r="C5196" s="92" t="s">
        <v>53</v>
      </c>
      <c r="D5196" s="92" t="s">
        <v>37</v>
      </c>
      <c r="E5196" s="92" t="s">
        <v>37</v>
      </c>
      <c r="F5196" s="92" t="s">
        <v>37</v>
      </c>
      <c r="G5196" s="93" t="s">
        <v>43</v>
      </c>
      <c r="H5196" s="93" t="s">
        <v>37</v>
      </c>
      <c r="I5196" s="92" t="s">
        <v>117</v>
      </c>
      <c r="J5196" s="94">
        <v>45083</v>
      </c>
      <c r="K5196" s="95">
        <v>103950</v>
      </c>
      <c r="L5196" s="96">
        <v>10132388.039996799</v>
      </c>
    </row>
    <row r="5197" spans="1:12" s="97" customFormat="1" ht="15" customHeight="1" x14ac:dyDescent="0.25">
      <c r="A5197" s="91" t="s">
        <v>57</v>
      </c>
      <c r="B5197" s="92" t="s">
        <v>43</v>
      </c>
      <c r="C5197" s="92" t="s">
        <v>53</v>
      </c>
      <c r="D5197" s="92" t="s">
        <v>37</v>
      </c>
      <c r="E5197" s="92" t="s">
        <v>37</v>
      </c>
      <c r="F5197" s="92" t="s">
        <v>37</v>
      </c>
      <c r="G5197" s="93" t="s">
        <v>43</v>
      </c>
      <c r="H5197" s="93" t="s">
        <v>37</v>
      </c>
      <c r="I5197" s="92" t="s">
        <v>45</v>
      </c>
      <c r="J5197" s="94">
        <v>33546</v>
      </c>
      <c r="K5197" s="95">
        <v>55996</v>
      </c>
      <c r="L5197" s="96">
        <v>4769494.5500006601</v>
      </c>
    </row>
    <row r="5198" spans="1:12" s="97" customFormat="1" ht="15" customHeight="1" x14ac:dyDescent="0.25">
      <c r="A5198" s="91" t="s">
        <v>57</v>
      </c>
      <c r="B5198" s="92" t="s">
        <v>43</v>
      </c>
      <c r="C5198" s="92" t="s">
        <v>53</v>
      </c>
      <c r="D5198" s="92" t="s">
        <v>37</v>
      </c>
      <c r="E5198" s="92" t="s">
        <v>37</v>
      </c>
      <c r="F5198" s="92" t="s">
        <v>37</v>
      </c>
      <c r="G5198" s="93" t="s">
        <v>43</v>
      </c>
      <c r="H5198" s="93" t="s">
        <v>64</v>
      </c>
      <c r="I5198" s="92" t="s">
        <v>117</v>
      </c>
      <c r="J5198" s="94">
        <v>37026</v>
      </c>
      <c r="K5198" s="95">
        <v>88955</v>
      </c>
      <c r="L5198" s="96">
        <v>8704749.4700002093</v>
      </c>
    </row>
    <row r="5199" spans="1:12" s="97" customFormat="1" ht="15" customHeight="1" x14ac:dyDescent="0.25">
      <c r="A5199" s="91" t="s">
        <v>57</v>
      </c>
      <c r="B5199" s="92" t="s">
        <v>43</v>
      </c>
      <c r="C5199" s="92" t="s">
        <v>53</v>
      </c>
      <c r="D5199" s="92" t="s">
        <v>37</v>
      </c>
      <c r="E5199" s="92" t="s">
        <v>37</v>
      </c>
      <c r="F5199" s="92" t="s">
        <v>37</v>
      </c>
      <c r="G5199" s="93" t="s">
        <v>43</v>
      </c>
      <c r="H5199" s="93" t="s">
        <v>64</v>
      </c>
      <c r="I5199" s="92" t="s">
        <v>45</v>
      </c>
      <c r="J5199" s="94">
        <v>28596</v>
      </c>
      <c r="K5199" s="95">
        <v>49533</v>
      </c>
      <c r="L5199" s="96">
        <v>4255856.1400008202</v>
      </c>
    </row>
    <row r="5200" spans="1:12" s="97" customFormat="1" ht="15" customHeight="1" x14ac:dyDescent="0.25">
      <c r="A5200" s="91" t="s">
        <v>57</v>
      </c>
      <c r="B5200" s="92" t="s">
        <v>43</v>
      </c>
      <c r="C5200" s="92" t="s">
        <v>53</v>
      </c>
      <c r="D5200" s="92" t="s">
        <v>37</v>
      </c>
      <c r="E5200" s="92" t="s">
        <v>37</v>
      </c>
      <c r="F5200" s="92" t="s">
        <v>37</v>
      </c>
      <c r="G5200" s="93" t="s">
        <v>44</v>
      </c>
      <c r="H5200" s="93" t="s">
        <v>122</v>
      </c>
      <c r="I5200" s="92" t="s">
        <v>117</v>
      </c>
      <c r="J5200" s="94">
        <v>8009</v>
      </c>
      <c r="K5200" s="95">
        <v>15769</v>
      </c>
      <c r="L5200" s="96">
        <v>1522770.5400002101</v>
      </c>
    </row>
    <row r="5201" spans="1:12" s="97" customFormat="1" ht="15" customHeight="1" x14ac:dyDescent="0.25">
      <c r="A5201" s="91" t="s">
        <v>57</v>
      </c>
      <c r="B5201" s="92" t="s">
        <v>43</v>
      </c>
      <c r="C5201" s="92" t="s">
        <v>53</v>
      </c>
      <c r="D5201" s="92" t="s">
        <v>37</v>
      </c>
      <c r="E5201" s="92" t="s">
        <v>37</v>
      </c>
      <c r="F5201" s="92" t="s">
        <v>37</v>
      </c>
      <c r="G5201" s="93" t="s">
        <v>44</v>
      </c>
      <c r="H5201" s="93" t="s">
        <v>122</v>
      </c>
      <c r="I5201" s="92" t="s">
        <v>45</v>
      </c>
      <c r="J5201" s="94">
        <v>5119</v>
      </c>
      <c r="K5201" s="95">
        <v>6834</v>
      </c>
      <c r="L5201" s="96">
        <v>539169.53999998001</v>
      </c>
    </row>
    <row r="5202" spans="1:12" s="97" customFormat="1" ht="15" customHeight="1" x14ac:dyDescent="0.25">
      <c r="A5202" s="91" t="s">
        <v>57</v>
      </c>
      <c r="B5202" s="92" t="s">
        <v>43</v>
      </c>
      <c r="C5202" s="92" t="s">
        <v>53</v>
      </c>
      <c r="D5202" s="92" t="s">
        <v>37</v>
      </c>
      <c r="E5202" s="92" t="s">
        <v>37</v>
      </c>
      <c r="F5202" s="92" t="s">
        <v>37</v>
      </c>
      <c r="G5202" s="93" t="s">
        <v>44</v>
      </c>
      <c r="H5202" s="93" t="s">
        <v>37</v>
      </c>
      <c r="I5202" s="92" t="s">
        <v>117</v>
      </c>
      <c r="J5202" s="94">
        <v>44617</v>
      </c>
      <c r="K5202" s="95">
        <v>98454</v>
      </c>
      <c r="L5202" s="96">
        <v>9705433.9399979599</v>
      </c>
    </row>
    <row r="5203" spans="1:12" s="97" customFormat="1" ht="15" customHeight="1" x14ac:dyDescent="0.25">
      <c r="A5203" s="91" t="s">
        <v>57</v>
      </c>
      <c r="B5203" s="92" t="s">
        <v>43</v>
      </c>
      <c r="C5203" s="92" t="s">
        <v>53</v>
      </c>
      <c r="D5203" s="92" t="s">
        <v>37</v>
      </c>
      <c r="E5203" s="92" t="s">
        <v>37</v>
      </c>
      <c r="F5203" s="92" t="s">
        <v>37</v>
      </c>
      <c r="G5203" s="93" t="s">
        <v>44</v>
      </c>
      <c r="H5203" s="93" t="s">
        <v>37</v>
      </c>
      <c r="I5203" s="92" t="s">
        <v>45</v>
      </c>
      <c r="J5203" s="94">
        <v>33859</v>
      </c>
      <c r="K5203" s="95">
        <v>55153</v>
      </c>
      <c r="L5203" s="96">
        <v>4608470.7499991702</v>
      </c>
    </row>
    <row r="5204" spans="1:12" s="97" customFormat="1" ht="15" customHeight="1" x14ac:dyDescent="0.25">
      <c r="A5204" s="91" t="s">
        <v>57</v>
      </c>
      <c r="B5204" s="92" t="s">
        <v>43</v>
      </c>
      <c r="C5204" s="92" t="s">
        <v>53</v>
      </c>
      <c r="D5204" s="92" t="s">
        <v>37</v>
      </c>
      <c r="E5204" s="92" t="s">
        <v>37</v>
      </c>
      <c r="F5204" s="92" t="s">
        <v>37</v>
      </c>
      <c r="G5204" s="93" t="s">
        <v>44</v>
      </c>
      <c r="H5204" s="93" t="s">
        <v>64</v>
      </c>
      <c r="I5204" s="92" t="s">
        <v>117</v>
      </c>
      <c r="J5204" s="94">
        <v>36647</v>
      </c>
      <c r="K5204" s="95">
        <v>82685</v>
      </c>
      <c r="L5204" s="96">
        <v>8182663.4000009801</v>
      </c>
    </row>
    <row r="5205" spans="1:12" s="97" customFormat="1" ht="15" customHeight="1" x14ac:dyDescent="0.25">
      <c r="A5205" s="91" t="s">
        <v>57</v>
      </c>
      <c r="B5205" s="92" t="s">
        <v>43</v>
      </c>
      <c r="C5205" s="92" t="s">
        <v>53</v>
      </c>
      <c r="D5205" s="92" t="s">
        <v>37</v>
      </c>
      <c r="E5205" s="92" t="s">
        <v>37</v>
      </c>
      <c r="F5205" s="92" t="s">
        <v>37</v>
      </c>
      <c r="G5205" s="93" t="s">
        <v>44</v>
      </c>
      <c r="H5205" s="93" t="s">
        <v>64</v>
      </c>
      <c r="I5205" s="92" t="s">
        <v>45</v>
      </c>
      <c r="J5205" s="94">
        <v>28758</v>
      </c>
      <c r="K5205" s="95">
        <v>48319</v>
      </c>
      <c r="L5205" s="96">
        <v>4069301.2100008298</v>
      </c>
    </row>
    <row r="5206" spans="1:12" s="97" customFormat="1" ht="15" customHeight="1" x14ac:dyDescent="0.25">
      <c r="A5206" s="91" t="s">
        <v>57</v>
      </c>
      <c r="B5206" s="92" t="s">
        <v>43</v>
      </c>
      <c r="C5206" s="92" t="s">
        <v>53</v>
      </c>
      <c r="D5206" s="92" t="s">
        <v>37</v>
      </c>
      <c r="E5206" s="92" t="s">
        <v>37</v>
      </c>
      <c r="F5206" s="92" t="s">
        <v>37</v>
      </c>
      <c r="G5206" s="93" t="s">
        <v>98</v>
      </c>
      <c r="H5206" s="93" t="s">
        <v>122</v>
      </c>
      <c r="I5206" s="92" t="s">
        <v>117</v>
      </c>
      <c r="J5206" s="94">
        <v>7284</v>
      </c>
      <c r="K5206" s="95">
        <v>14402</v>
      </c>
      <c r="L5206" s="96">
        <v>1398639.2100001399</v>
      </c>
    </row>
    <row r="5207" spans="1:12" s="97" customFormat="1" ht="15" customHeight="1" x14ac:dyDescent="0.25">
      <c r="A5207" s="91" t="s">
        <v>57</v>
      </c>
      <c r="B5207" s="92" t="s">
        <v>43</v>
      </c>
      <c r="C5207" s="92" t="s">
        <v>53</v>
      </c>
      <c r="D5207" s="92" t="s">
        <v>37</v>
      </c>
      <c r="E5207" s="92" t="s">
        <v>37</v>
      </c>
      <c r="F5207" s="92" t="s">
        <v>37</v>
      </c>
      <c r="G5207" s="93" t="s">
        <v>98</v>
      </c>
      <c r="H5207" s="93" t="s">
        <v>122</v>
      </c>
      <c r="I5207" s="92" t="s">
        <v>45</v>
      </c>
      <c r="J5207" s="94">
        <v>4461</v>
      </c>
      <c r="K5207" s="95">
        <v>6407</v>
      </c>
      <c r="L5207" s="96">
        <v>507056.42999998998</v>
      </c>
    </row>
    <row r="5208" spans="1:12" s="97" customFormat="1" ht="15" customHeight="1" x14ac:dyDescent="0.25">
      <c r="A5208" s="91" t="s">
        <v>57</v>
      </c>
      <c r="B5208" s="92" t="s">
        <v>43</v>
      </c>
      <c r="C5208" s="92" t="s">
        <v>53</v>
      </c>
      <c r="D5208" s="92" t="s">
        <v>37</v>
      </c>
      <c r="E5208" s="92" t="s">
        <v>37</v>
      </c>
      <c r="F5208" s="92" t="s">
        <v>37</v>
      </c>
      <c r="G5208" s="93" t="s">
        <v>98</v>
      </c>
      <c r="H5208" s="93" t="s">
        <v>37</v>
      </c>
      <c r="I5208" s="92" t="s">
        <v>117</v>
      </c>
      <c r="J5208" s="94">
        <v>39213</v>
      </c>
      <c r="K5208" s="95">
        <v>88032</v>
      </c>
      <c r="L5208" s="96">
        <v>8776108.9199970402</v>
      </c>
    </row>
    <row r="5209" spans="1:12" s="97" customFormat="1" ht="15" customHeight="1" x14ac:dyDescent="0.25">
      <c r="A5209" s="91" t="s">
        <v>57</v>
      </c>
      <c r="B5209" s="92" t="s">
        <v>43</v>
      </c>
      <c r="C5209" s="92" t="s">
        <v>53</v>
      </c>
      <c r="D5209" s="92" t="s">
        <v>37</v>
      </c>
      <c r="E5209" s="92" t="s">
        <v>37</v>
      </c>
      <c r="F5209" s="92" t="s">
        <v>37</v>
      </c>
      <c r="G5209" s="93" t="s">
        <v>98</v>
      </c>
      <c r="H5209" s="93" t="s">
        <v>37</v>
      </c>
      <c r="I5209" s="92" t="s">
        <v>45</v>
      </c>
      <c r="J5209" s="94">
        <v>31526</v>
      </c>
      <c r="K5209" s="95">
        <v>51737</v>
      </c>
      <c r="L5209" s="96">
        <v>4361246.6599987</v>
      </c>
    </row>
    <row r="5210" spans="1:12" s="97" customFormat="1" ht="15" customHeight="1" x14ac:dyDescent="0.25">
      <c r="A5210" s="91" t="s">
        <v>57</v>
      </c>
      <c r="B5210" s="92" t="s">
        <v>43</v>
      </c>
      <c r="C5210" s="92" t="s">
        <v>53</v>
      </c>
      <c r="D5210" s="92" t="s">
        <v>37</v>
      </c>
      <c r="E5210" s="92" t="s">
        <v>37</v>
      </c>
      <c r="F5210" s="92" t="s">
        <v>37</v>
      </c>
      <c r="G5210" s="93" t="s">
        <v>98</v>
      </c>
      <c r="H5210" s="93" t="s">
        <v>64</v>
      </c>
      <c r="I5210" s="92" t="s">
        <v>117</v>
      </c>
      <c r="J5210" s="94">
        <v>31952</v>
      </c>
      <c r="K5210" s="95">
        <v>73630</v>
      </c>
      <c r="L5210" s="96">
        <v>7377469.7100005997</v>
      </c>
    </row>
    <row r="5211" spans="1:12" s="97" customFormat="1" ht="15" customHeight="1" x14ac:dyDescent="0.25">
      <c r="A5211" s="91" t="s">
        <v>57</v>
      </c>
      <c r="B5211" s="92" t="s">
        <v>43</v>
      </c>
      <c r="C5211" s="92" t="s">
        <v>53</v>
      </c>
      <c r="D5211" s="92" t="s">
        <v>37</v>
      </c>
      <c r="E5211" s="92" t="s">
        <v>37</v>
      </c>
      <c r="F5211" s="92" t="s">
        <v>37</v>
      </c>
      <c r="G5211" s="93" t="s">
        <v>98</v>
      </c>
      <c r="H5211" s="93" t="s">
        <v>64</v>
      </c>
      <c r="I5211" s="92" t="s">
        <v>45</v>
      </c>
      <c r="J5211" s="94">
        <v>27078</v>
      </c>
      <c r="K5211" s="95">
        <v>45330</v>
      </c>
      <c r="L5211" s="96">
        <v>3854190.2300007902</v>
      </c>
    </row>
    <row r="5212" spans="1:12" s="97" customFormat="1" ht="15" customHeight="1" x14ac:dyDescent="0.25">
      <c r="A5212" s="91" t="s">
        <v>57</v>
      </c>
      <c r="B5212" s="92" t="s">
        <v>43</v>
      </c>
      <c r="C5212" s="92" t="s">
        <v>53</v>
      </c>
      <c r="D5212" s="92" t="s">
        <v>37</v>
      </c>
      <c r="E5212" s="92" t="s">
        <v>37</v>
      </c>
      <c r="F5212" s="92" t="s">
        <v>37</v>
      </c>
      <c r="G5212" s="93" t="s">
        <v>37</v>
      </c>
      <c r="H5212" s="93" t="s">
        <v>122</v>
      </c>
      <c r="I5212" s="92" t="s">
        <v>117</v>
      </c>
      <c r="J5212" s="94">
        <v>31635</v>
      </c>
      <c r="K5212" s="95">
        <v>77849</v>
      </c>
      <c r="L5212" s="96">
        <v>7347750.6399957202</v>
      </c>
    </row>
    <row r="5213" spans="1:12" s="97" customFormat="1" ht="15" customHeight="1" x14ac:dyDescent="0.25">
      <c r="A5213" s="91" t="s">
        <v>57</v>
      </c>
      <c r="B5213" s="92" t="s">
        <v>43</v>
      </c>
      <c r="C5213" s="92" t="s">
        <v>53</v>
      </c>
      <c r="D5213" s="92" t="s">
        <v>37</v>
      </c>
      <c r="E5213" s="92" t="s">
        <v>37</v>
      </c>
      <c r="F5213" s="92" t="s">
        <v>37</v>
      </c>
      <c r="G5213" s="93" t="s">
        <v>37</v>
      </c>
      <c r="H5213" s="93" t="s">
        <v>122</v>
      </c>
      <c r="I5213" s="92" t="s">
        <v>45</v>
      </c>
      <c r="J5213" s="94">
        <v>20282</v>
      </c>
      <c r="K5213" s="95">
        <v>32234</v>
      </c>
      <c r="L5213" s="96">
        <v>2539332.0300004799</v>
      </c>
    </row>
    <row r="5214" spans="1:12" s="97" customFormat="1" ht="15" customHeight="1" x14ac:dyDescent="0.25">
      <c r="A5214" s="91" t="s">
        <v>57</v>
      </c>
      <c r="B5214" s="92" t="s">
        <v>43</v>
      </c>
      <c r="C5214" s="92" t="s">
        <v>53</v>
      </c>
      <c r="D5214" s="92" t="s">
        <v>37</v>
      </c>
      <c r="E5214" s="92" t="s">
        <v>37</v>
      </c>
      <c r="F5214" s="92" t="s">
        <v>37</v>
      </c>
      <c r="G5214" s="93" t="s">
        <v>37</v>
      </c>
      <c r="H5214" s="93" t="s">
        <v>37</v>
      </c>
      <c r="I5214" s="92" t="s">
        <v>117</v>
      </c>
      <c r="J5214" s="94">
        <v>219430</v>
      </c>
      <c r="K5214" s="95">
        <v>565249</v>
      </c>
      <c r="L5214" s="96">
        <v>55030133.740089297</v>
      </c>
    </row>
    <row r="5215" spans="1:12" s="97" customFormat="1" ht="15" customHeight="1" x14ac:dyDescent="0.25">
      <c r="A5215" s="91" t="s">
        <v>57</v>
      </c>
      <c r="B5215" s="92" t="s">
        <v>43</v>
      </c>
      <c r="C5215" s="92" t="s">
        <v>53</v>
      </c>
      <c r="D5215" s="92" t="s">
        <v>37</v>
      </c>
      <c r="E5215" s="92" t="s">
        <v>37</v>
      </c>
      <c r="F5215" s="92" t="s">
        <v>37</v>
      </c>
      <c r="G5215" s="93" t="s">
        <v>37</v>
      </c>
      <c r="H5215" s="93" t="s">
        <v>37</v>
      </c>
      <c r="I5215" s="92" t="s">
        <v>45</v>
      </c>
      <c r="J5215" s="94">
        <v>163016</v>
      </c>
      <c r="K5215" s="95">
        <v>286027</v>
      </c>
      <c r="L5215" s="96">
        <v>24182576.7799775</v>
      </c>
    </row>
    <row r="5216" spans="1:12" s="97" customFormat="1" ht="15" customHeight="1" x14ac:dyDescent="0.25">
      <c r="A5216" s="91" t="s">
        <v>57</v>
      </c>
      <c r="B5216" s="92" t="s">
        <v>43</v>
      </c>
      <c r="C5216" s="92" t="s">
        <v>53</v>
      </c>
      <c r="D5216" s="92" t="s">
        <v>37</v>
      </c>
      <c r="E5216" s="92" t="s">
        <v>37</v>
      </c>
      <c r="F5216" s="92" t="s">
        <v>37</v>
      </c>
      <c r="G5216" s="93" t="s">
        <v>37</v>
      </c>
      <c r="H5216" s="93" t="s">
        <v>64</v>
      </c>
      <c r="I5216" s="92" t="s">
        <v>117</v>
      </c>
      <c r="J5216" s="94">
        <v>185742</v>
      </c>
      <c r="K5216" s="95">
        <v>481546</v>
      </c>
      <c r="L5216" s="96">
        <v>47074145.320073597</v>
      </c>
    </row>
    <row r="5217" spans="1:12" s="97" customFormat="1" ht="15" customHeight="1" x14ac:dyDescent="0.25">
      <c r="A5217" s="91" t="s">
        <v>57</v>
      </c>
      <c r="B5217" s="92" t="s">
        <v>43</v>
      </c>
      <c r="C5217" s="92" t="s">
        <v>53</v>
      </c>
      <c r="D5217" s="92" t="s">
        <v>37</v>
      </c>
      <c r="E5217" s="92" t="s">
        <v>37</v>
      </c>
      <c r="F5217" s="92" t="s">
        <v>37</v>
      </c>
      <c r="G5217" s="93" t="s">
        <v>37</v>
      </c>
      <c r="H5217" s="93" t="s">
        <v>64</v>
      </c>
      <c r="I5217" s="92" t="s">
        <v>45</v>
      </c>
      <c r="J5217" s="94">
        <v>141150</v>
      </c>
      <c r="K5217" s="95">
        <v>250588</v>
      </c>
      <c r="L5217" s="96">
        <v>21392331.769963</v>
      </c>
    </row>
    <row r="5218" spans="1:12" s="97" customFormat="1" ht="15" customHeight="1" x14ac:dyDescent="0.25">
      <c r="A5218" s="91" t="s">
        <v>57</v>
      </c>
      <c r="B5218" s="92" t="s">
        <v>43</v>
      </c>
      <c r="C5218" s="92" t="s">
        <v>54</v>
      </c>
      <c r="D5218" s="92" t="s">
        <v>123</v>
      </c>
      <c r="E5218" s="92" t="s">
        <v>61</v>
      </c>
      <c r="F5218" s="92" t="s">
        <v>37</v>
      </c>
      <c r="G5218" s="93" t="s">
        <v>37</v>
      </c>
      <c r="H5218" s="93" t="s">
        <v>37</v>
      </c>
      <c r="I5218" s="92" t="s">
        <v>117</v>
      </c>
      <c r="J5218" s="94">
        <v>58180</v>
      </c>
      <c r="K5218" s="95">
        <v>83611</v>
      </c>
      <c r="L5218" s="96">
        <v>4391615.2000022298</v>
      </c>
    </row>
    <row r="5219" spans="1:12" s="97" customFormat="1" ht="15" customHeight="1" x14ac:dyDescent="0.25">
      <c r="A5219" s="91" t="s">
        <v>57</v>
      </c>
      <c r="B5219" s="92" t="s">
        <v>43</v>
      </c>
      <c r="C5219" s="92" t="s">
        <v>54</v>
      </c>
      <c r="D5219" s="92" t="s">
        <v>123</v>
      </c>
      <c r="E5219" s="92" t="s">
        <v>61</v>
      </c>
      <c r="F5219" s="92" t="s">
        <v>37</v>
      </c>
      <c r="G5219" s="93" t="s">
        <v>37</v>
      </c>
      <c r="H5219" s="93" t="s">
        <v>37</v>
      </c>
      <c r="I5219" s="92" t="s">
        <v>45</v>
      </c>
      <c r="J5219" s="94">
        <v>152549</v>
      </c>
      <c r="K5219" s="95">
        <v>218554</v>
      </c>
      <c r="L5219" s="96">
        <v>8123661.10001761</v>
      </c>
    </row>
    <row r="5220" spans="1:12" s="97" customFormat="1" ht="15" customHeight="1" x14ac:dyDescent="0.25">
      <c r="A5220" s="91" t="s">
        <v>57</v>
      </c>
      <c r="B5220" s="92" t="s">
        <v>43</v>
      </c>
      <c r="C5220" s="92" t="s">
        <v>54</v>
      </c>
      <c r="D5220" s="92" t="s">
        <v>123</v>
      </c>
      <c r="E5220" s="92" t="s">
        <v>62</v>
      </c>
      <c r="F5220" s="92" t="s">
        <v>37</v>
      </c>
      <c r="G5220" s="93" t="s">
        <v>37</v>
      </c>
      <c r="H5220" s="93" t="s">
        <v>37</v>
      </c>
      <c r="I5220" s="92" t="s">
        <v>117</v>
      </c>
      <c r="J5220" s="94">
        <v>32610</v>
      </c>
      <c r="K5220" s="95">
        <v>46914</v>
      </c>
      <c r="L5220" s="96">
        <v>2492642.0200016699</v>
      </c>
    </row>
    <row r="5221" spans="1:12" s="97" customFormat="1" ht="15" customHeight="1" x14ac:dyDescent="0.25">
      <c r="A5221" s="91" t="s">
        <v>57</v>
      </c>
      <c r="B5221" s="92" t="s">
        <v>43</v>
      </c>
      <c r="C5221" s="92" t="s">
        <v>54</v>
      </c>
      <c r="D5221" s="92" t="s">
        <v>123</v>
      </c>
      <c r="E5221" s="92" t="s">
        <v>62</v>
      </c>
      <c r="F5221" s="92" t="s">
        <v>37</v>
      </c>
      <c r="G5221" s="93" t="s">
        <v>37</v>
      </c>
      <c r="H5221" s="93" t="s">
        <v>37</v>
      </c>
      <c r="I5221" s="92" t="s">
        <v>45</v>
      </c>
      <c r="J5221" s="94">
        <v>73991</v>
      </c>
      <c r="K5221" s="95">
        <v>104280</v>
      </c>
      <c r="L5221" s="96">
        <v>3839994.4800044801</v>
      </c>
    </row>
    <row r="5222" spans="1:12" s="97" customFormat="1" ht="15" customHeight="1" x14ac:dyDescent="0.25">
      <c r="A5222" s="91" t="s">
        <v>57</v>
      </c>
      <c r="B5222" s="92" t="s">
        <v>43</v>
      </c>
      <c r="C5222" s="92" t="s">
        <v>54</v>
      </c>
      <c r="D5222" s="92" t="s">
        <v>123</v>
      </c>
      <c r="E5222" s="92" t="s">
        <v>37</v>
      </c>
      <c r="F5222" s="92" t="s">
        <v>120</v>
      </c>
      <c r="G5222" s="93" t="s">
        <v>37</v>
      </c>
      <c r="H5222" s="93" t="s">
        <v>37</v>
      </c>
      <c r="I5222" s="92" t="s">
        <v>117</v>
      </c>
      <c r="J5222" s="94">
        <v>5768</v>
      </c>
      <c r="K5222" s="95">
        <v>8164</v>
      </c>
      <c r="L5222" s="96">
        <v>458224.77999997197</v>
      </c>
    </row>
    <row r="5223" spans="1:12" s="97" customFormat="1" ht="15" customHeight="1" x14ac:dyDescent="0.25">
      <c r="A5223" s="91" t="s">
        <v>57</v>
      </c>
      <c r="B5223" s="92" t="s">
        <v>43</v>
      </c>
      <c r="C5223" s="92" t="s">
        <v>54</v>
      </c>
      <c r="D5223" s="92" t="s">
        <v>123</v>
      </c>
      <c r="E5223" s="92" t="s">
        <v>37</v>
      </c>
      <c r="F5223" s="92" t="s">
        <v>120</v>
      </c>
      <c r="G5223" s="93" t="s">
        <v>37</v>
      </c>
      <c r="H5223" s="93" t="s">
        <v>37</v>
      </c>
      <c r="I5223" s="92" t="s">
        <v>45</v>
      </c>
      <c r="J5223" s="94">
        <v>11841</v>
      </c>
      <c r="K5223" s="95">
        <v>17173</v>
      </c>
      <c r="L5223" s="96">
        <v>612037.74999993795</v>
      </c>
    </row>
    <row r="5224" spans="1:12" s="97" customFormat="1" ht="15" customHeight="1" x14ac:dyDescent="0.25">
      <c r="A5224" s="91" t="s">
        <v>57</v>
      </c>
      <c r="B5224" s="92" t="s">
        <v>43</v>
      </c>
      <c r="C5224" s="92" t="s">
        <v>54</v>
      </c>
      <c r="D5224" s="92" t="s">
        <v>123</v>
      </c>
      <c r="E5224" s="92" t="s">
        <v>37</v>
      </c>
      <c r="F5224" s="92" t="s">
        <v>121</v>
      </c>
      <c r="G5224" s="93" t="s">
        <v>37</v>
      </c>
      <c r="H5224" s="93" t="s">
        <v>37</v>
      </c>
      <c r="I5224" s="92" t="s">
        <v>117</v>
      </c>
      <c r="J5224" s="94">
        <v>66754</v>
      </c>
      <c r="K5224" s="95">
        <v>95191</v>
      </c>
      <c r="L5224" s="96">
        <v>4888475.6500017801</v>
      </c>
    </row>
    <row r="5225" spans="1:12" s="97" customFormat="1" ht="15" customHeight="1" x14ac:dyDescent="0.25">
      <c r="A5225" s="91" t="s">
        <v>57</v>
      </c>
      <c r="B5225" s="92" t="s">
        <v>43</v>
      </c>
      <c r="C5225" s="92" t="s">
        <v>54</v>
      </c>
      <c r="D5225" s="92" t="s">
        <v>123</v>
      </c>
      <c r="E5225" s="92" t="s">
        <v>37</v>
      </c>
      <c r="F5225" s="92" t="s">
        <v>121</v>
      </c>
      <c r="G5225" s="93" t="s">
        <v>37</v>
      </c>
      <c r="H5225" s="93" t="s">
        <v>37</v>
      </c>
      <c r="I5225" s="92" t="s">
        <v>45</v>
      </c>
      <c r="J5225" s="94">
        <v>177062</v>
      </c>
      <c r="K5225" s="95">
        <v>255334</v>
      </c>
      <c r="L5225" s="96">
        <v>9083724.9200047608</v>
      </c>
    </row>
    <row r="5226" spans="1:12" s="97" customFormat="1" ht="15" customHeight="1" x14ac:dyDescent="0.25">
      <c r="A5226" s="91" t="s">
        <v>57</v>
      </c>
      <c r="B5226" s="92" t="s">
        <v>43</v>
      </c>
      <c r="C5226" s="92" t="s">
        <v>54</v>
      </c>
      <c r="D5226" s="92" t="s">
        <v>123</v>
      </c>
      <c r="E5226" s="92" t="s">
        <v>37</v>
      </c>
      <c r="F5226" s="92" t="s">
        <v>60</v>
      </c>
      <c r="G5226" s="93" t="s">
        <v>37</v>
      </c>
      <c r="H5226" s="93" t="s">
        <v>37</v>
      </c>
      <c r="I5226" s="92" t="s">
        <v>117</v>
      </c>
      <c r="J5226" s="94">
        <v>18333</v>
      </c>
      <c r="K5226" s="95">
        <v>27381</v>
      </c>
      <c r="L5226" s="96">
        <v>1544997.54999996</v>
      </c>
    </row>
    <row r="5227" spans="1:12" s="97" customFormat="1" ht="15" customHeight="1" x14ac:dyDescent="0.25">
      <c r="A5227" s="91" t="s">
        <v>57</v>
      </c>
      <c r="B5227" s="92" t="s">
        <v>43</v>
      </c>
      <c r="C5227" s="92" t="s">
        <v>54</v>
      </c>
      <c r="D5227" s="92" t="s">
        <v>123</v>
      </c>
      <c r="E5227" s="92" t="s">
        <v>37</v>
      </c>
      <c r="F5227" s="92" t="s">
        <v>60</v>
      </c>
      <c r="G5227" s="93" t="s">
        <v>37</v>
      </c>
      <c r="H5227" s="93" t="s">
        <v>37</v>
      </c>
      <c r="I5227" s="92" t="s">
        <v>45</v>
      </c>
      <c r="J5227" s="94">
        <v>37802</v>
      </c>
      <c r="K5227" s="95">
        <v>50384</v>
      </c>
      <c r="L5227" s="96">
        <v>2269654.9900012002</v>
      </c>
    </row>
    <row r="5228" spans="1:12" s="97" customFormat="1" ht="15" customHeight="1" x14ac:dyDescent="0.25">
      <c r="A5228" s="91" t="s">
        <v>57</v>
      </c>
      <c r="B5228" s="92" t="s">
        <v>43</v>
      </c>
      <c r="C5228" s="92" t="s">
        <v>54</v>
      </c>
      <c r="D5228" s="92" t="s">
        <v>123</v>
      </c>
      <c r="E5228" s="92" t="s">
        <v>37</v>
      </c>
      <c r="F5228" s="92" t="s">
        <v>37</v>
      </c>
      <c r="G5228" s="93" t="s">
        <v>41</v>
      </c>
      <c r="H5228" s="93" t="s">
        <v>37</v>
      </c>
      <c r="I5228" s="92" t="s">
        <v>117</v>
      </c>
      <c r="J5228" s="94">
        <v>21327</v>
      </c>
      <c r="K5228" s="95">
        <v>30076</v>
      </c>
      <c r="L5228" s="96">
        <v>1559716.59000049</v>
      </c>
    </row>
    <row r="5229" spans="1:12" s="97" customFormat="1" ht="15" customHeight="1" x14ac:dyDescent="0.25">
      <c r="A5229" s="91" t="s">
        <v>57</v>
      </c>
      <c r="B5229" s="92" t="s">
        <v>43</v>
      </c>
      <c r="C5229" s="92" t="s">
        <v>54</v>
      </c>
      <c r="D5229" s="92" t="s">
        <v>123</v>
      </c>
      <c r="E5229" s="92" t="s">
        <v>37</v>
      </c>
      <c r="F5229" s="92" t="s">
        <v>37</v>
      </c>
      <c r="G5229" s="93" t="s">
        <v>41</v>
      </c>
      <c r="H5229" s="93" t="s">
        <v>37</v>
      </c>
      <c r="I5229" s="92" t="s">
        <v>45</v>
      </c>
      <c r="J5229" s="94">
        <v>47590</v>
      </c>
      <c r="K5229" s="95">
        <v>65179</v>
      </c>
      <c r="L5229" s="96">
        <v>2398963.97000241</v>
      </c>
    </row>
    <row r="5230" spans="1:12" s="97" customFormat="1" ht="15" customHeight="1" x14ac:dyDescent="0.25">
      <c r="A5230" s="91" t="s">
        <v>57</v>
      </c>
      <c r="B5230" s="92" t="s">
        <v>43</v>
      </c>
      <c r="C5230" s="92" t="s">
        <v>54</v>
      </c>
      <c r="D5230" s="92" t="s">
        <v>123</v>
      </c>
      <c r="E5230" s="92" t="s">
        <v>37</v>
      </c>
      <c r="F5230" s="92" t="s">
        <v>37</v>
      </c>
      <c r="G5230" s="93" t="s">
        <v>42</v>
      </c>
      <c r="H5230" s="93" t="s">
        <v>37</v>
      </c>
      <c r="I5230" s="92" t="s">
        <v>117</v>
      </c>
      <c r="J5230" s="94">
        <v>19566</v>
      </c>
      <c r="K5230" s="95">
        <v>26123</v>
      </c>
      <c r="L5230" s="96">
        <v>1376231.5400004101</v>
      </c>
    </row>
    <row r="5231" spans="1:12" s="97" customFormat="1" ht="15" customHeight="1" x14ac:dyDescent="0.25">
      <c r="A5231" s="91" t="s">
        <v>57</v>
      </c>
      <c r="B5231" s="92" t="s">
        <v>43</v>
      </c>
      <c r="C5231" s="92" t="s">
        <v>54</v>
      </c>
      <c r="D5231" s="92" t="s">
        <v>123</v>
      </c>
      <c r="E5231" s="92" t="s">
        <v>37</v>
      </c>
      <c r="F5231" s="92" t="s">
        <v>37</v>
      </c>
      <c r="G5231" s="93" t="s">
        <v>42</v>
      </c>
      <c r="H5231" s="93" t="s">
        <v>37</v>
      </c>
      <c r="I5231" s="92" t="s">
        <v>45</v>
      </c>
      <c r="J5231" s="94">
        <v>46849</v>
      </c>
      <c r="K5231" s="95">
        <v>62247</v>
      </c>
      <c r="L5231" s="96">
        <v>2321267.74000262</v>
      </c>
    </row>
    <row r="5232" spans="1:12" s="97" customFormat="1" ht="15" customHeight="1" x14ac:dyDescent="0.25">
      <c r="A5232" s="91" t="s">
        <v>57</v>
      </c>
      <c r="B5232" s="92" t="s">
        <v>43</v>
      </c>
      <c r="C5232" s="92" t="s">
        <v>54</v>
      </c>
      <c r="D5232" s="92" t="s">
        <v>123</v>
      </c>
      <c r="E5232" s="92" t="s">
        <v>37</v>
      </c>
      <c r="F5232" s="92" t="s">
        <v>37</v>
      </c>
      <c r="G5232" s="93" t="s">
        <v>43</v>
      </c>
      <c r="H5232" s="93" t="s">
        <v>37</v>
      </c>
      <c r="I5232" s="92" t="s">
        <v>117</v>
      </c>
      <c r="J5232" s="94">
        <v>18862</v>
      </c>
      <c r="K5232" s="95">
        <v>24902</v>
      </c>
      <c r="L5232" s="96">
        <v>1322233.9200003999</v>
      </c>
    </row>
    <row r="5233" spans="1:12" s="97" customFormat="1" ht="15" customHeight="1" x14ac:dyDescent="0.25">
      <c r="A5233" s="91" t="s">
        <v>57</v>
      </c>
      <c r="B5233" s="92" t="s">
        <v>43</v>
      </c>
      <c r="C5233" s="92" t="s">
        <v>54</v>
      </c>
      <c r="D5233" s="92" t="s">
        <v>123</v>
      </c>
      <c r="E5233" s="92" t="s">
        <v>37</v>
      </c>
      <c r="F5233" s="92" t="s">
        <v>37</v>
      </c>
      <c r="G5233" s="93" t="s">
        <v>43</v>
      </c>
      <c r="H5233" s="93" t="s">
        <v>37</v>
      </c>
      <c r="I5233" s="92" t="s">
        <v>45</v>
      </c>
      <c r="J5233" s="94">
        <v>48865</v>
      </c>
      <c r="K5233" s="95">
        <v>64252</v>
      </c>
      <c r="L5233" s="96">
        <v>2382724.0400026999</v>
      </c>
    </row>
    <row r="5234" spans="1:12" s="97" customFormat="1" ht="15" customHeight="1" x14ac:dyDescent="0.25">
      <c r="A5234" s="91" t="s">
        <v>57</v>
      </c>
      <c r="B5234" s="92" t="s">
        <v>43</v>
      </c>
      <c r="C5234" s="92" t="s">
        <v>54</v>
      </c>
      <c r="D5234" s="92" t="s">
        <v>123</v>
      </c>
      <c r="E5234" s="92" t="s">
        <v>37</v>
      </c>
      <c r="F5234" s="92" t="s">
        <v>37</v>
      </c>
      <c r="G5234" s="93" t="s">
        <v>44</v>
      </c>
      <c r="H5234" s="93" t="s">
        <v>37</v>
      </c>
      <c r="I5234" s="92" t="s">
        <v>117</v>
      </c>
      <c r="J5234" s="94">
        <v>18504</v>
      </c>
      <c r="K5234" s="95">
        <v>24192</v>
      </c>
      <c r="L5234" s="96">
        <v>1280760.97000039</v>
      </c>
    </row>
    <row r="5235" spans="1:12" s="97" customFormat="1" ht="15" customHeight="1" x14ac:dyDescent="0.25">
      <c r="A5235" s="91" t="s">
        <v>57</v>
      </c>
      <c r="B5235" s="92" t="s">
        <v>43</v>
      </c>
      <c r="C5235" s="92" t="s">
        <v>54</v>
      </c>
      <c r="D5235" s="92" t="s">
        <v>123</v>
      </c>
      <c r="E5235" s="92" t="s">
        <v>37</v>
      </c>
      <c r="F5235" s="92" t="s">
        <v>37</v>
      </c>
      <c r="G5235" s="93" t="s">
        <v>44</v>
      </c>
      <c r="H5235" s="93" t="s">
        <v>37</v>
      </c>
      <c r="I5235" s="92" t="s">
        <v>45</v>
      </c>
      <c r="J5235" s="94">
        <v>49247</v>
      </c>
      <c r="K5235" s="95">
        <v>65103</v>
      </c>
      <c r="L5235" s="96">
        <v>2402596.97000281</v>
      </c>
    </row>
    <row r="5236" spans="1:12" s="97" customFormat="1" ht="15" customHeight="1" x14ac:dyDescent="0.25">
      <c r="A5236" s="91" t="s">
        <v>57</v>
      </c>
      <c r="B5236" s="92" t="s">
        <v>43</v>
      </c>
      <c r="C5236" s="92" t="s">
        <v>54</v>
      </c>
      <c r="D5236" s="92" t="s">
        <v>123</v>
      </c>
      <c r="E5236" s="92" t="s">
        <v>37</v>
      </c>
      <c r="F5236" s="92" t="s">
        <v>37</v>
      </c>
      <c r="G5236" s="93" t="s">
        <v>98</v>
      </c>
      <c r="H5236" s="93" t="s">
        <v>37</v>
      </c>
      <c r="I5236" s="92" t="s">
        <v>117</v>
      </c>
      <c r="J5236" s="94">
        <v>17395</v>
      </c>
      <c r="K5236" s="95">
        <v>22882</v>
      </c>
      <c r="L5236" s="96">
        <v>1236256.1200003801</v>
      </c>
    </row>
    <row r="5237" spans="1:12" s="97" customFormat="1" ht="15" customHeight="1" x14ac:dyDescent="0.25">
      <c r="A5237" s="91" t="s">
        <v>57</v>
      </c>
      <c r="B5237" s="92" t="s">
        <v>43</v>
      </c>
      <c r="C5237" s="92" t="s">
        <v>54</v>
      </c>
      <c r="D5237" s="92" t="s">
        <v>123</v>
      </c>
      <c r="E5237" s="92" t="s">
        <v>37</v>
      </c>
      <c r="F5237" s="92" t="s">
        <v>37</v>
      </c>
      <c r="G5237" s="93" t="s">
        <v>98</v>
      </c>
      <c r="H5237" s="93" t="s">
        <v>37</v>
      </c>
      <c r="I5237" s="92" t="s">
        <v>45</v>
      </c>
      <c r="J5237" s="94">
        <v>46681</v>
      </c>
      <c r="K5237" s="95">
        <v>62222</v>
      </c>
      <c r="L5237" s="96">
        <v>2318439.0800028299</v>
      </c>
    </row>
    <row r="5238" spans="1:12" s="97" customFormat="1" ht="15" customHeight="1" x14ac:dyDescent="0.25">
      <c r="A5238" s="91" t="s">
        <v>57</v>
      </c>
      <c r="B5238" s="92" t="s">
        <v>43</v>
      </c>
      <c r="C5238" s="92" t="s">
        <v>54</v>
      </c>
      <c r="D5238" s="92" t="s">
        <v>123</v>
      </c>
      <c r="E5238" s="92" t="s">
        <v>37</v>
      </c>
      <c r="F5238" s="92" t="s">
        <v>37</v>
      </c>
      <c r="G5238" s="93" t="s">
        <v>37</v>
      </c>
      <c r="H5238" s="93" t="s">
        <v>122</v>
      </c>
      <c r="I5238" s="92" t="s">
        <v>117</v>
      </c>
      <c r="J5238" s="94">
        <v>11279</v>
      </c>
      <c r="K5238" s="95">
        <v>16902</v>
      </c>
      <c r="L5238" s="96">
        <v>982325.16999998305</v>
      </c>
    </row>
    <row r="5239" spans="1:12" s="97" customFormat="1" ht="15" customHeight="1" x14ac:dyDescent="0.25">
      <c r="A5239" s="91" t="s">
        <v>57</v>
      </c>
      <c r="B5239" s="92" t="s">
        <v>43</v>
      </c>
      <c r="C5239" s="92" t="s">
        <v>54</v>
      </c>
      <c r="D5239" s="92" t="s">
        <v>123</v>
      </c>
      <c r="E5239" s="92" t="s">
        <v>37</v>
      </c>
      <c r="F5239" s="92" t="s">
        <v>37</v>
      </c>
      <c r="G5239" s="93" t="s">
        <v>37</v>
      </c>
      <c r="H5239" s="93" t="s">
        <v>122</v>
      </c>
      <c r="I5239" s="92" t="s">
        <v>45</v>
      </c>
      <c r="J5239" s="94">
        <v>24622</v>
      </c>
      <c r="K5239" s="95">
        <v>33806</v>
      </c>
      <c r="L5239" s="96">
        <v>1343799.4300007201</v>
      </c>
    </row>
    <row r="5240" spans="1:12" s="97" customFormat="1" ht="15" customHeight="1" x14ac:dyDescent="0.25">
      <c r="A5240" s="91" t="s">
        <v>57</v>
      </c>
      <c r="B5240" s="92" t="s">
        <v>43</v>
      </c>
      <c r="C5240" s="92" t="s">
        <v>54</v>
      </c>
      <c r="D5240" s="92" t="s">
        <v>123</v>
      </c>
      <c r="E5240" s="92" t="s">
        <v>37</v>
      </c>
      <c r="F5240" s="92" t="s">
        <v>37</v>
      </c>
      <c r="G5240" s="93" t="s">
        <v>37</v>
      </c>
      <c r="H5240" s="93" t="s">
        <v>37</v>
      </c>
      <c r="I5240" s="92" t="s">
        <v>117</v>
      </c>
      <c r="J5240" s="94">
        <v>90809</v>
      </c>
      <c r="K5240" s="95">
        <v>130736</v>
      </c>
      <c r="L5240" s="96">
        <v>6891697.9800039502</v>
      </c>
    </row>
    <row r="5241" spans="1:12" s="97" customFormat="1" ht="15" customHeight="1" x14ac:dyDescent="0.25">
      <c r="A5241" s="91" t="s">
        <v>57</v>
      </c>
      <c r="B5241" s="92" t="s">
        <v>43</v>
      </c>
      <c r="C5241" s="92" t="s">
        <v>54</v>
      </c>
      <c r="D5241" s="92" t="s">
        <v>123</v>
      </c>
      <c r="E5241" s="92" t="s">
        <v>37</v>
      </c>
      <c r="F5241" s="92" t="s">
        <v>37</v>
      </c>
      <c r="G5241" s="93" t="s">
        <v>37</v>
      </c>
      <c r="H5241" s="93" t="s">
        <v>37</v>
      </c>
      <c r="I5241" s="92" t="s">
        <v>45</v>
      </c>
      <c r="J5241" s="94">
        <v>226567</v>
      </c>
      <c r="K5241" s="95">
        <v>322891</v>
      </c>
      <c r="L5241" s="96">
        <v>11965417.6599967</v>
      </c>
    </row>
    <row r="5242" spans="1:12" s="97" customFormat="1" ht="15" customHeight="1" x14ac:dyDescent="0.25">
      <c r="A5242" s="91" t="s">
        <v>57</v>
      </c>
      <c r="B5242" s="92" t="s">
        <v>43</v>
      </c>
      <c r="C5242" s="92" t="s">
        <v>54</v>
      </c>
      <c r="D5242" s="92" t="s">
        <v>123</v>
      </c>
      <c r="E5242" s="92" t="s">
        <v>37</v>
      </c>
      <c r="F5242" s="92" t="s">
        <v>37</v>
      </c>
      <c r="G5242" s="93" t="s">
        <v>37</v>
      </c>
      <c r="H5242" s="93" t="s">
        <v>64</v>
      </c>
      <c r="I5242" s="92" t="s">
        <v>117</v>
      </c>
      <c r="J5242" s="94">
        <v>78703</v>
      </c>
      <c r="K5242" s="95">
        <v>112089</v>
      </c>
      <c r="L5242" s="96">
        <v>5834636.2700037397</v>
      </c>
    </row>
    <row r="5243" spans="1:12" s="97" customFormat="1" ht="15" customHeight="1" x14ac:dyDescent="0.25">
      <c r="A5243" s="91" t="s">
        <v>57</v>
      </c>
      <c r="B5243" s="92" t="s">
        <v>43</v>
      </c>
      <c r="C5243" s="92" t="s">
        <v>54</v>
      </c>
      <c r="D5243" s="92" t="s">
        <v>123</v>
      </c>
      <c r="E5243" s="92" t="s">
        <v>37</v>
      </c>
      <c r="F5243" s="92" t="s">
        <v>37</v>
      </c>
      <c r="G5243" s="93" t="s">
        <v>37</v>
      </c>
      <c r="H5243" s="93" t="s">
        <v>64</v>
      </c>
      <c r="I5243" s="92" t="s">
        <v>45</v>
      </c>
      <c r="J5243" s="94">
        <v>201218</v>
      </c>
      <c r="K5243" s="95">
        <v>287199</v>
      </c>
      <c r="L5243" s="96">
        <v>10552430.9499701</v>
      </c>
    </row>
    <row r="5244" spans="1:12" s="97" customFormat="1" ht="15" customHeight="1" x14ac:dyDescent="0.25">
      <c r="A5244" s="91" t="s">
        <v>57</v>
      </c>
      <c r="B5244" s="92" t="s">
        <v>43</v>
      </c>
      <c r="C5244" s="92" t="s">
        <v>54</v>
      </c>
      <c r="D5244" s="92" t="s">
        <v>125</v>
      </c>
      <c r="E5244" s="92" t="s">
        <v>61</v>
      </c>
      <c r="F5244" s="92" t="s">
        <v>37</v>
      </c>
      <c r="G5244" s="93" t="s">
        <v>37</v>
      </c>
      <c r="H5244" s="93" t="s">
        <v>37</v>
      </c>
      <c r="I5244" s="92" t="s">
        <v>117</v>
      </c>
      <c r="J5244" s="94">
        <v>14847</v>
      </c>
      <c r="K5244" s="95">
        <v>54803</v>
      </c>
      <c r="L5244" s="96">
        <v>8280427.57999592</v>
      </c>
    </row>
    <row r="5245" spans="1:12" s="97" customFormat="1" ht="15" customHeight="1" x14ac:dyDescent="0.25">
      <c r="A5245" s="91" t="s">
        <v>57</v>
      </c>
      <c r="B5245" s="92" t="s">
        <v>43</v>
      </c>
      <c r="C5245" s="92" t="s">
        <v>54</v>
      </c>
      <c r="D5245" s="92" t="s">
        <v>125</v>
      </c>
      <c r="E5245" s="92" t="s">
        <v>61</v>
      </c>
      <c r="F5245" s="92" t="s">
        <v>37</v>
      </c>
      <c r="G5245" s="93" t="s">
        <v>37</v>
      </c>
      <c r="H5245" s="93" t="s">
        <v>37</v>
      </c>
      <c r="I5245" s="92" t="s">
        <v>45</v>
      </c>
      <c r="J5245" s="94">
        <v>26276</v>
      </c>
      <c r="K5245" s="95">
        <v>55656</v>
      </c>
      <c r="L5245" s="96">
        <v>8471301.0099992305</v>
      </c>
    </row>
    <row r="5246" spans="1:12" s="97" customFormat="1" ht="15" customHeight="1" x14ac:dyDescent="0.25">
      <c r="A5246" s="91" t="s">
        <v>57</v>
      </c>
      <c r="B5246" s="92" t="s">
        <v>43</v>
      </c>
      <c r="C5246" s="92" t="s">
        <v>54</v>
      </c>
      <c r="D5246" s="92" t="s">
        <v>125</v>
      </c>
      <c r="E5246" s="92" t="s">
        <v>62</v>
      </c>
      <c r="F5246" s="92" t="s">
        <v>37</v>
      </c>
      <c r="G5246" s="93" t="s">
        <v>37</v>
      </c>
      <c r="H5246" s="93" t="s">
        <v>37</v>
      </c>
      <c r="I5246" s="92" t="s">
        <v>117</v>
      </c>
      <c r="J5246" s="94">
        <v>10826</v>
      </c>
      <c r="K5246" s="95">
        <v>41745</v>
      </c>
      <c r="L5246" s="96">
        <v>6111022.0299982596</v>
      </c>
    </row>
    <row r="5247" spans="1:12" s="97" customFormat="1" ht="15" customHeight="1" x14ac:dyDescent="0.25">
      <c r="A5247" s="91" t="s">
        <v>57</v>
      </c>
      <c r="B5247" s="92" t="s">
        <v>43</v>
      </c>
      <c r="C5247" s="92" t="s">
        <v>54</v>
      </c>
      <c r="D5247" s="92" t="s">
        <v>125</v>
      </c>
      <c r="E5247" s="92" t="s">
        <v>62</v>
      </c>
      <c r="F5247" s="92" t="s">
        <v>37</v>
      </c>
      <c r="G5247" s="93" t="s">
        <v>37</v>
      </c>
      <c r="H5247" s="93" t="s">
        <v>37</v>
      </c>
      <c r="I5247" s="92" t="s">
        <v>45</v>
      </c>
      <c r="J5247" s="94">
        <v>14835</v>
      </c>
      <c r="K5247" s="95">
        <v>29841</v>
      </c>
      <c r="L5247" s="96">
        <v>4419753.3699994497</v>
      </c>
    </row>
    <row r="5248" spans="1:12" s="97" customFormat="1" ht="15" customHeight="1" x14ac:dyDescent="0.25">
      <c r="A5248" s="91" t="s">
        <v>57</v>
      </c>
      <c r="B5248" s="92" t="s">
        <v>43</v>
      </c>
      <c r="C5248" s="92" t="s">
        <v>54</v>
      </c>
      <c r="D5248" s="92" t="s">
        <v>125</v>
      </c>
      <c r="E5248" s="92" t="s">
        <v>37</v>
      </c>
      <c r="F5248" s="92" t="s">
        <v>120</v>
      </c>
      <c r="G5248" s="93" t="s">
        <v>37</v>
      </c>
      <c r="H5248" s="93" t="s">
        <v>37</v>
      </c>
      <c r="I5248" s="92" t="s">
        <v>117</v>
      </c>
      <c r="J5248" s="94">
        <v>2585</v>
      </c>
      <c r="K5248" s="95">
        <v>10461</v>
      </c>
      <c r="L5248" s="96">
        <v>1936032.40999989</v>
      </c>
    </row>
    <row r="5249" spans="1:12" s="97" customFormat="1" ht="15" customHeight="1" x14ac:dyDescent="0.25">
      <c r="A5249" s="91" t="s">
        <v>57</v>
      </c>
      <c r="B5249" s="92" t="s">
        <v>43</v>
      </c>
      <c r="C5249" s="92" t="s">
        <v>54</v>
      </c>
      <c r="D5249" s="92" t="s">
        <v>125</v>
      </c>
      <c r="E5249" s="92" t="s">
        <v>37</v>
      </c>
      <c r="F5249" s="92" t="s">
        <v>120</v>
      </c>
      <c r="G5249" s="93" t="s">
        <v>37</v>
      </c>
      <c r="H5249" s="93" t="s">
        <v>37</v>
      </c>
      <c r="I5249" s="92" t="s">
        <v>45</v>
      </c>
      <c r="J5249" s="94">
        <v>3208</v>
      </c>
      <c r="K5249" s="95">
        <v>6001</v>
      </c>
      <c r="L5249" s="96">
        <v>1179373.2200000701</v>
      </c>
    </row>
    <row r="5250" spans="1:12" s="97" customFormat="1" ht="15" customHeight="1" x14ac:dyDescent="0.25">
      <c r="A5250" s="91" t="s">
        <v>57</v>
      </c>
      <c r="B5250" s="92" t="s">
        <v>43</v>
      </c>
      <c r="C5250" s="92" t="s">
        <v>54</v>
      </c>
      <c r="D5250" s="92" t="s">
        <v>125</v>
      </c>
      <c r="E5250" s="92" t="s">
        <v>37</v>
      </c>
      <c r="F5250" s="92" t="s">
        <v>121</v>
      </c>
      <c r="G5250" s="93" t="s">
        <v>37</v>
      </c>
      <c r="H5250" s="93" t="s">
        <v>37</v>
      </c>
      <c r="I5250" s="92" t="s">
        <v>117</v>
      </c>
      <c r="J5250" s="94">
        <v>18543</v>
      </c>
      <c r="K5250" s="95">
        <v>67093</v>
      </c>
      <c r="L5250" s="96">
        <v>9853041.0299994703</v>
      </c>
    </row>
    <row r="5251" spans="1:12" s="97" customFormat="1" ht="15" customHeight="1" x14ac:dyDescent="0.25">
      <c r="A5251" s="91" t="s">
        <v>57</v>
      </c>
      <c r="B5251" s="92" t="s">
        <v>43</v>
      </c>
      <c r="C5251" s="92" t="s">
        <v>54</v>
      </c>
      <c r="D5251" s="92" t="s">
        <v>125</v>
      </c>
      <c r="E5251" s="92" t="s">
        <v>37</v>
      </c>
      <c r="F5251" s="92" t="s">
        <v>121</v>
      </c>
      <c r="G5251" s="93" t="s">
        <v>37</v>
      </c>
      <c r="H5251" s="93" t="s">
        <v>37</v>
      </c>
      <c r="I5251" s="92" t="s">
        <v>45</v>
      </c>
      <c r="J5251" s="94">
        <v>31426</v>
      </c>
      <c r="K5251" s="95">
        <v>66013</v>
      </c>
      <c r="L5251" s="96">
        <v>9775985.5399949308</v>
      </c>
    </row>
    <row r="5252" spans="1:12" s="97" customFormat="1" ht="15" customHeight="1" x14ac:dyDescent="0.25">
      <c r="A5252" s="91" t="s">
        <v>57</v>
      </c>
      <c r="B5252" s="92" t="s">
        <v>43</v>
      </c>
      <c r="C5252" s="92" t="s">
        <v>54</v>
      </c>
      <c r="D5252" s="92" t="s">
        <v>125</v>
      </c>
      <c r="E5252" s="92" t="s">
        <v>37</v>
      </c>
      <c r="F5252" s="92" t="s">
        <v>60</v>
      </c>
      <c r="G5252" s="93" t="s">
        <v>37</v>
      </c>
      <c r="H5252" s="93" t="s">
        <v>37</v>
      </c>
      <c r="I5252" s="92" t="s">
        <v>117</v>
      </c>
      <c r="J5252" s="94">
        <v>4575</v>
      </c>
      <c r="K5252" s="95">
        <v>18999</v>
      </c>
      <c r="L5252" s="96">
        <v>2603415.65999984</v>
      </c>
    </row>
    <row r="5253" spans="1:12" s="97" customFormat="1" ht="15" customHeight="1" x14ac:dyDescent="0.25">
      <c r="A5253" s="91" t="s">
        <v>57</v>
      </c>
      <c r="B5253" s="92" t="s">
        <v>43</v>
      </c>
      <c r="C5253" s="92" t="s">
        <v>54</v>
      </c>
      <c r="D5253" s="92" t="s">
        <v>125</v>
      </c>
      <c r="E5253" s="92" t="s">
        <v>37</v>
      </c>
      <c r="F5253" s="92" t="s">
        <v>60</v>
      </c>
      <c r="G5253" s="93" t="s">
        <v>37</v>
      </c>
      <c r="H5253" s="93" t="s">
        <v>37</v>
      </c>
      <c r="I5253" s="92" t="s">
        <v>45</v>
      </c>
      <c r="J5253" s="94">
        <v>6543</v>
      </c>
      <c r="K5253" s="95">
        <v>13492</v>
      </c>
      <c r="L5253" s="96">
        <v>1937033.6399999</v>
      </c>
    </row>
    <row r="5254" spans="1:12" s="97" customFormat="1" ht="15" customHeight="1" x14ac:dyDescent="0.25">
      <c r="A5254" s="91" t="s">
        <v>57</v>
      </c>
      <c r="B5254" s="92" t="s">
        <v>43</v>
      </c>
      <c r="C5254" s="92" t="s">
        <v>54</v>
      </c>
      <c r="D5254" s="92" t="s">
        <v>125</v>
      </c>
      <c r="E5254" s="92" t="s">
        <v>37</v>
      </c>
      <c r="F5254" s="92" t="s">
        <v>37</v>
      </c>
      <c r="G5254" s="93" t="s">
        <v>41</v>
      </c>
      <c r="H5254" s="93" t="s">
        <v>37</v>
      </c>
      <c r="I5254" s="92" t="s">
        <v>117</v>
      </c>
      <c r="J5254" s="94">
        <v>6832</v>
      </c>
      <c r="K5254" s="95">
        <v>25158</v>
      </c>
      <c r="L5254" s="96">
        <v>3651975.0699999202</v>
      </c>
    </row>
    <row r="5255" spans="1:12" s="97" customFormat="1" ht="15" customHeight="1" x14ac:dyDescent="0.25">
      <c r="A5255" s="91" t="s">
        <v>57</v>
      </c>
      <c r="B5255" s="92" t="s">
        <v>43</v>
      </c>
      <c r="C5255" s="92" t="s">
        <v>54</v>
      </c>
      <c r="D5255" s="92" t="s">
        <v>125</v>
      </c>
      <c r="E5255" s="92" t="s">
        <v>37</v>
      </c>
      <c r="F5255" s="92" t="s">
        <v>37</v>
      </c>
      <c r="G5255" s="93" t="s">
        <v>41</v>
      </c>
      <c r="H5255" s="93" t="s">
        <v>37</v>
      </c>
      <c r="I5255" s="92" t="s">
        <v>45</v>
      </c>
      <c r="J5255" s="94">
        <v>10228</v>
      </c>
      <c r="K5255" s="95">
        <v>19409</v>
      </c>
      <c r="L5255" s="96">
        <v>2817411.5199999399</v>
      </c>
    </row>
    <row r="5256" spans="1:12" s="97" customFormat="1" ht="15" customHeight="1" x14ac:dyDescent="0.25">
      <c r="A5256" s="91" t="s">
        <v>57</v>
      </c>
      <c r="B5256" s="92" t="s">
        <v>43</v>
      </c>
      <c r="C5256" s="92" t="s">
        <v>54</v>
      </c>
      <c r="D5256" s="92" t="s">
        <v>125</v>
      </c>
      <c r="E5256" s="92" t="s">
        <v>37</v>
      </c>
      <c r="F5256" s="92" t="s">
        <v>37</v>
      </c>
      <c r="G5256" s="93" t="s">
        <v>42</v>
      </c>
      <c r="H5256" s="93" t="s">
        <v>37</v>
      </c>
      <c r="I5256" s="92" t="s">
        <v>117</v>
      </c>
      <c r="J5256" s="94">
        <v>5564</v>
      </c>
      <c r="K5256" s="95">
        <v>19996</v>
      </c>
      <c r="L5256" s="96">
        <v>2888534.5199999702</v>
      </c>
    </row>
    <row r="5257" spans="1:12" s="97" customFormat="1" ht="15" customHeight="1" x14ac:dyDescent="0.25">
      <c r="A5257" s="91" t="s">
        <v>57</v>
      </c>
      <c r="B5257" s="92" t="s">
        <v>43</v>
      </c>
      <c r="C5257" s="92" t="s">
        <v>54</v>
      </c>
      <c r="D5257" s="92" t="s">
        <v>125</v>
      </c>
      <c r="E5257" s="92" t="s">
        <v>37</v>
      </c>
      <c r="F5257" s="92" t="s">
        <v>37</v>
      </c>
      <c r="G5257" s="93" t="s">
        <v>42</v>
      </c>
      <c r="H5257" s="93" t="s">
        <v>37</v>
      </c>
      <c r="I5257" s="92" t="s">
        <v>45</v>
      </c>
      <c r="J5257" s="94">
        <v>8788</v>
      </c>
      <c r="K5257" s="95">
        <v>16631</v>
      </c>
      <c r="L5257" s="96">
        <v>2465944.28999998</v>
      </c>
    </row>
    <row r="5258" spans="1:12" s="97" customFormat="1" ht="15" customHeight="1" x14ac:dyDescent="0.25">
      <c r="A5258" s="91" t="s">
        <v>57</v>
      </c>
      <c r="B5258" s="92" t="s">
        <v>43</v>
      </c>
      <c r="C5258" s="92" t="s">
        <v>54</v>
      </c>
      <c r="D5258" s="92" t="s">
        <v>125</v>
      </c>
      <c r="E5258" s="92" t="s">
        <v>37</v>
      </c>
      <c r="F5258" s="92" t="s">
        <v>37</v>
      </c>
      <c r="G5258" s="93" t="s">
        <v>43</v>
      </c>
      <c r="H5258" s="93" t="s">
        <v>37</v>
      </c>
      <c r="I5258" s="92" t="s">
        <v>117</v>
      </c>
      <c r="J5258" s="94">
        <v>5412</v>
      </c>
      <c r="K5258" s="95">
        <v>17981</v>
      </c>
      <c r="L5258" s="96">
        <v>2715758.6599999401</v>
      </c>
    </row>
    <row r="5259" spans="1:12" s="97" customFormat="1" ht="15" customHeight="1" x14ac:dyDescent="0.25">
      <c r="A5259" s="91" t="s">
        <v>57</v>
      </c>
      <c r="B5259" s="92" t="s">
        <v>43</v>
      </c>
      <c r="C5259" s="92" t="s">
        <v>54</v>
      </c>
      <c r="D5259" s="92" t="s">
        <v>125</v>
      </c>
      <c r="E5259" s="92" t="s">
        <v>37</v>
      </c>
      <c r="F5259" s="92" t="s">
        <v>37</v>
      </c>
      <c r="G5259" s="93" t="s">
        <v>43</v>
      </c>
      <c r="H5259" s="93" t="s">
        <v>37</v>
      </c>
      <c r="I5259" s="92" t="s">
        <v>45</v>
      </c>
      <c r="J5259" s="94">
        <v>8576</v>
      </c>
      <c r="K5259" s="95">
        <v>16439</v>
      </c>
      <c r="L5259" s="96">
        <v>2488289.7199999802</v>
      </c>
    </row>
    <row r="5260" spans="1:12" s="97" customFormat="1" ht="15" customHeight="1" x14ac:dyDescent="0.25">
      <c r="A5260" s="91" t="s">
        <v>57</v>
      </c>
      <c r="B5260" s="92" t="s">
        <v>43</v>
      </c>
      <c r="C5260" s="92" t="s">
        <v>54</v>
      </c>
      <c r="D5260" s="92" t="s">
        <v>125</v>
      </c>
      <c r="E5260" s="92" t="s">
        <v>37</v>
      </c>
      <c r="F5260" s="92" t="s">
        <v>37</v>
      </c>
      <c r="G5260" s="93" t="s">
        <v>44</v>
      </c>
      <c r="H5260" s="93" t="s">
        <v>37</v>
      </c>
      <c r="I5260" s="92" t="s">
        <v>117</v>
      </c>
      <c r="J5260" s="94">
        <v>5084</v>
      </c>
      <c r="K5260" s="95">
        <v>16892</v>
      </c>
      <c r="L5260" s="96">
        <v>2577750.2399999099</v>
      </c>
    </row>
    <row r="5261" spans="1:12" s="97" customFormat="1" ht="15" customHeight="1" x14ac:dyDescent="0.25">
      <c r="A5261" s="91" t="s">
        <v>57</v>
      </c>
      <c r="B5261" s="92" t="s">
        <v>43</v>
      </c>
      <c r="C5261" s="92" t="s">
        <v>54</v>
      </c>
      <c r="D5261" s="92" t="s">
        <v>125</v>
      </c>
      <c r="E5261" s="92" t="s">
        <v>37</v>
      </c>
      <c r="F5261" s="92" t="s">
        <v>37</v>
      </c>
      <c r="G5261" s="93" t="s">
        <v>44</v>
      </c>
      <c r="H5261" s="93" t="s">
        <v>37</v>
      </c>
      <c r="I5261" s="92" t="s">
        <v>45</v>
      </c>
      <c r="J5261" s="94">
        <v>8373</v>
      </c>
      <c r="K5261" s="95">
        <v>16502</v>
      </c>
      <c r="L5261" s="96">
        <v>2542686.3799999701</v>
      </c>
    </row>
    <row r="5262" spans="1:12" s="97" customFormat="1" ht="15" customHeight="1" x14ac:dyDescent="0.25">
      <c r="A5262" s="91" t="s">
        <v>57</v>
      </c>
      <c r="B5262" s="92" t="s">
        <v>43</v>
      </c>
      <c r="C5262" s="92" t="s">
        <v>54</v>
      </c>
      <c r="D5262" s="92" t="s">
        <v>125</v>
      </c>
      <c r="E5262" s="92" t="s">
        <v>37</v>
      </c>
      <c r="F5262" s="92" t="s">
        <v>37</v>
      </c>
      <c r="G5262" s="93" t="s">
        <v>98</v>
      </c>
      <c r="H5262" s="93" t="s">
        <v>37</v>
      </c>
      <c r="I5262" s="92" t="s">
        <v>117</v>
      </c>
      <c r="J5262" s="94">
        <v>4674</v>
      </c>
      <c r="K5262" s="95">
        <v>15087</v>
      </c>
      <c r="L5262" s="96">
        <v>2345755.0499998401</v>
      </c>
    </row>
    <row r="5263" spans="1:12" s="97" customFormat="1" ht="15" customHeight="1" x14ac:dyDescent="0.25">
      <c r="A5263" s="91" t="s">
        <v>57</v>
      </c>
      <c r="B5263" s="92" t="s">
        <v>43</v>
      </c>
      <c r="C5263" s="92" t="s">
        <v>54</v>
      </c>
      <c r="D5263" s="92" t="s">
        <v>125</v>
      </c>
      <c r="E5263" s="92" t="s">
        <v>37</v>
      </c>
      <c r="F5263" s="92" t="s">
        <v>37</v>
      </c>
      <c r="G5263" s="93" t="s">
        <v>98</v>
      </c>
      <c r="H5263" s="93" t="s">
        <v>37</v>
      </c>
      <c r="I5263" s="92" t="s">
        <v>45</v>
      </c>
      <c r="J5263" s="94">
        <v>7715</v>
      </c>
      <c r="K5263" s="95">
        <v>15578</v>
      </c>
      <c r="L5263" s="96">
        <v>2435580.6199999899</v>
      </c>
    </row>
    <row r="5264" spans="1:12" s="97" customFormat="1" ht="15" customHeight="1" x14ac:dyDescent="0.25">
      <c r="A5264" s="91" t="s">
        <v>57</v>
      </c>
      <c r="B5264" s="92" t="s">
        <v>43</v>
      </c>
      <c r="C5264" s="92" t="s">
        <v>54</v>
      </c>
      <c r="D5264" s="92" t="s">
        <v>125</v>
      </c>
      <c r="E5264" s="92" t="s">
        <v>37</v>
      </c>
      <c r="F5264" s="92" t="s">
        <v>37</v>
      </c>
      <c r="G5264" s="93" t="s">
        <v>37</v>
      </c>
      <c r="H5264" s="93" t="s">
        <v>122</v>
      </c>
      <c r="I5264" s="92" t="s">
        <v>117</v>
      </c>
      <c r="J5264" s="94">
        <v>2164</v>
      </c>
      <c r="K5264" s="95">
        <v>7819</v>
      </c>
      <c r="L5264" s="96">
        <v>1252715.73999997</v>
      </c>
    </row>
    <row r="5265" spans="1:12" s="97" customFormat="1" ht="15" customHeight="1" x14ac:dyDescent="0.25">
      <c r="A5265" s="91" t="s">
        <v>57</v>
      </c>
      <c r="B5265" s="92" t="s">
        <v>43</v>
      </c>
      <c r="C5265" s="92" t="s">
        <v>54</v>
      </c>
      <c r="D5265" s="92" t="s">
        <v>125</v>
      </c>
      <c r="E5265" s="92" t="s">
        <v>37</v>
      </c>
      <c r="F5265" s="92" t="s">
        <v>37</v>
      </c>
      <c r="G5265" s="93" t="s">
        <v>37</v>
      </c>
      <c r="H5265" s="93" t="s">
        <v>122</v>
      </c>
      <c r="I5265" s="92" t="s">
        <v>45</v>
      </c>
      <c r="J5265" s="94">
        <v>3677</v>
      </c>
      <c r="K5265" s="95">
        <v>6607</v>
      </c>
      <c r="L5265" s="96">
        <v>1026331.9</v>
      </c>
    </row>
    <row r="5266" spans="1:12" s="97" customFormat="1" ht="15" customHeight="1" x14ac:dyDescent="0.25">
      <c r="A5266" s="91" t="s">
        <v>57</v>
      </c>
      <c r="B5266" s="92" t="s">
        <v>43</v>
      </c>
      <c r="C5266" s="92" t="s">
        <v>54</v>
      </c>
      <c r="D5266" s="92" t="s">
        <v>125</v>
      </c>
      <c r="E5266" s="92" t="s">
        <v>37</v>
      </c>
      <c r="F5266" s="92" t="s">
        <v>37</v>
      </c>
      <c r="G5266" s="93" t="s">
        <v>37</v>
      </c>
      <c r="H5266" s="93" t="s">
        <v>37</v>
      </c>
      <c r="I5266" s="92" t="s">
        <v>117</v>
      </c>
      <c r="J5266" s="94">
        <v>25675</v>
      </c>
      <c r="K5266" s="95">
        <v>96553</v>
      </c>
      <c r="L5266" s="96">
        <v>14392489.0999984</v>
      </c>
    </row>
    <row r="5267" spans="1:12" s="97" customFormat="1" ht="15" customHeight="1" x14ac:dyDescent="0.25">
      <c r="A5267" s="91" t="s">
        <v>57</v>
      </c>
      <c r="B5267" s="92" t="s">
        <v>43</v>
      </c>
      <c r="C5267" s="92" t="s">
        <v>54</v>
      </c>
      <c r="D5267" s="92" t="s">
        <v>125</v>
      </c>
      <c r="E5267" s="92" t="s">
        <v>37</v>
      </c>
      <c r="F5267" s="92" t="s">
        <v>37</v>
      </c>
      <c r="G5267" s="93" t="s">
        <v>37</v>
      </c>
      <c r="H5267" s="93" t="s">
        <v>37</v>
      </c>
      <c r="I5267" s="92" t="s">
        <v>45</v>
      </c>
      <c r="J5267" s="94">
        <v>41115</v>
      </c>
      <c r="K5267" s="95">
        <v>85506</v>
      </c>
      <c r="L5267" s="96">
        <v>12892392.3999996</v>
      </c>
    </row>
    <row r="5268" spans="1:12" s="97" customFormat="1" ht="15" customHeight="1" x14ac:dyDescent="0.25">
      <c r="A5268" s="91" t="s">
        <v>57</v>
      </c>
      <c r="B5268" s="92" t="s">
        <v>43</v>
      </c>
      <c r="C5268" s="92" t="s">
        <v>54</v>
      </c>
      <c r="D5268" s="92" t="s">
        <v>125</v>
      </c>
      <c r="E5268" s="92" t="s">
        <v>37</v>
      </c>
      <c r="F5268" s="92" t="s">
        <v>37</v>
      </c>
      <c r="G5268" s="93" t="s">
        <v>37</v>
      </c>
      <c r="H5268" s="93" t="s">
        <v>64</v>
      </c>
      <c r="I5268" s="92" t="s">
        <v>117</v>
      </c>
      <c r="J5268" s="94">
        <v>23321</v>
      </c>
      <c r="K5268" s="95">
        <v>87751</v>
      </c>
      <c r="L5268" s="96">
        <v>12998132.1300014</v>
      </c>
    </row>
    <row r="5269" spans="1:12" s="97" customFormat="1" ht="15" customHeight="1" x14ac:dyDescent="0.25">
      <c r="A5269" s="91" t="s">
        <v>57</v>
      </c>
      <c r="B5269" s="92" t="s">
        <v>43</v>
      </c>
      <c r="C5269" s="92" t="s">
        <v>54</v>
      </c>
      <c r="D5269" s="92" t="s">
        <v>125</v>
      </c>
      <c r="E5269" s="92" t="s">
        <v>37</v>
      </c>
      <c r="F5269" s="92" t="s">
        <v>37</v>
      </c>
      <c r="G5269" s="93" t="s">
        <v>37</v>
      </c>
      <c r="H5269" s="93" t="s">
        <v>64</v>
      </c>
      <c r="I5269" s="92" t="s">
        <v>45</v>
      </c>
      <c r="J5269" s="94">
        <v>37346</v>
      </c>
      <c r="K5269" s="95">
        <v>78425</v>
      </c>
      <c r="L5269" s="96">
        <v>11792959.6399964</v>
      </c>
    </row>
    <row r="5270" spans="1:12" s="97" customFormat="1" ht="15" customHeight="1" x14ac:dyDescent="0.25">
      <c r="A5270" s="91" t="s">
        <v>57</v>
      </c>
      <c r="B5270" s="92" t="s">
        <v>43</v>
      </c>
      <c r="C5270" s="92" t="s">
        <v>54</v>
      </c>
      <c r="D5270" s="92" t="s">
        <v>124</v>
      </c>
      <c r="E5270" s="92" t="s">
        <v>61</v>
      </c>
      <c r="F5270" s="92" t="s">
        <v>37</v>
      </c>
      <c r="G5270" s="93" t="s">
        <v>37</v>
      </c>
      <c r="H5270" s="93" t="s">
        <v>37</v>
      </c>
      <c r="I5270" s="92" t="s">
        <v>117</v>
      </c>
      <c r="J5270" s="94">
        <v>977</v>
      </c>
      <c r="K5270" s="95">
        <v>1300</v>
      </c>
      <c r="L5270" s="96">
        <v>264753.63999999501</v>
      </c>
    </row>
    <row r="5271" spans="1:12" s="97" customFormat="1" ht="15" customHeight="1" x14ac:dyDescent="0.25">
      <c r="A5271" s="91" t="s">
        <v>57</v>
      </c>
      <c r="B5271" s="92" t="s">
        <v>43</v>
      </c>
      <c r="C5271" s="92" t="s">
        <v>54</v>
      </c>
      <c r="D5271" s="92" t="s">
        <v>124</v>
      </c>
      <c r="E5271" s="92" t="s">
        <v>61</v>
      </c>
      <c r="F5271" s="92" t="s">
        <v>37</v>
      </c>
      <c r="G5271" s="93" t="s">
        <v>37</v>
      </c>
      <c r="H5271" s="93" t="s">
        <v>37</v>
      </c>
      <c r="I5271" s="92" t="s">
        <v>45</v>
      </c>
      <c r="J5271" s="94">
        <v>1409</v>
      </c>
      <c r="K5271" s="95">
        <v>1901</v>
      </c>
      <c r="L5271" s="96">
        <v>355364.76999999699</v>
      </c>
    </row>
    <row r="5272" spans="1:12" s="97" customFormat="1" ht="15" customHeight="1" x14ac:dyDescent="0.25">
      <c r="A5272" s="91" t="s">
        <v>57</v>
      </c>
      <c r="B5272" s="92" t="s">
        <v>43</v>
      </c>
      <c r="C5272" s="92" t="s">
        <v>54</v>
      </c>
      <c r="D5272" s="92" t="s">
        <v>124</v>
      </c>
      <c r="E5272" s="92" t="s">
        <v>62</v>
      </c>
      <c r="F5272" s="92" t="s">
        <v>37</v>
      </c>
      <c r="G5272" s="93" t="s">
        <v>37</v>
      </c>
      <c r="H5272" s="93" t="s">
        <v>37</v>
      </c>
      <c r="I5272" s="92" t="s">
        <v>117</v>
      </c>
      <c r="J5272" s="94">
        <v>676</v>
      </c>
      <c r="K5272" s="95">
        <v>815</v>
      </c>
      <c r="L5272" s="96">
        <v>166297.599999998</v>
      </c>
    </row>
    <row r="5273" spans="1:12" s="97" customFormat="1" ht="15" customHeight="1" x14ac:dyDescent="0.25">
      <c r="A5273" s="91" t="s">
        <v>57</v>
      </c>
      <c r="B5273" s="92" t="s">
        <v>43</v>
      </c>
      <c r="C5273" s="92" t="s">
        <v>54</v>
      </c>
      <c r="D5273" s="92" t="s">
        <v>124</v>
      </c>
      <c r="E5273" s="92" t="s">
        <v>62</v>
      </c>
      <c r="F5273" s="92" t="s">
        <v>37</v>
      </c>
      <c r="G5273" s="93" t="s">
        <v>37</v>
      </c>
      <c r="H5273" s="93" t="s">
        <v>37</v>
      </c>
      <c r="I5273" s="92" t="s">
        <v>45</v>
      </c>
      <c r="J5273" s="94">
        <v>1138</v>
      </c>
      <c r="K5273" s="95">
        <v>1445</v>
      </c>
      <c r="L5273" s="96">
        <v>281272.94999999698</v>
      </c>
    </row>
    <row r="5274" spans="1:12" s="97" customFormat="1" ht="15" customHeight="1" x14ac:dyDescent="0.25">
      <c r="A5274" s="91" t="s">
        <v>57</v>
      </c>
      <c r="B5274" s="92" t="s">
        <v>43</v>
      </c>
      <c r="C5274" s="92" t="s">
        <v>54</v>
      </c>
      <c r="D5274" s="92" t="s">
        <v>124</v>
      </c>
      <c r="E5274" s="92" t="s">
        <v>37</v>
      </c>
      <c r="F5274" s="92" t="s">
        <v>120</v>
      </c>
      <c r="G5274" s="93" t="s">
        <v>37</v>
      </c>
      <c r="H5274" s="93" t="s">
        <v>37</v>
      </c>
      <c r="I5274" s="92" t="s">
        <v>117</v>
      </c>
      <c r="J5274" s="94">
        <v>1600</v>
      </c>
      <c r="K5274" s="95">
        <v>2050</v>
      </c>
      <c r="L5274" s="96">
        <v>423441.34999999899</v>
      </c>
    </row>
    <row r="5275" spans="1:12" s="97" customFormat="1" ht="15" customHeight="1" x14ac:dyDescent="0.25">
      <c r="A5275" s="91" t="s">
        <v>57</v>
      </c>
      <c r="B5275" s="92" t="s">
        <v>43</v>
      </c>
      <c r="C5275" s="92" t="s">
        <v>54</v>
      </c>
      <c r="D5275" s="92" t="s">
        <v>124</v>
      </c>
      <c r="E5275" s="92" t="s">
        <v>37</v>
      </c>
      <c r="F5275" s="92" t="s">
        <v>120</v>
      </c>
      <c r="G5275" s="93" t="s">
        <v>37</v>
      </c>
      <c r="H5275" s="93" t="s">
        <v>37</v>
      </c>
      <c r="I5275" s="92" t="s">
        <v>45</v>
      </c>
      <c r="J5275" s="94">
        <v>2393</v>
      </c>
      <c r="K5275" s="95">
        <v>3150</v>
      </c>
      <c r="L5275" s="96">
        <v>616134.90000000701</v>
      </c>
    </row>
    <row r="5276" spans="1:12" s="97" customFormat="1" ht="15" customHeight="1" x14ac:dyDescent="0.25">
      <c r="A5276" s="91" t="s">
        <v>57</v>
      </c>
      <c r="B5276" s="92" t="s">
        <v>43</v>
      </c>
      <c r="C5276" s="92" t="s">
        <v>54</v>
      </c>
      <c r="D5276" s="92" t="s">
        <v>124</v>
      </c>
      <c r="E5276" s="92" t="s">
        <v>37</v>
      </c>
      <c r="F5276" s="92" t="s">
        <v>37</v>
      </c>
      <c r="G5276" s="93" t="s">
        <v>41</v>
      </c>
      <c r="H5276" s="93" t="s">
        <v>37</v>
      </c>
      <c r="I5276" s="92" t="s">
        <v>117</v>
      </c>
      <c r="J5276" s="94">
        <v>283</v>
      </c>
      <c r="K5276" s="95">
        <v>368</v>
      </c>
      <c r="L5276" s="96">
        <v>73859.929999999993</v>
      </c>
    </row>
    <row r="5277" spans="1:12" s="97" customFormat="1" ht="15" customHeight="1" x14ac:dyDescent="0.25">
      <c r="A5277" s="91" t="s">
        <v>57</v>
      </c>
      <c r="B5277" s="92" t="s">
        <v>43</v>
      </c>
      <c r="C5277" s="92" t="s">
        <v>54</v>
      </c>
      <c r="D5277" s="92" t="s">
        <v>124</v>
      </c>
      <c r="E5277" s="92" t="s">
        <v>37</v>
      </c>
      <c r="F5277" s="92" t="s">
        <v>37</v>
      </c>
      <c r="G5277" s="93" t="s">
        <v>41</v>
      </c>
      <c r="H5277" s="93" t="s">
        <v>37</v>
      </c>
      <c r="I5277" s="92" t="s">
        <v>45</v>
      </c>
      <c r="J5277" s="94">
        <v>415</v>
      </c>
      <c r="K5277" s="95">
        <v>515</v>
      </c>
      <c r="L5277" s="96">
        <v>96483.249999999098</v>
      </c>
    </row>
    <row r="5278" spans="1:12" s="97" customFormat="1" ht="15" customHeight="1" x14ac:dyDescent="0.25">
      <c r="A5278" s="91" t="s">
        <v>57</v>
      </c>
      <c r="B5278" s="92" t="s">
        <v>43</v>
      </c>
      <c r="C5278" s="92" t="s">
        <v>54</v>
      </c>
      <c r="D5278" s="92" t="s">
        <v>124</v>
      </c>
      <c r="E5278" s="92" t="s">
        <v>37</v>
      </c>
      <c r="F5278" s="92" t="s">
        <v>37</v>
      </c>
      <c r="G5278" s="93" t="s">
        <v>42</v>
      </c>
      <c r="H5278" s="93" t="s">
        <v>37</v>
      </c>
      <c r="I5278" s="92" t="s">
        <v>117</v>
      </c>
      <c r="J5278" s="94">
        <v>283</v>
      </c>
      <c r="K5278" s="95">
        <v>335</v>
      </c>
      <c r="L5278" s="96">
        <v>70740.159999999902</v>
      </c>
    </row>
    <row r="5279" spans="1:12" s="97" customFormat="1" ht="15" customHeight="1" x14ac:dyDescent="0.25">
      <c r="A5279" s="91" t="s">
        <v>57</v>
      </c>
      <c r="B5279" s="92" t="s">
        <v>43</v>
      </c>
      <c r="C5279" s="92" t="s">
        <v>54</v>
      </c>
      <c r="D5279" s="92" t="s">
        <v>124</v>
      </c>
      <c r="E5279" s="92" t="s">
        <v>37</v>
      </c>
      <c r="F5279" s="92" t="s">
        <v>37</v>
      </c>
      <c r="G5279" s="93" t="s">
        <v>42</v>
      </c>
      <c r="H5279" s="93" t="s">
        <v>37</v>
      </c>
      <c r="I5279" s="92" t="s">
        <v>45</v>
      </c>
      <c r="J5279" s="94">
        <v>445</v>
      </c>
      <c r="K5279" s="95">
        <v>550</v>
      </c>
      <c r="L5279" s="96">
        <v>102789.11999999901</v>
      </c>
    </row>
    <row r="5280" spans="1:12" s="97" customFormat="1" ht="15" customHeight="1" x14ac:dyDescent="0.25">
      <c r="A5280" s="91" t="s">
        <v>57</v>
      </c>
      <c r="B5280" s="92" t="s">
        <v>43</v>
      </c>
      <c r="C5280" s="92" t="s">
        <v>54</v>
      </c>
      <c r="D5280" s="92" t="s">
        <v>124</v>
      </c>
      <c r="E5280" s="92" t="s">
        <v>37</v>
      </c>
      <c r="F5280" s="92" t="s">
        <v>37</v>
      </c>
      <c r="G5280" s="93" t="s">
        <v>43</v>
      </c>
      <c r="H5280" s="93" t="s">
        <v>37</v>
      </c>
      <c r="I5280" s="92" t="s">
        <v>117</v>
      </c>
      <c r="J5280" s="94">
        <v>371</v>
      </c>
      <c r="K5280" s="95">
        <v>447</v>
      </c>
      <c r="L5280" s="96">
        <v>89190.969999999594</v>
      </c>
    </row>
    <row r="5281" spans="1:12" s="97" customFormat="1" ht="15" customHeight="1" x14ac:dyDescent="0.25">
      <c r="A5281" s="91" t="s">
        <v>57</v>
      </c>
      <c r="B5281" s="92" t="s">
        <v>43</v>
      </c>
      <c r="C5281" s="92" t="s">
        <v>54</v>
      </c>
      <c r="D5281" s="92" t="s">
        <v>124</v>
      </c>
      <c r="E5281" s="92" t="s">
        <v>37</v>
      </c>
      <c r="F5281" s="92" t="s">
        <v>37</v>
      </c>
      <c r="G5281" s="93" t="s">
        <v>43</v>
      </c>
      <c r="H5281" s="93" t="s">
        <v>37</v>
      </c>
      <c r="I5281" s="92" t="s">
        <v>45</v>
      </c>
      <c r="J5281" s="94">
        <v>538</v>
      </c>
      <c r="K5281" s="95">
        <v>663</v>
      </c>
      <c r="L5281" s="96">
        <v>129112.43999999799</v>
      </c>
    </row>
    <row r="5282" spans="1:12" s="97" customFormat="1" ht="15" customHeight="1" x14ac:dyDescent="0.25">
      <c r="A5282" s="91" t="s">
        <v>57</v>
      </c>
      <c r="B5282" s="92" t="s">
        <v>43</v>
      </c>
      <c r="C5282" s="92" t="s">
        <v>54</v>
      </c>
      <c r="D5282" s="92" t="s">
        <v>124</v>
      </c>
      <c r="E5282" s="92" t="s">
        <v>37</v>
      </c>
      <c r="F5282" s="92" t="s">
        <v>37</v>
      </c>
      <c r="G5282" s="93" t="s">
        <v>44</v>
      </c>
      <c r="H5282" s="93" t="s">
        <v>37</v>
      </c>
      <c r="I5282" s="92" t="s">
        <v>117</v>
      </c>
      <c r="J5282" s="94">
        <v>385</v>
      </c>
      <c r="K5282" s="95">
        <v>465</v>
      </c>
      <c r="L5282" s="96">
        <v>97917.849999999598</v>
      </c>
    </row>
    <row r="5283" spans="1:12" s="97" customFormat="1" ht="15" customHeight="1" x14ac:dyDescent="0.25">
      <c r="A5283" s="91" t="s">
        <v>57</v>
      </c>
      <c r="B5283" s="92" t="s">
        <v>43</v>
      </c>
      <c r="C5283" s="92" t="s">
        <v>54</v>
      </c>
      <c r="D5283" s="92" t="s">
        <v>124</v>
      </c>
      <c r="E5283" s="92" t="s">
        <v>37</v>
      </c>
      <c r="F5283" s="92" t="s">
        <v>37</v>
      </c>
      <c r="G5283" s="93" t="s">
        <v>44</v>
      </c>
      <c r="H5283" s="93" t="s">
        <v>37</v>
      </c>
      <c r="I5283" s="92" t="s">
        <v>45</v>
      </c>
      <c r="J5283" s="94">
        <v>625</v>
      </c>
      <c r="K5283" s="95">
        <v>775</v>
      </c>
      <c r="L5283" s="96">
        <v>147786.71999999799</v>
      </c>
    </row>
    <row r="5284" spans="1:12" s="97" customFormat="1" ht="15" customHeight="1" x14ac:dyDescent="0.25">
      <c r="A5284" s="91" t="s">
        <v>57</v>
      </c>
      <c r="B5284" s="92" t="s">
        <v>43</v>
      </c>
      <c r="C5284" s="92" t="s">
        <v>54</v>
      </c>
      <c r="D5284" s="92" t="s">
        <v>124</v>
      </c>
      <c r="E5284" s="92" t="s">
        <v>37</v>
      </c>
      <c r="F5284" s="92" t="s">
        <v>37</v>
      </c>
      <c r="G5284" s="93" t="s">
        <v>98</v>
      </c>
      <c r="H5284" s="93" t="s">
        <v>37</v>
      </c>
      <c r="I5284" s="92" t="s">
        <v>117</v>
      </c>
      <c r="J5284" s="94">
        <v>400</v>
      </c>
      <c r="K5284" s="95">
        <v>480</v>
      </c>
      <c r="L5284" s="96">
        <v>95090.969999999594</v>
      </c>
    </row>
    <row r="5285" spans="1:12" s="97" customFormat="1" ht="15" customHeight="1" x14ac:dyDescent="0.25">
      <c r="A5285" s="91" t="s">
        <v>57</v>
      </c>
      <c r="B5285" s="92" t="s">
        <v>43</v>
      </c>
      <c r="C5285" s="92" t="s">
        <v>54</v>
      </c>
      <c r="D5285" s="92" t="s">
        <v>124</v>
      </c>
      <c r="E5285" s="92" t="s">
        <v>37</v>
      </c>
      <c r="F5285" s="92" t="s">
        <v>37</v>
      </c>
      <c r="G5285" s="93" t="s">
        <v>98</v>
      </c>
      <c r="H5285" s="93" t="s">
        <v>37</v>
      </c>
      <c r="I5285" s="92" t="s">
        <v>45</v>
      </c>
      <c r="J5285" s="94">
        <v>627</v>
      </c>
      <c r="K5285" s="95">
        <v>809</v>
      </c>
      <c r="L5285" s="96">
        <v>153878.789999998</v>
      </c>
    </row>
    <row r="5286" spans="1:12" s="97" customFormat="1" ht="15" customHeight="1" x14ac:dyDescent="0.25">
      <c r="A5286" s="91" t="s">
        <v>57</v>
      </c>
      <c r="B5286" s="92" t="s">
        <v>43</v>
      </c>
      <c r="C5286" s="92" t="s">
        <v>54</v>
      </c>
      <c r="D5286" s="92" t="s">
        <v>124</v>
      </c>
      <c r="E5286" s="92" t="s">
        <v>37</v>
      </c>
      <c r="F5286" s="92" t="s">
        <v>37</v>
      </c>
      <c r="G5286" s="93" t="s">
        <v>37</v>
      </c>
      <c r="H5286" s="93" t="s">
        <v>122</v>
      </c>
      <c r="I5286" s="92" t="s">
        <v>117</v>
      </c>
      <c r="J5286" s="94">
        <v>166</v>
      </c>
      <c r="K5286" s="95">
        <v>264</v>
      </c>
      <c r="L5286" s="96">
        <v>54225.229999999901</v>
      </c>
    </row>
    <row r="5287" spans="1:12" s="97" customFormat="1" ht="15" customHeight="1" x14ac:dyDescent="0.25">
      <c r="A5287" s="91" t="s">
        <v>57</v>
      </c>
      <c r="B5287" s="92" t="s">
        <v>43</v>
      </c>
      <c r="C5287" s="92" t="s">
        <v>54</v>
      </c>
      <c r="D5287" s="92" t="s">
        <v>124</v>
      </c>
      <c r="E5287" s="92" t="s">
        <v>37</v>
      </c>
      <c r="F5287" s="92" t="s">
        <v>37</v>
      </c>
      <c r="G5287" s="93" t="s">
        <v>37</v>
      </c>
      <c r="H5287" s="93" t="s">
        <v>122</v>
      </c>
      <c r="I5287" s="92" t="s">
        <v>45</v>
      </c>
      <c r="J5287" s="94">
        <v>255</v>
      </c>
      <c r="K5287" s="95">
        <v>324</v>
      </c>
      <c r="L5287" s="96">
        <v>56743.139999999898</v>
      </c>
    </row>
    <row r="5288" spans="1:12" s="97" customFormat="1" ht="15" customHeight="1" x14ac:dyDescent="0.25">
      <c r="A5288" s="91" t="s">
        <v>57</v>
      </c>
      <c r="B5288" s="92" t="s">
        <v>43</v>
      </c>
      <c r="C5288" s="92" t="s">
        <v>54</v>
      </c>
      <c r="D5288" s="92" t="s">
        <v>124</v>
      </c>
      <c r="E5288" s="92" t="s">
        <v>37</v>
      </c>
      <c r="F5288" s="92" t="s">
        <v>37</v>
      </c>
      <c r="G5288" s="93" t="s">
        <v>37</v>
      </c>
      <c r="H5288" s="93" t="s">
        <v>37</v>
      </c>
      <c r="I5288" s="92" t="s">
        <v>117</v>
      </c>
      <c r="J5288" s="94">
        <v>1654</v>
      </c>
      <c r="K5288" s="95">
        <v>2116</v>
      </c>
      <c r="L5288" s="96">
        <v>431275.50999999902</v>
      </c>
    </row>
    <row r="5289" spans="1:12" s="97" customFormat="1" ht="15" customHeight="1" x14ac:dyDescent="0.25">
      <c r="A5289" s="91" t="s">
        <v>57</v>
      </c>
      <c r="B5289" s="92" t="s">
        <v>43</v>
      </c>
      <c r="C5289" s="92" t="s">
        <v>54</v>
      </c>
      <c r="D5289" s="92" t="s">
        <v>124</v>
      </c>
      <c r="E5289" s="92" t="s">
        <v>37</v>
      </c>
      <c r="F5289" s="92" t="s">
        <v>37</v>
      </c>
      <c r="G5289" s="93" t="s">
        <v>37</v>
      </c>
      <c r="H5289" s="93" t="s">
        <v>37</v>
      </c>
      <c r="I5289" s="92" t="s">
        <v>45</v>
      </c>
      <c r="J5289" s="94">
        <v>2547</v>
      </c>
      <c r="K5289" s="95">
        <v>3346</v>
      </c>
      <c r="L5289" s="96">
        <v>636637.720000008</v>
      </c>
    </row>
    <row r="5290" spans="1:12" s="97" customFormat="1" ht="15" customHeight="1" x14ac:dyDescent="0.25">
      <c r="A5290" s="91" t="s">
        <v>57</v>
      </c>
      <c r="B5290" s="92" t="s">
        <v>43</v>
      </c>
      <c r="C5290" s="92" t="s">
        <v>54</v>
      </c>
      <c r="D5290" s="92" t="s">
        <v>124</v>
      </c>
      <c r="E5290" s="92" t="s">
        <v>37</v>
      </c>
      <c r="F5290" s="92" t="s">
        <v>37</v>
      </c>
      <c r="G5290" s="93" t="s">
        <v>37</v>
      </c>
      <c r="H5290" s="93" t="s">
        <v>64</v>
      </c>
      <c r="I5290" s="92" t="s">
        <v>117</v>
      </c>
      <c r="J5290" s="94">
        <v>1480</v>
      </c>
      <c r="K5290" s="95">
        <v>1839</v>
      </c>
      <c r="L5290" s="96">
        <v>374728.05999999703</v>
      </c>
    </row>
    <row r="5291" spans="1:12" s="97" customFormat="1" ht="15" customHeight="1" x14ac:dyDescent="0.25">
      <c r="A5291" s="91" t="s">
        <v>57</v>
      </c>
      <c r="B5291" s="92" t="s">
        <v>43</v>
      </c>
      <c r="C5291" s="92" t="s">
        <v>54</v>
      </c>
      <c r="D5291" s="92" t="s">
        <v>124</v>
      </c>
      <c r="E5291" s="92" t="s">
        <v>37</v>
      </c>
      <c r="F5291" s="92" t="s">
        <v>37</v>
      </c>
      <c r="G5291" s="93" t="s">
        <v>37</v>
      </c>
      <c r="H5291" s="93" t="s">
        <v>64</v>
      </c>
      <c r="I5291" s="92" t="s">
        <v>45</v>
      </c>
      <c r="J5291" s="94">
        <v>2284</v>
      </c>
      <c r="K5291" s="95">
        <v>3008</v>
      </c>
      <c r="L5291" s="96">
        <v>576828.64000000095</v>
      </c>
    </row>
    <row r="5292" spans="1:12" s="97" customFormat="1" ht="15" customHeight="1" x14ac:dyDescent="0.25">
      <c r="A5292" s="91" t="s">
        <v>57</v>
      </c>
      <c r="B5292" s="92" t="s">
        <v>43</v>
      </c>
      <c r="C5292" s="92" t="s">
        <v>54</v>
      </c>
      <c r="D5292" s="92" t="s">
        <v>37</v>
      </c>
      <c r="E5292" s="92" t="s">
        <v>61</v>
      </c>
      <c r="F5292" s="92" t="s">
        <v>120</v>
      </c>
      <c r="G5292" s="93" t="s">
        <v>37</v>
      </c>
      <c r="H5292" s="93" t="s">
        <v>37</v>
      </c>
      <c r="I5292" s="92" t="s">
        <v>117</v>
      </c>
      <c r="J5292" s="94">
        <v>5883</v>
      </c>
      <c r="K5292" s="95">
        <v>14305</v>
      </c>
      <c r="L5292" s="96">
        <v>1945752.46999999</v>
      </c>
    </row>
    <row r="5293" spans="1:12" s="97" customFormat="1" ht="15" customHeight="1" x14ac:dyDescent="0.25">
      <c r="A5293" s="91" t="s">
        <v>57</v>
      </c>
      <c r="B5293" s="92" t="s">
        <v>43</v>
      </c>
      <c r="C5293" s="92" t="s">
        <v>54</v>
      </c>
      <c r="D5293" s="92" t="s">
        <v>37</v>
      </c>
      <c r="E5293" s="92" t="s">
        <v>61</v>
      </c>
      <c r="F5293" s="92" t="s">
        <v>120</v>
      </c>
      <c r="G5293" s="93" t="s">
        <v>37</v>
      </c>
      <c r="H5293" s="93" t="s">
        <v>37</v>
      </c>
      <c r="I5293" s="92" t="s">
        <v>45</v>
      </c>
      <c r="J5293" s="94">
        <v>10402</v>
      </c>
      <c r="K5293" s="95">
        <v>17333</v>
      </c>
      <c r="L5293" s="96">
        <v>1511170.2600003299</v>
      </c>
    </row>
    <row r="5294" spans="1:12" s="97" customFormat="1" ht="15" customHeight="1" x14ac:dyDescent="0.25">
      <c r="A5294" s="91" t="s">
        <v>57</v>
      </c>
      <c r="B5294" s="92" t="s">
        <v>43</v>
      </c>
      <c r="C5294" s="92" t="s">
        <v>54</v>
      </c>
      <c r="D5294" s="92" t="s">
        <v>37</v>
      </c>
      <c r="E5294" s="92" t="s">
        <v>61</v>
      </c>
      <c r="F5294" s="92" t="s">
        <v>121</v>
      </c>
      <c r="G5294" s="93" t="s">
        <v>37</v>
      </c>
      <c r="H5294" s="93" t="s">
        <v>37</v>
      </c>
      <c r="I5294" s="92" t="s">
        <v>117</v>
      </c>
      <c r="J5294" s="94">
        <v>50368</v>
      </c>
      <c r="K5294" s="95">
        <v>96849</v>
      </c>
      <c r="L5294" s="96">
        <v>8502135.5600001495</v>
      </c>
    </row>
    <row r="5295" spans="1:12" s="97" customFormat="1" ht="15" customHeight="1" x14ac:dyDescent="0.25">
      <c r="A5295" s="91" t="s">
        <v>57</v>
      </c>
      <c r="B5295" s="92" t="s">
        <v>43</v>
      </c>
      <c r="C5295" s="92" t="s">
        <v>54</v>
      </c>
      <c r="D5295" s="92" t="s">
        <v>37</v>
      </c>
      <c r="E5295" s="92" t="s">
        <v>61</v>
      </c>
      <c r="F5295" s="92" t="s">
        <v>121</v>
      </c>
      <c r="G5295" s="93" t="s">
        <v>37</v>
      </c>
      <c r="H5295" s="93" t="s">
        <v>37</v>
      </c>
      <c r="I5295" s="92" t="s">
        <v>45</v>
      </c>
      <c r="J5295" s="94">
        <v>133860</v>
      </c>
      <c r="K5295" s="95">
        <v>215433</v>
      </c>
      <c r="L5295" s="96">
        <v>12637332.010017199</v>
      </c>
    </row>
    <row r="5296" spans="1:12" s="97" customFormat="1" ht="15" customHeight="1" x14ac:dyDescent="0.25">
      <c r="A5296" s="91" t="s">
        <v>57</v>
      </c>
      <c r="B5296" s="92" t="s">
        <v>43</v>
      </c>
      <c r="C5296" s="92" t="s">
        <v>54</v>
      </c>
      <c r="D5296" s="92" t="s">
        <v>37</v>
      </c>
      <c r="E5296" s="92" t="s">
        <v>61</v>
      </c>
      <c r="F5296" s="92" t="s">
        <v>60</v>
      </c>
      <c r="G5296" s="93" t="s">
        <v>37</v>
      </c>
      <c r="H5296" s="93" t="s">
        <v>37</v>
      </c>
      <c r="I5296" s="92" t="s">
        <v>117</v>
      </c>
      <c r="J5296" s="94">
        <v>13936</v>
      </c>
      <c r="K5296" s="95">
        <v>28560</v>
      </c>
      <c r="L5296" s="96">
        <v>2488908.39000045</v>
      </c>
    </row>
    <row r="5297" spans="1:12" s="97" customFormat="1" ht="15" customHeight="1" x14ac:dyDescent="0.25">
      <c r="A5297" s="91" t="s">
        <v>57</v>
      </c>
      <c r="B5297" s="92" t="s">
        <v>43</v>
      </c>
      <c r="C5297" s="92" t="s">
        <v>54</v>
      </c>
      <c r="D5297" s="92" t="s">
        <v>37</v>
      </c>
      <c r="E5297" s="92" t="s">
        <v>61</v>
      </c>
      <c r="F5297" s="92" t="s">
        <v>60</v>
      </c>
      <c r="G5297" s="93" t="s">
        <v>37</v>
      </c>
      <c r="H5297" s="93" t="s">
        <v>37</v>
      </c>
      <c r="I5297" s="92" t="s">
        <v>45</v>
      </c>
      <c r="J5297" s="94">
        <v>29121</v>
      </c>
      <c r="K5297" s="95">
        <v>43345</v>
      </c>
      <c r="L5297" s="96">
        <v>2801824.60999974</v>
      </c>
    </row>
    <row r="5298" spans="1:12" s="97" customFormat="1" ht="15" customHeight="1" x14ac:dyDescent="0.25">
      <c r="A5298" s="91" t="s">
        <v>57</v>
      </c>
      <c r="B5298" s="92" t="s">
        <v>43</v>
      </c>
      <c r="C5298" s="92" t="s">
        <v>54</v>
      </c>
      <c r="D5298" s="92" t="s">
        <v>37</v>
      </c>
      <c r="E5298" s="92" t="s">
        <v>61</v>
      </c>
      <c r="F5298" s="92" t="s">
        <v>37</v>
      </c>
      <c r="G5298" s="93" t="s">
        <v>41</v>
      </c>
      <c r="H5298" s="93" t="s">
        <v>37</v>
      </c>
      <c r="I5298" s="92" t="s">
        <v>117</v>
      </c>
      <c r="J5298" s="94">
        <v>16505</v>
      </c>
      <c r="K5298" s="95">
        <v>32984</v>
      </c>
      <c r="L5298" s="96">
        <v>3070827.12999972</v>
      </c>
    </row>
    <row r="5299" spans="1:12" s="97" customFormat="1" ht="15" customHeight="1" x14ac:dyDescent="0.25">
      <c r="A5299" s="91" t="s">
        <v>57</v>
      </c>
      <c r="B5299" s="92" t="s">
        <v>43</v>
      </c>
      <c r="C5299" s="92" t="s">
        <v>54</v>
      </c>
      <c r="D5299" s="92" t="s">
        <v>37</v>
      </c>
      <c r="E5299" s="92" t="s">
        <v>61</v>
      </c>
      <c r="F5299" s="92" t="s">
        <v>37</v>
      </c>
      <c r="G5299" s="93" t="s">
        <v>41</v>
      </c>
      <c r="H5299" s="93" t="s">
        <v>37</v>
      </c>
      <c r="I5299" s="92" t="s">
        <v>45</v>
      </c>
      <c r="J5299" s="94">
        <v>37275</v>
      </c>
      <c r="K5299" s="95">
        <v>56775</v>
      </c>
      <c r="L5299" s="96">
        <v>3514924.9300023098</v>
      </c>
    </row>
    <row r="5300" spans="1:12" s="97" customFormat="1" ht="15" customHeight="1" x14ac:dyDescent="0.25">
      <c r="A5300" s="91" t="s">
        <v>57</v>
      </c>
      <c r="B5300" s="92" t="s">
        <v>43</v>
      </c>
      <c r="C5300" s="92" t="s">
        <v>54</v>
      </c>
      <c r="D5300" s="92" t="s">
        <v>37</v>
      </c>
      <c r="E5300" s="92" t="s">
        <v>61</v>
      </c>
      <c r="F5300" s="92" t="s">
        <v>37</v>
      </c>
      <c r="G5300" s="93" t="s">
        <v>42</v>
      </c>
      <c r="H5300" s="93" t="s">
        <v>37</v>
      </c>
      <c r="I5300" s="92" t="s">
        <v>117</v>
      </c>
      <c r="J5300" s="94">
        <v>15174</v>
      </c>
      <c r="K5300" s="95">
        <v>28072</v>
      </c>
      <c r="L5300" s="96">
        <v>2569919.6599998199</v>
      </c>
    </row>
    <row r="5301" spans="1:12" s="97" customFormat="1" ht="15" customHeight="1" x14ac:dyDescent="0.25">
      <c r="A5301" s="91" t="s">
        <v>57</v>
      </c>
      <c r="B5301" s="92" t="s">
        <v>43</v>
      </c>
      <c r="C5301" s="92" t="s">
        <v>54</v>
      </c>
      <c r="D5301" s="92" t="s">
        <v>37</v>
      </c>
      <c r="E5301" s="92" t="s">
        <v>61</v>
      </c>
      <c r="F5301" s="92" t="s">
        <v>37</v>
      </c>
      <c r="G5301" s="93" t="s">
        <v>42</v>
      </c>
      <c r="H5301" s="93" t="s">
        <v>37</v>
      </c>
      <c r="I5301" s="92" t="s">
        <v>45</v>
      </c>
      <c r="J5301" s="94">
        <v>36197</v>
      </c>
      <c r="K5301" s="95">
        <v>53206</v>
      </c>
      <c r="L5301" s="96">
        <v>3256892.45000245</v>
      </c>
    </row>
    <row r="5302" spans="1:12" s="97" customFormat="1" ht="15" customHeight="1" x14ac:dyDescent="0.25">
      <c r="A5302" s="91" t="s">
        <v>57</v>
      </c>
      <c r="B5302" s="92" t="s">
        <v>43</v>
      </c>
      <c r="C5302" s="92" t="s">
        <v>54</v>
      </c>
      <c r="D5302" s="92" t="s">
        <v>37</v>
      </c>
      <c r="E5302" s="92" t="s">
        <v>61</v>
      </c>
      <c r="F5302" s="92" t="s">
        <v>37</v>
      </c>
      <c r="G5302" s="93" t="s">
        <v>43</v>
      </c>
      <c r="H5302" s="93" t="s">
        <v>37</v>
      </c>
      <c r="I5302" s="92" t="s">
        <v>117</v>
      </c>
      <c r="J5302" s="94">
        <v>14880</v>
      </c>
      <c r="K5302" s="95">
        <v>26707</v>
      </c>
      <c r="L5302" s="96">
        <v>2462243.4399998798</v>
      </c>
    </row>
    <row r="5303" spans="1:12" s="97" customFormat="1" ht="15" customHeight="1" x14ac:dyDescent="0.25">
      <c r="A5303" s="91" t="s">
        <v>57</v>
      </c>
      <c r="B5303" s="92" t="s">
        <v>43</v>
      </c>
      <c r="C5303" s="92" t="s">
        <v>54</v>
      </c>
      <c r="D5303" s="92" t="s">
        <v>37</v>
      </c>
      <c r="E5303" s="92" t="s">
        <v>61</v>
      </c>
      <c r="F5303" s="92" t="s">
        <v>37</v>
      </c>
      <c r="G5303" s="93" t="s">
        <v>43</v>
      </c>
      <c r="H5303" s="93" t="s">
        <v>37</v>
      </c>
      <c r="I5303" s="92" t="s">
        <v>45</v>
      </c>
      <c r="J5303" s="94">
        <v>37622</v>
      </c>
      <c r="K5303" s="95">
        <v>54956</v>
      </c>
      <c r="L5303" s="96">
        <v>3348978.62000247</v>
      </c>
    </row>
    <row r="5304" spans="1:12" s="97" customFormat="1" ht="15" customHeight="1" x14ac:dyDescent="0.25">
      <c r="A5304" s="91" t="s">
        <v>57</v>
      </c>
      <c r="B5304" s="92" t="s">
        <v>43</v>
      </c>
      <c r="C5304" s="92" t="s">
        <v>54</v>
      </c>
      <c r="D5304" s="92" t="s">
        <v>37</v>
      </c>
      <c r="E5304" s="92" t="s">
        <v>61</v>
      </c>
      <c r="F5304" s="92" t="s">
        <v>37</v>
      </c>
      <c r="G5304" s="93" t="s">
        <v>44</v>
      </c>
      <c r="H5304" s="93" t="s">
        <v>37</v>
      </c>
      <c r="I5304" s="92" t="s">
        <v>117</v>
      </c>
      <c r="J5304" s="94">
        <v>14503</v>
      </c>
      <c r="K5304" s="95">
        <v>26270</v>
      </c>
      <c r="L5304" s="96">
        <v>2438169.8199999202</v>
      </c>
    </row>
    <row r="5305" spans="1:12" s="97" customFormat="1" ht="15" customHeight="1" x14ac:dyDescent="0.25">
      <c r="A5305" s="91" t="s">
        <v>57</v>
      </c>
      <c r="B5305" s="92" t="s">
        <v>43</v>
      </c>
      <c r="C5305" s="92" t="s">
        <v>54</v>
      </c>
      <c r="D5305" s="92" t="s">
        <v>37</v>
      </c>
      <c r="E5305" s="92" t="s">
        <v>61</v>
      </c>
      <c r="F5305" s="92" t="s">
        <v>37</v>
      </c>
      <c r="G5305" s="93" t="s">
        <v>44</v>
      </c>
      <c r="H5305" s="93" t="s">
        <v>37</v>
      </c>
      <c r="I5305" s="92" t="s">
        <v>45</v>
      </c>
      <c r="J5305" s="94">
        <v>37645</v>
      </c>
      <c r="K5305" s="95">
        <v>55352</v>
      </c>
      <c r="L5305" s="96">
        <v>3383480.4000025298</v>
      </c>
    </row>
    <row r="5306" spans="1:12" s="97" customFormat="1" ht="15" customHeight="1" x14ac:dyDescent="0.25">
      <c r="A5306" s="91" t="s">
        <v>57</v>
      </c>
      <c r="B5306" s="92" t="s">
        <v>43</v>
      </c>
      <c r="C5306" s="92" t="s">
        <v>54</v>
      </c>
      <c r="D5306" s="92" t="s">
        <v>37</v>
      </c>
      <c r="E5306" s="92" t="s">
        <v>61</v>
      </c>
      <c r="F5306" s="92" t="s">
        <v>37</v>
      </c>
      <c r="G5306" s="93" t="s">
        <v>98</v>
      </c>
      <c r="H5306" s="93" t="s">
        <v>37</v>
      </c>
      <c r="I5306" s="92" t="s">
        <v>117</v>
      </c>
      <c r="J5306" s="94">
        <v>13687</v>
      </c>
      <c r="K5306" s="95">
        <v>23892</v>
      </c>
      <c r="L5306" s="96">
        <v>2233364.5199999199</v>
      </c>
    </row>
    <row r="5307" spans="1:12" s="97" customFormat="1" ht="15" customHeight="1" x14ac:dyDescent="0.25">
      <c r="A5307" s="91" t="s">
        <v>57</v>
      </c>
      <c r="B5307" s="92" t="s">
        <v>43</v>
      </c>
      <c r="C5307" s="92" t="s">
        <v>54</v>
      </c>
      <c r="D5307" s="92" t="s">
        <v>37</v>
      </c>
      <c r="E5307" s="92" t="s">
        <v>61</v>
      </c>
      <c r="F5307" s="92" t="s">
        <v>37</v>
      </c>
      <c r="G5307" s="93" t="s">
        <v>98</v>
      </c>
      <c r="H5307" s="93" t="s">
        <v>37</v>
      </c>
      <c r="I5307" s="92" t="s">
        <v>45</v>
      </c>
      <c r="J5307" s="94">
        <v>35414</v>
      </c>
      <c r="K5307" s="95">
        <v>52763</v>
      </c>
      <c r="L5307" s="96">
        <v>3261248.6700023701</v>
      </c>
    </row>
    <row r="5308" spans="1:12" s="97" customFormat="1" ht="15" customHeight="1" x14ac:dyDescent="0.25">
      <c r="A5308" s="91" t="s">
        <v>57</v>
      </c>
      <c r="B5308" s="92" t="s">
        <v>43</v>
      </c>
      <c r="C5308" s="92" t="s">
        <v>54</v>
      </c>
      <c r="D5308" s="92" t="s">
        <v>37</v>
      </c>
      <c r="E5308" s="92" t="s">
        <v>61</v>
      </c>
      <c r="F5308" s="92" t="s">
        <v>37</v>
      </c>
      <c r="G5308" s="93" t="s">
        <v>37</v>
      </c>
      <c r="H5308" s="93" t="s">
        <v>122</v>
      </c>
      <c r="I5308" s="92" t="s">
        <v>117</v>
      </c>
      <c r="J5308" s="94">
        <v>8415</v>
      </c>
      <c r="K5308" s="95">
        <v>15662</v>
      </c>
      <c r="L5308" s="96">
        <v>1398738.8200000599</v>
      </c>
    </row>
    <row r="5309" spans="1:12" s="97" customFormat="1" ht="15" customHeight="1" x14ac:dyDescent="0.25">
      <c r="A5309" s="91" t="s">
        <v>57</v>
      </c>
      <c r="B5309" s="92" t="s">
        <v>43</v>
      </c>
      <c r="C5309" s="92" t="s">
        <v>54</v>
      </c>
      <c r="D5309" s="92" t="s">
        <v>37</v>
      </c>
      <c r="E5309" s="92" t="s">
        <v>61</v>
      </c>
      <c r="F5309" s="92" t="s">
        <v>37</v>
      </c>
      <c r="G5309" s="93" t="s">
        <v>37</v>
      </c>
      <c r="H5309" s="93" t="s">
        <v>122</v>
      </c>
      <c r="I5309" s="92" t="s">
        <v>45</v>
      </c>
      <c r="J5309" s="94">
        <v>18649</v>
      </c>
      <c r="K5309" s="95">
        <v>27563</v>
      </c>
      <c r="L5309" s="96">
        <v>1601714.7299998601</v>
      </c>
    </row>
    <row r="5310" spans="1:12" s="97" customFormat="1" ht="15" customHeight="1" x14ac:dyDescent="0.25">
      <c r="A5310" s="91" t="s">
        <v>57</v>
      </c>
      <c r="B5310" s="92" t="s">
        <v>43</v>
      </c>
      <c r="C5310" s="92" t="s">
        <v>54</v>
      </c>
      <c r="D5310" s="92" t="s">
        <v>37</v>
      </c>
      <c r="E5310" s="92" t="s">
        <v>61</v>
      </c>
      <c r="F5310" s="92" t="s">
        <v>37</v>
      </c>
      <c r="G5310" s="93" t="s">
        <v>37</v>
      </c>
      <c r="H5310" s="93" t="s">
        <v>37</v>
      </c>
      <c r="I5310" s="92" t="s">
        <v>117</v>
      </c>
      <c r="J5310" s="94">
        <v>70134</v>
      </c>
      <c r="K5310" s="95">
        <v>139714</v>
      </c>
      <c r="L5310" s="96">
        <v>12936796.4199929</v>
      </c>
    </row>
    <row r="5311" spans="1:12" s="97" customFormat="1" ht="15" customHeight="1" x14ac:dyDescent="0.25">
      <c r="A5311" s="91" t="s">
        <v>57</v>
      </c>
      <c r="B5311" s="92" t="s">
        <v>43</v>
      </c>
      <c r="C5311" s="92" t="s">
        <v>54</v>
      </c>
      <c r="D5311" s="92" t="s">
        <v>37</v>
      </c>
      <c r="E5311" s="92" t="s">
        <v>61</v>
      </c>
      <c r="F5311" s="92" t="s">
        <v>37</v>
      </c>
      <c r="G5311" s="93" t="s">
        <v>37</v>
      </c>
      <c r="H5311" s="93" t="s">
        <v>37</v>
      </c>
      <c r="I5311" s="92" t="s">
        <v>45</v>
      </c>
      <c r="J5311" s="94">
        <v>173240</v>
      </c>
      <c r="K5311" s="95">
        <v>276111</v>
      </c>
      <c r="L5311" s="96">
        <v>16950326.879916299</v>
      </c>
    </row>
    <row r="5312" spans="1:12" s="97" customFormat="1" ht="15" customHeight="1" x14ac:dyDescent="0.25">
      <c r="A5312" s="91" t="s">
        <v>57</v>
      </c>
      <c r="B5312" s="92" t="s">
        <v>43</v>
      </c>
      <c r="C5312" s="92" t="s">
        <v>54</v>
      </c>
      <c r="D5312" s="92" t="s">
        <v>37</v>
      </c>
      <c r="E5312" s="92" t="s">
        <v>61</v>
      </c>
      <c r="F5312" s="92" t="s">
        <v>37</v>
      </c>
      <c r="G5312" s="93" t="s">
        <v>37</v>
      </c>
      <c r="H5312" s="93" t="s">
        <v>64</v>
      </c>
      <c r="I5312" s="92" t="s">
        <v>117</v>
      </c>
      <c r="J5312" s="94">
        <v>61519</v>
      </c>
      <c r="K5312" s="95">
        <v>123139</v>
      </c>
      <c r="L5312" s="96">
        <v>11453073.819999499</v>
      </c>
    </row>
    <row r="5313" spans="1:12" s="97" customFormat="1" ht="15" customHeight="1" x14ac:dyDescent="0.25">
      <c r="A5313" s="91" t="s">
        <v>57</v>
      </c>
      <c r="B5313" s="92" t="s">
        <v>43</v>
      </c>
      <c r="C5313" s="92" t="s">
        <v>54</v>
      </c>
      <c r="D5313" s="92" t="s">
        <v>37</v>
      </c>
      <c r="E5313" s="92" t="s">
        <v>61</v>
      </c>
      <c r="F5313" s="92" t="s">
        <v>37</v>
      </c>
      <c r="G5313" s="93" t="s">
        <v>37</v>
      </c>
      <c r="H5313" s="93" t="s">
        <v>64</v>
      </c>
      <c r="I5313" s="92" t="s">
        <v>45</v>
      </c>
      <c r="J5313" s="94">
        <v>154307</v>
      </c>
      <c r="K5313" s="95">
        <v>247239</v>
      </c>
      <c r="L5313" s="96">
        <v>15265713.3700181</v>
      </c>
    </row>
    <row r="5314" spans="1:12" s="97" customFormat="1" ht="15" customHeight="1" x14ac:dyDescent="0.25">
      <c r="A5314" s="91" t="s">
        <v>57</v>
      </c>
      <c r="B5314" s="92" t="s">
        <v>43</v>
      </c>
      <c r="C5314" s="92" t="s">
        <v>54</v>
      </c>
      <c r="D5314" s="92" t="s">
        <v>37</v>
      </c>
      <c r="E5314" s="92" t="s">
        <v>62</v>
      </c>
      <c r="F5314" s="92" t="s">
        <v>120</v>
      </c>
      <c r="G5314" s="93" t="s">
        <v>37</v>
      </c>
      <c r="H5314" s="93" t="s">
        <v>37</v>
      </c>
      <c r="I5314" s="92" t="s">
        <v>117</v>
      </c>
      <c r="J5314" s="94">
        <v>3115</v>
      </c>
      <c r="K5314" s="95">
        <v>6368</v>
      </c>
      <c r="L5314" s="96">
        <v>871665.38999999606</v>
      </c>
    </row>
    <row r="5315" spans="1:12" s="97" customFormat="1" ht="15" customHeight="1" x14ac:dyDescent="0.25">
      <c r="A5315" s="91" t="s">
        <v>57</v>
      </c>
      <c r="B5315" s="92" t="s">
        <v>43</v>
      </c>
      <c r="C5315" s="92" t="s">
        <v>54</v>
      </c>
      <c r="D5315" s="92" t="s">
        <v>37</v>
      </c>
      <c r="E5315" s="92" t="s">
        <v>62</v>
      </c>
      <c r="F5315" s="92" t="s">
        <v>120</v>
      </c>
      <c r="G5315" s="93" t="s">
        <v>37</v>
      </c>
      <c r="H5315" s="93" t="s">
        <v>37</v>
      </c>
      <c r="I5315" s="92" t="s">
        <v>45</v>
      </c>
      <c r="J5315" s="94">
        <v>5885</v>
      </c>
      <c r="K5315" s="95">
        <v>8991</v>
      </c>
      <c r="L5315" s="96">
        <v>896375.61000002595</v>
      </c>
    </row>
    <row r="5316" spans="1:12" s="97" customFormat="1" ht="15" customHeight="1" x14ac:dyDescent="0.25">
      <c r="A5316" s="91" t="s">
        <v>57</v>
      </c>
      <c r="B5316" s="92" t="s">
        <v>43</v>
      </c>
      <c r="C5316" s="92" t="s">
        <v>54</v>
      </c>
      <c r="D5316" s="92" t="s">
        <v>37</v>
      </c>
      <c r="E5316" s="92" t="s">
        <v>62</v>
      </c>
      <c r="F5316" s="92" t="s">
        <v>121</v>
      </c>
      <c r="G5316" s="93" t="s">
        <v>37</v>
      </c>
      <c r="H5316" s="93" t="s">
        <v>37</v>
      </c>
      <c r="I5316" s="92" t="s">
        <v>117</v>
      </c>
      <c r="J5316" s="94">
        <v>30508</v>
      </c>
      <c r="K5316" s="95">
        <v>65280</v>
      </c>
      <c r="L5316" s="96">
        <v>6238588.5499997297</v>
      </c>
    </row>
    <row r="5317" spans="1:12" s="97" customFormat="1" ht="15" customHeight="1" x14ac:dyDescent="0.25">
      <c r="A5317" s="91" t="s">
        <v>57</v>
      </c>
      <c r="B5317" s="92" t="s">
        <v>43</v>
      </c>
      <c r="C5317" s="92" t="s">
        <v>54</v>
      </c>
      <c r="D5317" s="92" t="s">
        <v>37</v>
      </c>
      <c r="E5317" s="92" t="s">
        <v>62</v>
      </c>
      <c r="F5317" s="92" t="s">
        <v>121</v>
      </c>
      <c r="G5317" s="93" t="s">
        <v>37</v>
      </c>
      <c r="H5317" s="93" t="s">
        <v>37</v>
      </c>
      <c r="I5317" s="92" t="s">
        <v>45</v>
      </c>
      <c r="J5317" s="94">
        <v>66910</v>
      </c>
      <c r="K5317" s="95">
        <v>106027</v>
      </c>
      <c r="L5317" s="96">
        <v>6239231.1800049199</v>
      </c>
    </row>
    <row r="5318" spans="1:12" s="97" customFormat="1" ht="15" customHeight="1" x14ac:dyDescent="0.25">
      <c r="A5318" s="91" t="s">
        <v>57</v>
      </c>
      <c r="B5318" s="92" t="s">
        <v>43</v>
      </c>
      <c r="C5318" s="92" t="s">
        <v>54</v>
      </c>
      <c r="D5318" s="92" t="s">
        <v>37</v>
      </c>
      <c r="E5318" s="92" t="s">
        <v>62</v>
      </c>
      <c r="F5318" s="92" t="s">
        <v>60</v>
      </c>
      <c r="G5318" s="93" t="s">
        <v>37</v>
      </c>
      <c r="H5318" s="93" t="s">
        <v>37</v>
      </c>
      <c r="I5318" s="92" t="s">
        <v>117</v>
      </c>
      <c r="J5318" s="94">
        <v>8051</v>
      </c>
      <c r="K5318" s="95">
        <v>17826</v>
      </c>
      <c r="L5318" s="96">
        <v>1659707.71000027</v>
      </c>
    </row>
    <row r="5319" spans="1:12" s="97" customFormat="1" ht="15" customHeight="1" x14ac:dyDescent="0.25">
      <c r="A5319" s="91" t="s">
        <v>57</v>
      </c>
      <c r="B5319" s="92" t="s">
        <v>43</v>
      </c>
      <c r="C5319" s="92" t="s">
        <v>54</v>
      </c>
      <c r="D5319" s="92" t="s">
        <v>37</v>
      </c>
      <c r="E5319" s="92" t="s">
        <v>62</v>
      </c>
      <c r="F5319" s="92" t="s">
        <v>60</v>
      </c>
      <c r="G5319" s="93" t="s">
        <v>37</v>
      </c>
      <c r="H5319" s="93" t="s">
        <v>37</v>
      </c>
      <c r="I5319" s="92" t="s">
        <v>45</v>
      </c>
      <c r="J5319" s="94">
        <v>13893</v>
      </c>
      <c r="K5319" s="95">
        <v>20548</v>
      </c>
      <c r="L5319" s="96">
        <v>1405414.00999998</v>
      </c>
    </row>
    <row r="5320" spans="1:12" s="97" customFormat="1" ht="15" customHeight="1" x14ac:dyDescent="0.25">
      <c r="A5320" s="91" t="s">
        <v>57</v>
      </c>
      <c r="B5320" s="92" t="s">
        <v>43</v>
      </c>
      <c r="C5320" s="92" t="s">
        <v>54</v>
      </c>
      <c r="D5320" s="92" t="s">
        <v>37</v>
      </c>
      <c r="E5320" s="92" t="s">
        <v>62</v>
      </c>
      <c r="F5320" s="92" t="s">
        <v>37</v>
      </c>
      <c r="G5320" s="93" t="s">
        <v>41</v>
      </c>
      <c r="H5320" s="93" t="s">
        <v>37</v>
      </c>
      <c r="I5320" s="92" t="s">
        <v>117</v>
      </c>
      <c r="J5320" s="94">
        <v>10372</v>
      </c>
      <c r="K5320" s="95">
        <v>22592</v>
      </c>
      <c r="L5320" s="96">
        <v>2212582.1499999701</v>
      </c>
    </row>
    <row r="5321" spans="1:12" s="97" customFormat="1" ht="15" customHeight="1" x14ac:dyDescent="0.25">
      <c r="A5321" s="91" t="s">
        <v>57</v>
      </c>
      <c r="B5321" s="92" t="s">
        <v>43</v>
      </c>
      <c r="C5321" s="92" t="s">
        <v>54</v>
      </c>
      <c r="D5321" s="92" t="s">
        <v>37</v>
      </c>
      <c r="E5321" s="92" t="s">
        <v>62</v>
      </c>
      <c r="F5321" s="92" t="s">
        <v>37</v>
      </c>
      <c r="G5321" s="93" t="s">
        <v>41</v>
      </c>
      <c r="H5321" s="93" t="s">
        <v>37</v>
      </c>
      <c r="I5321" s="92" t="s">
        <v>45</v>
      </c>
      <c r="J5321" s="94">
        <v>18764</v>
      </c>
      <c r="K5321" s="95">
        <v>28305</v>
      </c>
      <c r="L5321" s="96">
        <v>1797072.44000144</v>
      </c>
    </row>
    <row r="5322" spans="1:12" s="97" customFormat="1" ht="15" customHeight="1" x14ac:dyDescent="0.25">
      <c r="A5322" s="91" t="s">
        <v>57</v>
      </c>
      <c r="B5322" s="92" t="s">
        <v>43</v>
      </c>
      <c r="C5322" s="92" t="s">
        <v>54</v>
      </c>
      <c r="D5322" s="92" t="s">
        <v>37</v>
      </c>
      <c r="E5322" s="92" t="s">
        <v>62</v>
      </c>
      <c r="F5322" s="92" t="s">
        <v>37</v>
      </c>
      <c r="G5322" s="93" t="s">
        <v>42</v>
      </c>
      <c r="H5322" s="93" t="s">
        <v>37</v>
      </c>
      <c r="I5322" s="92" t="s">
        <v>117</v>
      </c>
      <c r="J5322" s="94">
        <v>8977</v>
      </c>
      <c r="K5322" s="95">
        <v>18366</v>
      </c>
      <c r="L5322" s="96">
        <v>1764732.4599999301</v>
      </c>
    </row>
    <row r="5323" spans="1:12" s="97" customFormat="1" ht="15" customHeight="1" x14ac:dyDescent="0.25">
      <c r="A5323" s="91" t="s">
        <v>57</v>
      </c>
      <c r="B5323" s="92" t="s">
        <v>43</v>
      </c>
      <c r="C5323" s="92" t="s">
        <v>54</v>
      </c>
      <c r="D5323" s="92" t="s">
        <v>37</v>
      </c>
      <c r="E5323" s="92" t="s">
        <v>62</v>
      </c>
      <c r="F5323" s="92" t="s">
        <v>37</v>
      </c>
      <c r="G5323" s="93" t="s">
        <v>42</v>
      </c>
      <c r="H5323" s="93" t="s">
        <v>37</v>
      </c>
      <c r="I5323" s="92" t="s">
        <v>45</v>
      </c>
      <c r="J5323" s="94">
        <v>17961</v>
      </c>
      <c r="K5323" s="95">
        <v>26213</v>
      </c>
      <c r="L5323" s="96">
        <v>1632777.0300010699</v>
      </c>
    </row>
    <row r="5324" spans="1:12" s="97" customFormat="1" ht="15" customHeight="1" x14ac:dyDescent="0.25">
      <c r="A5324" s="91" t="s">
        <v>57</v>
      </c>
      <c r="B5324" s="92" t="s">
        <v>43</v>
      </c>
      <c r="C5324" s="92" t="s">
        <v>54</v>
      </c>
      <c r="D5324" s="92" t="s">
        <v>37</v>
      </c>
      <c r="E5324" s="92" t="s">
        <v>62</v>
      </c>
      <c r="F5324" s="92" t="s">
        <v>37</v>
      </c>
      <c r="G5324" s="93" t="s">
        <v>43</v>
      </c>
      <c r="H5324" s="93" t="s">
        <v>37</v>
      </c>
      <c r="I5324" s="92" t="s">
        <v>117</v>
      </c>
      <c r="J5324" s="94">
        <v>8514</v>
      </c>
      <c r="K5324" s="95">
        <v>16605</v>
      </c>
      <c r="L5324" s="96">
        <v>1663023.1399999601</v>
      </c>
    </row>
    <row r="5325" spans="1:12" s="97" customFormat="1" ht="15" customHeight="1" x14ac:dyDescent="0.25">
      <c r="A5325" s="91" t="s">
        <v>57</v>
      </c>
      <c r="B5325" s="92" t="s">
        <v>43</v>
      </c>
      <c r="C5325" s="92" t="s">
        <v>54</v>
      </c>
      <c r="D5325" s="92" t="s">
        <v>37</v>
      </c>
      <c r="E5325" s="92" t="s">
        <v>62</v>
      </c>
      <c r="F5325" s="92" t="s">
        <v>37</v>
      </c>
      <c r="G5325" s="93" t="s">
        <v>43</v>
      </c>
      <c r="H5325" s="93" t="s">
        <v>37</v>
      </c>
      <c r="I5325" s="92" t="s">
        <v>45</v>
      </c>
      <c r="J5325" s="94">
        <v>18331</v>
      </c>
      <c r="K5325" s="95">
        <v>26379</v>
      </c>
      <c r="L5325" s="96">
        <v>1649940.97000104</v>
      </c>
    </row>
    <row r="5326" spans="1:12" s="97" customFormat="1" ht="15" customHeight="1" x14ac:dyDescent="0.25">
      <c r="A5326" s="91" t="s">
        <v>57</v>
      </c>
      <c r="B5326" s="92" t="s">
        <v>43</v>
      </c>
      <c r="C5326" s="92" t="s">
        <v>54</v>
      </c>
      <c r="D5326" s="92" t="s">
        <v>37</v>
      </c>
      <c r="E5326" s="92" t="s">
        <v>62</v>
      </c>
      <c r="F5326" s="92" t="s">
        <v>37</v>
      </c>
      <c r="G5326" s="93" t="s">
        <v>44</v>
      </c>
      <c r="H5326" s="93" t="s">
        <v>37</v>
      </c>
      <c r="I5326" s="92" t="s">
        <v>117</v>
      </c>
      <c r="J5326" s="94">
        <v>8276</v>
      </c>
      <c r="K5326" s="95">
        <v>15269</v>
      </c>
      <c r="L5326" s="96">
        <v>1517719.4799999599</v>
      </c>
    </row>
    <row r="5327" spans="1:12" s="97" customFormat="1" ht="15" customHeight="1" x14ac:dyDescent="0.25">
      <c r="A5327" s="91" t="s">
        <v>57</v>
      </c>
      <c r="B5327" s="92" t="s">
        <v>43</v>
      </c>
      <c r="C5327" s="92" t="s">
        <v>54</v>
      </c>
      <c r="D5327" s="92" t="s">
        <v>37</v>
      </c>
      <c r="E5327" s="92" t="s">
        <v>62</v>
      </c>
      <c r="F5327" s="92" t="s">
        <v>37</v>
      </c>
      <c r="G5327" s="93" t="s">
        <v>44</v>
      </c>
      <c r="H5327" s="93" t="s">
        <v>37</v>
      </c>
      <c r="I5327" s="92" t="s">
        <v>45</v>
      </c>
      <c r="J5327" s="94">
        <v>18559</v>
      </c>
      <c r="K5327" s="95">
        <v>27017</v>
      </c>
      <c r="L5327" s="96">
        <v>1709058.5800012201</v>
      </c>
    </row>
    <row r="5328" spans="1:12" s="97" customFormat="1" ht="15" customHeight="1" x14ac:dyDescent="0.25">
      <c r="A5328" s="91" t="s">
        <v>57</v>
      </c>
      <c r="B5328" s="92" t="s">
        <v>43</v>
      </c>
      <c r="C5328" s="92" t="s">
        <v>54</v>
      </c>
      <c r="D5328" s="92" t="s">
        <v>37</v>
      </c>
      <c r="E5328" s="92" t="s">
        <v>62</v>
      </c>
      <c r="F5328" s="92" t="s">
        <v>37</v>
      </c>
      <c r="G5328" s="93" t="s">
        <v>98</v>
      </c>
      <c r="H5328" s="93" t="s">
        <v>37</v>
      </c>
      <c r="I5328" s="92" t="s">
        <v>117</v>
      </c>
      <c r="J5328" s="94">
        <v>7722</v>
      </c>
      <c r="K5328" s="95">
        <v>14549</v>
      </c>
      <c r="L5328" s="96">
        <v>1443367.2199999699</v>
      </c>
    </row>
    <row r="5329" spans="1:12" s="97" customFormat="1" ht="15" customHeight="1" x14ac:dyDescent="0.25">
      <c r="A5329" s="91" t="s">
        <v>57</v>
      </c>
      <c r="B5329" s="92" t="s">
        <v>43</v>
      </c>
      <c r="C5329" s="92" t="s">
        <v>54</v>
      </c>
      <c r="D5329" s="92" t="s">
        <v>37</v>
      </c>
      <c r="E5329" s="92" t="s">
        <v>62</v>
      </c>
      <c r="F5329" s="92" t="s">
        <v>37</v>
      </c>
      <c r="G5329" s="93" t="s">
        <v>98</v>
      </c>
      <c r="H5329" s="93" t="s">
        <v>37</v>
      </c>
      <c r="I5329" s="92" t="s">
        <v>45</v>
      </c>
      <c r="J5329" s="94">
        <v>17650</v>
      </c>
      <c r="K5329" s="95">
        <v>25841</v>
      </c>
      <c r="L5329" s="96">
        <v>1646439.87000108</v>
      </c>
    </row>
    <row r="5330" spans="1:12" s="97" customFormat="1" ht="15" customHeight="1" x14ac:dyDescent="0.25">
      <c r="A5330" s="91" t="s">
        <v>57</v>
      </c>
      <c r="B5330" s="92" t="s">
        <v>43</v>
      </c>
      <c r="C5330" s="92" t="s">
        <v>54</v>
      </c>
      <c r="D5330" s="92" t="s">
        <v>37</v>
      </c>
      <c r="E5330" s="92" t="s">
        <v>62</v>
      </c>
      <c r="F5330" s="92" t="s">
        <v>37</v>
      </c>
      <c r="G5330" s="93" t="s">
        <v>37</v>
      </c>
      <c r="H5330" s="93" t="s">
        <v>122</v>
      </c>
      <c r="I5330" s="92" t="s">
        <v>117</v>
      </c>
      <c r="J5330" s="94">
        <v>4506</v>
      </c>
      <c r="K5330" s="95">
        <v>9307</v>
      </c>
      <c r="L5330" s="96">
        <v>889535.13000000105</v>
      </c>
    </row>
    <row r="5331" spans="1:12" s="97" customFormat="1" ht="15" customHeight="1" x14ac:dyDescent="0.25">
      <c r="A5331" s="91" t="s">
        <v>57</v>
      </c>
      <c r="B5331" s="92" t="s">
        <v>43</v>
      </c>
      <c r="C5331" s="92" t="s">
        <v>54</v>
      </c>
      <c r="D5331" s="92" t="s">
        <v>37</v>
      </c>
      <c r="E5331" s="92" t="s">
        <v>62</v>
      </c>
      <c r="F5331" s="92" t="s">
        <v>37</v>
      </c>
      <c r="G5331" s="93" t="s">
        <v>37</v>
      </c>
      <c r="H5331" s="93" t="s">
        <v>122</v>
      </c>
      <c r="I5331" s="92" t="s">
        <v>45</v>
      </c>
      <c r="J5331" s="94">
        <v>8892</v>
      </c>
      <c r="K5331" s="95">
        <v>13163</v>
      </c>
      <c r="L5331" s="96">
        <v>824762.04999997304</v>
      </c>
    </row>
    <row r="5332" spans="1:12" s="97" customFormat="1" ht="15" customHeight="1" x14ac:dyDescent="0.25">
      <c r="A5332" s="91" t="s">
        <v>57</v>
      </c>
      <c r="B5332" s="92" t="s">
        <v>43</v>
      </c>
      <c r="C5332" s="92" t="s">
        <v>54</v>
      </c>
      <c r="D5332" s="92" t="s">
        <v>37</v>
      </c>
      <c r="E5332" s="92" t="s">
        <v>62</v>
      </c>
      <c r="F5332" s="92" t="s">
        <v>37</v>
      </c>
      <c r="G5332" s="93" t="s">
        <v>37</v>
      </c>
      <c r="H5332" s="93" t="s">
        <v>37</v>
      </c>
      <c r="I5332" s="92" t="s">
        <v>117</v>
      </c>
      <c r="J5332" s="94">
        <v>41650</v>
      </c>
      <c r="K5332" s="95">
        <v>89474</v>
      </c>
      <c r="L5332" s="96">
        <v>8769961.6499923896</v>
      </c>
    </row>
    <row r="5333" spans="1:12" s="97" customFormat="1" ht="15" customHeight="1" x14ac:dyDescent="0.25">
      <c r="A5333" s="91" t="s">
        <v>57</v>
      </c>
      <c r="B5333" s="92" t="s">
        <v>43</v>
      </c>
      <c r="C5333" s="92" t="s">
        <v>54</v>
      </c>
      <c r="D5333" s="92" t="s">
        <v>37</v>
      </c>
      <c r="E5333" s="92" t="s">
        <v>62</v>
      </c>
      <c r="F5333" s="92" t="s">
        <v>37</v>
      </c>
      <c r="G5333" s="93" t="s">
        <v>37</v>
      </c>
      <c r="H5333" s="93" t="s">
        <v>37</v>
      </c>
      <c r="I5333" s="92" t="s">
        <v>45</v>
      </c>
      <c r="J5333" s="94">
        <v>86621</v>
      </c>
      <c r="K5333" s="95">
        <v>135566</v>
      </c>
      <c r="L5333" s="96">
        <v>8541020.8000040296</v>
      </c>
    </row>
    <row r="5334" spans="1:12" s="97" customFormat="1" ht="15" customHeight="1" x14ac:dyDescent="0.25">
      <c r="A5334" s="91" t="s">
        <v>57</v>
      </c>
      <c r="B5334" s="92" t="s">
        <v>43</v>
      </c>
      <c r="C5334" s="92" t="s">
        <v>54</v>
      </c>
      <c r="D5334" s="92" t="s">
        <v>37</v>
      </c>
      <c r="E5334" s="92" t="s">
        <v>62</v>
      </c>
      <c r="F5334" s="92" t="s">
        <v>37</v>
      </c>
      <c r="G5334" s="93" t="s">
        <v>37</v>
      </c>
      <c r="H5334" s="93" t="s">
        <v>64</v>
      </c>
      <c r="I5334" s="92" t="s">
        <v>117</v>
      </c>
      <c r="J5334" s="94">
        <v>36405</v>
      </c>
      <c r="K5334" s="95">
        <v>78478</v>
      </c>
      <c r="L5334" s="96">
        <v>7749591.2899973504</v>
      </c>
    </row>
    <row r="5335" spans="1:12" s="97" customFormat="1" ht="15" customHeight="1" x14ac:dyDescent="0.25">
      <c r="A5335" s="91" t="s">
        <v>57</v>
      </c>
      <c r="B5335" s="92" t="s">
        <v>43</v>
      </c>
      <c r="C5335" s="92" t="s">
        <v>54</v>
      </c>
      <c r="D5335" s="92" t="s">
        <v>37</v>
      </c>
      <c r="E5335" s="92" t="s">
        <v>62</v>
      </c>
      <c r="F5335" s="92" t="s">
        <v>37</v>
      </c>
      <c r="G5335" s="93" t="s">
        <v>37</v>
      </c>
      <c r="H5335" s="93" t="s">
        <v>64</v>
      </c>
      <c r="I5335" s="92" t="s">
        <v>45</v>
      </c>
      <c r="J5335" s="94">
        <v>77270</v>
      </c>
      <c r="K5335" s="95">
        <v>121336</v>
      </c>
      <c r="L5335" s="96">
        <v>7653715.4200059501</v>
      </c>
    </row>
    <row r="5336" spans="1:12" s="97" customFormat="1" ht="15" customHeight="1" x14ac:dyDescent="0.25">
      <c r="A5336" s="91" t="s">
        <v>57</v>
      </c>
      <c r="B5336" s="92" t="s">
        <v>43</v>
      </c>
      <c r="C5336" s="92" t="s">
        <v>54</v>
      </c>
      <c r="D5336" s="92" t="s">
        <v>37</v>
      </c>
      <c r="E5336" s="92" t="s">
        <v>37</v>
      </c>
      <c r="F5336" s="92" t="s">
        <v>120</v>
      </c>
      <c r="G5336" s="93" t="s">
        <v>41</v>
      </c>
      <c r="H5336" s="93" t="s">
        <v>37</v>
      </c>
      <c r="I5336" s="92" t="s">
        <v>117</v>
      </c>
      <c r="J5336" s="94">
        <v>1641</v>
      </c>
      <c r="K5336" s="95">
        <v>3367</v>
      </c>
      <c r="L5336" s="96">
        <v>455883.68</v>
      </c>
    </row>
    <row r="5337" spans="1:12" s="97" customFormat="1" ht="15" customHeight="1" x14ac:dyDescent="0.25">
      <c r="A5337" s="91" t="s">
        <v>57</v>
      </c>
      <c r="B5337" s="92" t="s">
        <v>43</v>
      </c>
      <c r="C5337" s="92" t="s">
        <v>54</v>
      </c>
      <c r="D5337" s="92" t="s">
        <v>37</v>
      </c>
      <c r="E5337" s="92" t="s">
        <v>37</v>
      </c>
      <c r="F5337" s="92" t="s">
        <v>120</v>
      </c>
      <c r="G5337" s="93" t="s">
        <v>41</v>
      </c>
      <c r="H5337" s="93" t="s">
        <v>37</v>
      </c>
      <c r="I5337" s="92" t="s">
        <v>45</v>
      </c>
      <c r="J5337" s="94">
        <v>2601</v>
      </c>
      <c r="K5337" s="95">
        <v>3887</v>
      </c>
      <c r="L5337" s="96">
        <v>361100.02999999397</v>
      </c>
    </row>
    <row r="5338" spans="1:12" s="97" customFormat="1" ht="15" customHeight="1" x14ac:dyDescent="0.25">
      <c r="A5338" s="91" t="s">
        <v>57</v>
      </c>
      <c r="B5338" s="92" t="s">
        <v>43</v>
      </c>
      <c r="C5338" s="92" t="s">
        <v>54</v>
      </c>
      <c r="D5338" s="92" t="s">
        <v>37</v>
      </c>
      <c r="E5338" s="92" t="s">
        <v>37</v>
      </c>
      <c r="F5338" s="92" t="s">
        <v>120</v>
      </c>
      <c r="G5338" s="93" t="s">
        <v>42</v>
      </c>
      <c r="H5338" s="93" t="s">
        <v>37</v>
      </c>
      <c r="I5338" s="92" t="s">
        <v>117</v>
      </c>
      <c r="J5338" s="94">
        <v>1659</v>
      </c>
      <c r="K5338" s="95">
        <v>3390</v>
      </c>
      <c r="L5338" s="96">
        <v>465392.02</v>
      </c>
    </row>
    <row r="5339" spans="1:12" s="97" customFormat="1" ht="15" customHeight="1" x14ac:dyDescent="0.25">
      <c r="A5339" s="91" t="s">
        <v>57</v>
      </c>
      <c r="B5339" s="92" t="s">
        <v>43</v>
      </c>
      <c r="C5339" s="92" t="s">
        <v>54</v>
      </c>
      <c r="D5339" s="92" t="s">
        <v>37</v>
      </c>
      <c r="E5339" s="92" t="s">
        <v>37</v>
      </c>
      <c r="F5339" s="92" t="s">
        <v>120</v>
      </c>
      <c r="G5339" s="93" t="s">
        <v>42</v>
      </c>
      <c r="H5339" s="93" t="s">
        <v>37</v>
      </c>
      <c r="I5339" s="92" t="s">
        <v>45</v>
      </c>
      <c r="J5339" s="94">
        <v>2935</v>
      </c>
      <c r="K5339" s="95">
        <v>4183</v>
      </c>
      <c r="L5339" s="96">
        <v>384081.77999999397</v>
      </c>
    </row>
    <row r="5340" spans="1:12" s="97" customFormat="1" ht="15" customHeight="1" x14ac:dyDescent="0.25">
      <c r="A5340" s="91" t="s">
        <v>57</v>
      </c>
      <c r="B5340" s="92" t="s">
        <v>43</v>
      </c>
      <c r="C5340" s="92" t="s">
        <v>54</v>
      </c>
      <c r="D5340" s="92" t="s">
        <v>37</v>
      </c>
      <c r="E5340" s="92" t="s">
        <v>37</v>
      </c>
      <c r="F5340" s="92" t="s">
        <v>120</v>
      </c>
      <c r="G5340" s="93" t="s">
        <v>43</v>
      </c>
      <c r="H5340" s="93" t="s">
        <v>37</v>
      </c>
      <c r="I5340" s="92" t="s">
        <v>117</v>
      </c>
      <c r="J5340" s="94">
        <v>1912</v>
      </c>
      <c r="K5340" s="95">
        <v>3953</v>
      </c>
      <c r="L5340" s="96">
        <v>546325.23000000196</v>
      </c>
    </row>
    <row r="5341" spans="1:12" s="97" customFormat="1" ht="15" customHeight="1" x14ac:dyDescent="0.25">
      <c r="A5341" s="91" t="s">
        <v>57</v>
      </c>
      <c r="B5341" s="92" t="s">
        <v>43</v>
      </c>
      <c r="C5341" s="92" t="s">
        <v>54</v>
      </c>
      <c r="D5341" s="92" t="s">
        <v>37</v>
      </c>
      <c r="E5341" s="92" t="s">
        <v>37</v>
      </c>
      <c r="F5341" s="92" t="s">
        <v>120</v>
      </c>
      <c r="G5341" s="93" t="s">
        <v>43</v>
      </c>
      <c r="H5341" s="93" t="s">
        <v>37</v>
      </c>
      <c r="I5341" s="92" t="s">
        <v>45</v>
      </c>
      <c r="J5341" s="94">
        <v>3521</v>
      </c>
      <c r="K5341" s="95">
        <v>5124</v>
      </c>
      <c r="L5341" s="96">
        <v>477971.28999999398</v>
      </c>
    </row>
    <row r="5342" spans="1:12" s="97" customFormat="1" ht="15" customHeight="1" x14ac:dyDescent="0.25">
      <c r="A5342" s="91" t="s">
        <v>57</v>
      </c>
      <c r="B5342" s="92" t="s">
        <v>43</v>
      </c>
      <c r="C5342" s="92" t="s">
        <v>54</v>
      </c>
      <c r="D5342" s="92" t="s">
        <v>37</v>
      </c>
      <c r="E5342" s="92" t="s">
        <v>37</v>
      </c>
      <c r="F5342" s="92" t="s">
        <v>120</v>
      </c>
      <c r="G5342" s="93" t="s">
        <v>44</v>
      </c>
      <c r="H5342" s="93" t="s">
        <v>37</v>
      </c>
      <c r="I5342" s="92" t="s">
        <v>117</v>
      </c>
      <c r="J5342" s="94">
        <v>2219</v>
      </c>
      <c r="K5342" s="95">
        <v>5103</v>
      </c>
      <c r="L5342" s="96">
        <v>702374.52999999595</v>
      </c>
    </row>
    <row r="5343" spans="1:12" s="97" customFormat="1" ht="15" customHeight="1" x14ac:dyDescent="0.25">
      <c r="A5343" s="91" t="s">
        <v>57</v>
      </c>
      <c r="B5343" s="92" t="s">
        <v>43</v>
      </c>
      <c r="C5343" s="92" t="s">
        <v>54</v>
      </c>
      <c r="D5343" s="92" t="s">
        <v>37</v>
      </c>
      <c r="E5343" s="92" t="s">
        <v>37</v>
      </c>
      <c r="F5343" s="92" t="s">
        <v>120</v>
      </c>
      <c r="G5343" s="93" t="s">
        <v>44</v>
      </c>
      <c r="H5343" s="93" t="s">
        <v>37</v>
      </c>
      <c r="I5343" s="92" t="s">
        <v>45</v>
      </c>
      <c r="J5343" s="94">
        <v>4063</v>
      </c>
      <c r="K5343" s="95">
        <v>6164</v>
      </c>
      <c r="L5343" s="96">
        <v>564747.91000000096</v>
      </c>
    </row>
    <row r="5344" spans="1:12" s="97" customFormat="1" ht="15" customHeight="1" x14ac:dyDescent="0.25">
      <c r="A5344" s="91" t="s">
        <v>57</v>
      </c>
      <c r="B5344" s="92" t="s">
        <v>43</v>
      </c>
      <c r="C5344" s="92" t="s">
        <v>54</v>
      </c>
      <c r="D5344" s="92" t="s">
        <v>37</v>
      </c>
      <c r="E5344" s="92" t="s">
        <v>37</v>
      </c>
      <c r="F5344" s="92" t="s">
        <v>120</v>
      </c>
      <c r="G5344" s="93" t="s">
        <v>98</v>
      </c>
      <c r="H5344" s="93" t="s">
        <v>37</v>
      </c>
      <c r="I5344" s="92" t="s">
        <v>117</v>
      </c>
      <c r="J5344" s="94">
        <v>2354</v>
      </c>
      <c r="K5344" s="95">
        <v>4573</v>
      </c>
      <c r="L5344" s="96">
        <v>609924.26999999594</v>
      </c>
    </row>
    <row r="5345" spans="1:12" s="97" customFormat="1" ht="15" customHeight="1" x14ac:dyDescent="0.25">
      <c r="A5345" s="91" t="s">
        <v>57</v>
      </c>
      <c r="B5345" s="92" t="s">
        <v>43</v>
      </c>
      <c r="C5345" s="92" t="s">
        <v>54</v>
      </c>
      <c r="D5345" s="92" t="s">
        <v>37</v>
      </c>
      <c r="E5345" s="92" t="s">
        <v>37</v>
      </c>
      <c r="F5345" s="92" t="s">
        <v>120</v>
      </c>
      <c r="G5345" s="93" t="s">
        <v>98</v>
      </c>
      <c r="H5345" s="93" t="s">
        <v>37</v>
      </c>
      <c r="I5345" s="92" t="s">
        <v>45</v>
      </c>
      <c r="J5345" s="94">
        <v>4261</v>
      </c>
      <c r="K5345" s="95">
        <v>6639</v>
      </c>
      <c r="L5345" s="96">
        <v>590090.56000000203</v>
      </c>
    </row>
    <row r="5346" spans="1:12" s="97" customFormat="1" ht="15" customHeight="1" x14ac:dyDescent="0.25">
      <c r="A5346" s="91" t="s">
        <v>57</v>
      </c>
      <c r="B5346" s="92" t="s">
        <v>43</v>
      </c>
      <c r="C5346" s="92" t="s">
        <v>54</v>
      </c>
      <c r="D5346" s="92" t="s">
        <v>37</v>
      </c>
      <c r="E5346" s="92" t="s">
        <v>37</v>
      </c>
      <c r="F5346" s="92" t="s">
        <v>120</v>
      </c>
      <c r="G5346" s="93" t="s">
        <v>37</v>
      </c>
      <c r="H5346" s="93" t="s">
        <v>122</v>
      </c>
      <c r="I5346" s="92" t="s">
        <v>117</v>
      </c>
      <c r="J5346" s="94">
        <v>1196</v>
      </c>
      <c r="K5346" s="95">
        <v>2836</v>
      </c>
      <c r="L5346" s="96">
        <v>336573.80000000203</v>
      </c>
    </row>
    <row r="5347" spans="1:12" s="97" customFormat="1" ht="15" customHeight="1" x14ac:dyDescent="0.25">
      <c r="A5347" s="91" t="s">
        <v>57</v>
      </c>
      <c r="B5347" s="92" t="s">
        <v>43</v>
      </c>
      <c r="C5347" s="92" t="s">
        <v>54</v>
      </c>
      <c r="D5347" s="92" t="s">
        <v>37</v>
      </c>
      <c r="E5347" s="92" t="s">
        <v>37</v>
      </c>
      <c r="F5347" s="92" t="s">
        <v>120</v>
      </c>
      <c r="G5347" s="93" t="s">
        <v>37</v>
      </c>
      <c r="H5347" s="93" t="s">
        <v>122</v>
      </c>
      <c r="I5347" s="92" t="s">
        <v>45</v>
      </c>
      <c r="J5347" s="94">
        <v>1794</v>
      </c>
      <c r="K5347" s="95">
        <v>2809</v>
      </c>
      <c r="L5347" s="96">
        <v>222828.77999998999</v>
      </c>
    </row>
    <row r="5348" spans="1:12" s="97" customFormat="1" ht="15" customHeight="1" x14ac:dyDescent="0.25">
      <c r="A5348" s="91" t="s">
        <v>57</v>
      </c>
      <c r="B5348" s="92" t="s">
        <v>43</v>
      </c>
      <c r="C5348" s="92" t="s">
        <v>54</v>
      </c>
      <c r="D5348" s="92" t="s">
        <v>37</v>
      </c>
      <c r="E5348" s="92" t="s">
        <v>37</v>
      </c>
      <c r="F5348" s="92" t="s">
        <v>120</v>
      </c>
      <c r="G5348" s="93" t="s">
        <v>37</v>
      </c>
      <c r="H5348" s="93" t="s">
        <v>37</v>
      </c>
      <c r="I5348" s="92" t="s">
        <v>117</v>
      </c>
      <c r="J5348" s="94">
        <v>8996</v>
      </c>
      <c r="K5348" s="95">
        <v>20675</v>
      </c>
      <c r="L5348" s="96">
        <v>2817698.5399998301</v>
      </c>
    </row>
    <row r="5349" spans="1:12" s="97" customFormat="1" ht="15" customHeight="1" x14ac:dyDescent="0.25">
      <c r="A5349" s="91" t="s">
        <v>57</v>
      </c>
      <c r="B5349" s="92" t="s">
        <v>43</v>
      </c>
      <c r="C5349" s="92" t="s">
        <v>54</v>
      </c>
      <c r="D5349" s="92" t="s">
        <v>37</v>
      </c>
      <c r="E5349" s="92" t="s">
        <v>37</v>
      </c>
      <c r="F5349" s="92" t="s">
        <v>120</v>
      </c>
      <c r="G5349" s="93" t="s">
        <v>37</v>
      </c>
      <c r="H5349" s="93" t="s">
        <v>37</v>
      </c>
      <c r="I5349" s="92" t="s">
        <v>45</v>
      </c>
      <c r="J5349" s="94">
        <v>16285</v>
      </c>
      <c r="K5349" s="95">
        <v>26324</v>
      </c>
      <c r="L5349" s="96">
        <v>2407545.8700008802</v>
      </c>
    </row>
    <row r="5350" spans="1:12" s="97" customFormat="1" ht="15" customHeight="1" x14ac:dyDescent="0.25">
      <c r="A5350" s="91" t="s">
        <v>57</v>
      </c>
      <c r="B5350" s="92" t="s">
        <v>43</v>
      </c>
      <c r="C5350" s="92" t="s">
        <v>54</v>
      </c>
      <c r="D5350" s="92" t="s">
        <v>37</v>
      </c>
      <c r="E5350" s="92" t="s">
        <v>37</v>
      </c>
      <c r="F5350" s="92" t="s">
        <v>120</v>
      </c>
      <c r="G5350" s="93" t="s">
        <v>37</v>
      </c>
      <c r="H5350" s="93" t="s">
        <v>64</v>
      </c>
      <c r="I5350" s="92" t="s">
        <v>117</v>
      </c>
      <c r="J5350" s="94">
        <v>7769</v>
      </c>
      <c r="K5350" s="95">
        <v>17629</v>
      </c>
      <c r="L5350" s="96">
        <v>2453258.6599997799</v>
      </c>
    </row>
    <row r="5351" spans="1:12" s="97" customFormat="1" ht="15" customHeight="1" x14ac:dyDescent="0.25">
      <c r="A5351" s="91" t="s">
        <v>57</v>
      </c>
      <c r="B5351" s="92" t="s">
        <v>43</v>
      </c>
      <c r="C5351" s="92" t="s">
        <v>54</v>
      </c>
      <c r="D5351" s="92" t="s">
        <v>37</v>
      </c>
      <c r="E5351" s="92" t="s">
        <v>37</v>
      </c>
      <c r="F5351" s="92" t="s">
        <v>120</v>
      </c>
      <c r="G5351" s="93" t="s">
        <v>37</v>
      </c>
      <c r="H5351" s="93" t="s">
        <v>64</v>
      </c>
      <c r="I5351" s="92" t="s">
        <v>45</v>
      </c>
      <c r="J5351" s="94">
        <v>14424</v>
      </c>
      <c r="K5351" s="95">
        <v>23321</v>
      </c>
      <c r="L5351" s="96">
        <v>2169087.5300004599</v>
      </c>
    </row>
    <row r="5352" spans="1:12" s="97" customFormat="1" ht="15" customHeight="1" x14ac:dyDescent="0.25">
      <c r="A5352" s="91" t="s">
        <v>57</v>
      </c>
      <c r="B5352" s="92" t="s">
        <v>43</v>
      </c>
      <c r="C5352" s="92" t="s">
        <v>54</v>
      </c>
      <c r="D5352" s="92" t="s">
        <v>37</v>
      </c>
      <c r="E5352" s="92" t="s">
        <v>37</v>
      </c>
      <c r="F5352" s="92" t="s">
        <v>121</v>
      </c>
      <c r="G5352" s="93" t="s">
        <v>41</v>
      </c>
      <c r="H5352" s="93" t="s">
        <v>37</v>
      </c>
      <c r="I5352" s="92" t="s">
        <v>117</v>
      </c>
      <c r="J5352" s="94">
        <v>19578</v>
      </c>
      <c r="K5352" s="95">
        <v>40008</v>
      </c>
      <c r="L5352" s="96">
        <v>3729258.9000002998</v>
      </c>
    </row>
    <row r="5353" spans="1:12" s="97" customFormat="1" ht="15" customHeight="1" x14ac:dyDescent="0.25">
      <c r="A5353" s="91" t="s">
        <v>57</v>
      </c>
      <c r="B5353" s="92" t="s">
        <v>43</v>
      </c>
      <c r="C5353" s="92" t="s">
        <v>54</v>
      </c>
      <c r="D5353" s="92" t="s">
        <v>37</v>
      </c>
      <c r="E5353" s="92" t="s">
        <v>37</v>
      </c>
      <c r="F5353" s="92" t="s">
        <v>121</v>
      </c>
      <c r="G5353" s="93" t="s">
        <v>41</v>
      </c>
      <c r="H5353" s="93" t="s">
        <v>37</v>
      </c>
      <c r="I5353" s="92" t="s">
        <v>45</v>
      </c>
      <c r="J5353" s="94">
        <v>43054</v>
      </c>
      <c r="K5353" s="95">
        <v>65974</v>
      </c>
      <c r="L5353" s="96">
        <v>3938897.7900014101</v>
      </c>
    </row>
    <row r="5354" spans="1:12" s="97" customFormat="1" ht="15" customHeight="1" x14ac:dyDescent="0.25">
      <c r="A5354" s="91" t="s">
        <v>57</v>
      </c>
      <c r="B5354" s="92" t="s">
        <v>43</v>
      </c>
      <c r="C5354" s="92" t="s">
        <v>54</v>
      </c>
      <c r="D5354" s="92" t="s">
        <v>37</v>
      </c>
      <c r="E5354" s="92" t="s">
        <v>37</v>
      </c>
      <c r="F5354" s="92" t="s">
        <v>121</v>
      </c>
      <c r="G5354" s="93" t="s">
        <v>42</v>
      </c>
      <c r="H5354" s="93" t="s">
        <v>37</v>
      </c>
      <c r="I5354" s="92" t="s">
        <v>117</v>
      </c>
      <c r="J5354" s="94">
        <v>17526</v>
      </c>
      <c r="K5354" s="95">
        <v>33152</v>
      </c>
      <c r="L5354" s="96">
        <v>2988125.9200002798</v>
      </c>
    </row>
    <row r="5355" spans="1:12" s="97" customFormat="1" ht="15" customHeight="1" x14ac:dyDescent="0.25">
      <c r="A5355" s="91" t="s">
        <v>57</v>
      </c>
      <c r="B5355" s="92" t="s">
        <v>43</v>
      </c>
      <c r="C5355" s="92" t="s">
        <v>54</v>
      </c>
      <c r="D5355" s="92" t="s">
        <v>37</v>
      </c>
      <c r="E5355" s="92" t="s">
        <v>37</v>
      </c>
      <c r="F5355" s="92" t="s">
        <v>121</v>
      </c>
      <c r="G5355" s="93" t="s">
        <v>42</v>
      </c>
      <c r="H5355" s="93" t="s">
        <v>37</v>
      </c>
      <c r="I5355" s="92" t="s">
        <v>45</v>
      </c>
      <c r="J5355" s="94">
        <v>41844</v>
      </c>
      <c r="K5355" s="95">
        <v>62415</v>
      </c>
      <c r="L5355" s="96">
        <v>3673992.4300013599</v>
      </c>
    </row>
    <row r="5356" spans="1:12" s="97" customFormat="1" ht="15" customHeight="1" x14ac:dyDescent="0.25">
      <c r="A5356" s="91" t="s">
        <v>57</v>
      </c>
      <c r="B5356" s="92" t="s">
        <v>43</v>
      </c>
      <c r="C5356" s="92" t="s">
        <v>54</v>
      </c>
      <c r="D5356" s="92" t="s">
        <v>37</v>
      </c>
      <c r="E5356" s="92" t="s">
        <v>37</v>
      </c>
      <c r="F5356" s="92" t="s">
        <v>121</v>
      </c>
      <c r="G5356" s="93" t="s">
        <v>43</v>
      </c>
      <c r="H5356" s="93" t="s">
        <v>37</v>
      </c>
      <c r="I5356" s="92" t="s">
        <v>117</v>
      </c>
      <c r="J5356" s="94">
        <v>17050</v>
      </c>
      <c r="K5356" s="95">
        <v>30702</v>
      </c>
      <c r="L5356" s="96">
        <v>2812052.55000037</v>
      </c>
    </row>
    <row r="5357" spans="1:12" s="97" customFormat="1" ht="15" customHeight="1" x14ac:dyDescent="0.25">
      <c r="A5357" s="91" t="s">
        <v>57</v>
      </c>
      <c r="B5357" s="92" t="s">
        <v>43</v>
      </c>
      <c r="C5357" s="92" t="s">
        <v>54</v>
      </c>
      <c r="D5357" s="92" t="s">
        <v>37</v>
      </c>
      <c r="E5357" s="92" t="s">
        <v>37</v>
      </c>
      <c r="F5357" s="92" t="s">
        <v>121</v>
      </c>
      <c r="G5357" s="93" t="s">
        <v>43</v>
      </c>
      <c r="H5357" s="93" t="s">
        <v>37</v>
      </c>
      <c r="I5357" s="92" t="s">
        <v>45</v>
      </c>
      <c r="J5357" s="94">
        <v>43335</v>
      </c>
      <c r="K5357" s="95">
        <v>63768</v>
      </c>
      <c r="L5357" s="96">
        <v>3712747.7600015099</v>
      </c>
    </row>
    <row r="5358" spans="1:12" s="97" customFormat="1" ht="15" customHeight="1" x14ac:dyDescent="0.25">
      <c r="A5358" s="91" t="s">
        <v>57</v>
      </c>
      <c r="B5358" s="92" t="s">
        <v>43</v>
      </c>
      <c r="C5358" s="92" t="s">
        <v>54</v>
      </c>
      <c r="D5358" s="92" t="s">
        <v>37</v>
      </c>
      <c r="E5358" s="92" t="s">
        <v>37</v>
      </c>
      <c r="F5358" s="92" t="s">
        <v>121</v>
      </c>
      <c r="G5358" s="93" t="s">
        <v>44</v>
      </c>
      <c r="H5358" s="93" t="s">
        <v>37</v>
      </c>
      <c r="I5358" s="92" t="s">
        <v>117</v>
      </c>
      <c r="J5358" s="94">
        <v>16575</v>
      </c>
      <c r="K5358" s="95">
        <v>29137</v>
      </c>
      <c r="L5358" s="96">
        <v>2601174.31000038</v>
      </c>
    </row>
    <row r="5359" spans="1:12" s="97" customFormat="1" ht="15" customHeight="1" x14ac:dyDescent="0.25">
      <c r="A5359" s="91" t="s">
        <v>57</v>
      </c>
      <c r="B5359" s="92" t="s">
        <v>43</v>
      </c>
      <c r="C5359" s="92" t="s">
        <v>54</v>
      </c>
      <c r="D5359" s="92" t="s">
        <v>37</v>
      </c>
      <c r="E5359" s="92" t="s">
        <v>37</v>
      </c>
      <c r="F5359" s="92" t="s">
        <v>121</v>
      </c>
      <c r="G5359" s="93" t="s">
        <v>44</v>
      </c>
      <c r="H5359" s="93" t="s">
        <v>37</v>
      </c>
      <c r="I5359" s="92" t="s">
        <v>45</v>
      </c>
      <c r="J5359" s="94">
        <v>43950</v>
      </c>
      <c r="K5359" s="95">
        <v>64900</v>
      </c>
      <c r="L5359" s="96">
        <v>3783745.7900015502</v>
      </c>
    </row>
    <row r="5360" spans="1:12" s="97" customFormat="1" ht="15" customHeight="1" x14ac:dyDescent="0.25">
      <c r="A5360" s="91" t="s">
        <v>57</v>
      </c>
      <c r="B5360" s="92" t="s">
        <v>43</v>
      </c>
      <c r="C5360" s="92" t="s">
        <v>54</v>
      </c>
      <c r="D5360" s="92" t="s">
        <v>37</v>
      </c>
      <c r="E5360" s="92" t="s">
        <v>37</v>
      </c>
      <c r="F5360" s="92" t="s">
        <v>121</v>
      </c>
      <c r="G5360" s="93" t="s">
        <v>98</v>
      </c>
      <c r="H5360" s="93" t="s">
        <v>37</v>
      </c>
      <c r="I5360" s="92" t="s">
        <v>117</v>
      </c>
      <c r="J5360" s="94">
        <v>14903</v>
      </c>
      <c r="K5360" s="95">
        <v>25974</v>
      </c>
      <c r="L5360" s="96">
        <v>2353115.1500003799</v>
      </c>
    </row>
    <row r="5361" spans="1:12" s="97" customFormat="1" ht="15" customHeight="1" x14ac:dyDescent="0.25">
      <c r="A5361" s="91" t="s">
        <v>57</v>
      </c>
      <c r="B5361" s="92" t="s">
        <v>43</v>
      </c>
      <c r="C5361" s="92" t="s">
        <v>54</v>
      </c>
      <c r="D5361" s="92" t="s">
        <v>37</v>
      </c>
      <c r="E5361" s="92" t="s">
        <v>37</v>
      </c>
      <c r="F5361" s="92" t="s">
        <v>121</v>
      </c>
      <c r="G5361" s="93" t="s">
        <v>98</v>
      </c>
      <c r="H5361" s="93" t="s">
        <v>37</v>
      </c>
      <c r="I5361" s="92" t="s">
        <v>45</v>
      </c>
      <c r="J5361" s="94">
        <v>40501</v>
      </c>
      <c r="K5361" s="95">
        <v>60296</v>
      </c>
      <c r="L5361" s="96">
        <v>3534417.8300011698</v>
      </c>
    </row>
    <row r="5362" spans="1:12" s="97" customFormat="1" ht="15" customHeight="1" x14ac:dyDescent="0.25">
      <c r="A5362" s="91" t="s">
        <v>57</v>
      </c>
      <c r="B5362" s="92" t="s">
        <v>43</v>
      </c>
      <c r="C5362" s="92" t="s">
        <v>54</v>
      </c>
      <c r="D5362" s="92" t="s">
        <v>37</v>
      </c>
      <c r="E5362" s="92" t="s">
        <v>37</v>
      </c>
      <c r="F5362" s="92" t="s">
        <v>121</v>
      </c>
      <c r="G5362" s="93" t="s">
        <v>37</v>
      </c>
      <c r="H5362" s="93" t="s">
        <v>122</v>
      </c>
      <c r="I5362" s="92" t="s">
        <v>117</v>
      </c>
      <c r="J5362" s="94">
        <v>9059</v>
      </c>
      <c r="K5362" s="95">
        <v>16796</v>
      </c>
      <c r="L5362" s="96">
        <v>1487797.78000001</v>
      </c>
    </row>
    <row r="5363" spans="1:12" s="97" customFormat="1" ht="15" customHeight="1" x14ac:dyDescent="0.25">
      <c r="A5363" s="91" t="s">
        <v>57</v>
      </c>
      <c r="B5363" s="92" t="s">
        <v>43</v>
      </c>
      <c r="C5363" s="92" t="s">
        <v>54</v>
      </c>
      <c r="D5363" s="92" t="s">
        <v>37</v>
      </c>
      <c r="E5363" s="92" t="s">
        <v>37</v>
      </c>
      <c r="F5363" s="92" t="s">
        <v>121</v>
      </c>
      <c r="G5363" s="93" t="s">
        <v>37</v>
      </c>
      <c r="H5363" s="93" t="s">
        <v>122</v>
      </c>
      <c r="I5363" s="92" t="s">
        <v>45</v>
      </c>
      <c r="J5363" s="94">
        <v>20560</v>
      </c>
      <c r="K5363" s="95">
        <v>30733</v>
      </c>
      <c r="L5363" s="96">
        <v>1748451.50000159</v>
      </c>
    </row>
    <row r="5364" spans="1:12" s="97" customFormat="1" ht="15" customHeight="1" x14ac:dyDescent="0.25">
      <c r="A5364" s="91" t="s">
        <v>57</v>
      </c>
      <c r="B5364" s="92" t="s">
        <v>43</v>
      </c>
      <c r="C5364" s="92" t="s">
        <v>54</v>
      </c>
      <c r="D5364" s="92" t="s">
        <v>37</v>
      </c>
      <c r="E5364" s="92" t="s">
        <v>37</v>
      </c>
      <c r="F5364" s="92" t="s">
        <v>121</v>
      </c>
      <c r="G5364" s="93" t="s">
        <v>37</v>
      </c>
      <c r="H5364" s="93" t="s">
        <v>37</v>
      </c>
      <c r="I5364" s="92" t="s">
        <v>117</v>
      </c>
      <c r="J5364" s="94">
        <v>80899</v>
      </c>
      <c r="K5364" s="95">
        <v>162339</v>
      </c>
      <c r="L5364" s="96">
        <v>14748831.980008399</v>
      </c>
    </row>
    <row r="5365" spans="1:12" s="97" customFormat="1" ht="15" customHeight="1" x14ac:dyDescent="0.25">
      <c r="A5365" s="91" t="s">
        <v>57</v>
      </c>
      <c r="B5365" s="92" t="s">
        <v>43</v>
      </c>
      <c r="C5365" s="92" t="s">
        <v>54</v>
      </c>
      <c r="D5365" s="92" t="s">
        <v>37</v>
      </c>
      <c r="E5365" s="92" t="s">
        <v>37</v>
      </c>
      <c r="F5365" s="92" t="s">
        <v>121</v>
      </c>
      <c r="G5365" s="93" t="s">
        <v>37</v>
      </c>
      <c r="H5365" s="93" t="s">
        <v>37</v>
      </c>
      <c r="I5365" s="92" t="s">
        <v>45</v>
      </c>
      <c r="J5365" s="94">
        <v>200799</v>
      </c>
      <c r="K5365" s="95">
        <v>321521</v>
      </c>
      <c r="L5365" s="96">
        <v>18879288.399862502</v>
      </c>
    </row>
    <row r="5366" spans="1:12" s="97" customFormat="1" ht="15" customHeight="1" x14ac:dyDescent="0.25">
      <c r="A5366" s="91" t="s">
        <v>57</v>
      </c>
      <c r="B5366" s="92" t="s">
        <v>43</v>
      </c>
      <c r="C5366" s="92" t="s">
        <v>54</v>
      </c>
      <c r="D5366" s="92" t="s">
        <v>37</v>
      </c>
      <c r="E5366" s="92" t="s">
        <v>37</v>
      </c>
      <c r="F5366" s="92" t="s">
        <v>121</v>
      </c>
      <c r="G5366" s="93" t="s">
        <v>37</v>
      </c>
      <c r="H5366" s="93" t="s">
        <v>64</v>
      </c>
      <c r="I5366" s="92" t="s">
        <v>117</v>
      </c>
      <c r="J5366" s="94">
        <v>71008</v>
      </c>
      <c r="K5366" s="95">
        <v>143270</v>
      </c>
      <c r="L5366" s="96">
        <v>13091831.010007299</v>
      </c>
    </row>
    <row r="5367" spans="1:12" s="97" customFormat="1" ht="15" customHeight="1" x14ac:dyDescent="0.25">
      <c r="A5367" s="91" t="s">
        <v>57</v>
      </c>
      <c r="B5367" s="92" t="s">
        <v>43</v>
      </c>
      <c r="C5367" s="92" t="s">
        <v>54</v>
      </c>
      <c r="D5367" s="92" t="s">
        <v>37</v>
      </c>
      <c r="E5367" s="92" t="s">
        <v>37</v>
      </c>
      <c r="F5367" s="92" t="s">
        <v>121</v>
      </c>
      <c r="G5367" s="93" t="s">
        <v>37</v>
      </c>
      <c r="H5367" s="93" t="s">
        <v>64</v>
      </c>
      <c r="I5367" s="92" t="s">
        <v>45</v>
      </c>
      <c r="J5367" s="94">
        <v>179596</v>
      </c>
      <c r="K5367" s="95">
        <v>288825</v>
      </c>
      <c r="L5367" s="96">
        <v>17016448.679853201</v>
      </c>
    </row>
    <row r="5368" spans="1:12" s="97" customFormat="1" ht="15" customHeight="1" x14ac:dyDescent="0.25">
      <c r="A5368" s="91" t="s">
        <v>57</v>
      </c>
      <c r="B5368" s="92" t="s">
        <v>43</v>
      </c>
      <c r="C5368" s="92" t="s">
        <v>54</v>
      </c>
      <c r="D5368" s="92" t="s">
        <v>37</v>
      </c>
      <c r="E5368" s="92" t="s">
        <v>37</v>
      </c>
      <c r="F5368" s="92" t="s">
        <v>60</v>
      </c>
      <c r="G5368" s="93" t="s">
        <v>41</v>
      </c>
      <c r="H5368" s="93" t="s">
        <v>37</v>
      </c>
      <c r="I5368" s="92" t="s">
        <v>117</v>
      </c>
      <c r="J5368" s="94">
        <v>5682</v>
      </c>
      <c r="K5368" s="95">
        <v>12227</v>
      </c>
      <c r="L5368" s="96">
        <v>1100409.0100001099</v>
      </c>
    </row>
    <row r="5369" spans="1:12" s="97" customFormat="1" ht="15" customHeight="1" x14ac:dyDescent="0.25">
      <c r="A5369" s="91" t="s">
        <v>57</v>
      </c>
      <c r="B5369" s="92" t="s">
        <v>43</v>
      </c>
      <c r="C5369" s="92" t="s">
        <v>54</v>
      </c>
      <c r="D5369" s="92" t="s">
        <v>37</v>
      </c>
      <c r="E5369" s="92" t="s">
        <v>37</v>
      </c>
      <c r="F5369" s="92" t="s">
        <v>60</v>
      </c>
      <c r="G5369" s="93" t="s">
        <v>41</v>
      </c>
      <c r="H5369" s="93" t="s">
        <v>37</v>
      </c>
      <c r="I5369" s="92" t="s">
        <v>45</v>
      </c>
      <c r="J5369" s="94">
        <v>10439</v>
      </c>
      <c r="K5369" s="95">
        <v>15242</v>
      </c>
      <c r="L5369" s="96">
        <v>1012860.91999988</v>
      </c>
    </row>
    <row r="5370" spans="1:12" s="97" customFormat="1" ht="15" customHeight="1" x14ac:dyDescent="0.25">
      <c r="A5370" s="91" t="s">
        <v>57</v>
      </c>
      <c r="B5370" s="92" t="s">
        <v>43</v>
      </c>
      <c r="C5370" s="92" t="s">
        <v>54</v>
      </c>
      <c r="D5370" s="92" t="s">
        <v>37</v>
      </c>
      <c r="E5370" s="92" t="s">
        <v>37</v>
      </c>
      <c r="F5370" s="92" t="s">
        <v>60</v>
      </c>
      <c r="G5370" s="93" t="s">
        <v>42</v>
      </c>
      <c r="H5370" s="93" t="s">
        <v>37</v>
      </c>
      <c r="I5370" s="92" t="s">
        <v>117</v>
      </c>
      <c r="J5370" s="94">
        <v>4982</v>
      </c>
      <c r="K5370" s="95">
        <v>9912</v>
      </c>
      <c r="L5370" s="96">
        <v>881988.28000001097</v>
      </c>
    </row>
    <row r="5371" spans="1:12" s="97" customFormat="1" ht="15" customHeight="1" x14ac:dyDescent="0.25">
      <c r="A5371" s="91" t="s">
        <v>57</v>
      </c>
      <c r="B5371" s="92" t="s">
        <v>43</v>
      </c>
      <c r="C5371" s="92" t="s">
        <v>54</v>
      </c>
      <c r="D5371" s="92" t="s">
        <v>37</v>
      </c>
      <c r="E5371" s="92" t="s">
        <v>37</v>
      </c>
      <c r="F5371" s="92" t="s">
        <v>60</v>
      </c>
      <c r="G5371" s="93" t="s">
        <v>42</v>
      </c>
      <c r="H5371" s="93" t="s">
        <v>37</v>
      </c>
      <c r="I5371" s="92" t="s">
        <v>45</v>
      </c>
      <c r="J5371" s="94">
        <v>9414</v>
      </c>
      <c r="K5371" s="95">
        <v>12830</v>
      </c>
      <c r="L5371" s="96">
        <v>831926.93999990402</v>
      </c>
    </row>
    <row r="5372" spans="1:12" s="97" customFormat="1" ht="15" customHeight="1" x14ac:dyDescent="0.25">
      <c r="A5372" s="91" t="s">
        <v>57</v>
      </c>
      <c r="B5372" s="92" t="s">
        <v>43</v>
      </c>
      <c r="C5372" s="92" t="s">
        <v>54</v>
      </c>
      <c r="D5372" s="92" t="s">
        <v>37</v>
      </c>
      <c r="E5372" s="92" t="s">
        <v>37</v>
      </c>
      <c r="F5372" s="92" t="s">
        <v>60</v>
      </c>
      <c r="G5372" s="93" t="s">
        <v>43</v>
      </c>
      <c r="H5372" s="93" t="s">
        <v>37</v>
      </c>
      <c r="I5372" s="92" t="s">
        <v>117</v>
      </c>
      <c r="J5372" s="94">
        <v>4457</v>
      </c>
      <c r="K5372" s="95">
        <v>8675</v>
      </c>
      <c r="L5372" s="96">
        <v>768805.77000000305</v>
      </c>
    </row>
    <row r="5373" spans="1:12" s="97" customFormat="1" ht="15" customHeight="1" x14ac:dyDescent="0.25">
      <c r="A5373" s="91" t="s">
        <v>57</v>
      </c>
      <c r="B5373" s="92" t="s">
        <v>43</v>
      </c>
      <c r="C5373" s="92" t="s">
        <v>54</v>
      </c>
      <c r="D5373" s="92" t="s">
        <v>37</v>
      </c>
      <c r="E5373" s="92" t="s">
        <v>37</v>
      </c>
      <c r="F5373" s="92" t="s">
        <v>60</v>
      </c>
      <c r="G5373" s="93" t="s">
        <v>43</v>
      </c>
      <c r="H5373" s="93" t="s">
        <v>37</v>
      </c>
      <c r="I5373" s="92" t="s">
        <v>45</v>
      </c>
      <c r="J5373" s="94">
        <v>9143</v>
      </c>
      <c r="K5373" s="95">
        <v>12462</v>
      </c>
      <c r="L5373" s="96">
        <v>809407.14999991003</v>
      </c>
    </row>
    <row r="5374" spans="1:12" s="97" customFormat="1" ht="15" customHeight="1" x14ac:dyDescent="0.25">
      <c r="A5374" s="91" t="s">
        <v>57</v>
      </c>
      <c r="B5374" s="92" t="s">
        <v>43</v>
      </c>
      <c r="C5374" s="92" t="s">
        <v>54</v>
      </c>
      <c r="D5374" s="92" t="s">
        <v>37</v>
      </c>
      <c r="E5374" s="92" t="s">
        <v>37</v>
      </c>
      <c r="F5374" s="92" t="s">
        <v>60</v>
      </c>
      <c r="G5374" s="93" t="s">
        <v>44</v>
      </c>
      <c r="H5374" s="93" t="s">
        <v>37</v>
      </c>
      <c r="I5374" s="92" t="s">
        <v>117</v>
      </c>
      <c r="J5374" s="94">
        <v>4004</v>
      </c>
      <c r="K5374" s="95">
        <v>7309</v>
      </c>
      <c r="L5374" s="96">
        <v>652880.21999998298</v>
      </c>
    </row>
    <row r="5375" spans="1:12" s="97" customFormat="1" ht="15" customHeight="1" x14ac:dyDescent="0.25">
      <c r="A5375" s="91" t="s">
        <v>57</v>
      </c>
      <c r="B5375" s="92" t="s">
        <v>43</v>
      </c>
      <c r="C5375" s="92" t="s">
        <v>54</v>
      </c>
      <c r="D5375" s="92" t="s">
        <v>37</v>
      </c>
      <c r="E5375" s="92" t="s">
        <v>37</v>
      </c>
      <c r="F5375" s="92" t="s">
        <v>60</v>
      </c>
      <c r="G5375" s="93" t="s">
        <v>44</v>
      </c>
      <c r="H5375" s="93" t="s">
        <v>37</v>
      </c>
      <c r="I5375" s="92" t="s">
        <v>45</v>
      </c>
      <c r="J5375" s="94">
        <v>8243</v>
      </c>
      <c r="K5375" s="95">
        <v>11316</v>
      </c>
      <c r="L5375" s="96">
        <v>744576.36999992898</v>
      </c>
    </row>
    <row r="5376" spans="1:12" s="97" customFormat="1" ht="15" customHeight="1" x14ac:dyDescent="0.25">
      <c r="A5376" s="91" t="s">
        <v>57</v>
      </c>
      <c r="B5376" s="92" t="s">
        <v>43</v>
      </c>
      <c r="C5376" s="92" t="s">
        <v>54</v>
      </c>
      <c r="D5376" s="92" t="s">
        <v>37</v>
      </c>
      <c r="E5376" s="92" t="s">
        <v>37</v>
      </c>
      <c r="F5376" s="92" t="s">
        <v>60</v>
      </c>
      <c r="G5376" s="93" t="s">
        <v>98</v>
      </c>
      <c r="H5376" s="93" t="s">
        <v>37</v>
      </c>
      <c r="I5376" s="92" t="s">
        <v>117</v>
      </c>
      <c r="J5376" s="94">
        <v>4167</v>
      </c>
      <c r="K5376" s="95">
        <v>7902</v>
      </c>
      <c r="L5376" s="96">
        <v>714062.71999998495</v>
      </c>
    </row>
    <row r="5377" spans="1:12" s="97" customFormat="1" ht="15" customHeight="1" x14ac:dyDescent="0.25">
      <c r="A5377" s="91" t="s">
        <v>57</v>
      </c>
      <c r="B5377" s="92" t="s">
        <v>43</v>
      </c>
      <c r="C5377" s="92" t="s">
        <v>54</v>
      </c>
      <c r="D5377" s="92" t="s">
        <v>37</v>
      </c>
      <c r="E5377" s="92" t="s">
        <v>37</v>
      </c>
      <c r="F5377" s="92" t="s">
        <v>60</v>
      </c>
      <c r="G5377" s="93" t="s">
        <v>98</v>
      </c>
      <c r="H5377" s="93" t="s">
        <v>37</v>
      </c>
      <c r="I5377" s="92" t="s">
        <v>45</v>
      </c>
      <c r="J5377" s="94">
        <v>8354</v>
      </c>
      <c r="K5377" s="95">
        <v>11674</v>
      </c>
      <c r="L5377" s="96">
        <v>783390.09999992198</v>
      </c>
    </row>
    <row r="5378" spans="1:12" s="97" customFormat="1" ht="15" customHeight="1" x14ac:dyDescent="0.25">
      <c r="A5378" s="91" t="s">
        <v>57</v>
      </c>
      <c r="B5378" s="92" t="s">
        <v>43</v>
      </c>
      <c r="C5378" s="92" t="s">
        <v>54</v>
      </c>
      <c r="D5378" s="92" t="s">
        <v>37</v>
      </c>
      <c r="E5378" s="92" t="s">
        <v>37</v>
      </c>
      <c r="F5378" s="92" t="s">
        <v>60</v>
      </c>
      <c r="G5378" s="93" t="s">
        <v>37</v>
      </c>
      <c r="H5378" s="93" t="s">
        <v>122</v>
      </c>
      <c r="I5378" s="92" t="s">
        <v>117</v>
      </c>
      <c r="J5378" s="94">
        <v>2676</v>
      </c>
      <c r="K5378" s="95">
        <v>5353</v>
      </c>
      <c r="L5378" s="96">
        <v>464894.55999999098</v>
      </c>
    </row>
    <row r="5379" spans="1:12" s="97" customFormat="1" ht="15" customHeight="1" x14ac:dyDescent="0.25">
      <c r="A5379" s="91" t="s">
        <v>57</v>
      </c>
      <c r="B5379" s="92" t="s">
        <v>43</v>
      </c>
      <c r="C5379" s="92" t="s">
        <v>54</v>
      </c>
      <c r="D5379" s="92" t="s">
        <v>37</v>
      </c>
      <c r="E5379" s="92" t="s">
        <v>37</v>
      </c>
      <c r="F5379" s="92" t="s">
        <v>60</v>
      </c>
      <c r="G5379" s="93" t="s">
        <v>37</v>
      </c>
      <c r="H5379" s="93" t="s">
        <v>122</v>
      </c>
      <c r="I5379" s="92" t="s">
        <v>45</v>
      </c>
      <c r="J5379" s="94">
        <v>5212</v>
      </c>
      <c r="K5379" s="95">
        <v>7195</v>
      </c>
      <c r="L5379" s="96">
        <v>455594.18999993801</v>
      </c>
    </row>
    <row r="5380" spans="1:12" s="97" customFormat="1" ht="15" customHeight="1" x14ac:dyDescent="0.25">
      <c r="A5380" s="91" t="s">
        <v>57</v>
      </c>
      <c r="B5380" s="92" t="s">
        <v>43</v>
      </c>
      <c r="C5380" s="92" t="s">
        <v>54</v>
      </c>
      <c r="D5380" s="92" t="s">
        <v>37</v>
      </c>
      <c r="E5380" s="92" t="s">
        <v>37</v>
      </c>
      <c r="F5380" s="92" t="s">
        <v>60</v>
      </c>
      <c r="G5380" s="93" t="s">
        <v>37</v>
      </c>
      <c r="H5380" s="93" t="s">
        <v>37</v>
      </c>
      <c r="I5380" s="92" t="s">
        <v>117</v>
      </c>
      <c r="J5380" s="94">
        <v>21987</v>
      </c>
      <c r="K5380" s="95">
        <v>46391</v>
      </c>
      <c r="L5380" s="96">
        <v>4148932.07000077</v>
      </c>
    </row>
    <row r="5381" spans="1:12" s="97" customFormat="1" ht="15" customHeight="1" x14ac:dyDescent="0.25">
      <c r="A5381" s="91" t="s">
        <v>57</v>
      </c>
      <c r="B5381" s="92" t="s">
        <v>43</v>
      </c>
      <c r="C5381" s="92" t="s">
        <v>54</v>
      </c>
      <c r="D5381" s="92" t="s">
        <v>37</v>
      </c>
      <c r="E5381" s="92" t="s">
        <v>37</v>
      </c>
      <c r="F5381" s="92" t="s">
        <v>60</v>
      </c>
      <c r="G5381" s="93" t="s">
        <v>37</v>
      </c>
      <c r="H5381" s="93" t="s">
        <v>37</v>
      </c>
      <c r="I5381" s="92" t="s">
        <v>45</v>
      </c>
      <c r="J5381" s="94">
        <v>43017</v>
      </c>
      <c r="K5381" s="95">
        <v>63898</v>
      </c>
      <c r="L5381" s="96">
        <v>4207613.5099999104</v>
      </c>
    </row>
    <row r="5382" spans="1:12" s="97" customFormat="1" ht="15" customHeight="1" x14ac:dyDescent="0.25">
      <c r="A5382" s="91" t="s">
        <v>57</v>
      </c>
      <c r="B5382" s="92" t="s">
        <v>43</v>
      </c>
      <c r="C5382" s="92" t="s">
        <v>54</v>
      </c>
      <c r="D5382" s="92" t="s">
        <v>37</v>
      </c>
      <c r="E5382" s="92" t="s">
        <v>37</v>
      </c>
      <c r="F5382" s="92" t="s">
        <v>60</v>
      </c>
      <c r="G5382" s="93" t="s">
        <v>37</v>
      </c>
      <c r="H5382" s="93" t="s">
        <v>64</v>
      </c>
      <c r="I5382" s="92" t="s">
        <v>117</v>
      </c>
      <c r="J5382" s="94">
        <v>19234</v>
      </c>
      <c r="K5382" s="95">
        <v>40780</v>
      </c>
      <c r="L5382" s="96">
        <v>3662406.7900002999</v>
      </c>
    </row>
    <row r="5383" spans="1:12" s="97" customFormat="1" ht="15" customHeight="1" x14ac:dyDescent="0.25">
      <c r="A5383" s="91" t="s">
        <v>57</v>
      </c>
      <c r="B5383" s="92" t="s">
        <v>43</v>
      </c>
      <c r="C5383" s="92" t="s">
        <v>54</v>
      </c>
      <c r="D5383" s="92" t="s">
        <v>37</v>
      </c>
      <c r="E5383" s="92" t="s">
        <v>37</v>
      </c>
      <c r="F5383" s="92" t="s">
        <v>60</v>
      </c>
      <c r="G5383" s="93" t="s">
        <v>37</v>
      </c>
      <c r="H5383" s="93" t="s">
        <v>64</v>
      </c>
      <c r="I5383" s="92" t="s">
        <v>45</v>
      </c>
      <c r="J5383" s="94">
        <v>37769</v>
      </c>
      <c r="K5383" s="95">
        <v>56486</v>
      </c>
      <c r="L5383" s="96">
        <v>3736683.0200002198</v>
      </c>
    </row>
    <row r="5384" spans="1:12" s="97" customFormat="1" ht="15" customHeight="1" x14ac:dyDescent="0.25">
      <c r="A5384" s="91" t="s">
        <v>57</v>
      </c>
      <c r="B5384" s="92" t="s">
        <v>43</v>
      </c>
      <c r="C5384" s="92" t="s">
        <v>54</v>
      </c>
      <c r="D5384" s="92" t="s">
        <v>37</v>
      </c>
      <c r="E5384" s="92" t="s">
        <v>37</v>
      </c>
      <c r="F5384" s="92" t="s">
        <v>37</v>
      </c>
      <c r="G5384" s="93" t="s">
        <v>41</v>
      </c>
      <c r="H5384" s="93" t="s">
        <v>122</v>
      </c>
      <c r="I5384" s="92" t="s">
        <v>117</v>
      </c>
      <c r="J5384" s="94">
        <v>3560</v>
      </c>
      <c r="K5384" s="95">
        <v>5258</v>
      </c>
      <c r="L5384" s="96">
        <v>496568.779999992</v>
      </c>
    </row>
    <row r="5385" spans="1:12" s="97" customFormat="1" ht="15" customHeight="1" x14ac:dyDescent="0.25">
      <c r="A5385" s="91" t="s">
        <v>57</v>
      </c>
      <c r="B5385" s="92" t="s">
        <v>43</v>
      </c>
      <c r="C5385" s="92" t="s">
        <v>54</v>
      </c>
      <c r="D5385" s="92" t="s">
        <v>37</v>
      </c>
      <c r="E5385" s="92" t="s">
        <v>37</v>
      </c>
      <c r="F5385" s="92" t="s">
        <v>37</v>
      </c>
      <c r="G5385" s="93" t="s">
        <v>41</v>
      </c>
      <c r="H5385" s="93" t="s">
        <v>122</v>
      </c>
      <c r="I5385" s="92" t="s">
        <v>45</v>
      </c>
      <c r="J5385" s="94">
        <v>6920</v>
      </c>
      <c r="K5385" s="95">
        <v>7432</v>
      </c>
      <c r="L5385" s="96">
        <v>437811.97999998101</v>
      </c>
    </row>
    <row r="5386" spans="1:12" s="97" customFormat="1" ht="15" customHeight="1" x14ac:dyDescent="0.25">
      <c r="A5386" s="91" t="s">
        <v>57</v>
      </c>
      <c r="B5386" s="92" t="s">
        <v>43</v>
      </c>
      <c r="C5386" s="92" t="s">
        <v>54</v>
      </c>
      <c r="D5386" s="92" t="s">
        <v>37</v>
      </c>
      <c r="E5386" s="92" t="s">
        <v>37</v>
      </c>
      <c r="F5386" s="92" t="s">
        <v>37</v>
      </c>
      <c r="G5386" s="93" t="s">
        <v>41</v>
      </c>
      <c r="H5386" s="93" t="s">
        <v>37</v>
      </c>
      <c r="I5386" s="92" t="s">
        <v>117</v>
      </c>
      <c r="J5386" s="94">
        <v>26884</v>
      </c>
      <c r="K5386" s="95">
        <v>55602</v>
      </c>
      <c r="L5386" s="96">
        <v>5285551.5899994401</v>
      </c>
    </row>
    <row r="5387" spans="1:12" s="97" customFormat="1" ht="15" customHeight="1" x14ac:dyDescent="0.25">
      <c r="A5387" s="91" t="s">
        <v>57</v>
      </c>
      <c r="B5387" s="92" t="s">
        <v>43</v>
      </c>
      <c r="C5387" s="92" t="s">
        <v>54</v>
      </c>
      <c r="D5387" s="92" t="s">
        <v>37</v>
      </c>
      <c r="E5387" s="92" t="s">
        <v>37</v>
      </c>
      <c r="F5387" s="92" t="s">
        <v>37</v>
      </c>
      <c r="G5387" s="93" t="s">
        <v>41</v>
      </c>
      <c r="H5387" s="93" t="s">
        <v>37</v>
      </c>
      <c r="I5387" s="92" t="s">
        <v>45</v>
      </c>
      <c r="J5387" s="94">
        <v>56053</v>
      </c>
      <c r="K5387" s="95">
        <v>85103</v>
      </c>
      <c r="L5387" s="96">
        <v>5312858.7400018796</v>
      </c>
    </row>
    <row r="5388" spans="1:12" s="97" customFormat="1" ht="15" customHeight="1" x14ac:dyDescent="0.25">
      <c r="A5388" s="91" t="s">
        <v>57</v>
      </c>
      <c r="B5388" s="92" t="s">
        <v>43</v>
      </c>
      <c r="C5388" s="92" t="s">
        <v>54</v>
      </c>
      <c r="D5388" s="92" t="s">
        <v>37</v>
      </c>
      <c r="E5388" s="92" t="s">
        <v>37</v>
      </c>
      <c r="F5388" s="92" t="s">
        <v>37</v>
      </c>
      <c r="G5388" s="93" t="s">
        <v>41</v>
      </c>
      <c r="H5388" s="93" t="s">
        <v>64</v>
      </c>
      <c r="I5388" s="92" t="s">
        <v>117</v>
      </c>
      <c r="J5388" s="94">
        <v>23348</v>
      </c>
      <c r="K5388" s="95">
        <v>50344</v>
      </c>
      <c r="L5388" s="96">
        <v>4788982.8100007297</v>
      </c>
    </row>
    <row r="5389" spans="1:12" s="97" customFormat="1" ht="15" customHeight="1" x14ac:dyDescent="0.25">
      <c r="A5389" s="91" t="s">
        <v>57</v>
      </c>
      <c r="B5389" s="92" t="s">
        <v>43</v>
      </c>
      <c r="C5389" s="92" t="s">
        <v>54</v>
      </c>
      <c r="D5389" s="92" t="s">
        <v>37</v>
      </c>
      <c r="E5389" s="92" t="s">
        <v>37</v>
      </c>
      <c r="F5389" s="92" t="s">
        <v>37</v>
      </c>
      <c r="G5389" s="93" t="s">
        <v>41</v>
      </c>
      <c r="H5389" s="93" t="s">
        <v>64</v>
      </c>
      <c r="I5389" s="92" t="s">
        <v>45</v>
      </c>
      <c r="J5389" s="94">
        <v>49162</v>
      </c>
      <c r="K5389" s="95">
        <v>77671</v>
      </c>
      <c r="L5389" s="96">
        <v>4875046.7600025097</v>
      </c>
    </row>
    <row r="5390" spans="1:12" s="97" customFormat="1" ht="15" customHeight="1" x14ac:dyDescent="0.25">
      <c r="A5390" s="91" t="s">
        <v>57</v>
      </c>
      <c r="B5390" s="92" t="s">
        <v>43</v>
      </c>
      <c r="C5390" s="92" t="s">
        <v>54</v>
      </c>
      <c r="D5390" s="92" t="s">
        <v>37</v>
      </c>
      <c r="E5390" s="92" t="s">
        <v>37</v>
      </c>
      <c r="F5390" s="92" t="s">
        <v>37</v>
      </c>
      <c r="G5390" s="93" t="s">
        <v>42</v>
      </c>
      <c r="H5390" s="93" t="s">
        <v>122</v>
      </c>
      <c r="I5390" s="92" t="s">
        <v>117</v>
      </c>
      <c r="J5390" s="94">
        <v>3873</v>
      </c>
      <c r="K5390" s="95">
        <v>5122</v>
      </c>
      <c r="L5390" s="96">
        <v>460631.06999999098</v>
      </c>
    </row>
    <row r="5391" spans="1:12" s="97" customFormat="1" ht="15" customHeight="1" x14ac:dyDescent="0.25">
      <c r="A5391" s="91" t="s">
        <v>57</v>
      </c>
      <c r="B5391" s="92" t="s">
        <v>43</v>
      </c>
      <c r="C5391" s="92" t="s">
        <v>54</v>
      </c>
      <c r="D5391" s="92" t="s">
        <v>37</v>
      </c>
      <c r="E5391" s="92" t="s">
        <v>37</v>
      </c>
      <c r="F5391" s="92" t="s">
        <v>37</v>
      </c>
      <c r="G5391" s="93" t="s">
        <v>42</v>
      </c>
      <c r="H5391" s="93" t="s">
        <v>122</v>
      </c>
      <c r="I5391" s="92" t="s">
        <v>45</v>
      </c>
      <c r="J5391" s="94">
        <v>8128</v>
      </c>
      <c r="K5391" s="95">
        <v>8491</v>
      </c>
      <c r="L5391" s="96">
        <v>520133.41999996302</v>
      </c>
    </row>
    <row r="5392" spans="1:12" s="97" customFormat="1" ht="15" customHeight="1" x14ac:dyDescent="0.25">
      <c r="A5392" s="91" t="s">
        <v>57</v>
      </c>
      <c r="B5392" s="92" t="s">
        <v>43</v>
      </c>
      <c r="C5392" s="92" t="s">
        <v>54</v>
      </c>
      <c r="D5392" s="92" t="s">
        <v>37</v>
      </c>
      <c r="E5392" s="92" t="s">
        <v>37</v>
      </c>
      <c r="F5392" s="92" t="s">
        <v>37</v>
      </c>
      <c r="G5392" s="93" t="s">
        <v>42</v>
      </c>
      <c r="H5392" s="93" t="s">
        <v>37</v>
      </c>
      <c r="I5392" s="92" t="s">
        <v>117</v>
      </c>
      <c r="J5392" s="94">
        <v>24155</v>
      </c>
      <c r="K5392" s="95">
        <v>46454</v>
      </c>
      <c r="L5392" s="96">
        <v>4335506.2200007001</v>
      </c>
    </row>
    <row r="5393" spans="1:12" s="97" customFormat="1" ht="15" customHeight="1" x14ac:dyDescent="0.25">
      <c r="A5393" s="91" t="s">
        <v>57</v>
      </c>
      <c r="B5393" s="92" t="s">
        <v>43</v>
      </c>
      <c r="C5393" s="92" t="s">
        <v>54</v>
      </c>
      <c r="D5393" s="92" t="s">
        <v>37</v>
      </c>
      <c r="E5393" s="92" t="s">
        <v>37</v>
      </c>
      <c r="F5393" s="92" t="s">
        <v>37</v>
      </c>
      <c r="G5393" s="93" t="s">
        <v>42</v>
      </c>
      <c r="H5393" s="93" t="s">
        <v>37</v>
      </c>
      <c r="I5393" s="92" t="s">
        <v>45</v>
      </c>
      <c r="J5393" s="94">
        <v>54163</v>
      </c>
      <c r="K5393" s="95">
        <v>79428</v>
      </c>
      <c r="L5393" s="96">
        <v>4890001.1500019096</v>
      </c>
    </row>
    <row r="5394" spans="1:12" s="97" customFormat="1" ht="15" customHeight="1" x14ac:dyDescent="0.25">
      <c r="A5394" s="91" t="s">
        <v>57</v>
      </c>
      <c r="B5394" s="92" t="s">
        <v>43</v>
      </c>
      <c r="C5394" s="92" t="s">
        <v>54</v>
      </c>
      <c r="D5394" s="92" t="s">
        <v>37</v>
      </c>
      <c r="E5394" s="92" t="s">
        <v>37</v>
      </c>
      <c r="F5394" s="92" t="s">
        <v>37</v>
      </c>
      <c r="G5394" s="93" t="s">
        <v>42</v>
      </c>
      <c r="H5394" s="93" t="s">
        <v>64</v>
      </c>
      <c r="I5394" s="92" t="s">
        <v>117</v>
      </c>
      <c r="J5394" s="94">
        <v>20303</v>
      </c>
      <c r="K5394" s="95">
        <v>41332</v>
      </c>
      <c r="L5394" s="96">
        <v>3874875.14999989</v>
      </c>
    </row>
    <row r="5395" spans="1:12" s="97" customFormat="1" ht="15" customHeight="1" x14ac:dyDescent="0.25">
      <c r="A5395" s="91" t="s">
        <v>57</v>
      </c>
      <c r="B5395" s="92" t="s">
        <v>43</v>
      </c>
      <c r="C5395" s="92" t="s">
        <v>54</v>
      </c>
      <c r="D5395" s="92" t="s">
        <v>37</v>
      </c>
      <c r="E5395" s="92" t="s">
        <v>37</v>
      </c>
      <c r="F5395" s="92" t="s">
        <v>37</v>
      </c>
      <c r="G5395" s="93" t="s">
        <v>42</v>
      </c>
      <c r="H5395" s="93" t="s">
        <v>64</v>
      </c>
      <c r="I5395" s="92" t="s">
        <v>45</v>
      </c>
      <c r="J5395" s="94">
        <v>46062</v>
      </c>
      <c r="K5395" s="95">
        <v>70937</v>
      </c>
      <c r="L5395" s="96">
        <v>4369867.7300025001</v>
      </c>
    </row>
    <row r="5396" spans="1:12" s="97" customFormat="1" ht="15" customHeight="1" x14ac:dyDescent="0.25">
      <c r="A5396" s="91" t="s">
        <v>57</v>
      </c>
      <c r="B5396" s="92" t="s">
        <v>43</v>
      </c>
      <c r="C5396" s="92" t="s">
        <v>54</v>
      </c>
      <c r="D5396" s="92" t="s">
        <v>37</v>
      </c>
      <c r="E5396" s="92" t="s">
        <v>37</v>
      </c>
      <c r="F5396" s="92" t="s">
        <v>37</v>
      </c>
      <c r="G5396" s="93" t="s">
        <v>43</v>
      </c>
      <c r="H5396" s="93" t="s">
        <v>122</v>
      </c>
      <c r="I5396" s="92" t="s">
        <v>117</v>
      </c>
      <c r="J5396" s="94">
        <v>3806</v>
      </c>
      <c r="K5396" s="95">
        <v>5367</v>
      </c>
      <c r="L5396" s="96">
        <v>510589.52999998798</v>
      </c>
    </row>
    <row r="5397" spans="1:12" s="97" customFormat="1" ht="15" customHeight="1" x14ac:dyDescent="0.25">
      <c r="A5397" s="91" t="s">
        <v>57</v>
      </c>
      <c r="B5397" s="92" t="s">
        <v>43</v>
      </c>
      <c r="C5397" s="92" t="s">
        <v>54</v>
      </c>
      <c r="D5397" s="92" t="s">
        <v>37</v>
      </c>
      <c r="E5397" s="92" t="s">
        <v>37</v>
      </c>
      <c r="F5397" s="92" t="s">
        <v>37</v>
      </c>
      <c r="G5397" s="93" t="s">
        <v>43</v>
      </c>
      <c r="H5397" s="93" t="s">
        <v>122</v>
      </c>
      <c r="I5397" s="92" t="s">
        <v>45</v>
      </c>
      <c r="J5397" s="94">
        <v>8525</v>
      </c>
      <c r="K5397" s="95">
        <v>9000</v>
      </c>
      <c r="L5397" s="96">
        <v>529330.27999995404</v>
      </c>
    </row>
    <row r="5398" spans="1:12" s="97" customFormat="1" ht="15" customHeight="1" x14ac:dyDescent="0.25">
      <c r="A5398" s="91" t="s">
        <v>57</v>
      </c>
      <c r="B5398" s="92" t="s">
        <v>43</v>
      </c>
      <c r="C5398" s="92" t="s">
        <v>54</v>
      </c>
      <c r="D5398" s="92" t="s">
        <v>37</v>
      </c>
      <c r="E5398" s="92" t="s">
        <v>37</v>
      </c>
      <c r="F5398" s="92" t="s">
        <v>37</v>
      </c>
      <c r="G5398" s="93" t="s">
        <v>43</v>
      </c>
      <c r="H5398" s="93" t="s">
        <v>37</v>
      </c>
      <c r="I5398" s="92" t="s">
        <v>117</v>
      </c>
      <c r="J5398" s="94">
        <v>23404</v>
      </c>
      <c r="K5398" s="95">
        <v>43330</v>
      </c>
      <c r="L5398" s="96">
        <v>4127183.55000054</v>
      </c>
    </row>
    <row r="5399" spans="1:12" s="97" customFormat="1" ht="15" customHeight="1" x14ac:dyDescent="0.25">
      <c r="A5399" s="91" t="s">
        <v>57</v>
      </c>
      <c r="B5399" s="92" t="s">
        <v>43</v>
      </c>
      <c r="C5399" s="92" t="s">
        <v>54</v>
      </c>
      <c r="D5399" s="92" t="s">
        <v>37</v>
      </c>
      <c r="E5399" s="92" t="s">
        <v>37</v>
      </c>
      <c r="F5399" s="92" t="s">
        <v>37</v>
      </c>
      <c r="G5399" s="93" t="s">
        <v>43</v>
      </c>
      <c r="H5399" s="93" t="s">
        <v>37</v>
      </c>
      <c r="I5399" s="92" t="s">
        <v>45</v>
      </c>
      <c r="J5399" s="94">
        <v>55960</v>
      </c>
      <c r="K5399" s="95">
        <v>81354</v>
      </c>
      <c r="L5399" s="96">
        <v>5000126.2000019597</v>
      </c>
    </row>
    <row r="5400" spans="1:12" s="97" customFormat="1" ht="15" customHeight="1" x14ac:dyDescent="0.25">
      <c r="A5400" s="91" t="s">
        <v>57</v>
      </c>
      <c r="B5400" s="92" t="s">
        <v>43</v>
      </c>
      <c r="C5400" s="92" t="s">
        <v>54</v>
      </c>
      <c r="D5400" s="92" t="s">
        <v>37</v>
      </c>
      <c r="E5400" s="92" t="s">
        <v>37</v>
      </c>
      <c r="F5400" s="92" t="s">
        <v>37</v>
      </c>
      <c r="G5400" s="93" t="s">
        <v>43</v>
      </c>
      <c r="H5400" s="93" t="s">
        <v>64</v>
      </c>
      <c r="I5400" s="92" t="s">
        <v>117</v>
      </c>
      <c r="J5400" s="94">
        <v>19635</v>
      </c>
      <c r="K5400" s="95">
        <v>37963</v>
      </c>
      <c r="L5400" s="96">
        <v>3616594.0199999199</v>
      </c>
    </row>
    <row r="5401" spans="1:12" s="97" customFormat="1" ht="15" customHeight="1" x14ac:dyDescent="0.25">
      <c r="A5401" s="91" t="s">
        <v>57</v>
      </c>
      <c r="B5401" s="92" t="s">
        <v>43</v>
      </c>
      <c r="C5401" s="92" t="s">
        <v>54</v>
      </c>
      <c r="D5401" s="92" t="s">
        <v>37</v>
      </c>
      <c r="E5401" s="92" t="s">
        <v>37</v>
      </c>
      <c r="F5401" s="92" t="s">
        <v>37</v>
      </c>
      <c r="G5401" s="93" t="s">
        <v>43</v>
      </c>
      <c r="H5401" s="93" t="s">
        <v>64</v>
      </c>
      <c r="I5401" s="92" t="s">
        <v>45</v>
      </c>
      <c r="J5401" s="94">
        <v>47522</v>
      </c>
      <c r="K5401" s="95">
        <v>72354</v>
      </c>
      <c r="L5401" s="96">
        <v>4470795.9200026104</v>
      </c>
    </row>
    <row r="5402" spans="1:12" s="97" customFormat="1" ht="15" customHeight="1" x14ac:dyDescent="0.25">
      <c r="A5402" s="91" t="s">
        <v>57</v>
      </c>
      <c r="B5402" s="92" t="s">
        <v>43</v>
      </c>
      <c r="C5402" s="92" t="s">
        <v>54</v>
      </c>
      <c r="D5402" s="92" t="s">
        <v>37</v>
      </c>
      <c r="E5402" s="92" t="s">
        <v>37</v>
      </c>
      <c r="F5402" s="92" t="s">
        <v>37</v>
      </c>
      <c r="G5402" s="93" t="s">
        <v>44</v>
      </c>
      <c r="H5402" s="93" t="s">
        <v>122</v>
      </c>
      <c r="I5402" s="92" t="s">
        <v>117</v>
      </c>
      <c r="J5402" s="94">
        <v>3544</v>
      </c>
      <c r="K5402" s="95">
        <v>4725</v>
      </c>
      <c r="L5402" s="96">
        <v>432120.77999998798</v>
      </c>
    </row>
    <row r="5403" spans="1:12" s="97" customFormat="1" ht="15" customHeight="1" x14ac:dyDescent="0.25">
      <c r="A5403" s="91" t="s">
        <v>57</v>
      </c>
      <c r="B5403" s="92" t="s">
        <v>43</v>
      </c>
      <c r="C5403" s="92" t="s">
        <v>54</v>
      </c>
      <c r="D5403" s="92" t="s">
        <v>37</v>
      </c>
      <c r="E5403" s="92" t="s">
        <v>37</v>
      </c>
      <c r="F5403" s="92" t="s">
        <v>37</v>
      </c>
      <c r="G5403" s="93" t="s">
        <v>44</v>
      </c>
      <c r="H5403" s="93" t="s">
        <v>122</v>
      </c>
      <c r="I5403" s="92" t="s">
        <v>45</v>
      </c>
      <c r="J5403" s="94">
        <v>7594</v>
      </c>
      <c r="K5403" s="95">
        <v>8095</v>
      </c>
      <c r="L5403" s="96">
        <v>490830.88999996398</v>
      </c>
    </row>
    <row r="5404" spans="1:12" s="97" customFormat="1" ht="15" customHeight="1" x14ac:dyDescent="0.25">
      <c r="A5404" s="91" t="s">
        <v>57</v>
      </c>
      <c r="B5404" s="92" t="s">
        <v>43</v>
      </c>
      <c r="C5404" s="92" t="s">
        <v>54</v>
      </c>
      <c r="D5404" s="92" t="s">
        <v>37</v>
      </c>
      <c r="E5404" s="92" t="s">
        <v>37</v>
      </c>
      <c r="F5404" s="92" t="s">
        <v>37</v>
      </c>
      <c r="G5404" s="93" t="s">
        <v>44</v>
      </c>
      <c r="H5404" s="93" t="s">
        <v>37</v>
      </c>
      <c r="I5404" s="92" t="s">
        <v>117</v>
      </c>
      <c r="J5404" s="94">
        <v>22780</v>
      </c>
      <c r="K5404" s="95">
        <v>41549</v>
      </c>
      <c r="L5404" s="96">
        <v>3956429.0600005998</v>
      </c>
    </row>
    <row r="5405" spans="1:12" s="97" customFormat="1" ht="15" customHeight="1" x14ac:dyDescent="0.25">
      <c r="A5405" s="91" t="s">
        <v>57</v>
      </c>
      <c r="B5405" s="92" t="s">
        <v>43</v>
      </c>
      <c r="C5405" s="92" t="s">
        <v>54</v>
      </c>
      <c r="D5405" s="92" t="s">
        <v>37</v>
      </c>
      <c r="E5405" s="92" t="s">
        <v>37</v>
      </c>
      <c r="F5405" s="92" t="s">
        <v>37</v>
      </c>
      <c r="G5405" s="93" t="s">
        <v>44</v>
      </c>
      <c r="H5405" s="93" t="s">
        <v>37</v>
      </c>
      <c r="I5405" s="92" t="s">
        <v>45</v>
      </c>
      <c r="J5405" s="94">
        <v>56212</v>
      </c>
      <c r="K5405" s="95">
        <v>82380</v>
      </c>
      <c r="L5405" s="96">
        <v>5093070.0700021302</v>
      </c>
    </row>
    <row r="5406" spans="1:12" s="97" customFormat="1" ht="15" customHeight="1" x14ac:dyDescent="0.25">
      <c r="A5406" s="91" t="s">
        <v>57</v>
      </c>
      <c r="B5406" s="92" t="s">
        <v>43</v>
      </c>
      <c r="C5406" s="92" t="s">
        <v>54</v>
      </c>
      <c r="D5406" s="92" t="s">
        <v>37</v>
      </c>
      <c r="E5406" s="92" t="s">
        <v>37</v>
      </c>
      <c r="F5406" s="92" t="s">
        <v>37</v>
      </c>
      <c r="G5406" s="93" t="s">
        <v>44</v>
      </c>
      <c r="H5406" s="93" t="s">
        <v>64</v>
      </c>
      <c r="I5406" s="92" t="s">
        <v>117</v>
      </c>
      <c r="J5406" s="94">
        <v>19251</v>
      </c>
      <c r="K5406" s="95">
        <v>36824</v>
      </c>
      <c r="L5406" s="96">
        <v>3524308.2799999202</v>
      </c>
    </row>
    <row r="5407" spans="1:12" s="97" customFormat="1" ht="15" customHeight="1" x14ac:dyDescent="0.25">
      <c r="A5407" s="91" t="s">
        <v>57</v>
      </c>
      <c r="B5407" s="92" t="s">
        <v>43</v>
      </c>
      <c r="C5407" s="92" t="s">
        <v>54</v>
      </c>
      <c r="D5407" s="92" t="s">
        <v>37</v>
      </c>
      <c r="E5407" s="92" t="s">
        <v>37</v>
      </c>
      <c r="F5407" s="92" t="s">
        <v>37</v>
      </c>
      <c r="G5407" s="93" t="s">
        <v>44</v>
      </c>
      <c r="H5407" s="93" t="s">
        <v>64</v>
      </c>
      <c r="I5407" s="92" t="s">
        <v>45</v>
      </c>
      <c r="J5407" s="94">
        <v>48661</v>
      </c>
      <c r="K5407" s="95">
        <v>74285</v>
      </c>
      <c r="L5407" s="96">
        <v>4602239.1800027797</v>
      </c>
    </row>
    <row r="5408" spans="1:12" s="97" customFormat="1" ht="15" customHeight="1" x14ac:dyDescent="0.25">
      <c r="A5408" s="91" t="s">
        <v>57</v>
      </c>
      <c r="B5408" s="92" t="s">
        <v>43</v>
      </c>
      <c r="C5408" s="92" t="s">
        <v>54</v>
      </c>
      <c r="D5408" s="92" t="s">
        <v>37</v>
      </c>
      <c r="E5408" s="92" t="s">
        <v>37</v>
      </c>
      <c r="F5408" s="92" t="s">
        <v>37</v>
      </c>
      <c r="G5408" s="93" t="s">
        <v>98</v>
      </c>
      <c r="H5408" s="93" t="s">
        <v>122</v>
      </c>
      <c r="I5408" s="92" t="s">
        <v>117</v>
      </c>
      <c r="J5408" s="94">
        <v>3240</v>
      </c>
      <c r="K5408" s="95">
        <v>4452</v>
      </c>
      <c r="L5408" s="96">
        <v>382551.56999999</v>
      </c>
    </row>
    <row r="5409" spans="1:12" s="97" customFormat="1" ht="15" customHeight="1" x14ac:dyDescent="0.25">
      <c r="A5409" s="91" t="s">
        <v>57</v>
      </c>
      <c r="B5409" s="92" t="s">
        <v>43</v>
      </c>
      <c r="C5409" s="92" t="s">
        <v>54</v>
      </c>
      <c r="D5409" s="92" t="s">
        <v>37</v>
      </c>
      <c r="E5409" s="92" t="s">
        <v>37</v>
      </c>
      <c r="F5409" s="92" t="s">
        <v>37</v>
      </c>
      <c r="G5409" s="93" t="s">
        <v>98</v>
      </c>
      <c r="H5409" s="93" t="s">
        <v>122</v>
      </c>
      <c r="I5409" s="92" t="s">
        <v>45</v>
      </c>
      <c r="J5409" s="94">
        <v>6724</v>
      </c>
      <c r="K5409" s="95">
        <v>7614</v>
      </c>
      <c r="L5409" s="96">
        <v>442254.49999997002</v>
      </c>
    </row>
    <row r="5410" spans="1:12" s="97" customFormat="1" ht="15" customHeight="1" x14ac:dyDescent="0.25">
      <c r="A5410" s="91" t="s">
        <v>57</v>
      </c>
      <c r="B5410" s="92" t="s">
        <v>43</v>
      </c>
      <c r="C5410" s="92" t="s">
        <v>54</v>
      </c>
      <c r="D5410" s="92" t="s">
        <v>37</v>
      </c>
      <c r="E5410" s="92" t="s">
        <v>37</v>
      </c>
      <c r="F5410" s="92" t="s">
        <v>37</v>
      </c>
      <c r="G5410" s="93" t="s">
        <v>98</v>
      </c>
      <c r="H5410" s="93" t="s">
        <v>37</v>
      </c>
      <c r="I5410" s="92" t="s">
        <v>117</v>
      </c>
      <c r="J5410" s="94">
        <v>21409</v>
      </c>
      <c r="K5410" s="95">
        <v>38449</v>
      </c>
      <c r="L5410" s="96">
        <v>3677102.14000049</v>
      </c>
    </row>
    <row r="5411" spans="1:12" s="97" customFormat="1" ht="15" customHeight="1" x14ac:dyDescent="0.25">
      <c r="A5411" s="91" t="s">
        <v>57</v>
      </c>
      <c r="B5411" s="92" t="s">
        <v>43</v>
      </c>
      <c r="C5411" s="92" t="s">
        <v>54</v>
      </c>
      <c r="D5411" s="92" t="s">
        <v>37</v>
      </c>
      <c r="E5411" s="92" t="s">
        <v>37</v>
      </c>
      <c r="F5411" s="92" t="s">
        <v>37</v>
      </c>
      <c r="G5411" s="93" t="s">
        <v>98</v>
      </c>
      <c r="H5411" s="93" t="s">
        <v>37</v>
      </c>
      <c r="I5411" s="92" t="s">
        <v>45</v>
      </c>
      <c r="J5411" s="94">
        <v>53066</v>
      </c>
      <c r="K5411" s="95">
        <v>78609</v>
      </c>
      <c r="L5411" s="96">
        <v>4907898.4900019197</v>
      </c>
    </row>
    <row r="5412" spans="1:12" s="97" customFormat="1" ht="15" customHeight="1" x14ac:dyDescent="0.25">
      <c r="A5412" s="91" t="s">
        <v>57</v>
      </c>
      <c r="B5412" s="92" t="s">
        <v>43</v>
      </c>
      <c r="C5412" s="92" t="s">
        <v>54</v>
      </c>
      <c r="D5412" s="92" t="s">
        <v>37</v>
      </c>
      <c r="E5412" s="92" t="s">
        <v>37</v>
      </c>
      <c r="F5412" s="92" t="s">
        <v>37</v>
      </c>
      <c r="G5412" s="93" t="s">
        <v>98</v>
      </c>
      <c r="H5412" s="93" t="s">
        <v>64</v>
      </c>
      <c r="I5412" s="92" t="s">
        <v>117</v>
      </c>
      <c r="J5412" s="94">
        <v>18216</v>
      </c>
      <c r="K5412" s="95">
        <v>33997</v>
      </c>
      <c r="L5412" s="96">
        <v>3294550.5699999002</v>
      </c>
    </row>
    <row r="5413" spans="1:12" s="97" customFormat="1" ht="15" customHeight="1" x14ac:dyDescent="0.25">
      <c r="A5413" s="91" t="s">
        <v>57</v>
      </c>
      <c r="B5413" s="92" t="s">
        <v>43</v>
      </c>
      <c r="C5413" s="92" t="s">
        <v>54</v>
      </c>
      <c r="D5413" s="92" t="s">
        <v>37</v>
      </c>
      <c r="E5413" s="92" t="s">
        <v>37</v>
      </c>
      <c r="F5413" s="92" t="s">
        <v>37</v>
      </c>
      <c r="G5413" s="93" t="s">
        <v>98</v>
      </c>
      <c r="H5413" s="93" t="s">
        <v>64</v>
      </c>
      <c r="I5413" s="92" t="s">
        <v>45</v>
      </c>
      <c r="J5413" s="94">
        <v>46393</v>
      </c>
      <c r="K5413" s="95">
        <v>70995</v>
      </c>
      <c r="L5413" s="96">
        <v>4465643.9900025204</v>
      </c>
    </row>
    <row r="5414" spans="1:12" s="97" customFormat="1" ht="15" customHeight="1" x14ac:dyDescent="0.25">
      <c r="A5414" s="91" t="s">
        <v>57</v>
      </c>
      <c r="B5414" s="92" t="s">
        <v>43</v>
      </c>
      <c r="C5414" s="92" t="s">
        <v>54</v>
      </c>
      <c r="D5414" s="92" t="s">
        <v>37</v>
      </c>
      <c r="E5414" s="92" t="s">
        <v>37</v>
      </c>
      <c r="F5414" s="92" t="s">
        <v>37</v>
      </c>
      <c r="G5414" s="93" t="s">
        <v>37</v>
      </c>
      <c r="H5414" s="93" t="s">
        <v>122</v>
      </c>
      <c r="I5414" s="92" t="s">
        <v>117</v>
      </c>
      <c r="J5414" s="94">
        <v>12924</v>
      </c>
      <c r="K5414" s="95">
        <v>24985</v>
      </c>
      <c r="L5414" s="96">
        <v>2289266.1400005599</v>
      </c>
    </row>
    <row r="5415" spans="1:12" s="97" customFormat="1" ht="15" customHeight="1" x14ac:dyDescent="0.25">
      <c r="A5415" s="91" t="s">
        <v>57</v>
      </c>
      <c r="B5415" s="92" t="s">
        <v>43</v>
      </c>
      <c r="C5415" s="92" t="s">
        <v>54</v>
      </c>
      <c r="D5415" s="92" t="s">
        <v>37</v>
      </c>
      <c r="E5415" s="92" t="s">
        <v>37</v>
      </c>
      <c r="F5415" s="92" t="s">
        <v>37</v>
      </c>
      <c r="G5415" s="93" t="s">
        <v>37</v>
      </c>
      <c r="H5415" s="93" t="s">
        <v>122</v>
      </c>
      <c r="I5415" s="92" t="s">
        <v>45</v>
      </c>
      <c r="J5415" s="94">
        <v>27546</v>
      </c>
      <c r="K5415" s="95">
        <v>40737</v>
      </c>
      <c r="L5415" s="96">
        <v>2426874.47000066</v>
      </c>
    </row>
    <row r="5416" spans="1:12" s="97" customFormat="1" ht="15" customHeight="1" x14ac:dyDescent="0.25">
      <c r="A5416" s="91" t="s">
        <v>57</v>
      </c>
      <c r="B5416" s="92" t="s">
        <v>43</v>
      </c>
      <c r="C5416" s="92" t="s">
        <v>54</v>
      </c>
      <c r="D5416" s="92" t="s">
        <v>37</v>
      </c>
      <c r="E5416" s="92" t="s">
        <v>37</v>
      </c>
      <c r="F5416" s="92" t="s">
        <v>37</v>
      </c>
      <c r="G5416" s="93" t="s">
        <v>37</v>
      </c>
      <c r="H5416" s="93" t="s">
        <v>37</v>
      </c>
      <c r="I5416" s="92" t="s">
        <v>117</v>
      </c>
      <c r="J5416" s="94">
        <v>111805</v>
      </c>
      <c r="K5416" s="95">
        <v>229405</v>
      </c>
      <c r="L5416" s="96">
        <v>21715462.589963801</v>
      </c>
    </row>
    <row r="5417" spans="1:12" s="97" customFormat="1" ht="15" customHeight="1" x14ac:dyDescent="0.25">
      <c r="A5417" s="91" t="s">
        <v>57</v>
      </c>
      <c r="B5417" s="92" t="s">
        <v>43</v>
      </c>
      <c r="C5417" s="92" t="s">
        <v>54</v>
      </c>
      <c r="D5417" s="92" t="s">
        <v>37</v>
      </c>
      <c r="E5417" s="92" t="s">
        <v>37</v>
      </c>
      <c r="F5417" s="92" t="s">
        <v>37</v>
      </c>
      <c r="G5417" s="93" t="s">
        <v>37</v>
      </c>
      <c r="H5417" s="93" t="s">
        <v>37</v>
      </c>
      <c r="I5417" s="92" t="s">
        <v>45</v>
      </c>
      <c r="J5417" s="94">
        <v>259891</v>
      </c>
      <c r="K5417" s="95">
        <v>411743</v>
      </c>
      <c r="L5417" s="96">
        <v>25494447.779879801</v>
      </c>
    </row>
    <row r="5418" spans="1:12" s="97" customFormat="1" ht="15" customHeight="1" x14ac:dyDescent="0.25">
      <c r="A5418" s="91" t="s">
        <v>57</v>
      </c>
      <c r="B5418" s="92" t="s">
        <v>43</v>
      </c>
      <c r="C5418" s="92" t="s">
        <v>54</v>
      </c>
      <c r="D5418" s="92" t="s">
        <v>37</v>
      </c>
      <c r="E5418" s="92" t="s">
        <v>37</v>
      </c>
      <c r="F5418" s="92" t="s">
        <v>37</v>
      </c>
      <c r="G5418" s="93" t="s">
        <v>37</v>
      </c>
      <c r="H5418" s="93" t="s">
        <v>64</v>
      </c>
      <c r="I5418" s="92" t="s">
        <v>117</v>
      </c>
      <c r="J5418" s="94">
        <v>97941</v>
      </c>
      <c r="K5418" s="95">
        <v>201679</v>
      </c>
      <c r="L5418" s="96">
        <v>19207496.4599577</v>
      </c>
    </row>
    <row r="5419" spans="1:12" s="97" customFormat="1" ht="15" customHeight="1" x14ac:dyDescent="0.25">
      <c r="A5419" s="91" t="s">
        <v>57</v>
      </c>
      <c r="B5419" s="92" t="s">
        <v>43</v>
      </c>
      <c r="C5419" s="92" t="s">
        <v>54</v>
      </c>
      <c r="D5419" s="92" t="s">
        <v>37</v>
      </c>
      <c r="E5419" s="92" t="s">
        <v>37</v>
      </c>
      <c r="F5419" s="92" t="s">
        <v>37</v>
      </c>
      <c r="G5419" s="93" t="s">
        <v>37</v>
      </c>
      <c r="H5419" s="93" t="s">
        <v>64</v>
      </c>
      <c r="I5419" s="92" t="s">
        <v>45</v>
      </c>
      <c r="J5419" s="94">
        <v>231604</v>
      </c>
      <c r="K5419" s="95">
        <v>368632</v>
      </c>
      <c r="L5419" s="96">
        <v>22922219.2299661</v>
      </c>
    </row>
    <row r="5420" spans="1:12" s="97" customFormat="1" ht="15" customHeight="1" x14ac:dyDescent="0.25">
      <c r="A5420" s="91" t="s">
        <v>57</v>
      </c>
      <c r="B5420" s="92" t="s">
        <v>43</v>
      </c>
      <c r="C5420" s="92" t="s">
        <v>55</v>
      </c>
      <c r="D5420" s="92" t="s">
        <v>123</v>
      </c>
      <c r="E5420" s="92" t="s">
        <v>61</v>
      </c>
      <c r="F5420" s="92" t="s">
        <v>37</v>
      </c>
      <c r="G5420" s="93" t="s">
        <v>37</v>
      </c>
      <c r="H5420" s="93" t="s">
        <v>37</v>
      </c>
      <c r="I5420" s="92" t="s">
        <v>117</v>
      </c>
      <c r="J5420" s="94">
        <v>20423</v>
      </c>
      <c r="K5420" s="95">
        <v>36541</v>
      </c>
      <c r="L5420" s="96">
        <v>1535466.21000001</v>
      </c>
    </row>
    <row r="5421" spans="1:12" s="97" customFormat="1" ht="15" customHeight="1" x14ac:dyDescent="0.25">
      <c r="A5421" s="91" t="s">
        <v>57</v>
      </c>
      <c r="B5421" s="92" t="s">
        <v>43</v>
      </c>
      <c r="C5421" s="92" t="s">
        <v>55</v>
      </c>
      <c r="D5421" s="92" t="s">
        <v>123</v>
      </c>
      <c r="E5421" s="92" t="s">
        <v>61</v>
      </c>
      <c r="F5421" s="92" t="s">
        <v>37</v>
      </c>
      <c r="G5421" s="93" t="s">
        <v>37</v>
      </c>
      <c r="H5421" s="93" t="s">
        <v>37</v>
      </c>
      <c r="I5421" s="92" t="s">
        <v>45</v>
      </c>
      <c r="J5421" s="94">
        <v>27325</v>
      </c>
      <c r="K5421" s="95">
        <v>44812</v>
      </c>
      <c r="L5421" s="96">
        <v>1785779.7199999699</v>
      </c>
    </row>
    <row r="5422" spans="1:12" s="97" customFormat="1" ht="15" customHeight="1" x14ac:dyDescent="0.25">
      <c r="A5422" s="91" t="s">
        <v>57</v>
      </c>
      <c r="B5422" s="92" t="s">
        <v>43</v>
      </c>
      <c r="C5422" s="92" t="s">
        <v>55</v>
      </c>
      <c r="D5422" s="92" t="s">
        <v>123</v>
      </c>
      <c r="E5422" s="92" t="s">
        <v>62</v>
      </c>
      <c r="F5422" s="92" t="s">
        <v>37</v>
      </c>
      <c r="G5422" s="93" t="s">
        <v>37</v>
      </c>
      <c r="H5422" s="93" t="s">
        <v>37</v>
      </c>
      <c r="I5422" s="92" t="s">
        <v>117</v>
      </c>
      <c r="J5422" s="94">
        <v>12227</v>
      </c>
      <c r="K5422" s="95">
        <v>21410</v>
      </c>
      <c r="L5422" s="96">
        <v>893263.07000017294</v>
      </c>
    </row>
    <row r="5423" spans="1:12" s="97" customFormat="1" ht="15" customHeight="1" x14ac:dyDescent="0.25">
      <c r="A5423" s="91" t="s">
        <v>57</v>
      </c>
      <c r="B5423" s="92" t="s">
        <v>43</v>
      </c>
      <c r="C5423" s="92" t="s">
        <v>55</v>
      </c>
      <c r="D5423" s="92" t="s">
        <v>123</v>
      </c>
      <c r="E5423" s="92" t="s">
        <v>62</v>
      </c>
      <c r="F5423" s="92" t="s">
        <v>37</v>
      </c>
      <c r="G5423" s="93" t="s">
        <v>37</v>
      </c>
      <c r="H5423" s="93" t="s">
        <v>37</v>
      </c>
      <c r="I5423" s="92" t="s">
        <v>45</v>
      </c>
      <c r="J5423" s="94">
        <v>12708</v>
      </c>
      <c r="K5423" s="95">
        <v>20064</v>
      </c>
      <c r="L5423" s="96">
        <v>803191.37000018696</v>
      </c>
    </row>
    <row r="5424" spans="1:12" s="97" customFormat="1" ht="15" customHeight="1" x14ac:dyDescent="0.25">
      <c r="A5424" s="91" t="s">
        <v>57</v>
      </c>
      <c r="B5424" s="92" t="s">
        <v>43</v>
      </c>
      <c r="C5424" s="92" t="s">
        <v>55</v>
      </c>
      <c r="D5424" s="92" t="s">
        <v>123</v>
      </c>
      <c r="E5424" s="92" t="s">
        <v>37</v>
      </c>
      <c r="F5424" s="92" t="s">
        <v>120</v>
      </c>
      <c r="G5424" s="93" t="s">
        <v>37</v>
      </c>
      <c r="H5424" s="93" t="s">
        <v>37</v>
      </c>
      <c r="I5424" s="92" t="s">
        <v>117</v>
      </c>
      <c r="J5424" s="94">
        <v>2077</v>
      </c>
      <c r="K5424" s="95">
        <v>3367</v>
      </c>
      <c r="L5424" s="96">
        <v>144608.97999999599</v>
      </c>
    </row>
    <row r="5425" spans="1:12" s="97" customFormat="1" ht="15" customHeight="1" x14ac:dyDescent="0.25">
      <c r="A5425" s="91" t="s">
        <v>57</v>
      </c>
      <c r="B5425" s="92" t="s">
        <v>43</v>
      </c>
      <c r="C5425" s="92" t="s">
        <v>55</v>
      </c>
      <c r="D5425" s="92" t="s">
        <v>123</v>
      </c>
      <c r="E5425" s="92" t="s">
        <v>37</v>
      </c>
      <c r="F5425" s="92" t="s">
        <v>120</v>
      </c>
      <c r="G5425" s="93" t="s">
        <v>37</v>
      </c>
      <c r="H5425" s="93" t="s">
        <v>37</v>
      </c>
      <c r="I5425" s="92" t="s">
        <v>45</v>
      </c>
      <c r="J5425" s="94">
        <v>1994</v>
      </c>
      <c r="K5425" s="95">
        <v>2983</v>
      </c>
      <c r="L5425" s="96">
        <v>119489.599999999</v>
      </c>
    </row>
    <row r="5426" spans="1:12" s="97" customFormat="1" ht="15" customHeight="1" x14ac:dyDescent="0.25">
      <c r="A5426" s="91" t="s">
        <v>57</v>
      </c>
      <c r="B5426" s="92" t="s">
        <v>43</v>
      </c>
      <c r="C5426" s="92" t="s">
        <v>55</v>
      </c>
      <c r="D5426" s="92" t="s">
        <v>123</v>
      </c>
      <c r="E5426" s="92" t="s">
        <v>37</v>
      </c>
      <c r="F5426" s="92" t="s">
        <v>121</v>
      </c>
      <c r="G5426" s="93" t="s">
        <v>37</v>
      </c>
      <c r="H5426" s="93" t="s">
        <v>37</v>
      </c>
      <c r="I5426" s="92" t="s">
        <v>117</v>
      </c>
      <c r="J5426" s="94">
        <v>24542</v>
      </c>
      <c r="K5426" s="95">
        <v>44524</v>
      </c>
      <c r="L5426" s="96">
        <v>1848708.39999925</v>
      </c>
    </row>
    <row r="5427" spans="1:12" s="97" customFormat="1" ht="15" customHeight="1" x14ac:dyDescent="0.25">
      <c r="A5427" s="91" t="s">
        <v>57</v>
      </c>
      <c r="B5427" s="92" t="s">
        <v>43</v>
      </c>
      <c r="C5427" s="92" t="s">
        <v>55</v>
      </c>
      <c r="D5427" s="92" t="s">
        <v>123</v>
      </c>
      <c r="E5427" s="92" t="s">
        <v>37</v>
      </c>
      <c r="F5427" s="92" t="s">
        <v>121</v>
      </c>
      <c r="G5427" s="93" t="s">
        <v>37</v>
      </c>
      <c r="H5427" s="93" t="s">
        <v>37</v>
      </c>
      <c r="I5427" s="92" t="s">
        <v>45</v>
      </c>
      <c r="J5427" s="94">
        <v>31394</v>
      </c>
      <c r="K5427" s="95">
        <v>51686</v>
      </c>
      <c r="L5427" s="96">
        <v>2045459.42999965</v>
      </c>
    </row>
    <row r="5428" spans="1:12" s="97" customFormat="1" ht="15" customHeight="1" x14ac:dyDescent="0.25">
      <c r="A5428" s="91" t="s">
        <v>57</v>
      </c>
      <c r="B5428" s="92" t="s">
        <v>43</v>
      </c>
      <c r="C5428" s="92" t="s">
        <v>55</v>
      </c>
      <c r="D5428" s="92" t="s">
        <v>123</v>
      </c>
      <c r="E5428" s="92" t="s">
        <v>37</v>
      </c>
      <c r="F5428" s="92" t="s">
        <v>60</v>
      </c>
      <c r="G5428" s="93" t="s">
        <v>37</v>
      </c>
      <c r="H5428" s="93" t="s">
        <v>37</v>
      </c>
      <c r="I5428" s="92" t="s">
        <v>117</v>
      </c>
      <c r="J5428" s="94">
        <v>6039</v>
      </c>
      <c r="K5428" s="95">
        <v>10060</v>
      </c>
      <c r="L5428" s="96">
        <v>435411.89999995398</v>
      </c>
    </row>
    <row r="5429" spans="1:12" s="97" customFormat="1" ht="15" customHeight="1" x14ac:dyDescent="0.25">
      <c r="A5429" s="91" t="s">
        <v>57</v>
      </c>
      <c r="B5429" s="92" t="s">
        <v>43</v>
      </c>
      <c r="C5429" s="92" t="s">
        <v>55</v>
      </c>
      <c r="D5429" s="92" t="s">
        <v>123</v>
      </c>
      <c r="E5429" s="92" t="s">
        <v>37</v>
      </c>
      <c r="F5429" s="92" t="s">
        <v>60</v>
      </c>
      <c r="G5429" s="93" t="s">
        <v>37</v>
      </c>
      <c r="H5429" s="93" t="s">
        <v>37</v>
      </c>
      <c r="I5429" s="92" t="s">
        <v>45</v>
      </c>
      <c r="J5429" s="94">
        <v>6666</v>
      </c>
      <c r="K5429" s="95">
        <v>10207</v>
      </c>
      <c r="L5429" s="96">
        <v>424022.06000002899</v>
      </c>
    </row>
    <row r="5430" spans="1:12" s="97" customFormat="1" ht="15" customHeight="1" x14ac:dyDescent="0.25">
      <c r="A5430" s="91" t="s">
        <v>57</v>
      </c>
      <c r="B5430" s="92" t="s">
        <v>43</v>
      </c>
      <c r="C5430" s="92" t="s">
        <v>55</v>
      </c>
      <c r="D5430" s="92" t="s">
        <v>123</v>
      </c>
      <c r="E5430" s="92" t="s">
        <v>37</v>
      </c>
      <c r="F5430" s="92" t="s">
        <v>37</v>
      </c>
      <c r="G5430" s="93" t="s">
        <v>41</v>
      </c>
      <c r="H5430" s="93" t="s">
        <v>37</v>
      </c>
      <c r="I5430" s="92" t="s">
        <v>117</v>
      </c>
      <c r="J5430" s="94">
        <v>6575</v>
      </c>
      <c r="K5430" s="95">
        <v>12119</v>
      </c>
      <c r="L5430" s="96">
        <v>511464.97999998502</v>
      </c>
    </row>
    <row r="5431" spans="1:12" s="97" customFormat="1" ht="15" customHeight="1" x14ac:dyDescent="0.25">
      <c r="A5431" s="91" t="s">
        <v>57</v>
      </c>
      <c r="B5431" s="92" t="s">
        <v>43</v>
      </c>
      <c r="C5431" s="92" t="s">
        <v>55</v>
      </c>
      <c r="D5431" s="92" t="s">
        <v>123</v>
      </c>
      <c r="E5431" s="92" t="s">
        <v>37</v>
      </c>
      <c r="F5431" s="92" t="s">
        <v>37</v>
      </c>
      <c r="G5431" s="93" t="s">
        <v>41</v>
      </c>
      <c r="H5431" s="93" t="s">
        <v>37</v>
      </c>
      <c r="I5431" s="92" t="s">
        <v>45</v>
      </c>
      <c r="J5431" s="94">
        <v>6820</v>
      </c>
      <c r="K5431" s="95">
        <v>10930</v>
      </c>
      <c r="L5431" s="96">
        <v>436257.780000042</v>
      </c>
    </row>
    <row r="5432" spans="1:12" s="97" customFormat="1" ht="15" customHeight="1" x14ac:dyDescent="0.25">
      <c r="A5432" s="91" t="s">
        <v>57</v>
      </c>
      <c r="B5432" s="92" t="s">
        <v>43</v>
      </c>
      <c r="C5432" s="92" t="s">
        <v>55</v>
      </c>
      <c r="D5432" s="92" t="s">
        <v>123</v>
      </c>
      <c r="E5432" s="92" t="s">
        <v>37</v>
      </c>
      <c r="F5432" s="92" t="s">
        <v>37</v>
      </c>
      <c r="G5432" s="93" t="s">
        <v>42</v>
      </c>
      <c r="H5432" s="93" t="s">
        <v>37</v>
      </c>
      <c r="I5432" s="92" t="s">
        <v>117</v>
      </c>
      <c r="J5432" s="94">
        <v>6673</v>
      </c>
      <c r="K5432" s="95">
        <v>11936</v>
      </c>
      <c r="L5432" s="96">
        <v>501544.10999998002</v>
      </c>
    </row>
    <row r="5433" spans="1:12" s="97" customFormat="1" ht="15" customHeight="1" x14ac:dyDescent="0.25">
      <c r="A5433" s="91" t="s">
        <v>57</v>
      </c>
      <c r="B5433" s="92" t="s">
        <v>43</v>
      </c>
      <c r="C5433" s="92" t="s">
        <v>55</v>
      </c>
      <c r="D5433" s="92" t="s">
        <v>123</v>
      </c>
      <c r="E5433" s="92" t="s">
        <v>37</v>
      </c>
      <c r="F5433" s="92" t="s">
        <v>37</v>
      </c>
      <c r="G5433" s="93" t="s">
        <v>42</v>
      </c>
      <c r="H5433" s="93" t="s">
        <v>37</v>
      </c>
      <c r="I5433" s="92" t="s">
        <v>45</v>
      </c>
      <c r="J5433" s="94">
        <v>8108</v>
      </c>
      <c r="K5433" s="95">
        <v>12959</v>
      </c>
      <c r="L5433" s="96">
        <v>517242.24000008201</v>
      </c>
    </row>
    <row r="5434" spans="1:12" s="97" customFormat="1" ht="15" customHeight="1" x14ac:dyDescent="0.25">
      <c r="A5434" s="91" t="s">
        <v>57</v>
      </c>
      <c r="B5434" s="92" t="s">
        <v>43</v>
      </c>
      <c r="C5434" s="92" t="s">
        <v>55</v>
      </c>
      <c r="D5434" s="92" t="s">
        <v>123</v>
      </c>
      <c r="E5434" s="92" t="s">
        <v>37</v>
      </c>
      <c r="F5434" s="92" t="s">
        <v>37</v>
      </c>
      <c r="G5434" s="93" t="s">
        <v>43</v>
      </c>
      <c r="H5434" s="93" t="s">
        <v>37</v>
      </c>
      <c r="I5434" s="92" t="s">
        <v>117</v>
      </c>
      <c r="J5434" s="94">
        <v>6625</v>
      </c>
      <c r="K5434" s="95">
        <v>11230</v>
      </c>
      <c r="L5434" s="96">
        <v>467905.36999998102</v>
      </c>
    </row>
    <row r="5435" spans="1:12" s="97" customFormat="1" ht="15" customHeight="1" x14ac:dyDescent="0.25">
      <c r="A5435" s="91" t="s">
        <v>57</v>
      </c>
      <c r="B5435" s="92" t="s">
        <v>43</v>
      </c>
      <c r="C5435" s="92" t="s">
        <v>55</v>
      </c>
      <c r="D5435" s="92" t="s">
        <v>123</v>
      </c>
      <c r="E5435" s="92" t="s">
        <v>37</v>
      </c>
      <c r="F5435" s="92" t="s">
        <v>37</v>
      </c>
      <c r="G5435" s="93" t="s">
        <v>43</v>
      </c>
      <c r="H5435" s="93" t="s">
        <v>37</v>
      </c>
      <c r="I5435" s="92" t="s">
        <v>45</v>
      </c>
      <c r="J5435" s="94">
        <v>8703</v>
      </c>
      <c r="K5435" s="95">
        <v>13553</v>
      </c>
      <c r="L5435" s="96">
        <v>540140.17000010097</v>
      </c>
    </row>
    <row r="5436" spans="1:12" s="97" customFormat="1" ht="15" customHeight="1" x14ac:dyDescent="0.25">
      <c r="A5436" s="91" t="s">
        <v>57</v>
      </c>
      <c r="B5436" s="92" t="s">
        <v>43</v>
      </c>
      <c r="C5436" s="92" t="s">
        <v>55</v>
      </c>
      <c r="D5436" s="92" t="s">
        <v>123</v>
      </c>
      <c r="E5436" s="92" t="s">
        <v>37</v>
      </c>
      <c r="F5436" s="92" t="s">
        <v>37</v>
      </c>
      <c r="G5436" s="93" t="s">
        <v>44</v>
      </c>
      <c r="H5436" s="93" t="s">
        <v>37</v>
      </c>
      <c r="I5436" s="92" t="s">
        <v>117</v>
      </c>
      <c r="J5436" s="94">
        <v>6479</v>
      </c>
      <c r="K5436" s="95">
        <v>10872</v>
      </c>
      <c r="L5436" s="96">
        <v>451972.18999998103</v>
      </c>
    </row>
    <row r="5437" spans="1:12" s="97" customFormat="1" ht="15" customHeight="1" x14ac:dyDescent="0.25">
      <c r="A5437" s="91" t="s">
        <v>57</v>
      </c>
      <c r="B5437" s="92" t="s">
        <v>43</v>
      </c>
      <c r="C5437" s="92" t="s">
        <v>55</v>
      </c>
      <c r="D5437" s="92" t="s">
        <v>123</v>
      </c>
      <c r="E5437" s="92" t="s">
        <v>37</v>
      </c>
      <c r="F5437" s="92" t="s">
        <v>37</v>
      </c>
      <c r="G5437" s="93" t="s">
        <v>44</v>
      </c>
      <c r="H5437" s="93" t="s">
        <v>37</v>
      </c>
      <c r="I5437" s="92" t="s">
        <v>45</v>
      </c>
      <c r="J5437" s="94">
        <v>8523</v>
      </c>
      <c r="K5437" s="95">
        <v>13201</v>
      </c>
      <c r="L5437" s="96">
        <v>526575.89000008698</v>
      </c>
    </row>
    <row r="5438" spans="1:12" s="97" customFormat="1" ht="15" customHeight="1" x14ac:dyDescent="0.25">
      <c r="A5438" s="91" t="s">
        <v>57</v>
      </c>
      <c r="B5438" s="92" t="s">
        <v>43</v>
      </c>
      <c r="C5438" s="92" t="s">
        <v>55</v>
      </c>
      <c r="D5438" s="92" t="s">
        <v>123</v>
      </c>
      <c r="E5438" s="92" t="s">
        <v>37</v>
      </c>
      <c r="F5438" s="92" t="s">
        <v>37</v>
      </c>
      <c r="G5438" s="93" t="s">
        <v>98</v>
      </c>
      <c r="H5438" s="93" t="s">
        <v>37</v>
      </c>
      <c r="I5438" s="92" t="s">
        <v>117</v>
      </c>
      <c r="J5438" s="94">
        <v>6372</v>
      </c>
      <c r="K5438" s="95">
        <v>10291</v>
      </c>
      <c r="L5438" s="96">
        <v>433420.179999983</v>
      </c>
    </row>
    <row r="5439" spans="1:12" s="97" customFormat="1" ht="15" customHeight="1" x14ac:dyDescent="0.25">
      <c r="A5439" s="91" t="s">
        <v>57</v>
      </c>
      <c r="B5439" s="92" t="s">
        <v>43</v>
      </c>
      <c r="C5439" s="92" t="s">
        <v>55</v>
      </c>
      <c r="D5439" s="92" t="s">
        <v>123</v>
      </c>
      <c r="E5439" s="92" t="s">
        <v>37</v>
      </c>
      <c r="F5439" s="92" t="s">
        <v>37</v>
      </c>
      <c r="G5439" s="93" t="s">
        <v>98</v>
      </c>
      <c r="H5439" s="93" t="s">
        <v>37</v>
      </c>
      <c r="I5439" s="92" t="s">
        <v>45</v>
      </c>
      <c r="J5439" s="94">
        <v>8264</v>
      </c>
      <c r="K5439" s="95">
        <v>12680</v>
      </c>
      <c r="L5439" s="96">
        <v>506038.97000007099</v>
      </c>
    </row>
    <row r="5440" spans="1:12" s="97" customFormat="1" ht="15" customHeight="1" x14ac:dyDescent="0.25">
      <c r="A5440" s="91" t="s">
        <v>57</v>
      </c>
      <c r="B5440" s="92" t="s">
        <v>43</v>
      </c>
      <c r="C5440" s="92" t="s">
        <v>55</v>
      </c>
      <c r="D5440" s="92" t="s">
        <v>123</v>
      </c>
      <c r="E5440" s="92" t="s">
        <v>37</v>
      </c>
      <c r="F5440" s="92" t="s">
        <v>37</v>
      </c>
      <c r="G5440" s="93" t="s">
        <v>37</v>
      </c>
      <c r="H5440" s="93" t="s">
        <v>122</v>
      </c>
      <c r="I5440" s="92" t="s">
        <v>117</v>
      </c>
      <c r="J5440" s="94">
        <v>6203</v>
      </c>
      <c r="K5440" s="95">
        <v>11755</v>
      </c>
      <c r="L5440" s="96">
        <v>534753.46000004001</v>
      </c>
    </row>
    <row r="5441" spans="1:12" s="97" customFormat="1" ht="15" customHeight="1" x14ac:dyDescent="0.25">
      <c r="A5441" s="91" t="s">
        <v>57</v>
      </c>
      <c r="B5441" s="92" t="s">
        <v>43</v>
      </c>
      <c r="C5441" s="92" t="s">
        <v>55</v>
      </c>
      <c r="D5441" s="92" t="s">
        <v>123</v>
      </c>
      <c r="E5441" s="92" t="s">
        <v>37</v>
      </c>
      <c r="F5441" s="92" t="s">
        <v>37</v>
      </c>
      <c r="G5441" s="93" t="s">
        <v>37</v>
      </c>
      <c r="H5441" s="93" t="s">
        <v>122</v>
      </c>
      <c r="I5441" s="92" t="s">
        <v>45</v>
      </c>
      <c r="J5441" s="94">
        <v>8529</v>
      </c>
      <c r="K5441" s="95">
        <v>13366</v>
      </c>
      <c r="L5441" s="96">
        <v>548115.98000005598</v>
      </c>
    </row>
    <row r="5442" spans="1:12" s="97" customFormat="1" ht="15" customHeight="1" x14ac:dyDescent="0.25">
      <c r="A5442" s="91" t="s">
        <v>57</v>
      </c>
      <c r="B5442" s="92" t="s">
        <v>43</v>
      </c>
      <c r="C5442" s="92" t="s">
        <v>55</v>
      </c>
      <c r="D5442" s="92" t="s">
        <v>123</v>
      </c>
      <c r="E5442" s="92" t="s">
        <v>37</v>
      </c>
      <c r="F5442" s="92" t="s">
        <v>37</v>
      </c>
      <c r="G5442" s="93" t="s">
        <v>37</v>
      </c>
      <c r="H5442" s="93" t="s">
        <v>37</v>
      </c>
      <c r="I5442" s="92" t="s">
        <v>117</v>
      </c>
      <c r="J5442" s="94">
        <v>32649</v>
      </c>
      <c r="K5442" s="95">
        <v>57951</v>
      </c>
      <c r="L5442" s="96">
        <v>2428729.2799988701</v>
      </c>
    </row>
    <row r="5443" spans="1:12" s="97" customFormat="1" ht="15" customHeight="1" x14ac:dyDescent="0.25">
      <c r="A5443" s="91" t="s">
        <v>57</v>
      </c>
      <c r="B5443" s="92" t="s">
        <v>43</v>
      </c>
      <c r="C5443" s="92" t="s">
        <v>55</v>
      </c>
      <c r="D5443" s="92" t="s">
        <v>123</v>
      </c>
      <c r="E5443" s="92" t="s">
        <v>37</v>
      </c>
      <c r="F5443" s="92" t="s">
        <v>37</v>
      </c>
      <c r="G5443" s="93" t="s">
        <v>37</v>
      </c>
      <c r="H5443" s="93" t="s">
        <v>37</v>
      </c>
      <c r="I5443" s="92" t="s">
        <v>45</v>
      </c>
      <c r="J5443" s="94">
        <v>40033</v>
      </c>
      <c r="K5443" s="95">
        <v>64876</v>
      </c>
      <c r="L5443" s="96">
        <v>2588971.0899989801</v>
      </c>
    </row>
    <row r="5444" spans="1:12" s="97" customFormat="1" ht="15" customHeight="1" x14ac:dyDescent="0.25">
      <c r="A5444" s="91" t="s">
        <v>57</v>
      </c>
      <c r="B5444" s="92" t="s">
        <v>43</v>
      </c>
      <c r="C5444" s="92" t="s">
        <v>55</v>
      </c>
      <c r="D5444" s="92" t="s">
        <v>123</v>
      </c>
      <c r="E5444" s="92" t="s">
        <v>37</v>
      </c>
      <c r="F5444" s="92" t="s">
        <v>37</v>
      </c>
      <c r="G5444" s="93" t="s">
        <v>37</v>
      </c>
      <c r="H5444" s="93" t="s">
        <v>64</v>
      </c>
      <c r="I5444" s="92" t="s">
        <v>117</v>
      </c>
      <c r="J5444" s="94">
        <v>25797</v>
      </c>
      <c r="K5444" s="95">
        <v>44935</v>
      </c>
      <c r="L5444" s="96">
        <v>1841452.4499995201</v>
      </c>
    </row>
    <row r="5445" spans="1:12" s="97" customFormat="1" ht="15" customHeight="1" x14ac:dyDescent="0.25">
      <c r="A5445" s="91" t="s">
        <v>57</v>
      </c>
      <c r="B5445" s="92" t="s">
        <v>43</v>
      </c>
      <c r="C5445" s="92" t="s">
        <v>55</v>
      </c>
      <c r="D5445" s="92" t="s">
        <v>123</v>
      </c>
      <c r="E5445" s="92" t="s">
        <v>37</v>
      </c>
      <c r="F5445" s="92" t="s">
        <v>37</v>
      </c>
      <c r="G5445" s="93" t="s">
        <v>37</v>
      </c>
      <c r="H5445" s="93" t="s">
        <v>64</v>
      </c>
      <c r="I5445" s="92" t="s">
        <v>45</v>
      </c>
      <c r="J5445" s="94">
        <v>30753</v>
      </c>
      <c r="K5445" s="95">
        <v>50194</v>
      </c>
      <c r="L5445" s="96">
        <v>1987496.6099995601</v>
      </c>
    </row>
    <row r="5446" spans="1:12" s="97" customFormat="1" ht="15" customHeight="1" x14ac:dyDescent="0.25">
      <c r="A5446" s="91" t="s">
        <v>57</v>
      </c>
      <c r="B5446" s="92" t="s">
        <v>43</v>
      </c>
      <c r="C5446" s="92" t="s">
        <v>55</v>
      </c>
      <c r="D5446" s="92" t="s">
        <v>125</v>
      </c>
      <c r="E5446" s="92" t="s">
        <v>61</v>
      </c>
      <c r="F5446" s="92" t="s">
        <v>37</v>
      </c>
      <c r="G5446" s="93" t="s">
        <v>37</v>
      </c>
      <c r="H5446" s="93" t="s">
        <v>37</v>
      </c>
      <c r="I5446" s="92" t="s">
        <v>117</v>
      </c>
      <c r="J5446" s="94">
        <v>2373</v>
      </c>
      <c r="K5446" s="95">
        <v>21916</v>
      </c>
      <c r="L5446" s="96">
        <v>1336808.4199999899</v>
      </c>
    </row>
    <row r="5447" spans="1:12" s="97" customFormat="1" ht="15" customHeight="1" x14ac:dyDescent="0.25">
      <c r="A5447" s="91" t="s">
        <v>57</v>
      </c>
      <c r="B5447" s="92" t="s">
        <v>43</v>
      </c>
      <c r="C5447" s="92" t="s">
        <v>55</v>
      </c>
      <c r="D5447" s="92" t="s">
        <v>125</v>
      </c>
      <c r="E5447" s="92" t="s">
        <v>61</v>
      </c>
      <c r="F5447" s="92" t="s">
        <v>37</v>
      </c>
      <c r="G5447" s="93" t="s">
        <v>37</v>
      </c>
      <c r="H5447" s="93" t="s">
        <v>37</v>
      </c>
      <c r="I5447" s="92" t="s">
        <v>45</v>
      </c>
      <c r="J5447" s="94">
        <v>5548</v>
      </c>
      <c r="K5447" s="95">
        <v>42552</v>
      </c>
      <c r="L5447" s="96">
        <v>2503004.3800001401</v>
      </c>
    </row>
    <row r="5448" spans="1:12" s="97" customFormat="1" ht="15" customHeight="1" x14ac:dyDescent="0.25">
      <c r="A5448" s="91" t="s">
        <v>57</v>
      </c>
      <c r="B5448" s="92" t="s">
        <v>43</v>
      </c>
      <c r="C5448" s="92" t="s">
        <v>55</v>
      </c>
      <c r="D5448" s="92" t="s">
        <v>125</v>
      </c>
      <c r="E5448" s="92" t="s">
        <v>62</v>
      </c>
      <c r="F5448" s="92" t="s">
        <v>37</v>
      </c>
      <c r="G5448" s="93" t="s">
        <v>37</v>
      </c>
      <c r="H5448" s="93" t="s">
        <v>37</v>
      </c>
      <c r="I5448" s="92" t="s">
        <v>117</v>
      </c>
      <c r="J5448" s="94">
        <v>1550</v>
      </c>
      <c r="K5448" s="95">
        <v>15429</v>
      </c>
      <c r="L5448" s="96">
        <v>919326.529999992</v>
      </c>
    </row>
    <row r="5449" spans="1:12" s="97" customFormat="1" ht="15" customHeight="1" x14ac:dyDescent="0.25">
      <c r="A5449" s="91" t="s">
        <v>57</v>
      </c>
      <c r="B5449" s="92" t="s">
        <v>43</v>
      </c>
      <c r="C5449" s="92" t="s">
        <v>55</v>
      </c>
      <c r="D5449" s="92" t="s">
        <v>125</v>
      </c>
      <c r="E5449" s="92" t="s">
        <v>62</v>
      </c>
      <c r="F5449" s="92" t="s">
        <v>37</v>
      </c>
      <c r="G5449" s="93" t="s">
        <v>37</v>
      </c>
      <c r="H5449" s="93" t="s">
        <v>37</v>
      </c>
      <c r="I5449" s="92" t="s">
        <v>45</v>
      </c>
      <c r="J5449" s="94">
        <v>3115</v>
      </c>
      <c r="K5449" s="95">
        <v>21830</v>
      </c>
      <c r="L5449" s="96">
        <v>1274073.5800000599</v>
      </c>
    </row>
    <row r="5450" spans="1:12" s="97" customFormat="1" ht="15" customHeight="1" x14ac:dyDescent="0.25">
      <c r="A5450" s="91" t="s">
        <v>57</v>
      </c>
      <c r="B5450" s="92" t="s">
        <v>43</v>
      </c>
      <c r="C5450" s="92" t="s">
        <v>55</v>
      </c>
      <c r="D5450" s="92" t="s">
        <v>125</v>
      </c>
      <c r="E5450" s="92" t="s">
        <v>37</v>
      </c>
      <c r="F5450" s="92" t="s">
        <v>120</v>
      </c>
      <c r="G5450" s="93" t="s">
        <v>37</v>
      </c>
      <c r="H5450" s="93" t="s">
        <v>37</v>
      </c>
      <c r="I5450" s="92" t="s">
        <v>117</v>
      </c>
      <c r="J5450" s="94">
        <v>305</v>
      </c>
      <c r="K5450" s="95">
        <v>2321</v>
      </c>
      <c r="L5450" s="96">
        <v>196496.869999997</v>
      </c>
    </row>
    <row r="5451" spans="1:12" s="97" customFormat="1" ht="15" customHeight="1" x14ac:dyDescent="0.25">
      <c r="A5451" s="91" t="s">
        <v>57</v>
      </c>
      <c r="B5451" s="92" t="s">
        <v>43</v>
      </c>
      <c r="C5451" s="92" t="s">
        <v>55</v>
      </c>
      <c r="D5451" s="92" t="s">
        <v>125</v>
      </c>
      <c r="E5451" s="92" t="s">
        <v>37</v>
      </c>
      <c r="F5451" s="92" t="s">
        <v>120</v>
      </c>
      <c r="G5451" s="93" t="s">
        <v>37</v>
      </c>
      <c r="H5451" s="93" t="s">
        <v>37</v>
      </c>
      <c r="I5451" s="92" t="s">
        <v>45</v>
      </c>
      <c r="J5451" s="94">
        <v>595</v>
      </c>
      <c r="K5451" s="95">
        <v>4665</v>
      </c>
      <c r="L5451" s="96">
        <v>290638.35000000102</v>
      </c>
    </row>
    <row r="5452" spans="1:12" s="97" customFormat="1" ht="15" customHeight="1" x14ac:dyDescent="0.25">
      <c r="A5452" s="91" t="s">
        <v>57</v>
      </c>
      <c r="B5452" s="92" t="s">
        <v>43</v>
      </c>
      <c r="C5452" s="92" t="s">
        <v>55</v>
      </c>
      <c r="D5452" s="92" t="s">
        <v>125</v>
      </c>
      <c r="E5452" s="92" t="s">
        <v>37</v>
      </c>
      <c r="F5452" s="92" t="s">
        <v>121</v>
      </c>
      <c r="G5452" s="93" t="s">
        <v>37</v>
      </c>
      <c r="H5452" s="93" t="s">
        <v>37</v>
      </c>
      <c r="I5452" s="92" t="s">
        <v>117</v>
      </c>
      <c r="J5452" s="94">
        <v>3015</v>
      </c>
      <c r="K5452" s="95">
        <v>28016</v>
      </c>
      <c r="L5452" s="96">
        <v>1672983.0099997099</v>
      </c>
    </row>
    <row r="5453" spans="1:12" s="97" customFormat="1" ht="15" customHeight="1" x14ac:dyDescent="0.25">
      <c r="A5453" s="91" t="s">
        <v>57</v>
      </c>
      <c r="B5453" s="92" t="s">
        <v>43</v>
      </c>
      <c r="C5453" s="92" t="s">
        <v>55</v>
      </c>
      <c r="D5453" s="92" t="s">
        <v>125</v>
      </c>
      <c r="E5453" s="92" t="s">
        <v>37</v>
      </c>
      <c r="F5453" s="92" t="s">
        <v>121</v>
      </c>
      <c r="G5453" s="93" t="s">
        <v>37</v>
      </c>
      <c r="H5453" s="93" t="s">
        <v>37</v>
      </c>
      <c r="I5453" s="92" t="s">
        <v>45</v>
      </c>
      <c r="J5453" s="94">
        <v>6843</v>
      </c>
      <c r="K5453" s="95">
        <v>51139</v>
      </c>
      <c r="L5453" s="96">
        <v>2994317.0699999598</v>
      </c>
    </row>
    <row r="5454" spans="1:12" s="97" customFormat="1" ht="15" customHeight="1" x14ac:dyDescent="0.25">
      <c r="A5454" s="91" t="s">
        <v>57</v>
      </c>
      <c r="B5454" s="92" t="s">
        <v>43</v>
      </c>
      <c r="C5454" s="92" t="s">
        <v>55</v>
      </c>
      <c r="D5454" s="92" t="s">
        <v>125</v>
      </c>
      <c r="E5454" s="92" t="s">
        <v>37</v>
      </c>
      <c r="F5454" s="92" t="s">
        <v>60</v>
      </c>
      <c r="G5454" s="93" t="s">
        <v>37</v>
      </c>
      <c r="H5454" s="93" t="s">
        <v>37</v>
      </c>
      <c r="I5454" s="92" t="s">
        <v>117</v>
      </c>
      <c r="J5454" s="94">
        <v>611</v>
      </c>
      <c r="K5454" s="95">
        <v>7008</v>
      </c>
      <c r="L5454" s="96">
        <v>386655.07000001101</v>
      </c>
    </row>
    <row r="5455" spans="1:12" s="97" customFormat="1" ht="15" customHeight="1" x14ac:dyDescent="0.25">
      <c r="A5455" s="91" t="s">
        <v>57</v>
      </c>
      <c r="B5455" s="92" t="s">
        <v>43</v>
      </c>
      <c r="C5455" s="92" t="s">
        <v>55</v>
      </c>
      <c r="D5455" s="92" t="s">
        <v>125</v>
      </c>
      <c r="E5455" s="92" t="s">
        <v>37</v>
      </c>
      <c r="F5455" s="92" t="s">
        <v>60</v>
      </c>
      <c r="G5455" s="93" t="s">
        <v>37</v>
      </c>
      <c r="H5455" s="93" t="s">
        <v>37</v>
      </c>
      <c r="I5455" s="92" t="s">
        <v>45</v>
      </c>
      <c r="J5455" s="94">
        <v>1244</v>
      </c>
      <c r="K5455" s="95">
        <v>8578</v>
      </c>
      <c r="L5455" s="96">
        <v>492122.53999998601</v>
      </c>
    </row>
    <row r="5456" spans="1:12" s="97" customFormat="1" ht="15" customHeight="1" x14ac:dyDescent="0.25">
      <c r="A5456" s="91" t="s">
        <v>57</v>
      </c>
      <c r="B5456" s="92" t="s">
        <v>43</v>
      </c>
      <c r="C5456" s="92" t="s">
        <v>55</v>
      </c>
      <c r="D5456" s="92" t="s">
        <v>125</v>
      </c>
      <c r="E5456" s="92" t="s">
        <v>37</v>
      </c>
      <c r="F5456" s="92" t="s">
        <v>37</v>
      </c>
      <c r="G5456" s="93" t="s">
        <v>41</v>
      </c>
      <c r="H5456" s="93" t="s">
        <v>37</v>
      </c>
      <c r="I5456" s="92" t="s">
        <v>117</v>
      </c>
      <c r="J5456" s="94">
        <v>950</v>
      </c>
      <c r="K5456" s="95">
        <v>9129</v>
      </c>
      <c r="L5456" s="96">
        <v>572574.13000000105</v>
      </c>
    </row>
    <row r="5457" spans="1:12" s="97" customFormat="1" ht="15" customHeight="1" x14ac:dyDescent="0.25">
      <c r="A5457" s="91" t="s">
        <v>57</v>
      </c>
      <c r="B5457" s="92" t="s">
        <v>43</v>
      </c>
      <c r="C5457" s="92" t="s">
        <v>55</v>
      </c>
      <c r="D5457" s="92" t="s">
        <v>125</v>
      </c>
      <c r="E5457" s="92" t="s">
        <v>37</v>
      </c>
      <c r="F5457" s="92" t="s">
        <v>37</v>
      </c>
      <c r="G5457" s="93" t="s">
        <v>41</v>
      </c>
      <c r="H5457" s="93" t="s">
        <v>37</v>
      </c>
      <c r="I5457" s="92" t="s">
        <v>45</v>
      </c>
      <c r="J5457" s="94">
        <v>1655</v>
      </c>
      <c r="K5457" s="95">
        <v>10126</v>
      </c>
      <c r="L5457" s="96">
        <v>613647.24999996705</v>
      </c>
    </row>
    <row r="5458" spans="1:12" s="97" customFormat="1" ht="15" customHeight="1" x14ac:dyDescent="0.25">
      <c r="A5458" s="91" t="s">
        <v>57</v>
      </c>
      <c r="B5458" s="92" t="s">
        <v>43</v>
      </c>
      <c r="C5458" s="92" t="s">
        <v>55</v>
      </c>
      <c r="D5458" s="92" t="s">
        <v>125</v>
      </c>
      <c r="E5458" s="92" t="s">
        <v>37</v>
      </c>
      <c r="F5458" s="92" t="s">
        <v>37</v>
      </c>
      <c r="G5458" s="93" t="s">
        <v>42</v>
      </c>
      <c r="H5458" s="93" t="s">
        <v>37</v>
      </c>
      <c r="I5458" s="92" t="s">
        <v>117</v>
      </c>
      <c r="J5458" s="94">
        <v>827</v>
      </c>
      <c r="K5458" s="95">
        <v>7691</v>
      </c>
      <c r="L5458" s="96">
        <v>468221.92999999202</v>
      </c>
    </row>
    <row r="5459" spans="1:12" s="97" customFormat="1" ht="15" customHeight="1" x14ac:dyDescent="0.25">
      <c r="A5459" s="91" t="s">
        <v>57</v>
      </c>
      <c r="B5459" s="92" t="s">
        <v>43</v>
      </c>
      <c r="C5459" s="92" t="s">
        <v>55</v>
      </c>
      <c r="D5459" s="92" t="s">
        <v>125</v>
      </c>
      <c r="E5459" s="92" t="s">
        <v>37</v>
      </c>
      <c r="F5459" s="92" t="s">
        <v>37</v>
      </c>
      <c r="G5459" s="93" t="s">
        <v>42</v>
      </c>
      <c r="H5459" s="93" t="s">
        <v>37</v>
      </c>
      <c r="I5459" s="92" t="s">
        <v>45</v>
      </c>
      <c r="J5459" s="94">
        <v>1921</v>
      </c>
      <c r="K5459" s="95">
        <v>12543</v>
      </c>
      <c r="L5459" s="96">
        <v>748976.75999997498</v>
      </c>
    </row>
    <row r="5460" spans="1:12" s="97" customFormat="1" ht="15" customHeight="1" x14ac:dyDescent="0.25">
      <c r="A5460" s="91" t="s">
        <v>57</v>
      </c>
      <c r="B5460" s="92" t="s">
        <v>43</v>
      </c>
      <c r="C5460" s="92" t="s">
        <v>55</v>
      </c>
      <c r="D5460" s="92" t="s">
        <v>125</v>
      </c>
      <c r="E5460" s="92" t="s">
        <v>37</v>
      </c>
      <c r="F5460" s="92" t="s">
        <v>37</v>
      </c>
      <c r="G5460" s="93" t="s">
        <v>43</v>
      </c>
      <c r="H5460" s="93" t="s">
        <v>37</v>
      </c>
      <c r="I5460" s="92" t="s">
        <v>117</v>
      </c>
      <c r="J5460" s="94">
        <v>867</v>
      </c>
      <c r="K5460" s="95">
        <v>7061</v>
      </c>
      <c r="L5460" s="96">
        <v>414703.499999994</v>
      </c>
    </row>
    <row r="5461" spans="1:12" s="97" customFormat="1" ht="15" customHeight="1" x14ac:dyDescent="0.25">
      <c r="A5461" s="91" t="s">
        <v>57</v>
      </c>
      <c r="B5461" s="92" t="s">
        <v>43</v>
      </c>
      <c r="C5461" s="92" t="s">
        <v>55</v>
      </c>
      <c r="D5461" s="92" t="s">
        <v>125</v>
      </c>
      <c r="E5461" s="92" t="s">
        <v>37</v>
      </c>
      <c r="F5461" s="92" t="s">
        <v>37</v>
      </c>
      <c r="G5461" s="93" t="s">
        <v>43</v>
      </c>
      <c r="H5461" s="93" t="s">
        <v>37</v>
      </c>
      <c r="I5461" s="92" t="s">
        <v>45</v>
      </c>
      <c r="J5461" s="94">
        <v>1812</v>
      </c>
      <c r="K5461" s="95">
        <v>12675</v>
      </c>
      <c r="L5461" s="96">
        <v>739174.61999997695</v>
      </c>
    </row>
    <row r="5462" spans="1:12" s="97" customFormat="1" ht="15" customHeight="1" x14ac:dyDescent="0.25">
      <c r="A5462" s="91" t="s">
        <v>57</v>
      </c>
      <c r="B5462" s="92" t="s">
        <v>43</v>
      </c>
      <c r="C5462" s="92" t="s">
        <v>55</v>
      </c>
      <c r="D5462" s="92" t="s">
        <v>125</v>
      </c>
      <c r="E5462" s="92" t="s">
        <v>37</v>
      </c>
      <c r="F5462" s="92" t="s">
        <v>37</v>
      </c>
      <c r="G5462" s="93" t="s">
        <v>44</v>
      </c>
      <c r="H5462" s="93" t="s">
        <v>37</v>
      </c>
      <c r="I5462" s="92" t="s">
        <v>117</v>
      </c>
      <c r="J5462" s="94">
        <v>779</v>
      </c>
      <c r="K5462" s="95">
        <v>5899</v>
      </c>
      <c r="L5462" s="96">
        <v>359499.93999999401</v>
      </c>
    </row>
    <row r="5463" spans="1:12" s="97" customFormat="1" ht="15" customHeight="1" x14ac:dyDescent="0.25">
      <c r="A5463" s="91" t="s">
        <v>57</v>
      </c>
      <c r="B5463" s="92" t="s">
        <v>43</v>
      </c>
      <c r="C5463" s="92" t="s">
        <v>55</v>
      </c>
      <c r="D5463" s="92" t="s">
        <v>125</v>
      </c>
      <c r="E5463" s="92" t="s">
        <v>37</v>
      </c>
      <c r="F5463" s="92" t="s">
        <v>37</v>
      </c>
      <c r="G5463" s="93" t="s">
        <v>44</v>
      </c>
      <c r="H5463" s="93" t="s">
        <v>37</v>
      </c>
      <c r="I5463" s="92" t="s">
        <v>45</v>
      </c>
      <c r="J5463" s="94">
        <v>1793</v>
      </c>
      <c r="K5463" s="95">
        <v>12577</v>
      </c>
      <c r="L5463" s="96">
        <v>730196.93999997899</v>
      </c>
    </row>
    <row r="5464" spans="1:12" s="97" customFormat="1" ht="15" customHeight="1" x14ac:dyDescent="0.25">
      <c r="A5464" s="91" t="s">
        <v>57</v>
      </c>
      <c r="B5464" s="92" t="s">
        <v>43</v>
      </c>
      <c r="C5464" s="92" t="s">
        <v>55</v>
      </c>
      <c r="D5464" s="92" t="s">
        <v>125</v>
      </c>
      <c r="E5464" s="92" t="s">
        <v>37</v>
      </c>
      <c r="F5464" s="92" t="s">
        <v>37</v>
      </c>
      <c r="G5464" s="93" t="s">
        <v>98</v>
      </c>
      <c r="H5464" s="93" t="s">
        <v>37</v>
      </c>
      <c r="I5464" s="92" t="s">
        <v>117</v>
      </c>
      <c r="J5464" s="94">
        <v>754</v>
      </c>
      <c r="K5464" s="95">
        <v>6648</v>
      </c>
      <c r="L5464" s="96">
        <v>383050.25999999302</v>
      </c>
    </row>
    <row r="5465" spans="1:12" s="97" customFormat="1" ht="15" customHeight="1" x14ac:dyDescent="0.25">
      <c r="A5465" s="91" t="s">
        <v>57</v>
      </c>
      <c r="B5465" s="92" t="s">
        <v>43</v>
      </c>
      <c r="C5465" s="92" t="s">
        <v>55</v>
      </c>
      <c r="D5465" s="92" t="s">
        <v>125</v>
      </c>
      <c r="E5465" s="92" t="s">
        <v>37</v>
      </c>
      <c r="F5465" s="92" t="s">
        <v>37</v>
      </c>
      <c r="G5465" s="93" t="s">
        <v>98</v>
      </c>
      <c r="H5465" s="93" t="s">
        <v>37</v>
      </c>
      <c r="I5465" s="92" t="s">
        <v>45</v>
      </c>
      <c r="J5465" s="94">
        <v>1907</v>
      </c>
      <c r="K5465" s="95">
        <v>15088</v>
      </c>
      <c r="L5465" s="96">
        <v>863879.95999997796</v>
      </c>
    </row>
    <row r="5466" spans="1:12" s="97" customFormat="1" ht="15" customHeight="1" x14ac:dyDescent="0.25">
      <c r="A5466" s="91" t="s">
        <v>57</v>
      </c>
      <c r="B5466" s="92" t="s">
        <v>43</v>
      </c>
      <c r="C5466" s="92" t="s">
        <v>55</v>
      </c>
      <c r="D5466" s="92" t="s">
        <v>125</v>
      </c>
      <c r="E5466" s="92" t="s">
        <v>37</v>
      </c>
      <c r="F5466" s="92" t="s">
        <v>37</v>
      </c>
      <c r="G5466" s="93" t="s">
        <v>37</v>
      </c>
      <c r="H5466" s="93" t="s">
        <v>122</v>
      </c>
      <c r="I5466" s="92" t="s">
        <v>117</v>
      </c>
      <c r="J5466" s="94">
        <v>559</v>
      </c>
      <c r="K5466" s="95">
        <v>4727</v>
      </c>
      <c r="L5466" s="96">
        <v>326480.790000004</v>
      </c>
    </row>
    <row r="5467" spans="1:12" s="97" customFormat="1" ht="15" customHeight="1" x14ac:dyDescent="0.25">
      <c r="A5467" s="91" t="s">
        <v>57</v>
      </c>
      <c r="B5467" s="92" t="s">
        <v>43</v>
      </c>
      <c r="C5467" s="92" t="s">
        <v>55</v>
      </c>
      <c r="D5467" s="92" t="s">
        <v>125</v>
      </c>
      <c r="E5467" s="92" t="s">
        <v>37</v>
      </c>
      <c r="F5467" s="92" t="s">
        <v>37</v>
      </c>
      <c r="G5467" s="93" t="s">
        <v>37</v>
      </c>
      <c r="H5467" s="93" t="s">
        <v>122</v>
      </c>
      <c r="I5467" s="92" t="s">
        <v>45</v>
      </c>
      <c r="J5467" s="94">
        <v>1044</v>
      </c>
      <c r="K5467" s="95">
        <v>6027</v>
      </c>
      <c r="L5467" s="96">
        <v>377050.93999998999</v>
      </c>
    </row>
    <row r="5468" spans="1:12" s="97" customFormat="1" ht="15" customHeight="1" x14ac:dyDescent="0.25">
      <c r="A5468" s="91" t="s">
        <v>57</v>
      </c>
      <c r="B5468" s="92" t="s">
        <v>43</v>
      </c>
      <c r="C5468" s="92" t="s">
        <v>55</v>
      </c>
      <c r="D5468" s="92" t="s">
        <v>125</v>
      </c>
      <c r="E5468" s="92" t="s">
        <v>37</v>
      </c>
      <c r="F5468" s="92" t="s">
        <v>37</v>
      </c>
      <c r="G5468" s="93" t="s">
        <v>37</v>
      </c>
      <c r="H5468" s="93" t="s">
        <v>37</v>
      </c>
      <c r="I5468" s="92" t="s">
        <v>117</v>
      </c>
      <c r="J5468" s="94">
        <v>3923</v>
      </c>
      <c r="K5468" s="95">
        <v>37345</v>
      </c>
      <c r="L5468" s="96">
        <v>2256134.94999963</v>
      </c>
    </row>
    <row r="5469" spans="1:12" s="97" customFormat="1" ht="15" customHeight="1" x14ac:dyDescent="0.25">
      <c r="A5469" s="91" t="s">
        <v>57</v>
      </c>
      <c r="B5469" s="92" t="s">
        <v>43</v>
      </c>
      <c r="C5469" s="92" t="s">
        <v>55</v>
      </c>
      <c r="D5469" s="92" t="s">
        <v>125</v>
      </c>
      <c r="E5469" s="92" t="s">
        <v>37</v>
      </c>
      <c r="F5469" s="92" t="s">
        <v>37</v>
      </c>
      <c r="G5469" s="93" t="s">
        <v>37</v>
      </c>
      <c r="H5469" s="93" t="s">
        <v>37</v>
      </c>
      <c r="I5469" s="92" t="s">
        <v>45</v>
      </c>
      <c r="J5469" s="94">
        <v>8663</v>
      </c>
      <c r="K5469" s="95">
        <v>64382</v>
      </c>
      <c r="L5469" s="96">
        <v>3777077.9599998002</v>
      </c>
    </row>
    <row r="5470" spans="1:12" s="97" customFormat="1" ht="15" customHeight="1" x14ac:dyDescent="0.25">
      <c r="A5470" s="91" t="s">
        <v>57</v>
      </c>
      <c r="B5470" s="92" t="s">
        <v>43</v>
      </c>
      <c r="C5470" s="92" t="s">
        <v>55</v>
      </c>
      <c r="D5470" s="92" t="s">
        <v>125</v>
      </c>
      <c r="E5470" s="92" t="s">
        <v>37</v>
      </c>
      <c r="F5470" s="92" t="s">
        <v>37</v>
      </c>
      <c r="G5470" s="93" t="s">
        <v>37</v>
      </c>
      <c r="H5470" s="93" t="s">
        <v>64</v>
      </c>
      <c r="I5470" s="92" t="s">
        <v>117</v>
      </c>
      <c r="J5470" s="94">
        <v>3308</v>
      </c>
      <c r="K5470" s="95">
        <v>31740</v>
      </c>
      <c r="L5470" s="96">
        <v>1874481.99999958</v>
      </c>
    </row>
    <row r="5471" spans="1:12" s="97" customFormat="1" ht="15" customHeight="1" x14ac:dyDescent="0.25">
      <c r="A5471" s="91" t="s">
        <v>57</v>
      </c>
      <c r="B5471" s="92" t="s">
        <v>43</v>
      </c>
      <c r="C5471" s="92" t="s">
        <v>55</v>
      </c>
      <c r="D5471" s="92" t="s">
        <v>125</v>
      </c>
      <c r="E5471" s="92" t="s">
        <v>37</v>
      </c>
      <c r="F5471" s="92" t="s">
        <v>37</v>
      </c>
      <c r="G5471" s="93" t="s">
        <v>37</v>
      </c>
      <c r="H5471" s="93" t="s">
        <v>64</v>
      </c>
      <c r="I5471" s="92" t="s">
        <v>45</v>
      </c>
      <c r="J5471" s="94">
        <v>7499</v>
      </c>
      <c r="K5471" s="95">
        <v>57082</v>
      </c>
      <c r="L5471" s="96">
        <v>3324782.0799997998</v>
      </c>
    </row>
    <row r="5472" spans="1:12" s="97" customFormat="1" ht="15" customHeight="1" x14ac:dyDescent="0.25">
      <c r="A5472" s="91" t="s">
        <v>57</v>
      </c>
      <c r="B5472" s="92" t="s">
        <v>43</v>
      </c>
      <c r="C5472" s="92" t="s">
        <v>55</v>
      </c>
      <c r="D5472" s="92" t="s">
        <v>124</v>
      </c>
      <c r="E5472" s="92" t="s">
        <v>61</v>
      </c>
      <c r="F5472" s="92" t="s">
        <v>37</v>
      </c>
      <c r="G5472" s="93" t="s">
        <v>37</v>
      </c>
      <c r="H5472" s="93" t="s">
        <v>37</v>
      </c>
      <c r="I5472" s="92" t="s">
        <v>117</v>
      </c>
      <c r="J5472" s="94">
        <v>511</v>
      </c>
      <c r="K5472" s="95">
        <v>798</v>
      </c>
      <c r="L5472" s="96">
        <v>48885.61</v>
      </c>
    </row>
    <row r="5473" spans="1:12" s="97" customFormat="1" ht="15" customHeight="1" x14ac:dyDescent="0.25">
      <c r="A5473" s="91" t="s">
        <v>57</v>
      </c>
      <c r="B5473" s="92" t="s">
        <v>43</v>
      </c>
      <c r="C5473" s="92" t="s">
        <v>55</v>
      </c>
      <c r="D5473" s="92" t="s">
        <v>124</v>
      </c>
      <c r="E5473" s="92" t="s">
        <v>61</v>
      </c>
      <c r="F5473" s="92" t="s">
        <v>37</v>
      </c>
      <c r="G5473" s="93" t="s">
        <v>37</v>
      </c>
      <c r="H5473" s="93" t="s">
        <v>37</v>
      </c>
      <c r="I5473" s="92" t="s">
        <v>45</v>
      </c>
      <c r="J5473" s="94">
        <v>707</v>
      </c>
      <c r="K5473" s="95">
        <v>1059</v>
      </c>
      <c r="L5473" s="96">
        <v>59690.569999999097</v>
      </c>
    </row>
    <row r="5474" spans="1:12" s="97" customFormat="1" ht="15" customHeight="1" x14ac:dyDescent="0.25">
      <c r="A5474" s="91" t="s">
        <v>57</v>
      </c>
      <c r="B5474" s="92" t="s">
        <v>43</v>
      </c>
      <c r="C5474" s="92" t="s">
        <v>55</v>
      </c>
      <c r="D5474" s="92" t="s">
        <v>124</v>
      </c>
      <c r="E5474" s="92" t="s">
        <v>62</v>
      </c>
      <c r="F5474" s="92" t="s">
        <v>37</v>
      </c>
      <c r="G5474" s="93" t="s">
        <v>37</v>
      </c>
      <c r="H5474" s="93" t="s">
        <v>37</v>
      </c>
      <c r="I5474" s="92" t="s">
        <v>117</v>
      </c>
      <c r="J5474" s="94">
        <v>263</v>
      </c>
      <c r="K5474" s="95">
        <v>393</v>
      </c>
      <c r="L5474" s="96">
        <v>23506.13</v>
      </c>
    </row>
    <row r="5475" spans="1:12" s="97" customFormat="1" ht="15" customHeight="1" x14ac:dyDescent="0.25">
      <c r="A5475" s="91" t="s">
        <v>57</v>
      </c>
      <c r="B5475" s="92" t="s">
        <v>43</v>
      </c>
      <c r="C5475" s="92" t="s">
        <v>55</v>
      </c>
      <c r="D5475" s="92" t="s">
        <v>124</v>
      </c>
      <c r="E5475" s="92" t="s">
        <v>62</v>
      </c>
      <c r="F5475" s="92" t="s">
        <v>37</v>
      </c>
      <c r="G5475" s="93" t="s">
        <v>37</v>
      </c>
      <c r="H5475" s="93" t="s">
        <v>37</v>
      </c>
      <c r="I5475" s="92" t="s">
        <v>45</v>
      </c>
      <c r="J5475" s="94">
        <v>425</v>
      </c>
      <c r="K5475" s="95">
        <v>597</v>
      </c>
      <c r="L5475" s="96">
        <v>33285.940000000301</v>
      </c>
    </row>
    <row r="5476" spans="1:12" s="97" customFormat="1" ht="15" customHeight="1" x14ac:dyDescent="0.25">
      <c r="A5476" s="91" t="s">
        <v>57</v>
      </c>
      <c r="B5476" s="92" t="s">
        <v>43</v>
      </c>
      <c r="C5476" s="92" t="s">
        <v>55</v>
      </c>
      <c r="D5476" s="92" t="s">
        <v>124</v>
      </c>
      <c r="E5476" s="92" t="s">
        <v>37</v>
      </c>
      <c r="F5476" s="92" t="s">
        <v>120</v>
      </c>
      <c r="G5476" s="93" t="s">
        <v>37</v>
      </c>
      <c r="H5476" s="93" t="s">
        <v>37</v>
      </c>
      <c r="I5476" s="92" t="s">
        <v>117</v>
      </c>
      <c r="J5476" s="94">
        <v>714</v>
      </c>
      <c r="K5476" s="95">
        <v>1099</v>
      </c>
      <c r="L5476" s="96">
        <v>67013.649999999805</v>
      </c>
    </row>
    <row r="5477" spans="1:12" s="97" customFormat="1" ht="15" customHeight="1" x14ac:dyDescent="0.25">
      <c r="A5477" s="91" t="s">
        <v>57</v>
      </c>
      <c r="B5477" s="92" t="s">
        <v>43</v>
      </c>
      <c r="C5477" s="92" t="s">
        <v>55</v>
      </c>
      <c r="D5477" s="92" t="s">
        <v>124</v>
      </c>
      <c r="E5477" s="92" t="s">
        <v>37</v>
      </c>
      <c r="F5477" s="92" t="s">
        <v>120</v>
      </c>
      <c r="G5477" s="93" t="s">
        <v>37</v>
      </c>
      <c r="H5477" s="93" t="s">
        <v>37</v>
      </c>
      <c r="I5477" s="92" t="s">
        <v>45</v>
      </c>
      <c r="J5477" s="94">
        <v>986</v>
      </c>
      <c r="K5477" s="95">
        <v>1470</v>
      </c>
      <c r="L5477" s="96">
        <v>82603.619999998104</v>
      </c>
    </row>
    <row r="5478" spans="1:12" s="97" customFormat="1" ht="15" customHeight="1" x14ac:dyDescent="0.25">
      <c r="A5478" s="91" t="s">
        <v>57</v>
      </c>
      <c r="B5478" s="92" t="s">
        <v>43</v>
      </c>
      <c r="C5478" s="92" t="s">
        <v>55</v>
      </c>
      <c r="D5478" s="92" t="s">
        <v>124</v>
      </c>
      <c r="E5478" s="92" t="s">
        <v>37</v>
      </c>
      <c r="F5478" s="92" t="s">
        <v>37</v>
      </c>
      <c r="G5478" s="93" t="s">
        <v>41</v>
      </c>
      <c r="H5478" s="93" t="s">
        <v>37</v>
      </c>
      <c r="I5478" s="92" t="s">
        <v>117</v>
      </c>
      <c r="J5478" s="94">
        <v>174</v>
      </c>
      <c r="K5478" s="95">
        <v>290</v>
      </c>
      <c r="L5478" s="96">
        <v>17877.900000000001</v>
      </c>
    </row>
    <row r="5479" spans="1:12" s="97" customFormat="1" ht="15" customHeight="1" x14ac:dyDescent="0.25">
      <c r="A5479" s="91" t="s">
        <v>57</v>
      </c>
      <c r="B5479" s="92" t="s">
        <v>43</v>
      </c>
      <c r="C5479" s="92" t="s">
        <v>55</v>
      </c>
      <c r="D5479" s="92" t="s">
        <v>124</v>
      </c>
      <c r="E5479" s="92" t="s">
        <v>37</v>
      </c>
      <c r="F5479" s="92" t="s">
        <v>37</v>
      </c>
      <c r="G5479" s="93" t="s">
        <v>41</v>
      </c>
      <c r="H5479" s="93" t="s">
        <v>37</v>
      </c>
      <c r="I5479" s="92" t="s">
        <v>45</v>
      </c>
      <c r="J5479" s="94">
        <v>262</v>
      </c>
      <c r="K5479" s="95">
        <v>369</v>
      </c>
      <c r="L5479" s="96">
        <v>20735.660000000102</v>
      </c>
    </row>
    <row r="5480" spans="1:12" s="97" customFormat="1" ht="15" customHeight="1" x14ac:dyDescent="0.25">
      <c r="A5480" s="91" t="s">
        <v>57</v>
      </c>
      <c r="B5480" s="92" t="s">
        <v>43</v>
      </c>
      <c r="C5480" s="92" t="s">
        <v>55</v>
      </c>
      <c r="D5480" s="92" t="s">
        <v>124</v>
      </c>
      <c r="E5480" s="92" t="s">
        <v>37</v>
      </c>
      <c r="F5480" s="92" t="s">
        <v>37</v>
      </c>
      <c r="G5480" s="93" t="s">
        <v>42</v>
      </c>
      <c r="H5480" s="93" t="s">
        <v>37</v>
      </c>
      <c r="I5480" s="92" t="s">
        <v>117</v>
      </c>
      <c r="J5480" s="94">
        <v>117</v>
      </c>
      <c r="K5480" s="95">
        <v>206</v>
      </c>
      <c r="L5480" s="96">
        <v>12422.61</v>
      </c>
    </row>
    <row r="5481" spans="1:12" s="97" customFormat="1" ht="15" customHeight="1" x14ac:dyDescent="0.25">
      <c r="A5481" s="91" t="s">
        <v>57</v>
      </c>
      <c r="B5481" s="92" t="s">
        <v>43</v>
      </c>
      <c r="C5481" s="92" t="s">
        <v>55</v>
      </c>
      <c r="D5481" s="92" t="s">
        <v>124</v>
      </c>
      <c r="E5481" s="92" t="s">
        <v>37</v>
      </c>
      <c r="F5481" s="92" t="s">
        <v>37</v>
      </c>
      <c r="G5481" s="93" t="s">
        <v>42</v>
      </c>
      <c r="H5481" s="93" t="s">
        <v>37</v>
      </c>
      <c r="I5481" s="92" t="s">
        <v>45</v>
      </c>
      <c r="J5481" s="94">
        <v>200</v>
      </c>
      <c r="K5481" s="95">
        <v>293</v>
      </c>
      <c r="L5481" s="96">
        <v>16386.300000000101</v>
      </c>
    </row>
    <row r="5482" spans="1:12" s="97" customFormat="1" ht="15" customHeight="1" x14ac:dyDescent="0.25">
      <c r="A5482" s="91" t="s">
        <v>57</v>
      </c>
      <c r="B5482" s="92" t="s">
        <v>43</v>
      </c>
      <c r="C5482" s="92" t="s">
        <v>55</v>
      </c>
      <c r="D5482" s="92" t="s">
        <v>124</v>
      </c>
      <c r="E5482" s="92" t="s">
        <v>37</v>
      </c>
      <c r="F5482" s="92" t="s">
        <v>37</v>
      </c>
      <c r="G5482" s="93" t="s">
        <v>43</v>
      </c>
      <c r="H5482" s="93" t="s">
        <v>37</v>
      </c>
      <c r="I5482" s="92" t="s">
        <v>117</v>
      </c>
      <c r="J5482" s="94">
        <v>131</v>
      </c>
      <c r="K5482" s="95">
        <v>192</v>
      </c>
      <c r="L5482" s="96">
        <v>12040.42</v>
      </c>
    </row>
    <row r="5483" spans="1:12" s="97" customFormat="1" ht="15" customHeight="1" x14ac:dyDescent="0.25">
      <c r="A5483" s="91" t="s">
        <v>57</v>
      </c>
      <c r="B5483" s="92" t="s">
        <v>43</v>
      </c>
      <c r="C5483" s="92" t="s">
        <v>55</v>
      </c>
      <c r="D5483" s="92" t="s">
        <v>124</v>
      </c>
      <c r="E5483" s="92" t="s">
        <v>37</v>
      </c>
      <c r="F5483" s="92" t="s">
        <v>37</v>
      </c>
      <c r="G5483" s="93" t="s">
        <v>43</v>
      </c>
      <c r="H5483" s="93" t="s">
        <v>37</v>
      </c>
      <c r="I5483" s="92" t="s">
        <v>45</v>
      </c>
      <c r="J5483" s="94">
        <v>185</v>
      </c>
      <c r="K5483" s="95">
        <v>253</v>
      </c>
      <c r="L5483" s="96">
        <v>14386.8100000001</v>
      </c>
    </row>
    <row r="5484" spans="1:12" s="97" customFormat="1" ht="15" customHeight="1" x14ac:dyDescent="0.25">
      <c r="A5484" s="91" t="s">
        <v>57</v>
      </c>
      <c r="B5484" s="92" t="s">
        <v>43</v>
      </c>
      <c r="C5484" s="92" t="s">
        <v>55</v>
      </c>
      <c r="D5484" s="92" t="s">
        <v>124</v>
      </c>
      <c r="E5484" s="92" t="s">
        <v>37</v>
      </c>
      <c r="F5484" s="92" t="s">
        <v>37</v>
      </c>
      <c r="G5484" s="93" t="s">
        <v>44</v>
      </c>
      <c r="H5484" s="93" t="s">
        <v>37</v>
      </c>
      <c r="I5484" s="92" t="s">
        <v>117</v>
      </c>
      <c r="J5484" s="94">
        <v>143</v>
      </c>
      <c r="K5484" s="95">
        <v>204</v>
      </c>
      <c r="L5484" s="96">
        <v>12303.14</v>
      </c>
    </row>
    <row r="5485" spans="1:12" s="97" customFormat="1" ht="15" customHeight="1" x14ac:dyDescent="0.25">
      <c r="A5485" s="91" t="s">
        <v>57</v>
      </c>
      <c r="B5485" s="92" t="s">
        <v>43</v>
      </c>
      <c r="C5485" s="92" t="s">
        <v>55</v>
      </c>
      <c r="D5485" s="92" t="s">
        <v>124</v>
      </c>
      <c r="E5485" s="92" t="s">
        <v>37</v>
      </c>
      <c r="F5485" s="92" t="s">
        <v>37</v>
      </c>
      <c r="G5485" s="93" t="s">
        <v>44</v>
      </c>
      <c r="H5485" s="93" t="s">
        <v>37</v>
      </c>
      <c r="I5485" s="92" t="s">
        <v>45</v>
      </c>
      <c r="J5485" s="94">
        <v>202</v>
      </c>
      <c r="K5485" s="95">
        <v>291</v>
      </c>
      <c r="L5485" s="96">
        <v>16453.9200000001</v>
      </c>
    </row>
    <row r="5486" spans="1:12" s="97" customFormat="1" ht="15" customHeight="1" x14ac:dyDescent="0.25">
      <c r="A5486" s="91" t="s">
        <v>57</v>
      </c>
      <c r="B5486" s="92" t="s">
        <v>43</v>
      </c>
      <c r="C5486" s="92" t="s">
        <v>55</v>
      </c>
      <c r="D5486" s="92" t="s">
        <v>124</v>
      </c>
      <c r="E5486" s="92" t="s">
        <v>37</v>
      </c>
      <c r="F5486" s="92" t="s">
        <v>37</v>
      </c>
      <c r="G5486" s="93" t="s">
        <v>98</v>
      </c>
      <c r="H5486" s="93" t="s">
        <v>37</v>
      </c>
      <c r="I5486" s="92" t="s">
        <v>117</v>
      </c>
      <c r="J5486" s="94">
        <v>187</v>
      </c>
      <c r="K5486" s="95">
        <v>254</v>
      </c>
      <c r="L5486" s="96">
        <v>15287.52</v>
      </c>
    </row>
    <row r="5487" spans="1:12" s="97" customFormat="1" ht="15" customHeight="1" x14ac:dyDescent="0.25">
      <c r="A5487" s="91" t="s">
        <v>57</v>
      </c>
      <c r="B5487" s="92" t="s">
        <v>43</v>
      </c>
      <c r="C5487" s="92" t="s">
        <v>55</v>
      </c>
      <c r="D5487" s="92" t="s">
        <v>124</v>
      </c>
      <c r="E5487" s="92" t="s">
        <v>37</v>
      </c>
      <c r="F5487" s="92" t="s">
        <v>37</v>
      </c>
      <c r="G5487" s="93" t="s">
        <v>98</v>
      </c>
      <c r="H5487" s="93" t="s">
        <v>37</v>
      </c>
      <c r="I5487" s="92" t="s">
        <v>45</v>
      </c>
      <c r="J5487" s="94">
        <v>274</v>
      </c>
      <c r="K5487" s="95">
        <v>402</v>
      </c>
      <c r="L5487" s="96">
        <v>22289.020000000099</v>
      </c>
    </row>
    <row r="5488" spans="1:12" s="97" customFormat="1" ht="15" customHeight="1" x14ac:dyDescent="0.25">
      <c r="A5488" s="91" t="s">
        <v>57</v>
      </c>
      <c r="B5488" s="92" t="s">
        <v>43</v>
      </c>
      <c r="C5488" s="92" t="s">
        <v>55</v>
      </c>
      <c r="D5488" s="92" t="s">
        <v>124</v>
      </c>
      <c r="E5488" s="92" t="s">
        <v>37</v>
      </c>
      <c r="F5488" s="92" t="s">
        <v>37</v>
      </c>
      <c r="G5488" s="93" t="s">
        <v>37</v>
      </c>
      <c r="H5488" s="93" t="s">
        <v>122</v>
      </c>
      <c r="I5488" s="92" t="s">
        <v>117</v>
      </c>
      <c r="J5488" s="94">
        <v>83</v>
      </c>
      <c r="K5488" s="95">
        <v>150</v>
      </c>
      <c r="L5488" s="96">
        <v>10022.61</v>
      </c>
    </row>
    <row r="5489" spans="1:12" s="97" customFormat="1" ht="15" customHeight="1" x14ac:dyDescent="0.25">
      <c r="A5489" s="91" t="s">
        <v>57</v>
      </c>
      <c r="B5489" s="92" t="s">
        <v>43</v>
      </c>
      <c r="C5489" s="92" t="s">
        <v>55</v>
      </c>
      <c r="D5489" s="92" t="s">
        <v>124</v>
      </c>
      <c r="E5489" s="92" t="s">
        <v>37</v>
      </c>
      <c r="F5489" s="92" t="s">
        <v>37</v>
      </c>
      <c r="G5489" s="93" t="s">
        <v>37</v>
      </c>
      <c r="H5489" s="93" t="s">
        <v>122</v>
      </c>
      <c r="I5489" s="92" t="s">
        <v>45</v>
      </c>
      <c r="J5489" s="94">
        <v>149</v>
      </c>
      <c r="K5489" s="95">
        <v>212</v>
      </c>
      <c r="L5489" s="96">
        <v>12695.35</v>
      </c>
    </row>
    <row r="5490" spans="1:12" s="97" customFormat="1" ht="15" customHeight="1" x14ac:dyDescent="0.25">
      <c r="A5490" s="91" t="s">
        <v>57</v>
      </c>
      <c r="B5490" s="92" t="s">
        <v>43</v>
      </c>
      <c r="C5490" s="92" t="s">
        <v>55</v>
      </c>
      <c r="D5490" s="92" t="s">
        <v>124</v>
      </c>
      <c r="E5490" s="92" t="s">
        <v>37</v>
      </c>
      <c r="F5490" s="92" t="s">
        <v>37</v>
      </c>
      <c r="G5490" s="93" t="s">
        <v>37</v>
      </c>
      <c r="H5490" s="93" t="s">
        <v>37</v>
      </c>
      <c r="I5490" s="92" t="s">
        <v>117</v>
      </c>
      <c r="J5490" s="94">
        <v>774</v>
      </c>
      <c r="K5490" s="95">
        <v>1191</v>
      </c>
      <c r="L5490" s="96">
        <v>72391.7399999997</v>
      </c>
    </row>
    <row r="5491" spans="1:12" s="97" customFormat="1" ht="15" customHeight="1" x14ac:dyDescent="0.25">
      <c r="A5491" s="91" t="s">
        <v>57</v>
      </c>
      <c r="B5491" s="92" t="s">
        <v>43</v>
      </c>
      <c r="C5491" s="92" t="s">
        <v>55</v>
      </c>
      <c r="D5491" s="92" t="s">
        <v>124</v>
      </c>
      <c r="E5491" s="92" t="s">
        <v>37</v>
      </c>
      <c r="F5491" s="92" t="s">
        <v>37</v>
      </c>
      <c r="G5491" s="93" t="s">
        <v>37</v>
      </c>
      <c r="H5491" s="93" t="s">
        <v>37</v>
      </c>
      <c r="I5491" s="92" t="s">
        <v>45</v>
      </c>
      <c r="J5491" s="94">
        <v>1132</v>
      </c>
      <c r="K5491" s="95">
        <v>1656</v>
      </c>
      <c r="L5491" s="96">
        <v>92976.509999997594</v>
      </c>
    </row>
    <row r="5492" spans="1:12" s="97" customFormat="1" ht="15" customHeight="1" x14ac:dyDescent="0.25">
      <c r="A5492" s="91" t="s">
        <v>57</v>
      </c>
      <c r="B5492" s="92" t="s">
        <v>43</v>
      </c>
      <c r="C5492" s="92" t="s">
        <v>55</v>
      </c>
      <c r="D5492" s="92" t="s">
        <v>124</v>
      </c>
      <c r="E5492" s="92" t="s">
        <v>37</v>
      </c>
      <c r="F5492" s="92" t="s">
        <v>37</v>
      </c>
      <c r="G5492" s="93" t="s">
        <v>37</v>
      </c>
      <c r="H5492" s="93" t="s">
        <v>64</v>
      </c>
      <c r="I5492" s="92" t="s">
        <v>117</v>
      </c>
      <c r="J5492" s="94">
        <v>663</v>
      </c>
      <c r="K5492" s="95">
        <v>1003</v>
      </c>
      <c r="L5492" s="96">
        <v>60326.479999999901</v>
      </c>
    </row>
    <row r="5493" spans="1:12" s="97" customFormat="1" ht="15" customHeight="1" x14ac:dyDescent="0.25">
      <c r="A5493" s="91" t="s">
        <v>57</v>
      </c>
      <c r="B5493" s="92" t="s">
        <v>43</v>
      </c>
      <c r="C5493" s="92" t="s">
        <v>55</v>
      </c>
      <c r="D5493" s="92" t="s">
        <v>124</v>
      </c>
      <c r="E5493" s="92" t="s">
        <v>37</v>
      </c>
      <c r="F5493" s="92" t="s">
        <v>37</v>
      </c>
      <c r="G5493" s="93" t="s">
        <v>37</v>
      </c>
      <c r="H5493" s="93" t="s">
        <v>64</v>
      </c>
      <c r="I5493" s="92" t="s">
        <v>45</v>
      </c>
      <c r="J5493" s="94">
        <v>956</v>
      </c>
      <c r="K5493" s="95">
        <v>1407</v>
      </c>
      <c r="L5493" s="96">
        <v>78210.359999998298</v>
      </c>
    </row>
    <row r="5494" spans="1:12" s="97" customFormat="1" ht="15" customHeight="1" x14ac:dyDescent="0.25">
      <c r="A5494" s="91" t="s">
        <v>57</v>
      </c>
      <c r="B5494" s="92" t="s">
        <v>43</v>
      </c>
      <c r="C5494" s="92" t="s">
        <v>55</v>
      </c>
      <c r="D5494" s="92" t="s">
        <v>37</v>
      </c>
      <c r="E5494" s="92" t="s">
        <v>61</v>
      </c>
      <c r="F5494" s="92" t="s">
        <v>120</v>
      </c>
      <c r="G5494" s="93" t="s">
        <v>37</v>
      </c>
      <c r="H5494" s="93" t="s">
        <v>37</v>
      </c>
      <c r="I5494" s="92" t="s">
        <v>117</v>
      </c>
      <c r="J5494" s="94">
        <v>1953</v>
      </c>
      <c r="K5494" s="95">
        <v>4883</v>
      </c>
      <c r="L5494" s="96">
        <v>304302.88999999501</v>
      </c>
    </row>
    <row r="5495" spans="1:12" s="97" customFormat="1" ht="15" customHeight="1" x14ac:dyDescent="0.25">
      <c r="A5495" s="91" t="s">
        <v>57</v>
      </c>
      <c r="B5495" s="92" t="s">
        <v>43</v>
      </c>
      <c r="C5495" s="92" t="s">
        <v>55</v>
      </c>
      <c r="D5495" s="92" t="s">
        <v>37</v>
      </c>
      <c r="E5495" s="92" t="s">
        <v>61</v>
      </c>
      <c r="F5495" s="92" t="s">
        <v>120</v>
      </c>
      <c r="G5495" s="93" t="s">
        <v>37</v>
      </c>
      <c r="H5495" s="93" t="s">
        <v>37</v>
      </c>
      <c r="I5495" s="92" t="s">
        <v>45</v>
      </c>
      <c r="J5495" s="94">
        <v>2262</v>
      </c>
      <c r="K5495" s="95">
        <v>6625</v>
      </c>
      <c r="L5495" s="96">
        <v>361866.19999999099</v>
      </c>
    </row>
    <row r="5496" spans="1:12" s="97" customFormat="1" ht="15" customHeight="1" x14ac:dyDescent="0.25">
      <c r="A5496" s="91" t="s">
        <v>57</v>
      </c>
      <c r="B5496" s="92" t="s">
        <v>43</v>
      </c>
      <c r="C5496" s="92" t="s">
        <v>55</v>
      </c>
      <c r="D5496" s="92" t="s">
        <v>37</v>
      </c>
      <c r="E5496" s="92" t="s">
        <v>61</v>
      </c>
      <c r="F5496" s="92" t="s">
        <v>121</v>
      </c>
      <c r="G5496" s="93" t="s">
        <v>37</v>
      </c>
      <c r="H5496" s="93" t="s">
        <v>37</v>
      </c>
      <c r="I5496" s="92" t="s">
        <v>117</v>
      </c>
      <c r="J5496" s="94">
        <v>16723</v>
      </c>
      <c r="K5496" s="95">
        <v>43898</v>
      </c>
      <c r="L5496" s="96">
        <v>2121454.51999922</v>
      </c>
    </row>
    <row r="5497" spans="1:12" s="97" customFormat="1" ht="15" customHeight="1" x14ac:dyDescent="0.25">
      <c r="A5497" s="91" t="s">
        <v>57</v>
      </c>
      <c r="B5497" s="92" t="s">
        <v>43</v>
      </c>
      <c r="C5497" s="92" t="s">
        <v>55</v>
      </c>
      <c r="D5497" s="92" t="s">
        <v>37</v>
      </c>
      <c r="E5497" s="92" t="s">
        <v>61</v>
      </c>
      <c r="F5497" s="92" t="s">
        <v>121</v>
      </c>
      <c r="G5497" s="93" t="s">
        <v>37</v>
      </c>
      <c r="H5497" s="93" t="s">
        <v>37</v>
      </c>
      <c r="I5497" s="92" t="s">
        <v>45</v>
      </c>
      <c r="J5497" s="94">
        <v>24956</v>
      </c>
      <c r="K5497" s="95">
        <v>69047</v>
      </c>
      <c r="L5497" s="96">
        <v>3364712.8899999498</v>
      </c>
    </row>
    <row r="5498" spans="1:12" s="97" customFormat="1" ht="15" customHeight="1" x14ac:dyDescent="0.25">
      <c r="A5498" s="91" t="s">
        <v>57</v>
      </c>
      <c r="B5498" s="92" t="s">
        <v>43</v>
      </c>
      <c r="C5498" s="92" t="s">
        <v>55</v>
      </c>
      <c r="D5498" s="92" t="s">
        <v>37</v>
      </c>
      <c r="E5498" s="92" t="s">
        <v>61</v>
      </c>
      <c r="F5498" s="92" t="s">
        <v>60</v>
      </c>
      <c r="G5498" s="93" t="s">
        <v>37</v>
      </c>
      <c r="H5498" s="93" t="s">
        <v>37</v>
      </c>
      <c r="I5498" s="92" t="s">
        <v>117</v>
      </c>
      <c r="J5498" s="94">
        <v>4133</v>
      </c>
      <c r="K5498" s="95">
        <v>10474</v>
      </c>
      <c r="L5498" s="96">
        <v>495402.82999998698</v>
      </c>
    </row>
    <row r="5499" spans="1:12" s="97" customFormat="1" ht="15" customHeight="1" x14ac:dyDescent="0.25">
      <c r="A5499" s="91" t="s">
        <v>57</v>
      </c>
      <c r="B5499" s="92" t="s">
        <v>43</v>
      </c>
      <c r="C5499" s="92" t="s">
        <v>55</v>
      </c>
      <c r="D5499" s="92" t="s">
        <v>37</v>
      </c>
      <c r="E5499" s="92" t="s">
        <v>61</v>
      </c>
      <c r="F5499" s="92" t="s">
        <v>60</v>
      </c>
      <c r="G5499" s="93" t="s">
        <v>37</v>
      </c>
      <c r="H5499" s="93" t="s">
        <v>37</v>
      </c>
      <c r="I5499" s="92" t="s">
        <v>45</v>
      </c>
      <c r="J5499" s="94">
        <v>5289</v>
      </c>
      <c r="K5499" s="95">
        <v>12751</v>
      </c>
      <c r="L5499" s="96">
        <v>621895.57999999099</v>
      </c>
    </row>
    <row r="5500" spans="1:12" s="97" customFormat="1" ht="15" customHeight="1" x14ac:dyDescent="0.25">
      <c r="A5500" s="91" t="s">
        <v>57</v>
      </c>
      <c r="B5500" s="92" t="s">
        <v>43</v>
      </c>
      <c r="C5500" s="92" t="s">
        <v>55</v>
      </c>
      <c r="D5500" s="92" t="s">
        <v>37</v>
      </c>
      <c r="E5500" s="92" t="s">
        <v>61</v>
      </c>
      <c r="F5500" s="92" t="s">
        <v>37</v>
      </c>
      <c r="G5500" s="93" t="s">
        <v>41</v>
      </c>
      <c r="H5500" s="93" t="s">
        <v>37</v>
      </c>
      <c r="I5500" s="92" t="s">
        <v>117</v>
      </c>
      <c r="J5500" s="94">
        <v>4613</v>
      </c>
      <c r="K5500" s="95">
        <v>12996</v>
      </c>
      <c r="L5500" s="96">
        <v>665853.30000006501</v>
      </c>
    </row>
    <row r="5501" spans="1:12" s="97" customFormat="1" ht="15" customHeight="1" x14ac:dyDescent="0.25">
      <c r="A5501" s="91" t="s">
        <v>57</v>
      </c>
      <c r="B5501" s="92" t="s">
        <v>43</v>
      </c>
      <c r="C5501" s="92" t="s">
        <v>55</v>
      </c>
      <c r="D5501" s="92" t="s">
        <v>37</v>
      </c>
      <c r="E5501" s="92" t="s">
        <v>61</v>
      </c>
      <c r="F5501" s="92" t="s">
        <v>37</v>
      </c>
      <c r="G5501" s="93" t="s">
        <v>41</v>
      </c>
      <c r="H5501" s="93" t="s">
        <v>37</v>
      </c>
      <c r="I5501" s="92" t="s">
        <v>45</v>
      </c>
      <c r="J5501" s="94">
        <v>5634</v>
      </c>
      <c r="K5501" s="95">
        <v>14253</v>
      </c>
      <c r="L5501" s="96">
        <v>707594.39000001003</v>
      </c>
    </row>
    <row r="5502" spans="1:12" s="97" customFormat="1" ht="15" customHeight="1" x14ac:dyDescent="0.25">
      <c r="A5502" s="91" t="s">
        <v>57</v>
      </c>
      <c r="B5502" s="92" t="s">
        <v>43</v>
      </c>
      <c r="C5502" s="92" t="s">
        <v>55</v>
      </c>
      <c r="D5502" s="92" t="s">
        <v>37</v>
      </c>
      <c r="E5502" s="92" t="s">
        <v>61</v>
      </c>
      <c r="F5502" s="92" t="s">
        <v>37</v>
      </c>
      <c r="G5502" s="93" t="s">
        <v>42</v>
      </c>
      <c r="H5502" s="93" t="s">
        <v>37</v>
      </c>
      <c r="I5502" s="92" t="s">
        <v>117</v>
      </c>
      <c r="J5502" s="94">
        <v>4690</v>
      </c>
      <c r="K5502" s="95">
        <v>12613</v>
      </c>
      <c r="L5502" s="96">
        <v>625317.44000005699</v>
      </c>
    </row>
    <row r="5503" spans="1:12" s="97" customFormat="1" ht="15" customHeight="1" x14ac:dyDescent="0.25">
      <c r="A5503" s="91" t="s">
        <v>57</v>
      </c>
      <c r="B5503" s="92" t="s">
        <v>43</v>
      </c>
      <c r="C5503" s="92" t="s">
        <v>55</v>
      </c>
      <c r="D5503" s="92" t="s">
        <v>37</v>
      </c>
      <c r="E5503" s="92" t="s">
        <v>61</v>
      </c>
      <c r="F5503" s="92" t="s">
        <v>37</v>
      </c>
      <c r="G5503" s="93" t="s">
        <v>42</v>
      </c>
      <c r="H5503" s="93" t="s">
        <v>37</v>
      </c>
      <c r="I5503" s="92" t="s">
        <v>45</v>
      </c>
      <c r="J5503" s="94">
        <v>6722</v>
      </c>
      <c r="K5503" s="95">
        <v>17816</v>
      </c>
      <c r="L5503" s="96">
        <v>888171.58000005095</v>
      </c>
    </row>
    <row r="5504" spans="1:12" s="97" customFormat="1" ht="15" customHeight="1" x14ac:dyDescent="0.25">
      <c r="A5504" s="91" t="s">
        <v>57</v>
      </c>
      <c r="B5504" s="92" t="s">
        <v>43</v>
      </c>
      <c r="C5504" s="92" t="s">
        <v>55</v>
      </c>
      <c r="D5504" s="92" t="s">
        <v>37</v>
      </c>
      <c r="E5504" s="92" t="s">
        <v>61</v>
      </c>
      <c r="F5504" s="92" t="s">
        <v>37</v>
      </c>
      <c r="G5504" s="93" t="s">
        <v>43</v>
      </c>
      <c r="H5504" s="93" t="s">
        <v>37</v>
      </c>
      <c r="I5504" s="92" t="s">
        <v>117</v>
      </c>
      <c r="J5504" s="94">
        <v>4743</v>
      </c>
      <c r="K5504" s="95">
        <v>11452</v>
      </c>
      <c r="L5504" s="96">
        <v>555491.92000005604</v>
      </c>
    </row>
    <row r="5505" spans="1:12" s="97" customFormat="1" ht="15" customHeight="1" x14ac:dyDescent="0.25">
      <c r="A5505" s="91" t="s">
        <v>57</v>
      </c>
      <c r="B5505" s="92" t="s">
        <v>43</v>
      </c>
      <c r="C5505" s="92" t="s">
        <v>55</v>
      </c>
      <c r="D5505" s="92" t="s">
        <v>37</v>
      </c>
      <c r="E5505" s="92" t="s">
        <v>61</v>
      </c>
      <c r="F5505" s="92" t="s">
        <v>37</v>
      </c>
      <c r="G5505" s="93" t="s">
        <v>43</v>
      </c>
      <c r="H5505" s="93" t="s">
        <v>37</v>
      </c>
      <c r="I5505" s="92" t="s">
        <v>45</v>
      </c>
      <c r="J5505" s="94">
        <v>7141</v>
      </c>
      <c r="K5505" s="95">
        <v>17936</v>
      </c>
      <c r="L5505" s="96">
        <v>872094.13000004401</v>
      </c>
    </row>
    <row r="5506" spans="1:12" s="97" customFormat="1" ht="15" customHeight="1" x14ac:dyDescent="0.25">
      <c r="A5506" s="91" t="s">
        <v>57</v>
      </c>
      <c r="B5506" s="92" t="s">
        <v>43</v>
      </c>
      <c r="C5506" s="92" t="s">
        <v>55</v>
      </c>
      <c r="D5506" s="92" t="s">
        <v>37</v>
      </c>
      <c r="E5506" s="92" t="s">
        <v>61</v>
      </c>
      <c r="F5506" s="92" t="s">
        <v>37</v>
      </c>
      <c r="G5506" s="93" t="s">
        <v>44</v>
      </c>
      <c r="H5506" s="93" t="s">
        <v>37</v>
      </c>
      <c r="I5506" s="92" t="s">
        <v>117</v>
      </c>
      <c r="J5506" s="94">
        <v>4549</v>
      </c>
      <c r="K5506" s="95">
        <v>10502</v>
      </c>
      <c r="L5506" s="96">
        <v>504883.59000005102</v>
      </c>
    </row>
    <row r="5507" spans="1:12" s="97" customFormat="1" ht="15" customHeight="1" x14ac:dyDescent="0.25">
      <c r="A5507" s="91" t="s">
        <v>57</v>
      </c>
      <c r="B5507" s="92" t="s">
        <v>43</v>
      </c>
      <c r="C5507" s="92" t="s">
        <v>55</v>
      </c>
      <c r="D5507" s="92" t="s">
        <v>37</v>
      </c>
      <c r="E5507" s="92" t="s">
        <v>61</v>
      </c>
      <c r="F5507" s="92" t="s">
        <v>37</v>
      </c>
      <c r="G5507" s="93" t="s">
        <v>44</v>
      </c>
      <c r="H5507" s="93" t="s">
        <v>37</v>
      </c>
      <c r="I5507" s="92" t="s">
        <v>45</v>
      </c>
      <c r="J5507" s="94">
        <v>6902</v>
      </c>
      <c r="K5507" s="95">
        <v>17511</v>
      </c>
      <c r="L5507" s="96">
        <v>853076.78000003204</v>
      </c>
    </row>
    <row r="5508" spans="1:12" s="97" customFormat="1" ht="15" customHeight="1" x14ac:dyDescent="0.25">
      <c r="A5508" s="91" t="s">
        <v>57</v>
      </c>
      <c r="B5508" s="92" t="s">
        <v>43</v>
      </c>
      <c r="C5508" s="92" t="s">
        <v>55</v>
      </c>
      <c r="D5508" s="92" t="s">
        <v>37</v>
      </c>
      <c r="E5508" s="92" t="s">
        <v>61</v>
      </c>
      <c r="F5508" s="92" t="s">
        <v>37</v>
      </c>
      <c r="G5508" s="93" t="s">
        <v>98</v>
      </c>
      <c r="H5508" s="93" t="s">
        <v>37</v>
      </c>
      <c r="I5508" s="92" t="s">
        <v>117</v>
      </c>
      <c r="J5508" s="94">
        <v>4420</v>
      </c>
      <c r="K5508" s="95">
        <v>10229</v>
      </c>
      <c r="L5508" s="96">
        <v>496649.95000004699</v>
      </c>
    </row>
    <row r="5509" spans="1:12" s="97" customFormat="1" ht="15" customHeight="1" x14ac:dyDescent="0.25">
      <c r="A5509" s="91" t="s">
        <v>57</v>
      </c>
      <c r="B5509" s="92" t="s">
        <v>43</v>
      </c>
      <c r="C5509" s="92" t="s">
        <v>55</v>
      </c>
      <c r="D5509" s="92" t="s">
        <v>37</v>
      </c>
      <c r="E5509" s="92" t="s">
        <v>61</v>
      </c>
      <c r="F5509" s="92" t="s">
        <v>37</v>
      </c>
      <c r="G5509" s="93" t="s">
        <v>98</v>
      </c>
      <c r="H5509" s="93" t="s">
        <v>37</v>
      </c>
      <c r="I5509" s="92" t="s">
        <v>45</v>
      </c>
      <c r="J5509" s="94">
        <v>6669</v>
      </c>
      <c r="K5509" s="95">
        <v>18814</v>
      </c>
      <c r="L5509" s="96">
        <v>926110.390000024</v>
      </c>
    </row>
    <row r="5510" spans="1:12" s="97" customFormat="1" ht="15" customHeight="1" x14ac:dyDescent="0.25">
      <c r="A5510" s="91" t="s">
        <v>57</v>
      </c>
      <c r="B5510" s="92" t="s">
        <v>43</v>
      </c>
      <c r="C5510" s="92" t="s">
        <v>55</v>
      </c>
      <c r="D5510" s="92" t="s">
        <v>37</v>
      </c>
      <c r="E5510" s="92" t="s">
        <v>61</v>
      </c>
      <c r="F5510" s="92" t="s">
        <v>37</v>
      </c>
      <c r="G5510" s="93" t="s">
        <v>37</v>
      </c>
      <c r="H5510" s="93" t="s">
        <v>122</v>
      </c>
      <c r="I5510" s="92" t="s">
        <v>117</v>
      </c>
      <c r="J5510" s="94">
        <v>4317</v>
      </c>
      <c r="K5510" s="95">
        <v>10308</v>
      </c>
      <c r="L5510" s="96">
        <v>535892.85000003502</v>
      </c>
    </row>
    <row r="5511" spans="1:12" s="97" customFormat="1" ht="15" customHeight="1" x14ac:dyDescent="0.25">
      <c r="A5511" s="91" t="s">
        <v>57</v>
      </c>
      <c r="B5511" s="92" t="s">
        <v>43</v>
      </c>
      <c r="C5511" s="92" t="s">
        <v>55</v>
      </c>
      <c r="D5511" s="92" t="s">
        <v>37</v>
      </c>
      <c r="E5511" s="92" t="s">
        <v>61</v>
      </c>
      <c r="F5511" s="92" t="s">
        <v>37</v>
      </c>
      <c r="G5511" s="93" t="s">
        <v>37</v>
      </c>
      <c r="H5511" s="93" t="s">
        <v>122</v>
      </c>
      <c r="I5511" s="92" t="s">
        <v>45</v>
      </c>
      <c r="J5511" s="94">
        <v>6449</v>
      </c>
      <c r="K5511" s="95">
        <v>13242</v>
      </c>
      <c r="L5511" s="96">
        <v>629728.68000000995</v>
      </c>
    </row>
    <row r="5512" spans="1:12" s="97" customFormat="1" ht="15" customHeight="1" x14ac:dyDescent="0.25">
      <c r="A5512" s="91" t="s">
        <v>57</v>
      </c>
      <c r="B5512" s="92" t="s">
        <v>43</v>
      </c>
      <c r="C5512" s="92" t="s">
        <v>55</v>
      </c>
      <c r="D5512" s="92" t="s">
        <v>37</v>
      </c>
      <c r="E5512" s="92" t="s">
        <v>61</v>
      </c>
      <c r="F5512" s="92" t="s">
        <v>37</v>
      </c>
      <c r="G5512" s="93" t="s">
        <v>37</v>
      </c>
      <c r="H5512" s="93" t="s">
        <v>37</v>
      </c>
      <c r="I5512" s="92" t="s">
        <v>117</v>
      </c>
      <c r="J5512" s="94">
        <v>22799</v>
      </c>
      <c r="K5512" s="95">
        <v>59255</v>
      </c>
      <c r="L5512" s="96">
        <v>2921160.23999921</v>
      </c>
    </row>
    <row r="5513" spans="1:12" s="97" customFormat="1" ht="15" customHeight="1" x14ac:dyDescent="0.25">
      <c r="A5513" s="91" t="s">
        <v>57</v>
      </c>
      <c r="B5513" s="92" t="s">
        <v>43</v>
      </c>
      <c r="C5513" s="92" t="s">
        <v>55</v>
      </c>
      <c r="D5513" s="92" t="s">
        <v>37</v>
      </c>
      <c r="E5513" s="92" t="s">
        <v>61</v>
      </c>
      <c r="F5513" s="92" t="s">
        <v>37</v>
      </c>
      <c r="G5513" s="93" t="s">
        <v>37</v>
      </c>
      <c r="H5513" s="93" t="s">
        <v>37</v>
      </c>
      <c r="I5513" s="92" t="s">
        <v>45</v>
      </c>
      <c r="J5513" s="94">
        <v>32468</v>
      </c>
      <c r="K5513" s="95">
        <v>88423</v>
      </c>
      <c r="L5513" s="96">
        <v>4348474.66999886</v>
      </c>
    </row>
    <row r="5514" spans="1:12" s="97" customFormat="1" ht="15" customHeight="1" x14ac:dyDescent="0.25">
      <c r="A5514" s="91" t="s">
        <v>57</v>
      </c>
      <c r="B5514" s="92" t="s">
        <v>43</v>
      </c>
      <c r="C5514" s="92" t="s">
        <v>55</v>
      </c>
      <c r="D5514" s="92" t="s">
        <v>37</v>
      </c>
      <c r="E5514" s="92" t="s">
        <v>61</v>
      </c>
      <c r="F5514" s="92" t="s">
        <v>37</v>
      </c>
      <c r="G5514" s="93" t="s">
        <v>37</v>
      </c>
      <c r="H5514" s="93" t="s">
        <v>64</v>
      </c>
      <c r="I5514" s="92" t="s">
        <v>117</v>
      </c>
      <c r="J5514" s="94">
        <v>18014</v>
      </c>
      <c r="K5514" s="95">
        <v>47672</v>
      </c>
      <c r="L5514" s="96">
        <v>2320785.1699992698</v>
      </c>
    </row>
    <row r="5515" spans="1:12" s="97" customFormat="1" ht="15" customHeight="1" x14ac:dyDescent="0.25">
      <c r="A5515" s="91" t="s">
        <v>57</v>
      </c>
      <c r="B5515" s="92" t="s">
        <v>43</v>
      </c>
      <c r="C5515" s="92" t="s">
        <v>55</v>
      </c>
      <c r="D5515" s="92" t="s">
        <v>37</v>
      </c>
      <c r="E5515" s="92" t="s">
        <v>61</v>
      </c>
      <c r="F5515" s="92" t="s">
        <v>37</v>
      </c>
      <c r="G5515" s="93" t="s">
        <v>37</v>
      </c>
      <c r="H5515" s="93" t="s">
        <v>64</v>
      </c>
      <c r="I5515" s="92" t="s">
        <v>45</v>
      </c>
      <c r="J5515" s="94">
        <v>25419</v>
      </c>
      <c r="K5515" s="95">
        <v>73353</v>
      </c>
      <c r="L5515" s="96">
        <v>3629337.3199994601</v>
      </c>
    </row>
    <row r="5516" spans="1:12" s="97" customFormat="1" ht="15" customHeight="1" x14ac:dyDescent="0.25">
      <c r="A5516" s="91" t="s">
        <v>57</v>
      </c>
      <c r="B5516" s="92" t="s">
        <v>43</v>
      </c>
      <c r="C5516" s="92" t="s">
        <v>55</v>
      </c>
      <c r="D5516" s="92" t="s">
        <v>37</v>
      </c>
      <c r="E5516" s="92" t="s">
        <v>62</v>
      </c>
      <c r="F5516" s="92" t="s">
        <v>120</v>
      </c>
      <c r="G5516" s="93" t="s">
        <v>37</v>
      </c>
      <c r="H5516" s="93" t="s">
        <v>37</v>
      </c>
      <c r="I5516" s="92" t="s">
        <v>117</v>
      </c>
      <c r="J5516" s="94">
        <v>1043</v>
      </c>
      <c r="K5516" s="95">
        <v>1904</v>
      </c>
      <c r="L5516" s="96">
        <v>103816.609999999</v>
      </c>
    </row>
    <row r="5517" spans="1:12" s="97" customFormat="1" ht="15" customHeight="1" x14ac:dyDescent="0.25">
      <c r="A5517" s="91" t="s">
        <v>57</v>
      </c>
      <c r="B5517" s="92" t="s">
        <v>43</v>
      </c>
      <c r="C5517" s="92" t="s">
        <v>55</v>
      </c>
      <c r="D5517" s="92" t="s">
        <v>37</v>
      </c>
      <c r="E5517" s="92" t="s">
        <v>62</v>
      </c>
      <c r="F5517" s="92" t="s">
        <v>120</v>
      </c>
      <c r="G5517" s="93" t="s">
        <v>37</v>
      </c>
      <c r="H5517" s="93" t="s">
        <v>37</v>
      </c>
      <c r="I5517" s="92" t="s">
        <v>45</v>
      </c>
      <c r="J5517" s="94">
        <v>1160</v>
      </c>
      <c r="K5517" s="95">
        <v>2493</v>
      </c>
      <c r="L5517" s="96">
        <v>130865.37</v>
      </c>
    </row>
    <row r="5518" spans="1:12" s="97" customFormat="1" ht="15" customHeight="1" x14ac:dyDescent="0.25">
      <c r="A5518" s="91" t="s">
        <v>57</v>
      </c>
      <c r="B5518" s="92" t="s">
        <v>43</v>
      </c>
      <c r="C5518" s="92" t="s">
        <v>55</v>
      </c>
      <c r="D5518" s="92" t="s">
        <v>37</v>
      </c>
      <c r="E5518" s="92" t="s">
        <v>62</v>
      </c>
      <c r="F5518" s="92" t="s">
        <v>121</v>
      </c>
      <c r="G5518" s="93" t="s">
        <v>37</v>
      </c>
      <c r="H5518" s="93" t="s">
        <v>37</v>
      </c>
      <c r="I5518" s="92" t="s">
        <v>117</v>
      </c>
      <c r="J5518" s="94">
        <v>10275</v>
      </c>
      <c r="K5518" s="95">
        <v>28733</v>
      </c>
      <c r="L5518" s="96">
        <v>1405517.9799999101</v>
      </c>
    </row>
    <row r="5519" spans="1:12" s="97" customFormat="1" ht="15" customHeight="1" x14ac:dyDescent="0.25">
      <c r="A5519" s="91" t="s">
        <v>57</v>
      </c>
      <c r="B5519" s="92" t="s">
        <v>43</v>
      </c>
      <c r="C5519" s="92" t="s">
        <v>55</v>
      </c>
      <c r="D5519" s="92" t="s">
        <v>37</v>
      </c>
      <c r="E5519" s="92" t="s">
        <v>62</v>
      </c>
      <c r="F5519" s="92" t="s">
        <v>121</v>
      </c>
      <c r="G5519" s="93" t="s">
        <v>37</v>
      </c>
      <c r="H5519" s="93" t="s">
        <v>37</v>
      </c>
      <c r="I5519" s="92" t="s">
        <v>45</v>
      </c>
      <c r="J5519" s="94">
        <v>12156</v>
      </c>
      <c r="K5519" s="95">
        <v>33951</v>
      </c>
      <c r="L5519" s="96">
        <v>1684712.40000031</v>
      </c>
    </row>
    <row r="5520" spans="1:12" s="97" customFormat="1" ht="15" customHeight="1" x14ac:dyDescent="0.25">
      <c r="A5520" s="91" t="s">
        <v>57</v>
      </c>
      <c r="B5520" s="92" t="s">
        <v>43</v>
      </c>
      <c r="C5520" s="92" t="s">
        <v>55</v>
      </c>
      <c r="D5520" s="92" t="s">
        <v>37</v>
      </c>
      <c r="E5520" s="92" t="s">
        <v>62</v>
      </c>
      <c r="F5520" s="92" t="s">
        <v>60</v>
      </c>
      <c r="G5520" s="93" t="s">
        <v>37</v>
      </c>
      <c r="H5520" s="93" t="s">
        <v>37</v>
      </c>
      <c r="I5520" s="92" t="s">
        <v>117</v>
      </c>
      <c r="J5520" s="94">
        <v>2419</v>
      </c>
      <c r="K5520" s="95">
        <v>6595</v>
      </c>
      <c r="L5520" s="96">
        <v>326761.13999997999</v>
      </c>
    </row>
    <row r="5521" spans="1:12" s="97" customFormat="1" ht="15" customHeight="1" x14ac:dyDescent="0.25">
      <c r="A5521" s="91" t="s">
        <v>57</v>
      </c>
      <c r="B5521" s="92" t="s">
        <v>43</v>
      </c>
      <c r="C5521" s="92" t="s">
        <v>55</v>
      </c>
      <c r="D5521" s="92" t="s">
        <v>37</v>
      </c>
      <c r="E5521" s="92" t="s">
        <v>62</v>
      </c>
      <c r="F5521" s="92" t="s">
        <v>60</v>
      </c>
      <c r="G5521" s="93" t="s">
        <v>37</v>
      </c>
      <c r="H5521" s="93" t="s">
        <v>37</v>
      </c>
      <c r="I5521" s="92" t="s">
        <v>45</v>
      </c>
      <c r="J5521" s="94">
        <v>2475</v>
      </c>
      <c r="K5521" s="95">
        <v>6047</v>
      </c>
      <c r="L5521" s="96">
        <v>294973.119999994</v>
      </c>
    </row>
    <row r="5522" spans="1:12" s="97" customFormat="1" ht="15" customHeight="1" x14ac:dyDescent="0.25">
      <c r="A5522" s="91" t="s">
        <v>57</v>
      </c>
      <c r="B5522" s="92" t="s">
        <v>43</v>
      </c>
      <c r="C5522" s="92" t="s">
        <v>55</v>
      </c>
      <c r="D5522" s="92" t="s">
        <v>37</v>
      </c>
      <c r="E5522" s="92" t="s">
        <v>62</v>
      </c>
      <c r="F5522" s="92" t="s">
        <v>37</v>
      </c>
      <c r="G5522" s="93" t="s">
        <v>41</v>
      </c>
      <c r="H5522" s="93" t="s">
        <v>37</v>
      </c>
      <c r="I5522" s="92" t="s">
        <v>117</v>
      </c>
      <c r="J5522" s="94">
        <v>2890</v>
      </c>
      <c r="K5522" s="95">
        <v>8542</v>
      </c>
      <c r="L5522" s="96">
        <v>436063.71000003401</v>
      </c>
    </row>
    <row r="5523" spans="1:12" s="97" customFormat="1" ht="15" customHeight="1" x14ac:dyDescent="0.25">
      <c r="A5523" s="91" t="s">
        <v>57</v>
      </c>
      <c r="B5523" s="92" t="s">
        <v>43</v>
      </c>
      <c r="C5523" s="92" t="s">
        <v>55</v>
      </c>
      <c r="D5523" s="92" t="s">
        <v>37</v>
      </c>
      <c r="E5523" s="92" t="s">
        <v>62</v>
      </c>
      <c r="F5523" s="92" t="s">
        <v>37</v>
      </c>
      <c r="G5523" s="93" t="s">
        <v>41</v>
      </c>
      <c r="H5523" s="93" t="s">
        <v>37</v>
      </c>
      <c r="I5523" s="92" t="s">
        <v>45</v>
      </c>
      <c r="J5523" s="94">
        <v>2821</v>
      </c>
      <c r="K5523" s="95">
        <v>7172</v>
      </c>
      <c r="L5523" s="96">
        <v>363046.29999998602</v>
      </c>
    </row>
    <row r="5524" spans="1:12" s="97" customFormat="1" ht="15" customHeight="1" x14ac:dyDescent="0.25">
      <c r="A5524" s="91" t="s">
        <v>57</v>
      </c>
      <c r="B5524" s="92" t="s">
        <v>43</v>
      </c>
      <c r="C5524" s="92" t="s">
        <v>55</v>
      </c>
      <c r="D5524" s="92" t="s">
        <v>37</v>
      </c>
      <c r="E5524" s="92" t="s">
        <v>62</v>
      </c>
      <c r="F5524" s="92" t="s">
        <v>37</v>
      </c>
      <c r="G5524" s="93" t="s">
        <v>42</v>
      </c>
      <c r="H5524" s="93" t="s">
        <v>37</v>
      </c>
      <c r="I5524" s="92" t="s">
        <v>117</v>
      </c>
      <c r="J5524" s="94">
        <v>2762</v>
      </c>
      <c r="K5524" s="95">
        <v>7220</v>
      </c>
      <c r="L5524" s="96">
        <v>356871.21000000398</v>
      </c>
    </row>
    <row r="5525" spans="1:12" s="97" customFormat="1" ht="15" customHeight="1" x14ac:dyDescent="0.25">
      <c r="A5525" s="91" t="s">
        <v>57</v>
      </c>
      <c r="B5525" s="92" t="s">
        <v>43</v>
      </c>
      <c r="C5525" s="92" t="s">
        <v>55</v>
      </c>
      <c r="D5525" s="92" t="s">
        <v>37</v>
      </c>
      <c r="E5525" s="92" t="s">
        <v>62</v>
      </c>
      <c r="F5525" s="92" t="s">
        <v>37</v>
      </c>
      <c r="G5525" s="93" t="s">
        <v>42</v>
      </c>
      <c r="H5525" s="93" t="s">
        <v>37</v>
      </c>
      <c r="I5525" s="92" t="s">
        <v>45</v>
      </c>
      <c r="J5525" s="94">
        <v>3174</v>
      </c>
      <c r="K5525" s="95">
        <v>7979</v>
      </c>
      <c r="L5525" s="96">
        <v>394433.71999998199</v>
      </c>
    </row>
    <row r="5526" spans="1:12" s="97" customFormat="1" ht="15" customHeight="1" x14ac:dyDescent="0.25">
      <c r="A5526" s="91" t="s">
        <v>57</v>
      </c>
      <c r="B5526" s="92" t="s">
        <v>43</v>
      </c>
      <c r="C5526" s="92" t="s">
        <v>55</v>
      </c>
      <c r="D5526" s="92" t="s">
        <v>37</v>
      </c>
      <c r="E5526" s="92" t="s">
        <v>62</v>
      </c>
      <c r="F5526" s="92" t="s">
        <v>37</v>
      </c>
      <c r="G5526" s="93" t="s">
        <v>43</v>
      </c>
      <c r="H5526" s="93" t="s">
        <v>37</v>
      </c>
      <c r="I5526" s="92" t="s">
        <v>117</v>
      </c>
      <c r="J5526" s="94">
        <v>2713</v>
      </c>
      <c r="K5526" s="95">
        <v>7031</v>
      </c>
      <c r="L5526" s="96">
        <v>339157.36999999802</v>
      </c>
    </row>
    <row r="5527" spans="1:12" s="97" customFormat="1" ht="15" customHeight="1" x14ac:dyDescent="0.25">
      <c r="A5527" s="91" t="s">
        <v>57</v>
      </c>
      <c r="B5527" s="92" t="s">
        <v>43</v>
      </c>
      <c r="C5527" s="92" t="s">
        <v>55</v>
      </c>
      <c r="D5527" s="92" t="s">
        <v>37</v>
      </c>
      <c r="E5527" s="92" t="s">
        <v>62</v>
      </c>
      <c r="F5527" s="92" t="s">
        <v>37</v>
      </c>
      <c r="G5527" s="93" t="s">
        <v>43</v>
      </c>
      <c r="H5527" s="93" t="s">
        <v>37</v>
      </c>
      <c r="I5527" s="92" t="s">
        <v>45</v>
      </c>
      <c r="J5527" s="94">
        <v>3264</v>
      </c>
      <c r="K5527" s="95">
        <v>8545</v>
      </c>
      <c r="L5527" s="96">
        <v>421607.46999998298</v>
      </c>
    </row>
    <row r="5528" spans="1:12" s="97" customFormat="1" ht="15" customHeight="1" x14ac:dyDescent="0.25">
      <c r="A5528" s="91" t="s">
        <v>57</v>
      </c>
      <c r="B5528" s="92" t="s">
        <v>43</v>
      </c>
      <c r="C5528" s="92" t="s">
        <v>55</v>
      </c>
      <c r="D5528" s="92" t="s">
        <v>37</v>
      </c>
      <c r="E5528" s="92" t="s">
        <v>62</v>
      </c>
      <c r="F5528" s="92" t="s">
        <v>37</v>
      </c>
      <c r="G5528" s="93" t="s">
        <v>44</v>
      </c>
      <c r="H5528" s="93" t="s">
        <v>37</v>
      </c>
      <c r="I5528" s="92" t="s">
        <v>117</v>
      </c>
      <c r="J5528" s="94">
        <v>2712</v>
      </c>
      <c r="K5528" s="95">
        <v>6473</v>
      </c>
      <c r="L5528" s="96">
        <v>318891.67999999103</v>
      </c>
    </row>
    <row r="5529" spans="1:12" s="97" customFormat="1" ht="15" customHeight="1" x14ac:dyDescent="0.25">
      <c r="A5529" s="91" t="s">
        <v>57</v>
      </c>
      <c r="B5529" s="92" t="s">
        <v>43</v>
      </c>
      <c r="C5529" s="92" t="s">
        <v>55</v>
      </c>
      <c r="D5529" s="92" t="s">
        <v>37</v>
      </c>
      <c r="E5529" s="92" t="s">
        <v>62</v>
      </c>
      <c r="F5529" s="92" t="s">
        <v>37</v>
      </c>
      <c r="G5529" s="93" t="s">
        <v>44</v>
      </c>
      <c r="H5529" s="93" t="s">
        <v>37</v>
      </c>
      <c r="I5529" s="92" t="s">
        <v>45</v>
      </c>
      <c r="J5529" s="94">
        <v>3321</v>
      </c>
      <c r="K5529" s="95">
        <v>8558</v>
      </c>
      <c r="L5529" s="96">
        <v>420149.96999998199</v>
      </c>
    </row>
    <row r="5530" spans="1:12" s="97" customFormat="1" ht="15" customHeight="1" x14ac:dyDescent="0.25">
      <c r="A5530" s="91" t="s">
        <v>57</v>
      </c>
      <c r="B5530" s="92" t="s">
        <v>43</v>
      </c>
      <c r="C5530" s="92" t="s">
        <v>55</v>
      </c>
      <c r="D5530" s="92" t="s">
        <v>37</v>
      </c>
      <c r="E5530" s="92" t="s">
        <v>62</v>
      </c>
      <c r="F5530" s="92" t="s">
        <v>37</v>
      </c>
      <c r="G5530" s="93" t="s">
        <v>98</v>
      </c>
      <c r="H5530" s="93" t="s">
        <v>37</v>
      </c>
      <c r="I5530" s="92" t="s">
        <v>117</v>
      </c>
      <c r="J5530" s="94">
        <v>2766</v>
      </c>
      <c r="K5530" s="95">
        <v>6964</v>
      </c>
      <c r="L5530" s="96">
        <v>335108.00999999797</v>
      </c>
    </row>
    <row r="5531" spans="1:12" s="97" customFormat="1" ht="15" customHeight="1" x14ac:dyDescent="0.25">
      <c r="A5531" s="91" t="s">
        <v>57</v>
      </c>
      <c r="B5531" s="92" t="s">
        <v>43</v>
      </c>
      <c r="C5531" s="92" t="s">
        <v>55</v>
      </c>
      <c r="D5531" s="92" t="s">
        <v>37</v>
      </c>
      <c r="E5531" s="92" t="s">
        <v>62</v>
      </c>
      <c r="F5531" s="92" t="s">
        <v>37</v>
      </c>
      <c r="G5531" s="93" t="s">
        <v>98</v>
      </c>
      <c r="H5531" s="93" t="s">
        <v>37</v>
      </c>
      <c r="I5531" s="92" t="s">
        <v>45</v>
      </c>
      <c r="J5531" s="94">
        <v>3485</v>
      </c>
      <c r="K5531" s="95">
        <v>9356</v>
      </c>
      <c r="L5531" s="96">
        <v>466097.559999978</v>
      </c>
    </row>
    <row r="5532" spans="1:12" s="97" customFormat="1" ht="15" customHeight="1" x14ac:dyDescent="0.25">
      <c r="A5532" s="91" t="s">
        <v>57</v>
      </c>
      <c r="B5532" s="92" t="s">
        <v>43</v>
      </c>
      <c r="C5532" s="92" t="s">
        <v>55</v>
      </c>
      <c r="D5532" s="92" t="s">
        <v>37</v>
      </c>
      <c r="E5532" s="92" t="s">
        <v>62</v>
      </c>
      <c r="F5532" s="92" t="s">
        <v>37</v>
      </c>
      <c r="G5532" s="93" t="s">
        <v>37</v>
      </c>
      <c r="H5532" s="93" t="s">
        <v>122</v>
      </c>
      <c r="I5532" s="92" t="s">
        <v>117</v>
      </c>
      <c r="J5532" s="94">
        <v>2385</v>
      </c>
      <c r="K5532" s="95">
        <v>6324</v>
      </c>
      <c r="L5532" s="96">
        <v>335364.00999999099</v>
      </c>
    </row>
    <row r="5533" spans="1:12" s="97" customFormat="1" ht="15" customHeight="1" x14ac:dyDescent="0.25">
      <c r="A5533" s="91" t="s">
        <v>57</v>
      </c>
      <c r="B5533" s="92" t="s">
        <v>43</v>
      </c>
      <c r="C5533" s="92" t="s">
        <v>55</v>
      </c>
      <c r="D5533" s="92" t="s">
        <v>37</v>
      </c>
      <c r="E5533" s="92" t="s">
        <v>62</v>
      </c>
      <c r="F5533" s="92" t="s">
        <v>37</v>
      </c>
      <c r="G5533" s="93" t="s">
        <v>37</v>
      </c>
      <c r="H5533" s="93" t="s">
        <v>122</v>
      </c>
      <c r="I5533" s="92" t="s">
        <v>45</v>
      </c>
      <c r="J5533" s="94">
        <v>3072</v>
      </c>
      <c r="K5533" s="95">
        <v>6363</v>
      </c>
      <c r="L5533" s="96">
        <v>308133.58999999199</v>
      </c>
    </row>
    <row r="5534" spans="1:12" s="97" customFormat="1" ht="15" customHeight="1" x14ac:dyDescent="0.25">
      <c r="A5534" s="91" t="s">
        <v>57</v>
      </c>
      <c r="B5534" s="92" t="s">
        <v>43</v>
      </c>
      <c r="C5534" s="92" t="s">
        <v>55</v>
      </c>
      <c r="D5534" s="92" t="s">
        <v>37</v>
      </c>
      <c r="E5534" s="92" t="s">
        <v>62</v>
      </c>
      <c r="F5534" s="92" t="s">
        <v>37</v>
      </c>
      <c r="G5534" s="93" t="s">
        <v>37</v>
      </c>
      <c r="H5534" s="93" t="s">
        <v>37</v>
      </c>
      <c r="I5534" s="92" t="s">
        <v>117</v>
      </c>
      <c r="J5534" s="94">
        <v>13729</v>
      </c>
      <c r="K5534" s="95">
        <v>37232</v>
      </c>
      <c r="L5534" s="96">
        <v>1836095.7299997001</v>
      </c>
    </row>
    <row r="5535" spans="1:12" s="97" customFormat="1" ht="15" customHeight="1" x14ac:dyDescent="0.25">
      <c r="A5535" s="91" t="s">
        <v>57</v>
      </c>
      <c r="B5535" s="92" t="s">
        <v>43</v>
      </c>
      <c r="C5535" s="92" t="s">
        <v>55</v>
      </c>
      <c r="D5535" s="92" t="s">
        <v>37</v>
      </c>
      <c r="E5535" s="92" t="s">
        <v>62</v>
      </c>
      <c r="F5535" s="92" t="s">
        <v>37</v>
      </c>
      <c r="G5535" s="93" t="s">
        <v>37</v>
      </c>
      <c r="H5535" s="93" t="s">
        <v>37</v>
      </c>
      <c r="I5535" s="92" t="s">
        <v>45</v>
      </c>
      <c r="J5535" s="94">
        <v>15787</v>
      </c>
      <c r="K5535" s="95">
        <v>42491</v>
      </c>
      <c r="L5535" s="96">
        <v>2110550.8900004402</v>
      </c>
    </row>
    <row r="5536" spans="1:12" s="97" customFormat="1" ht="15" customHeight="1" x14ac:dyDescent="0.25">
      <c r="A5536" s="91" t="s">
        <v>57</v>
      </c>
      <c r="B5536" s="92" t="s">
        <v>43</v>
      </c>
      <c r="C5536" s="92" t="s">
        <v>55</v>
      </c>
      <c r="D5536" s="92" t="s">
        <v>37</v>
      </c>
      <c r="E5536" s="92" t="s">
        <v>62</v>
      </c>
      <c r="F5536" s="92" t="s">
        <v>37</v>
      </c>
      <c r="G5536" s="93" t="s">
        <v>37</v>
      </c>
      <c r="H5536" s="93" t="s">
        <v>64</v>
      </c>
      <c r="I5536" s="92" t="s">
        <v>117</v>
      </c>
      <c r="J5536" s="94">
        <v>11094</v>
      </c>
      <c r="K5536" s="95">
        <v>30006</v>
      </c>
      <c r="L5536" s="96">
        <v>1455475.75999996</v>
      </c>
    </row>
    <row r="5537" spans="1:12" s="97" customFormat="1" ht="15" customHeight="1" x14ac:dyDescent="0.25">
      <c r="A5537" s="91" t="s">
        <v>57</v>
      </c>
      <c r="B5537" s="92" t="s">
        <v>43</v>
      </c>
      <c r="C5537" s="92" t="s">
        <v>55</v>
      </c>
      <c r="D5537" s="92" t="s">
        <v>37</v>
      </c>
      <c r="E5537" s="92" t="s">
        <v>62</v>
      </c>
      <c r="F5537" s="92" t="s">
        <v>37</v>
      </c>
      <c r="G5537" s="93" t="s">
        <v>37</v>
      </c>
      <c r="H5537" s="93" t="s">
        <v>64</v>
      </c>
      <c r="I5537" s="92" t="s">
        <v>45</v>
      </c>
      <c r="J5537" s="94">
        <v>12454</v>
      </c>
      <c r="K5537" s="95">
        <v>35330</v>
      </c>
      <c r="L5537" s="96">
        <v>1761151.7300003299</v>
      </c>
    </row>
    <row r="5538" spans="1:12" s="97" customFormat="1" ht="15" customHeight="1" x14ac:dyDescent="0.25">
      <c r="A5538" s="91" t="s">
        <v>57</v>
      </c>
      <c r="B5538" s="92" t="s">
        <v>43</v>
      </c>
      <c r="C5538" s="92" t="s">
        <v>55</v>
      </c>
      <c r="D5538" s="92" t="s">
        <v>37</v>
      </c>
      <c r="E5538" s="92" t="s">
        <v>37</v>
      </c>
      <c r="F5538" s="92" t="s">
        <v>120</v>
      </c>
      <c r="G5538" s="93" t="s">
        <v>41</v>
      </c>
      <c r="H5538" s="93" t="s">
        <v>37</v>
      </c>
      <c r="I5538" s="92" t="s">
        <v>117</v>
      </c>
      <c r="J5538" s="94">
        <v>584</v>
      </c>
      <c r="K5538" s="95">
        <v>1494</v>
      </c>
      <c r="L5538" s="96">
        <v>103942.78</v>
      </c>
    </row>
    <row r="5539" spans="1:12" s="97" customFormat="1" ht="15" customHeight="1" x14ac:dyDescent="0.25">
      <c r="A5539" s="91" t="s">
        <v>57</v>
      </c>
      <c r="B5539" s="92" t="s">
        <v>43</v>
      </c>
      <c r="C5539" s="92" t="s">
        <v>55</v>
      </c>
      <c r="D5539" s="92" t="s">
        <v>37</v>
      </c>
      <c r="E5539" s="92" t="s">
        <v>37</v>
      </c>
      <c r="F5539" s="92" t="s">
        <v>120</v>
      </c>
      <c r="G5539" s="93" t="s">
        <v>41</v>
      </c>
      <c r="H5539" s="93" t="s">
        <v>37</v>
      </c>
      <c r="I5539" s="92" t="s">
        <v>45</v>
      </c>
      <c r="J5539" s="94">
        <v>600</v>
      </c>
      <c r="K5539" s="95">
        <v>1266</v>
      </c>
      <c r="L5539" s="96">
        <v>72421.990000000107</v>
      </c>
    </row>
    <row r="5540" spans="1:12" s="97" customFormat="1" ht="15" customHeight="1" x14ac:dyDescent="0.25">
      <c r="A5540" s="91" t="s">
        <v>57</v>
      </c>
      <c r="B5540" s="92" t="s">
        <v>43</v>
      </c>
      <c r="C5540" s="92" t="s">
        <v>55</v>
      </c>
      <c r="D5540" s="92" t="s">
        <v>37</v>
      </c>
      <c r="E5540" s="92" t="s">
        <v>37</v>
      </c>
      <c r="F5540" s="92" t="s">
        <v>120</v>
      </c>
      <c r="G5540" s="93" t="s">
        <v>42</v>
      </c>
      <c r="H5540" s="93" t="s">
        <v>37</v>
      </c>
      <c r="I5540" s="92" t="s">
        <v>117</v>
      </c>
      <c r="J5540" s="94">
        <v>521</v>
      </c>
      <c r="K5540" s="95">
        <v>1171</v>
      </c>
      <c r="L5540" s="96">
        <v>71665.8100000001</v>
      </c>
    </row>
    <row r="5541" spans="1:12" s="97" customFormat="1" ht="15" customHeight="1" x14ac:dyDescent="0.25">
      <c r="A5541" s="91" t="s">
        <v>57</v>
      </c>
      <c r="B5541" s="92" t="s">
        <v>43</v>
      </c>
      <c r="C5541" s="92" t="s">
        <v>55</v>
      </c>
      <c r="D5541" s="92" t="s">
        <v>37</v>
      </c>
      <c r="E5541" s="92" t="s">
        <v>37</v>
      </c>
      <c r="F5541" s="92" t="s">
        <v>120</v>
      </c>
      <c r="G5541" s="93" t="s">
        <v>42</v>
      </c>
      <c r="H5541" s="93" t="s">
        <v>37</v>
      </c>
      <c r="I5541" s="92" t="s">
        <v>45</v>
      </c>
      <c r="J5541" s="94">
        <v>639</v>
      </c>
      <c r="K5541" s="95">
        <v>1643</v>
      </c>
      <c r="L5541" s="96">
        <v>90242.630000000398</v>
      </c>
    </row>
    <row r="5542" spans="1:12" s="97" customFormat="1" ht="15" customHeight="1" x14ac:dyDescent="0.25">
      <c r="A5542" s="91" t="s">
        <v>57</v>
      </c>
      <c r="B5542" s="92" t="s">
        <v>43</v>
      </c>
      <c r="C5542" s="92" t="s">
        <v>55</v>
      </c>
      <c r="D5542" s="92" t="s">
        <v>37</v>
      </c>
      <c r="E5542" s="92" t="s">
        <v>37</v>
      </c>
      <c r="F5542" s="92" t="s">
        <v>120</v>
      </c>
      <c r="G5542" s="93" t="s">
        <v>43</v>
      </c>
      <c r="H5542" s="93" t="s">
        <v>37</v>
      </c>
      <c r="I5542" s="92" t="s">
        <v>117</v>
      </c>
      <c r="J5542" s="94">
        <v>586</v>
      </c>
      <c r="K5542" s="95">
        <v>1274</v>
      </c>
      <c r="L5542" s="96">
        <v>74343.25</v>
      </c>
    </row>
    <row r="5543" spans="1:12" s="97" customFormat="1" ht="15" customHeight="1" x14ac:dyDescent="0.25">
      <c r="A5543" s="91" t="s">
        <v>57</v>
      </c>
      <c r="B5543" s="92" t="s">
        <v>43</v>
      </c>
      <c r="C5543" s="92" t="s">
        <v>55</v>
      </c>
      <c r="D5543" s="92" t="s">
        <v>37</v>
      </c>
      <c r="E5543" s="92" t="s">
        <v>37</v>
      </c>
      <c r="F5543" s="92" t="s">
        <v>120</v>
      </c>
      <c r="G5543" s="93" t="s">
        <v>43</v>
      </c>
      <c r="H5543" s="93" t="s">
        <v>37</v>
      </c>
      <c r="I5543" s="92" t="s">
        <v>45</v>
      </c>
      <c r="J5543" s="94">
        <v>678</v>
      </c>
      <c r="K5543" s="95">
        <v>1663</v>
      </c>
      <c r="L5543" s="96">
        <v>88010.810000000507</v>
      </c>
    </row>
    <row r="5544" spans="1:12" s="97" customFormat="1" ht="15" customHeight="1" x14ac:dyDescent="0.25">
      <c r="A5544" s="91" t="s">
        <v>57</v>
      </c>
      <c r="B5544" s="92" t="s">
        <v>43</v>
      </c>
      <c r="C5544" s="92" t="s">
        <v>55</v>
      </c>
      <c r="D5544" s="92" t="s">
        <v>37</v>
      </c>
      <c r="E5544" s="92" t="s">
        <v>37</v>
      </c>
      <c r="F5544" s="92" t="s">
        <v>120</v>
      </c>
      <c r="G5544" s="93" t="s">
        <v>44</v>
      </c>
      <c r="H5544" s="93" t="s">
        <v>37</v>
      </c>
      <c r="I5544" s="92" t="s">
        <v>117</v>
      </c>
      <c r="J5544" s="94">
        <v>646</v>
      </c>
      <c r="K5544" s="95">
        <v>1278</v>
      </c>
      <c r="L5544" s="96">
        <v>71094.16</v>
      </c>
    </row>
    <row r="5545" spans="1:12" s="97" customFormat="1" ht="15" customHeight="1" x14ac:dyDescent="0.25">
      <c r="A5545" s="91" t="s">
        <v>57</v>
      </c>
      <c r="B5545" s="92" t="s">
        <v>43</v>
      </c>
      <c r="C5545" s="92" t="s">
        <v>55</v>
      </c>
      <c r="D5545" s="92" t="s">
        <v>37</v>
      </c>
      <c r="E5545" s="92" t="s">
        <v>37</v>
      </c>
      <c r="F5545" s="92" t="s">
        <v>120</v>
      </c>
      <c r="G5545" s="93" t="s">
        <v>44</v>
      </c>
      <c r="H5545" s="93" t="s">
        <v>37</v>
      </c>
      <c r="I5545" s="92" t="s">
        <v>45</v>
      </c>
      <c r="J5545" s="94">
        <v>742</v>
      </c>
      <c r="K5545" s="95">
        <v>1950</v>
      </c>
      <c r="L5545" s="96">
        <v>104031.86</v>
      </c>
    </row>
    <row r="5546" spans="1:12" s="97" customFormat="1" ht="15" customHeight="1" x14ac:dyDescent="0.25">
      <c r="A5546" s="91" t="s">
        <v>57</v>
      </c>
      <c r="B5546" s="92" t="s">
        <v>43</v>
      </c>
      <c r="C5546" s="92" t="s">
        <v>55</v>
      </c>
      <c r="D5546" s="92" t="s">
        <v>37</v>
      </c>
      <c r="E5546" s="92" t="s">
        <v>37</v>
      </c>
      <c r="F5546" s="92" t="s">
        <v>120</v>
      </c>
      <c r="G5546" s="93" t="s">
        <v>98</v>
      </c>
      <c r="H5546" s="93" t="s">
        <v>37</v>
      </c>
      <c r="I5546" s="92" t="s">
        <v>117</v>
      </c>
      <c r="J5546" s="94">
        <v>672</v>
      </c>
      <c r="K5546" s="95">
        <v>1379</v>
      </c>
      <c r="L5546" s="96">
        <v>76594.959999999803</v>
      </c>
    </row>
    <row r="5547" spans="1:12" s="97" customFormat="1" ht="15" customHeight="1" x14ac:dyDescent="0.25">
      <c r="A5547" s="91" t="s">
        <v>57</v>
      </c>
      <c r="B5547" s="92" t="s">
        <v>43</v>
      </c>
      <c r="C5547" s="92" t="s">
        <v>55</v>
      </c>
      <c r="D5547" s="92" t="s">
        <v>37</v>
      </c>
      <c r="E5547" s="92" t="s">
        <v>37</v>
      </c>
      <c r="F5547" s="92" t="s">
        <v>120</v>
      </c>
      <c r="G5547" s="93" t="s">
        <v>98</v>
      </c>
      <c r="H5547" s="93" t="s">
        <v>37</v>
      </c>
      <c r="I5547" s="92" t="s">
        <v>45</v>
      </c>
      <c r="J5547" s="94">
        <v>801</v>
      </c>
      <c r="K5547" s="95">
        <v>2361</v>
      </c>
      <c r="L5547" s="96">
        <v>125493.4</v>
      </c>
    </row>
    <row r="5548" spans="1:12" s="97" customFormat="1" ht="15" customHeight="1" x14ac:dyDescent="0.25">
      <c r="A5548" s="91" t="s">
        <v>57</v>
      </c>
      <c r="B5548" s="92" t="s">
        <v>43</v>
      </c>
      <c r="C5548" s="92" t="s">
        <v>55</v>
      </c>
      <c r="D5548" s="92" t="s">
        <v>37</v>
      </c>
      <c r="E5548" s="92" t="s">
        <v>37</v>
      </c>
      <c r="F5548" s="92" t="s">
        <v>120</v>
      </c>
      <c r="G5548" s="93" t="s">
        <v>37</v>
      </c>
      <c r="H5548" s="93" t="s">
        <v>122</v>
      </c>
      <c r="I5548" s="92" t="s">
        <v>117</v>
      </c>
      <c r="J5548" s="94">
        <v>580</v>
      </c>
      <c r="K5548" s="95">
        <v>1395</v>
      </c>
      <c r="L5548" s="96">
        <v>85160.5799999999</v>
      </c>
    </row>
    <row r="5549" spans="1:12" s="97" customFormat="1" ht="15" customHeight="1" x14ac:dyDescent="0.25">
      <c r="A5549" s="91" t="s">
        <v>57</v>
      </c>
      <c r="B5549" s="92" t="s">
        <v>43</v>
      </c>
      <c r="C5549" s="92" t="s">
        <v>55</v>
      </c>
      <c r="D5549" s="92" t="s">
        <v>37</v>
      </c>
      <c r="E5549" s="92" t="s">
        <v>37</v>
      </c>
      <c r="F5549" s="92" t="s">
        <v>120</v>
      </c>
      <c r="G5549" s="93" t="s">
        <v>37</v>
      </c>
      <c r="H5549" s="93" t="s">
        <v>122</v>
      </c>
      <c r="I5549" s="92" t="s">
        <v>45</v>
      </c>
      <c r="J5549" s="94">
        <v>702</v>
      </c>
      <c r="K5549" s="95">
        <v>1172</v>
      </c>
      <c r="L5549" s="96">
        <v>59572.209999999599</v>
      </c>
    </row>
    <row r="5550" spans="1:12" s="97" customFormat="1" ht="15" customHeight="1" x14ac:dyDescent="0.25">
      <c r="A5550" s="91" t="s">
        <v>57</v>
      </c>
      <c r="B5550" s="92" t="s">
        <v>43</v>
      </c>
      <c r="C5550" s="92" t="s">
        <v>55</v>
      </c>
      <c r="D5550" s="92" t="s">
        <v>37</v>
      </c>
      <c r="E5550" s="92" t="s">
        <v>37</v>
      </c>
      <c r="F5550" s="92" t="s">
        <v>120</v>
      </c>
      <c r="G5550" s="93" t="s">
        <v>37</v>
      </c>
      <c r="H5550" s="93" t="s">
        <v>37</v>
      </c>
      <c r="I5550" s="92" t="s">
        <v>117</v>
      </c>
      <c r="J5550" s="94">
        <v>2996</v>
      </c>
      <c r="K5550" s="95">
        <v>6787</v>
      </c>
      <c r="L5550" s="96">
        <v>408119.50000002701</v>
      </c>
    </row>
    <row r="5551" spans="1:12" s="97" customFormat="1" ht="15" customHeight="1" x14ac:dyDescent="0.25">
      <c r="A5551" s="91" t="s">
        <v>57</v>
      </c>
      <c r="B5551" s="92" t="s">
        <v>43</v>
      </c>
      <c r="C5551" s="92" t="s">
        <v>55</v>
      </c>
      <c r="D5551" s="92" t="s">
        <v>37</v>
      </c>
      <c r="E5551" s="92" t="s">
        <v>37</v>
      </c>
      <c r="F5551" s="92" t="s">
        <v>120</v>
      </c>
      <c r="G5551" s="93" t="s">
        <v>37</v>
      </c>
      <c r="H5551" s="93" t="s">
        <v>37</v>
      </c>
      <c r="I5551" s="92" t="s">
        <v>45</v>
      </c>
      <c r="J5551" s="94">
        <v>3422</v>
      </c>
      <c r="K5551" s="95">
        <v>9118</v>
      </c>
      <c r="L5551" s="96">
        <v>492731.56999998202</v>
      </c>
    </row>
    <row r="5552" spans="1:12" s="97" customFormat="1" ht="15" customHeight="1" x14ac:dyDescent="0.25">
      <c r="A5552" s="91" t="s">
        <v>57</v>
      </c>
      <c r="B5552" s="92" t="s">
        <v>43</v>
      </c>
      <c r="C5552" s="92" t="s">
        <v>55</v>
      </c>
      <c r="D5552" s="92" t="s">
        <v>37</v>
      </c>
      <c r="E5552" s="92" t="s">
        <v>37</v>
      </c>
      <c r="F5552" s="92" t="s">
        <v>120</v>
      </c>
      <c r="G5552" s="93" t="s">
        <v>37</v>
      </c>
      <c r="H5552" s="93" t="s">
        <v>64</v>
      </c>
      <c r="I5552" s="92" t="s">
        <v>117</v>
      </c>
      <c r="J5552" s="94">
        <v>2330</v>
      </c>
      <c r="K5552" s="95">
        <v>5222</v>
      </c>
      <c r="L5552" s="96">
        <v>313430.84999999602</v>
      </c>
    </row>
    <row r="5553" spans="1:12" s="97" customFormat="1" ht="15" customHeight="1" x14ac:dyDescent="0.25">
      <c r="A5553" s="91" t="s">
        <v>57</v>
      </c>
      <c r="B5553" s="92" t="s">
        <v>43</v>
      </c>
      <c r="C5553" s="92" t="s">
        <v>55</v>
      </c>
      <c r="D5553" s="92" t="s">
        <v>37</v>
      </c>
      <c r="E5553" s="92" t="s">
        <v>37</v>
      </c>
      <c r="F5553" s="92" t="s">
        <v>120</v>
      </c>
      <c r="G5553" s="93" t="s">
        <v>37</v>
      </c>
      <c r="H5553" s="93" t="s">
        <v>64</v>
      </c>
      <c r="I5553" s="92" t="s">
        <v>45</v>
      </c>
      <c r="J5553" s="94">
        <v>2642</v>
      </c>
      <c r="K5553" s="95">
        <v>7725</v>
      </c>
      <c r="L5553" s="96">
        <v>421394.67999998899</v>
      </c>
    </row>
    <row r="5554" spans="1:12" s="97" customFormat="1" ht="15" customHeight="1" x14ac:dyDescent="0.25">
      <c r="A5554" s="91" t="s">
        <v>57</v>
      </c>
      <c r="B5554" s="92" t="s">
        <v>43</v>
      </c>
      <c r="C5554" s="92" t="s">
        <v>55</v>
      </c>
      <c r="D5554" s="92" t="s">
        <v>37</v>
      </c>
      <c r="E5554" s="92" t="s">
        <v>37</v>
      </c>
      <c r="F5554" s="92" t="s">
        <v>121</v>
      </c>
      <c r="G5554" s="93" t="s">
        <v>41</v>
      </c>
      <c r="H5554" s="93" t="s">
        <v>37</v>
      </c>
      <c r="I5554" s="92" t="s">
        <v>117</v>
      </c>
      <c r="J5554" s="94">
        <v>5803</v>
      </c>
      <c r="K5554" s="95">
        <v>16822</v>
      </c>
      <c r="L5554" s="96">
        <v>842160.38000008697</v>
      </c>
    </row>
    <row r="5555" spans="1:12" s="97" customFormat="1" ht="15" customHeight="1" x14ac:dyDescent="0.25">
      <c r="A5555" s="91" t="s">
        <v>57</v>
      </c>
      <c r="B5555" s="92" t="s">
        <v>43</v>
      </c>
      <c r="C5555" s="92" t="s">
        <v>55</v>
      </c>
      <c r="D5555" s="92" t="s">
        <v>37</v>
      </c>
      <c r="E5555" s="92" t="s">
        <v>37</v>
      </c>
      <c r="F5555" s="92" t="s">
        <v>121</v>
      </c>
      <c r="G5555" s="93" t="s">
        <v>41</v>
      </c>
      <c r="H5555" s="93" t="s">
        <v>37</v>
      </c>
      <c r="I5555" s="92" t="s">
        <v>45</v>
      </c>
      <c r="J5555" s="94">
        <v>6590</v>
      </c>
      <c r="K5555" s="95">
        <v>17076</v>
      </c>
      <c r="L5555" s="96">
        <v>845548.17000004195</v>
      </c>
    </row>
    <row r="5556" spans="1:12" s="97" customFormat="1" ht="15" customHeight="1" x14ac:dyDescent="0.25">
      <c r="A5556" s="91" t="s">
        <v>57</v>
      </c>
      <c r="B5556" s="92" t="s">
        <v>43</v>
      </c>
      <c r="C5556" s="92" t="s">
        <v>55</v>
      </c>
      <c r="D5556" s="92" t="s">
        <v>37</v>
      </c>
      <c r="E5556" s="92" t="s">
        <v>37</v>
      </c>
      <c r="F5556" s="92" t="s">
        <v>121</v>
      </c>
      <c r="G5556" s="93" t="s">
        <v>42</v>
      </c>
      <c r="H5556" s="93" t="s">
        <v>37</v>
      </c>
      <c r="I5556" s="92" t="s">
        <v>117</v>
      </c>
      <c r="J5556" s="94">
        <v>5504</v>
      </c>
      <c r="K5556" s="95">
        <v>15031</v>
      </c>
      <c r="L5556" s="96">
        <v>735400.59000007703</v>
      </c>
    </row>
    <row r="5557" spans="1:12" s="97" customFormat="1" ht="15" customHeight="1" x14ac:dyDescent="0.25">
      <c r="A5557" s="91" t="s">
        <v>57</v>
      </c>
      <c r="B5557" s="92" t="s">
        <v>43</v>
      </c>
      <c r="C5557" s="92" t="s">
        <v>55</v>
      </c>
      <c r="D5557" s="92" t="s">
        <v>37</v>
      </c>
      <c r="E5557" s="92" t="s">
        <v>37</v>
      </c>
      <c r="F5557" s="92" t="s">
        <v>121</v>
      </c>
      <c r="G5557" s="93" t="s">
        <v>42</v>
      </c>
      <c r="H5557" s="93" t="s">
        <v>37</v>
      </c>
      <c r="I5557" s="92" t="s">
        <v>45</v>
      </c>
      <c r="J5557" s="94">
        <v>7635</v>
      </c>
      <c r="K5557" s="95">
        <v>20503</v>
      </c>
      <c r="L5557" s="96">
        <v>1014376.8300000801</v>
      </c>
    </row>
    <row r="5558" spans="1:12" s="97" customFormat="1" ht="15" customHeight="1" x14ac:dyDescent="0.25">
      <c r="A5558" s="91" t="s">
        <v>57</v>
      </c>
      <c r="B5558" s="92" t="s">
        <v>43</v>
      </c>
      <c r="C5558" s="92" t="s">
        <v>55</v>
      </c>
      <c r="D5558" s="92" t="s">
        <v>37</v>
      </c>
      <c r="E5558" s="92" t="s">
        <v>37</v>
      </c>
      <c r="F5558" s="92" t="s">
        <v>121</v>
      </c>
      <c r="G5558" s="93" t="s">
        <v>43</v>
      </c>
      <c r="H5558" s="93" t="s">
        <v>37</v>
      </c>
      <c r="I5558" s="92" t="s">
        <v>117</v>
      </c>
      <c r="J5558" s="94">
        <v>5518</v>
      </c>
      <c r="K5558" s="95">
        <v>13907</v>
      </c>
      <c r="L5558" s="96">
        <v>659941.66000007396</v>
      </c>
    </row>
    <row r="5559" spans="1:12" s="97" customFormat="1" ht="15" customHeight="1" x14ac:dyDescent="0.25">
      <c r="A5559" s="91" t="s">
        <v>57</v>
      </c>
      <c r="B5559" s="92" t="s">
        <v>43</v>
      </c>
      <c r="C5559" s="92" t="s">
        <v>55</v>
      </c>
      <c r="D5559" s="92" t="s">
        <v>37</v>
      </c>
      <c r="E5559" s="92" t="s">
        <v>37</v>
      </c>
      <c r="F5559" s="92" t="s">
        <v>121</v>
      </c>
      <c r="G5559" s="93" t="s">
        <v>43</v>
      </c>
      <c r="H5559" s="93" t="s">
        <v>37</v>
      </c>
      <c r="I5559" s="92" t="s">
        <v>45</v>
      </c>
      <c r="J5559" s="94">
        <v>8052</v>
      </c>
      <c r="K5559" s="95">
        <v>20763</v>
      </c>
      <c r="L5559" s="96">
        <v>1009797.30000007</v>
      </c>
    </row>
    <row r="5560" spans="1:12" s="97" customFormat="1" ht="15" customHeight="1" x14ac:dyDescent="0.25">
      <c r="A5560" s="91" t="s">
        <v>57</v>
      </c>
      <c r="B5560" s="92" t="s">
        <v>43</v>
      </c>
      <c r="C5560" s="92" t="s">
        <v>55</v>
      </c>
      <c r="D5560" s="92" t="s">
        <v>37</v>
      </c>
      <c r="E5560" s="92" t="s">
        <v>37</v>
      </c>
      <c r="F5560" s="92" t="s">
        <v>121</v>
      </c>
      <c r="G5560" s="93" t="s">
        <v>44</v>
      </c>
      <c r="H5560" s="93" t="s">
        <v>37</v>
      </c>
      <c r="I5560" s="92" t="s">
        <v>117</v>
      </c>
      <c r="J5560" s="94">
        <v>5344</v>
      </c>
      <c r="K5560" s="95">
        <v>12648</v>
      </c>
      <c r="L5560" s="96">
        <v>605401.06000007002</v>
      </c>
    </row>
    <row r="5561" spans="1:12" s="97" customFormat="1" ht="15" customHeight="1" x14ac:dyDescent="0.25">
      <c r="A5561" s="91" t="s">
        <v>57</v>
      </c>
      <c r="B5561" s="92" t="s">
        <v>43</v>
      </c>
      <c r="C5561" s="92" t="s">
        <v>55</v>
      </c>
      <c r="D5561" s="92" t="s">
        <v>37</v>
      </c>
      <c r="E5561" s="92" t="s">
        <v>37</v>
      </c>
      <c r="F5561" s="92" t="s">
        <v>121</v>
      </c>
      <c r="G5561" s="93" t="s">
        <v>44</v>
      </c>
      <c r="H5561" s="93" t="s">
        <v>37</v>
      </c>
      <c r="I5561" s="92" t="s">
        <v>45</v>
      </c>
      <c r="J5561" s="94">
        <v>7916</v>
      </c>
      <c r="K5561" s="95">
        <v>20838</v>
      </c>
      <c r="L5561" s="96">
        <v>1010186.3600000601</v>
      </c>
    </row>
    <row r="5562" spans="1:12" s="97" customFormat="1" ht="15" customHeight="1" x14ac:dyDescent="0.25">
      <c r="A5562" s="91" t="s">
        <v>57</v>
      </c>
      <c r="B5562" s="92" t="s">
        <v>43</v>
      </c>
      <c r="C5562" s="92" t="s">
        <v>55</v>
      </c>
      <c r="D5562" s="92" t="s">
        <v>37</v>
      </c>
      <c r="E5562" s="92" t="s">
        <v>37</v>
      </c>
      <c r="F5562" s="92" t="s">
        <v>121</v>
      </c>
      <c r="G5562" s="93" t="s">
        <v>98</v>
      </c>
      <c r="H5562" s="93" t="s">
        <v>37</v>
      </c>
      <c r="I5562" s="92" t="s">
        <v>117</v>
      </c>
      <c r="J5562" s="94">
        <v>5054</v>
      </c>
      <c r="K5562" s="95">
        <v>12191</v>
      </c>
      <c r="L5562" s="96">
        <v>583062.32000006305</v>
      </c>
    </row>
    <row r="5563" spans="1:12" s="97" customFormat="1" ht="15" customHeight="1" x14ac:dyDescent="0.25">
      <c r="A5563" s="91" t="s">
        <v>57</v>
      </c>
      <c r="B5563" s="92" t="s">
        <v>43</v>
      </c>
      <c r="C5563" s="92" t="s">
        <v>55</v>
      </c>
      <c r="D5563" s="92" t="s">
        <v>37</v>
      </c>
      <c r="E5563" s="92" t="s">
        <v>37</v>
      </c>
      <c r="F5563" s="92" t="s">
        <v>121</v>
      </c>
      <c r="G5563" s="93" t="s">
        <v>98</v>
      </c>
      <c r="H5563" s="93" t="s">
        <v>37</v>
      </c>
      <c r="I5563" s="92" t="s">
        <v>45</v>
      </c>
      <c r="J5563" s="94">
        <v>7606</v>
      </c>
      <c r="K5563" s="95">
        <v>21367</v>
      </c>
      <c r="L5563" s="96">
        <v>1050542.5300000501</v>
      </c>
    </row>
    <row r="5564" spans="1:12" s="97" customFormat="1" ht="15" customHeight="1" x14ac:dyDescent="0.25">
      <c r="A5564" s="91" t="s">
        <v>57</v>
      </c>
      <c r="B5564" s="92" t="s">
        <v>43</v>
      </c>
      <c r="C5564" s="92" t="s">
        <v>55</v>
      </c>
      <c r="D5564" s="92" t="s">
        <v>37</v>
      </c>
      <c r="E5564" s="92" t="s">
        <v>37</v>
      </c>
      <c r="F5564" s="92" t="s">
        <v>121</v>
      </c>
      <c r="G5564" s="93" t="s">
        <v>37</v>
      </c>
      <c r="H5564" s="93" t="s">
        <v>122</v>
      </c>
      <c r="I5564" s="92" t="s">
        <v>117</v>
      </c>
      <c r="J5564" s="94">
        <v>5008</v>
      </c>
      <c r="K5564" s="95">
        <v>12496</v>
      </c>
      <c r="L5564" s="96">
        <v>654108.89000006602</v>
      </c>
    </row>
    <row r="5565" spans="1:12" s="97" customFormat="1" ht="15" customHeight="1" x14ac:dyDescent="0.25">
      <c r="A5565" s="91" t="s">
        <v>57</v>
      </c>
      <c r="B5565" s="92" t="s">
        <v>43</v>
      </c>
      <c r="C5565" s="92" t="s">
        <v>55</v>
      </c>
      <c r="D5565" s="92" t="s">
        <v>37</v>
      </c>
      <c r="E5565" s="92" t="s">
        <v>37</v>
      </c>
      <c r="F5565" s="92" t="s">
        <v>121</v>
      </c>
      <c r="G5565" s="93" t="s">
        <v>37</v>
      </c>
      <c r="H5565" s="93" t="s">
        <v>122</v>
      </c>
      <c r="I5565" s="92" t="s">
        <v>45</v>
      </c>
      <c r="J5565" s="94">
        <v>7287</v>
      </c>
      <c r="K5565" s="95">
        <v>15602</v>
      </c>
      <c r="L5565" s="96">
        <v>742306.44000003696</v>
      </c>
    </row>
    <row r="5566" spans="1:12" s="97" customFormat="1" ht="15" customHeight="1" x14ac:dyDescent="0.25">
      <c r="A5566" s="91" t="s">
        <v>57</v>
      </c>
      <c r="B5566" s="92" t="s">
        <v>43</v>
      </c>
      <c r="C5566" s="92" t="s">
        <v>55</v>
      </c>
      <c r="D5566" s="92" t="s">
        <v>37</v>
      </c>
      <c r="E5566" s="92" t="s">
        <v>37</v>
      </c>
      <c r="F5566" s="92" t="s">
        <v>121</v>
      </c>
      <c r="G5566" s="93" t="s">
        <v>37</v>
      </c>
      <c r="H5566" s="93" t="s">
        <v>37</v>
      </c>
      <c r="I5566" s="92" t="s">
        <v>117</v>
      </c>
      <c r="J5566" s="94">
        <v>26996</v>
      </c>
      <c r="K5566" s="95">
        <v>72631</v>
      </c>
      <c r="L5566" s="96">
        <v>3526972.49999918</v>
      </c>
    </row>
    <row r="5567" spans="1:12" s="97" customFormat="1" ht="15" customHeight="1" x14ac:dyDescent="0.25">
      <c r="A5567" s="91" t="s">
        <v>57</v>
      </c>
      <c r="B5567" s="92" t="s">
        <v>43</v>
      </c>
      <c r="C5567" s="92" t="s">
        <v>55</v>
      </c>
      <c r="D5567" s="92" t="s">
        <v>37</v>
      </c>
      <c r="E5567" s="92" t="s">
        <v>37</v>
      </c>
      <c r="F5567" s="92" t="s">
        <v>121</v>
      </c>
      <c r="G5567" s="93" t="s">
        <v>37</v>
      </c>
      <c r="H5567" s="93" t="s">
        <v>37</v>
      </c>
      <c r="I5567" s="92" t="s">
        <v>45</v>
      </c>
      <c r="J5567" s="94">
        <v>37112</v>
      </c>
      <c r="K5567" s="95">
        <v>102998</v>
      </c>
      <c r="L5567" s="96">
        <v>5049425.2899987502</v>
      </c>
    </row>
    <row r="5568" spans="1:12" s="97" customFormat="1" ht="15" customHeight="1" x14ac:dyDescent="0.25">
      <c r="A5568" s="91" t="s">
        <v>57</v>
      </c>
      <c r="B5568" s="92" t="s">
        <v>43</v>
      </c>
      <c r="C5568" s="92" t="s">
        <v>55</v>
      </c>
      <c r="D5568" s="92" t="s">
        <v>37</v>
      </c>
      <c r="E5568" s="92" t="s">
        <v>37</v>
      </c>
      <c r="F5568" s="92" t="s">
        <v>121</v>
      </c>
      <c r="G5568" s="93" t="s">
        <v>37</v>
      </c>
      <c r="H5568" s="93" t="s">
        <v>64</v>
      </c>
      <c r="I5568" s="92" t="s">
        <v>117</v>
      </c>
      <c r="J5568" s="94">
        <v>21437</v>
      </c>
      <c r="K5568" s="95">
        <v>58326</v>
      </c>
      <c r="L5568" s="96">
        <v>2781769.1099987598</v>
      </c>
    </row>
    <row r="5569" spans="1:12" s="97" customFormat="1" ht="15" customHeight="1" x14ac:dyDescent="0.25">
      <c r="A5569" s="91" t="s">
        <v>57</v>
      </c>
      <c r="B5569" s="92" t="s">
        <v>43</v>
      </c>
      <c r="C5569" s="92" t="s">
        <v>55</v>
      </c>
      <c r="D5569" s="92" t="s">
        <v>37</v>
      </c>
      <c r="E5569" s="92" t="s">
        <v>37</v>
      </c>
      <c r="F5569" s="92" t="s">
        <v>121</v>
      </c>
      <c r="G5569" s="93" t="s">
        <v>37</v>
      </c>
      <c r="H5569" s="93" t="s">
        <v>64</v>
      </c>
      <c r="I5569" s="92" t="s">
        <v>45</v>
      </c>
      <c r="J5569" s="94">
        <v>29141</v>
      </c>
      <c r="K5569" s="95">
        <v>85236</v>
      </c>
      <c r="L5569" s="96">
        <v>4201383.6199990502</v>
      </c>
    </row>
    <row r="5570" spans="1:12" s="97" customFormat="1" ht="15" customHeight="1" x14ac:dyDescent="0.25">
      <c r="A5570" s="91" t="s">
        <v>57</v>
      </c>
      <c r="B5570" s="92" t="s">
        <v>43</v>
      </c>
      <c r="C5570" s="92" t="s">
        <v>55</v>
      </c>
      <c r="D5570" s="92" t="s">
        <v>37</v>
      </c>
      <c r="E5570" s="92" t="s">
        <v>37</v>
      </c>
      <c r="F5570" s="92" t="s">
        <v>60</v>
      </c>
      <c r="G5570" s="93" t="s">
        <v>41</v>
      </c>
      <c r="H5570" s="93" t="s">
        <v>37</v>
      </c>
      <c r="I5570" s="92" t="s">
        <v>117</v>
      </c>
      <c r="J5570" s="94">
        <v>1122</v>
      </c>
      <c r="K5570" s="95">
        <v>3222</v>
      </c>
      <c r="L5570" s="96">
        <v>155813.85</v>
      </c>
    </row>
    <row r="5571" spans="1:12" s="97" customFormat="1" ht="15" customHeight="1" x14ac:dyDescent="0.25">
      <c r="A5571" s="91" t="s">
        <v>57</v>
      </c>
      <c r="B5571" s="92" t="s">
        <v>43</v>
      </c>
      <c r="C5571" s="92" t="s">
        <v>55</v>
      </c>
      <c r="D5571" s="92" t="s">
        <v>37</v>
      </c>
      <c r="E5571" s="92" t="s">
        <v>37</v>
      </c>
      <c r="F5571" s="92" t="s">
        <v>60</v>
      </c>
      <c r="G5571" s="93" t="s">
        <v>41</v>
      </c>
      <c r="H5571" s="93" t="s">
        <v>37</v>
      </c>
      <c r="I5571" s="92" t="s">
        <v>45</v>
      </c>
      <c r="J5571" s="94">
        <v>1275</v>
      </c>
      <c r="K5571" s="95">
        <v>3083</v>
      </c>
      <c r="L5571" s="96">
        <v>152670.53</v>
      </c>
    </row>
    <row r="5572" spans="1:12" s="97" customFormat="1" ht="15" customHeight="1" x14ac:dyDescent="0.25">
      <c r="A5572" s="91" t="s">
        <v>57</v>
      </c>
      <c r="B5572" s="92" t="s">
        <v>43</v>
      </c>
      <c r="C5572" s="92" t="s">
        <v>55</v>
      </c>
      <c r="D5572" s="92" t="s">
        <v>37</v>
      </c>
      <c r="E5572" s="92" t="s">
        <v>37</v>
      </c>
      <c r="F5572" s="92" t="s">
        <v>60</v>
      </c>
      <c r="G5572" s="93" t="s">
        <v>42</v>
      </c>
      <c r="H5572" s="93" t="s">
        <v>37</v>
      </c>
      <c r="I5572" s="92" t="s">
        <v>117</v>
      </c>
      <c r="J5572" s="94">
        <v>1429</v>
      </c>
      <c r="K5572" s="95">
        <v>3631</v>
      </c>
      <c r="L5572" s="96">
        <v>175122.25000000201</v>
      </c>
    </row>
    <row r="5573" spans="1:12" s="97" customFormat="1" ht="15" customHeight="1" x14ac:dyDescent="0.25">
      <c r="A5573" s="91" t="s">
        <v>57</v>
      </c>
      <c r="B5573" s="92" t="s">
        <v>43</v>
      </c>
      <c r="C5573" s="92" t="s">
        <v>55</v>
      </c>
      <c r="D5573" s="92" t="s">
        <v>37</v>
      </c>
      <c r="E5573" s="92" t="s">
        <v>37</v>
      </c>
      <c r="F5573" s="92" t="s">
        <v>60</v>
      </c>
      <c r="G5573" s="93" t="s">
        <v>42</v>
      </c>
      <c r="H5573" s="93" t="s">
        <v>37</v>
      </c>
      <c r="I5573" s="92" t="s">
        <v>45</v>
      </c>
      <c r="J5573" s="94">
        <v>1628</v>
      </c>
      <c r="K5573" s="95">
        <v>3649</v>
      </c>
      <c r="L5573" s="96">
        <v>177985.83999999799</v>
      </c>
    </row>
    <row r="5574" spans="1:12" s="97" customFormat="1" ht="15" customHeight="1" x14ac:dyDescent="0.25">
      <c r="A5574" s="91" t="s">
        <v>57</v>
      </c>
      <c r="B5574" s="92" t="s">
        <v>43</v>
      </c>
      <c r="C5574" s="92" t="s">
        <v>55</v>
      </c>
      <c r="D5574" s="92" t="s">
        <v>37</v>
      </c>
      <c r="E5574" s="92" t="s">
        <v>37</v>
      </c>
      <c r="F5574" s="92" t="s">
        <v>60</v>
      </c>
      <c r="G5574" s="93" t="s">
        <v>43</v>
      </c>
      <c r="H5574" s="93" t="s">
        <v>37</v>
      </c>
      <c r="I5574" s="92" t="s">
        <v>117</v>
      </c>
      <c r="J5574" s="94">
        <v>1353</v>
      </c>
      <c r="K5574" s="95">
        <v>3302</v>
      </c>
      <c r="L5574" s="96">
        <v>160364.38000000099</v>
      </c>
    </row>
    <row r="5575" spans="1:12" s="97" customFormat="1" ht="15" customHeight="1" x14ac:dyDescent="0.25">
      <c r="A5575" s="91" t="s">
        <v>57</v>
      </c>
      <c r="B5575" s="92" t="s">
        <v>43</v>
      </c>
      <c r="C5575" s="92" t="s">
        <v>55</v>
      </c>
      <c r="D5575" s="92" t="s">
        <v>37</v>
      </c>
      <c r="E5575" s="92" t="s">
        <v>37</v>
      </c>
      <c r="F5575" s="92" t="s">
        <v>60</v>
      </c>
      <c r="G5575" s="93" t="s">
        <v>43</v>
      </c>
      <c r="H5575" s="93" t="s">
        <v>37</v>
      </c>
      <c r="I5575" s="92" t="s">
        <v>45</v>
      </c>
      <c r="J5575" s="94">
        <v>1686</v>
      </c>
      <c r="K5575" s="95">
        <v>4055</v>
      </c>
      <c r="L5575" s="96">
        <v>195893.48999999801</v>
      </c>
    </row>
    <row r="5576" spans="1:12" s="97" customFormat="1" ht="15" customHeight="1" x14ac:dyDescent="0.25">
      <c r="A5576" s="91" t="s">
        <v>57</v>
      </c>
      <c r="B5576" s="92" t="s">
        <v>43</v>
      </c>
      <c r="C5576" s="92" t="s">
        <v>55</v>
      </c>
      <c r="D5576" s="92" t="s">
        <v>37</v>
      </c>
      <c r="E5576" s="92" t="s">
        <v>37</v>
      </c>
      <c r="F5576" s="92" t="s">
        <v>60</v>
      </c>
      <c r="G5576" s="93" t="s">
        <v>44</v>
      </c>
      <c r="H5576" s="93" t="s">
        <v>37</v>
      </c>
      <c r="I5576" s="92" t="s">
        <v>117</v>
      </c>
      <c r="J5576" s="94">
        <v>1273</v>
      </c>
      <c r="K5576" s="95">
        <v>3049</v>
      </c>
      <c r="L5576" s="96">
        <v>147280.04999999999</v>
      </c>
    </row>
    <row r="5577" spans="1:12" s="97" customFormat="1" ht="15" customHeight="1" x14ac:dyDescent="0.25">
      <c r="A5577" s="91" t="s">
        <v>57</v>
      </c>
      <c r="B5577" s="92" t="s">
        <v>43</v>
      </c>
      <c r="C5577" s="92" t="s">
        <v>55</v>
      </c>
      <c r="D5577" s="92" t="s">
        <v>37</v>
      </c>
      <c r="E5577" s="92" t="s">
        <v>37</v>
      </c>
      <c r="F5577" s="92" t="s">
        <v>60</v>
      </c>
      <c r="G5577" s="93" t="s">
        <v>44</v>
      </c>
      <c r="H5577" s="93" t="s">
        <v>37</v>
      </c>
      <c r="I5577" s="92" t="s">
        <v>45</v>
      </c>
      <c r="J5577" s="94">
        <v>1570</v>
      </c>
      <c r="K5577" s="95">
        <v>3281</v>
      </c>
      <c r="L5577" s="96">
        <v>159008.52999999901</v>
      </c>
    </row>
    <row r="5578" spans="1:12" s="97" customFormat="1" ht="15" customHeight="1" x14ac:dyDescent="0.25">
      <c r="A5578" s="91" t="s">
        <v>57</v>
      </c>
      <c r="B5578" s="92" t="s">
        <v>43</v>
      </c>
      <c r="C5578" s="92" t="s">
        <v>55</v>
      </c>
      <c r="D5578" s="92" t="s">
        <v>37</v>
      </c>
      <c r="E5578" s="92" t="s">
        <v>37</v>
      </c>
      <c r="F5578" s="92" t="s">
        <v>60</v>
      </c>
      <c r="G5578" s="93" t="s">
        <v>98</v>
      </c>
      <c r="H5578" s="93" t="s">
        <v>37</v>
      </c>
      <c r="I5578" s="92" t="s">
        <v>117</v>
      </c>
      <c r="J5578" s="94">
        <v>1463</v>
      </c>
      <c r="K5578" s="95">
        <v>3623</v>
      </c>
      <c r="L5578" s="96">
        <v>172100.680000005</v>
      </c>
    </row>
    <row r="5579" spans="1:12" s="97" customFormat="1" ht="15" customHeight="1" x14ac:dyDescent="0.25">
      <c r="A5579" s="91" t="s">
        <v>57</v>
      </c>
      <c r="B5579" s="92" t="s">
        <v>43</v>
      </c>
      <c r="C5579" s="92" t="s">
        <v>55</v>
      </c>
      <c r="D5579" s="92" t="s">
        <v>37</v>
      </c>
      <c r="E5579" s="92" t="s">
        <v>37</v>
      </c>
      <c r="F5579" s="92" t="s">
        <v>60</v>
      </c>
      <c r="G5579" s="93" t="s">
        <v>98</v>
      </c>
      <c r="H5579" s="93" t="s">
        <v>37</v>
      </c>
      <c r="I5579" s="92" t="s">
        <v>45</v>
      </c>
      <c r="J5579" s="94">
        <v>1754</v>
      </c>
      <c r="K5579" s="95">
        <v>4442</v>
      </c>
      <c r="L5579" s="96">
        <v>216172.01999999801</v>
      </c>
    </row>
    <row r="5580" spans="1:12" s="97" customFormat="1" ht="15" customHeight="1" x14ac:dyDescent="0.25">
      <c r="A5580" s="91" t="s">
        <v>57</v>
      </c>
      <c r="B5580" s="92" t="s">
        <v>43</v>
      </c>
      <c r="C5580" s="92" t="s">
        <v>55</v>
      </c>
      <c r="D5580" s="92" t="s">
        <v>37</v>
      </c>
      <c r="E5580" s="92" t="s">
        <v>37</v>
      </c>
      <c r="F5580" s="92" t="s">
        <v>60</v>
      </c>
      <c r="G5580" s="93" t="s">
        <v>37</v>
      </c>
      <c r="H5580" s="93" t="s">
        <v>122</v>
      </c>
      <c r="I5580" s="92" t="s">
        <v>117</v>
      </c>
      <c r="J5580" s="94">
        <v>1118</v>
      </c>
      <c r="K5580" s="95">
        <v>2741</v>
      </c>
      <c r="L5580" s="96">
        <v>131987.39000000001</v>
      </c>
    </row>
    <row r="5581" spans="1:12" s="97" customFormat="1" ht="15" customHeight="1" x14ac:dyDescent="0.25">
      <c r="A5581" s="91" t="s">
        <v>57</v>
      </c>
      <c r="B5581" s="92" t="s">
        <v>43</v>
      </c>
      <c r="C5581" s="92" t="s">
        <v>55</v>
      </c>
      <c r="D5581" s="92" t="s">
        <v>37</v>
      </c>
      <c r="E5581" s="92" t="s">
        <v>37</v>
      </c>
      <c r="F5581" s="92" t="s">
        <v>60</v>
      </c>
      <c r="G5581" s="93" t="s">
        <v>37</v>
      </c>
      <c r="H5581" s="93" t="s">
        <v>122</v>
      </c>
      <c r="I5581" s="92" t="s">
        <v>45</v>
      </c>
      <c r="J5581" s="94">
        <v>1538</v>
      </c>
      <c r="K5581" s="95">
        <v>2831</v>
      </c>
      <c r="L5581" s="96">
        <v>135983.62</v>
      </c>
    </row>
    <row r="5582" spans="1:12" s="97" customFormat="1" ht="15" customHeight="1" x14ac:dyDescent="0.25">
      <c r="A5582" s="91" t="s">
        <v>57</v>
      </c>
      <c r="B5582" s="92" t="s">
        <v>43</v>
      </c>
      <c r="C5582" s="92" t="s">
        <v>55</v>
      </c>
      <c r="D5582" s="92" t="s">
        <v>37</v>
      </c>
      <c r="E5582" s="92" t="s">
        <v>37</v>
      </c>
      <c r="F5582" s="92" t="s">
        <v>60</v>
      </c>
      <c r="G5582" s="93" t="s">
        <v>37</v>
      </c>
      <c r="H5582" s="93" t="s">
        <v>37</v>
      </c>
      <c r="I5582" s="92" t="s">
        <v>117</v>
      </c>
      <c r="J5582" s="94">
        <v>6552</v>
      </c>
      <c r="K5582" s="95">
        <v>17069</v>
      </c>
      <c r="L5582" s="96">
        <v>822163.97000009206</v>
      </c>
    </row>
    <row r="5583" spans="1:12" s="97" customFormat="1" ht="15" customHeight="1" x14ac:dyDescent="0.25">
      <c r="A5583" s="91" t="s">
        <v>57</v>
      </c>
      <c r="B5583" s="92" t="s">
        <v>43</v>
      </c>
      <c r="C5583" s="92" t="s">
        <v>55</v>
      </c>
      <c r="D5583" s="92" t="s">
        <v>37</v>
      </c>
      <c r="E5583" s="92" t="s">
        <v>37</v>
      </c>
      <c r="F5583" s="92" t="s">
        <v>60</v>
      </c>
      <c r="G5583" s="93" t="s">
        <v>37</v>
      </c>
      <c r="H5583" s="93" t="s">
        <v>37</v>
      </c>
      <c r="I5583" s="92" t="s">
        <v>45</v>
      </c>
      <c r="J5583" s="94">
        <v>7764</v>
      </c>
      <c r="K5583" s="95">
        <v>18798</v>
      </c>
      <c r="L5583" s="96">
        <v>916868.69999998703</v>
      </c>
    </row>
    <row r="5584" spans="1:12" s="97" customFormat="1" ht="15" customHeight="1" x14ac:dyDescent="0.25">
      <c r="A5584" s="91" t="s">
        <v>57</v>
      </c>
      <c r="B5584" s="92" t="s">
        <v>43</v>
      </c>
      <c r="C5584" s="92" t="s">
        <v>55</v>
      </c>
      <c r="D5584" s="92" t="s">
        <v>37</v>
      </c>
      <c r="E5584" s="92" t="s">
        <v>37</v>
      </c>
      <c r="F5584" s="92" t="s">
        <v>60</v>
      </c>
      <c r="G5584" s="93" t="s">
        <v>37</v>
      </c>
      <c r="H5584" s="93" t="s">
        <v>64</v>
      </c>
      <c r="I5584" s="92" t="s">
        <v>117</v>
      </c>
      <c r="J5584" s="94">
        <v>5353</v>
      </c>
      <c r="K5584" s="95">
        <v>14130</v>
      </c>
      <c r="L5584" s="96">
        <v>681060.96999999403</v>
      </c>
    </row>
    <row r="5585" spans="1:12" s="97" customFormat="1" ht="15" customHeight="1" x14ac:dyDescent="0.25">
      <c r="A5585" s="91" t="s">
        <v>57</v>
      </c>
      <c r="B5585" s="92" t="s">
        <v>43</v>
      </c>
      <c r="C5585" s="92" t="s">
        <v>55</v>
      </c>
      <c r="D5585" s="92" t="s">
        <v>37</v>
      </c>
      <c r="E5585" s="92" t="s">
        <v>37</v>
      </c>
      <c r="F5585" s="92" t="s">
        <v>60</v>
      </c>
      <c r="G5585" s="93" t="s">
        <v>37</v>
      </c>
      <c r="H5585" s="93" t="s">
        <v>64</v>
      </c>
      <c r="I5585" s="92" t="s">
        <v>45</v>
      </c>
      <c r="J5585" s="94">
        <v>6126</v>
      </c>
      <c r="K5585" s="95">
        <v>15722</v>
      </c>
      <c r="L5585" s="96">
        <v>767710.75000002596</v>
      </c>
    </row>
    <row r="5586" spans="1:12" s="97" customFormat="1" ht="15" customHeight="1" x14ac:dyDescent="0.25">
      <c r="A5586" s="91" t="s">
        <v>57</v>
      </c>
      <c r="B5586" s="92" t="s">
        <v>43</v>
      </c>
      <c r="C5586" s="92" t="s">
        <v>55</v>
      </c>
      <c r="D5586" s="92" t="s">
        <v>37</v>
      </c>
      <c r="E5586" s="92" t="s">
        <v>37</v>
      </c>
      <c r="F5586" s="92" t="s">
        <v>37</v>
      </c>
      <c r="G5586" s="93" t="s">
        <v>41</v>
      </c>
      <c r="H5586" s="93" t="s">
        <v>122</v>
      </c>
      <c r="I5586" s="92" t="s">
        <v>117</v>
      </c>
      <c r="J5586" s="94">
        <v>1061</v>
      </c>
      <c r="K5586" s="95">
        <v>3200</v>
      </c>
      <c r="L5586" s="96">
        <v>189328.5</v>
      </c>
    </row>
    <row r="5587" spans="1:12" s="97" customFormat="1" ht="15" customHeight="1" x14ac:dyDescent="0.25">
      <c r="A5587" s="91" t="s">
        <v>57</v>
      </c>
      <c r="B5587" s="92" t="s">
        <v>43</v>
      </c>
      <c r="C5587" s="92" t="s">
        <v>55</v>
      </c>
      <c r="D5587" s="92" t="s">
        <v>37</v>
      </c>
      <c r="E5587" s="92" t="s">
        <v>37</v>
      </c>
      <c r="F5587" s="92" t="s">
        <v>37</v>
      </c>
      <c r="G5587" s="93" t="s">
        <v>41</v>
      </c>
      <c r="H5587" s="93" t="s">
        <v>122</v>
      </c>
      <c r="I5587" s="92" t="s">
        <v>45</v>
      </c>
      <c r="J5587" s="94">
        <v>1097</v>
      </c>
      <c r="K5587" s="95">
        <v>1814</v>
      </c>
      <c r="L5587" s="96">
        <v>87984.749999998807</v>
      </c>
    </row>
    <row r="5588" spans="1:12" s="97" customFormat="1" ht="15" customHeight="1" x14ac:dyDescent="0.25">
      <c r="A5588" s="91" t="s">
        <v>57</v>
      </c>
      <c r="B5588" s="92" t="s">
        <v>43</v>
      </c>
      <c r="C5588" s="92" t="s">
        <v>55</v>
      </c>
      <c r="D5588" s="92" t="s">
        <v>37</v>
      </c>
      <c r="E5588" s="92" t="s">
        <v>37</v>
      </c>
      <c r="F5588" s="92" t="s">
        <v>37</v>
      </c>
      <c r="G5588" s="93" t="s">
        <v>41</v>
      </c>
      <c r="H5588" s="93" t="s">
        <v>37</v>
      </c>
      <c r="I5588" s="92" t="s">
        <v>117</v>
      </c>
      <c r="J5588" s="94">
        <v>7503</v>
      </c>
      <c r="K5588" s="95">
        <v>21538</v>
      </c>
      <c r="L5588" s="96">
        <v>1101917.0100001199</v>
      </c>
    </row>
    <row r="5589" spans="1:12" s="97" customFormat="1" ht="15" customHeight="1" x14ac:dyDescent="0.25">
      <c r="A5589" s="91" t="s">
        <v>57</v>
      </c>
      <c r="B5589" s="92" t="s">
        <v>43</v>
      </c>
      <c r="C5589" s="92" t="s">
        <v>55</v>
      </c>
      <c r="D5589" s="92" t="s">
        <v>37</v>
      </c>
      <c r="E5589" s="92" t="s">
        <v>37</v>
      </c>
      <c r="F5589" s="92" t="s">
        <v>37</v>
      </c>
      <c r="G5589" s="93" t="s">
        <v>41</v>
      </c>
      <c r="H5589" s="93" t="s">
        <v>37</v>
      </c>
      <c r="I5589" s="92" t="s">
        <v>45</v>
      </c>
      <c r="J5589" s="94">
        <v>8455</v>
      </c>
      <c r="K5589" s="95">
        <v>21425</v>
      </c>
      <c r="L5589" s="96">
        <v>1070640.6900001201</v>
      </c>
    </row>
    <row r="5590" spans="1:12" s="97" customFormat="1" ht="15" customHeight="1" x14ac:dyDescent="0.25">
      <c r="A5590" s="91" t="s">
        <v>57</v>
      </c>
      <c r="B5590" s="92" t="s">
        <v>43</v>
      </c>
      <c r="C5590" s="92" t="s">
        <v>55</v>
      </c>
      <c r="D5590" s="92" t="s">
        <v>37</v>
      </c>
      <c r="E5590" s="92" t="s">
        <v>37</v>
      </c>
      <c r="F5590" s="92" t="s">
        <v>37</v>
      </c>
      <c r="G5590" s="93" t="s">
        <v>41</v>
      </c>
      <c r="H5590" s="93" t="s">
        <v>64</v>
      </c>
      <c r="I5590" s="92" t="s">
        <v>117</v>
      </c>
      <c r="J5590" s="94">
        <v>6446</v>
      </c>
      <c r="K5590" s="95">
        <v>18338</v>
      </c>
      <c r="L5590" s="96">
        <v>912588.51000007999</v>
      </c>
    </row>
    <row r="5591" spans="1:12" s="97" customFormat="1" ht="15" customHeight="1" x14ac:dyDescent="0.25">
      <c r="A5591" s="91" t="s">
        <v>57</v>
      </c>
      <c r="B5591" s="92" t="s">
        <v>43</v>
      </c>
      <c r="C5591" s="92" t="s">
        <v>55</v>
      </c>
      <c r="D5591" s="92" t="s">
        <v>37</v>
      </c>
      <c r="E5591" s="92" t="s">
        <v>37</v>
      </c>
      <c r="F5591" s="92" t="s">
        <v>37</v>
      </c>
      <c r="G5591" s="93" t="s">
        <v>41</v>
      </c>
      <c r="H5591" s="93" t="s">
        <v>64</v>
      </c>
      <c r="I5591" s="92" t="s">
        <v>45</v>
      </c>
      <c r="J5591" s="94">
        <v>7362</v>
      </c>
      <c r="K5591" s="95">
        <v>19611</v>
      </c>
      <c r="L5591" s="96">
        <v>982655.94000009401</v>
      </c>
    </row>
    <row r="5592" spans="1:12" s="97" customFormat="1" ht="15" customHeight="1" x14ac:dyDescent="0.25">
      <c r="A5592" s="91" t="s">
        <v>57</v>
      </c>
      <c r="B5592" s="92" t="s">
        <v>43</v>
      </c>
      <c r="C5592" s="92" t="s">
        <v>55</v>
      </c>
      <c r="D5592" s="92" t="s">
        <v>37</v>
      </c>
      <c r="E5592" s="92" t="s">
        <v>37</v>
      </c>
      <c r="F5592" s="92" t="s">
        <v>37</v>
      </c>
      <c r="G5592" s="93" t="s">
        <v>42</v>
      </c>
      <c r="H5592" s="93" t="s">
        <v>122</v>
      </c>
      <c r="I5592" s="92" t="s">
        <v>117</v>
      </c>
      <c r="J5592" s="94">
        <v>1496</v>
      </c>
      <c r="K5592" s="95">
        <v>3153</v>
      </c>
      <c r="L5592" s="96">
        <v>160192.180000002</v>
      </c>
    </row>
    <row r="5593" spans="1:12" s="97" customFormat="1" ht="15" customHeight="1" x14ac:dyDescent="0.25">
      <c r="A5593" s="91" t="s">
        <v>57</v>
      </c>
      <c r="B5593" s="92" t="s">
        <v>43</v>
      </c>
      <c r="C5593" s="92" t="s">
        <v>55</v>
      </c>
      <c r="D5593" s="92" t="s">
        <v>37</v>
      </c>
      <c r="E5593" s="92" t="s">
        <v>37</v>
      </c>
      <c r="F5593" s="92" t="s">
        <v>37</v>
      </c>
      <c r="G5593" s="93" t="s">
        <v>42</v>
      </c>
      <c r="H5593" s="93" t="s">
        <v>122</v>
      </c>
      <c r="I5593" s="92" t="s">
        <v>45</v>
      </c>
      <c r="J5593" s="94">
        <v>2180</v>
      </c>
      <c r="K5593" s="95">
        <v>3703</v>
      </c>
      <c r="L5593" s="96">
        <v>176623.91</v>
      </c>
    </row>
    <row r="5594" spans="1:12" s="97" customFormat="1" ht="15" customHeight="1" x14ac:dyDescent="0.25">
      <c r="A5594" s="91" t="s">
        <v>57</v>
      </c>
      <c r="B5594" s="92" t="s">
        <v>43</v>
      </c>
      <c r="C5594" s="92" t="s">
        <v>55</v>
      </c>
      <c r="D5594" s="92" t="s">
        <v>37</v>
      </c>
      <c r="E5594" s="92" t="s">
        <v>37</v>
      </c>
      <c r="F5594" s="92" t="s">
        <v>37</v>
      </c>
      <c r="G5594" s="93" t="s">
        <v>42</v>
      </c>
      <c r="H5594" s="93" t="s">
        <v>37</v>
      </c>
      <c r="I5594" s="92" t="s">
        <v>117</v>
      </c>
      <c r="J5594" s="94">
        <v>7452</v>
      </c>
      <c r="K5594" s="95">
        <v>19833</v>
      </c>
      <c r="L5594" s="96">
        <v>982188.65000009001</v>
      </c>
    </row>
    <row r="5595" spans="1:12" s="97" customFormat="1" ht="15" customHeight="1" x14ac:dyDescent="0.25">
      <c r="A5595" s="91" t="s">
        <v>57</v>
      </c>
      <c r="B5595" s="92" t="s">
        <v>43</v>
      </c>
      <c r="C5595" s="92" t="s">
        <v>55</v>
      </c>
      <c r="D5595" s="92" t="s">
        <v>37</v>
      </c>
      <c r="E5595" s="92" t="s">
        <v>37</v>
      </c>
      <c r="F5595" s="92" t="s">
        <v>37</v>
      </c>
      <c r="G5595" s="93" t="s">
        <v>42</v>
      </c>
      <c r="H5595" s="93" t="s">
        <v>37</v>
      </c>
      <c r="I5595" s="92" t="s">
        <v>45</v>
      </c>
      <c r="J5595" s="94">
        <v>9896</v>
      </c>
      <c r="K5595" s="95">
        <v>25795</v>
      </c>
      <c r="L5595" s="96">
        <v>1282605.30000019</v>
      </c>
    </row>
    <row r="5596" spans="1:12" s="97" customFormat="1" ht="15" customHeight="1" x14ac:dyDescent="0.25">
      <c r="A5596" s="91" t="s">
        <v>57</v>
      </c>
      <c r="B5596" s="92" t="s">
        <v>43</v>
      </c>
      <c r="C5596" s="92" t="s">
        <v>55</v>
      </c>
      <c r="D5596" s="92" t="s">
        <v>37</v>
      </c>
      <c r="E5596" s="92" t="s">
        <v>37</v>
      </c>
      <c r="F5596" s="92" t="s">
        <v>37</v>
      </c>
      <c r="G5596" s="93" t="s">
        <v>42</v>
      </c>
      <c r="H5596" s="93" t="s">
        <v>64</v>
      </c>
      <c r="I5596" s="92" t="s">
        <v>117</v>
      </c>
      <c r="J5596" s="94">
        <v>5963</v>
      </c>
      <c r="K5596" s="95">
        <v>16680</v>
      </c>
      <c r="L5596" s="96">
        <v>821996.47000006295</v>
      </c>
    </row>
    <row r="5597" spans="1:12" s="97" customFormat="1" ht="15" customHeight="1" x14ac:dyDescent="0.25">
      <c r="A5597" s="91" t="s">
        <v>57</v>
      </c>
      <c r="B5597" s="92" t="s">
        <v>43</v>
      </c>
      <c r="C5597" s="92" t="s">
        <v>55</v>
      </c>
      <c r="D5597" s="92" t="s">
        <v>37</v>
      </c>
      <c r="E5597" s="92" t="s">
        <v>37</v>
      </c>
      <c r="F5597" s="92" t="s">
        <v>37</v>
      </c>
      <c r="G5597" s="93" t="s">
        <v>42</v>
      </c>
      <c r="H5597" s="93" t="s">
        <v>64</v>
      </c>
      <c r="I5597" s="92" t="s">
        <v>45</v>
      </c>
      <c r="J5597" s="94">
        <v>7720</v>
      </c>
      <c r="K5597" s="95">
        <v>22092</v>
      </c>
      <c r="L5597" s="96">
        <v>1105981.39000012</v>
      </c>
    </row>
    <row r="5598" spans="1:12" s="97" customFormat="1" ht="15" customHeight="1" x14ac:dyDescent="0.25">
      <c r="A5598" s="91" t="s">
        <v>57</v>
      </c>
      <c r="B5598" s="92" t="s">
        <v>43</v>
      </c>
      <c r="C5598" s="92" t="s">
        <v>55</v>
      </c>
      <c r="D5598" s="92" t="s">
        <v>37</v>
      </c>
      <c r="E5598" s="92" t="s">
        <v>37</v>
      </c>
      <c r="F5598" s="92" t="s">
        <v>37</v>
      </c>
      <c r="G5598" s="93" t="s">
        <v>43</v>
      </c>
      <c r="H5598" s="93" t="s">
        <v>122</v>
      </c>
      <c r="I5598" s="92" t="s">
        <v>117</v>
      </c>
      <c r="J5598" s="94">
        <v>1723</v>
      </c>
      <c r="K5598" s="95">
        <v>3532</v>
      </c>
      <c r="L5598" s="96">
        <v>182383.120000002</v>
      </c>
    </row>
    <row r="5599" spans="1:12" s="97" customFormat="1" ht="15" customHeight="1" x14ac:dyDescent="0.25">
      <c r="A5599" s="91" t="s">
        <v>57</v>
      </c>
      <c r="B5599" s="92" t="s">
        <v>43</v>
      </c>
      <c r="C5599" s="92" t="s">
        <v>55</v>
      </c>
      <c r="D5599" s="92" t="s">
        <v>37</v>
      </c>
      <c r="E5599" s="92" t="s">
        <v>37</v>
      </c>
      <c r="F5599" s="92" t="s">
        <v>37</v>
      </c>
      <c r="G5599" s="93" t="s">
        <v>43</v>
      </c>
      <c r="H5599" s="93" t="s">
        <v>122</v>
      </c>
      <c r="I5599" s="92" t="s">
        <v>45</v>
      </c>
      <c r="J5599" s="94">
        <v>2455</v>
      </c>
      <c r="K5599" s="95">
        <v>4234</v>
      </c>
      <c r="L5599" s="96">
        <v>197925.08</v>
      </c>
    </row>
    <row r="5600" spans="1:12" s="97" customFormat="1" ht="15" customHeight="1" x14ac:dyDescent="0.25">
      <c r="A5600" s="91" t="s">
        <v>57</v>
      </c>
      <c r="B5600" s="92" t="s">
        <v>43</v>
      </c>
      <c r="C5600" s="92" t="s">
        <v>55</v>
      </c>
      <c r="D5600" s="92" t="s">
        <v>37</v>
      </c>
      <c r="E5600" s="92" t="s">
        <v>37</v>
      </c>
      <c r="F5600" s="92" t="s">
        <v>37</v>
      </c>
      <c r="G5600" s="93" t="s">
        <v>43</v>
      </c>
      <c r="H5600" s="93" t="s">
        <v>37</v>
      </c>
      <c r="I5600" s="92" t="s">
        <v>117</v>
      </c>
      <c r="J5600" s="94">
        <v>7456</v>
      </c>
      <c r="K5600" s="95">
        <v>18483</v>
      </c>
      <c r="L5600" s="96">
        <v>894649.29000009899</v>
      </c>
    </row>
    <row r="5601" spans="1:12" s="97" customFormat="1" ht="15" customHeight="1" x14ac:dyDescent="0.25">
      <c r="A5601" s="91" t="s">
        <v>57</v>
      </c>
      <c r="B5601" s="92" t="s">
        <v>43</v>
      </c>
      <c r="C5601" s="92" t="s">
        <v>55</v>
      </c>
      <c r="D5601" s="92" t="s">
        <v>37</v>
      </c>
      <c r="E5601" s="92" t="s">
        <v>37</v>
      </c>
      <c r="F5601" s="92" t="s">
        <v>37</v>
      </c>
      <c r="G5601" s="93" t="s">
        <v>43</v>
      </c>
      <c r="H5601" s="93" t="s">
        <v>37</v>
      </c>
      <c r="I5601" s="92" t="s">
        <v>45</v>
      </c>
      <c r="J5601" s="94">
        <v>10405</v>
      </c>
      <c r="K5601" s="95">
        <v>26481</v>
      </c>
      <c r="L5601" s="96">
        <v>1293701.6000001901</v>
      </c>
    </row>
    <row r="5602" spans="1:12" s="97" customFormat="1" ht="15" customHeight="1" x14ac:dyDescent="0.25">
      <c r="A5602" s="91" t="s">
        <v>57</v>
      </c>
      <c r="B5602" s="92" t="s">
        <v>43</v>
      </c>
      <c r="C5602" s="92" t="s">
        <v>55</v>
      </c>
      <c r="D5602" s="92" t="s">
        <v>37</v>
      </c>
      <c r="E5602" s="92" t="s">
        <v>37</v>
      </c>
      <c r="F5602" s="92" t="s">
        <v>37</v>
      </c>
      <c r="G5602" s="93" t="s">
        <v>43</v>
      </c>
      <c r="H5602" s="93" t="s">
        <v>64</v>
      </c>
      <c r="I5602" s="92" t="s">
        <v>117</v>
      </c>
      <c r="J5602" s="94">
        <v>5739</v>
      </c>
      <c r="K5602" s="95">
        <v>14951</v>
      </c>
      <c r="L5602" s="96">
        <v>712266.17000004405</v>
      </c>
    </row>
    <row r="5603" spans="1:12" s="97" customFormat="1" ht="15" customHeight="1" x14ac:dyDescent="0.25">
      <c r="A5603" s="91" t="s">
        <v>57</v>
      </c>
      <c r="B5603" s="92" t="s">
        <v>43</v>
      </c>
      <c r="C5603" s="92" t="s">
        <v>55</v>
      </c>
      <c r="D5603" s="92" t="s">
        <v>37</v>
      </c>
      <c r="E5603" s="92" t="s">
        <v>37</v>
      </c>
      <c r="F5603" s="92" t="s">
        <v>37</v>
      </c>
      <c r="G5603" s="93" t="s">
        <v>43</v>
      </c>
      <c r="H5603" s="93" t="s">
        <v>64</v>
      </c>
      <c r="I5603" s="92" t="s">
        <v>45</v>
      </c>
      <c r="J5603" s="94">
        <v>7958</v>
      </c>
      <c r="K5603" s="95">
        <v>22247</v>
      </c>
      <c r="L5603" s="96">
        <v>1095776.5200000899</v>
      </c>
    </row>
    <row r="5604" spans="1:12" s="97" customFormat="1" ht="15" customHeight="1" x14ac:dyDescent="0.25">
      <c r="A5604" s="91" t="s">
        <v>57</v>
      </c>
      <c r="B5604" s="92" t="s">
        <v>43</v>
      </c>
      <c r="C5604" s="92" t="s">
        <v>55</v>
      </c>
      <c r="D5604" s="92" t="s">
        <v>37</v>
      </c>
      <c r="E5604" s="92" t="s">
        <v>37</v>
      </c>
      <c r="F5604" s="92" t="s">
        <v>37</v>
      </c>
      <c r="G5604" s="93" t="s">
        <v>44</v>
      </c>
      <c r="H5604" s="93" t="s">
        <v>122</v>
      </c>
      <c r="I5604" s="92" t="s">
        <v>117</v>
      </c>
      <c r="J5604" s="94">
        <v>1643</v>
      </c>
      <c r="K5604" s="95">
        <v>3419</v>
      </c>
      <c r="L5604" s="96">
        <v>171216.290000001</v>
      </c>
    </row>
    <row r="5605" spans="1:12" s="97" customFormat="1" ht="15" customHeight="1" x14ac:dyDescent="0.25">
      <c r="A5605" s="91" t="s">
        <v>57</v>
      </c>
      <c r="B5605" s="92" t="s">
        <v>43</v>
      </c>
      <c r="C5605" s="92" t="s">
        <v>55</v>
      </c>
      <c r="D5605" s="92" t="s">
        <v>37</v>
      </c>
      <c r="E5605" s="92" t="s">
        <v>37</v>
      </c>
      <c r="F5605" s="92" t="s">
        <v>37</v>
      </c>
      <c r="G5605" s="93" t="s">
        <v>44</v>
      </c>
      <c r="H5605" s="93" t="s">
        <v>122</v>
      </c>
      <c r="I5605" s="92" t="s">
        <v>45</v>
      </c>
      <c r="J5605" s="94">
        <v>2635</v>
      </c>
      <c r="K5605" s="95">
        <v>4739</v>
      </c>
      <c r="L5605" s="96">
        <v>221574.43</v>
      </c>
    </row>
    <row r="5606" spans="1:12" s="97" customFormat="1" ht="15" customHeight="1" x14ac:dyDescent="0.25">
      <c r="A5606" s="91" t="s">
        <v>57</v>
      </c>
      <c r="B5606" s="92" t="s">
        <v>43</v>
      </c>
      <c r="C5606" s="92" t="s">
        <v>55</v>
      </c>
      <c r="D5606" s="92" t="s">
        <v>37</v>
      </c>
      <c r="E5606" s="92" t="s">
        <v>37</v>
      </c>
      <c r="F5606" s="92" t="s">
        <v>37</v>
      </c>
      <c r="G5606" s="93" t="s">
        <v>44</v>
      </c>
      <c r="H5606" s="93" t="s">
        <v>37</v>
      </c>
      <c r="I5606" s="92" t="s">
        <v>117</v>
      </c>
      <c r="J5606" s="94">
        <v>7261</v>
      </c>
      <c r="K5606" s="95">
        <v>16975</v>
      </c>
      <c r="L5606" s="96">
        <v>823775.27000009199</v>
      </c>
    </row>
    <row r="5607" spans="1:12" s="97" customFormat="1" ht="15" customHeight="1" x14ac:dyDescent="0.25">
      <c r="A5607" s="91" t="s">
        <v>57</v>
      </c>
      <c r="B5607" s="92" t="s">
        <v>43</v>
      </c>
      <c r="C5607" s="92" t="s">
        <v>55</v>
      </c>
      <c r="D5607" s="92" t="s">
        <v>37</v>
      </c>
      <c r="E5607" s="92" t="s">
        <v>37</v>
      </c>
      <c r="F5607" s="92" t="s">
        <v>37</v>
      </c>
      <c r="G5607" s="93" t="s">
        <v>44</v>
      </c>
      <c r="H5607" s="93" t="s">
        <v>37</v>
      </c>
      <c r="I5607" s="92" t="s">
        <v>45</v>
      </c>
      <c r="J5607" s="94">
        <v>10223</v>
      </c>
      <c r="K5607" s="95">
        <v>26069</v>
      </c>
      <c r="L5607" s="96">
        <v>1273226.75000017</v>
      </c>
    </row>
    <row r="5608" spans="1:12" s="97" customFormat="1" ht="15" customHeight="1" x14ac:dyDescent="0.25">
      <c r="A5608" s="91" t="s">
        <v>57</v>
      </c>
      <c r="B5608" s="92" t="s">
        <v>43</v>
      </c>
      <c r="C5608" s="92" t="s">
        <v>55</v>
      </c>
      <c r="D5608" s="92" t="s">
        <v>37</v>
      </c>
      <c r="E5608" s="92" t="s">
        <v>37</v>
      </c>
      <c r="F5608" s="92" t="s">
        <v>37</v>
      </c>
      <c r="G5608" s="93" t="s">
        <v>44</v>
      </c>
      <c r="H5608" s="93" t="s">
        <v>64</v>
      </c>
      <c r="I5608" s="92" t="s">
        <v>117</v>
      </c>
      <c r="J5608" s="94">
        <v>5633</v>
      </c>
      <c r="K5608" s="95">
        <v>13556</v>
      </c>
      <c r="L5608" s="96">
        <v>652558.98000006005</v>
      </c>
    </row>
    <row r="5609" spans="1:12" s="97" customFormat="1" ht="15" customHeight="1" x14ac:dyDescent="0.25">
      <c r="A5609" s="91" t="s">
        <v>57</v>
      </c>
      <c r="B5609" s="92" t="s">
        <v>43</v>
      </c>
      <c r="C5609" s="92" t="s">
        <v>55</v>
      </c>
      <c r="D5609" s="92" t="s">
        <v>37</v>
      </c>
      <c r="E5609" s="92" t="s">
        <v>37</v>
      </c>
      <c r="F5609" s="92" t="s">
        <v>37</v>
      </c>
      <c r="G5609" s="93" t="s">
        <v>44</v>
      </c>
      <c r="H5609" s="93" t="s">
        <v>64</v>
      </c>
      <c r="I5609" s="92" t="s">
        <v>45</v>
      </c>
      <c r="J5609" s="94">
        <v>7608</v>
      </c>
      <c r="K5609" s="95">
        <v>21330</v>
      </c>
      <c r="L5609" s="96">
        <v>1051652.3200000799</v>
      </c>
    </row>
    <row r="5610" spans="1:12" s="97" customFormat="1" ht="15" customHeight="1" x14ac:dyDescent="0.25">
      <c r="A5610" s="91" t="s">
        <v>57</v>
      </c>
      <c r="B5610" s="92" t="s">
        <v>43</v>
      </c>
      <c r="C5610" s="92" t="s">
        <v>55</v>
      </c>
      <c r="D5610" s="92" t="s">
        <v>37</v>
      </c>
      <c r="E5610" s="92" t="s">
        <v>37</v>
      </c>
      <c r="F5610" s="92" t="s">
        <v>37</v>
      </c>
      <c r="G5610" s="93" t="s">
        <v>98</v>
      </c>
      <c r="H5610" s="93" t="s">
        <v>122</v>
      </c>
      <c r="I5610" s="92" t="s">
        <v>117</v>
      </c>
      <c r="J5610" s="94">
        <v>1701</v>
      </c>
      <c r="K5610" s="95">
        <v>3313</v>
      </c>
      <c r="L5610" s="96">
        <v>167381.56000000099</v>
      </c>
    </row>
    <row r="5611" spans="1:12" s="97" customFormat="1" ht="15" customHeight="1" x14ac:dyDescent="0.25">
      <c r="A5611" s="91" t="s">
        <v>57</v>
      </c>
      <c r="B5611" s="92" t="s">
        <v>43</v>
      </c>
      <c r="C5611" s="92" t="s">
        <v>55</v>
      </c>
      <c r="D5611" s="92" t="s">
        <v>37</v>
      </c>
      <c r="E5611" s="92" t="s">
        <v>37</v>
      </c>
      <c r="F5611" s="92" t="s">
        <v>37</v>
      </c>
      <c r="G5611" s="93" t="s">
        <v>98</v>
      </c>
      <c r="H5611" s="93" t="s">
        <v>122</v>
      </c>
      <c r="I5611" s="92" t="s">
        <v>45</v>
      </c>
      <c r="J5611" s="94">
        <v>2535</v>
      </c>
      <c r="K5611" s="95">
        <v>5097</v>
      </c>
      <c r="L5611" s="96">
        <v>252835.43999999901</v>
      </c>
    </row>
    <row r="5612" spans="1:12" s="97" customFormat="1" ht="15" customHeight="1" x14ac:dyDescent="0.25">
      <c r="A5612" s="91" t="s">
        <v>57</v>
      </c>
      <c r="B5612" s="92" t="s">
        <v>43</v>
      </c>
      <c r="C5612" s="92" t="s">
        <v>55</v>
      </c>
      <c r="D5612" s="92" t="s">
        <v>37</v>
      </c>
      <c r="E5612" s="92" t="s">
        <v>37</v>
      </c>
      <c r="F5612" s="92" t="s">
        <v>37</v>
      </c>
      <c r="G5612" s="93" t="s">
        <v>98</v>
      </c>
      <c r="H5612" s="93" t="s">
        <v>37</v>
      </c>
      <c r="I5612" s="92" t="s">
        <v>117</v>
      </c>
      <c r="J5612" s="94">
        <v>7185</v>
      </c>
      <c r="K5612" s="95">
        <v>17193</v>
      </c>
      <c r="L5612" s="96">
        <v>831757.96000007901</v>
      </c>
    </row>
    <row r="5613" spans="1:12" s="97" customFormat="1" ht="15" customHeight="1" x14ac:dyDescent="0.25">
      <c r="A5613" s="91" t="s">
        <v>57</v>
      </c>
      <c r="B5613" s="92" t="s">
        <v>43</v>
      </c>
      <c r="C5613" s="92" t="s">
        <v>55</v>
      </c>
      <c r="D5613" s="92" t="s">
        <v>37</v>
      </c>
      <c r="E5613" s="92" t="s">
        <v>37</v>
      </c>
      <c r="F5613" s="92" t="s">
        <v>37</v>
      </c>
      <c r="G5613" s="93" t="s">
        <v>98</v>
      </c>
      <c r="H5613" s="93" t="s">
        <v>37</v>
      </c>
      <c r="I5613" s="92" t="s">
        <v>45</v>
      </c>
      <c r="J5613" s="94">
        <v>10154</v>
      </c>
      <c r="K5613" s="95">
        <v>28170</v>
      </c>
      <c r="L5613" s="96">
        <v>1392207.9500001899</v>
      </c>
    </row>
    <row r="5614" spans="1:12" s="97" customFormat="1" ht="15" customHeight="1" x14ac:dyDescent="0.25">
      <c r="A5614" s="91" t="s">
        <v>57</v>
      </c>
      <c r="B5614" s="92" t="s">
        <v>43</v>
      </c>
      <c r="C5614" s="92" t="s">
        <v>55</v>
      </c>
      <c r="D5614" s="92" t="s">
        <v>37</v>
      </c>
      <c r="E5614" s="92" t="s">
        <v>37</v>
      </c>
      <c r="F5614" s="92" t="s">
        <v>37</v>
      </c>
      <c r="G5614" s="93" t="s">
        <v>98</v>
      </c>
      <c r="H5614" s="93" t="s">
        <v>64</v>
      </c>
      <c r="I5614" s="92" t="s">
        <v>117</v>
      </c>
      <c r="J5614" s="94">
        <v>5492</v>
      </c>
      <c r="K5614" s="95">
        <v>13880</v>
      </c>
      <c r="L5614" s="96">
        <v>664376.40000003797</v>
      </c>
    </row>
    <row r="5615" spans="1:12" s="97" customFormat="1" ht="15" customHeight="1" x14ac:dyDescent="0.25">
      <c r="A5615" s="91" t="s">
        <v>57</v>
      </c>
      <c r="B5615" s="92" t="s">
        <v>43</v>
      </c>
      <c r="C5615" s="92" t="s">
        <v>55</v>
      </c>
      <c r="D5615" s="92" t="s">
        <v>37</v>
      </c>
      <c r="E5615" s="92" t="s">
        <v>37</v>
      </c>
      <c r="F5615" s="92" t="s">
        <v>37</v>
      </c>
      <c r="G5615" s="93" t="s">
        <v>98</v>
      </c>
      <c r="H5615" s="93" t="s">
        <v>64</v>
      </c>
      <c r="I5615" s="92" t="s">
        <v>45</v>
      </c>
      <c r="J5615" s="94">
        <v>7635</v>
      </c>
      <c r="K5615" s="95">
        <v>23073</v>
      </c>
      <c r="L5615" s="96">
        <v>1139372.5100000801</v>
      </c>
    </row>
    <row r="5616" spans="1:12" s="97" customFormat="1" ht="15" customHeight="1" x14ac:dyDescent="0.25">
      <c r="A5616" s="91" t="s">
        <v>57</v>
      </c>
      <c r="B5616" s="92" t="s">
        <v>43</v>
      </c>
      <c r="C5616" s="92" t="s">
        <v>55</v>
      </c>
      <c r="D5616" s="92" t="s">
        <v>37</v>
      </c>
      <c r="E5616" s="92" t="s">
        <v>37</v>
      </c>
      <c r="F5616" s="92" t="s">
        <v>37</v>
      </c>
      <c r="G5616" s="93" t="s">
        <v>37</v>
      </c>
      <c r="H5616" s="93" t="s">
        <v>122</v>
      </c>
      <c r="I5616" s="92" t="s">
        <v>117</v>
      </c>
      <c r="J5616" s="94">
        <v>6702</v>
      </c>
      <c r="K5616" s="95">
        <v>16632</v>
      </c>
      <c r="L5616" s="96">
        <v>871256.86000009696</v>
      </c>
    </row>
    <row r="5617" spans="1:12" s="97" customFormat="1" ht="15" customHeight="1" x14ac:dyDescent="0.25">
      <c r="A5617" s="91" t="s">
        <v>57</v>
      </c>
      <c r="B5617" s="92" t="s">
        <v>43</v>
      </c>
      <c r="C5617" s="92" t="s">
        <v>55</v>
      </c>
      <c r="D5617" s="92" t="s">
        <v>37</v>
      </c>
      <c r="E5617" s="92" t="s">
        <v>37</v>
      </c>
      <c r="F5617" s="92" t="s">
        <v>37</v>
      </c>
      <c r="G5617" s="93" t="s">
        <v>37</v>
      </c>
      <c r="H5617" s="93" t="s">
        <v>122</v>
      </c>
      <c r="I5617" s="92" t="s">
        <v>45</v>
      </c>
      <c r="J5617" s="94">
        <v>9521</v>
      </c>
      <c r="K5617" s="95">
        <v>19605</v>
      </c>
      <c r="L5617" s="96">
        <v>937862.27000005695</v>
      </c>
    </row>
    <row r="5618" spans="1:12" s="97" customFormat="1" ht="15" customHeight="1" x14ac:dyDescent="0.25">
      <c r="A5618" s="91" t="s">
        <v>57</v>
      </c>
      <c r="B5618" s="92" t="s">
        <v>43</v>
      </c>
      <c r="C5618" s="92" t="s">
        <v>55</v>
      </c>
      <c r="D5618" s="92" t="s">
        <v>37</v>
      </c>
      <c r="E5618" s="92" t="s">
        <v>37</v>
      </c>
      <c r="F5618" s="92" t="s">
        <v>37</v>
      </c>
      <c r="G5618" s="93" t="s">
        <v>37</v>
      </c>
      <c r="H5618" s="93" t="s">
        <v>37</v>
      </c>
      <c r="I5618" s="92" t="s">
        <v>117</v>
      </c>
      <c r="J5618" s="94">
        <v>36526</v>
      </c>
      <c r="K5618" s="95">
        <v>96487</v>
      </c>
      <c r="L5618" s="96">
        <v>4757255.9699985301</v>
      </c>
    </row>
    <row r="5619" spans="1:12" s="97" customFormat="1" ht="15" customHeight="1" x14ac:dyDescent="0.25">
      <c r="A5619" s="91" t="s">
        <v>57</v>
      </c>
      <c r="B5619" s="92" t="s">
        <v>43</v>
      </c>
      <c r="C5619" s="92" t="s">
        <v>55</v>
      </c>
      <c r="D5619" s="92" t="s">
        <v>37</v>
      </c>
      <c r="E5619" s="92" t="s">
        <v>37</v>
      </c>
      <c r="F5619" s="92" t="s">
        <v>37</v>
      </c>
      <c r="G5619" s="93" t="s">
        <v>37</v>
      </c>
      <c r="H5619" s="93" t="s">
        <v>37</v>
      </c>
      <c r="I5619" s="92" t="s">
        <v>45</v>
      </c>
      <c r="J5619" s="94">
        <v>48255</v>
      </c>
      <c r="K5619" s="95">
        <v>130914</v>
      </c>
      <c r="L5619" s="96">
        <v>6459025.55999655</v>
      </c>
    </row>
    <row r="5620" spans="1:12" s="97" customFormat="1" ht="15" customHeight="1" x14ac:dyDescent="0.25">
      <c r="A5620" s="91" t="s">
        <v>57</v>
      </c>
      <c r="B5620" s="92" t="s">
        <v>43</v>
      </c>
      <c r="C5620" s="92" t="s">
        <v>55</v>
      </c>
      <c r="D5620" s="92" t="s">
        <v>37</v>
      </c>
      <c r="E5620" s="92" t="s">
        <v>37</v>
      </c>
      <c r="F5620" s="92" t="s">
        <v>37</v>
      </c>
      <c r="G5620" s="93" t="s">
        <v>37</v>
      </c>
      <c r="H5620" s="93" t="s">
        <v>64</v>
      </c>
      <c r="I5620" s="92" t="s">
        <v>117</v>
      </c>
      <c r="J5620" s="94">
        <v>29107</v>
      </c>
      <c r="K5620" s="95">
        <v>77678</v>
      </c>
      <c r="L5620" s="96">
        <v>3776260.9299990502</v>
      </c>
    </row>
    <row r="5621" spans="1:12" s="97" customFormat="1" ht="15" customHeight="1" x14ac:dyDescent="0.25">
      <c r="A5621" s="91" t="s">
        <v>57</v>
      </c>
      <c r="B5621" s="92" t="s">
        <v>43</v>
      </c>
      <c r="C5621" s="92" t="s">
        <v>55</v>
      </c>
      <c r="D5621" s="92" t="s">
        <v>37</v>
      </c>
      <c r="E5621" s="92" t="s">
        <v>37</v>
      </c>
      <c r="F5621" s="92" t="s">
        <v>37</v>
      </c>
      <c r="G5621" s="93" t="s">
        <v>37</v>
      </c>
      <c r="H5621" s="93" t="s">
        <v>64</v>
      </c>
      <c r="I5621" s="92" t="s">
        <v>45</v>
      </c>
      <c r="J5621" s="94">
        <v>37873</v>
      </c>
      <c r="K5621" s="95">
        <v>108683</v>
      </c>
      <c r="L5621" s="96">
        <v>5390489.0499986503</v>
      </c>
    </row>
    <row r="5622" spans="1:12" s="97" customFormat="1" ht="15" customHeight="1" x14ac:dyDescent="0.25">
      <c r="A5622" s="91" t="s">
        <v>57</v>
      </c>
      <c r="B5622" s="92" t="s">
        <v>43</v>
      </c>
      <c r="C5622" s="92" t="s">
        <v>34</v>
      </c>
      <c r="D5622" s="92" t="s">
        <v>123</v>
      </c>
      <c r="E5622" s="92" t="s">
        <v>61</v>
      </c>
      <c r="F5622" s="92" t="s">
        <v>37</v>
      </c>
      <c r="G5622" s="93" t="s">
        <v>37</v>
      </c>
      <c r="H5622" s="93" t="s">
        <v>37</v>
      </c>
      <c r="I5622" s="92" t="s">
        <v>117</v>
      </c>
      <c r="J5622" s="94">
        <v>158783</v>
      </c>
      <c r="K5622" s="95">
        <v>252120</v>
      </c>
      <c r="L5622" s="96">
        <v>13275602.519987199</v>
      </c>
    </row>
    <row r="5623" spans="1:12" s="97" customFormat="1" ht="15" customHeight="1" x14ac:dyDescent="0.25">
      <c r="A5623" s="91" t="s">
        <v>57</v>
      </c>
      <c r="B5623" s="92" t="s">
        <v>43</v>
      </c>
      <c r="C5623" s="92" t="s">
        <v>34</v>
      </c>
      <c r="D5623" s="92" t="s">
        <v>123</v>
      </c>
      <c r="E5623" s="92" t="s">
        <v>61</v>
      </c>
      <c r="F5623" s="92" t="s">
        <v>37</v>
      </c>
      <c r="G5623" s="93" t="s">
        <v>37</v>
      </c>
      <c r="H5623" s="93" t="s">
        <v>37</v>
      </c>
      <c r="I5623" s="92" t="s">
        <v>45</v>
      </c>
      <c r="J5623" s="94">
        <v>317296</v>
      </c>
      <c r="K5623" s="95">
        <v>500561</v>
      </c>
      <c r="L5623" s="96">
        <v>27648541.550039101</v>
      </c>
    </row>
    <row r="5624" spans="1:12" s="97" customFormat="1" ht="15" customHeight="1" x14ac:dyDescent="0.25">
      <c r="A5624" s="91" t="s">
        <v>57</v>
      </c>
      <c r="B5624" s="92" t="s">
        <v>43</v>
      </c>
      <c r="C5624" s="92" t="s">
        <v>34</v>
      </c>
      <c r="D5624" s="92" t="s">
        <v>123</v>
      </c>
      <c r="E5624" s="92" t="s">
        <v>62</v>
      </c>
      <c r="F5624" s="92" t="s">
        <v>37</v>
      </c>
      <c r="G5624" s="93" t="s">
        <v>37</v>
      </c>
      <c r="H5624" s="93" t="s">
        <v>37</v>
      </c>
      <c r="I5624" s="92" t="s">
        <v>117</v>
      </c>
      <c r="J5624" s="94">
        <v>96988</v>
      </c>
      <c r="K5624" s="95">
        <v>160715</v>
      </c>
      <c r="L5624" s="96">
        <v>8529445.0799930692</v>
      </c>
    </row>
    <row r="5625" spans="1:12" s="97" customFormat="1" ht="15" customHeight="1" x14ac:dyDescent="0.25">
      <c r="A5625" s="91" t="s">
        <v>57</v>
      </c>
      <c r="B5625" s="92" t="s">
        <v>43</v>
      </c>
      <c r="C5625" s="92" t="s">
        <v>34</v>
      </c>
      <c r="D5625" s="92" t="s">
        <v>123</v>
      </c>
      <c r="E5625" s="92" t="s">
        <v>62</v>
      </c>
      <c r="F5625" s="92" t="s">
        <v>37</v>
      </c>
      <c r="G5625" s="93" t="s">
        <v>37</v>
      </c>
      <c r="H5625" s="93" t="s">
        <v>37</v>
      </c>
      <c r="I5625" s="92" t="s">
        <v>45</v>
      </c>
      <c r="J5625" s="94">
        <v>158874</v>
      </c>
      <c r="K5625" s="95">
        <v>243417</v>
      </c>
      <c r="L5625" s="96">
        <v>12987132.6699735</v>
      </c>
    </row>
    <row r="5626" spans="1:12" s="97" customFormat="1" ht="15" customHeight="1" x14ac:dyDescent="0.25">
      <c r="A5626" s="91" t="s">
        <v>57</v>
      </c>
      <c r="B5626" s="92" t="s">
        <v>43</v>
      </c>
      <c r="C5626" s="92" t="s">
        <v>34</v>
      </c>
      <c r="D5626" s="92" t="s">
        <v>123</v>
      </c>
      <c r="E5626" s="92" t="s">
        <v>37</v>
      </c>
      <c r="F5626" s="92" t="s">
        <v>120</v>
      </c>
      <c r="G5626" s="93" t="s">
        <v>37</v>
      </c>
      <c r="H5626" s="93" t="s">
        <v>37</v>
      </c>
      <c r="I5626" s="92" t="s">
        <v>117</v>
      </c>
      <c r="J5626" s="94">
        <v>17683</v>
      </c>
      <c r="K5626" s="95">
        <v>28117</v>
      </c>
      <c r="L5626" s="96">
        <v>1460450.03000019</v>
      </c>
    </row>
    <row r="5627" spans="1:12" s="97" customFormat="1" ht="15" customHeight="1" x14ac:dyDescent="0.25">
      <c r="A5627" s="91" t="s">
        <v>57</v>
      </c>
      <c r="B5627" s="92" t="s">
        <v>43</v>
      </c>
      <c r="C5627" s="92" t="s">
        <v>34</v>
      </c>
      <c r="D5627" s="92" t="s">
        <v>123</v>
      </c>
      <c r="E5627" s="92" t="s">
        <v>37</v>
      </c>
      <c r="F5627" s="92" t="s">
        <v>120</v>
      </c>
      <c r="G5627" s="93" t="s">
        <v>37</v>
      </c>
      <c r="H5627" s="93" t="s">
        <v>37</v>
      </c>
      <c r="I5627" s="92" t="s">
        <v>45</v>
      </c>
      <c r="J5627" s="94">
        <v>27393</v>
      </c>
      <c r="K5627" s="95">
        <v>38625</v>
      </c>
      <c r="L5627" s="96">
        <v>1886824.04000054</v>
      </c>
    </row>
    <row r="5628" spans="1:12" s="97" customFormat="1" ht="15" customHeight="1" x14ac:dyDescent="0.25">
      <c r="A5628" s="91" t="s">
        <v>57</v>
      </c>
      <c r="B5628" s="92" t="s">
        <v>43</v>
      </c>
      <c r="C5628" s="92" t="s">
        <v>34</v>
      </c>
      <c r="D5628" s="92" t="s">
        <v>123</v>
      </c>
      <c r="E5628" s="92" t="s">
        <v>37</v>
      </c>
      <c r="F5628" s="92" t="s">
        <v>121</v>
      </c>
      <c r="G5628" s="93" t="s">
        <v>37</v>
      </c>
      <c r="H5628" s="93" t="s">
        <v>37</v>
      </c>
      <c r="I5628" s="92" t="s">
        <v>117</v>
      </c>
      <c r="J5628" s="94">
        <v>189662</v>
      </c>
      <c r="K5628" s="95">
        <v>302122</v>
      </c>
      <c r="L5628" s="96">
        <v>15909033.869975399</v>
      </c>
    </row>
    <row r="5629" spans="1:12" s="97" customFormat="1" ht="15" customHeight="1" x14ac:dyDescent="0.25">
      <c r="A5629" s="91" t="s">
        <v>57</v>
      </c>
      <c r="B5629" s="92" t="s">
        <v>43</v>
      </c>
      <c r="C5629" s="92" t="s">
        <v>34</v>
      </c>
      <c r="D5629" s="92" t="s">
        <v>123</v>
      </c>
      <c r="E5629" s="92" t="s">
        <v>37</v>
      </c>
      <c r="F5629" s="92" t="s">
        <v>121</v>
      </c>
      <c r="G5629" s="93" t="s">
        <v>37</v>
      </c>
      <c r="H5629" s="93" t="s">
        <v>37</v>
      </c>
      <c r="I5629" s="92" t="s">
        <v>45</v>
      </c>
      <c r="J5629" s="94">
        <v>374971</v>
      </c>
      <c r="K5629" s="95">
        <v>597506</v>
      </c>
      <c r="L5629" s="96">
        <v>33067182.980080102</v>
      </c>
    </row>
    <row r="5630" spans="1:12" s="97" customFormat="1" ht="15" customHeight="1" x14ac:dyDescent="0.25">
      <c r="A5630" s="91" t="s">
        <v>57</v>
      </c>
      <c r="B5630" s="92" t="s">
        <v>43</v>
      </c>
      <c r="C5630" s="92" t="s">
        <v>34</v>
      </c>
      <c r="D5630" s="92" t="s">
        <v>123</v>
      </c>
      <c r="E5630" s="92" t="s">
        <v>37</v>
      </c>
      <c r="F5630" s="92" t="s">
        <v>60</v>
      </c>
      <c r="G5630" s="93" t="s">
        <v>37</v>
      </c>
      <c r="H5630" s="93" t="s">
        <v>37</v>
      </c>
      <c r="I5630" s="92" t="s">
        <v>117</v>
      </c>
      <c r="J5630" s="94">
        <v>48542</v>
      </c>
      <c r="K5630" s="95">
        <v>82596</v>
      </c>
      <c r="L5630" s="96">
        <v>4435563.6999984002</v>
      </c>
    </row>
    <row r="5631" spans="1:12" s="97" customFormat="1" ht="15" customHeight="1" x14ac:dyDescent="0.25">
      <c r="A5631" s="91" t="s">
        <v>57</v>
      </c>
      <c r="B5631" s="92" t="s">
        <v>43</v>
      </c>
      <c r="C5631" s="92" t="s">
        <v>34</v>
      </c>
      <c r="D5631" s="92" t="s">
        <v>123</v>
      </c>
      <c r="E5631" s="92" t="s">
        <v>37</v>
      </c>
      <c r="F5631" s="92" t="s">
        <v>60</v>
      </c>
      <c r="G5631" s="93" t="s">
        <v>37</v>
      </c>
      <c r="H5631" s="93" t="s">
        <v>37</v>
      </c>
      <c r="I5631" s="92" t="s">
        <v>45</v>
      </c>
      <c r="J5631" s="94">
        <v>74115</v>
      </c>
      <c r="K5631" s="95">
        <v>107847</v>
      </c>
      <c r="L5631" s="96">
        <v>5681667.1999979904</v>
      </c>
    </row>
    <row r="5632" spans="1:12" s="97" customFormat="1" ht="15" customHeight="1" x14ac:dyDescent="0.25">
      <c r="A5632" s="91" t="s">
        <v>57</v>
      </c>
      <c r="B5632" s="92" t="s">
        <v>43</v>
      </c>
      <c r="C5632" s="92" t="s">
        <v>34</v>
      </c>
      <c r="D5632" s="92" t="s">
        <v>123</v>
      </c>
      <c r="E5632" s="92" t="s">
        <v>37</v>
      </c>
      <c r="F5632" s="92" t="s">
        <v>37</v>
      </c>
      <c r="G5632" s="93" t="s">
        <v>41</v>
      </c>
      <c r="H5632" s="93" t="s">
        <v>37</v>
      </c>
      <c r="I5632" s="92" t="s">
        <v>117</v>
      </c>
      <c r="J5632" s="94">
        <v>57889</v>
      </c>
      <c r="K5632" s="95">
        <v>95750</v>
      </c>
      <c r="L5632" s="96">
        <v>5159996.3599989004</v>
      </c>
    </row>
    <row r="5633" spans="1:12" s="97" customFormat="1" ht="15" customHeight="1" x14ac:dyDescent="0.25">
      <c r="A5633" s="91" t="s">
        <v>57</v>
      </c>
      <c r="B5633" s="92" t="s">
        <v>43</v>
      </c>
      <c r="C5633" s="92" t="s">
        <v>34</v>
      </c>
      <c r="D5633" s="92" t="s">
        <v>123</v>
      </c>
      <c r="E5633" s="92" t="s">
        <v>37</v>
      </c>
      <c r="F5633" s="92" t="s">
        <v>37</v>
      </c>
      <c r="G5633" s="93" t="s">
        <v>41</v>
      </c>
      <c r="H5633" s="93" t="s">
        <v>37</v>
      </c>
      <c r="I5633" s="92" t="s">
        <v>45</v>
      </c>
      <c r="J5633" s="94">
        <v>90540</v>
      </c>
      <c r="K5633" s="95">
        <v>139207</v>
      </c>
      <c r="L5633" s="96">
        <v>7379393.4399947301</v>
      </c>
    </row>
    <row r="5634" spans="1:12" s="97" customFormat="1" ht="15" customHeight="1" x14ac:dyDescent="0.25">
      <c r="A5634" s="91" t="s">
        <v>57</v>
      </c>
      <c r="B5634" s="92" t="s">
        <v>43</v>
      </c>
      <c r="C5634" s="92" t="s">
        <v>34</v>
      </c>
      <c r="D5634" s="92" t="s">
        <v>123</v>
      </c>
      <c r="E5634" s="92" t="s">
        <v>37</v>
      </c>
      <c r="F5634" s="92" t="s">
        <v>37</v>
      </c>
      <c r="G5634" s="93" t="s">
        <v>42</v>
      </c>
      <c r="H5634" s="93" t="s">
        <v>37</v>
      </c>
      <c r="I5634" s="92" t="s">
        <v>117</v>
      </c>
      <c r="J5634" s="94">
        <v>52926</v>
      </c>
      <c r="K5634" s="95">
        <v>83177</v>
      </c>
      <c r="L5634" s="96">
        <v>4427503.1000003098</v>
      </c>
    </row>
    <row r="5635" spans="1:12" s="97" customFormat="1" ht="15" customHeight="1" x14ac:dyDescent="0.25">
      <c r="A5635" s="91" t="s">
        <v>57</v>
      </c>
      <c r="B5635" s="92" t="s">
        <v>43</v>
      </c>
      <c r="C5635" s="92" t="s">
        <v>34</v>
      </c>
      <c r="D5635" s="92" t="s">
        <v>123</v>
      </c>
      <c r="E5635" s="92" t="s">
        <v>37</v>
      </c>
      <c r="F5635" s="92" t="s">
        <v>37</v>
      </c>
      <c r="G5635" s="93" t="s">
        <v>42</v>
      </c>
      <c r="H5635" s="93" t="s">
        <v>37</v>
      </c>
      <c r="I5635" s="92" t="s">
        <v>45</v>
      </c>
      <c r="J5635" s="94">
        <v>95038</v>
      </c>
      <c r="K5635" s="95">
        <v>143746</v>
      </c>
      <c r="L5635" s="96">
        <v>7758365.8999939496</v>
      </c>
    </row>
    <row r="5636" spans="1:12" s="97" customFormat="1" ht="15" customHeight="1" x14ac:dyDescent="0.25">
      <c r="A5636" s="91" t="s">
        <v>57</v>
      </c>
      <c r="B5636" s="92" t="s">
        <v>43</v>
      </c>
      <c r="C5636" s="92" t="s">
        <v>34</v>
      </c>
      <c r="D5636" s="92" t="s">
        <v>123</v>
      </c>
      <c r="E5636" s="92" t="s">
        <v>37</v>
      </c>
      <c r="F5636" s="92" t="s">
        <v>37</v>
      </c>
      <c r="G5636" s="93" t="s">
        <v>43</v>
      </c>
      <c r="H5636" s="93" t="s">
        <v>37</v>
      </c>
      <c r="I5636" s="92" t="s">
        <v>117</v>
      </c>
      <c r="J5636" s="94">
        <v>52668</v>
      </c>
      <c r="K5636" s="95">
        <v>81081</v>
      </c>
      <c r="L5636" s="96">
        <v>4212194.0500008399</v>
      </c>
    </row>
    <row r="5637" spans="1:12" s="97" customFormat="1" ht="15" customHeight="1" x14ac:dyDescent="0.25">
      <c r="A5637" s="91" t="s">
        <v>57</v>
      </c>
      <c r="B5637" s="92" t="s">
        <v>43</v>
      </c>
      <c r="C5637" s="92" t="s">
        <v>34</v>
      </c>
      <c r="D5637" s="92" t="s">
        <v>123</v>
      </c>
      <c r="E5637" s="92" t="s">
        <v>37</v>
      </c>
      <c r="F5637" s="92" t="s">
        <v>37</v>
      </c>
      <c r="G5637" s="93" t="s">
        <v>43</v>
      </c>
      <c r="H5637" s="93" t="s">
        <v>37</v>
      </c>
      <c r="I5637" s="92" t="s">
        <v>45</v>
      </c>
      <c r="J5637" s="94">
        <v>97516</v>
      </c>
      <c r="K5637" s="95">
        <v>144944</v>
      </c>
      <c r="L5637" s="96">
        <v>7856312.7799939904</v>
      </c>
    </row>
    <row r="5638" spans="1:12" s="97" customFormat="1" ht="15" customHeight="1" x14ac:dyDescent="0.25">
      <c r="A5638" s="91" t="s">
        <v>57</v>
      </c>
      <c r="B5638" s="92" t="s">
        <v>43</v>
      </c>
      <c r="C5638" s="92" t="s">
        <v>34</v>
      </c>
      <c r="D5638" s="92" t="s">
        <v>123</v>
      </c>
      <c r="E5638" s="92" t="s">
        <v>37</v>
      </c>
      <c r="F5638" s="92" t="s">
        <v>37</v>
      </c>
      <c r="G5638" s="93" t="s">
        <v>44</v>
      </c>
      <c r="H5638" s="93" t="s">
        <v>37</v>
      </c>
      <c r="I5638" s="92" t="s">
        <v>117</v>
      </c>
      <c r="J5638" s="94">
        <v>50533</v>
      </c>
      <c r="K5638" s="95">
        <v>75131</v>
      </c>
      <c r="L5638" s="96">
        <v>3905169.3200008599</v>
      </c>
    </row>
    <row r="5639" spans="1:12" s="97" customFormat="1" ht="15" customHeight="1" x14ac:dyDescent="0.25">
      <c r="A5639" s="91" t="s">
        <v>57</v>
      </c>
      <c r="B5639" s="92" t="s">
        <v>43</v>
      </c>
      <c r="C5639" s="92" t="s">
        <v>34</v>
      </c>
      <c r="D5639" s="92" t="s">
        <v>123</v>
      </c>
      <c r="E5639" s="92" t="s">
        <v>37</v>
      </c>
      <c r="F5639" s="92" t="s">
        <v>37</v>
      </c>
      <c r="G5639" s="93" t="s">
        <v>44</v>
      </c>
      <c r="H5639" s="93" t="s">
        <v>37</v>
      </c>
      <c r="I5639" s="92" t="s">
        <v>45</v>
      </c>
      <c r="J5639" s="94">
        <v>100390</v>
      </c>
      <c r="K5639" s="95">
        <v>147838</v>
      </c>
      <c r="L5639" s="96">
        <v>8061884.5199937597</v>
      </c>
    </row>
    <row r="5640" spans="1:12" s="97" customFormat="1" ht="15" customHeight="1" x14ac:dyDescent="0.25">
      <c r="A5640" s="91" t="s">
        <v>57</v>
      </c>
      <c r="B5640" s="92" t="s">
        <v>43</v>
      </c>
      <c r="C5640" s="92" t="s">
        <v>34</v>
      </c>
      <c r="D5640" s="92" t="s">
        <v>123</v>
      </c>
      <c r="E5640" s="92" t="s">
        <v>37</v>
      </c>
      <c r="F5640" s="92" t="s">
        <v>37</v>
      </c>
      <c r="G5640" s="93" t="s">
        <v>98</v>
      </c>
      <c r="H5640" s="93" t="s">
        <v>37</v>
      </c>
      <c r="I5640" s="92" t="s">
        <v>117</v>
      </c>
      <c r="J5640" s="94">
        <v>47356</v>
      </c>
      <c r="K5640" s="95">
        <v>71454</v>
      </c>
      <c r="L5640" s="96">
        <v>3771871.0800007302</v>
      </c>
    </row>
    <row r="5641" spans="1:12" s="97" customFormat="1" ht="15" customHeight="1" x14ac:dyDescent="0.25">
      <c r="A5641" s="91" t="s">
        <v>57</v>
      </c>
      <c r="B5641" s="92" t="s">
        <v>43</v>
      </c>
      <c r="C5641" s="92" t="s">
        <v>34</v>
      </c>
      <c r="D5641" s="92" t="s">
        <v>123</v>
      </c>
      <c r="E5641" s="92" t="s">
        <v>37</v>
      </c>
      <c r="F5641" s="92" t="s">
        <v>37</v>
      </c>
      <c r="G5641" s="93" t="s">
        <v>98</v>
      </c>
      <c r="H5641" s="93" t="s">
        <v>37</v>
      </c>
      <c r="I5641" s="92" t="s">
        <v>45</v>
      </c>
      <c r="J5641" s="94">
        <v>103894</v>
      </c>
      <c r="K5641" s="95">
        <v>157572</v>
      </c>
      <c r="L5641" s="96">
        <v>9000510.3799910992</v>
      </c>
    </row>
    <row r="5642" spans="1:12" s="97" customFormat="1" ht="15" customHeight="1" x14ac:dyDescent="0.25">
      <c r="A5642" s="91" t="s">
        <v>57</v>
      </c>
      <c r="B5642" s="92" t="s">
        <v>43</v>
      </c>
      <c r="C5642" s="92" t="s">
        <v>34</v>
      </c>
      <c r="D5642" s="92" t="s">
        <v>123</v>
      </c>
      <c r="E5642" s="92" t="s">
        <v>37</v>
      </c>
      <c r="F5642" s="92" t="s">
        <v>37</v>
      </c>
      <c r="G5642" s="93" t="s">
        <v>37</v>
      </c>
      <c r="H5642" s="93" t="s">
        <v>122</v>
      </c>
      <c r="I5642" s="92" t="s">
        <v>117</v>
      </c>
      <c r="J5642" s="94">
        <v>22224</v>
      </c>
      <c r="K5642" s="95">
        <v>36236</v>
      </c>
      <c r="L5642" s="96">
        <v>1892305.0400002999</v>
      </c>
    </row>
    <row r="5643" spans="1:12" s="97" customFormat="1" ht="15" customHeight="1" x14ac:dyDescent="0.25">
      <c r="A5643" s="91" t="s">
        <v>57</v>
      </c>
      <c r="B5643" s="92" t="s">
        <v>43</v>
      </c>
      <c r="C5643" s="92" t="s">
        <v>34</v>
      </c>
      <c r="D5643" s="92" t="s">
        <v>123</v>
      </c>
      <c r="E5643" s="92" t="s">
        <v>37</v>
      </c>
      <c r="F5643" s="92" t="s">
        <v>37</v>
      </c>
      <c r="G5643" s="93" t="s">
        <v>37</v>
      </c>
      <c r="H5643" s="93" t="s">
        <v>122</v>
      </c>
      <c r="I5643" s="92" t="s">
        <v>45</v>
      </c>
      <c r="J5643" s="94">
        <v>38148</v>
      </c>
      <c r="K5643" s="95">
        <v>54984</v>
      </c>
      <c r="L5643" s="96">
        <v>2777315.7000011699</v>
      </c>
    </row>
    <row r="5644" spans="1:12" s="97" customFormat="1" ht="15" customHeight="1" x14ac:dyDescent="0.25">
      <c r="A5644" s="91" t="s">
        <v>57</v>
      </c>
      <c r="B5644" s="92" t="s">
        <v>43</v>
      </c>
      <c r="C5644" s="92" t="s">
        <v>34</v>
      </c>
      <c r="D5644" s="92" t="s">
        <v>123</v>
      </c>
      <c r="E5644" s="92" t="s">
        <v>37</v>
      </c>
      <c r="F5644" s="92" t="s">
        <v>37</v>
      </c>
      <c r="G5644" s="93" t="s">
        <v>37</v>
      </c>
      <c r="H5644" s="93" t="s">
        <v>37</v>
      </c>
      <c r="I5644" s="92" t="s">
        <v>117</v>
      </c>
      <c r="J5644" s="94">
        <v>257204</v>
      </c>
      <c r="K5644" s="95">
        <v>415370</v>
      </c>
      <c r="L5644" s="96">
        <v>21939270.059993699</v>
      </c>
    </row>
    <row r="5645" spans="1:12" s="97" customFormat="1" ht="15" customHeight="1" x14ac:dyDescent="0.25">
      <c r="A5645" s="91" t="s">
        <v>57</v>
      </c>
      <c r="B5645" s="92" t="s">
        <v>43</v>
      </c>
      <c r="C5645" s="92" t="s">
        <v>34</v>
      </c>
      <c r="D5645" s="92" t="s">
        <v>123</v>
      </c>
      <c r="E5645" s="92" t="s">
        <v>37</v>
      </c>
      <c r="F5645" s="92" t="s">
        <v>37</v>
      </c>
      <c r="G5645" s="93" t="s">
        <v>37</v>
      </c>
      <c r="H5645" s="93" t="s">
        <v>37</v>
      </c>
      <c r="I5645" s="92" t="s">
        <v>45</v>
      </c>
      <c r="J5645" s="94">
        <v>478526</v>
      </c>
      <c r="K5645" s="95">
        <v>747747</v>
      </c>
      <c r="L5645" s="96">
        <v>40851781.870158598</v>
      </c>
    </row>
    <row r="5646" spans="1:12" s="97" customFormat="1" ht="15" customHeight="1" x14ac:dyDescent="0.25">
      <c r="A5646" s="91" t="s">
        <v>57</v>
      </c>
      <c r="B5646" s="92" t="s">
        <v>43</v>
      </c>
      <c r="C5646" s="92" t="s">
        <v>34</v>
      </c>
      <c r="D5646" s="92" t="s">
        <v>123</v>
      </c>
      <c r="E5646" s="92" t="s">
        <v>37</v>
      </c>
      <c r="F5646" s="92" t="s">
        <v>37</v>
      </c>
      <c r="G5646" s="93" t="s">
        <v>37</v>
      </c>
      <c r="H5646" s="93" t="s">
        <v>64</v>
      </c>
      <c r="I5646" s="92" t="s">
        <v>117</v>
      </c>
      <c r="J5646" s="94">
        <v>232671</v>
      </c>
      <c r="K5646" s="95">
        <v>373860</v>
      </c>
      <c r="L5646" s="96">
        <v>19764638.849984799</v>
      </c>
    </row>
    <row r="5647" spans="1:12" s="97" customFormat="1" ht="15" customHeight="1" x14ac:dyDescent="0.25">
      <c r="A5647" s="91" t="s">
        <v>57</v>
      </c>
      <c r="B5647" s="92" t="s">
        <v>43</v>
      </c>
      <c r="C5647" s="92" t="s">
        <v>34</v>
      </c>
      <c r="D5647" s="92" t="s">
        <v>123</v>
      </c>
      <c r="E5647" s="92" t="s">
        <v>37</v>
      </c>
      <c r="F5647" s="92" t="s">
        <v>37</v>
      </c>
      <c r="G5647" s="93" t="s">
        <v>37</v>
      </c>
      <c r="H5647" s="93" t="s">
        <v>64</v>
      </c>
      <c r="I5647" s="92" t="s">
        <v>45</v>
      </c>
      <c r="J5647" s="94">
        <v>436862</v>
      </c>
      <c r="K5647" s="95">
        <v>685289</v>
      </c>
      <c r="L5647" s="96">
        <v>37648528.230123498</v>
      </c>
    </row>
    <row r="5648" spans="1:12" s="97" customFormat="1" ht="15" customHeight="1" x14ac:dyDescent="0.25">
      <c r="A5648" s="91" t="s">
        <v>57</v>
      </c>
      <c r="B5648" s="92" t="s">
        <v>43</v>
      </c>
      <c r="C5648" s="92" t="s">
        <v>34</v>
      </c>
      <c r="D5648" s="92" t="s">
        <v>125</v>
      </c>
      <c r="E5648" s="92" t="s">
        <v>61</v>
      </c>
      <c r="F5648" s="92" t="s">
        <v>37</v>
      </c>
      <c r="G5648" s="93" t="s">
        <v>37</v>
      </c>
      <c r="H5648" s="93" t="s">
        <v>37</v>
      </c>
      <c r="I5648" s="92" t="s">
        <v>117</v>
      </c>
      <c r="J5648" s="94">
        <v>35972</v>
      </c>
      <c r="K5648" s="95">
        <v>139362</v>
      </c>
      <c r="L5648" s="96">
        <v>20445221.609993901</v>
      </c>
    </row>
    <row r="5649" spans="1:12" s="97" customFormat="1" ht="15" customHeight="1" x14ac:dyDescent="0.25">
      <c r="A5649" s="91" t="s">
        <v>57</v>
      </c>
      <c r="B5649" s="92" t="s">
        <v>43</v>
      </c>
      <c r="C5649" s="92" t="s">
        <v>34</v>
      </c>
      <c r="D5649" s="92" t="s">
        <v>125</v>
      </c>
      <c r="E5649" s="92" t="s">
        <v>61</v>
      </c>
      <c r="F5649" s="92" t="s">
        <v>37</v>
      </c>
      <c r="G5649" s="93" t="s">
        <v>37</v>
      </c>
      <c r="H5649" s="93" t="s">
        <v>37</v>
      </c>
      <c r="I5649" s="92" t="s">
        <v>45</v>
      </c>
      <c r="J5649" s="94">
        <v>94268</v>
      </c>
      <c r="K5649" s="95">
        <v>231610</v>
      </c>
      <c r="L5649" s="96">
        <v>33720516.619995996</v>
      </c>
    </row>
    <row r="5650" spans="1:12" s="97" customFormat="1" ht="15" customHeight="1" x14ac:dyDescent="0.25">
      <c r="A5650" s="91" t="s">
        <v>57</v>
      </c>
      <c r="B5650" s="92" t="s">
        <v>43</v>
      </c>
      <c r="C5650" s="92" t="s">
        <v>34</v>
      </c>
      <c r="D5650" s="92" t="s">
        <v>125</v>
      </c>
      <c r="E5650" s="92" t="s">
        <v>62</v>
      </c>
      <c r="F5650" s="92" t="s">
        <v>37</v>
      </c>
      <c r="G5650" s="93" t="s">
        <v>37</v>
      </c>
      <c r="H5650" s="93" t="s">
        <v>37</v>
      </c>
      <c r="I5650" s="92" t="s">
        <v>117</v>
      </c>
      <c r="J5650" s="94">
        <v>26711</v>
      </c>
      <c r="K5650" s="95">
        <v>105543</v>
      </c>
      <c r="L5650" s="96">
        <v>15052500.4700011</v>
      </c>
    </row>
    <row r="5651" spans="1:12" s="97" customFormat="1" ht="15" customHeight="1" x14ac:dyDescent="0.25">
      <c r="A5651" s="91" t="s">
        <v>57</v>
      </c>
      <c r="B5651" s="92" t="s">
        <v>43</v>
      </c>
      <c r="C5651" s="92" t="s">
        <v>34</v>
      </c>
      <c r="D5651" s="92" t="s">
        <v>125</v>
      </c>
      <c r="E5651" s="92" t="s">
        <v>62</v>
      </c>
      <c r="F5651" s="92" t="s">
        <v>37</v>
      </c>
      <c r="G5651" s="93" t="s">
        <v>37</v>
      </c>
      <c r="H5651" s="93" t="s">
        <v>37</v>
      </c>
      <c r="I5651" s="92" t="s">
        <v>45</v>
      </c>
      <c r="J5651" s="94">
        <v>53244</v>
      </c>
      <c r="K5651" s="95">
        <v>123060</v>
      </c>
      <c r="L5651" s="96">
        <v>17585187.329997901</v>
      </c>
    </row>
    <row r="5652" spans="1:12" s="97" customFormat="1" ht="15" customHeight="1" x14ac:dyDescent="0.25">
      <c r="A5652" s="91" t="s">
        <v>57</v>
      </c>
      <c r="B5652" s="92" t="s">
        <v>43</v>
      </c>
      <c r="C5652" s="92" t="s">
        <v>34</v>
      </c>
      <c r="D5652" s="92" t="s">
        <v>125</v>
      </c>
      <c r="E5652" s="92" t="s">
        <v>37</v>
      </c>
      <c r="F5652" s="92" t="s">
        <v>120</v>
      </c>
      <c r="G5652" s="93" t="s">
        <v>37</v>
      </c>
      <c r="H5652" s="93" t="s">
        <v>37</v>
      </c>
      <c r="I5652" s="92" t="s">
        <v>117</v>
      </c>
      <c r="J5652" s="94">
        <v>6358</v>
      </c>
      <c r="K5652" s="95">
        <v>25442</v>
      </c>
      <c r="L5652" s="96">
        <v>4372020.0699999398</v>
      </c>
    </row>
    <row r="5653" spans="1:12" s="97" customFormat="1" ht="15" customHeight="1" x14ac:dyDescent="0.25">
      <c r="A5653" s="91" t="s">
        <v>57</v>
      </c>
      <c r="B5653" s="92" t="s">
        <v>43</v>
      </c>
      <c r="C5653" s="92" t="s">
        <v>34</v>
      </c>
      <c r="D5653" s="92" t="s">
        <v>125</v>
      </c>
      <c r="E5653" s="92" t="s">
        <v>37</v>
      </c>
      <c r="F5653" s="92" t="s">
        <v>120</v>
      </c>
      <c r="G5653" s="93" t="s">
        <v>37</v>
      </c>
      <c r="H5653" s="93" t="s">
        <v>37</v>
      </c>
      <c r="I5653" s="92" t="s">
        <v>45</v>
      </c>
      <c r="J5653" s="94">
        <v>11477</v>
      </c>
      <c r="K5653" s="95">
        <v>23598</v>
      </c>
      <c r="L5653" s="96">
        <v>4010034.4600001299</v>
      </c>
    </row>
    <row r="5654" spans="1:12" s="97" customFormat="1" ht="15" customHeight="1" x14ac:dyDescent="0.25">
      <c r="A5654" s="91" t="s">
        <v>57</v>
      </c>
      <c r="B5654" s="92" t="s">
        <v>43</v>
      </c>
      <c r="C5654" s="92" t="s">
        <v>34</v>
      </c>
      <c r="D5654" s="92" t="s">
        <v>125</v>
      </c>
      <c r="E5654" s="92" t="s">
        <v>37</v>
      </c>
      <c r="F5654" s="92" t="s">
        <v>121</v>
      </c>
      <c r="G5654" s="93" t="s">
        <v>37</v>
      </c>
      <c r="H5654" s="93" t="s">
        <v>37</v>
      </c>
      <c r="I5654" s="92" t="s">
        <v>117</v>
      </c>
      <c r="J5654" s="94">
        <v>47257</v>
      </c>
      <c r="K5654" s="95">
        <v>178100</v>
      </c>
      <c r="L5654" s="96">
        <v>25314965.199987002</v>
      </c>
    </row>
    <row r="5655" spans="1:12" s="97" customFormat="1" ht="15" customHeight="1" x14ac:dyDescent="0.25">
      <c r="A5655" s="91" t="s">
        <v>57</v>
      </c>
      <c r="B5655" s="92" t="s">
        <v>43</v>
      </c>
      <c r="C5655" s="92" t="s">
        <v>34</v>
      </c>
      <c r="D5655" s="92" t="s">
        <v>125</v>
      </c>
      <c r="E5655" s="92" t="s">
        <v>37</v>
      </c>
      <c r="F5655" s="92" t="s">
        <v>121</v>
      </c>
      <c r="G5655" s="93" t="s">
        <v>37</v>
      </c>
      <c r="H5655" s="93" t="s">
        <v>37</v>
      </c>
      <c r="I5655" s="92" t="s">
        <v>45</v>
      </c>
      <c r="J5655" s="94">
        <v>114638</v>
      </c>
      <c r="K5655" s="95">
        <v>276467</v>
      </c>
      <c r="L5655" s="96">
        <v>39599069.720003702</v>
      </c>
    </row>
    <row r="5656" spans="1:12" s="97" customFormat="1" ht="15" customHeight="1" x14ac:dyDescent="0.25">
      <c r="A5656" s="91" t="s">
        <v>57</v>
      </c>
      <c r="B5656" s="92" t="s">
        <v>43</v>
      </c>
      <c r="C5656" s="92" t="s">
        <v>34</v>
      </c>
      <c r="D5656" s="92" t="s">
        <v>125</v>
      </c>
      <c r="E5656" s="92" t="s">
        <v>37</v>
      </c>
      <c r="F5656" s="92" t="s">
        <v>60</v>
      </c>
      <c r="G5656" s="93" t="s">
        <v>37</v>
      </c>
      <c r="H5656" s="93" t="s">
        <v>37</v>
      </c>
      <c r="I5656" s="92" t="s">
        <v>117</v>
      </c>
      <c r="J5656" s="94">
        <v>9152</v>
      </c>
      <c r="K5656" s="95">
        <v>41363</v>
      </c>
      <c r="L5656" s="96">
        <v>5810736.8100006096</v>
      </c>
    </row>
    <row r="5657" spans="1:12" s="97" customFormat="1" ht="15" customHeight="1" x14ac:dyDescent="0.25">
      <c r="A5657" s="91" t="s">
        <v>57</v>
      </c>
      <c r="B5657" s="92" t="s">
        <v>43</v>
      </c>
      <c r="C5657" s="92" t="s">
        <v>34</v>
      </c>
      <c r="D5657" s="92" t="s">
        <v>125</v>
      </c>
      <c r="E5657" s="92" t="s">
        <v>37</v>
      </c>
      <c r="F5657" s="92" t="s">
        <v>60</v>
      </c>
      <c r="G5657" s="93" t="s">
        <v>37</v>
      </c>
      <c r="H5657" s="93" t="s">
        <v>37</v>
      </c>
      <c r="I5657" s="92" t="s">
        <v>45</v>
      </c>
      <c r="J5657" s="94">
        <v>21652</v>
      </c>
      <c r="K5657" s="95">
        <v>54605</v>
      </c>
      <c r="L5657" s="96">
        <v>7696599.7700000899</v>
      </c>
    </row>
    <row r="5658" spans="1:12" s="97" customFormat="1" ht="15" customHeight="1" x14ac:dyDescent="0.25">
      <c r="A5658" s="91" t="s">
        <v>57</v>
      </c>
      <c r="B5658" s="92" t="s">
        <v>43</v>
      </c>
      <c r="C5658" s="92" t="s">
        <v>34</v>
      </c>
      <c r="D5658" s="92" t="s">
        <v>125</v>
      </c>
      <c r="E5658" s="92" t="s">
        <v>37</v>
      </c>
      <c r="F5658" s="92" t="s">
        <v>37</v>
      </c>
      <c r="G5658" s="93" t="s">
        <v>41</v>
      </c>
      <c r="H5658" s="93" t="s">
        <v>37</v>
      </c>
      <c r="I5658" s="92" t="s">
        <v>117</v>
      </c>
      <c r="J5658" s="94">
        <v>16641</v>
      </c>
      <c r="K5658" s="95">
        <v>63847</v>
      </c>
      <c r="L5658" s="96">
        <v>8943979.1700014696</v>
      </c>
    </row>
    <row r="5659" spans="1:12" s="97" customFormat="1" ht="15" customHeight="1" x14ac:dyDescent="0.25">
      <c r="A5659" s="91" t="s">
        <v>57</v>
      </c>
      <c r="B5659" s="92" t="s">
        <v>43</v>
      </c>
      <c r="C5659" s="92" t="s">
        <v>34</v>
      </c>
      <c r="D5659" s="92" t="s">
        <v>125</v>
      </c>
      <c r="E5659" s="92" t="s">
        <v>37</v>
      </c>
      <c r="F5659" s="92" t="s">
        <v>37</v>
      </c>
      <c r="G5659" s="93" t="s">
        <v>41</v>
      </c>
      <c r="H5659" s="93" t="s">
        <v>37</v>
      </c>
      <c r="I5659" s="92" t="s">
        <v>45</v>
      </c>
      <c r="J5659" s="94">
        <v>34717</v>
      </c>
      <c r="K5659" s="95">
        <v>73207</v>
      </c>
      <c r="L5659" s="96">
        <v>10116932.2999998</v>
      </c>
    </row>
    <row r="5660" spans="1:12" s="97" customFormat="1" ht="15" customHeight="1" x14ac:dyDescent="0.25">
      <c r="A5660" s="91" t="s">
        <v>57</v>
      </c>
      <c r="B5660" s="92" t="s">
        <v>43</v>
      </c>
      <c r="C5660" s="92" t="s">
        <v>34</v>
      </c>
      <c r="D5660" s="92" t="s">
        <v>125</v>
      </c>
      <c r="E5660" s="92" t="s">
        <v>37</v>
      </c>
      <c r="F5660" s="92" t="s">
        <v>37</v>
      </c>
      <c r="G5660" s="93" t="s">
        <v>42</v>
      </c>
      <c r="H5660" s="93" t="s">
        <v>37</v>
      </c>
      <c r="I5660" s="92" t="s">
        <v>117</v>
      </c>
      <c r="J5660" s="94">
        <v>14077</v>
      </c>
      <c r="K5660" s="95">
        <v>50224</v>
      </c>
      <c r="L5660" s="96">
        <v>7258435.0600010296</v>
      </c>
    </row>
    <row r="5661" spans="1:12" s="97" customFormat="1" ht="15" customHeight="1" x14ac:dyDescent="0.25">
      <c r="A5661" s="91" t="s">
        <v>57</v>
      </c>
      <c r="B5661" s="92" t="s">
        <v>43</v>
      </c>
      <c r="C5661" s="92" t="s">
        <v>34</v>
      </c>
      <c r="D5661" s="92" t="s">
        <v>125</v>
      </c>
      <c r="E5661" s="92" t="s">
        <v>37</v>
      </c>
      <c r="F5661" s="92" t="s">
        <v>37</v>
      </c>
      <c r="G5661" s="93" t="s">
        <v>42</v>
      </c>
      <c r="H5661" s="93" t="s">
        <v>37</v>
      </c>
      <c r="I5661" s="92" t="s">
        <v>45</v>
      </c>
      <c r="J5661" s="94">
        <v>31047</v>
      </c>
      <c r="K5661" s="95">
        <v>68483</v>
      </c>
      <c r="L5661" s="96">
        <v>9724364.4599997792</v>
      </c>
    </row>
    <row r="5662" spans="1:12" s="97" customFormat="1" ht="15" customHeight="1" x14ac:dyDescent="0.25">
      <c r="A5662" s="91" t="s">
        <v>57</v>
      </c>
      <c r="B5662" s="92" t="s">
        <v>43</v>
      </c>
      <c r="C5662" s="92" t="s">
        <v>34</v>
      </c>
      <c r="D5662" s="92" t="s">
        <v>125</v>
      </c>
      <c r="E5662" s="92" t="s">
        <v>37</v>
      </c>
      <c r="F5662" s="92" t="s">
        <v>37</v>
      </c>
      <c r="G5662" s="93" t="s">
        <v>43</v>
      </c>
      <c r="H5662" s="93" t="s">
        <v>37</v>
      </c>
      <c r="I5662" s="92" t="s">
        <v>117</v>
      </c>
      <c r="J5662" s="94">
        <v>13079</v>
      </c>
      <c r="K5662" s="95">
        <v>45646</v>
      </c>
      <c r="L5662" s="96">
        <v>6669646.9900007602</v>
      </c>
    </row>
    <row r="5663" spans="1:12" s="97" customFormat="1" ht="15" customHeight="1" x14ac:dyDescent="0.25">
      <c r="A5663" s="91" t="s">
        <v>57</v>
      </c>
      <c r="B5663" s="92" t="s">
        <v>43</v>
      </c>
      <c r="C5663" s="92" t="s">
        <v>34</v>
      </c>
      <c r="D5663" s="92" t="s">
        <v>125</v>
      </c>
      <c r="E5663" s="92" t="s">
        <v>37</v>
      </c>
      <c r="F5663" s="92" t="s">
        <v>37</v>
      </c>
      <c r="G5663" s="93" t="s">
        <v>43</v>
      </c>
      <c r="H5663" s="93" t="s">
        <v>37</v>
      </c>
      <c r="I5663" s="92" t="s">
        <v>45</v>
      </c>
      <c r="J5663" s="94">
        <v>29229</v>
      </c>
      <c r="K5663" s="95">
        <v>64806</v>
      </c>
      <c r="L5663" s="96">
        <v>9382436.2699998599</v>
      </c>
    </row>
    <row r="5664" spans="1:12" s="97" customFormat="1" ht="15" customHeight="1" x14ac:dyDescent="0.25">
      <c r="A5664" s="91" t="s">
        <v>57</v>
      </c>
      <c r="B5664" s="92" t="s">
        <v>43</v>
      </c>
      <c r="C5664" s="92" t="s">
        <v>34</v>
      </c>
      <c r="D5664" s="92" t="s">
        <v>125</v>
      </c>
      <c r="E5664" s="92" t="s">
        <v>37</v>
      </c>
      <c r="F5664" s="92" t="s">
        <v>37</v>
      </c>
      <c r="G5664" s="93" t="s">
        <v>44</v>
      </c>
      <c r="H5664" s="93" t="s">
        <v>37</v>
      </c>
      <c r="I5664" s="92" t="s">
        <v>117</v>
      </c>
      <c r="J5664" s="94">
        <v>11675</v>
      </c>
      <c r="K5664" s="95">
        <v>38563</v>
      </c>
      <c r="L5664" s="96">
        <v>5735777.5100005604</v>
      </c>
    </row>
    <row r="5665" spans="1:12" s="97" customFormat="1" ht="15" customHeight="1" x14ac:dyDescent="0.25">
      <c r="A5665" s="91" t="s">
        <v>57</v>
      </c>
      <c r="B5665" s="92" t="s">
        <v>43</v>
      </c>
      <c r="C5665" s="92" t="s">
        <v>34</v>
      </c>
      <c r="D5665" s="92" t="s">
        <v>125</v>
      </c>
      <c r="E5665" s="92" t="s">
        <v>37</v>
      </c>
      <c r="F5665" s="92" t="s">
        <v>37</v>
      </c>
      <c r="G5665" s="93" t="s">
        <v>44</v>
      </c>
      <c r="H5665" s="93" t="s">
        <v>37</v>
      </c>
      <c r="I5665" s="92" t="s">
        <v>45</v>
      </c>
      <c r="J5665" s="94">
        <v>28477</v>
      </c>
      <c r="K5665" s="95">
        <v>63400</v>
      </c>
      <c r="L5665" s="96">
        <v>9321039.3599998802</v>
      </c>
    </row>
    <row r="5666" spans="1:12" s="97" customFormat="1" ht="15" customHeight="1" x14ac:dyDescent="0.25">
      <c r="A5666" s="91" t="s">
        <v>57</v>
      </c>
      <c r="B5666" s="92" t="s">
        <v>43</v>
      </c>
      <c r="C5666" s="92" t="s">
        <v>34</v>
      </c>
      <c r="D5666" s="92" t="s">
        <v>125</v>
      </c>
      <c r="E5666" s="92" t="s">
        <v>37</v>
      </c>
      <c r="F5666" s="92" t="s">
        <v>37</v>
      </c>
      <c r="G5666" s="93" t="s">
        <v>98</v>
      </c>
      <c r="H5666" s="93" t="s">
        <v>37</v>
      </c>
      <c r="I5666" s="92" t="s">
        <v>117</v>
      </c>
      <c r="J5666" s="94">
        <v>11955</v>
      </c>
      <c r="K5666" s="95">
        <v>42211</v>
      </c>
      <c r="L5666" s="96">
        <v>6288795.1900007296</v>
      </c>
    </row>
    <row r="5667" spans="1:12" s="97" customFormat="1" ht="15" customHeight="1" x14ac:dyDescent="0.25">
      <c r="A5667" s="91" t="s">
        <v>57</v>
      </c>
      <c r="B5667" s="92" t="s">
        <v>43</v>
      </c>
      <c r="C5667" s="92" t="s">
        <v>34</v>
      </c>
      <c r="D5667" s="92" t="s">
        <v>125</v>
      </c>
      <c r="E5667" s="92" t="s">
        <v>37</v>
      </c>
      <c r="F5667" s="92" t="s">
        <v>37</v>
      </c>
      <c r="G5667" s="93" t="s">
        <v>98</v>
      </c>
      <c r="H5667" s="93" t="s">
        <v>37</v>
      </c>
      <c r="I5667" s="92" t="s">
        <v>45</v>
      </c>
      <c r="J5667" s="94">
        <v>30514</v>
      </c>
      <c r="K5667" s="95">
        <v>80578</v>
      </c>
      <c r="L5667" s="96">
        <v>12133656.3199987</v>
      </c>
    </row>
    <row r="5668" spans="1:12" s="97" customFormat="1" ht="15" customHeight="1" x14ac:dyDescent="0.25">
      <c r="A5668" s="91" t="s">
        <v>57</v>
      </c>
      <c r="B5668" s="92" t="s">
        <v>43</v>
      </c>
      <c r="C5668" s="92" t="s">
        <v>34</v>
      </c>
      <c r="D5668" s="92" t="s">
        <v>125</v>
      </c>
      <c r="E5668" s="92" t="s">
        <v>37</v>
      </c>
      <c r="F5668" s="92" t="s">
        <v>37</v>
      </c>
      <c r="G5668" s="93" t="s">
        <v>37</v>
      </c>
      <c r="H5668" s="93" t="s">
        <v>122</v>
      </c>
      <c r="I5668" s="92" t="s">
        <v>117</v>
      </c>
      <c r="J5668" s="94">
        <v>5013</v>
      </c>
      <c r="K5668" s="95">
        <v>17121</v>
      </c>
      <c r="L5668" s="96">
        <v>2401217.7199999001</v>
      </c>
    </row>
    <row r="5669" spans="1:12" s="97" customFormat="1" ht="15" customHeight="1" x14ac:dyDescent="0.25">
      <c r="A5669" s="91" t="s">
        <v>57</v>
      </c>
      <c r="B5669" s="92" t="s">
        <v>43</v>
      </c>
      <c r="C5669" s="92" t="s">
        <v>34</v>
      </c>
      <c r="D5669" s="92" t="s">
        <v>125</v>
      </c>
      <c r="E5669" s="92" t="s">
        <v>37</v>
      </c>
      <c r="F5669" s="92" t="s">
        <v>37</v>
      </c>
      <c r="G5669" s="93" t="s">
        <v>37</v>
      </c>
      <c r="H5669" s="93" t="s">
        <v>122</v>
      </c>
      <c r="I5669" s="92" t="s">
        <v>45</v>
      </c>
      <c r="J5669" s="94">
        <v>9243</v>
      </c>
      <c r="K5669" s="95">
        <v>17386</v>
      </c>
      <c r="L5669" s="96">
        <v>2316403.06</v>
      </c>
    </row>
    <row r="5670" spans="1:12" s="97" customFormat="1" ht="15" customHeight="1" x14ac:dyDescent="0.25">
      <c r="A5670" s="91" t="s">
        <v>57</v>
      </c>
      <c r="B5670" s="92" t="s">
        <v>43</v>
      </c>
      <c r="C5670" s="92" t="s">
        <v>34</v>
      </c>
      <c r="D5670" s="92" t="s">
        <v>125</v>
      </c>
      <c r="E5670" s="92" t="s">
        <v>37</v>
      </c>
      <c r="F5670" s="92" t="s">
        <v>37</v>
      </c>
      <c r="G5670" s="93" t="s">
        <v>37</v>
      </c>
      <c r="H5670" s="93" t="s">
        <v>37</v>
      </c>
      <c r="I5670" s="92" t="s">
        <v>117</v>
      </c>
      <c r="J5670" s="94">
        <v>63184</v>
      </c>
      <c r="K5670" s="95">
        <v>247217</v>
      </c>
      <c r="L5670" s="96">
        <v>35814253.259981699</v>
      </c>
    </row>
    <row r="5671" spans="1:12" s="97" customFormat="1" ht="15" customHeight="1" x14ac:dyDescent="0.25">
      <c r="A5671" s="91" t="s">
        <v>57</v>
      </c>
      <c r="B5671" s="92" t="s">
        <v>43</v>
      </c>
      <c r="C5671" s="92" t="s">
        <v>34</v>
      </c>
      <c r="D5671" s="92" t="s">
        <v>125</v>
      </c>
      <c r="E5671" s="92" t="s">
        <v>37</v>
      </c>
      <c r="F5671" s="92" t="s">
        <v>37</v>
      </c>
      <c r="G5671" s="93" t="s">
        <v>37</v>
      </c>
      <c r="H5671" s="93" t="s">
        <v>37</v>
      </c>
      <c r="I5671" s="92" t="s">
        <v>45</v>
      </c>
      <c r="J5671" s="94">
        <v>148083</v>
      </c>
      <c r="K5671" s="95">
        <v>355959</v>
      </c>
      <c r="L5671" s="96">
        <v>51504156.970021099</v>
      </c>
    </row>
    <row r="5672" spans="1:12" s="97" customFormat="1" ht="15" customHeight="1" x14ac:dyDescent="0.25">
      <c r="A5672" s="91" t="s">
        <v>57</v>
      </c>
      <c r="B5672" s="92" t="s">
        <v>43</v>
      </c>
      <c r="C5672" s="92" t="s">
        <v>34</v>
      </c>
      <c r="D5672" s="92" t="s">
        <v>125</v>
      </c>
      <c r="E5672" s="92" t="s">
        <v>37</v>
      </c>
      <c r="F5672" s="92" t="s">
        <v>37</v>
      </c>
      <c r="G5672" s="93" t="s">
        <v>37</v>
      </c>
      <c r="H5672" s="93" t="s">
        <v>64</v>
      </c>
      <c r="I5672" s="92" t="s">
        <v>117</v>
      </c>
      <c r="J5672" s="94">
        <v>57451</v>
      </c>
      <c r="K5672" s="95">
        <v>224766</v>
      </c>
      <c r="L5672" s="96">
        <v>32703894.769981802</v>
      </c>
    </row>
    <row r="5673" spans="1:12" s="97" customFormat="1" ht="15" customHeight="1" x14ac:dyDescent="0.25">
      <c r="A5673" s="91" t="s">
        <v>57</v>
      </c>
      <c r="B5673" s="92" t="s">
        <v>43</v>
      </c>
      <c r="C5673" s="92" t="s">
        <v>34</v>
      </c>
      <c r="D5673" s="92" t="s">
        <v>125</v>
      </c>
      <c r="E5673" s="92" t="s">
        <v>37</v>
      </c>
      <c r="F5673" s="92" t="s">
        <v>37</v>
      </c>
      <c r="G5673" s="93" t="s">
        <v>37</v>
      </c>
      <c r="H5673" s="93" t="s">
        <v>64</v>
      </c>
      <c r="I5673" s="92" t="s">
        <v>45</v>
      </c>
      <c r="J5673" s="94">
        <v>138075</v>
      </c>
      <c r="K5673" s="95">
        <v>335367</v>
      </c>
      <c r="L5673" s="96">
        <v>48699941.930016197</v>
      </c>
    </row>
    <row r="5674" spans="1:12" s="97" customFormat="1" ht="15" customHeight="1" x14ac:dyDescent="0.25">
      <c r="A5674" s="91" t="s">
        <v>57</v>
      </c>
      <c r="B5674" s="92" t="s">
        <v>43</v>
      </c>
      <c r="C5674" s="92" t="s">
        <v>34</v>
      </c>
      <c r="D5674" s="92" t="s">
        <v>124</v>
      </c>
      <c r="E5674" s="92" t="s">
        <v>61</v>
      </c>
      <c r="F5674" s="92" t="s">
        <v>37</v>
      </c>
      <c r="G5674" s="93" t="s">
        <v>37</v>
      </c>
      <c r="H5674" s="93" t="s">
        <v>37</v>
      </c>
      <c r="I5674" s="92" t="s">
        <v>117</v>
      </c>
      <c r="J5674" s="94">
        <v>3378</v>
      </c>
      <c r="K5674" s="95">
        <v>5015</v>
      </c>
      <c r="L5674" s="96">
        <v>476896.34999999299</v>
      </c>
    </row>
    <row r="5675" spans="1:12" s="97" customFormat="1" ht="15" customHeight="1" x14ac:dyDescent="0.25">
      <c r="A5675" s="91" t="s">
        <v>57</v>
      </c>
      <c r="B5675" s="92" t="s">
        <v>43</v>
      </c>
      <c r="C5675" s="92" t="s">
        <v>34</v>
      </c>
      <c r="D5675" s="92" t="s">
        <v>124</v>
      </c>
      <c r="E5675" s="92" t="s">
        <v>61</v>
      </c>
      <c r="F5675" s="92" t="s">
        <v>37</v>
      </c>
      <c r="G5675" s="93" t="s">
        <v>37</v>
      </c>
      <c r="H5675" s="93" t="s">
        <v>37</v>
      </c>
      <c r="I5675" s="92" t="s">
        <v>45</v>
      </c>
      <c r="J5675" s="94">
        <v>3458</v>
      </c>
      <c r="K5675" s="95">
        <v>5258</v>
      </c>
      <c r="L5675" s="96">
        <v>639455.86999999802</v>
      </c>
    </row>
    <row r="5676" spans="1:12" s="97" customFormat="1" ht="15" customHeight="1" x14ac:dyDescent="0.25">
      <c r="A5676" s="91" t="s">
        <v>57</v>
      </c>
      <c r="B5676" s="92" t="s">
        <v>43</v>
      </c>
      <c r="C5676" s="92" t="s">
        <v>34</v>
      </c>
      <c r="D5676" s="92" t="s">
        <v>124</v>
      </c>
      <c r="E5676" s="92" t="s">
        <v>62</v>
      </c>
      <c r="F5676" s="92" t="s">
        <v>37</v>
      </c>
      <c r="G5676" s="93" t="s">
        <v>37</v>
      </c>
      <c r="H5676" s="93" t="s">
        <v>37</v>
      </c>
      <c r="I5676" s="92" t="s">
        <v>117</v>
      </c>
      <c r="J5676" s="94">
        <v>1652</v>
      </c>
      <c r="K5676" s="95">
        <v>2187</v>
      </c>
      <c r="L5676" s="96">
        <v>235130.19</v>
      </c>
    </row>
    <row r="5677" spans="1:12" s="97" customFormat="1" ht="15" customHeight="1" x14ac:dyDescent="0.25">
      <c r="A5677" s="91" t="s">
        <v>57</v>
      </c>
      <c r="B5677" s="92" t="s">
        <v>43</v>
      </c>
      <c r="C5677" s="92" t="s">
        <v>34</v>
      </c>
      <c r="D5677" s="92" t="s">
        <v>124</v>
      </c>
      <c r="E5677" s="92" t="s">
        <v>62</v>
      </c>
      <c r="F5677" s="92" t="s">
        <v>37</v>
      </c>
      <c r="G5677" s="93" t="s">
        <v>37</v>
      </c>
      <c r="H5677" s="93" t="s">
        <v>37</v>
      </c>
      <c r="I5677" s="92" t="s">
        <v>45</v>
      </c>
      <c r="J5677" s="94">
        <v>2320</v>
      </c>
      <c r="K5677" s="95">
        <v>3419</v>
      </c>
      <c r="L5677" s="96">
        <v>457066.64999999898</v>
      </c>
    </row>
    <row r="5678" spans="1:12" s="97" customFormat="1" ht="15" customHeight="1" x14ac:dyDescent="0.25">
      <c r="A5678" s="91" t="s">
        <v>57</v>
      </c>
      <c r="B5678" s="92" t="s">
        <v>43</v>
      </c>
      <c r="C5678" s="92" t="s">
        <v>34</v>
      </c>
      <c r="D5678" s="92" t="s">
        <v>124</v>
      </c>
      <c r="E5678" s="92" t="s">
        <v>37</v>
      </c>
      <c r="F5678" s="92" t="s">
        <v>120</v>
      </c>
      <c r="G5678" s="93" t="s">
        <v>37</v>
      </c>
      <c r="H5678" s="93" t="s">
        <v>37</v>
      </c>
      <c r="I5678" s="92" t="s">
        <v>117</v>
      </c>
      <c r="J5678" s="94">
        <v>4398</v>
      </c>
      <c r="K5678" s="95">
        <v>6292</v>
      </c>
      <c r="L5678" s="96">
        <v>642112.12999998895</v>
      </c>
    </row>
    <row r="5679" spans="1:12" s="97" customFormat="1" ht="15" customHeight="1" x14ac:dyDescent="0.25">
      <c r="A5679" s="91" t="s">
        <v>57</v>
      </c>
      <c r="B5679" s="92" t="s">
        <v>43</v>
      </c>
      <c r="C5679" s="92" t="s">
        <v>34</v>
      </c>
      <c r="D5679" s="92" t="s">
        <v>124</v>
      </c>
      <c r="E5679" s="92" t="s">
        <v>37</v>
      </c>
      <c r="F5679" s="92" t="s">
        <v>120</v>
      </c>
      <c r="G5679" s="93" t="s">
        <v>37</v>
      </c>
      <c r="H5679" s="93" t="s">
        <v>37</v>
      </c>
      <c r="I5679" s="92" t="s">
        <v>45</v>
      </c>
      <c r="J5679" s="94">
        <v>4983</v>
      </c>
      <c r="K5679" s="95">
        <v>6970</v>
      </c>
      <c r="L5679" s="96">
        <v>872012.49999999895</v>
      </c>
    </row>
    <row r="5680" spans="1:12" s="97" customFormat="1" ht="15" customHeight="1" x14ac:dyDescent="0.25">
      <c r="A5680" s="91" t="s">
        <v>57</v>
      </c>
      <c r="B5680" s="92" t="s">
        <v>43</v>
      </c>
      <c r="C5680" s="92" t="s">
        <v>34</v>
      </c>
      <c r="D5680" s="92" t="s">
        <v>124</v>
      </c>
      <c r="E5680" s="92" t="s">
        <v>37</v>
      </c>
      <c r="F5680" s="92" t="s">
        <v>37</v>
      </c>
      <c r="G5680" s="93" t="s">
        <v>41</v>
      </c>
      <c r="H5680" s="93" t="s">
        <v>37</v>
      </c>
      <c r="I5680" s="92" t="s">
        <v>117</v>
      </c>
      <c r="J5680" s="94">
        <v>932</v>
      </c>
      <c r="K5680" s="95">
        <v>1368</v>
      </c>
      <c r="L5680" s="96">
        <v>132419.290000001</v>
      </c>
    </row>
    <row r="5681" spans="1:12" s="97" customFormat="1" ht="15" customHeight="1" x14ac:dyDescent="0.25">
      <c r="A5681" s="91" t="s">
        <v>57</v>
      </c>
      <c r="B5681" s="92" t="s">
        <v>43</v>
      </c>
      <c r="C5681" s="92" t="s">
        <v>34</v>
      </c>
      <c r="D5681" s="92" t="s">
        <v>124</v>
      </c>
      <c r="E5681" s="92" t="s">
        <v>37</v>
      </c>
      <c r="F5681" s="92" t="s">
        <v>37</v>
      </c>
      <c r="G5681" s="93" t="s">
        <v>41</v>
      </c>
      <c r="H5681" s="93" t="s">
        <v>37</v>
      </c>
      <c r="I5681" s="92" t="s">
        <v>45</v>
      </c>
      <c r="J5681" s="94">
        <v>798</v>
      </c>
      <c r="K5681" s="95">
        <v>1136</v>
      </c>
      <c r="L5681" s="96">
        <v>144921.29</v>
      </c>
    </row>
    <row r="5682" spans="1:12" s="97" customFormat="1" ht="15" customHeight="1" x14ac:dyDescent="0.25">
      <c r="A5682" s="91" t="s">
        <v>57</v>
      </c>
      <c r="B5682" s="92" t="s">
        <v>43</v>
      </c>
      <c r="C5682" s="92" t="s">
        <v>34</v>
      </c>
      <c r="D5682" s="92" t="s">
        <v>124</v>
      </c>
      <c r="E5682" s="92" t="s">
        <v>37</v>
      </c>
      <c r="F5682" s="92" t="s">
        <v>37</v>
      </c>
      <c r="G5682" s="93" t="s">
        <v>42</v>
      </c>
      <c r="H5682" s="93" t="s">
        <v>37</v>
      </c>
      <c r="I5682" s="92" t="s">
        <v>117</v>
      </c>
      <c r="J5682" s="94">
        <v>907</v>
      </c>
      <c r="K5682" s="95">
        <v>1283</v>
      </c>
      <c r="L5682" s="96">
        <v>117263.540000001</v>
      </c>
    </row>
    <row r="5683" spans="1:12" s="97" customFormat="1" ht="15" customHeight="1" x14ac:dyDescent="0.25">
      <c r="A5683" s="91" t="s">
        <v>57</v>
      </c>
      <c r="B5683" s="92" t="s">
        <v>43</v>
      </c>
      <c r="C5683" s="92" t="s">
        <v>34</v>
      </c>
      <c r="D5683" s="92" t="s">
        <v>124</v>
      </c>
      <c r="E5683" s="92" t="s">
        <v>37</v>
      </c>
      <c r="F5683" s="92" t="s">
        <v>37</v>
      </c>
      <c r="G5683" s="93" t="s">
        <v>42</v>
      </c>
      <c r="H5683" s="93" t="s">
        <v>37</v>
      </c>
      <c r="I5683" s="92" t="s">
        <v>45</v>
      </c>
      <c r="J5683" s="94">
        <v>948</v>
      </c>
      <c r="K5683" s="95">
        <v>1366</v>
      </c>
      <c r="L5683" s="96">
        <v>176698.35</v>
      </c>
    </row>
    <row r="5684" spans="1:12" s="97" customFormat="1" ht="15" customHeight="1" x14ac:dyDescent="0.25">
      <c r="A5684" s="91" t="s">
        <v>57</v>
      </c>
      <c r="B5684" s="92" t="s">
        <v>43</v>
      </c>
      <c r="C5684" s="92" t="s">
        <v>34</v>
      </c>
      <c r="D5684" s="92" t="s">
        <v>124</v>
      </c>
      <c r="E5684" s="92" t="s">
        <v>37</v>
      </c>
      <c r="F5684" s="92" t="s">
        <v>37</v>
      </c>
      <c r="G5684" s="93" t="s">
        <v>43</v>
      </c>
      <c r="H5684" s="93" t="s">
        <v>37</v>
      </c>
      <c r="I5684" s="92" t="s">
        <v>117</v>
      </c>
      <c r="J5684" s="94">
        <v>979</v>
      </c>
      <c r="K5684" s="95">
        <v>1344</v>
      </c>
      <c r="L5684" s="96">
        <v>141753.640000001</v>
      </c>
    </row>
    <row r="5685" spans="1:12" s="97" customFormat="1" ht="15" customHeight="1" x14ac:dyDescent="0.25">
      <c r="A5685" s="91" t="s">
        <v>57</v>
      </c>
      <c r="B5685" s="92" t="s">
        <v>43</v>
      </c>
      <c r="C5685" s="92" t="s">
        <v>34</v>
      </c>
      <c r="D5685" s="92" t="s">
        <v>124</v>
      </c>
      <c r="E5685" s="92" t="s">
        <v>37</v>
      </c>
      <c r="F5685" s="92" t="s">
        <v>37</v>
      </c>
      <c r="G5685" s="93" t="s">
        <v>43</v>
      </c>
      <c r="H5685" s="93" t="s">
        <v>37</v>
      </c>
      <c r="I5685" s="92" t="s">
        <v>45</v>
      </c>
      <c r="J5685" s="94">
        <v>1074</v>
      </c>
      <c r="K5685" s="95">
        <v>1539</v>
      </c>
      <c r="L5685" s="96">
        <v>201656.75</v>
      </c>
    </row>
    <row r="5686" spans="1:12" s="97" customFormat="1" ht="15" customHeight="1" x14ac:dyDescent="0.25">
      <c r="A5686" s="91" t="s">
        <v>57</v>
      </c>
      <c r="B5686" s="92" t="s">
        <v>43</v>
      </c>
      <c r="C5686" s="92" t="s">
        <v>34</v>
      </c>
      <c r="D5686" s="92" t="s">
        <v>124</v>
      </c>
      <c r="E5686" s="92" t="s">
        <v>37</v>
      </c>
      <c r="F5686" s="92" t="s">
        <v>37</v>
      </c>
      <c r="G5686" s="93" t="s">
        <v>44</v>
      </c>
      <c r="H5686" s="93" t="s">
        <v>37</v>
      </c>
      <c r="I5686" s="92" t="s">
        <v>117</v>
      </c>
      <c r="J5686" s="94">
        <v>1060</v>
      </c>
      <c r="K5686" s="95">
        <v>1467</v>
      </c>
      <c r="L5686" s="96">
        <v>144434.78000000099</v>
      </c>
    </row>
    <row r="5687" spans="1:12" s="97" customFormat="1" ht="15" customHeight="1" x14ac:dyDescent="0.25">
      <c r="A5687" s="91" t="s">
        <v>57</v>
      </c>
      <c r="B5687" s="92" t="s">
        <v>43</v>
      </c>
      <c r="C5687" s="92" t="s">
        <v>34</v>
      </c>
      <c r="D5687" s="92" t="s">
        <v>124</v>
      </c>
      <c r="E5687" s="92" t="s">
        <v>37</v>
      </c>
      <c r="F5687" s="92" t="s">
        <v>37</v>
      </c>
      <c r="G5687" s="93" t="s">
        <v>44</v>
      </c>
      <c r="H5687" s="93" t="s">
        <v>37</v>
      </c>
      <c r="I5687" s="92" t="s">
        <v>45</v>
      </c>
      <c r="J5687" s="94">
        <v>1341</v>
      </c>
      <c r="K5687" s="95">
        <v>1956</v>
      </c>
      <c r="L5687" s="96">
        <v>245649.74</v>
      </c>
    </row>
    <row r="5688" spans="1:12" s="97" customFormat="1" ht="15" customHeight="1" x14ac:dyDescent="0.25">
      <c r="A5688" s="91" t="s">
        <v>57</v>
      </c>
      <c r="B5688" s="92" t="s">
        <v>43</v>
      </c>
      <c r="C5688" s="92" t="s">
        <v>34</v>
      </c>
      <c r="D5688" s="92" t="s">
        <v>124</v>
      </c>
      <c r="E5688" s="92" t="s">
        <v>37</v>
      </c>
      <c r="F5688" s="92" t="s">
        <v>37</v>
      </c>
      <c r="G5688" s="93" t="s">
        <v>98</v>
      </c>
      <c r="H5688" s="93" t="s">
        <v>37</v>
      </c>
      <c r="I5688" s="92" t="s">
        <v>117</v>
      </c>
      <c r="J5688" s="94">
        <v>1246</v>
      </c>
      <c r="K5688" s="95">
        <v>1677</v>
      </c>
      <c r="L5688" s="96">
        <v>170489.81</v>
      </c>
    </row>
    <row r="5689" spans="1:12" s="97" customFormat="1" ht="15" customHeight="1" x14ac:dyDescent="0.25">
      <c r="A5689" s="91" t="s">
        <v>57</v>
      </c>
      <c r="B5689" s="92" t="s">
        <v>43</v>
      </c>
      <c r="C5689" s="92" t="s">
        <v>34</v>
      </c>
      <c r="D5689" s="92" t="s">
        <v>124</v>
      </c>
      <c r="E5689" s="92" t="s">
        <v>37</v>
      </c>
      <c r="F5689" s="92" t="s">
        <v>37</v>
      </c>
      <c r="G5689" s="93" t="s">
        <v>98</v>
      </c>
      <c r="H5689" s="93" t="s">
        <v>37</v>
      </c>
      <c r="I5689" s="92" t="s">
        <v>45</v>
      </c>
      <c r="J5689" s="94">
        <v>1737</v>
      </c>
      <c r="K5689" s="95">
        <v>2607</v>
      </c>
      <c r="L5689" s="96">
        <v>318387.45</v>
      </c>
    </row>
    <row r="5690" spans="1:12" s="97" customFormat="1" ht="15" customHeight="1" x14ac:dyDescent="0.25">
      <c r="A5690" s="91" t="s">
        <v>57</v>
      </c>
      <c r="B5690" s="92" t="s">
        <v>43</v>
      </c>
      <c r="C5690" s="92" t="s">
        <v>34</v>
      </c>
      <c r="D5690" s="92" t="s">
        <v>124</v>
      </c>
      <c r="E5690" s="92" t="s">
        <v>37</v>
      </c>
      <c r="F5690" s="92" t="s">
        <v>37</v>
      </c>
      <c r="G5690" s="93" t="s">
        <v>37</v>
      </c>
      <c r="H5690" s="93" t="s">
        <v>122</v>
      </c>
      <c r="I5690" s="92" t="s">
        <v>117</v>
      </c>
      <c r="J5690" s="94">
        <v>380</v>
      </c>
      <c r="K5690" s="95">
        <v>668</v>
      </c>
      <c r="L5690" s="96">
        <v>67155.850000000006</v>
      </c>
    </row>
    <row r="5691" spans="1:12" s="97" customFormat="1" ht="15" customHeight="1" x14ac:dyDescent="0.25">
      <c r="A5691" s="91" t="s">
        <v>57</v>
      </c>
      <c r="B5691" s="92" t="s">
        <v>43</v>
      </c>
      <c r="C5691" s="92" t="s">
        <v>34</v>
      </c>
      <c r="D5691" s="92" t="s">
        <v>124</v>
      </c>
      <c r="E5691" s="92" t="s">
        <v>37</v>
      </c>
      <c r="F5691" s="92" t="s">
        <v>37</v>
      </c>
      <c r="G5691" s="93" t="s">
        <v>37</v>
      </c>
      <c r="H5691" s="93" t="s">
        <v>122</v>
      </c>
      <c r="I5691" s="92" t="s">
        <v>45</v>
      </c>
      <c r="J5691" s="94">
        <v>444</v>
      </c>
      <c r="K5691" s="95">
        <v>610</v>
      </c>
      <c r="L5691" s="96">
        <v>78263.780000000101</v>
      </c>
    </row>
    <row r="5692" spans="1:12" s="97" customFormat="1" ht="15" customHeight="1" x14ac:dyDescent="0.25">
      <c r="A5692" s="91" t="s">
        <v>57</v>
      </c>
      <c r="B5692" s="92" t="s">
        <v>43</v>
      </c>
      <c r="C5692" s="92" t="s">
        <v>34</v>
      </c>
      <c r="D5692" s="92" t="s">
        <v>124</v>
      </c>
      <c r="E5692" s="92" t="s">
        <v>37</v>
      </c>
      <c r="F5692" s="92" t="s">
        <v>37</v>
      </c>
      <c r="G5692" s="93" t="s">
        <v>37</v>
      </c>
      <c r="H5692" s="93" t="s">
        <v>37</v>
      </c>
      <c r="I5692" s="92" t="s">
        <v>117</v>
      </c>
      <c r="J5692" s="94">
        <v>5042</v>
      </c>
      <c r="K5692" s="95">
        <v>7226</v>
      </c>
      <c r="L5692" s="96">
        <v>714278.08999999403</v>
      </c>
    </row>
    <row r="5693" spans="1:12" s="97" customFormat="1" ht="15" customHeight="1" x14ac:dyDescent="0.25">
      <c r="A5693" s="91" t="s">
        <v>57</v>
      </c>
      <c r="B5693" s="92" t="s">
        <v>43</v>
      </c>
      <c r="C5693" s="92" t="s">
        <v>34</v>
      </c>
      <c r="D5693" s="92" t="s">
        <v>124</v>
      </c>
      <c r="E5693" s="92" t="s">
        <v>37</v>
      </c>
      <c r="F5693" s="92" t="s">
        <v>37</v>
      </c>
      <c r="G5693" s="93" t="s">
        <v>37</v>
      </c>
      <c r="H5693" s="93" t="s">
        <v>37</v>
      </c>
      <c r="I5693" s="92" t="s">
        <v>45</v>
      </c>
      <c r="J5693" s="94">
        <v>5783</v>
      </c>
      <c r="K5693" s="95">
        <v>8684</v>
      </c>
      <c r="L5693" s="96">
        <v>1097413.77</v>
      </c>
    </row>
    <row r="5694" spans="1:12" s="97" customFormat="1" ht="15" customHeight="1" x14ac:dyDescent="0.25">
      <c r="A5694" s="91" t="s">
        <v>57</v>
      </c>
      <c r="B5694" s="92" t="s">
        <v>43</v>
      </c>
      <c r="C5694" s="92" t="s">
        <v>34</v>
      </c>
      <c r="D5694" s="92" t="s">
        <v>124</v>
      </c>
      <c r="E5694" s="92" t="s">
        <v>37</v>
      </c>
      <c r="F5694" s="92" t="s">
        <v>37</v>
      </c>
      <c r="G5694" s="93" t="s">
        <v>37</v>
      </c>
      <c r="H5694" s="93" t="s">
        <v>64</v>
      </c>
      <c r="I5694" s="92" t="s">
        <v>117</v>
      </c>
      <c r="J5694" s="94">
        <v>4648</v>
      </c>
      <c r="K5694" s="95">
        <v>6524</v>
      </c>
      <c r="L5694" s="96">
        <v>643850.38999999303</v>
      </c>
    </row>
    <row r="5695" spans="1:12" s="97" customFormat="1" ht="15" customHeight="1" x14ac:dyDescent="0.25">
      <c r="A5695" s="91" t="s">
        <v>57</v>
      </c>
      <c r="B5695" s="92" t="s">
        <v>43</v>
      </c>
      <c r="C5695" s="92" t="s">
        <v>34</v>
      </c>
      <c r="D5695" s="92" t="s">
        <v>124</v>
      </c>
      <c r="E5695" s="92" t="s">
        <v>37</v>
      </c>
      <c r="F5695" s="92" t="s">
        <v>37</v>
      </c>
      <c r="G5695" s="93" t="s">
        <v>37</v>
      </c>
      <c r="H5695" s="93" t="s">
        <v>64</v>
      </c>
      <c r="I5695" s="92" t="s">
        <v>45</v>
      </c>
      <c r="J5695" s="94">
        <v>5330</v>
      </c>
      <c r="K5695" s="95">
        <v>8043</v>
      </c>
      <c r="L5695" s="96">
        <v>1015538.57</v>
      </c>
    </row>
    <row r="5696" spans="1:12" s="97" customFormat="1" ht="15" customHeight="1" x14ac:dyDescent="0.25">
      <c r="A5696" s="91" t="s">
        <v>57</v>
      </c>
      <c r="B5696" s="92" t="s">
        <v>43</v>
      </c>
      <c r="C5696" s="92" t="s">
        <v>34</v>
      </c>
      <c r="D5696" s="92" t="s">
        <v>37</v>
      </c>
      <c r="E5696" s="92" t="s">
        <v>61</v>
      </c>
      <c r="F5696" s="92" t="s">
        <v>120</v>
      </c>
      <c r="G5696" s="93" t="s">
        <v>37</v>
      </c>
      <c r="H5696" s="93" t="s">
        <v>37</v>
      </c>
      <c r="I5696" s="92" t="s">
        <v>117</v>
      </c>
      <c r="J5696" s="94">
        <v>16139</v>
      </c>
      <c r="K5696" s="95">
        <v>41913</v>
      </c>
      <c r="L5696" s="96">
        <v>4602153.5600000601</v>
      </c>
    </row>
    <row r="5697" spans="1:12" s="97" customFormat="1" ht="15" customHeight="1" x14ac:dyDescent="0.25">
      <c r="A5697" s="91" t="s">
        <v>57</v>
      </c>
      <c r="B5697" s="92" t="s">
        <v>43</v>
      </c>
      <c r="C5697" s="92" t="s">
        <v>34</v>
      </c>
      <c r="D5697" s="92" t="s">
        <v>37</v>
      </c>
      <c r="E5697" s="92" t="s">
        <v>61</v>
      </c>
      <c r="F5697" s="92" t="s">
        <v>120</v>
      </c>
      <c r="G5697" s="93" t="s">
        <v>37</v>
      </c>
      <c r="H5697" s="93" t="s">
        <v>37</v>
      </c>
      <c r="I5697" s="92" t="s">
        <v>45</v>
      </c>
      <c r="J5697" s="94">
        <v>26249</v>
      </c>
      <c r="K5697" s="95">
        <v>45463</v>
      </c>
      <c r="L5697" s="96">
        <v>4431626.0600003302</v>
      </c>
    </row>
    <row r="5698" spans="1:12" s="97" customFormat="1" ht="15" customHeight="1" x14ac:dyDescent="0.25">
      <c r="A5698" s="91" t="s">
        <v>57</v>
      </c>
      <c r="B5698" s="92" t="s">
        <v>43</v>
      </c>
      <c r="C5698" s="92" t="s">
        <v>34</v>
      </c>
      <c r="D5698" s="92" t="s">
        <v>37</v>
      </c>
      <c r="E5698" s="92" t="s">
        <v>61</v>
      </c>
      <c r="F5698" s="92" t="s">
        <v>121</v>
      </c>
      <c r="G5698" s="93" t="s">
        <v>37</v>
      </c>
      <c r="H5698" s="93" t="s">
        <v>37</v>
      </c>
      <c r="I5698" s="92" t="s">
        <v>117</v>
      </c>
      <c r="J5698" s="94">
        <v>135282</v>
      </c>
      <c r="K5698" s="95">
        <v>277510</v>
      </c>
      <c r="L5698" s="96">
        <v>23275466.0599842</v>
      </c>
    </row>
    <row r="5699" spans="1:12" s="97" customFormat="1" ht="15" customHeight="1" x14ac:dyDescent="0.25">
      <c r="A5699" s="91" t="s">
        <v>57</v>
      </c>
      <c r="B5699" s="92" t="s">
        <v>43</v>
      </c>
      <c r="C5699" s="92" t="s">
        <v>34</v>
      </c>
      <c r="D5699" s="92" t="s">
        <v>37</v>
      </c>
      <c r="E5699" s="92" t="s">
        <v>61</v>
      </c>
      <c r="F5699" s="92" t="s">
        <v>121</v>
      </c>
      <c r="G5699" s="93" t="s">
        <v>37</v>
      </c>
      <c r="H5699" s="93" t="s">
        <v>37</v>
      </c>
      <c r="I5699" s="92" t="s">
        <v>45</v>
      </c>
      <c r="J5699" s="94">
        <v>307023</v>
      </c>
      <c r="K5699" s="95">
        <v>582431</v>
      </c>
      <c r="L5699" s="96">
        <v>48600040.690115102</v>
      </c>
    </row>
    <row r="5700" spans="1:12" s="97" customFormat="1" ht="15" customHeight="1" x14ac:dyDescent="0.25">
      <c r="A5700" s="91" t="s">
        <v>57</v>
      </c>
      <c r="B5700" s="92" t="s">
        <v>43</v>
      </c>
      <c r="C5700" s="92" t="s">
        <v>34</v>
      </c>
      <c r="D5700" s="92" t="s">
        <v>37</v>
      </c>
      <c r="E5700" s="92" t="s">
        <v>61</v>
      </c>
      <c r="F5700" s="92" t="s">
        <v>60</v>
      </c>
      <c r="G5700" s="93" t="s">
        <v>37</v>
      </c>
      <c r="H5700" s="93" t="s">
        <v>37</v>
      </c>
      <c r="I5700" s="92" t="s">
        <v>117</v>
      </c>
      <c r="J5700" s="94">
        <v>35445</v>
      </c>
      <c r="K5700" s="95">
        <v>77074</v>
      </c>
      <c r="L5700" s="96">
        <v>6320100.8599988101</v>
      </c>
    </row>
    <row r="5701" spans="1:12" s="97" customFormat="1" ht="15" customHeight="1" x14ac:dyDescent="0.25">
      <c r="A5701" s="91" t="s">
        <v>57</v>
      </c>
      <c r="B5701" s="92" t="s">
        <v>43</v>
      </c>
      <c r="C5701" s="92" t="s">
        <v>34</v>
      </c>
      <c r="D5701" s="92" t="s">
        <v>37</v>
      </c>
      <c r="E5701" s="92" t="s">
        <v>61</v>
      </c>
      <c r="F5701" s="92" t="s">
        <v>60</v>
      </c>
      <c r="G5701" s="93" t="s">
        <v>37</v>
      </c>
      <c r="H5701" s="93" t="s">
        <v>37</v>
      </c>
      <c r="I5701" s="92" t="s">
        <v>45</v>
      </c>
      <c r="J5701" s="94">
        <v>62142</v>
      </c>
      <c r="K5701" s="95">
        <v>109535</v>
      </c>
      <c r="L5701" s="96">
        <v>8976847.2899960391</v>
      </c>
    </row>
    <row r="5702" spans="1:12" s="97" customFormat="1" ht="15" customHeight="1" x14ac:dyDescent="0.25">
      <c r="A5702" s="91" t="s">
        <v>57</v>
      </c>
      <c r="B5702" s="92" t="s">
        <v>43</v>
      </c>
      <c r="C5702" s="92" t="s">
        <v>34</v>
      </c>
      <c r="D5702" s="92" t="s">
        <v>37</v>
      </c>
      <c r="E5702" s="92" t="s">
        <v>61</v>
      </c>
      <c r="F5702" s="92" t="s">
        <v>37</v>
      </c>
      <c r="G5702" s="93" t="s">
        <v>41</v>
      </c>
      <c r="H5702" s="93" t="s">
        <v>37</v>
      </c>
      <c r="I5702" s="92" t="s">
        <v>117</v>
      </c>
      <c r="J5702" s="94">
        <v>42218</v>
      </c>
      <c r="K5702" s="95">
        <v>93355</v>
      </c>
      <c r="L5702" s="96">
        <v>8112356.2599980403</v>
      </c>
    </row>
    <row r="5703" spans="1:12" s="97" customFormat="1" ht="15" customHeight="1" x14ac:dyDescent="0.25">
      <c r="A5703" s="91" t="s">
        <v>57</v>
      </c>
      <c r="B5703" s="92" t="s">
        <v>43</v>
      </c>
      <c r="C5703" s="92" t="s">
        <v>34</v>
      </c>
      <c r="D5703" s="92" t="s">
        <v>37</v>
      </c>
      <c r="E5703" s="92" t="s">
        <v>61</v>
      </c>
      <c r="F5703" s="92" t="s">
        <v>37</v>
      </c>
      <c r="G5703" s="93" t="s">
        <v>41</v>
      </c>
      <c r="H5703" s="93" t="s">
        <v>37</v>
      </c>
      <c r="I5703" s="92" t="s">
        <v>45</v>
      </c>
      <c r="J5703" s="94">
        <v>79046</v>
      </c>
      <c r="K5703" s="95">
        <v>142411</v>
      </c>
      <c r="L5703" s="96">
        <v>11736942.6999906</v>
      </c>
    </row>
    <row r="5704" spans="1:12" s="97" customFormat="1" ht="15" customHeight="1" x14ac:dyDescent="0.25">
      <c r="A5704" s="91" t="s">
        <v>57</v>
      </c>
      <c r="B5704" s="92" t="s">
        <v>43</v>
      </c>
      <c r="C5704" s="92" t="s">
        <v>34</v>
      </c>
      <c r="D5704" s="92" t="s">
        <v>37</v>
      </c>
      <c r="E5704" s="92" t="s">
        <v>61</v>
      </c>
      <c r="F5704" s="92" t="s">
        <v>37</v>
      </c>
      <c r="G5704" s="93" t="s">
        <v>42</v>
      </c>
      <c r="H5704" s="93" t="s">
        <v>37</v>
      </c>
      <c r="I5704" s="92" t="s">
        <v>117</v>
      </c>
      <c r="J5704" s="94">
        <v>38838</v>
      </c>
      <c r="K5704" s="95">
        <v>79740</v>
      </c>
      <c r="L5704" s="96">
        <v>6958623.06999892</v>
      </c>
    </row>
    <row r="5705" spans="1:12" s="97" customFormat="1" ht="15" customHeight="1" x14ac:dyDescent="0.25">
      <c r="A5705" s="91" t="s">
        <v>57</v>
      </c>
      <c r="B5705" s="92" t="s">
        <v>43</v>
      </c>
      <c r="C5705" s="92" t="s">
        <v>34</v>
      </c>
      <c r="D5705" s="92" t="s">
        <v>37</v>
      </c>
      <c r="E5705" s="92" t="s">
        <v>61</v>
      </c>
      <c r="F5705" s="92" t="s">
        <v>37</v>
      </c>
      <c r="G5705" s="93" t="s">
        <v>42</v>
      </c>
      <c r="H5705" s="93" t="s">
        <v>37</v>
      </c>
      <c r="I5705" s="92" t="s">
        <v>45</v>
      </c>
      <c r="J5705" s="94">
        <v>80164</v>
      </c>
      <c r="K5705" s="95">
        <v>142552</v>
      </c>
      <c r="L5705" s="96">
        <v>11792613.389990101</v>
      </c>
    </row>
    <row r="5706" spans="1:12" s="97" customFormat="1" ht="15" customHeight="1" x14ac:dyDescent="0.25">
      <c r="A5706" s="91" t="s">
        <v>57</v>
      </c>
      <c r="B5706" s="92" t="s">
        <v>43</v>
      </c>
      <c r="C5706" s="92" t="s">
        <v>34</v>
      </c>
      <c r="D5706" s="92" t="s">
        <v>37</v>
      </c>
      <c r="E5706" s="92" t="s">
        <v>61</v>
      </c>
      <c r="F5706" s="92" t="s">
        <v>37</v>
      </c>
      <c r="G5706" s="93" t="s">
        <v>43</v>
      </c>
      <c r="H5706" s="93" t="s">
        <v>37</v>
      </c>
      <c r="I5706" s="92" t="s">
        <v>117</v>
      </c>
      <c r="J5706" s="94">
        <v>38833</v>
      </c>
      <c r="K5706" s="95">
        <v>76950</v>
      </c>
      <c r="L5706" s="96">
        <v>6529587.2299990701</v>
      </c>
    </row>
    <row r="5707" spans="1:12" s="97" customFormat="1" ht="15" customHeight="1" x14ac:dyDescent="0.25">
      <c r="A5707" s="91" t="s">
        <v>57</v>
      </c>
      <c r="B5707" s="92" t="s">
        <v>43</v>
      </c>
      <c r="C5707" s="92" t="s">
        <v>34</v>
      </c>
      <c r="D5707" s="92" t="s">
        <v>37</v>
      </c>
      <c r="E5707" s="92" t="s">
        <v>61</v>
      </c>
      <c r="F5707" s="92" t="s">
        <v>37</v>
      </c>
      <c r="G5707" s="93" t="s">
        <v>43</v>
      </c>
      <c r="H5707" s="93" t="s">
        <v>37</v>
      </c>
      <c r="I5707" s="92" t="s">
        <v>45</v>
      </c>
      <c r="J5707" s="94">
        <v>80843</v>
      </c>
      <c r="K5707" s="95">
        <v>140645</v>
      </c>
      <c r="L5707" s="96">
        <v>11629100.04999</v>
      </c>
    </row>
    <row r="5708" spans="1:12" s="97" customFormat="1" ht="15" customHeight="1" x14ac:dyDescent="0.25">
      <c r="A5708" s="91" t="s">
        <v>57</v>
      </c>
      <c r="B5708" s="92" t="s">
        <v>43</v>
      </c>
      <c r="C5708" s="92" t="s">
        <v>34</v>
      </c>
      <c r="D5708" s="92" t="s">
        <v>37</v>
      </c>
      <c r="E5708" s="92" t="s">
        <v>61</v>
      </c>
      <c r="F5708" s="92" t="s">
        <v>37</v>
      </c>
      <c r="G5708" s="93" t="s">
        <v>44</v>
      </c>
      <c r="H5708" s="93" t="s">
        <v>37</v>
      </c>
      <c r="I5708" s="92" t="s">
        <v>117</v>
      </c>
      <c r="J5708" s="94">
        <v>37242</v>
      </c>
      <c r="K5708" s="95">
        <v>70408</v>
      </c>
      <c r="L5708" s="96">
        <v>5954763.7099994803</v>
      </c>
    </row>
    <row r="5709" spans="1:12" s="97" customFormat="1" ht="15" customHeight="1" x14ac:dyDescent="0.25">
      <c r="A5709" s="91" t="s">
        <v>57</v>
      </c>
      <c r="B5709" s="92" t="s">
        <v>43</v>
      </c>
      <c r="C5709" s="92" t="s">
        <v>34</v>
      </c>
      <c r="D5709" s="92" t="s">
        <v>37</v>
      </c>
      <c r="E5709" s="92" t="s">
        <v>61</v>
      </c>
      <c r="F5709" s="92" t="s">
        <v>37</v>
      </c>
      <c r="G5709" s="93" t="s">
        <v>44</v>
      </c>
      <c r="H5709" s="93" t="s">
        <v>37</v>
      </c>
      <c r="I5709" s="92" t="s">
        <v>45</v>
      </c>
      <c r="J5709" s="94">
        <v>82238</v>
      </c>
      <c r="K5709" s="95">
        <v>141827</v>
      </c>
      <c r="L5709" s="96">
        <v>11795680.4599896</v>
      </c>
    </row>
    <row r="5710" spans="1:12" s="97" customFormat="1" ht="15" customHeight="1" x14ac:dyDescent="0.25">
      <c r="A5710" s="91" t="s">
        <v>57</v>
      </c>
      <c r="B5710" s="92" t="s">
        <v>43</v>
      </c>
      <c r="C5710" s="92" t="s">
        <v>34</v>
      </c>
      <c r="D5710" s="92" t="s">
        <v>37</v>
      </c>
      <c r="E5710" s="92" t="s">
        <v>61</v>
      </c>
      <c r="F5710" s="92" t="s">
        <v>37</v>
      </c>
      <c r="G5710" s="93" t="s">
        <v>98</v>
      </c>
      <c r="H5710" s="93" t="s">
        <v>37</v>
      </c>
      <c r="I5710" s="92" t="s">
        <v>117</v>
      </c>
      <c r="J5710" s="94">
        <v>35528</v>
      </c>
      <c r="K5710" s="95">
        <v>69891</v>
      </c>
      <c r="L5710" s="96">
        <v>6138091.70999962</v>
      </c>
    </row>
    <row r="5711" spans="1:12" s="97" customFormat="1" ht="15" customHeight="1" x14ac:dyDescent="0.25">
      <c r="A5711" s="91" t="s">
        <v>57</v>
      </c>
      <c r="B5711" s="92" t="s">
        <v>43</v>
      </c>
      <c r="C5711" s="92" t="s">
        <v>34</v>
      </c>
      <c r="D5711" s="92" t="s">
        <v>37</v>
      </c>
      <c r="E5711" s="92" t="s">
        <v>61</v>
      </c>
      <c r="F5711" s="92" t="s">
        <v>37</v>
      </c>
      <c r="G5711" s="93" t="s">
        <v>98</v>
      </c>
      <c r="H5711" s="93" t="s">
        <v>37</v>
      </c>
      <c r="I5711" s="92" t="s">
        <v>45</v>
      </c>
      <c r="J5711" s="94">
        <v>85350</v>
      </c>
      <c r="K5711" s="95">
        <v>159144</v>
      </c>
      <c r="L5711" s="96">
        <v>14171402.2699863</v>
      </c>
    </row>
    <row r="5712" spans="1:12" s="97" customFormat="1" ht="15" customHeight="1" x14ac:dyDescent="0.25">
      <c r="A5712" s="91" t="s">
        <v>57</v>
      </c>
      <c r="B5712" s="92" t="s">
        <v>43</v>
      </c>
      <c r="C5712" s="92" t="s">
        <v>34</v>
      </c>
      <c r="D5712" s="92" t="s">
        <v>37</v>
      </c>
      <c r="E5712" s="92" t="s">
        <v>61</v>
      </c>
      <c r="F5712" s="92" t="s">
        <v>37</v>
      </c>
      <c r="G5712" s="93" t="s">
        <v>37</v>
      </c>
      <c r="H5712" s="93" t="s">
        <v>122</v>
      </c>
      <c r="I5712" s="92" t="s">
        <v>117</v>
      </c>
      <c r="J5712" s="94">
        <v>16044</v>
      </c>
      <c r="K5712" s="95">
        <v>32510</v>
      </c>
      <c r="L5712" s="96">
        <v>2566963.7200002</v>
      </c>
    </row>
    <row r="5713" spans="1:12" s="97" customFormat="1" ht="15" customHeight="1" x14ac:dyDescent="0.25">
      <c r="A5713" s="91" t="s">
        <v>57</v>
      </c>
      <c r="B5713" s="92" t="s">
        <v>43</v>
      </c>
      <c r="C5713" s="92" t="s">
        <v>34</v>
      </c>
      <c r="D5713" s="92" t="s">
        <v>37</v>
      </c>
      <c r="E5713" s="92" t="s">
        <v>61</v>
      </c>
      <c r="F5713" s="92" t="s">
        <v>37</v>
      </c>
      <c r="G5713" s="93" t="s">
        <v>37</v>
      </c>
      <c r="H5713" s="93" t="s">
        <v>122</v>
      </c>
      <c r="I5713" s="92" t="s">
        <v>45</v>
      </c>
      <c r="J5713" s="94">
        <v>30613</v>
      </c>
      <c r="K5713" s="95">
        <v>48869</v>
      </c>
      <c r="L5713" s="96">
        <v>3468631.56000093</v>
      </c>
    </row>
    <row r="5714" spans="1:12" s="97" customFormat="1" ht="15" customHeight="1" x14ac:dyDescent="0.25">
      <c r="A5714" s="91" t="s">
        <v>57</v>
      </c>
      <c r="B5714" s="92" t="s">
        <v>43</v>
      </c>
      <c r="C5714" s="92" t="s">
        <v>34</v>
      </c>
      <c r="D5714" s="92" t="s">
        <v>37</v>
      </c>
      <c r="E5714" s="92" t="s">
        <v>61</v>
      </c>
      <c r="F5714" s="92" t="s">
        <v>37</v>
      </c>
      <c r="G5714" s="93" t="s">
        <v>37</v>
      </c>
      <c r="H5714" s="93" t="s">
        <v>37</v>
      </c>
      <c r="I5714" s="92" t="s">
        <v>117</v>
      </c>
      <c r="J5714" s="94">
        <v>186725</v>
      </c>
      <c r="K5714" s="95">
        <v>396497</v>
      </c>
      <c r="L5714" s="96">
        <v>34197720.479993999</v>
      </c>
    </row>
    <row r="5715" spans="1:12" s="97" customFormat="1" ht="15" customHeight="1" x14ac:dyDescent="0.25">
      <c r="A5715" s="91" t="s">
        <v>57</v>
      </c>
      <c r="B5715" s="92" t="s">
        <v>43</v>
      </c>
      <c r="C5715" s="92" t="s">
        <v>34</v>
      </c>
      <c r="D5715" s="92" t="s">
        <v>37</v>
      </c>
      <c r="E5715" s="92" t="s">
        <v>61</v>
      </c>
      <c r="F5715" s="92" t="s">
        <v>37</v>
      </c>
      <c r="G5715" s="93" t="s">
        <v>37</v>
      </c>
      <c r="H5715" s="93" t="s">
        <v>37</v>
      </c>
      <c r="I5715" s="92" t="s">
        <v>45</v>
      </c>
      <c r="J5715" s="94">
        <v>394975</v>
      </c>
      <c r="K5715" s="95">
        <v>737429</v>
      </c>
      <c r="L5715" s="96">
        <v>62008514.040191099</v>
      </c>
    </row>
    <row r="5716" spans="1:12" s="97" customFormat="1" ht="15" customHeight="1" x14ac:dyDescent="0.25">
      <c r="A5716" s="91" t="s">
        <v>57</v>
      </c>
      <c r="B5716" s="92" t="s">
        <v>43</v>
      </c>
      <c r="C5716" s="92" t="s">
        <v>34</v>
      </c>
      <c r="D5716" s="92" t="s">
        <v>37</v>
      </c>
      <c r="E5716" s="92" t="s">
        <v>61</v>
      </c>
      <c r="F5716" s="92" t="s">
        <v>37</v>
      </c>
      <c r="G5716" s="93" t="s">
        <v>37</v>
      </c>
      <c r="H5716" s="93" t="s">
        <v>64</v>
      </c>
      <c r="I5716" s="92" t="s">
        <v>117</v>
      </c>
      <c r="J5716" s="94">
        <v>169960</v>
      </c>
      <c r="K5716" s="95">
        <v>360811</v>
      </c>
      <c r="L5716" s="96">
        <v>31358969.889988799</v>
      </c>
    </row>
    <row r="5717" spans="1:12" s="97" customFormat="1" ht="15" customHeight="1" x14ac:dyDescent="0.25">
      <c r="A5717" s="91" t="s">
        <v>57</v>
      </c>
      <c r="B5717" s="92" t="s">
        <v>43</v>
      </c>
      <c r="C5717" s="92" t="s">
        <v>34</v>
      </c>
      <c r="D5717" s="92" t="s">
        <v>37</v>
      </c>
      <c r="E5717" s="92" t="s">
        <v>61</v>
      </c>
      <c r="F5717" s="92" t="s">
        <v>37</v>
      </c>
      <c r="G5717" s="93" t="s">
        <v>37</v>
      </c>
      <c r="H5717" s="93" t="s">
        <v>64</v>
      </c>
      <c r="I5717" s="92" t="s">
        <v>45</v>
      </c>
      <c r="J5717" s="94">
        <v>363152</v>
      </c>
      <c r="K5717" s="95">
        <v>683944</v>
      </c>
      <c r="L5717" s="96">
        <v>58141124.280161999</v>
      </c>
    </row>
    <row r="5718" spans="1:12" s="97" customFormat="1" ht="15" customHeight="1" x14ac:dyDescent="0.25">
      <c r="A5718" s="91" t="s">
        <v>57</v>
      </c>
      <c r="B5718" s="92" t="s">
        <v>43</v>
      </c>
      <c r="C5718" s="92" t="s">
        <v>34</v>
      </c>
      <c r="D5718" s="92" t="s">
        <v>37</v>
      </c>
      <c r="E5718" s="92" t="s">
        <v>62</v>
      </c>
      <c r="F5718" s="92" t="s">
        <v>120</v>
      </c>
      <c r="G5718" s="93" t="s">
        <v>37</v>
      </c>
      <c r="H5718" s="93" t="s">
        <v>37</v>
      </c>
      <c r="I5718" s="92" t="s">
        <v>117</v>
      </c>
      <c r="J5718" s="94">
        <v>8884</v>
      </c>
      <c r="K5718" s="95">
        <v>17938</v>
      </c>
      <c r="L5718" s="96">
        <v>1872428.6700001401</v>
      </c>
    </row>
    <row r="5719" spans="1:12" s="97" customFormat="1" ht="15" customHeight="1" x14ac:dyDescent="0.25">
      <c r="A5719" s="91" t="s">
        <v>57</v>
      </c>
      <c r="B5719" s="92" t="s">
        <v>43</v>
      </c>
      <c r="C5719" s="92" t="s">
        <v>34</v>
      </c>
      <c r="D5719" s="92" t="s">
        <v>37</v>
      </c>
      <c r="E5719" s="92" t="s">
        <v>62</v>
      </c>
      <c r="F5719" s="92" t="s">
        <v>120</v>
      </c>
      <c r="G5719" s="93" t="s">
        <v>37</v>
      </c>
      <c r="H5719" s="93" t="s">
        <v>37</v>
      </c>
      <c r="I5719" s="92" t="s">
        <v>45</v>
      </c>
      <c r="J5719" s="94">
        <v>15004</v>
      </c>
      <c r="K5719" s="95">
        <v>23730</v>
      </c>
      <c r="L5719" s="96">
        <v>2337244.94000025</v>
      </c>
    </row>
    <row r="5720" spans="1:12" s="97" customFormat="1" ht="15" customHeight="1" x14ac:dyDescent="0.25">
      <c r="A5720" s="91" t="s">
        <v>57</v>
      </c>
      <c r="B5720" s="92" t="s">
        <v>43</v>
      </c>
      <c r="C5720" s="92" t="s">
        <v>34</v>
      </c>
      <c r="D5720" s="92" t="s">
        <v>37</v>
      </c>
      <c r="E5720" s="92" t="s">
        <v>62</v>
      </c>
      <c r="F5720" s="92" t="s">
        <v>121</v>
      </c>
      <c r="G5720" s="93" t="s">
        <v>37</v>
      </c>
      <c r="H5720" s="93" t="s">
        <v>37</v>
      </c>
      <c r="I5720" s="92" t="s">
        <v>117</v>
      </c>
      <c r="J5720" s="94">
        <v>87369</v>
      </c>
      <c r="K5720" s="95">
        <v>203612</v>
      </c>
      <c r="L5720" s="96">
        <v>18017907.459989998</v>
      </c>
    </row>
    <row r="5721" spans="1:12" s="97" customFormat="1" ht="15" customHeight="1" x14ac:dyDescent="0.25">
      <c r="A5721" s="91" t="s">
        <v>57</v>
      </c>
      <c r="B5721" s="92" t="s">
        <v>43</v>
      </c>
      <c r="C5721" s="92" t="s">
        <v>34</v>
      </c>
      <c r="D5721" s="92" t="s">
        <v>37</v>
      </c>
      <c r="E5721" s="92" t="s">
        <v>62</v>
      </c>
      <c r="F5721" s="92" t="s">
        <v>121</v>
      </c>
      <c r="G5721" s="93" t="s">
        <v>37</v>
      </c>
      <c r="H5721" s="93" t="s">
        <v>37</v>
      </c>
      <c r="I5721" s="92" t="s">
        <v>45</v>
      </c>
      <c r="J5721" s="94">
        <v>159639</v>
      </c>
      <c r="K5721" s="95">
        <v>293205</v>
      </c>
      <c r="L5721" s="96">
        <v>24284349.9900048</v>
      </c>
    </row>
    <row r="5722" spans="1:12" s="97" customFormat="1" ht="15" customHeight="1" x14ac:dyDescent="0.25">
      <c r="A5722" s="91" t="s">
        <v>57</v>
      </c>
      <c r="B5722" s="92" t="s">
        <v>43</v>
      </c>
      <c r="C5722" s="92" t="s">
        <v>34</v>
      </c>
      <c r="D5722" s="92" t="s">
        <v>37</v>
      </c>
      <c r="E5722" s="92" t="s">
        <v>62</v>
      </c>
      <c r="F5722" s="92" t="s">
        <v>60</v>
      </c>
      <c r="G5722" s="93" t="s">
        <v>37</v>
      </c>
      <c r="H5722" s="93" t="s">
        <v>37</v>
      </c>
      <c r="I5722" s="92" t="s">
        <v>117</v>
      </c>
      <c r="J5722" s="94">
        <v>20355</v>
      </c>
      <c r="K5722" s="95">
        <v>46895</v>
      </c>
      <c r="L5722" s="96">
        <v>3926739.6099993698</v>
      </c>
    </row>
    <row r="5723" spans="1:12" s="97" customFormat="1" ht="15" customHeight="1" x14ac:dyDescent="0.25">
      <c r="A5723" s="91" t="s">
        <v>57</v>
      </c>
      <c r="B5723" s="92" t="s">
        <v>43</v>
      </c>
      <c r="C5723" s="92" t="s">
        <v>34</v>
      </c>
      <c r="D5723" s="92" t="s">
        <v>37</v>
      </c>
      <c r="E5723" s="92" t="s">
        <v>62</v>
      </c>
      <c r="F5723" s="92" t="s">
        <v>60</v>
      </c>
      <c r="G5723" s="93" t="s">
        <v>37</v>
      </c>
      <c r="H5723" s="93" t="s">
        <v>37</v>
      </c>
      <c r="I5723" s="92" t="s">
        <v>45</v>
      </c>
      <c r="J5723" s="94">
        <v>30583</v>
      </c>
      <c r="K5723" s="95">
        <v>52961</v>
      </c>
      <c r="L5723" s="96">
        <v>4407791.7200000901</v>
      </c>
    </row>
    <row r="5724" spans="1:12" s="97" customFormat="1" ht="15" customHeight="1" x14ac:dyDescent="0.25">
      <c r="A5724" s="91" t="s">
        <v>57</v>
      </c>
      <c r="B5724" s="92" t="s">
        <v>43</v>
      </c>
      <c r="C5724" s="92" t="s">
        <v>34</v>
      </c>
      <c r="D5724" s="92" t="s">
        <v>37</v>
      </c>
      <c r="E5724" s="92" t="s">
        <v>62</v>
      </c>
      <c r="F5724" s="92" t="s">
        <v>37</v>
      </c>
      <c r="G5724" s="93" t="s">
        <v>41</v>
      </c>
      <c r="H5724" s="93" t="s">
        <v>37</v>
      </c>
      <c r="I5724" s="92" t="s">
        <v>117</v>
      </c>
      <c r="J5724" s="94">
        <v>27631</v>
      </c>
      <c r="K5724" s="95">
        <v>67314</v>
      </c>
      <c r="L5724" s="96">
        <v>6103058.3399995202</v>
      </c>
    </row>
    <row r="5725" spans="1:12" s="97" customFormat="1" ht="15" customHeight="1" x14ac:dyDescent="0.25">
      <c r="A5725" s="91" t="s">
        <v>57</v>
      </c>
      <c r="B5725" s="92" t="s">
        <v>43</v>
      </c>
      <c r="C5725" s="92" t="s">
        <v>34</v>
      </c>
      <c r="D5725" s="92" t="s">
        <v>37</v>
      </c>
      <c r="E5725" s="92" t="s">
        <v>62</v>
      </c>
      <c r="F5725" s="92" t="s">
        <v>37</v>
      </c>
      <c r="G5725" s="93" t="s">
        <v>41</v>
      </c>
      <c r="H5725" s="93" t="s">
        <v>37</v>
      </c>
      <c r="I5725" s="92" t="s">
        <v>45</v>
      </c>
      <c r="J5725" s="94">
        <v>40794</v>
      </c>
      <c r="K5725" s="95">
        <v>70758</v>
      </c>
      <c r="L5725" s="96">
        <v>5878425.2599991104</v>
      </c>
    </row>
    <row r="5726" spans="1:12" s="97" customFormat="1" ht="15" customHeight="1" x14ac:dyDescent="0.25">
      <c r="A5726" s="91" t="s">
        <v>57</v>
      </c>
      <c r="B5726" s="92" t="s">
        <v>43</v>
      </c>
      <c r="C5726" s="92" t="s">
        <v>34</v>
      </c>
      <c r="D5726" s="92" t="s">
        <v>37</v>
      </c>
      <c r="E5726" s="92" t="s">
        <v>62</v>
      </c>
      <c r="F5726" s="92" t="s">
        <v>37</v>
      </c>
      <c r="G5726" s="93" t="s">
        <v>42</v>
      </c>
      <c r="H5726" s="93" t="s">
        <v>37</v>
      </c>
      <c r="I5726" s="92" t="s">
        <v>117</v>
      </c>
      <c r="J5726" s="94">
        <v>24610</v>
      </c>
      <c r="K5726" s="95">
        <v>54524</v>
      </c>
      <c r="L5726" s="96">
        <v>4802662.9300000602</v>
      </c>
    </row>
    <row r="5727" spans="1:12" s="97" customFormat="1" ht="15" customHeight="1" x14ac:dyDescent="0.25">
      <c r="A5727" s="91" t="s">
        <v>57</v>
      </c>
      <c r="B5727" s="92" t="s">
        <v>43</v>
      </c>
      <c r="C5727" s="92" t="s">
        <v>34</v>
      </c>
      <c r="D5727" s="92" t="s">
        <v>37</v>
      </c>
      <c r="E5727" s="92" t="s">
        <v>62</v>
      </c>
      <c r="F5727" s="92" t="s">
        <v>37</v>
      </c>
      <c r="G5727" s="93" t="s">
        <v>42</v>
      </c>
      <c r="H5727" s="93" t="s">
        <v>37</v>
      </c>
      <c r="I5727" s="92" t="s">
        <v>45</v>
      </c>
      <c r="J5727" s="94">
        <v>40941</v>
      </c>
      <c r="K5727" s="95">
        <v>70658</v>
      </c>
      <c r="L5727" s="96">
        <v>5828511.4299991</v>
      </c>
    </row>
    <row r="5728" spans="1:12" s="97" customFormat="1" ht="15" customHeight="1" x14ac:dyDescent="0.25">
      <c r="A5728" s="91" t="s">
        <v>57</v>
      </c>
      <c r="B5728" s="92" t="s">
        <v>43</v>
      </c>
      <c r="C5728" s="92" t="s">
        <v>34</v>
      </c>
      <c r="D5728" s="92" t="s">
        <v>37</v>
      </c>
      <c r="E5728" s="92" t="s">
        <v>62</v>
      </c>
      <c r="F5728" s="92" t="s">
        <v>37</v>
      </c>
      <c r="G5728" s="93" t="s">
        <v>43</v>
      </c>
      <c r="H5728" s="93" t="s">
        <v>37</v>
      </c>
      <c r="I5728" s="92" t="s">
        <v>117</v>
      </c>
      <c r="J5728" s="94">
        <v>23908</v>
      </c>
      <c r="K5728" s="95">
        <v>50905</v>
      </c>
      <c r="L5728" s="96">
        <v>4471715.01000016</v>
      </c>
    </row>
    <row r="5729" spans="1:12" s="97" customFormat="1" ht="15" customHeight="1" x14ac:dyDescent="0.25">
      <c r="A5729" s="91" t="s">
        <v>57</v>
      </c>
      <c r="B5729" s="92" t="s">
        <v>43</v>
      </c>
      <c r="C5729" s="92" t="s">
        <v>34</v>
      </c>
      <c r="D5729" s="92" t="s">
        <v>37</v>
      </c>
      <c r="E5729" s="92" t="s">
        <v>62</v>
      </c>
      <c r="F5729" s="92" t="s">
        <v>37</v>
      </c>
      <c r="G5729" s="93" t="s">
        <v>43</v>
      </c>
      <c r="H5729" s="93" t="s">
        <v>37</v>
      </c>
      <c r="I5729" s="92" t="s">
        <v>45</v>
      </c>
      <c r="J5729" s="94">
        <v>41460</v>
      </c>
      <c r="K5729" s="95">
        <v>70223</v>
      </c>
      <c r="L5729" s="96">
        <v>5773394.7099991301</v>
      </c>
    </row>
    <row r="5730" spans="1:12" s="97" customFormat="1" ht="15" customHeight="1" x14ac:dyDescent="0.25">
      <c r="A5730" s="91" t="s">
        <v>57</v>
      </c>
      <c r="B5730" s="92" t="s">
        <v>43</v>
      </c>
      <c r="C5730" s="92" t="s">
        <v>34</v>
      </c>
      <c r="D5730" s="92" t="s">
        <v>37</v>
      </c>
      <c r="E5730" s="92" t="s">
        <v>62</v>
      </c>
      <c r="F5730" s="92" t="s">
        <v>37</v>
      </c>
      <c r="G5730" s="93" t="s">
        <v>44</v>
      </c>
      <c r="H5730" s="93" t="s">
        <v>37</v>
      </c>
      <c r="I5730" s="92" t="s">
        <v>117</v>
      </c>
      <c r="J5730" s="94">
        <v>22480</v>
      </c>
      <c r="K5730" s="95">
        <v>44424</v>
      </c>
      <c r="L5730" s="96">
        <v>3801283.84000035</v>
      </c>
    </row>
    <row r="5731" spans="1:12" s="97" customFormat="1" ht="15" customHeight="1" x14ac:dyDescent="0.25">
      <c r="A5731" s="91" t="s">
        <v>57</v>
      </c>
      <c r="B5731" s="92" t="s">
        <v>43</v>
      </c>
      <c r="C5731" s="92" t="s">
        <v>34</v>
      </c>
      <c r="D5731" s="92" t="s">
        <v>37</v>
      </c>
      <c r="E5731" s="92" t="s">
        <v>62</v>
      </c>
      <c r="F5731" s="92" t="s">
        <v>37</v>
      </c>
      <c r="G5731" s="93" t="s">
        <v>44</v>
      </c>
      <c r="H5731" s="93" t="s">
        <v>37</v>
      </c>
      <c r="I5731" s="92" t="s">
        <v>45</v>
      </c>
      <c r="J5731" s="94">
        <v>42464</v>
      </c>
      <c r="K5731" s="95">
        <v>70984</v>
      </c>
      <c r="L5731" s="96">
        <v>5802923.7899990603</v>
      </c>
    </row>
    <row r="5732" spans="1:12" s="97" customFormat="1" ht="15" customHeight="1" x14ac:dyDescent="0.25">
      <c r="A5732" s="91" t="s">
        <v>57</v>
      </c>
      <c r="B5732" s="92" t="s">
        <v>43</v>
      </c>
      <c r="C5732" s="92" t="s">
        <v>34</v>
      </c>
      <c r="D5732" s="92" t="s">
        <v>37</v>
      </c>
      <c r="E5732" s="92" t="s">
        <v>62</v>
      </c>
      <c r="F5732" s="92" t="s">
        <v>37</v>
      </c>
      <c r="G5732" s="93" t="s">
        <v>98</v>
      </c>
      <c r="H5732" s="93" t="s">
        <v>37</v>
      </c>
      <c r="I5732" s="92" t="s">
        <v>117</v>
      </c>
      <c r="J5732" s="94">
        <v>21604</v>
      </c>
      <c r="K5732" s="95">
        <v>45272</v>
      </c>
      <c r="L5732" s="96">
        <v>4078927.86000027</v>
      </c>
    </row>
    <row r="5733" spans="1:12" s="97" customFormat="1" ht="15" customHeight="1" x14ac:dyDescent="0.25">
      <c r="A5733" s="91" t="s">
        <v>57</v>
      </c>
      <c r="B5733" s="92" t="s">
        <v>43</v>
      </c>
      <c r="C5733" s="92" t="s">
        <v>34</v>
      </c>
      <c r="D5733" s="92" t="s">
        <v>37</v>
      </c>
      <c r="E5733" s="92" t="s">
        <v>62</v>
      </c>
      <c r="F5733" s="92" t="s">
        <v>37</v>
      </c>
      <c r="G5733" s="93" t="s">
        <v>98</v>
      </c>
      <c r="H5733" s="93" t="s">
        <v>37</v>
      </c>
      <c r="I5733" s="92" t="s">
        <v>45</v>
      </c>
      <c r="J5733" s="94">
        <v>44819</v>
      </c>
      <c r="K5733" s="95">
        <v>81254</v>
      </c>
      <c r="L5733" s="96">
        <v>7252659.8199982699</v>
      </c>
    </row>
    <row r="5734" spans="1:12" s="97" customFormat="1" ht="15" customHeight="1" x14ac:dyDescent="0.25">
      <c r="A5734" s="91" t="s">
        <v>57</v>
      </c>
      <c r="B5734" s="92" t="s">
        <v>43</v>
      </c>
      <c r="C5734" s="92" t="s">
        <v>34</v>
      </c>
      <c r="D5734" s="92" t="s">
        <v>37</v>
      </c>
      <c r="E5734" s="92" t="s">
        <v>62</v>
      </c>
      <c r="F5734" s="92" t="s">
        <v>37</v>
      </c>
      <c r="G5734" s="93" t="s">
        <v>37</v>
      </c>
      <c r="H5734" s="93" t="s">
        <v>122</v>
      </c>
      <c r="I5734" s="92" t="s">
        <v>117</v>
      </c>
      <c r="J5734" s="94">
        <v>9852</v>
      </c>
      <c r="K5734" s="95">
        <v>21338</v>
      </c>
      <c r="L5734" s="96">
        <v>1780020.5000000801</v>
      </c>
    </row>
    <row r="5735" spans="1:12" s="97" customFormat="1" ht="15" customHeight="1" x14ac:dyDescent="0.25">
      <c r="A5735" s="91" t="s">
        <v>57</v>
      </c>
      <c r="B5735" s="92" t="s">
        <v>43</v>
      </c>
      <c r="C5735" s="92" t="s">
        <v>34</v>
      </c>
      <c r="D5735" s="92" t="s">
        <v>37</v>
      </c>
      <c r="E5735" s="92" t="s">
        <v>62</v>
      </c>
      <c r="F5735" s="92" t="s">
        <v>37</v>
      </c>
      <c r="G5735" s="93" t="s">
        <v>37</v>
      </c>
      <c r="H5735" s="93" t="s">
        <v>122</v>
      </c>
      <c r="I5735" s="92" t="s">
        <v>45</v>
      </c>
      <c r="J5735" s="94">
        <v>15535</v>
      </c>
      <c r="K5735" s="95">
        <v>23974</v>
      </c>
      <c r="L5735" s="96">
        <v>1692798.6200002199</v>
      </c>
    </row>
    <row r="5736" spans="1:12" s="97" customFormat="1" ht="15" customHeight="1" x14ac:dyDescent="0.25">
      <c r="A5736" s="91" t="s">
        <v>57</v>
      </c>
      <c r="B5736" s="92" t="s">
        <v>43</v>
      </c>
      <c r="C5736" s="92" t="s">
        <v>34</v>
      </c>
      <c r="D5736" s="92" t="s">
        <v>37</v>
      </c>
      <c r="E5736" s="92" t="s">
        <v>62</v>
      </c>
      <c r="F5736" s="92" t="s">
        <v>37</v>
      </c>
      <c r="G5736" s="93" t="s">
        <v>37</v>
      </c>
      <c r="H5736" s="93" t="s">
        <v>37</v>
      </c>
      <c r="I5736" s="92" t="s">
        <v>117</v>
      </c>
      <c r="J5736" s="94">
        <v>116543</v>
      </c>
      <c r="K5736" s="95">
        <v>268445</v>
      </c>
      <c r="L5736" s="96">
        <v>23817075.7399951</v>
      </c>
    </row>
    <row r="5737" spans="1:12" s="97" customFormat="1" ht="15" customHeight="1" x14ac:dyDescent="0.25">
      <c r="A5737" s="91" t="s">
        <v>57</v>
      </c>
      <c r="B5737" s="92" t="s">
        <v>43</v>
      </c>
      <c r="C5737" s="92" t="s">
        <v>34</v>
      </c>
      <c r="D5737" s="92" t="s">
        <v>37</v>
      </c>
      <c r="E5737" s="92" t="s">
        <v>62</v>
      </c>
      <c r="F5737" s="92" t="s">
        <v>37</v>
      </c>
      <c r="G5737" s="93" t="s">
        <v>37</v>
      </c>
      <c r="H5737" s="93" t="s">
        <v>37</v>
      </c>
      <c r="I5737" s="92" t="s">
        <v>45</v>
      </c>
      <c r="J5737" s="94">
        <v>205046</v>
      </c>
      <c r="K5737" s="95">
        <v>369896</v>
      </c>
      <c r="L5737" s="96">
        <v>31029386.6500278</v>
      </c>
    </row>
    <row r="5738" spans="1:12" s="97" customFormat="1" ht="15" customHeight="1" x14ac:dyDescent="0.25">
      <c r="A5738" s="91" t="s">
        <v>57</v>
      </c>
      <c r="B5738" s="92" t="s">
        <v>43</v>
      </c>
      <c r="C5738" s="92" t="s">
        <v>34</v>
      </c>
      <c r="D5738" s="92" t="s">
        <v>37</v>
      </c>
      <c r="E5738" s="92" t="s">
        <v>62</v>
      </c>
      <c r="F5738" s="92" t="s">
        <v>37</v>
      </c>
      <c r="G5738" s="93" t="s">
        <v>37</v>
      </c>
      <c r="H5738" s="93" t="s">
        <v>64</v>
      </c>
      <c r="I5738" s="92" t="s">
        <v>117</v>
      </c>
      <c r="J5738" s="94">
        <v>105755</v>
      </c>
      <c r="K5738" s="95">
        <v>243068</v>
      </c>
      <c r="L5738" s="96">
        <v>21638090.499993298</v>
      </c>
    </row>
    <row r="5739" spans="1:12" s="97" customFormat="1" ht="15" customHeight="1" x14ac:dyDescent="0.25">
      <c r="A5739" s="91" t="s">
        <v>57</v>
      </c>
      <c r="B5739" s="92" t="s">
        <v>43</v>
      </c>
      <c r="C5739" s="92" t="s">
        <v>34</v>
      </c>
      <c r="D5739" s="92" t="s">
        <v>37</v>
      </c>
      <c r="E5739" s="92" t="s">
        <v>62</v>
      </c>
      <c r="F5739" s="92" t="s">
        <v>37</v>
      </c>
      <c r="G5739" s="93" t="s">
        <v>37</v>
      </c>
      <c r="H5739" s="93" t="s">
        <v>64</v>
      </c>
      <c r="I5739" s="92" t="s">
        <v>45</v>
      </c>
      <c r="J5739" s="94">
        <v>188476</v>
      </c>
      <c r="K5739" s="95">
        <v>342921</v>
      </c>
      <c r="L5739" s="96">
        <v>29069634.2200193</v>
      </c>
    </row>
    <row r="5740" spans="1:12" s="97" customFormat="1" ht="15" customHeight="1" x14ac:dyDescent="0.25">
      <c r="A5740" s="91" t="s">
        <v>57</v>
      </c>
      <c r="B5740" s="92" t="s">
        <v>43</v>
      </c>
      <c r="C5740" s="92" t="s">
        <v>34</v>
      </c>
      <c r="D5740" s="92" t="s">
        <v>37</v>
      </c>
      <c r="E5740" s="92" t="s">
        <v>37</v>
      </c>
      <c r="F5740" s="92" t="s">
        <v>120</v>
      </c>
      <c r="G5740" s="93" t="s">
        <v>41</v>
      </c>
      <c r="H5740" s="93" t="s">
        <v>37</v>
      </c>
      <c r="I5740" s="92" t="s">
        <v>117</v>
      </c>
      <c r="J5740" s="94">
        <v>4603</v>
      </c>
      <c r="K5740" s="95">
        <v>10586</v>
      </c>
      <c r="L5740" s="96">
        <v>1144286.5600000101</v>
      </c>
    </row>
    <row r="5741" spans="1:12" s="97" customFormat="1" ht="15" customHeight="1" x14ac:dyDescent="0.25">
      <c r="A5741" s="91" t="s">
        <v>57</v>
      </c>
      <c r="B5741" s="92" t="s">
        <v>43</v>
      </c>
      <c r="C5741" s="92" t="s">
        <v>34</v>
      </c>
      <c r="D5741" s="92" t="s">
        <v>37</v>
      </c>
      <c r="E5741" s="92" t="s">
        <v>37</v>
      </c>
      <c r="F5741" s="92" t="s">
        <v>120</v>
      </c>
      <c r="G5741" s="93" t="s">
        <v>41</v>
      </c>
      <c r="H5741" s="93" t="s">
        <v>37</v>
      </c>
      <c r="I5741" s="92" t="s">
        <v>45</v>
      </c>
      <c r="J5741" s="94">
        <v>6229</v>
      </c>
      <c r="K5741" s="95">
        <v>9907</v>
      </c>
      <c r="L5741" s="96">
        <v>979756.11999997904</v>
      </c>
    </row>
    <row r="5742" spans="1:12" s="97" customFormat="1" ht="15" customHeight="1" x14ac:dyDescent="0.25">
      <c r="A5742" s="91" t="s">
        <v>57</v>
      </c>
      <c r="B5742" s="92" t="s">
        <v>43</v>
      </c>
      <c r="C5742" s="92" t="s">
        <v>34</v>
      </c>
      <c r="D5742" s="92" t="s">
        <v>37</v>
      </c>
      <c r="E5742" s="92" t="s">
        <v>37</v>
      </c>
      <c r="F5742" s="92" t="s">
        <v>120</v>
      </c>
      <c r="G5742" s="93" t="s">
        <v>42</v>
      </c>
      <c r="H5742" s="93" t="s">
        <v>37</v>
      </c>
      <c r="I5742" s="92" t="s">
        <v>117</v>
      </c>
      <c r="J5742" s="94">
        <v>4777</v>
      </c>
      <c r="K5742" s="95">
        <v>10871</v>
      </c>
      <c r="L5742" s="96">
        <v>1197941.6100000199</v>
      </c>
    </row>
    <row r="5743" spans="1:12" s="97" customFormat="1" ht="15" customHeight="1" x14ac:dyDescent="0.25">
      <c r="A5743" s="91" t="s">
        <v>57</v>
      </c>
      <c r="B5743" s="92" t="s">
        <v>43</v>
      </c>
      <c r="C5743" s="92" t="s">
        <v>34</v>
      </c>
      <c r="D5743" s="92" t="s">
        <v>37</v>
      </c>
      <c r="E5743" s="92" t="s">
        <v>37</v>
      </c>
      <c r="F5743" s="92" t="s">
        <v>120</v>
      </c>
      <c r="G5743" s="93" t="s">
        <v>42</v>
      </c>
      <c r="H5743" s="93" t="s">
        <v>37</v>
      </c>
      <c r="I5743" s="92" t="s">
        <v>45</v>
      </c>
      <c r="J5743" s="94">
        <v>7279</v>
      </c>
      <c r="K5743" s="95">
        <v>11363</v>
      </c>
      <c r="L5743" s="96">
        <v>1107581.77999999</v>
      </c>
    </row>
    <row r="5744" spans="1:12" s="97" customFormat="1" ht="15" customHeight="1" x14ac:dyDescent="0.25">
      <c r="A5744" s="91" t="s">
        <v>57</v>
      </c>
      <c r="B5744" s="92" t="s">
        <v>43</v>
      </c>
      <c r="C5744" s="92" t="s">
        <v>34</v>
      </c>
      <c r="D5744" s="92" t="s">
        <v>37</v>
      </c>
      <c r="E5744" s="92" t="s">
        <v>37</v>
      </c>
      <c r="F5744" s="92" t="s">
        <v>120</v>
      </c>
      <c r="G5744" s="93" t="s">
        <v>43</v>
      </c>
      <c r="H5744" s="93" t="s">
        <v>37</v>
      </c>
      <c r="I5744" s="92" t="s">
        <v>117</v>
      </c>
      <c r="J5744" s="94">
        <v>5404</v>
      </c>
      <c r="K5744" s="95">
        <v>12072</v>
      </c>
      <c r="L5744" s="96">
        <v>1300346.74000004</v>
      </c>
    </row>
    <row r="5745" spans="1:12" s="97" customFormat="1" ht="15" customHeight="1" x14ac:dyDescent="0.25">
      <c r="A5745" s="91" t="s">
        <v>57</v>
      </c>
      <c r="B5745" s="92" t="s">
        <v>43</v>
      </c>
      <c r="C5745" s="92" t="s">
        <v>34</v>
      </c>
      <c r="D5745" s="92" t="s">
        <v>37</v>
      </c>
      <c r="E5745" s="92" t="s">
        <v>37</v>
      </c>
      <c r="F5745" s="92" t="s">
        <v>120</v>
      </c>
      <c r="G5745" s="93" t="s">
        <v>43</v>
      </c>
      <c r="H5745" s="93" t="s">
        <v>37</v>
      </c>
      <c r="I5745" s="92" t="s">
        <v>45</v>
      </c>
      <c r="J5745" s="94">
        <v>8448</v>
      </c>
      <c r="K5745" s="95">
        <v>13314</v>
      </c>
      <c r="L5745" s="96">
        <v>1310259.2600000401</v>
      </c>
    </row>
    <row r="5746" spans="1:12" s="97" customFormat="1" ht="15" customHeight="1" x14ac:dyDescent="0.25">
      <c r="A5746" s="91" t="s">
        <v>57</v>
      </c>
      <c r="B5746" s="92" t="s">
        <v>43</v>
      </c>
      <c r="C5746" s="92" t="s">
        <v>34</v>
      </c>
      <c r="D5746" s="92" t="s">
        <v>37</v>
      </c>
      <c r="E5746" s="92" t="s">
        <v>37</v>
      </c>
      <c r="F5746" s="92" t="s">
        <v>120</v>
      </c>
      <c r="G5746" s="93" t="s">
        <v>44</v>
      </c>
      <c r="H5746" s="93" t="s">
        <v>37</v>
      </c>
      <c r="I5746" s="92" t="s">
        <v>117</v>
      </c>
      <c r="J5746" s="94">
        <v>5719</v>
      </c>
      <c r="K5746" s="95">
        <v>12290</v>
      </c>
      <c r="L5746" s="96">
        <v>1299976.7800000401</v>
      </c>
    </row>
    <row r="5747" spans="1:12" s="97" customFormat="1" ht="15" customHeight="1" x14ac:dyDescent="0.25">
      <c r="A5747" s="91" t="s">
        <v>57</v>
      </c>
      <c r="B5747" s="92" t="s">
        <v>43</v>
      </c>
      <c r="C5747" s="92" t="s">
        <v>34</v>
      </c>
      <c r="D5747" s="92" t="s">
        <v>37</v>
      </c>
      <c r="E5747" s="92" t="s">
        <v>37</v>
      </c>
      <c r="F5747" s="92" t="s">
        <v>120</v>
      </c>
      <c r="G5747" s="93" t="s">
        <v>44</v>
      </c>
      <c r="H5747" s="93" t="s">
        <v>37</v>
      </c>
      <c r="I5747" s="92" t="s">
        <v>45</v>
      </c>
      <c r="J5747" s="94">
        <v>9782</v>
      </c>
      <c r="K5747" s="95">
        <v>15425</v>
      </c>
      <c r="L5747" s="96">
        <v>1503494.7600000901</v>
      </c>
    </row>
    <row r="5748" spans="1:12" s="97" customFormat="1" ht="15" customHeight="1" x14ac:dyDescent="0.25">
      <c r="A5748" s="91" t="s">
        <v>57</v>
      </c>
      <c r="B5748" s="92" t="s">
        <v>43</v>
      </c>
      <c r="C5748" s="92" t="s">
        <v>34</v>
      </c>
      <c r="D5748" s="92" t="s">
        <v>37</v>
      </c>
      <c r="E5748" s="92" t="s">
        <v>37</v>
      </c>
      <c r="F5748" s="92" t="s">
        <v>120</v>
      </c>
      <c r="G5748" s="93" t="s">
        <v>98</v>
      </c>
      <c r="H5748" s="93" t="s">
        <v>37</v>
      </c>
      <c r="I5748" s="92" t="s">
        <v>117</v>
      </c>
      <c r="J5748" s="94">
        <v>5936</v>
      </c>
      <c r="K5748" s="95">
        <v>13346</v>
      </c>
      <c r="L5748" s="96">
        <v>1460175.70000007</v>
      </c>
    </row>
    <row r="5749" spans="1:12" s="97" customFormat="1" ht="15" customHeight="1" x14ac:dyDescent="0.25">
      <c r="A5749" s="91" t="s">
        <v>57</v>
      </c>
      <c r="B5749" s="92" t="s">
        <v>43</v>
      </c>
      <c r="C5749" s="92" t="s">
        <v>34</v>
      </c>
      <c r="D5749" s="92" t="s">
        <v>37</v>
      </c>
      <c r="E5749" s="92" t="s">
        <v>37</v>
      </c>
      <c r="F5749" s="92" t="s">
        <v>120</v>
      </c>
      <c r="G5749" s="93" t="s">
        <v>98</v>
      </c>
      <c r="H5749" s="93" t="s">
        <v>37</v>
      </c>
      <c r="I5749" s="92" t="s">
        <v>45</v>
      </c>
      <c r="J5749" s="94">
        <v>11011</v>
      </c>
      <c r="K5749" s="95">
        <v>18569</v>
      </c>
      <c r="L5749" s="96">
        <v>1808612.4000001501</v>
      </c>
    </row>
    <row r="5750" spans="1:12" s="97" customFormat="1" ht="15" customHeight="1" x14ac:dyDescent="0.25">
      <c r="A5750" s="91" t="s">
        <v>57</v>
      </c>
      <c r="B5750" s="92" t="s">
        <v>43</v>
      </c>
      <c r="C5750" s="92" t="s">
        <v>34</v>
      </c>
      <c r="D5750" s="92" t="s">
        <v>37</v>
      </c>
      <c r="E5750" s="92" t="s">
        <v>37</v>
      </c>
      <c r="F5750" s="92" t="s">
        <v>120</v>
      </c>
      <c r="G5750" s="93" t="s">
        <v>37</v>
      </c>
      <c r="H5750" s="93" t="s">
        <v>122</v>
      </c>
      <c r="I5750" s="92" t="s">
        <v>117</v>
      </c>
      <c r="J5750" s="94">
        <v>2565</v>
      </c>
      <c r="K5750" s="95">
        <v>5847</v>
      </c>
      <c r="L5750" s="96">
        <v>576007.59999999194</v>
      </c>
    </row>
    <row r="5751" spans="1:12" s="97" customFormat="1" ht="15" customHeight="1" x14ac:dyDescent="0.25">
      <c r="A5751" s="91" t="s">
        <v>57</v>
      </c>
      <c r="B5751" s="92" t="s">
        <v>43</v>
      </c>
      <c r="C5751" s="92" t="s">
        <v>34</v>
      </c>
      <c r="D5751" s="92" t="s">
        <v>37</v>
      </c>
      <c r="E5751" s="92" t="s">
        <v>37</v>
      </c>
      <c r="F5751" s="92" t="s">
        <v>120</v>
      </c>
      <c r="G5751" s="93" t="s">
        <v>37</v>
      </c>
      <c r="H5751" s="93" t="s">
        <v>122</v>
      </c>
      <c r="I5751" s="92" t="s">
        <v>45</v>
      </c>
      <c r="J5751" s="94">
        <v>3511</v>
      </c>
      <c r="K5751" s="95">
        <v>5258</v>
      </c>
      <c r="L5751" s="96">
        <v>452207.499999989</v>
      </c>
    </row>
    <row r="5752" spans="1:12" s="97" customFormat="1" ht="15" customHeight="1" x14ac:dyDescent="0.25">
      <c r="A5752" s="91" t="s">
        <v>57</v>
      </c>
      <c r="B5752" s="92" t="s">
        <v>43</v>
      </c>
      <c r="C5752" s="92" t="s">
        <v>34</v>
      </c>
      <c r="D5752" s="92" t="s">
        <v>37</v>
      </c>
      <c r="E5752" s="92" t="s">
        <v>37</v>
      </c>
      <c r="F5752" s="92" t="s">
        <v>120</v>
      </c>
      <c r="G5752" s="93" t="s">
        <v>37</v>
      </c>
      <c r="H5752" s="93" t="s">
        <v>37</v>
      </c>
      <c r="I5752" s="92" t="s">
        <v>117</v>
      </c>
      <c r="J5752" s="94">
        <v>25021</v>
      </c>
      <c r="K5752" s="95">
        <v>59851</v>
      </c>
      <c r="L5752" s="96">
        <v>6474582.2299989499</v>
      </c>
    </row>
    <row r="5753" spans="1:12" s="97" customFormat="1" ht="15" customHeight="1" x14ac:dyDescent="0.25">
      <c r="A5753" s="91" t="s">
        <v>57</v>
      </c>
      <c r="B5753" s="92" t="s">
        <v>43</v>
      </c>
      <c r="C5753" s="92" t="s">
        <v>34</v>
      </c>
      <c r="D5753" s="92" t="s">
        <v>37</v>
      </c>
      <c r="E5753" s="92" t="s">
        <v>37</v>
      </c>
      <c r="F5753" s="92" t="s">
        <v>120</v>
      </c>
      <c r="G5753" s="93" t="s">
        <v>37</v>
      </c>
      <c r="H5753" s="93" t="s">
        <v>37</v>
      </c>
      <c r="I5753" s="92" t="s">
        <v>45</v>
      </c>
      <c r="J5753" s="94">
        <v>41253</v>
      </c>
      <c r="K5753" s="95">
        <v>69193</v>
      </c>
      <c r="L5753" s="96">
        <v>6768870.9999983497</v>
      </c>
    </row>
    <row r="5754" spans="1:12" s="97" customFormat="1" ht="15" customHeight="1" x14ac:dyDescent="0.25">
      <c r="A5754" s="91" t="s">
        <v>57</v>
      </c>
      <c r="B5754" s="92" t="s">
        <v>43</v>
      </c>
      <c r="C5754" s="92" t="s">
        <v>34</v>
      </c>
      <c r="D5754" s="92" t="s">
        <v>37</v>
      </c>
      <c r="E5754" s="92" t="s">
        <v>37</v>
      </c>
      <c r="F5754" s="92" t="s">
        <v>120</v>
      </c>
      <c r="G5754" s="93" t="s">
        <v>37</v>
      </c>
      <c r="H5754" s="93" t="s">
        <v>64</v>
      </c>
      <c r="I5754" s="92" t="s">
        <v>117</v>
      </c>
      <c r="J5754" s="94">
        <v>22489</v>
      </c>
      <c r="K5754" s="95">
        <v>53785</v>
      </c>
      <c r="L5754" s="96">
        <v>5877272.30999933</v>
      </c>
    </row>
    <row r="5755" spans="1:12" s="97" customFormat="1" ht="15" customHeight="1" x14ac:dyDescent="0.25">
      <c r="A5755" s="91" t="s">
        <v>57</v>
      </c>
      <c r="B5755" s="92" t="s">
        <v>43</v>
      </c>
      <c r="C5755" s="92" t="s">
        <v>34</v>
      </c>
      <c r="D5755" s="92" t="s">
        <v>37</v>
      </c>
      <c r="E5755" s="92" t="s">
        <v>37</v>
      </c>
      <c r="F5755" s="92" t="s">
        <v>120</v>
      </c>
      <c r="G5755" s="93" t="s">
        <v>37</v>
      </c>
      <c r="H5755" s="93" t="s">
        <v>64</v>
      </c>
      <c r="I5755" s="92" t="s">
        <v>45</v>
      </c>
      <c r="J5755" s="94">
        <v>37759</v>
      </c>
      <c r="K5755" s="95">
        <v>63766</v>
      </c>
      <c r="L5755" s="96">
        <v>6302277.1399988197</v>
      </c>
    </row>
    <row r="5756" spans="1:12" s="97" customFormat="1" ht="15" customHeight="1" x14ac:dyDescent="0.25">
      <c r="A5756" s="91" t="s">
        <v>57</v>
      </c>
      <c r="B5756" s="92" t="s">
        <v>43</v>
      </c>
      <c r="C5756" s="92" t="s">
        <v>34</v>
      </c>
      <c r="D5756" s="92" t="s">
        <v>37</v>
      </c>
      <c r="E5756" s="92" t="s">
        <v>37</v>
      </c>
      <c r="F5756" s="92" t="s">
        <v>121</v>
      </c>
      <c r="G5756" s="93" t="s">
        <v>41</v>
      </c>
      <c r="H5756" s="93" t="s">
        <v>37</v>
      </c>
      <c r="I5756" s="92" t="s">
        <v>117</v>
      </c>
      <c r="J5756" s="94">
        <v>52602</v>
      </c>
      <c r="K5756" s="95">
        <v>120411</v>
      </c>
      <c r="L5756" s="96">
        <v>10560277.6899957</v>
      </c>
    </row>
    <row r="5757" spans="1:12" s="97" customFormat="1" ht="15" customHeight="1" x14ac:dyDescent="0.25">
      <c r="A5757" s="91" t="s">
        <v>57</v>
      </c>
      <c r="B5757" s="92" t="s">
        <v>43</v>
      </c>
      <c r="C5757" s="92" t="s">
        <v>34</v>
      </c>
      <c r="D5757" s="92" t="s">
        <v>37</v>
      </c>
      <c r="E5757" s="92" t="s">
        <v>37</v>
      </c>
      <c r="F5757" s="92" t="s">
        <v>121</v>
      </c>
      <c r="G5757" s="93" t="s">
        <v>41</v>
      </c>
      <c r="H5757" s="93" t="s">
        <v>37</v>
      </c>
      <c r="I5757" s="92" t="s">
        <v>45</v>
      </c>
      <c r="J5757" s="94">
        <v>94263</v>
      </c>
      <c r="K5757" s="95">
        <v>170320</v>
      </c>
      <c r="L5757" s="96">
        <v>14022944.2799855</v>
      </c>
    </row>
    <row r="5758" spans="1:12" s="97" customFormat="1" ht="15" customHeight="1" x14ac:dyDescent="0.25">
      <c r="A5758" s="91" t="s">
        <v>57</v>
      </c>
      <c r="B5758" s="92" t="s">
        <v>43</v>
      </c>
      <c r="C5758" s="92" t="s">
        <v>34</v>
      </c>
      <c r="D5758" s="92" t="s">
        <v>37</v>
      </c>
      <c r="E5758" s="92" t="s">
        <v>37</v>
      </c>
      <c r="F5758" s="92" t="s">
        <v>121</v>
      </c>
      <c r="G5758" s="93" t="s">
        <v>42</v>
      </c>
      <c r="H5758" s="93" t="s">
        <v>37</v>
      </c>
      <c r="I5758" s="92" t="s">
        <v>117</v>
      </c>
      <c r="J5758" s="94">
        <v>46614</v>
      </c>
      <c r="K5758" s="95">
        <v>97860</v>
      </c>
      <c r="L5758" s="96">
        <v>8446758.2799978796</v>
      </c>
    </row>
    <row r="5759" spans="1:12" s="97" customFormat="1" ht="15" customHeight="1" x14ac:dyDescent="0.25">
      <c r="A5759" s="91" t="s">
        <v>57</v>
      </c>
      <c r="B5759" s="92" t="s">
        <v>43</v>
      </c>
      <c r="C5759" s="92" t="s">
        <v>34</v>
      </c>
      <c r="D5759" s="92" t="s">
        <v>37</v>
      </c>
      <c r="E5759" s="92" t="s">
        <v>37</v>
      </c>
      <c r="F5759" s="92" t="s">
        <v>121</v>
      </c>
      <c r="G5759" s="93" t="s">
        <v>42</v>
      </c>
      <c r="H5759" s="93" t="s">
        <v>37</v>
      </c>
      <c r="I5759" s="92" t="s">
        <v>45</v>
      </c>
      <c r="J5759" s="94">
        <v>94339</v>
      </c>
      <c r="K5759" s="95">
        <v>169764</v>
      </c>
      <c r="L5759" s="96">
        <v>14000746.059985301</v>
      </c>
    </row>
    <row r="5760" spans="1:12" s="97" customFormat="1" ht="15" customHeight="1" x14ac:dyDescent="0.25">
      <c r="A5760" s="91" t="s">
        <v>57</v>
      </c>
      <c r="B5760" s="92" t="s">
        <v>43</v>
      </c>
      <c r="C5760" s="92" t="s">
        <v>34</v>
      </c>
      <c r="D5760" s="92" t="s">
        <v>37</v>
      </c>
      <c r="E5760" s="92" t="s">
        <v>37</v>
      </c>
      <c r="F5760" s="92" t="s">
        <v>121</v>
      </c>
      <c r="G5760" s="93" t="s">
        <v>43</v>
      </c>
      <c r="H5760" s="93" t="s">
        <v>37</v>
      </c>
      <c r="I5760" s="92" t="s">
        <v>117</v>
      </c>
      <c r="J5760" s="94">
        <v>45883</v>
      </c>
      <c r="K5760" s="95">
        <v>92027</v>
      </c>
      <c r="L5760" s="96">
        <v>7785864.8299983898</v>
      </c>
    </row>
    <row r="5761" spans="1:12" s="97" customFormat="1" ht="15" customHeight="1" x14ac:dyDescent="0.25">
      <c r="A5761" s="91" t="s">
        <v>57</v>
      </c>
      <c r="B5761" s="92" t="s">
        <v>43</v>
      </c>
      <c r="C5761" s="92" t="s">
        <v>34</v>
      </c>
      <c r="D5761" s="92" t="s">
        <v>37</v>
      </c>
      <c r="E5761" s="92" t="s">
        <v>37</v>
      </c>
      <c r="F5761" s="92" t="s">
        <v>121</v>
      </c>
      <c r="G5761" s="93" t="s">
        <v>43</v>
      </c>
      <c r="H5761" s="93" t="s">
        <v>37</v>
      </c>
      <c r="I5761" s="92" t="s">
        <v>45</v>
      </c>
      <c r="J5761" s="94">
        <v>95341</v>
      </c>
      <c r="K5761" s="95">
        <v>166549</v>
      </c>
      <c r="L5761" s="96">
        <v>13595854.289985601</v>
      </c>
    </row>
    <row r="5762" spans="1:12" s="97" customFormat="1" ht="15" customHeight="1" x14ac:dyDescent="0.25">
      <c r="A5762" s="91" t="s">
        <v>57</v>
      </c>
      <c r="B5762" s="92" t="s">
        <v>43</v>
      </c>
      <c r="C5762" s="92" t="s">
        <v>34</v>
      </c>
      <c r="D5762" s="92" t="s">
        <v>37</v>
      </c>
      <c r="E5762" s="92" t="s">
        <v>37</v>
      </c>
      <c r="F5762" s="92" t="s">
        <v>121</v>
      </c>
      <c r="G5762" s="93" t="s">
        <v>44</v>
      </c>
      <c r="H5762" s="93" t="s">
        <v>37</v>
      </c>
      <c r="I5762" s="92" t="s">
        <v>117</v>
      </c>
      <c r="J5762" s="94">
        <v>43801</v>
      </c>
      <c r="K5762" s="95">
        <v>82344</v>
      </c>
      <c r="L5762" s="96">
        <v>6850364.0399989504</v>
      </c>
    </row>
    <row r="5763" spans="1:12" s="97" customFormat="1" ht="15" customHeight="1" x14ac:dyDescent="0.25">
      <c r="A5763" s="91" t="s">
        <v>57</v>
      </c>
      <c r="B5763" s="92" t="s">
        <v>43</v>
      </c>
      <c r="C5763" s="92" t="s">
        <v>34</v>
      </c>
      <c r="D5763" s="92" t="s">
        <v>37</v>
      </c>
      <c r="E5763" s="92" t="s">
        <v>37</v>
      </c>
      <c r="F5763" s="92" t="s">
        <v>121</v>
      </c>
      <c r="G5763" s="93" t="s">
        <v>44</v>
      </c>
      <c r="H5763" s="93" t="s">
        <v>37</v>
      </c>
      <c r="I5763" s="92" t="s">
        <v>45</v>
      </c>
      <c r="J5763" s="94">
        <v>97833</v>
      </c>
      <c r="K5763" s="95">
        <v>169461</v>
      </c>
      <c r="L5763" s="96">
        <v>13830368.7399846</v>
      </c>
    </row>
    <row r="5764" spans="1:12" s="97" customFormat="1" ht="15" customHeight="1" x14ac:dyDescent="0.25">
      <c r="A5764" s="91" t="s">
        <v>57</v>
      </c>
      <c r="B5764" s="92" t="s">
        <v>43</v>
      </c>
      <c r="C5764" s="92" t="s">
        <v>34</v>
      </c>
      <c r="D5764" s="92" t="s">
        <v>37</v>
      </c>
      <c r="E5764" s="92" t="s">
        <v>37</v>
      </c>
      <c r="F5764" s="92" t="s">
        <v>121</v>
      </c>
      <c r="G5764" s="93" t="s">
        <v>98</v>
      </c>
      <c r="H5764" s="93" t="s">
        <v>37</v>
      </c>
      <c r="I5764" s="92" t="s">
        <v>117</v>
      </c>
      <c r="J5764" s="94">
        <v>40333</v>
      </c>
      <c r="K5764" s="95">
        <v>78800</v>
      </c>
      <c r="L5764" s="96">
        <v>6793401.3699992504</v>
      </c>
    </row>
    <row r="5765" spans="1:12" s="97" customFormat="1" ht="15" customHeight="1" x14ac:dyDescent="0.25">
      <c r="A5765" s="91" t="s">
        <v>57</v>
      </c>
      <c r="B5765" s="92" t="s">
        <v>43</v>
      </c>
      <c r="C5765" s="92" t="s">
        <v>34</v>
      </c>
      <c r="D5765" s="92" t="s">
        <v>37</v>
      </c>
      <c r="E5765" s="92" t="s">
        <v>37</v>
      </c>
      <c r="F5765" s="92" t="s">
        <v>121</v>
      </c>
      <c r="G5765" s="93" t="s">
        <v>98</v>
      </c>
      <c r="H5765" s="93" t="s">
        <v>37</v>
      </c>
      <c r="I5765" s="92" t="s">
        <v>45</v>
      </c>
      <c r="J5765" s="94">
        <v>99588</v>
      </c>
      <c r="K5765" s="95">
        <v>185436</v>
      </c>
      <c r="L5765" s="96">
        <v>16293030.4499813</v>
      </c>
    </row>
    <row r="5766" spans="1:12" s="97" customFormat="1" ht="15" customHeight="1" x14ac:dyDescent="0.25">
      <c r="A5766" s="91" t="s">
        <v>57</v>
      </c>
      <c r="B5766" s="92" t="s">
        <v>43</v>
      </c>
      <c r="C5766" s="92" t="s">
        <v>34</v>
      </c>
      <c r="D5766" s="92" t="s">
        <v>37</v>
      </c>
      <c r="E5766" s="92" t="s">
        <v>37</v>
      </c>
      <c r="F5766" s="92" t="s">
        <v>121</v>
      </c>
      <c r="G5766" s="93" t="s">
        <v>37</v>
      </c>
      <c r="H5766" s="93" t="s">
        <v>122</v>
      </c>
      <c r="I5766" s="92" t="s">
        <v>117</v>
      </c>
      <c r="J5766" s="94">
        <v>18429</v>
      </c>
      <c r="K5766" s="95">
        <v>37368</v>
      </c>
      <c r="L5766" s="96">
        <v>2983278.1600004099</v>
      </c>
    </row>
    <row r="5767" spans="1:12" s="97" customFormat="1" ht="15" customHeight="1" x14ac:dyDescent="0.25">
      <c r="A5767" s="91" t="s">
        <v>57</v>
      </c>
      <c r="B5767" s="92" t="s">
        <v>43</v>
      </c>
      <c r="C5767" s="92" t="s">
        <v>34</v>
      </c>
      <c r="D5767" s="92" t="s">
        <v>37</v>
      </c>
      <c r="E5767" s="92" t="s">
        <v>37</v>
      </c>
      <c r="F5767" s="92" t="s">
        <v>121</v>
      </c>
      <c r="G5767" s="93" t="s">
        <v>37</v>
      </c>
      <c r="H5767" s="93" t="s">
        <v>122</v>
      </c>
      <c r="I5767" s="92" t="s">
        <v>45</v>
      </c>
      <c r="J5767" s="94">
        <v>35443</v>
      </c>
      <c r="K5767" s="95">
        <v>56904</v>
      </c>
      <c r="L5767" s="96">
        <v>3989465.7200011299</v>
      </c>
    </row>
    <row r="5768" spans="1:12" s="97" customFormat="1" ht="15" customHeight="1" x14ac:dyDescent="0.25">
      <c r="A5768" s="91" t="s">
        <v>57</v>
      </c>
      <c r="B5768" s="92" t="s">
        <v>43</v>
      </c>
      <c r="C5768" s="92" t="s">
        <v>34</v>
      </c>
      <c r="D5768" s="92" t="s">
        <v>37</v>
      </c>
      <c r="E5768" s="92" t="s">
        <v>37</v>
      </c>
      <c r="F5768" s="92" t="s">
        <v>121</v>
      </c>
      <c r="G5768" s="93" t="s">
        <v>37</v>
      </c>
      <c r="H5768" s="93" t="s">
        <v>37</v>
      </c>
      <c r="I5768" s="92" t="s">
        <v>117</v>
      </c>
      <c r="J5768" s="94">
        <v>222650</v>
      </c>
      <c r="K5768" s="95">
        <v>481122</v>
      </c>
      <c r="L5768" s="96">
        <v>41293373.520034298</v>
      </c>
    </row>
    <row r="5769" spans="1:12" s="97" customFormat="1" ht="15" customHeight="1" x14ac:dyDescent="0.25">
      <c r="A5769" s="91" t="s">
        <v>57</v>
      </c>
      <c r="B5769" s="92" t="s">
        <v>43</v>
      </c>
      <c r="C5769" s="92" t="s">
        <v>34</v>
      </c>
      <c r="D5769" s="92" t="s">
        <v>37</v>
      </c>
      <c r="E5769" s="92" t="s">
        <v>37</v>
      </c>
      <c r="F5769" s="92" t="s">
        <v>121</v>
      </c>
      <c r="G5769" s="93" t="s">
        <v>37</v>
      </c>
      <c r="H5769" s="93" t="s">
        <v>37</v>
      </c>
      <c r="I5769" s="92" t="s">
        <v>45</v>
      </c>
      <c r="J5769" s="94">
        <v>466651</v>
      </c>
      <c r="K5769" s="95">
        <v>875636</v>
      </c>
      <c r="L5769" s="96">
        <v>72884390.680162802</v>
      </c>
    </row>
    <row r="5770" spans="1:12" s="97" customFormat="1" ht="15" customHeight="1" x14ac:dyDescent="0.25">
      <c r="A5770" s="91" t="s">
        <v>57</v>
      </c>
      <c r="B5770" s="92" t="s">
        <v>43</v>
      </c>
      <c r="C5770" s="92" t="s">
        <v>34</v>
      </c>
      <c r="D5770" s="92" t="s">
        <v>37</v>
      </c>
      <c r="E5770" s="92" t="s">
        <v>37</v>
      </c>
      <c r="F5770" s="92" t="s">
        <v>121</v>
      </c>
      <c r="G5770" s="93" t="s">
        <v>37</v>
      </c>
      <c r="H5770" s="93" t="s">
        <v>64</v>
      </c>
      <c r="I5770" s="92" t="s">
        <v>117</v>
      </c>
      <c r="J5770" s="94">
        <v>202938</v>
      </c>
      <c r="K5770" s="95">
        <v>438098</v>
      </c>
      <c r="L5770" s="96">
        <v>37762462.120015197</v>
      </c>
    </row>
    <row r="5771" spans="1:12" s="97" customFormat="1" ht="15" customHeight="1" x14ac:dyDescent="0.25">
      <c r="A5771" s="91" t="s">
        <v>57</v>
      </c>
      <c r="B5771" s="92" t="s">
        <v>43</v>
      </c>
      <c r="C5771" s="92" t="s">
        <v>34</v>
      </c>
      <c r="D5771" s="92" t="s">
        <v>37</v>
      </c>
      <c r="E5771" s="92" t="s">
        <v>37</v>
      </c>
      <c r="F5771" s="92" t="s">
        <v>121</v>
      </c>
      <c r="G5771" s="93" t="s">
        <v>37</v>
      </c>
      <c r="H5771" s="93" t="s">
        <v>64</v>
      </c>
      <c r="I5771" s="92" t="s">
        <v>45</v>
      </c>
      <c r="J5771" s="94">
        <v>429535</v>
      </c>
      <c r="K5771" s="95">
        <v>812629</v>
      </c>
      <c r="L5771" s="96">
        <v>68361512.140202999</v>
      </c>
    </row>
    <row r="5772" spans="1:12" s="97" customFormat="1" ht="15" customHeight="1" x14ac:dyDescent="0.25">
      <c r="A5772" s="91" t="s">
        <v>57</v>
      </c>
      <c r="B5772" s="92" t="s">
        <v>43</v>
      </c>
      <c r="C5772" s="92" t="s">
        <v>34</v>
      </c>
      <c r="D5772" s="92" t="s">
        <v>37</v>
      </c>
      <c r="E5772" s="92" t="s">
        <v>37</v>
      </c>
      <c r="F5772" s="92" t="s">
        <v>60</v>
      </c>
      <c r="G5772" s="93" t="s">
        <v>41</v>
      </c>
      <c r="H5772" s="93" t="s">
        <v>37</v>
      </c>
      <c r="I5772" s="92" t="s">
        <v>117</v>
      </c>
      <c r="J5772" s="94">
        <v>12691</v>
      </c>
      <c r="K5772" s="95">
        <v>29672</v>
      </c>
      <c r="L5772" s="96">
        <v>2510850.3499997999</v>
      </c>
    </row>
    <row r="5773" spans="1:12" s="97" customFormat="1" ht="15" customHeight="1" x14ac:dyDescent="0.25">
      <c r="A5773" s="91" t="s">
        <v>57</v>
      </c>
      <c r="B5773" s="92" t="s">
        <v>43</v>
      </c>
      <c r="C5773" s="92" t="s">
        <v>34</v>
      </c>
      <c r="D5773" s="92" t="s">
        <v>37</v>
      </c>
      <c r="E5773" s="92" t="s">
        <v>37</v>
      </c>
      <c r="F5773" s="92" t="s">
        <v>60</v>
      </c>
      <c r="G5773" s="93" t="s">
        <v>41</v>
      </c>
      <c r="H5773" s="93" t="s">
        <v>37</v>
      </c>
      <c r="I5773" s="92" t="s">
        <v>45</v>
      </c>
      <c r="J5773" s="94">
        <v>19456</v>
      </c>
      <c r="K5773" s="95">
        <v>32942</v>
      </c>
      <c r="L5773" s="96">
        <v>2612667.5600002501</v>
      </c>
    </row>
    <row r="5774" spans="1:12" s="97" customFormat="1" ht="15" customHeight="1" x14ac:dyDescent="0.25">
      <c r="A5774" s="91" t="s">
        <v>57</v>
      </c>
      <c r="B5774" s="92" t="s">
        <v>43</v>
      </c>
      <c r="C5774" s="92" t="s">
        <v>34</v>
      </c>
      <c r="D5774" s="92" t="s">
        <v>37</v>
      </c>
      <c r="E5774" s="92" t="s">
        <v>37</v>
      </c>
      <c r="F5774" s="92" t="s">
        <v>60</v>
      </c>
      <c r="G5774" s="93" t="s">
        <v>42</v>
      </c>
      <c r="H5774" s="93" t="s">
        <v>37</v>
      </c>
      <c r="I5774" s="92" t="s">
        <v>117</v>
      </c>
      <c r="J5774" s="94">
        <v>12091</v>
      </c>
      <c r="K5774" s="95">
        <v>25533</v>
      </c>
      <c r="L5774" s="96">
        <v>2116586.1099999198</v>
      </c>
    </row>
    <row r="5775" spans="1:12" s="97" customFormat="1" ht="15" customHeight="1" x14ac:dyDescent="0.25">
      <c r="A5775" s="91" t="s">
        <v>57</v>
      </c>
      <c r="B5775" s="92" t="s">
        <v>43</v>
      </c>
      <c r="C5775" s="92" t="s">
        <v>34</v>
      </c>
      <c r="D5775" s="92" t="s">
        <v>37</v>
      </c>
      <c r="E5775" s="92" t="s">
        <v>37</v>
      </c>
      <c r="F5775" s="92" t="s">
        <v>60</v>
      </c>
      <c r="G5775" s="93" t="s">
        <v>42</v>
      </c>
      <c r="H5775" s="93" t="s">
        <v>37</v>
      </c>
      <c r="I5775" s="92" t="s">
        <v>45</v>
      </c>
      <c r="J5775" s="94">
        <v>19588</v>
      </c>
      <c r="K5775" s="95">
        <v>32083</v>
      </c>
      <c r="L5775" s="96">
        <v>2512796.9800002398</v>
      </c>
    </row>
    <row r="5776" spans="1:12" s="97" customFormat="1" ht="15" customHeight="1" x14ac:dyDescent="0.25">
      <c r="A5776" s="91" t="s">
        <v>57</v>
      </c>
      <c r="B5776" s="92" t="s">
        <v>43</v>
      </c>
      <c r="C5776" s="92" t="s">
        <v>34</v>
      </c>
      <c r="D5776" s="92" t="s">
        <v>37</v>
      </c>
      <c r="E5776" s="92" t="s">
        <v>37</v>
      </c>
      <c r="F5776" s="92" t="s">
        <v>60</v>
      </c>
      <c r="G5776" s="93" t="s">
        <v>43</v>
      </c>
      <c r="H5776" s="93" t="s">
        <v>37</v>
      </c>
      <c r="I5776" s="92" t="s">
        <v>117</v>
      </c>
      <c r="J5776" s="94">
        <v>11490</v>
      </c>
      <c r="K5776" s="95">
        <v>23756</v>
      </c>
      <c r="L5776" s="96">
        <v>1915090.6699999501</v>
      </c>
    </row>
    <row r="5777" spans="1:12" s="97" customFormat="1" ht="15" customHeight="1" x14ac:dyDescent="0.25">
      <c r="A5777" s="91" t="s">
        <v>57</v>
      </c>
      <c r="B5777" s="92" t="s">
        <v>43</v>
      </c>
      <c r="C5777" s="92" t="s">
        <v>34</v>
      </c>
      <c r="D5777" s="92" t="s">
        <v>37</v>
      </c>
      <c r="E5777" s="92" t="s">
        <v>37</v>
      </c>
      <c r="F5777" s="92" t="s">
        <v>60</v>
      </c>
      <c r="G5777" s="93" t="s">
        <v>43</v>
      </c>
      <c r="H5777" s="93" t="s">
        <v>37</v>
      </c>
      <c r="I5777" s="92" t="s">
        <v>45</v>
      </c>
      <c r="J5777" s="94">
        <v>18612</v>
      </c>
      <c r="K5777" s="95">
        <v>31005</v>
      </c>
      <c r="L5777" s="96">
        <v>2496381.21000023</v>
      </c>
    </row>
    <row r="5778" spans="1:12" s="97" customFormat="1" ht="15" customHeight="1" x14ac:dyDescent="0.25">
      <c r="A5778" s="91" t="s">
        <v>57</v>
      </c>
      <c r="B5778" s="92" t="s">
        <v>43</v>
      </c>
      <c r="C5778" s="92" t="s">
        <v>34</v>
      </c>
      <c r="D5778" s="92" t="s">
        <v>37</v>
      </c>
      <c r="E5778" s="92" t="s">
        <v>37</v>
      </c>
      <c r="F5778" s="92" t="s">
        <v>60</v>
      </c>
      <c r="G5778" s="93" t="s">
        <v>44</v>
      </c>
      <c r="H5778" s="93" t="s">
        <v>37</v>
      </c>
      <c r="I5778" s="92" t="s">
        <v>117</v>
      </c>
      <c r="J5778" s="94">
        <v>10232</v>
      </c>
      <c r="K5778" s="95">
        <v>20198</v>
      </c>
      <c r="L5778" s="96">
        <v>1605706.7299999699</v>
      </c>
    </row>
    <row r="5779" spans="1:12" s="97" customFormat="1" ht="15" customHeight="1" x14ac:dyDescent="0.25">
      <c r="A5779" s="91" t="s">
        <v>57</v>
      </c>
      <c r="B5779" s="92" t="s">
        <v>43</v>
      </c>
      <c r="C5779" s="92" t="s">
        <v>34</v>
      </c>
      <c r="D5779" s="92" t="s">
        <v>37</v>
      </c>
      <c r="E5779" s="92" t="s">
        <v>37</v>
      </c>
      <c r="F5779" s="92" t="s">
        <v>60</v>
      </c>
      <c r="G5779" s="93" t="s">
        <v>44</v>
      </c>
      <c r="H5779" s="93" t="s">
        <v>37</v>
      </c>
      <c r="I5779" s="92" t="s">
        <v>45</v>
      </c>
      <c r="J5779" s="94">
        <v>17191</v>
      </c>
      <c r="K5779" s="95">
        <v>27925</v>
      </c>
      <c r="L5779" s="96">
        <v>2264740.75000023</v>
      </c>
    </row>
    <row r="5780" spans="1:12" s="97" customFormat="1" ht="15" customHeight="1" x14ac:dyDescent="0.25">
      <c r="A5780" s="91" t="s">
        <v>57</v>
      </c>
      <c r="B5780" s="92" t="s">
        <v>43</v>
      </c>
      <c r="C5780" s="92" t="s">
        <v>34</v>
      </c>
      <c r="D5780" s="92" t="s">
        <v>37</v>
      </c>
      <c r="E5780" s="92" t="s">
        <v>37</v>
      </c>
      <c r="F5780" s="92" t="s">
        <v>60</v>
      </c>
      <c r="G5780" s="93" t="s">
        <v>98</v>
      </c>
      <c r="H5780" s="93" t="s">
        <v>37</v>
      </c>
      <c r="I5780" s="92" t="s">
        <v>117</v>
      </c>
      <c r="J5780" s="94">
        <v>10912</v>
      </c>
      <c r="K5780" s="95">
        <v>23017</v>
      </c>
      <c r="L5780" s="96">
        <v>1963442.4999999299</v>
      </c>
    </row>
    <row r="5781" spans="1:12" s="97" customFormat="1" ht="15" customHeight="1" x14ac:dyDescent="0.25">
      <c r="A5781" s="91" t="s">
        <v>57</v>
      </c>
      <c r="B5781" s="92" t="s">
        <v>43</v>
      </c>
      <c r="C5781" s="92" t="s">
        <v>34</v>
      </c>
      <c r="D5781" s="92" t="s">
        <v>37</v>
      </c>
      <c r="E5781" s="92" t="s">
        <v>37</v>
      </c>
      <c r="F5781" s="92" t="s">
        <v>60</v>
      </c>
      <c r="G5781" s="93" t="s">
        <v>98</v>
      </c>
      <c r="H5781" s="93" t="s">
        <v>37</v>
      </c>
      <c r="I5781" s="92" t="s">
        <v>45</v>
      </c>
      <c r="J5781" s="94">
        <v>19723</v>
      </c>
      <c r="K5781" s="95">
        <v>36393</v>
      </c>
      <c r="L5781" s="96">
        <v>3322419.24000024</v>
      </c>
    </row>
    <row r="5782" spans="1:12" s="97" customFormat="1" ht="15" customHeight="1" x14ac:dyDescent="0.25">
      <c r="A5782" s="91" t="s">
        <v>57</v>
      </c>
      <c r="B5782" s="92" t="s">
        <v>43</v>
      </c>
      <c r="C5782" s="92" t="s">
        <v>34</v>
      </c>
      <c r="D5782" s="92" t="s">
        <v>37</v>
      </c>
      <c r="E5782" s="92" t="s">
        <v>37</v>
      </c>
      <c r="F5782" s="92" t="s">
        <v>60</v>
      </c>
      <c r="G5782" s="93" t="s">
        <v>37</v>
      </c>
      <c r="H5782" s="93" t="s">
        <v>122</v>
      </c>
      <c r="I5782" s="92" t="s">
        <v>117</v>
      </c>
      <c r="J5782" s="94">
        <v>4918</v>
      </c>
      <c r="K5782" s="95">
        <v>10633</v>
      </c>
      <c r="L5782" s="96">
        <v>787698.46000000101</v>
      </c>
    </row>
    <row r="5783" spans="1:12" s="97" customFormat="1" ht="15" customHeight="1" x14ac:dyDescent="0.25">
      <c r="A5783" s="91" t="s">
        <v>57</v>
      </c>
      <c r="B5783" s="92" t="s">
        <v>43</v>
      </c>
      <c r="C5783" s="92" t="s">
        <v>34</v>
      </c>
      <c r="D5783" s="92" t="s">
        <v>37</v>
      </c>
      <c r="E5783" s="92" t="s">
        <v>37</v>
      </c>
      <c r="F5783" s="92" t="s">
        <v>60</v>
      </c>
      <c r="G5783" s="93" t="s">
        <v>37</v>
      </c>
      <c r="H5783" s="93" t="s">
        <v>122</v>
      </c>
      <c r="I5783" s="92" t="s">
        <v>45</v>
      </c>
      <c r="J5783" s="94">
        <v>7235</v>
      </c>
      <c r="K5783" s="95">
        <v>10681</v>
      </c>
      <c r="L5783" s="96">
        <v>719756.95999995805</v>
      </c>
    </row>
    <row r="5784" spans="1:12" s="97" customFormat="1" ht="15" customHeight="1" x14ac:dyDescent="0.25">
      <c r="A5784" s="91" t="s">
        <v>57</v>
      </c>
      <c r="B5784" s="92" t="s">
        <v>43</v>
      </c>
      <c r="C5784" s="92" t="s">
        <v>34</v>
      </c>
      <c r="D5784" s="92" t="s">
        <v>37</v>
      </c>
      <c r="E5784" s="92" t="s">
        <v>37</v>
      </c>
      <c r="F5784" s="92" t="s">
        <v>60</v>
      </c>
      <c r="G5784" s="93" t="s">
        <v>37</v>
      </c>
      <c r="H5784" s="93" t="s">
        <v>37</v>
      </c>
      <c r="I5784" s="92" t="s">
        <v>117</v>
      </c>
      <c r="J5784" s="94">
        <v>55800</v>
      </c>
      <c r="K5784" s="95">
        <v>123969</v>
      </c>
      <c r="L5784" s="96">
        <v>10246840.4700021</v>
      </c>
    </row>
    <row r="5785" spans="1:12" s="97" customFormat="1" ht="15" customHeight="1" x14ac:dyDescent="0.25">
      <c r="A5785" s="91" t="s">
        <v>57</v>
      </c>
      <c r="B5785" s="92" t="s">
        <v>43</v>
      </c>
      <c r="C5785" s="92" t="s">
        <v>34</v>
      </c>
      <c r="D5785" s="92" t="s">
        <v>37</v>
      </c>
      <c r="E5785" s="92" t="s">
        <v>37</v>
      </c>
      <c r="F5785" s="92" t="s">
        <v>60</v>
      </c>
      <c r="G5785" s="93" t="s">
        <v>37</v>
      </c>
      <c r="H5785" s="93" t="s">
        <v>37</v>
      </c>
      <c r="I5785" s="92" t="s">
        <v>45</v>
      </c>
      <c r="J5785" s="94">
        <v>92725</v>
      </c>
      <c r="K5785" s="95">
        <v>162496</v>
      </c>
      <c r="L5785" s="96">
        <v>13384639.009988301</v>
      </c>
    </row>
    <row r="5786" spans="1:12" s="97" customFormat="1" ht="15" customHeight="1" x14ac:dyDescent="0.25">
      <c r="A5786" s="91" t="s">
        <v>57</v>
      </c>
      <c r="B5786" s="92" t="s">
        <v>43</v>
      </c>
      <c r="C5786" s="92" t="s">
        <v>34</v>
      </c>
      <c r="D5786" s="92" t="s">
        <v>37</v>
      </c>
      <c r="E5786" s="92" t="s">
        <v>37</v>
      </c>
      <c r="F5786" s="92" t="s">
        <v>60</v>
      </c>
      <c r="G5786" s="93" t="s">
        <v>37</v>
      </c>
      <c r="H5786" s="93" t="s">
        <v>64</v>
      </c>
      <c r="I5786" s="92" t="s">
        <v>117</v>
      </c>
      <c r="J5786" s="94">
        <v>50473</v>
      </c>
      <c r="K5786" s="95">
        <v>111996</v>
      </c>
      <c r="L5786" s="96">
        <v>9357325.9600006696</v>
      </c>
    </row>
    <row r="5787" spans="1:12" s="97" customFormat="1" ht="15" customHeight="1" x14ac:dyDescent="0.25">
      <c r="A5787" s="91" t="s">
        <v>57</v>
      </c>
      <c r="B5787" s="92" t="s">
        <v>43</v>
      </c>
      <c r="C5787" s="92" t="s">
        <v>34</v>
      </c>
      <c r="D5787" s="92" t="s">
        <v>37</v>
      </c>
      <c r="E5787" s="92" t="s">
        <v>37</v>
      </c>
      <c r="F5787" s="92" t="s">
        <v>60</v>
      </c>
      <c r="G5787" s="93" t="s">
        <v>37</v>
      </c>
      <c r="H5787" s="93" t="s">
        <v>64</v>
      </c>
      <c r="I5787" s="92" t="s">
        <v>45</v>
      </c>
      <c r="J5787" s="94">
        <v>84895</v>
      </c>
      <c r="K5787" s="95">
        <v>150470</v>
      </c>
      <c r="L5787" s="96">
        <v>12546969.219990199</v>
      </c>
    </row>
    <row r="5788" spans="1:12" s="97" customFormat="1" ht="15" customHeight="1" x14ac:dyDescent="0.25">
      <c r="A5788" s="91" t="s">
        <v>57</v>
      </c>
      <c r="B5788" s="92" t="s">
        <v>43</v>
      </c>
      <c r="C5788" s="92" t="s">
        <v>34</v>
      </c>
      <c r="D5788" s="92" t="s">
        <v>37</v>
      </c>
      <c r="E5788" s="92" t="s">
        <v>37</v>
      </c>
      <c r="F5788" s="92" t="s">
        <v>37</v>
      </c>
      <c r="G5788" s="93" t="s">
        <v>41</v>
      </c>
      <c r="H5788" s="93" t="s">
        <v>122</v>
      </c>
      <c r="I5788" s="92" t="s">
        <v>117</v>
      </c>
      <c r="J5788" s="94">
        <v>6504</v>
      </c>
      <c r="K5788" s="95">
        <v>12078</v>
      </c>
      <c r="L5788" s="96">
        <v>973487.33999997005</v>
      </c>
    </row>
    <row r="5789" spans="1:12" s="97" customFormat="1" ht="15" customHeight="1" x14ac:dyDescent="0.25">
      <c r="A5789" s="91" t="s">
        <v>57</v>
      </c>
      <c r="B5789" s="92" t="s">
        <v>43</v>
      </c>
      <c r="C5789" s="92" t="s">
        <v>34</v>
      </c>
      <c r="D5789" s="92" t="s">
        <v>37</v>
      </c>
      <c r="E5789" s="92" t="s">
        <v>37</v>
      </c>
      <c r="F5789" s="92" t="s">
        <v>37</v>
      </c>
      <c r="G5789" s="93" t="s">
        <v>41</v>
      </c>
      <c r="H5789" s="93" t="s">
        <v>122</v>
      </c>
      <c r="I5789" s="92" t="s">
        <v>45</v>
      </c>
      <c r="J5789" s="94">
        <v>9748</v>
      </c>
      <c r="K5789" s="95">
        <v>13217</v>
      </c>
      <c r="L5789" s="96">
        <v>907558.86999994295</v>
      </c>
    </row>
    <row r="5790" spans="1:12" s="97" customFormat="1" ht="15" customHeight="1" x14ac:dyDescent="0.25">
      <c r="A5790" s="91" t="s">
        <v>57</v>
      </c>
      <c r="B5790" s="92" t="s">
        <v>43</v>
      </c>
      <c r="C5790" s="92" t="s">
        <v>34</v>
      </c>
      <c r="D5790" s="92" t="s">
        <v>37</v>
      </c>
      <c r="E5790" s="92" t="s">
        <v>37</v>
      </c>
      <c r="F5790" s="92" t="s">
        <v>37</v>
      </c>
      <c r="G5790" s="93" t="s">
        <v>41</v>
      </c>
      <c r="H5790" s="93" t="s">
        <v>37</v>
      </c>
      <c r="I5790" s="92" t="s">
        <v>117</v>
      </c>
      <c r="J5790" s="94">
        <v>70018</v>
      </c>
      <c r="K5790" s="95">
        <v>160965</v>
      </c>
      <c r="L5790" s="96">
        <v>14236394.819994699</v>
      </c>
    </row>
    <row r="5791" spans="1:12" s="97" customFormat="1" ht="15" customHeight="1" x14ac:dyDescent="0.25">
      <c r="A5791" s="91" t="s">
        <v>57</v>
      </c>
      <c r="B5791" s="92" t="s">
        <v>43</v>
      </c>
      <c r="C5791" s="92" t="s">
        <v>34</v>
      </c>
      <c r="D5791" s="92" t="s">
        <v>37</v>
      </c>
      <c r="E5791" s="92" t="s">
        <v>37</v>
      </c>
      <c r="F5791" s="92" t="s">
        <v>37</v>
      </c>
      <c r="G5791" s="93" t="s">
        <v>41</v>
      </c>
      <c r="H5791" s="93" t="s">
        <v>37</v>
      </c>
      <c r="I5791" s="92" t="s">
        <v>45</v>
      </c>
      <c r="J5791" s="94">
        <v>120074</v>
      </c>
      <c r="K5791" s="95">
        <v>213550</v>
      </c>
      <c r="L5791" s="96">
        <v>17641247.029983301</v>
      </c>
    </row>
    <row r="5792" spans="1:12" s="97" customFormat="1" ht="15" customHeight="1" x14ac:dyDescent="0.25">
      <c r="A5792" s="91" t="s">
        <v>57</v>
      </c>
      <c r="B5792" s="92" t="s">
        <v>43</v>
      </c>
      <c r="C5792" s="92" t="s">
        <v>34</v>
      </c>
      <c r="D5792" s="92" t="s">
        <v>37</v>
      </c>
      <c r="E5792" s="92" t="s">
        <v>37</v>
      </c>
      <c r="F5792" s="92" t="s">
        <v>37</v>
      </c>
      <c r="G5792" s="93" t="s">
        <v>41</v>
      </c>
      <c r="H5792" s="93" t="s">
        <v>64</v>
      </c>
      <c r="I5792" s="92" t="s">
        <v>117</v>
      </c>
      <c r="J5792" s="94">
        <v>63531</v>
      </c>
      <c r="K5792" s="95">
        <v>148887</v>
      </c>
      <c r="L5792" s="96">
        <v>13262907.479995299</v>
      </c>
    </row>
    <row r="5793" spans="1:12" s="97" customFormat="1" ht="15" customHeight="1" x14ac:dyDescent="0.25">
      <c r="A5793" s="91" t="s">
        <v>57</v>
      </c>
      <c r="B5793" s="92" t="s">
        <v>43</v>
      </c>
      <c r="C5793" s="92" t="s">
        <v>34</v>
      </c>
      <c r="D5793" s="92" t="s">
        <v>37</v>
      </c>
      <c r="E5793" s="92" t="s">
        <v>37</v>
      </c>
      <c r="F5793" s="92" t="s">
        <v>37</v>
      </c>
      <c r="G5793" s="93" t="s">
        <v>41</v>
      </c>
      <c r="H5793" s="93" t="s">
        <v>64</v>
      </c>
      <c r="I5793" s="92" t="s">
        <v>45</v>
      </c>
      <c r="J5793" s="94">
        <v>110349</v>
      </c>
      <c r="K5793" s="95">
        <v>200333</v>
      </c>
      <c r="L5793" s="96">
        <v>16733688.159981299</v>
      </c>
    </row>
    <row r="5794" spans="1:12" s="97" customFormat="1" ht="15" customHeight="1" x14ac:dyDescent="0.25">
      <c r="A5794" s="91" t="s">
        <v>57</v>
      </c>
      <c r="B5794" s="92" t="s">
        <v>43</v>
      </c>
      <c r="C5794" s="92" t="s">
        <v>34</v>
      </c>
      <c r="D5794" s="92" t="s">
        <v>37</v>
      </c>
      <c r="E5794" s="92" t="s">
        <v>37</v>
      </c>
      <c r="F5794" s="92" t="s">
        <v>37</v>
      </c>
      <c r="G5794" s="93" t="s">
        <v>42</v>
      </c>
      <c r="H5794" s="93" t="s">
        <v>122</v>
      </c>
      <c r="I5794" s="92" t="s">
        <v>117</v>
      </c>
      <c r="J5794" s="94">
        <v>6084</v>
      </c>
      <c r="K5794" s="95">
        <v>10289</v>
      </c>
      <c r="L5794" s="96">
        <v>834497.25999998301</v>
      </c>
    </row>
    <row r="5795" spans="1:12" s="97" customFormat="1" ht="15" customHeight="1" x14ac:dyDescent="0.25">
      <c r="A5795" s="91" t="s">
        <v>57</v>
      </c>
      <c r="B5795" s="92" t="s">
        <v>43</v>
      </c>
      <c r="C5795" s="92" t="s">
        <v>34</v>
      </c>
      <c r="D5795" s="92" t="s">
        <v>37</v>
      </c>
      <c r="E5795" s="92" t="s">
        <v>37</v>
      </c>
      <c r="F5795" s="92" t="s">
        <v>37</v>
      </c>
      <c r="G5795" s="93" t="s">
        <v>42</v>
      </c>
      <c r="H5795" s="93" t="s">
        <v>122</v>
      </c>
      <c r="I5795" s="92" t="s">
        <v>45</v>
      </c>
      <c r="J5795" s="94">
        <v>10445</v>
      </c>
      <c r="K5795" s="95">
        <v>13679</v>
      </c>
      <c r="L5795" s="96">
        <v>959103.96999993699</v>
      </c>
    </row>
    <row r="5796" spans="1:12" s="97" customFormat="1" ht="15" customHeight="1" x14ac:dyDescent="0.25">
      <c r="A5796" s="91" t="s">
        <v>57</v>
      </c>
      <c r="B5796" s="92" t="s">
        <v>43</v>
      </c>
      <c r="C5796" s="92" t="s">
        <v>34</v>
      </c>
      <c r="D5796" s="92" t="s">
        <v>37</v>
      </c>
      <c r="E5796" s="92" t="s">
        <v>37</v>
      </c>
      <c r="F5796" s="92" t="s">
        <v>37</v>
      </c>
      <c r="G5796" s="93" t="s">
        <v>42</v>
      </c>
      <c r="H5796" s="93" t="s">
        <v>37</v>
      </c>
      <c r="I5796" s="92" t="s">
        <v>117</v>
      </c>
      <c r="J5796" s="94">
        <v>63594</v>
      </c>
      <c r="K5796" s="95">
        <v>134684</v>
      </c>
      <c r="L5796" s="96">
        <v>11803201.699995801</v>
      </c>
    </row>
    <row r="5797" spans="1:12" s="97" customFormat="1" ht="15" customHeight="1" x14ac:dyDescent="0.25">
      <c r="A5797" s="91" t="s">
        <v>57</v>
      </c>
      <c r="B5797" s="92" t="s">
        <v>43</v>
      </c>
      <c r="C5797" s="92" t="s">
        <v>34</v>
      </c>
      <c r="D5797" s="92" t="s">
        <v>37</v>
      </c>
      <c r="E5797" s="92" t="s">
        <v>37</v>
      </c>
      <c r="F5797" s="92" t="s">
        <v>37</v>
      </c>
      <c r="G5797" s="93" t="s">
        <v>42</v>
      </c>
      <c r="H5797" s="93" t="s">
        <v>37</v>
      </c>
      <c r="I5797" s="92" t="s">
        <v>45</v>
      </c>
      <c r="J5797" s="94">
        <v>121315</v>
      </c>
      <c r="K5797" s="95">
        <v>213595</v>
      </c>
      <c r="L5797" s="96">
        <v>17659428.709983099</v>
      </c>
    </row>
    <row r="5798" spans="1:12" s="97" customFormat="1" ht="15" customHeight="1" x14ac:dyDescent="0.25">
      <c r="A5798" s="91" t="s">
        <v>57</v>
      </c>
      <c r="B5798" s="92" t="s">
        <v>43</v>
      </c>
      <c r="C5798" s="92" t="s">
        <v>34</v>
      </c>
      <c r="D5798" s="92" t="s">
        <v>37</v>
      </c>
      <c r="E5798" s="92" t="s">
        <v>37</v>
      </c>
      <c r="F5798" s="92" t="s">
        <v>37</v>
      </c>
      <c r="G5798" s="93" t="s">
        <v>42</v>
      </c>
      <c r="H5798" s="93" t="s">
        <v>64</v>
      </c>
      <c r="I5798" s="92" t="s">
        <v>117</v>
      </c>
      <c r="J5798" s="94">
        <v>57557</v>
      </c>
      <c r="K5798" s="95">
        <v>124395</v>
      </c>
      <c r="L5798" s="96">
        <v>10968704.439996401</v>
      </c>
    </row>
    <row r="5799" spans="1:12" s="97" customFormat="1" ht="15" customHeight="1" x14ac:dyDescent="0.25">
      <c r="A5799" s="91" t="s">
        <v>57</v>
      </c>
      <c r="B5799" s="92" t="s">
        <v>43</v>
      </c>
      <c r="C5799" s="92" t="s">
        <v>34</v>
      </c>
      <c r="D5799" s="92" t="s">
        <v>37</v>
      </c>
      <c r="E5799" s="92" t="s">
        <v>37</v>
      </c>
      <c r="F5799" s="92" t="s">
        <v>37</v>
      </c>
      <c r="G5799" s="93" t="s">
        <v>42</v>
      </c>
      <c r="H5799" s="93" t="s">
        <v>64</v>
      </c>
      <c r="I5799" s="92" t="s">
        <v>45</v>
      </c>
      <c r="J5799" s="94">
        <v>110921</v>
      </c>
      <c r="K5799" s="95">
        <v>199916</v>
      </c>
      <c r="L5799" s="96">
        <v>16700324.739980601</v>
      </c>
    </row>
    <row r="5800" spans="1:12" s="97" customFormat="1" ht="15" customHeight="1" x14ac:dyDescent="0.25">
      <c r="A5800" s="91" t="s">
        <v>57</v>
      </c>
      <c r="B5800" s="92" t="s">
        <v>43</v>
      </c>
      <c r="C5800" s="92" t="s">
        <v>34</v>
      </c>
      <c r="D5800" s="92" t="s">
        <v>37</v>
      </c>
      <c r="E5800" s="92" t="s">
        <v>37</v>
      </c>
      <c r="F5800" s="92" t="s">
        <v>37</v>
      </c>
      <c r="G5800" s="93" t="s">
        <v>43</v>
      </c>
      <c r="H5800" s="93" t="s">
        <v>122</v>
      </c>
      <c r="I5800" s="92" t="s">
        <v>117</v>
      </c>
      <c r="J5800" s="94">
        <v>6064</v>
      </c>
      <c r="K5800" s="95">
        <v>9811</v>
      </c>
      <c r="L5800" s="96">
        <v>784805.139999985</v>
      </c>
    </row>
    <row r="5801" spans="1:12" s="97" customFormat="1" ht="15" customHeight="1" x14ac:dyDescent="0.25">
      <c r="A5801" s="91" t="s">
        <v>57</v>
      </c>
      <c r="B5801" s="92" t="s">
        <v>43</v>
      </c>
      <c r="C5801" s="92" t="s">
        <v>34</v>
      </c>
      <c r="D5801" s="92" t="s">
        <v>37</v>
      </c>
      <c r="E5801" s="92" t="s">
        <v>37</v>
      </c>
      <c r="F5801" s="92" t="s">
        <v>37</v>
      </c>
      <c r="G5801" s="93" t="s">
        <v>43</v>
      </c>
      <c r="H5801" s="93" t="s">
        <v>122</v>
      </c>
      <c r="I5801" s="92" t="s">
        <v>45</v>
      </c>
      <c r="J5801" s="94">
        <v>10794</v>
      </c>
      <c r="K5801" s="95">
        <v>13912</v>
      </c>
      <c r="L5801" s="96">
        <v>998615.599999937</v>
      </c>
    </row>
    <row r="5802" spans="1:12" s="97" customFormat="1" ht="15" customHeight="1" x14ac:dyDescent="0.25">
      <c r="A5802" s="91" t="s">
        <v>57</v>
      </c>
      <c r="B5802" s="92" t="s">
        <v>43</v>
      </c>
      <c r="C5802" s="92" t="s">
        <v>34</v>
      </c>
      <c r="D5802" s="92" t="s">
        <v>37</v>
      </c>
      <c r="E5802" s="92" t="s">
        <v>37</v>
      </c>
      <c r="F5802" s="92" t="s">
        <v>37</v>
      </c>
      <c r="G5802" s="93" t="s">
        <v>43</v>
      </c>
      <c r="H5802" s="93" t="s">
        <v>37</v>
      </c>
      <c r="I5802" s="92" t="s">
        <v>117</v>
      </c>
      <c r="J5802" s="94">
        <v>62858</v>
      </c>
      <c r="K5802" s="95">
        <v>128071</v>
      </c>
      <c r="L5802" s="96">
        <v>11023594.6799963</v>
      </c>
    </row>
    <row r="5803" spans="1:12" s="97" customFormat="1" ht="15" customHeight="1" x14ac:dyDescent="0.25">
      <c r="A5803" s="91" t="s">
        <v>57</v>
      </c>
      <c r="B5803" s="92" t="s">
        <v>43</v>
      </c>
      <c r="C5803" s="92" t="s">
        <v>34</v>
      </c>
      <c r="D5803" s="92" t="s">
        <v>37</v>
      </c>
      <c r="E5803" s="92" t="s">
        <v>37</v>
      </c>
      <c r="F5803" s="92" t="s">
        <v>37</v>
      </c>
      <c r="G5803" s="93" t="s">
        <v>43</v>
      </c>
      <c r="H5803" s="93" t="s">
        <v>37</v>
      </c>
      <c r="I5803" s="92" t="s">
        <v>45</v>
      </c>
      <c r="J5803" s="94">
        <v>122522</v>
      </c>
      <c r="K5803" s="95">
        <v>211289</v>
      </c>
      <c r="L5803" s="96">
        <v>17440405.799981501</v>
      </c>
    </row>
    <row r="5804" spans="1:12" s="97" customFormat="1" ht="15" customHeight="1" x14ac:dyDescent="0.25">
      <c r="A5804" s="91" t="s">
        <v>57</v>
      </c>
      <c r="B5804" s="92" t="s">
        <v>43</v>
      </c>
      <c r="C5804" s="92" t="s">
        <v>34</v>
      </c>
      <c r="D5804" s="92" t="s">
        <v>37</v>
      </c>
      <c r="E5804" s="92" t="s">
        <v>37</v>
      </c>
      <c r="F5804" s="92" t="s">
        <v>37</v>
      </c>
      <c r="G5804" s="93" t="s">
        <v>43</v>
      </c>
      <c r="H5804" s="93" t="s">
        <v>64</v>
      </c>
      <c r="I5804" s="92" t="s">
        <v>117</v>
      </c>
      <c r="J5804" s="94">
        <v>56903</v>
      </c>
      <c r="K5804" s="95">
        <v>118260</v>
      </c>
      <c r="L5804" s="96">
        <v>10238789.539996799</v>
      </c>
    </row>
    <row r="5805" spans="1:12" s="97" customFormat="1" ht="15" customHeight="1" x14ac:dyDescent="0.25">
      <c r="A5805" s="91" t="s">
        <v>57</v>
      </c>
      <c r="B5805" s="92" t="s">
        <v>43</v>
      </c>
      <c r="C5805" s="92" t="s">
        <v>34</v>
      </c>
      <c r="D5805" s="92" t="s">
        <v>37</v>
      </c>
      <c r="E5805" s="92" t="s">
        <v>37</v>
      </c>
      <c r="F5805" s="92" t="s">
        <v>37</v>
      </c>
      <c r="G5805" s="93" t="s">
        <v>43</v>
      </c>
      <c r="H5805" s="93" t="s">
        <v>64</v>
      </c>
      <c r="I5805" s="92" t="s">
        <v>45</v>
      </c>
      <c r="J5805" s="94">
        <v>111907</v>
      </c>
      <c r="K5805" s="95">
        <v>197377</v>
      </c>
      <c r="L5805" s="96">
        <v>16441790.1999807</v>
      </c>
    </row>
    <row r="5806" spans="1:12" s="97" customFormat="1" ht="15" customHeight="1" x14ac:dyDescent="0.25">
      <c r="A5806" s="91" t="s">
        <v>57</v>
      </c>
      <c r="B5806" s="92" t="s">
        <v>43</v>
      </c>
      <c r="C5806" s="92" t="s">
        <v>34</v>
      </c>
      <c r="D5806" s="92" t="s">
        <v>37</v>
      </c>
      <c r="E5806" s="92" t="s">
        <v>37</v>
      </c>
      <c r="F5806" s="92" t="s">
        <v>37</v>
      </c>
      <c r="G5806" s="93" t="s">
        <v>44</v>
      </c>
      <c r="H5806" s="93" t="s">
        <v>122</v>
      </c>
      <c r="I5806" s="92" t="s">
        <v>117</v>
      </c>
      <c r="J5806" s="94">
        <v>6228</v>
      </c>
      <c r="K5806" s="95">
        <v>10604</v>
      </c>
      <c r="L5806" s="96">
        <v>845031.93999998597</v>
      </c>
    </row>
    <row r="5807" spans="1:12" s="97" customFormat="1" ht="15" customHeight="1" x14ac:dyDescent="0.25">
      <c r="A5807" s="91" t="s">
        <v>57</v>
      </c>
      <c r="B5807" s="92" t="s">
        <v>43</v>
      </c>
      <c r="C5807" s="92" t="s">
        <v>34</v>
      </c>
      <c r="D5807" s="92" t="s">
        <v>37</v>
      </c>
      <c r="E5807" s="92" t="s">
        <v>37</v>
      </c>
      <c r="F5807" s="92" t="s">
        <v>37</v>
      </c>
      <c r="G5807" s="93" t="s">
        <v>44</v>
      </c>
      <c r="H5807" s="93" t="s">
        <v>122</v>
      </c>
      <c r="I5807" s="92" t="s">
        <v>45</v>
      </c>
      <c r="J5807" s="94">
        <v>11376</v>
      </c>
      <c r="K5807" s="95">
        <v>15194</v>
      </c>
      <c r="L5807" s="96">
        <v>1099051.8899999601</v>
      </c>
    </row>
    <row r="5808" spans="1:12" s="97" customFormat="1" ht="15" customHeight="1" x14ac:dyDescent="0.25">
      <c r="A5808" s="91" t="s">
        <v>57</v>
      </c>
      <c r="B5808" s="92" t="s">
        <v>43</v>
      </c>
      <c r="C5808" s="92" t="s">
        <v>34</v>
      </c>
      <c r="D5808" s="92" t="s">
        <v>37</v>
      </c>
      <c r="E5808" s="92" t="s">
        <v>37</v>
      </c>
      <c r="F5808" s="92" t="s">
        <v>37</v>
      </c>
      <c r="G5808" s="93" t="s">
        <v>44</v>
      </c>
      <c r="H5808" s="93" t="s">
        <v>37</v>
      </c>
      <c r="I5808" s="92" t="s">
        <v>117</v>
      </c>
      <c r="J5808" s="94">
        <v>59853</v>
      </c>
      <c r="K5808" s="95">
        <v>115161</v>
      </c>
      <c r="L5808" s="96">
        <v>9785381.6099969894</v>
      </c>
    </row>
    <row r="5809" spans="1:12" s="97" customFormat="1" ht="15" customHeight="1" x14ac:dyDescent="0.25">
      <c r="A5809" s="91" t="s">
        <v>57</v>
      </c>
      <c r="B5809" s="92" t="s">
        <v>43</v>
      </c>
      <c r="C5809" s="92" t="s">
        <v>34</v>
      </c>
      <c r="D5809" s="92" t="s">
        <v>37</v>
      </c>
      <c r="E5809" s="92" t="s">
        <v>37</v>
      </c>
      <c r="F5809" s="92" t="s">
        <v>37</v>
      </c>
      <c r="G5809" s="93" t="s">
        <v>44</v>
      </c>
      <c r="H5809" s="93" t="s">
        <v>37</v>
      </c>
      <c r="I5809" s="92" t="s">
        <v>45</v>
      </c>
      <c r="J5809" s="94">
        <v>124910</v>
      </c>
      <c r="K5809" s="95">
        <v>213194</v>
      </c>
      <c r="L5809" s="96">
        <v>17628573.619981699</v>
      </c>
    </row>
    <row r="5810" spans="1:12" s="97" customFormat="1" ht="15" customHeight="1" x14ac:dyDescent="0.25">
      <c r="A5810" s="91" t="s">
        <v>57</v>
      </c>
      <c r="B5810" s="92" t="s">
        <v>43</v>
      </c>
      <c r="C5810" s="92" t="s">
        <v>34</v>
      </c>
      <c r="D5810" s="92" t="s">
        <v>37</v>
      </c>
      <c r="E5810" s="92" t="s">
        <v>37</v>
      </c>
      <c r="F5810" s="92" t="s">
        <v>37</v>
      </c>
      <c r="G5810" s="93" t="s">
        <v>44</v>
      </c>
      <c r="H5810" s="93" t="s">
        <v>64</v>
      </c>
      <c r="I5810" s="92" t="s">
        <v>117</v>
      </c>
      <c r="J5810" s="94">
        <v>53780</v>
      </c>
      <c r="K5810" s="95">
        <v>104557</v>
      </c>
      <c r="L5810" s="96">
        <v>8940349.6699977405</v>
      </c>
    </row>
    <row r="5811" spans="1:12" s="97" customFormat="1" ht="15" customHeight="1" x14ac:dyDescent="0.25">
      <c r="A5811" s="91" t="s">
        <v>57</v>
      </c>
      <c r="B5811" s="92" t="s">
        <v>43</v>
      </c>
      <c r="C5811" s="92" t="s">
        <v>34</v>
      </c>
      <c r="D5811" s="92" t="s">
        <v>37</v>
      </c>
      <c r="E5811" s="92" t="s">
        <v>37</v>
      </c>
      <c r="F5811" s="92" t="s">
        <v>37</v>
      </c>
      <c r="G5811" s="93" t="s">
        <v>44</v>
      </c>
      <c r="H5811" s="93" t="s">
        <v>64</v>
      </c>
      <c r="I5811" s="92" t="s">
        <v>45</v>
      </c>
      <c r="J5811" s="94">
        <v>113744</v>
      </c>
      <c r="K5811" s="95">
        <v>198000</v>
      </c>
      <c r="L5811" s="96">
        <v>16529521.729979699</v>
      </c>
    </row>
    <row r="5812" spans="1:12" s="97" customFormat="1" ht="15" customHeight="1" x14ac:dyDescent="0.25">
      <c r="A5812" s="91" t="s">
        <v>57</v>
      </c>
      <c r="B5812" s="92" t="s">
        <v>43</v>
      </c>
      <c r="C5812" s="92" t="s">
        <v>34</v>
      </c>
      <c r="D5812" s="92" t="s">
        <v>37</v>
      </c>
      <c r="E5812" s="92" t="s">
        <v>37</v>
      </c>
      <c r="F5812" s="92" t="s">
        <v>37</v>
      </c>
      <c r="G5812" s="93" t="s">
        <v>98</v>
      </c>
      <c r="H5812" s="93" t="s">
        <v>122</v>
      </c>
      <c r="I5812" s="92" t="s">
        <v>117</v>
      </c>
      <c r="J5812" s="94">
        <v>5787</v>
      </c>
      <c r="K5812" s="95">
        <v>10604</v>
      </c>
      <c r="L5812" s="96">
        <v>868869.16999998596</v>
      </c>
    </row>
    <row r="5813" spans="1:12" s="97" customFormat="1" ht="15" customHeight="1" x14ac:dyDescent="0.25">
      <c r="A5813" s="91" t="s">
        <v>57</v>
      </c>
      <c r="B5813" s="92" t="s">
        <v>43</v>
      </c>
      <c r="C5813" s="92" t="s">
        <v>34</v>
      </c>
      <c r="D5813" s="92" t="s">
        <v>37</v>
      </c>
      <c r="E5813" s="92" t="s">
        <v>37</v>
      </c>
      <c r="F5813" s="92" t="s">
        <v>37</v>
      </c>
      <c r="G5813" s="93" t="s">
        <v>98</v>
      </c>
      <c r="H5813" s="93" t="s">
        <v>122</v>
      </c>
      <c r="I5813" s="92" t="s">
        <v>45</v>
      </c>
      <c r="J5813" s="94">
        <v>11272</v>
      </c>
      <c r="K5813" s="95">
        <v>15979</v>
      </c>
      <c r="L5813" s="96">
        <v>1136662.98999998</v>
      </c>
    </row>
    <row r="5814" spans="1:12" s="97" customFormat="1" ht="15" customHeight="1" x14ac:dyDescent="0.25">
      <c r="A5814" s="91" t="s">
        <v>57</v>
      </c>
      <c r="B5814" s="92" t="s">
        <v>43</v>
      </c>
      <c r="C5814" s="92" t="s">
        <v>34</v>
      </c>
      <c r="D5814" s="92" t="s">
        <v>37</v>
      </c>
      <c r="E5814" s="92" t="s">
        <v>37</v>
      </c>
      <c r="F5814" s="92" t="s">
        <v>37</v>
      </c>
      <c r="G5814" s="93" t="s">
        <v>98</v>
      </c>
      <c r="H5814" s="93" t="s">
        <v>37</v>
      </c>
      <c r="I5814" s="92" t="s">
        <v>117</v>
      </c>
      <c r="J5814" s="94">
        <v>57251</v>
      </c>
      <c r="K5814" s="95">
        <v>115342</v>
      </c>
      <c r="L5814" s="96">
        <v>10231156.079997201</v>
      </c>
    </row>
    <row r="5815" spans="1:12" s="97" customFormat="1" ht="15" customHeight="1" x14ac:dyDescent="0.25">
      <c r="A5815" s="91" t="s">
        <v>57</v>
      </c>
      <c r="B5815" s="92" t="s">
        <v>43</v>
      </c>
      <c r="C5815" s="92" t="s">
        <v>34</v>
      </c>
      <c r="D5815" s="92" t="s">
        <v>37</v>
      </c>
      <c r="E5815" s="92" t="s">
        <v>37</v>
      </c>
      <c r="F5815" s="92" t="s">
        <v>37</v>
      </c>
      <c r="G5815" s="93" t="s">
        <v>98</v>
      </c>
      <c r="H5815" s="93" t="s">
        <v>37</v>
      </c>
      <c r="I5815" s="92" t="s">
        <v>45</v>
      </c>
      <c r="J5815" s="94">
        <v>130381</v>
      </c>
      <c r="K5815" s="95">
        <v>240757</v>
      </c>
      <c r="L5815" s="96">
        <v>21452554.1499965</v>
      </c>
    </row>
    <row r="5816" spans="1:12" s="97" customFormat="1" ht="15" customHeight="1" x14ac:dyDescent="0.25">
      <c r="A5816" s="91" t="s">
        <v>57</v>
      </c>
      <c r="B5816" s="92" t="s">
        <v>43</v>
      </c>
      <c r="C5816" s="92" t="s">
        <v>34</v>
      </c>
      <c r="D5816" s="92" t="s">
        <v>37</v>
      </c>
      <c r="E5816" s="92" t="s">
        <v>37</v>
      </c>
      <c r="F5816" s="92" t="s">
        <v>37</v>
      </c>
      <c r="G5816" s="93" t="s">
        <v>98</v>
      </c>
      <c r="H5816" s="93" t="s">
        <v>64</v>
      </c>
      <c r="I5816" s="92" t="s">
        <v>117</v>
      </c>
      <c r="J5816" s="94">
        <v>51606</v>
      </c>
      <c r="K5816" s="95">
        <v>104738</v>
      </c>
      <c r="L5816" s="96">
        <v>9362286.9099978004</v>
      </c>
    </row>
    <row r="5817" spans="1:12" s="97" customFormat="1" ht="15" customHeight="1" x14ac:dyDescent="0.25">
      <c r="A5817" s="91" t="s">
        <v>57</v>
      </c>
      <c r="B5817" s="92" t="s">
        <v>43</v>
      </c>
      <c r="C5817" s="92" t="s">
        <v>34</v>
      </c>
      <c r="D5817" s="92" t="s">
        <v>37</v>
      </c>
      <c r="E5817" s="92" t="s">
        <v>37</v>
      </c>
      <c r="F5817" s="92" t="s">
        <v>37</v>
      </c>
      <c r="G5817" s="93" t="s">
        <v>98</v>
      </c>
      <c r="H5817" s="93" t="s">
        <v>64</v>
      </c>
      <c r="I5817" s="92" t="s">
        <v>45</v>
      </c>
      <c r="J5817" s="94">
        <v>119321</v>
      </c>
      <c r="K5817" s="95">
        <v>224778</v>
      </c>
      <c r="L5817" s="96">
        <v>20315891.1599929</v>
      </c>
    </row>
    <row r="5818" spans="1:12" s="97" customFormat="1" ht="15" customHeight="1" x14ac:dyDescent="0.25">
      <c r="A5818" s="91" t="s">
        <v>57</v>
      </c>
      <c r="B5818" s="92" t="s">
        <v>43</v>
      </c>
      <c r="C5818" s="92" t="s">
        <v>34</v>
      </c>
      <c r="D5818" s="92" t="s">
        <v>37</v>
      </c>
      <c r="E5818" s="92" t="s">
        <v>37</v>
      </c>
      <c r="F5818" s="92" t="s">
        <v>37</v>
      </c>
      <c r="G5818" s="93" t="s">
        <v>37</v>
      </c>
      <c r="H5818" s="93" t="s">
        <v>122</v>
      </c>
      <c r="I5818" s="92" t="s">
        <v>117</v>
      </c>
      <c r="J5818" s="94">
        <v>25953</v>
      </c>
      <c r="K5818" s="95">
        <v>54025</v>
      </c>
      <c r="L5818" s="96">
        <v>4360678.6100001996</v>
      </c>
    </row>
    <row r="5819" spans="1:12" s="97" customFormat="1" ht="15" customHeight="1" x14ac:dyDescent="0.25">
      <c r="A5819" s="91" t="s">
        <v>57</v>
      </c>
      <c r="B5819" s="92" t="s">
        <v>43</v>
      </c>
      <c r="C5819" s="92" t="s">
        <v>34</v>
      </c>
      <c r="D5819" s="92" t="s">
        <v>37</v>
      </c>
      <c r="E5819" s="92" t="s">
        <v>37</v>
      </c>
      <c r="F5819" s="92" t="s">
        <v>37</v>
      </c>
      <c r="G5819" s="93" t="s">
        <v>37</v>
      </c>
      <c r="H5819" s="93" t="s">
        <v>122</v>
      </c>
      <c r="I5819" s="92" t="s">
        <v>45</v>
      </c>
      <c r="J5819" s="94">
        <v>46230</v>
      </c>
      <c r="K5819" s="95">
        <v>72980</v>
      </c>
      <c r="L5819" s="96">
        <v>5171982.5399994403</v>
      </c>
    </row>
    <row r="5820" spans="1:12" s="97" customFormat="1" ht="15" customHeight="1" x14ac:dyDescent="0.25">
      <c r="A5820" s="91" t="s">
        <v>57</v>
      </c>
      <c r="B5820" s="92" t="s">
        <v>43</v>
      </c>
      <c r="C5820" s="92" t="s">
        <v>34</v>
      </c>
      <c r="D5820" s="92" t="s">
        <v>37</v>
      </c>
      <c r="E5820" s="92" t="s">
        <v>37</v>
      </c>
      <c r="F5820" s="92" t="s">
        <v>37</v>
      </c>
      <c r="G5820" s="93" t="s">
        <v>37</v>
      </c>
      <c r="H5820" s="93" t="s">
        <v>37</v>
      </c>
      <c r="I5820" s="92" t="s">
        <v>117</v>
      </c>
      <c r="J5820" s="94">
        <v>305048</v>
      </c>
      <c r="K5820" s="95">
        <v>669813</v>
      </c>
      <c r="L5820" s="96">
        <v>58467801.410111502</v>
      </c>
    </row>
    <row r="5821" spans="1:12" s="97" customFormat="1" ht="15" customHeight="1" x14ac:dyDescent="0.25">
      <c r="A5821" s="91" t="s">
        <v>57</v>
      </c>
      <c r="B5821" s="92" t="s">
        <v>43</v>
      </c>
      <c r="C5821" s="92" t="s">
        <v>34</v>
      </c>
      <c r="D5821" s="92" t="s">
        <v>37</v>
      </c>
      <c r="E5821" s="92" t="s">
        <v>37</v>
      </c>
      <c r="F5821" s="92" t="s">
        <v>37</v>
      </c>
      <c r="G5821" s="93" t="s">
        <v>37</v>
      </c>
      <c r="H5821" s="93" t="s">
        <v>37</v>
      </c>
      <c r="I5821" s="92" t="s">
        <v>45</v>
      </c>
      <c r="J5821" s="94">
        <v>602829</v>
      </c>
      <c r="K5821" s="95">
        <v>1112390</v>
      </c>
      <c r="L5821" s="96">
        <v>93453352.609938696</v>
      </c>
    </row>
    <row r="5822" spans="1:12" s="97" customFormat="1" ht="15" customHeight="1" x14ac:dyDescent="0.25">
      <c r="A5822" s="91" t="s">
        <v>57</v>
      </c>
      <c r="B5822" s="92" t="s">
        <v>43</v>
      </c>
      <c r="C5822" s="92" t="s">
        <v>34</v>
      </c>
      <c r="D5822" s="92" t="s">
        <v>37</v>
      </c>
      <c r="E5822" s="92" t="s">
        <v>37</v>
      </c>
      <c r="F5822" s="92" t="s">
        <v>37</v>
      </c>
      <c r="G5822" s="93" t="s">
        <v>37</v>
      </c>
      <c r="H5822" s="93" t="s">
        <v>64</v>
      </c>
      <c r="I5822" s="92" t="s">
        <v>117</v>
      </c>
      <c r="J5822" s="94">
        <v>276318</v>
      </c>
      <c r="K5822" s="95">
        <v>605150</v>
      </c>
      <c r="L5822" s="96">
        <v>53112384.010085598</v>
      </c>
    </row>
    <row r="5823" spans="1:12" s="97" customFormat="1" ht="15" customHeight="1" x14ac:dyDescent="0.25">
      <c r="A5823" s="91" t="s">
        <v>57</v>
      </c>
      <c r="B5823" s="92" t="s">
        <v>43</v>
      </c>
      <c r="C5823" s="92" t="s">
        <v>34</v>
      </c>
      <c r="D5823" s="92" t="s">
        <v>37</v>
      </c>
      <c r="E5823" s="92" t="s">
        <v>37</v>
      </c>
      <c r="F5823" s="92" t="s">
        <v>37</v>
      </c>
      <c r="G5823" s="93" t="s">
        <v>37</v>
      </c>
      <c r="H5823" s="93" t="s">
        <v>64</v>
      </c>
      <c r="I5823" s="92" t="s">
        <v>45</v>
      </c>
      <c r="J5823" s="94">
        <v>552604</v>
      </c>
      <c r="K5823" s="95">
        <v>1028699</v>
      </c>
      <c r="L5823" s="96">
        <v>87364008.730002493</v>
      </c>
    </row>
    <row r="5824" spans="1:12" s="97" customFormat="1" ht="15" customHeight="1" x14ac:dyDescent="0.25">
      <c r="A5824" s="91" t="s">
        <v>57</v>
      </c>
      <c r="B5824" s="92" t="s">
        <v>43</v>
      </c>
      <c r="C5824" s="92" t="s">
        <v>56</v>
      </c>
      <c r="D5824" s="92" t="s">
        <v>123</v>
      </c>
      <c r="E5824" s="92" t="s">
        <v>61</v>
      </c>
      <c r="F5824" s="92" t="s">
        <v>37</v>
      </c>
      <c r="G5824" s="93" t="s">
        <v>37</v>
      </c>
      <c r="H5824" s="93" t="s">
        <v>37</v>
      </c>
      <c r="I5824" s="92" t="s">
        <v>117</v>
      </c>
      <c r="J5824" s="94">
        <v>9582</v>
      </c>
      <c r="K5824" s="95">
        <v>15540</v>
      </c>
      <c r="L5824" s="96">
        <v>721884.15999999596</v>
      </c>
    </row>
    <row r="5825" spans="1:12" s="97" customFormat="1" ht="15" customHeight="1" x14ac:dyDescent="0.25">
      <c r="A5825" s="91" t="s">
        <v>57</v>
      </c>
      <c r="B5825" s="92" t="s">
        <v>43</v>
      </c>
      <c r="C5825" s="92" t="s">
        <v>56</v>
      </c>
      <c r="D5825" s="92" t="s">
        <v>123</v>
      </c>
      <c r="E5825" s="92" t="s">
        <v>61</v>
      </c>
      <c r="F5825" s="92" t="s">
        <v>37</v>
      </c>
      <c r="G5825" s="93" t="s">
        <v>37</v>
      </c>
      <c r="H5825" s="93" t="s">
        <v>37</v>
      </c>
      <c r="I5825" s="92" t="s">
        <v>45</v>
      </c>
      <c r="J5825" s="94">
        <v>21279</v>
      </c>
      <c r="K5825" s="95">
        <v>30077</v>
      </c>
      <c r="L5825" s="96">
        <v>1166586.5</v>
      </c>
    </row>
    <row r="5826" spans="1:12" s="97" customFormat="1" ht="15" customHeight="1" x14ac:dyDescent="0.25">
      <c r="A5826" s="91" t="s">
        <v>57</v>
      </c>
      <c r="B5826" s="92" t="s">
        <v>43</v>
      </c>
      <c r="C5826" s="92" t="s">
        <v>56</v>
      </c>
      <c r="D5826" s="92" t="s">
        <v>123</v>
      </c>
      <c r="E5826" s="92" t="s">
        <v>62</v>
      </c>
      <c r="F5826" s="92" t="s">
        <v>37</v>
      </c>
      <c r="G5826" s="93" t="s">
        <v>37</v>
      </c>
      <c r="H5826" s="93" t="s">
        <v>37</v>
      </c>
      <c r="I5826" s="92" t="s">
        <v>117</v>
      </c>
      <c r="J5826" s="94">
        <v>5434</v>
      </c>
      <c r="K5826" s="95">
        <v>8767</v>
      </c>
      <c r="L5826" s="96">
        <v>406931.46999999799</v>
      </c>
    </row>
    <row r="5827" spans="1:12" s="97" customFormat="1" ht="15" customHeight="1" x14ac:dyDescent="0.25">
      <c r="A5827" s="91" t="s">
        <v>57</v>
      </c>
      <c r="B5827" s="92" t="s">
        <v>43</v>
      </c>
      <c r="C5827" s="92" t="s">
        <v>56</v>
      </c>
      <c r="D5827" s="92" t="s">
        <v>123</v>
      </c>
      <c r="E5827" s="92" t="s">
        <v>62</v>
      </c>
      <c r="F5827" s="92" t="s">
        <v>37</v>
      </c>
      <c r="G5827" s="93" t="s">
        <v>37</v>
      </c>
      <c r="H5827" s="93" t="s">
        <v>37</v>
      </c>
      <c r="I5827" s="92" t="s">
        <v>45</v>
      </c>
      <c r="J5827" s="94">
        <v>9464</v>
      </c>
      <c r="K5827" s="95">
        <v>12886</v>
      </c>
      <c r="L5827" s="96">
        <v>487131.9</v>
      </c>
    </row>
    <row r="5828" spans="1:12" s="97" customFormat="1" ht="15" customHeight="1" x14ac:dyDescent="0.25">
      <c r="A5828" s="91" t="s">
        <v>57</v>
      </c>
      <c r="B5828" s="92" t="s">
        <v>43</v>
      </c>
      <c r="C5828" s="92" t="s">
        <v>56</v>
      </c>
      <c r="D5828" s="92" t="s">
        <v>123</v>
      </c>
      <c r="E5828" s="92" t="s">
        <v>37</v>
      </c>
      <c r="F5828" s="92" t="s">
        <v>120</v>
      </c>
      <c r="G5828" s="93" t="s">
        <v>37</v>
      </c>
      <c r="H5828" s="93" t="s">
        <v>37</v>
      </c>
      <c r="I5828" s="92" t="s">
        <v>117</v>
      </c>
      <c r="J5828" s="94">
        <v>1293</v>
      </c>
      <c r="K5828" s="95">
        <v>2051</v>
      </c>
      <c r="L5828" s="96">
        <v>88120.300000000396</v>
      </c>
    </row>
    <row r="5829" spans="1:12" s="97" customFormat="1" ht="15" customHeight="1" x14ac:dyDescent="0.25">
      <c r="A5829" s="91" t="s">
        <v>57</v>
      </c>
      <c r="B5829" s="92" t="s">
        <v>43</v>
      </c>
      <c r="C5829" s="92" t="s">
        <v>56</v>
      </c>
      <c r="D5829" s="92" t="s">
        <v>123</v>
      </c>
      <c r="E5829" s="92" t="s">
        <v>37</v>
      </c>
      <c r="F5829" s="92" t="s">
        <v>120</v>
      </c>
      <c r="G5829" s="93" t="s">
        <v>37</v>
      </c>
      <c r="H5829" s="93" t="s">
        <v>37</v>
      </c>
      <c r="I5829" s="92" t="s">
        <v>45</v>
      </c>
      <c r="J5829" s="94">
        <v>2144</v>
      </c>
      <c r="K5829" s="95">
        <v>2998</v>
      </c>
      <c r="L5829" s="96">
        <v>107502.39999999999</v>
      </c>
    </row>
    <row r="5830" spans="1:12" s="97" customFormat="1" ht="15" customHeight="1" x14ac:dyDescent="0.25">
      <c r="A5830" s="91" t="s">
        <v>57</v>
      </c>
      <c r="B5830" s="92" t="s">
        <v>43</v>
      </c>
      <c r="C5830" s="92" t="s">
        <v>56</v>
      </c>
      <c r="D5830" s="92" t="s">
        <v>123</v>
      </c>
      <c r="E5830" s="92" t="s">
        <v>37</v>
      </c>
      <c r="F5830" s="92" t="s">
        <v>121</v>
      </c>
      <c r="G5830" s="93" t="s">
        <v>37</v>
      </c>
      <c r="H5830" s="93" t="s">
        <v>37</v>
      </c>
      <c r="I5830" s="92" t="s">
        <v>117</v>
      </c>
      <c r="J5830" s="94">
        <v>11796</v>
      </c>
      <c r="K5830" s="95">
        <v>18765</v>
      </c>
      <c r="L5830" s="96">
        <v>860426.94000000902</v>
      </c>
    </row>
    <row r="5831" spans="1:12" s="97" customFormat="1" ht="15" customHeight="1" x14ac:dyDescent="0.25">
      <c r="A5831" s="91" t="s">
        <v>57</v>
      </c>
      <c r="B5831" s="92" t="s">
        <v>43</v>
      </c>
      <c r="C5831" s="92" t="s">
        <v>56</v>
      </c>
      <c r="D5831" s="92" t="s">
        <v>123</v>
      </c>
      <c r="E5831" s="92" t="s">
        <v>37</v>
      </c>
      <c r="F5831" s="92" t="s">
        <v>121</v>
      </c>
      <c r="G5831" s="93" t="s">
        <v>37</v>
      </c>
      <c r="H5831" s="93" t="s">
        <v>37</v>
      </c>
      <c r="I5831" s="92" t="s">
        <v>45</v>
      </c>
      <c r="J5831" s="94">
        <v>24673</v>
      </c>
      <c r="K5831" s="95">
        <v>34533</v>
      </c>
      <c r="L5831" s="96">
        <v>1327847.5</v>
      </c>
    </row>
    <row r="5832" spans="1:12" s="97" customFormat="1" ht="15" customHeight="1" x14ac:dyDescent="0.25">
      <c r="A5832" s="91" t="s">
        <v>57</v>
      </c>
      <c r="B5832" s="92" t="s">
        <v>43</v>
      </c>
      <c r="C5832" s="92" t="s">
        <v>56</v>
      </c>
      <c r="D5832" s="92" t="s">
        <v>123</v>
      </c>
      <c r="E5832" s="92" t="s">
        <v>37</v>
      </c>
      <c r="F5832" s="92" t="s">
        <v>60</v>
      </c>
      <c r="G5832" s="93" t="s">
        <v>37</v>
      </c>
      <c r="H5832" s="93" t="s">
        <v>37</v>
      </c>
      <c r="I5832" s="92" t="s">
        <v>117</v>
      </c>
      <c r="J5832" s="94">
        <v>1931</v>
      </c>
      <c r="K5832" s="95">
        <v>3491</v>
      </c>
      <c r="L5832" s="96">
        <v>180268.390000001</v>
      </c>
    </row>
    <row r="5833" spans="1:12" s="97" customFormat="1" ht="15" customHeight="1" x14ac:dyDescent="0.25">
      <c r="A5833" s="91" t="s">
        <v>57</v>
      </c>
      <c r="B5833" s="92" t="s">
        <v>43</v>
      </c>
      <c r="C5833" s="92" t="s">
        <v>56</v>
      </c>
      <c r="D5833" s="92" t="s">
        <v>123</v>
      </c>
      <c r="E5833" s="92" t="s">
        <v>37</v>
      </c>
      <c r="F5833" s="92" t="s">
        <v>60</v>
      </c>
      <c r="G5833" s="93" t="s">
        <v>37</v>
      </c>
      <c r="H5833" s="93" t="s">
        <v>37</v>
      </c>
      <c r="I5833" s="92" t="s">
        <v>45</v>
      </c>
      <c r="J5833" s="94">
        <v>3939</v>
      </c>
      <c r="K5833" s="95">
        <v>5432</v>
      </c>
      <c r="L5833" s="96">
        <v>218368.5</v>
      </c>
    </row>
    <row r="5834" spans="1:12" s="97" customFormat="1" ht="15" customHeight="1" x14ac:dyDescent="0.25">
      <c r="A5834" s="91" t="s">
        <v>57</v>
      </c>
      <c r="B5834" s="92" t="s">
        <v>43</v>
      </c>
      <c r="C5834" s="92" t="s">
        <v>56</v>
      </c>
      <c r="D5834" s="92" t="s">
        <v>123</v>
      </c>
      <c r="E5834" s="92" t="s">
        <v>37</v>
      </c>
      <c r="F5834" s="92" t="s">
        <v>37</v>
      </c>
      <c r="G5834" s="93" t="s">
        <v>37</v>
      </c>
      <c r="H5834" s="93" t="s">
        <v>37</v>
      </c>
      <c r="I5834" s="92" t="s">
        <v>117</v>
      </c>
      <c r="J5834" s="94">
        <v>15016</v>
      </c>
      <c r="K5834" s="95">
        <v>24307</v>
      </c>
      <c r="L5834" s="96">
        <v>1128815.6300000199</v>
      </c>
    </row>
    <row r="5835" spans="1:12" s="97" customFormat="1" ht="15" customHeight="1" x14ac:dyDescent="0.25">
      <c r="A5835" s="91" t="s">
        <v>57</v>
      </c>
      <c r="B5835" s="92" t="s">
        <v>43</v>
      </c>
      <c r="C5835" s="92" t="s">
        <v>56</v>
      </c>
      <c r="D5835" s="92" t="s">
        <v>123</v>
      </c>
      <c r="E5835" s="92" t="s">
        <v>37</v>
      </c>
      <c r="F5835" s="92" t="s">
        <v>37</v>
      </c>
      <c r="G5835" s="93" t="s">
        <v>37</v>
      </c>
      <c r="H5835" s="93" t="s">
        <v>37</v>
      </c>
      <c r="I5835" s="92" t="s">
        <v>45</v>
      </c>
      <c r="J5835" s="94">
        <v>30743</v>
      </c>
      <c r="K5835" s="95">
        <v>42963</v>
      </c>
      <c r="L5835" s="96">
        <v>1653718.4000001401</v>
      </c>
    </row>
    <row r="5836" spans="1:12" s="97" customFormat="1" ht="15" customHeight="1" x14ac:dyDescent="0.25">
      <c r="A5836" s="91" t="s">
        <v>57</v>
      </c>
      <c r="B5836" s="92" t="s">
        <v>43</v>
      </c>
      <c r="C5836" s="92" t="s">
        <v>56</v>
      </c>
      <c r="D5836" s="92" t="s">
        <v>125</v>
      </c>
      <c r="E5836" s="92" t="s">
        <v>61</v>
      </c>
      <c r="F5836" s="92" t="s">
        <v>37</v>
      </c>
      <c r="G5836" s="93" t="s">
        <v>37</v>
      </c>
      <c r="H5836" s="93" t="s">
        <v>37</v>
      </c>
      <c r="I5836" s="92" t="s">
        <v>117</v>
      </c>
      <c r="J5836" s="94">
        <v>4052</v>
      </c>
      <c r="K5836" s="95">
        <v>15357</v>
      </c>
      <c r="L5836" s="96">
        <v>1416095.84</v>
      </c>
    </row>
    <row r="5837" spans="1:12" s="97" customFormat="1" ht="15" customHeight="1" x14ac:dyDescent="0.25">
      <c r="A5837" s="91" t="s">
        <v>57</v>
      </c>
      <c r="B5837" s="92" t="s">
        <v>43</v>
      </c>
      <c r="C5837" s="92" t="s">
        <v>56</v>
      </c>
      <c r="D5837" s="92" t="s">
        <v>125</v>
      </c>
      <c r="E5837" s="92" t="s">
        <v>61</v>
      </c>
      <c r="F5837" s="92" t="s">
        <v>37</v>
      </c>
      <c r="G5837" s="93" t="s">
        <v>37</v>
      </c>
      <c r="H5837" s="93" t="s">
        <v>37</v>
      </c>
      <c r="I5837" s="92" t="s">
        <v>45</v>
      </c>
      <c r="J5837" s="94">
        <v>4866</v>
      </c>
      <c r="K5837" s="95">
        <v>14287</v>
      </c>
      <c r="L5837" s="96">
        <v>1048904.99999982</v>
      </c>
    </row>
    <row r="5838" spans="1:12" s="97" customFormat="1" ht="15" customHeight="1" x14ac:dyDescent="0.25">
      <c r="A5838" s="91" t="s">
        <v>57</v>
      </c>
      <c r="B5838" s="92" t="s">
        <v>43</v>
      </c>
      <c r="C5838" s="92" t="s">
        <v>56</v>
      </c>
      <c r="D5838" s="92" t="s">
        <v>125</v>
      </c>
      <c r="E5838" s="92" t="s">
        <v>62</v>
      </c>
      <c r="F5838" s="92" t="s">
        <v>37</v>
      </c>
      <c r="G5838" s="93" t="s">
        <v>37</v>
      </c>
      <c r="H5838" s="93" t="s">
        <v>37</v>
      </c>
      <c r="I5838" s="92" t="s">
        <v>117</v>
      </c>
      <c r="J5838" s="94">
        <v>2557</v>
      </c>
      <c r="K5838" s="95">
        <v>9893</v>
      </c>
      <c r="L5838" s="96">
        <v>880038.93999989599</v>
      </c>
    </row>
    <row r="5839" spans="1:12" s="97" customFormat="1" ht="15" customHeight="1" x14ac:dyDescent="0.25">
      <c r="A5839" s="91" t="s">
        <v>57</v>
      </c>
      <c r="B5839" s="92" t="s">
        <v>43</v>
      </c>
      <c r="C5839" s="92" t="s">
        <v>56</v>
      </c>
      <c r="D5839" s="92" t="s">
        <v>125</v>
      </c>
      <c r="E5839" s="92" t="s">
        <v>62</v>
      </c>
      <c r="F5839" s="92" t="s">
        <v>37</v>
      </c>
      <c r="G5839" s="93" t="s">
        <v>37</v>
      </c>
      <c r="H5839" s="93" t="s">
        <v>37</v>
      </c>
      <c r="I5839" s="92" t="s">
        <v>45</v>
      </c>
      <c r="J5839" s="94">
        <v>2329</v>
      </c>
      <c r="K5839" s="95">
        <v>5788</v>
      </c>
      <c r="L5839" s="96">
        <v>407226.89999997901</v>
      </c>
    </row>
    <row r="5840" spans="1:12" s="97" customFormat="1" ht="15" customHeight="1" x14ac:dyDescent="0.25">
      <c r="A5840" s="91" t="s">
        <v>57</v>
      </c>
      <c r="B5840" s="92" t="s">
        <v>43</v>
      </c>
      <c r="C5840" s="92" t="s">
        <v>56</v>
      </c>
      <c r="D5840" s="92" t="s">
        <v>125</v>
      </c>
      <c r="E5840" s="92" t="s">
        <v>37</v>
      </c>
      <c r="F5840" s="92" t="s">
        <v>120</v>
      </c>
      <c r="G5840" s="93" t="s">
        <v>37</v>
      </c>
      <c r="H5840" s="93" t="s">
        <v>37</v>
      </c>
      <c r="I5840" s="92" t="s">
        <v>117</v>
      </c>
      <c r="J5840" s="94">
        <v>612</v>
      </c>
      <c r="K5840" s="95">
        <v>2236</v>
      </c>
      <c r="L5840" s="96">
        <v>258783.630000006</v>
      </c>
    </row>
    <row r="5841" spans="1:12" s="97" customFormat="1" ht="15" customHeight="1" x14ac:dyDescent="0.25">
      <c r="A5841" s="91" t="s">
        <v>57</v>
      </c>
      <c r="B5841" s="92" t="s">
        <v>43</v>
      </c>
      <c r="C5841" s="92" t="s">
        <v>56</v>
      </c>
      <c r="D5841" s="92" t="s">
        <v>125</v>
      </c>
      <c r="E5841" s="92" t="s">
        <v>37</v>
      </c>
      <c r="F5841" s="92" t="s">
        <v>120</v>
      </c>
      <c r="G5841" s="93" t="s">
        <v>37</v>
      </c>
      <c r="H5841" s="93" t="s">
        <v>37</v>
      </c>
      <c r="I5841" s="92" t="s">
        <v>45</v>
      </c>
      <c r="J5841" s="94">
        <v>588</v>
      </c>
      <c r="K5841" s="95">
        <v>1842</v>
      </c>
      <c r="L5841" s="96">
        <v>138021.700000004</v>
      </c>
    </row>
    <row r="5842" spans="1:12" s="97" customFormat="1" ht="15" customHeight="1" x14ac:dyDescent="0.25">
      <c r="A5842" s="91" t="s">
        <v>57</v>
      </c>
      <c r="B5842" s="92" t="s">
        <v>43</v>
      </c>
      <c r="C5842" s="92" t="s">
        <v>56</v>
      </c>
      <c r="D5842" s="92" t="s">
        <v>125</v>
      </c>
      <c r="E5842" s="92" t="s">
        <v>37</v>
      </c>
      <c r="F5842" s="92" t="s">
        <v>121</v>
      </c>
      <c r="G5842" s="93" t="s">
        <v>37</v>
      </c>
      <c r="H5842" s="93" t="s">
        <v>37</v>
      </c>
      <c r="I5842" s="92" t="s">
        <v>117</v>
      </c>
      <c r="J5842" s="94">
        <v>5227</v>
      </c>
      <c r="K5842" s="95">
        <v>19743</v>
      </c>
      <c r="L5842" s="96">
        <v>1758381.1800003501</v>
      </c>
    </row>
    <row r="5843" spans="1:12" s="97" customFormat="1" ht="15" customHeight="1" x14ac:dyDescent="0.25">
      <c r="A5843" s="91" t="s">
        <v>57</v>
      </c>
      <c r="B5843" s="92" t="s">
        <v>43</v>
      </c>
      <c r="C5843" s="92" t="s">
        <v>56</v>
      </c>
      <c r="D5843" s="92" t="s">
        <v>125</v>
      </c>
      <c r="E5843" s="92" t="s">
        <v>37</v>
      </c>
      <c r="F5843" s="92" t="s">
        <v>121</v>
      </c>
      <c r="G5843" s="93" t="s">
        <v>37</v>
      </c>
      <c r="H5843" s="93" t="s">
        <v>37</v>
      </c>
      <c r="I5843" s="92" t="s">
        <v>45</v>
      </c>
      <c r="J5843" s="94">
        <v>5839</v>
      </c>
      <c r="K5843" s="95">
        <v>16269</v>
      </c>
      <c r="L5843" s="96">
        <v>1182937.59999991</v>
      </c>
    </row>
    <row r="5844" spans="1:12" s="97" customFormat="1" ht="15" customHeight="1" x14ac:dyDescent="0.25">
      <c r="A5844" s="91" t="s">
        <v>57</v>
      </c>
      <c r="B5844" s="92" t="s">
        <v>43</v>
      </c>
      <c r="C5844" s="92" t="s">
        <v>56</v>
      </c>
      <c r="D5844" s="92" t="s">
        <v>125</v>
      </c>
      <c r="E5844" s="92" t="s">
        <v>37</v>
      </c>
      <c r="F5844" s="92" t="s">
        <v>60</v>
      </c>
      <c r="G5844" s="93" t="s">
        <v>37</v>
      </c>
      <c r="H5844" s="93" t="s">
        <v>37</v>
      </c>
      <c r="I5844" s="92" t="s">
        <v>117</v>
      </c>
      <c r="J5844" s="94">
        <v>775</v>
      </c>
      <c r="K5844" s="95">
        <v>3271</v>
      </c>
      <c r="L5844" s="96">
        <v>278969.970000008</v>
      </c>
    </row>
    <row r="5845" spans="1:12" s="97" customFormat="1" ht="15" customHeight="1" x14ac:dyDescent="0.25">
      <c r="A5845" s="91" t="s">
        <v>57</v>
      </c>
      <c r="B5845" s="92" t="s">
        <v>43</v>
      </c>
      <c r="C5845" s="92" t="s">
        <v>56</v>
      </c>
      <c r="D5845" s="92" t="s">
        <v>125</v>
      </c>
      <c r="E5845" s="92" t="s">
        <v>37</v>
      </c>
      <c r="F5845" s="92" t="s">
        <v>60</v>
      </c>
      <c r="G5845" s="93" t="s">
        <v>37</v>
      </c>
      <c r="H5845" s="93" t="s">
        <v>37</v>
      </c>
      <c r="I5845" s="92" t="s">
        <v>45</v>
      </c>
      <c r="J5845" s="94">
        <v>774</v>
      </c>
      <c r="K5845" s="95">
        <v>1964</v>
      </c>
      <c r="L5845" s="96">
        <v>135172.600000003</v>
      </c>
    </row>
    <row r="5846" spans="1:12" s="97" customFormat="1" ht="15" customHeight="1" x14ac:dyDescent="0.25">
      <c r="A5846" s="91" t="s">
        <v>57</v>
      </c>
      <c r="B5846" s="92" t="s">
        <v>43</v>
      </c>
      <c r="C5846" s="92" t="s">
        <v>56</v>
      </c>
      <c r="D5846" s="92" t="s">
        <v>125</v>
      </c>
      <c r="E5846" s="92" t="s">
        <v>37</v>
      </c>
      <c r="F5846" s="92" t="s">
        <v>37</v>
      </c>
      <c r="G5846" s="93" t="s">
        <v>37</v>
      </c>
      <c r="H5846" s="93" t="s">
        <v>37</v>
      </c>
      <c r="I5846" s="92" t="s">
        <v>117</v>
      </c>
      <c r="J5846" s="94">
        <v>6608</v>
      </c>
      <c r="K5846" s="95">
        <v>25250</v>
      </c>
      <c r="L5846" s="96">
        <v>2296134.7800000799</v>
      </c>
    </row>
    <row r="5847" spans="1:12" s="97" customFormat="1" ht="15" customHeight="1" x14ac:dyDescent="0.25">
      <c r="A5847" s="91" t="s">
        <v>57</v>
      </c>
      <c r="B5847" s="92" t="s">
        <v>43</v>
      </c>
      <c r="C5847" s="92" t="s">
        <v>56</v>
      </c>
      <c r="D5847" s="92" t="s">
        <v>125</v>
      </c>
      <c r="E5847" s="92" t="s">
        <v>37</v>
      </c>
      <c r="F5847" s="92" t="s">
        <v>37</v>
      </c>
      <c r="G5847" s="93" t="s">
        <v>37</v>
      </c>
      <c r="H5847" s="93" t="s">
        <v>37</v>
      </c>
      <c r="I5847" s="92" t="s">
        <v>45</v>
      </c>
      <c r="J5847" s="94">
        <v>7195</v>
      </c>
      <c r="K5847" s="95">
        <v>20075</v>
      </c>
      <c r="L5847" s="96">
        <v>1456131.9000002199</v>
      </c>
    </row>
    <row r="5848" spans="1:12" s="97" customFormat="1" ht="15" customHeight="1" x14ac:dyDescent="0.25">
      <c r="A5848" s="91" t="s">
        <v>57</v>
      </c>
      <c r="B5848" s="92" t="s">
        <v>43</v>
      </c>
      <c r="C5848" s="92" t="s">
        <v>56</v>
      </c>
      <c r="D5848" s="92" t="s">
        <v>124</v>
      </c>
      <c r="E5848" s="92" t="s">
        <v>61</v>
      </c>
      <c r="F5848" s="92" t="s">
        <v>37</v>
      </c>
      <c r="G5848" s="93" t="s">
        <v>37</v>
      </c>
      <c r="H5848" s="93" t="s">
        <v>37</v>
      </c>
      <c r="I5848" s="92" t="s">
        <v>117</v>
      </c>
      <c r="J5848" s="94">
        <v>242</v>
      </c>
      <c r="K5848" s="95">
        <v>342</v>
      </c>
      <c r="L5848" s="96">
        <v>35536.8500000001</v>
      </c>
    </row>
    <row r="5849" spans="1:12" s="97" customFormat="1" ht="15" customHeight="1" x14ac:dyDescent="0.25">
      <c r="A5849" s="91" t="s">
        <v>57</v>
      </c>
      <c r="B5849" s="92" t="s">
        <v>43</v>
      </c>
      <c r="C5849" s="92" t="s">
        <v>56</v>
      </c>
      <c r="D5849" s="92" t="s">
        <v>124</v>
      </c>
      <c r="E5849" s="92" t="s">
        <v>61</v>
      </c>
      <c r="F5849" s="92" t="s">
        <v>37</v>
      </c>
      <c r="G5849" s="93" t="s">
        <v>37</v>
      </c>
      <c r="H5849" s="93" t="s">
        <v>37</v>
      </c>
      <c r="I5849" s="92" t="s">
        <v>45</v>
      </c>
      <c r="J5849" s="94">
        <v>263</v>
      </c>
      <c r="K5849" s="95">
        <v>511</v>
      </c>
      <c r="L5849" s="96">
        <v>29189.3</v>
      </c>
    </row>
    <row r="5850" spans="1:12" s="97" customFormat="1" ht="15" customHeight="1" x14ac:dyDescent="0.25">
      <c r="A5850" s="91" t="s">
        <v>57</v>
      </c>
      <c r="B5850" s="92" t="s">
        <v>43</v>
      </c>
      <c r="C5850" s="92" t="s">
        <v>56</v>
      </c>
      <c r="D5850" s="92" t="s">
        <v>124</v>
      </c>
      <c r="E5850" s="92" t="s">
        <v>62</v>
      </c>
      <c r="F5850" s="92" t="s">
        <v>37</v>
      </c>
      <c r="G5850" s="93" t="s">
        <v>37</v>
      </c>
      <c r="H5850" s="93" t="s">
        <v>37</v>
      </c>
      <c r="I5850" s="92" t="s">
        <v>117</v>
      </c>
      <c r="J5850" s="94">
        <v>119</v>
      </c>
      <c r="K5850" s="95">
        <v>150</v>
      </c>
      <c r="L5850" s="96">
        <v>16568</v>
      </c>
    </row>
    <row r="5851" spans="1:12" s="97" customFormat="1" ht="15" customHeight="1" x14ac:dyDescent="0.25">
      <c r="A5851" s="91" t="s">
        <v>57</v>
      </c>
      <c r="B5851" s="92" t="s">
        <v>43</v>
      </c>
      <c r="C5851" s="92" t="s">
        <v>56</v>
      </c>
      <c r="D5851" s="92" t="s">
        <v>124</v>
      </c>
      <c r="E5851" s="92" t="s">
        <v>62</v>
      </c>
      <c r="F5851" s="92" t="s">
        <v>37</v>
      </c>
      <c r="G5851" s="93" t="s">
        <v>37</v>
      </c>
      <c r="H5851" s="93" t="s">
        <v>37</v>
      </c>
      <c r="I5851" s="92" t="s">
        <v>45</v>
      </c>
      <c r="J5851" s="94">
        <v>126</v>
      </c>
      <c r="K5851" s="95">
        <v>230</v>
      </c>
      <c r="L5851" s="96">
        <v>13574.3</v>
      </c>
    </row>
    <row r="5852" spans="1:12" s="97" customFormat="1" ht="15" customHeight="1" x14ac:dyDescent="0.25">
      <c r="A5852" s="91" t="s">
        <v>57</v>
      </c>
      <c r="B5852" s="92" t="s">
        <v>43</v>
      </c>
      <c r="C5852" s="92" t="s">
        <v>56</v>
      </c>
      <c r="D5852" s="92" t="s">
        <v>124</v>
      </c>
      <c r="E5852" s="92" t="s">
        <v>37</v>
      </c>
      <c r="F5852" s="92" t="s">
        <v>120</v>
      </c>
      <c r="G5852" s="93" t="s">
        <v>37</v>
      </c>
      <c r="H5852" s="93" t="s">
        <v>37</v>
      </c>
      <c r="I5852" s="92" t="s">
        <v>117</v>
      </c>
      <c r="J5852" s="94">
        <v>353</v>
      </c>
      <c r="K5852" s="95">
        <v>482</v>
      </c>
      <c r="L5852" s="96">
        <v>51374.250000000102</v>
      </c>
    </row>
    <row r="5853" spans="1:12" s="97" customFormat="1" ht="15" customHeight="1" x14ac:dyDescent="0.25">
      <c r="A5853" s="91" t="s">
        <v>57</v>
      </c>
      <c r="B5853" s="92" t="s">
        <v>43</v>
      </c>
      <c r="C5853" s="92" t="s">
        <v>56</v>
      </c>
      <c r="D5853" s="92" t="s">
        <v>124</v>
      </c>
      <c r="E5853" s="92" t="s">
        <v>37</v>
      </c>
      <c r="F5853" s="92" t="s">
        <v>120</v>
      </c>
      <c r="G5853" s="93" t="s">
        <v>37</v>
      </c>
      <c r="H5853" s="93" t="s">
        <v>37</v>
      </c>
      <c r="I5853" s="92" t="s">
        <v>45</v>
      </c>
      <c r="J5853" s="94">
        <v>379</v>
      </c>
      <c r="K5853" s="95">
        <v>726</v>
      </c>
      <c r="L5853" s="96">
        <v>42060.3999999999</v>
      </c>
    </row>
    <row r="5854" spans="1:12" s="97" customFormat="1" ht="15" customHeight="1" x14ac:dyDescent="0.25">
      <c r="A5854" s="91" t="s">
        <v>57</v>
      </c>
      <c r="B5854" s="92" t="s">
        <v>43</v>
      </c>
      <c r="C5854" s="92" t="s">
        <v>56</v>
      </c>
      <c r="D5854" s="92" t="s">
        <v>124</v>
      </c>
      <c r="E5854" s="92" t="s">
        <v>37</v>
      </c>
      <c r="F5854" s="92" t="s">
        <v>37</v>
      </c>
      <c r="G5854" s="93" t="s">
        <v>37</v>
      </c>
      <c r="H5854" s="93" t="s">
        <v>37</v>
      </c>
      <c r="I5854" s="92" t="s">
        <v>117</v>
      </c>
      <c r="J5854" s="94">
        <v>361</v>
      </c>
      <c r="K5854" s="95">
        <v>492</v>
      </c>
      <c r="L5854" s="96">
        <v>52104.850000000202</v>
      </c>
    </row>
    <row r="5855" spans="1:12" s="97" customFormat="1" ht="15" customHeight="1" x14ac:dyDescent="0.25">
      <c r="A5855" s="91" t="s">
        <v>57</v>
      </c>
      <c r="B5855" s="92" t="s">
        <v>43</v>
      </c>
      <c r="C5855" s="92" t="s">
        <v>56</v>
      </c>
      <c r="D5855" s="92" t="s">
        <v>124</v>
      </c>
      <c r="E5855" s="92" t="s">
        <v>37</v>
      </c>
      <c r="F5855" s="92" t="s">
        <v>37</v>
      </c>
      <c r="G5855" s="93" t="s">
        <v>37</v>
      </c>
      <c r="H5855" s="93" t="s">
        <v>37</v>
      </c>
      <c r="I5855" s="92" t="s">
        <v>45</v>
      </c>
      <c r="J5855" s="94">
        <v>389</v>
      </c>
      <c r="K5855" s="95">
        <v>741</v>
      </c>
      <c r="L5855" s="96">
        <v>42763.599999999802</v>
      </c>
    </row>
    <row r="5856" spans="1:12" s="97" customFormat="1" ht="15" customHeight="1" x14ac:dyDescent="0.25">
      <c r="A5856" s="91" t="s">
        <v>57</v>
      </c>
      <c r="B5856" s="92" t="s">
        <v>43</v>
      </c>
      <c r="C5856" s="92" t="s">
        <v>56</v>
      </c>
      <c r="D5856" s="92" t="s">
        <v>37</v>
      </c>
      <c r="E5856" s="92" t="s">
        <v>61</v>
      </c>
      <c r="F5856" s="92" t="s">
        <v>120</v>
      </c>
      <c r="G5856" s="93" t="s">
        <v>37</v>
      </c>
      <c r="H5856" s="93" t="s">
        <v>37</v>
      </c>
      <c r="I5856" s="92" t="s">
        <v>117</v>
      </c>
      <c r="J5856" s="94">
        <v>1528</v>
      </c>
      <c r="K5856" s="95">
        <v>3481</v>
      </c>
      <c r="L5856" s="96">
        <v>290448.36000000202</v>
      </c>
    </row>
    <row r="5857" spans="1:12" s="97" customFormat="1" ht="15" customHeight="1" x14ac:dyDescent="0.25">
      <c r="A5857" s="91" t="s">
        <v>57</v>
      </c>
      <c r="B5857" s="92" t="s">
        <v>43</v>
      </c>
      <c r="C5857" s="92" t="s">
        <v>56</v>
      </c>
      <c r="D5857" s="92" t="s">
        <v>37</v>
      </c>
      <c r="E5857" s="92" t="s">
        <v>61</v>
      </c>
      <c r="F5857" s="92" t="s">
        <v>120</v>
      </c>
      <c r="G5857" s="93" t="s">
        <v>37</v>
      </c>
      <c r="H5857" s="93" t="s">
        <v>37</v>
      </c>
      <c r="I5857" s="92" t="s">
        <v>45</v>
      </c>
      <c r="J5857" s="94">
        <v>2044</v>
      </c>
      <c r="K5857" s="95">
        <v>3993</v>
      </c>
      <c r="L5857" s="96">
        <v>207419.30000000101</v>
      </c>
    </row>
    <row r="5858" spans="1:12" s="97" customFormat="1" ht="15" customHeight="1" x14ac:dyDescent="0.25">
      <c r="A5858" s="91" t="s">
        <v>57</v>
      </c>
      <c r="B5858" s="92" t="s">
        <v>43</v>
      </c>
      <c r="C5858" s="92" t="s">
        <v>56</v>
      </c>
      <c r="D5858" s="92" t="s">
        <v>37</v>
      </c>
      <c r="E5858" s="92" t="s">
        <v>61</v>
      </c>
      <c r="F5858" s="92" t="s">
        <v>121</v>
      </c>
      <c r="G5858" s="93" t="s">
        <v>37</v>
      </c>
      <c r="H5858" s="93" t="s">
        <v>37</v>
      </c>
      <c r="I5858" s="92" t="s">
        <v>117</v>
      </c>
      <c r="J5858" s="94">
        <v>10164</v>
      </c>
      <c r="K5858" s="95">
        <v>23625</v>
      </c>
      <c r="L5858" s="96">
        <v>1601345.1700001899</v>
      </c>
    </row>
    <row r="5859" spans="1:12" s="97" customFormat="1" ht="15" customHeight="1" x14ac:dyDescent="0.25">
      <c r="A5859" s="91" t="s">
        <v>57</v>
      </c>
      <c r="B5859" s="92" t="s">
        <v>43</v>
      </c>
      <c r="C5859" s="92" t="s">
        <v>56</v>
      </c>
      <c r="D5859" s="92" t="s">
        <v>37</v>
      </c>
      <c r="E5859" s="92" t="s">
        <v>61</v>
      </c>
      <c r="F5859" s="92" t="s">
        <v>121</v>
      </c>
      <c r="G5859" s="93" t="s">
        <v>37</v>
      </c>
      <c r="H5859" s="93" t="s">
        <v>37</v>
      </c>
      <c r="I5859" s="92" t="s">
        <v>45</v>
      </c>
      <c r="J5859" s="94">
        <v>20534</v>
      </c>
      <c r="K5859" s="95">
        <v>35619</v>
      </c>
      <c r="L5859" s="96">
        <v>1780901.69999985</v>
      </c>
    </row>
    <row r="5860" spans="1:12" s="97" customFormat="1" ht="15" customHeight="1" x14ac:dyDescent="0.25">
      <c r="A5860" s="91" t="s">
        <v>57</v>
      </c>
      <c r="B5860" s="92" t="s">
        <v>43</v>
      </c>
      <c r="C5860" s="92" t="s">
        <v>56</v>
      </c>
      <c r="D5860" s="92" t="s">
        <v>37</v>
      </c>
      <c r="E5860" s="92" t="s">
        <v>61</v>
      </c>
      <c r="F5860" s="92" t="s">
        <v>60</v>
      </c>
      <c r="G5860" s="93" t="s">
        <v>37</v>
      </c>
      <c r="H5860" s="93" t="s">
        <v>37</v>
      </c>
      <c r="I5860" s="92" t="s">
        <v>117</v>
      </c>
      <c r="J5860" s="94">
        <v>1726</v>
      </c>
      <c r="K5860" s="95">
        <v>4133</v>
      </c>
      <c r="L5860" s="96">
        <v>281723.32000000798</v>
      </c>
    </row>
    <row r="5861" spans="1:12" s="97" customFormat="1" ht="15" customHeight="1" x14ac:dyDescent="0.25">
      <c r="A5861" s="91" t="s">
        <v>57</v>
      </c>
      <c r="B5861" s="92" t="s">
        <v>43</v>
      </c>
      <c r="C5861" s="92" t="s">
        <v>56</v>
      </c>
      <c r="D5861" s="92" t="s">
        <v>37</v>
      </c>
      <c r="E5861" s="92" t="s">
        <v>61</v>
      </c>
      <c r="F5861" s="92" t="s">
        <v>60</v>
      </c>
      <c r="G5861" s="93" t="s">
        <v>37</v>
      </c>
      <c r="H5861" s="93" t="s">
        <v>37</v>
      </c>
      <c r="I5861" s="92" t="s">
        <v>45</v>
      </c>
      <c r="J5861" s="94">
        <v>3169</v>
      </c>
      <c r="K5861" s="95">
        <v>5263</v>
      </c>
      <c r="L5861" s="96">
        <v>256359.80000000299</v>
      </c>
    </row>
    <row r="5862" spans="1:12" s="97" customFormat="1" ht="15" customHeight="1" x14ac:dyDescent="0.25">
      <c r="A5862" s="91" t="s">
        <v>57</v>
      </c>
      <c r="B5862" s="92" t="s">
        <v>43</v>
      </c>
      <c r="C5862" s="92" t="s">
        <v>56</v>
      </c>
      <c r="D5862" s="92" t="s">
        <v>37</v>
      </c>
      <c r="E5862" s="92" t="s">
        <v>61</v>
      </c>
      <c r="F5862" s="92" t="s">
        <v>37</v>
      </c>
      <c r="G5862" s="93" t="s">
        <v>37</v>
      </c>
      <c r="H5862" s="93" t="s">
        <v>37</v>
      </c>
      <c r="I5862" s="92" t="s">
        <v>117</v>
      </c>
      <c r="J5862" s="94">
        <v>13411</v>
      </c>
      <c r="K5862" s="95">
        <v>31239</v>
      </c>
      <c r="L5862" s="96">
        <v>2173516.8500006301</v>
      </c>
    </row>
    <row r="5863" spans="1:12" s="97" customFormat="1" ht="15" customHeight="1" x14ac:dyDescent="0.25">
      <c r="A5863" s="91" t="s">
        <v>57</v>
      </c>
      <c r="B5863" s="92" t="s">
        <v>43</v>
      </c>
      <c r="C5863" s="92" t="s">
        <v>56</v>
      </c>
      <c r="D5863" s="92" t="s">
        <v>37</v>
      </c>
      <c r="E5863" s="92" t="s">
        <v>61</v>
      </c>
      <c r="F5863" s="92" t="s">
        <v>37</v>
      </c>
      <c r="G5863" s="93" t="s">
        <v>37</v>
      </c>
      <c r="H5863" s="93" t="s">
        <v>37</v>
      </c>
      <c r="I5863" s="92" t="s">
        <v>45</v>
      </c>
      <c r="J5863" s="94">
        <v>25730</v>
      </c>
      <c r="K5863" s="95">
        <v>44875</v>
      </c>
      <c r="L5863" s="96">
        <v>2244680.7999999402</v>
      </c>
    </row>
    <row r="5864" spans="1:12" s="97" customFormat="1" ht="15" customHeight="1" x14ac:dyDescent="0.25">
      <c r="A5864" s="91" t="s">
        <v>57</v>
      </c>
      <c r="B5864" s="92" t="s">
        <v>43</v>
      </c>
      <c r="C5864" s="92" t="s">
        <v>56</v>
      </c>
      <c r="D5864" s="92" t="s">
        <v>37</v>
      </c>
      <c r="E5864" s="92" t="s">
        <v>62</v>
      </c>
      <c r="F5864" s="92" t="s">
        <v>120</v>
      </c>
      <c r="G5864" s="93" t="s">
        <v>37</v>
      </c>
      <c r="H5864" s="93" t="s">
        <v>37</v>
      </c>
      <c r="I5864" s="92" t="s">
        <v>117</v>
      </c>
      <c r="J5864" s="94">
        <v>607</v>
      </c>
      <c r="K5864" s="95">
        <v>1288</v>
      </c>
      <c r="L5864" s="96">
        <v>107829.820000001</v>
      </c>
    </row>
    <row r="5865" spans="1:12" s="97" customFormat="1" ht="15" customHeight="1" x14ac:dyDescent="0.25">
      <c r="A5865" s="91" t="s">
        <v>57</v>
      </c>
      <c r="B5865" s="92" t="s">
        <v>43</v>
      </c>
      <c r="C5865" s="92" t="s">
        <v>56</v>
      </c>
      <c r="D5865" s="92" t="s">
        <v>37</v>
      </c>
      <c r="E5865" s="92" t="s">
        <v>62</v>
      </c>
      <c r="F5865" s="92" t="s">
        <v>120</v>
      </c>
      <c r="G5865" s="93" t="s">
        <v>37</v>
      </c>
      <c r="H5865" s="93" t="s">
        <v>37</v>
      </c>
      <c r="I5865" s="92" t="s">
        <v>45</v>
      </c>
      <c r="J5865" s="94">
        <v>937</v>
      </c>
      <c r="K5865" s="95">
        <v>1573</v>
      </c>
      <c r="L5865" s="96">
        <v>80165.199999999706</v>
      </c>
    </row>
    <row r="5866" spans="1:12" s="97" customFormat="1" ht="15" customHeight="1" x14ac:dyDescent="0.25">
      <c r="A5866" s="91" t="s">
        <v>57</v>
      </c>
      <c r="B5866" s="92" t="s">
        <v>43</v>
      </c>
      <c r="C5866" s="92" t="s">
        <v>56</v>
      </c>
      <c r="D5866" s="92" t="s">
        <v>37</v>
      </c>
      <c r="E5866" s="92" t="s">
        <v>62</v>
      </c>
      <c r="F5866" s="92" t="s">
        <v>121</v>
      </c>
      <c r="G5866" s="93" t="s">
        <v>37</v>
      </c>
      <c r="H5866" s="93" t="s">
        <v>37</v>
      </c>
      <c r="I5866" s="92" t="s">
        <v>117</v>
      </c>
      <c r="J5866" s="94">
        <v>6326</v>
      </c>
      <c r="K5866" s="95">
        <v>14893</v>
      </c>
      <c r="L5866" s="96">
        <v>1018193.54999989</v>
      </c>
    </row>
    <row r="5867" spans="1:12" s="97" customFormat="1" ht="15" customHeight="1" x14ac:dyDescent="0.25">
      <c r="A5867" s="91" t="s">
        <v>57</v>
      </c>
      <c r="B5867" s="92" t="s">
        <v>43</v>
      </c>
      <c r="C5867" s="92" t="s">
        <v>56</v>
      </c>
      <c r="D5867" s="92" t="s">
        <v>37</v>
      </c>
      <c r="E5867" s="92" t="s">
        <v>62</v>
      </c>
      <c r="F5867" s="92" t="s">
        <v>121</v>
      </c>
      <c r="G5867" s="93" t="s">
        <v>37</v>
      </c>
      <c r="H5867" s="93" t="s">
        <v>37</v>
      </c>
      <c r="I5867" s="92" t="s">
        <v>45</v>
      </c>
      <c r="J5867" s="94">
        <v>9287</v>
      </c>
      <c r="K5867" s="95">
        <v>15198</v>
      </c>
      <c r="L5867" s="96">
        <v>730586.59999998496</v>
      </c>
    </row>
    <row r="5868" spans="1:12" s="97" customFormat="1" ht="15" customHeight="1" x14ac:dyDescent="0.25">
      <c r="A5868" s="91" t="s">
        <v>57</v>
      </c>
      <c r="B5868" s="92" t="s">
        <v>43</v>
      </c>
      <c r="C5868" s="92" t="s">
        <v>56</v>
      </c>
      <c r="D5868" s="92" t="s">
        <v>37</v>
      </c>
      <c r="E5868" s="92" t="s">
        <v>62</v>
      </c>
      <c r="F5868" s="92" t="s">
        <v>60</v>
      </c>
      <c r="G5868" s="93" t="s">
        <v>37</v>
      </c>
      <c r="H5868" s="93" t="s">
        <v>37</v>
      </c>
      <c r="I5868" s="92" t="s">
        <v>117</v>
      </c>
      <c r="J5868" s="94">
        <v>913</v>
      </c>
      <c r="K5868" s="95">
        <v>2629</v>
      </c>
      <c r="L5868" s="96">
        <v>177515.040000006</v>
      </c>
    </row>
    <row r="5869" spans="1:12" s="97" customFormat="1" ht="15" customHeight="1" x14ac:dyDescent="0.25">
      <c r="A5869" s="91" t="s">
        <v>57</v>
      </c>
      <c r="B5869" s="92" t="s">
        <v>43</v>
      </c>
      <c r="C5869" s="92" t="s">
        <v>56</v>
      </c>
      <c r="D5869" s="92" t="s">
        <v>37</v>
      </c>
      <c r="E5869" s="92" t="s">
        <v>62</v>
      </c>
      <c r="F5869" s="92" t="s">
        <v>60</v>
      </c>
      <c r="G5869" s="93" t="s">
        <v>37</v>
      </c>
      <c r="H5869" s="93" t="s">
        <v>37</v>
      </c>
      <c r="I5869" s="92" t="s">
        <v>45</v>
      </c>
      <c r="J5869" s="94">
        <v>1471</v>
      </c>
      <c r="K5869" s="95">
        <v>2133</v>
      </c>
      <c r="L5869" s="96">
        <v>97181.299999999697</v>
      </c>
    </row>
    <row r="5870" spans="1:12" s="97" customFormat="1" ht="15" customHeight="1" x14ac:dyDescent="0.25">
      <c r="A5870" s="91" t="s">
        <v>57</v>
      </c>
      <c r="B5870" s="92" t="s">
        <v>43</v>
      </c>
      <c r="C5870" s="92" t="s">
        <v>56</v>
      </c>
      <c r="D5870" s="92" t="s">
        <v>37</v>
      </c>
      <c r="E5870" s="92" t="s">
        <v>62</v>
      </c>
      <c r="F5870" s="92" t="s">
        <v>37</v>
      </c>
      <c r="G5870" s="93" t="s">
        <v>37</v>
      </c>
      <c r="H5870" s="93" t="s">
        <v>37</v>
      </c>
      <c r="I5870" s="92" t="s">
        <v>117</v>
      </c>
      <c r="J5870" s="94">
        <v>7843</v>
      </c>
      <c r="K5870" s="95">
        <v>18810</v>
      </c>
      <c r="L5870" s="96">
        <v>1303538.4100001201</v>
      </c>
    </row>
    <row r="5871" spans="1:12" s="97" customFormat="1" ht="15" customHeight="1" x14ac:dyDescent="0.25">
      <c r="A5871" s="91" t="s">
        <v>57</v>
      </c>
      <c r="B5871" s="92" t="s">
        <v>43</v>
      </c>
      <c r="C5871" s="92" t="s">
        <v>56</v>
      </c>
      <c r="D5871" s="92" t="s">
        <v>37</v>
      </c>
      <c r="E5871" s="92" t="s">
        <v>62</v>
      </c>
      <c r="F5871" s="92" t="s">
        <v>37</v>
      </c>
      <c r="G5871" s="93" t="s">
        <v>37</v>
      </c>
      <c r="H5871" s="93" t="s">
        <v>37</v>
      </c>
      <c r="I5871" s="92" t="s">
        <v>45</v>
      </c>
      <c r="J5871" s="94">
        <v>11690</v>
      </c>
      <c r="K5871" s="95">
        <v>18904</v>
      </c>
      <c r="L5871" s="96">
        <v>907933.09999997006</v>
      </c>
    </row>
    <row r="5872" spans="1:12" s="97" customFormat="1" ht="15" customHeight="1" x14ac:dyDescent="0.25">
      <c r="A5872" s="91" t="s">
        <v>57</v>
      </c>
      <c r="B5872" s="92" t="s">
        <v>43</v>
      </c>
      <c r="C5872" s="92" t="s">
        <v>56</v>
      </c>
      <c r="D5872" s="92" t="s">
        <v>37</v>
      </c>
      <c r="E5872" s="92" t="s">
        <v>37</v>
      </c>
      <c r="F5872" s="92" t="s">
        <v>120</v>
      </c>
      <c r="G5872" s="93" t="s">
        <v>37</v>
      </c>
      <c r="H5872" s="93" t="s">
        <v>37</v>
      </c>
      <c r="I5872" s="92" t="s">
        <v>117</v>
      </c>
      <c r="J5872" s="94">
        <v>2135</v>
      </c>
      <c r="K5872" s="95">
        <v>4769</v>
      </c>
      <c r="L5872" s="96">
        <v>398278.17999998201</v>
      </c>
    </row>
    <row r="5873" spans="1:12" s="97" customFormat="1" ht="15" customHeight="1" x14ac:dyDescent="0.25">
      <c r="A5873" s="91" t="s">
        <v>57</v>
      </c>
      <c r="B5873" s="92" t="s">
        <v>43</v>
      </c>
      <c r="C5873" s="92" t="s">
        <v>56</v>
      </c>
      <c r="D5873" s="92" t="s">
        <v>37</v>
      </c>
      <c r="E5873" s="92" t="s">
        <v>37</v>
      </c>
      <c r="F5873" s="92" t="s">
        <v>120</v>
      </c>
      <c r="G5873" s="93" t="s">
        <v>37</v>
      </c>
      <c r="H5873" s="93" t="s">
        <v>37</v>
      </c>
      <c r="I5873" s="92" t="s">
        <v>45</v>
      </c>
      <c r="J5873" s="94">
        <v>2981</v>
      </c>
      <c r="K5873" s="95">
        <v>5566</v>
      </c>
      <c r="L5873" s="96">
        <v>287584.50000000402</v>
      </c>
    </row>
    <row r="5874" spans="1:12" s="97" customFormat="1" ht="15" customHeight="1" x14ac:dyDescent="0.25">
      <c r="A5874" s="91" t="s">
        <v>57</v>
      </c>
      <c r="B5874" s="92" t="s">
        <v>43</v>
      </c>
      <c r="C5874" s="92" t="s">
        <v>56</v>
      </c>
      <c r="D5874" s="92" t="s">
        <v>37</v>
      </c>
      <c r="E5874" s="92" t="s">
        <v>37</v>
      </c>
      <c r="F5874" s="92" t="s">
        <v>121</v>
      </c>
      <c r="G5874" s="93" t="s">
        <v>37</v>
      </c>
      <c r="H5874" s="93" t="s">
        <v>37</v>
      </c>
      <c r="I5874" s="92" t="s">
        <v>117</v>
      </c>
      <c r="J5874" s="94">
        <v>16489</v>
      </c>
      <c r="K5874" s="95">
        <v>38518</v>
      </c>
      <c r="L5874" s="96">
        <v>2619538.7200009101</v>
      </c>
    </row>
    <row r="5875" spans="1:12" s="97" customFormat="1" ht="15" customHeight="1" x14ac:dyDescent="0.25">
      <c r="A5875" s="91" t="s">
        <v>57</v>
      </c>
      <c r="B5875" s="92" t="s">
        <v>43</v>
      </c>
      <c r="C5875" s="92" t="s">
        <v>56</v>
      </c>
      <c r="D5875" s="92" t="s">
        <v>37</v>
      </c>
      <c r="E5875" s="92" t="s">
        <v>37</v>
      </c>
      <c r="F5875" s="92" t="s">
        <v>121</v>
      </c>
      <c r="G5875" s="93" t="s">
        <v>37</v>
      </c>
      <c r="H5875" s="93" t="s">
        <v>37</v>
      </c>
      <c r="I5875" s="92" t="s">
        <v>45</v>
      </c>
      <c r="J5875" s="94">
        <v>29821</v>
      </c>
      <c r="K5875" s="95">
        <v>50817</v>
      </c>
      <c r="L5875" s="96">
        <v>2511488.3000000902</v>
      </c>
    </row>
    <row r="5876" spans="1:12" s="97" customFormat="1" ht="15" customHeight="1" x14ac:dyDescent="0.25">
      <c r="A5876" s="91" t="s">
        <v>57</v>
      </c>
      <c r="B5876" s="92" t="s">
        <v>43</v>
      </c>
      <c r="C5876" s="92" t="s">
        <v>56</v>
      </c>
      <c r="D5876" s="92" t="s">
        <v>37</v>
      </c>
      <c r="E5876" s="92" t="s">
        <v>37</v>
      </c>
      <c r="F5876" s="92" t="s">
        <v>60</v>
      </c>
      <c r="G5876" s="93" t="s">
        <v>37</v>
      </c>
      <c r="H5876" s="93" t="s">
        <v>37</v>
      </c>
      <c r="I5876" s="92" t="s">
        <v>117</v>
      </c>
      <c r="J5876" s="94">
        <v>2639</v>
      </c>
      <c r="K5876" s="95">
        <v>6762</v>
      </c>
      <c r="L5876" s="96">
        <v>459238.35999996</v>
      </c>
    </row>
    <row r="5877" spans="1:12" s="97" customFormat="1" ht="15" customHeight="1" x14ac:dyDescent="0.25">
      <c r="A5877" s="91" t="s">
        <v>57</v>
      </c>
      <c r="B5877" s="92" t="s">
        <v>43</v>
      </c>
      <c r="C5877" s="92" t="s">
        <v>56</v>
      </c>
      <c r="D5877" s="92" t="s">
        <v>37</v>
      </c>
      <c r="E5877" s="92" t="s">
        <v>37</v>
      </c>
      <c r="F5877" s="92" t="s">
        <v>60</v>
      </c>
      <c r="G5877" s="93" t="s">
        <v>37</v>
      </c>
      <c r="H5877" s="93" t="s">
        <v>37</v>
      </c>
      <c r="I5877" s="92" t="s">
        <v>45</v>
      </c>
      <c r="J5877" s="94">
        <v>4640</v>
      </c>
      <c r="K5877" s="95">
        <v>7396</v>
      </c>
      <c r="L5877" s="96">
        <v>353541.10000000597</v>
      </c>
    </row>
    <row r="5878" spans="1:12" s="97" customFormat="1" ht="15" customHeight="1" x14ac:dyDescent="0.25">
      <c r="A5878" s="91" t="s">
        <v>57</v>
      </c>
      <c r="B5878" s="92" t="s">
        <v>43</v>
      </c>
      <c r="C5878" s="92" t="s">
        <v>56</v>
      </c>
      <c r="D5878" s="92" t="s">
        <v>37</v>
      </c>
      <c r="E5878" s="92" t="s">
        <v>37</v>
      </c>
      <c r="F5878" s="92" t="s">
        <v>37</v>
      </c>
      <c r="G5878" s="93" t="s">
        <v>37</v>
      </c>
      <c r="H5878" s="93" t="s">
        <v>37</v>
      </c>
      <c r="I5878" s="92" t="s">
        <v>117</v>
      </c>
      <c r="J5878" s="94">
        <v>21253</v>
      </c>
      <c r="K5878" s="95">
        <v>50049</v>
      </c>
      <c r="L5878" s="96">
        <v>3477055.2600011299</v>
      </c>
    </row>
    <row r="5879" spans="1:12" s="97" customFormat="1" ht="15" customHeight="1" x14ac:dyDescent="0.25">
      <c r="A5879" s="91" t="s">
        <v>57</v>
      </c>
      <c r="B5879" s="92" t="s">
        <v>43</v>
      </c>
      <c r="C5879" s="92" t="s">
        <v>56</v>
      </c>
      <c r="D5879" s="92" t="s">
        <v>37</v>
      </c>
      <c r="E5879" s="92" t="s">
        <v>37</v>
      </c>
      <c r="F5879" s="92" t="s">
        <v>37</v>
      </c>
      <c r="G5879" s="93" t="s">
        <v>37</v>
      </c>
      <c r="H5879" s="93" t="s">
        <v>37</v>
      </c>
      <c r="I5879" s="92" t="s">
        <v>45</v>
      </c>
      <c r="J5879" s="94">
        <v>37420</v>
      </c>
      <c r="K5879" s="95">
        <v>63779</v>
      </c>
      <c r="L5879" s="96">
        <v>3152613.9000004102</v>
      </c>
    </row>
    <row r="5880" spans="1:12" s="97" customFormat="1" ht="15" customHeight="1" x14ac:dyDescent="0.25">
      <c r="A5880" s="91" t="s">
        <v>57</v>
      </c>
      <c r="B5880" s="92" t="s">
        <v>44</v>
      </c>
      <c r="C5880" s="92" t="s">
        <v>53</v>
      </c>
      <c r="D5880" s="92" t="s">
        <v>123</v>
      </c>
      <c r="E5880" s="92" t="s">
        <v>61</v>
      </c>
      <c r="F5880" s="92" t="s">
        <v>37</v>
      </c>
      <c r="G5880" s="93" t="s">
        <v>37</v>
      </c>
      <c r="H5880" s="93" t="s">
        <v>37</v>
      </c>
      <c r="I5880" s="92" t="s">
        <v>117</v>
      </c>
      <c r="J5880" s="94">
        <v>130630</v>
      </c>
      <c r="K5880" s="95">
        <v>223343</v>
      </c>
      <c r="L5880" s="96">
        <v>20193002.9299546</v>
      </c>
    </row>
    <row r="5881" spans="1:12" s="97" customFormat="1" ht="15" customHeight="1" x14ac:dyDescent="0.25">
      <c r="A5881" s="91" t="s">
        <v>57</v>
      </c>
      <c r="B5881" s="92" t="s">
        <v>44</v>
      </c>
      <c r="C5881" s="92" t="s">
        <v>53</v>
      </c>
      <c r="D5881" s="92" t="s">
        <v>123</v>
      </c>
      <c r="E5881" s="92" t="s">
        <v>61</v>
      </c>
      <c r="F5881" s="92" t="s">
        <v>37</v>
      </c>
      <c r="G5881" s="93" t="s">
        <v>37</v>
      </c>
      <c r="H5881" s="93" t="s">
        <v>37</v>
      </c>
      <c r="I5881" s="92" t="s">
        <v>45</v>
      </c>
      <c r="J5881" s="94">
        <v>96706</v>
      </c>
      <c r="K5881" s="95">
        <v>156975</v>
      </c>
      <c r="L5881" s="96">
        <v>10189071.389981899</v>
      </c>
    </row>
    <row r="5882" spans="1:12" s="97" customFormat="1" ht="15" customHeight="1" x14ac:dyDescent="0.25">
      <c r="A5882" s="91" t="s">
        <v>57</v>
      </c>
      <c r="B5882" s="92" t="s">
        <v>44</v>
      </c>
      <c r="C5882" s="92" t="s">
        <v>53</v>
      </c>
      <c r="D5882" s="92" t="s">
        <v>123</v>
      </c>
      <c r="E5882" s="92" t="s">
        <v>62</v>
      </c>
      <c r="F5882" s="92" t="s">
        <v>37</v>
      </c>
      <c r="G5882" s="93" t="s">
        <v>37</v>
      </c>
      <c r="H5882" s="93" t="s">
        <v>37</v>
      </c>
      <c r="I5882" s="92" t="s">
        <v>117</v>
      </c>
      <c r="J5882" s="94">
        <v>71762</v>
      </c>
      <c r="K5882" s="95">
        <v>128335</v>
      </c>
      <c r="L5882" s="96">
        <v>11502030.5299957</v>
      </c>
    </row>
    <row r="5883" spans="1:12" s="97" customFormat="1" ht="15" customHeight="1" x14ac:dyDescent="0.25">
      <c r="A5883" s="91" t="s">
        <v>57</v>
      </c>
      <c r="B5883" s="92" t="s">
        <v>44</v>
      </c>
      <c r="C5883" s="92" t="s">
        <v>53</v>
      </c>
      <c r="D5883" s="92" t="s">
        <v>123</v>
      </c>
      <c r="E5883" s="92" t="s">
        <v>62</v>
      </c>
      <c r="F5883" s="92" t="s">
        <v>37</v>
      </c>
      <c r="G5883" s="93" t="s">
        <v>37</v>
      </c>
      <c r="H5883" s="93" t="s">
        <v>37</v>
      </c>
      <c r="I5883" s="92" t="s">
        <v>45</v>
      </c>
      <c r="J5883" s="94">
        <v>44087</v>
      </c>
      <c r="K5883" s="95">
        <v>69083</v>
      </c>
      <c r="L5883" s="96">
        <v>4311905.8999986202</v>
      </c>
    </row>
    <row r="5884" spans="1:12" s="97" customFormat="1" ht="15" customHeight="1" x14ac:dyDescent="0.25">
      <c r="A5884" s="91" t="s">
        <v>57</v>
      </c>
      <c r="B5884" s="92" t="s">
        <v>44</v>
      </c>
      <c r="C5884" s="92" t="s">
        <v>53</v>
      </c>
      <c r="D5884" s="92" t="s">
        <v>123</v>
      </c>
      <c r="E5884" s="92" t="s">
        <v>37</v>
      </c>
      <c r="F5884" s="92" t="s">
        <v>120</v>
      </c>
      <c r="G5884" s="93" t="s">
        <v>37</v>
      </c>
      <c r="H5884" s="93" t="s">
        <v>37</v>
      </c>
      <c r="I5884" s="92" t="s">
        <v>117</v>
      </c>
      <c r="J5884" s="94">
        <v>14231</v>
      </c>
      <c r="K5884" s="95">
        <v>25120</v>
      </c>
      <c r="L5884" s="96">
        <v>2363810.2700005001</v>
      </c>
    </row>
    <row r="5885" spans="1:12" s="97" customFormat="1" ht="15" customHeight="1" x14ac:dyDescent="0.25">
      <c r="A5885" s="91" t="s">
        <v>57</v>
      </c>
      <c r="B5885" s="92" t="s">
        <v>44</v>
      </c>
      <c r="C5885" s="92" t="s">
        <v>53</v>
      </c>
      <c r="D5885" s="92" t="s">
        <v>123</v>
      </c>
      <c r="E5885" s="92" t="s">
        <v>37</v>
      </c>
      <c r="F5885" s="92" t="s">
        <v>120</v>
      </c>
      <c r="G5885" s="93" t="s">
        <v>37</v>
      </c>
      <c r="H5885" s="93" t="s">
        <v>37</v>
      </c>
      <c r="I5885" s="92" t="s">
        <v>45</v>
      </c>
      <c r="J5885" s="94">
        <v>7126</v>
      </c>
      <c r="K5885" s="95">
        <v>11044</v>
      </c>
      <c r="L5885" s="96">
        <v>702371.92999994103</v>
      </c>
    </row>
    <row r="5886" spans="1:12" s="97" customFormat="1" ht="15" customHeight="1" x14ac:dyDescent="0.25">
      <c r="A5886" s="91" t="s">
        <v>57</v>
      </c>
      <c r="B5886" s="92" t="s">
        <v>44</v>
      </c>
      <c r="C5886" s="92" t="s">
        <v>53</v>
      </c>
      <c r="D5886" s="92" t="s">
        <v>123</v>
      </c>
      <c r="E5886" s="92" t="s">
        <v>37</v>
      </c>
      <c r="F5886" s="92" t="s">
        <v>121</v>
      </c>
      <c r="G5886" s="93" t="s">
        <v>37</v>
      </c>
      <c r="H5886" s="93" t="s">
        <v>37</v>
      </c>
      <c r="I5886" s="92" t="s">
        <v>117</v>
      </c>
      <c r="J5886" s="94">
        <v>159621</v>
      </c>
      <c r="K5886" s="95">
        <v>268024</v>
      </c>
      <c r="L5886" s="96">
        <v>24420847.629942801</v>
      </c>
    </row>
    <row r="5887" spans="1:12" s="97" customFormat="1" ht="15" customHeight="1" x14ac:dyDescent="0.25">
      <c r="A5887" s="91" t="s">
        <v>57</v>
      </c>
      <c r="B5887" s="92" t="s">
        <v>44</v>
      </c>
      <c r="C5887" s="92" t="s">
        <v>53</v>
      </c>
      <c r="D5887" s="92" t="s">
        <v>123</v>
      </c>
      <c r="E5887" s="92" t="s">
        <v>37</v>
      </c>
      <c r="F5887" s="92" t="s">
        <v>121</v>
      </c>
      <c r="G5887" s="93" t="s">
        <v>37</v>
      </c>
      <c r="H5887" s="93" t="s">
        <v>37</v>
      </c>
      <c r="I5887" s="92" t="s">
        <v>45</v>
      </c>
      <c r="J5887" s="94">
        <v>111654</v>
      </c>
      <c r="K5887" s="95">
        <v>180250</v>
      </c>
      <c r="L5887" s="96">
        <v>11713528.9499826</v>
      </c>
    </row>
    <row r="5888" spans="1:12" s="97" customFormat="1" ht="15" customHeight="1" x14ac:dyDescent="0.25">
      <c r="A5888" s="91" t="s">
        <v>57</v>
      </c>
      <c r="B5888" s="92" t="s">
        <v>44</v>
      </c>
      <c r="C5888" s="92" t="s">
        <v>53</v>
      </c>
      <c r="D5888" s="92" t="s">
        <v>123</v>
      </c>
      <c r="E5888" s="92" t="s">
        <v>37</v>
      </c>
      <c r="F5888" s="92" t="s">
        <v>60</v>
      </c>
      <c r="G5888" s="93" t="s">
        <v>37</v>
      </c>
      <c r="H5888" s="93" t="s">
        <v>37</v>
      </c>
      <c r="I5888" s="92" t="s">
        <v>117</v>
      </c>
      <c r="J5888" s="94">
        <v>28707</v>
      </c>
      <c r="K5888" s="95">
        <v>58536</v>
      </c>
      <c r="L5888" s="96">
        <v>4910565.7200028496</v>
      </c>
    </row>
    <row r="5889" spans="1:12" s="97" customFormat="1" ht="15" customHeight="1" x14ac:dyDescent="0.25">
      <c r="A5889" s="91" t="s">
        <v>57</v>
      </c>
      <c r="B5889" s="92" t="s">
        <v>44</v>
      </c>
      <c r="C5889" s="92" t="s">
        <v>53</v>
      </c>
      <c r="D5889" s="92" t="s">
        <v>123</v>
      </c>
      <c r="E5889" s="92" t="s">
        <v>37</v>
      </c>
      <c r="F5889" s="92" t="s">
        <v>60</v>
      </c>
      <c r="G5889" s="93" t="s">
        <v>37</v>
      </c>
      <c r="H5889" s="93" t="s">
        <v>37</v>
      </c>
      <c r="I5889" s="92" t="s">
        <v>45</v>
      </c>
      <c r="J5889" s="94">
        <v>22082</v>
      </c>
      <c r="K5889" s="95">
        <v>34765</v>
      </c>
      <c r="L5889" s="96">
        <v>2085123.9500005399</v>
      </c>
    </row>
    <row r="5890" spans="1:12" s="97" customFormat="1" ht="15" customHeight="1" x14ac:dyDescent="0.25">
      <c r="A5890" s="91" t="s">
        <v>57</v>
      </c>
      <c r="B5890" s="92" t="s">
        <v>44</v>
      </c>
      <c r="C5890" s="92" t="s">
        <v>53</v>
      </c>
      <c r="D5890" s="92" t="s">
        <v>123</v>
      </c>
      <c r="E5890" s="92" t="s">
        <v>37</v>
      </c>
      <c r="F5890" s="92" t="s">
        <v>37</v>
      </c>
      <c r="G5890" s="93" t="s">
        <v>41</v>
      </c>
      <c r="H5890" s="93" t="s">
        <v>37</v>
      </c>
      <c r="I5890" s="92" t="s">
        <v>117</v>
      </c>
      <c r="J5890" s="94">
        <v>47267</v>
      </c>
      <c r="K5890" s="95">
        <v>86522</v>
      </c>
      <c r="L5890" s="96">
        <v>7725154.3200022904</v>
      </c>
    </row>
    <row r="5891" spans="1:12" s="97" customFormat="1" ht="15" customHeight="1" x14ac:dyDescent="0.25">
      <c r="A5891" s="91" t="s">
        <v>57</v>
      </c>
      <c r="B5891" s="92" t="s">
        <v>44</v>
      </c>
      <c r="C5891" s="92" t="s">
        <v>53</v>
      </c>
      <c r="D5891" s="92" t="s">
        <v>123</v>
      </c>
      <c r="E5891" s="92" t="s">
        <v>37</v>
      </c>
      <c r="F5891" s="92" t="s">
        <v>37</v>
      </c>
      <c r="G5891" s="93" t="s">
        <v>41</v>
      </c>
      <c r="H5891" s="93" t="s">
        <v>37</v>
      </c>
      <c r="I5891" s="92" t="s">
        <v>45</v>
      </c>
      <c r="J5891" s="94">
        <v>28990</v>
      </c>
      <c r="K5891" s="95">
        <v>47654</v>
      </c>
      <c r="L5891" s="96">
        <v>3029665.1399994199</v>
      </c>
    </row>
    <row r="5892" spans="1:12" s="97" customFormat="1" ht="15" customHeight="1" x14ac:dyDescent="0.25">
      <c r="A5892" s="91" t="s">
        <v>57</v>
      </c>
      <c r="B5892" s="92" t="s">
        <v>44</v>
      </c>
      <c r="C5892" s="92" t="s">
        <v>53</v>
      </c>
      <c r="D5892" s="92" t="s">
        <v>123</v>
      </c>
      <c r="E5892" s="92" t="s">
        <v>37</v>
      </c>
      <c r="F5892" s="92" t="s">
        <v>37</v>
      </c>
      <c r="G5892" s="93" t="s">
        <v>42</v>
      </c>
      <c r="H5892" s="93" t="s">
        <v>37</v>
      </c>
      <c r="I5892" s="92" t="s">
        <v>117</v>
      </c>
      <c r="J5892" s="94">
        <v>43238</v>
      </c>
      <c r="K5892" s="95">
        <v>73105</v>
      </c>
      <c r="L5892" s="96">
        <v>6499619.8700024402</v>
      </c>
    </row>
    <row r="5893" spans="1:12" s="97" customFormat="1" ht="15" customHeight="1" x14ac:dyDescent="0.25">
      <c r="A5893" s="91" t="s">
        <v>57</v>
      </c>
      <c r="B5893" s="92" t="s">
        <v>44</v>
      </c>
      <c r="C5893" s="92" t="s">
        <v>53</v>
      </c>
      <c r="D5893" s="92" t="s">
        <v>123</v>
      </c>
      <c r="E5893" s="92" t="s">
        <v>37</v>
      </c>
      <c r="F5893" s="92" t="s">
        <v>37</v>
      </c>
      <c r="G5893" s="93" t="s">
        <v>42</v>
      </c>
      <c r="H5893" s="93" t="s">
        <v>37</v>
      </c>
      <c r="I5893" s="92" t="s">
        <v>45</v>
      </c>
      <c r="J5893" s="94">
        <v>28687</v>
      </c>
      <c r="K5893" s="95">
        <v>45029</v>
      </c>
      <c r="L5893" s="96">
        <v>2914486.8499992602</v>
      </c>
    </row>
    <row r="5894" spans="1:12" s="97" customFormat="1" ht="15" customHeight="1" x14ac:dyDescent="0.25">
      <c r="A5894" s="91" t="s">
        <v>57</v>
      </c>
      <c r="B5894" s="92" t="s">
        <v>44</v>
      </c>
      <c r="C5894" s="92" t="s">
        <v>53</v>
      </c>
      <c r="D5894" s="92" t="s">
        <v>123</v>
      </c>
      <c r="E5894" s="92" t="s">
        <v>37</v>
      </c>
      <c r="F5894" s="92" t="s">
        <v>37</v>
      </c>
      <c r="G5894" s="93" t="s">
        <v>43</v>
      </c>
      <c r="H5894" s="93" t="s">
        <v>37</v>
      </c>
      <c r="I5894" s="92" t="s">
        <v>117</v>
      </c>
      <c r="J5894" s="94">
        <v>41813</v>
      </c>
      <c r="K5894" s="95">
        <v>66563</v>
      </c>
      <c r="L5894" s="96">
        <v>5984954.3500025198</v>
      </c>
    </row>
    <row r="5895" spans="1:12" s="97" customFormat="1" ht="15" customHeight="1" x14ac:dyDescent="0.25">
      <c r="A5895" s="91" t="s">
        <v>57</v>
      </c>
      <c r="B5895" s="92" t="s">
        <v>44</v>
      </c>
      <c r="C5895" s="92" t="s">
        <v>53</v>
      </c>
      <c r="D5895" s="92" t="s">
        <v>123</v>
      </c>
      <c r="E5895" s="92" t="s">
        <v>37</v>
      </c>
      <c r="F5895" s="92" t="s">
        <v>37</v>
      </c>
      <c r="G5895" s="93" t="s">
        <v>43</v>
      </c>
      <c r="H5895" s="93" t="s">
        <v>37</v>
      </c>
      <c r="I5895" s="92" t="s">
        <v>45</v>
      </c>
      <c r="J5895" s="94">
        <v>28891</v>
      </c>
      <c r="K5895" s="95">
        <v>44160</v>
      </c>
      <c r="L5895" s="96">
        <v>2858116.0799992001</v>
      </c>
    </row>
    <row r="5896" spans="1:12" s="97" customFormat="1" ht="15" customHeight="1" x14ac:dyDescent="0.25">
      <c r="A5896" s="91" t="s">
        <v>57</v>
      </c>
      <c r="B5896" s="92" t="s">
        <v>44</v>
      </c>
      <c r="C5896" s="92" t="s">
        <v>53</v>
      </c>
      <c r="D5896" s="92" t="s">
        <v>123</v>
      </c>
      <c r="E5896" s="92" t="s">
        <v>37</v>
      </c>
      <c r="F5896" s="92" t="s">
        <v>37</v>
      </c>
      <c r="G5896" s="93" t="s">
        <v>44</v>
      </c>
      <c r="H5896" s="93" t="s">
        <v>37</v>
      </c>
      <c r="I5896" s="92" t="s">
        <v>117</v>
      </c>
      <c r="J5896" s="94">
        <v>40915</v>
      </c>
      <c r="K5896" s="95">
        <v>64599</v>
      </c>
      <c r="L5896" s="96">
        <v>5893579.2000024999</v>
      </c>
    </row>
    <row r="5897" spans="1:12" s="97" customFormat="1" ht="15" customHeight="1" x14ac:dyDescent="0.25">
      <c r="A5897" s="91" t="s">
        <v>57</v>
      </c>
      <c r="B5897" s="92" t="s">
        <v>44</v>
      </c>
      <c r="C5897" s="92" t="s">
        <v>53</v>
      </c>
      <c r="D5897" s="92" t="s">
        <v>123</v>
      </c>
      <c r="E5897" s="92" t="s">
        <v>37</v>
      </c>
      <c r="F5897" s="92" t="s">
        <v>37</v>
      </c>
      <c r="G5897" s="93" t="s">
        <v>44</v>
      </c>
      <c r="H5897" s="93" t="s">
        <v>37</v>
      </c>
      <c r="I5897" s="92" t="s">
        <v>45</v>
      </c>
      <c r="J5897" s="94">
        <v>29448</v>
      </c>
      <c r="K5897" s="95">
        <v>44519</v>
      </c>
      <c r="L5897" s="96">
        <v>2831554.1499992302</v>
      </c>
    </row>
    <row r="5898" spans="1:12" s="97" customFormat="1" ht="15" customHeight="1" x14ac:dyDescent="0.25">
      <c r="A5898" s="91" t="s">
        <v>57</v>
      </c>
      <c r="B5898" s="92" t="s">
        <v>44</v>
      </c>
      <c r="C5898" s="92" t="s">
        <v>53</v>
      </c>
      <c r="D5898" s="92" t="s">
        <v>123</v>
      </c>
      <c r="E5898" s="92" t="s">
        <v>37</v>
      </c>
      <c r="F5898" s="92" t="s">
        <v>37</v>
      </c>
      <c r="G5898" s="93" t="s">
        <v>98</v>
      </c>
      <c r="H5898" s="93" t="s">
        <v>37</v>
      </c>
      <c r="I5898" s="92" t="s">
        <v>117</v>
      </c>
      <c r="J5898" s="94">
        <v>35975</v>
      </c>
      <c r="K5898" s="95">
        <v>56243</v>
      </c>
      <c r="L5898" s="96">
        <v>5169339.92000225</v>
      </c>
    </row>
    <row r="5899" spans="1:12" s="97" customFormat="1" ht="15" customHeight="1" x14ac:dyDescent="0.25">
      <c r="A5899" s="91" t="s">
        <v>57</v>
      </c>
      <c r="B5899" s="92" t="s">
        <v>44</v>
      </c>
      <c r="C5899" s="92" t="s">
        <v>53</v>
      </c>
      <c r="D5899" s="92" t="s">
        <v>123</v>
      </c>
      <c r="E5899" s="92" t="s">
        <v>37</v>
      </c>
      <c r="F5899" s="92" t="s">
        <v>37</v>
      </c>
      <c r="G5899" s="93" t="s">
        <v>98</v>
      </c>
      <c r="H5899" s="93" t="s">
        <v>37</v>
      </c>
      <c r="I5899" s="92" t="s">
        <v>45</v>
      </c>
      <c r="J5899" s="94">
        <v>27570</v>
      </c>
      <c r="K5899" s="95">
        <v>41384</v>
      </c>
      <c r="L5899" s="96">
        <v>2658073.59999912</v>
      </c>
    </row>
    <row r="5900" spans="1:12" s="97" customFormat="1" ht="15" customHeight="1" x14ac:dyDescent="0.25">
      <c r="A5900" s="91" t="s">
        <v>57</v>
      </c>
      <c r="B5900" s="92" t="s">
        <v>44</v>
      </c>
      <c r="C5900" s="92" t="s">
        <v>53</v>
      </c>
      <c r="D5900" s="92" t="s">
        <v>123</v>
      </c>
      <c r="E5900" s="92" t="s">
        <v>37</v>
      </c>
      <c r="F5900" s="92" t="s">
        <v>37</v>
      </c>
      <c r="G5900" s="93" t="s">
        <v>37</v>
      </c>
      <c r="H5900" s="93" t="s">
        <v>122</v>
      </c>
      <c r="I5900" s="92" t="s">
        <v>117</v>
      </c>
      <c r="J5900" s="94">
        <v>29430</v>
      </c>
      <c r="K5900" s="95">
        <v>53265</v>
      </c>
      <c r="L5900" s="96">
        <v>4491608.0400008298</v>
      </c>
    </row>
    <row r="5901" spans="1:12" s="97" customFormat="1" ht="15" customHeight="1" x14ac:dyDescent="0.25">
      <c r="A5901" s="91" t="s">
        <v>57</v>
      </c>
      <c r="B5901" s="92" t="s">
        <v>44</v>
      </c>
      <c r="C5901" s="92" t="s">
        <v>53</v>
      </c>
      <c r="D5901" s="92" t="s">
        <v>123</v>
      </c>
      <c r="E5901" s="92" t="s">
        <v>37</v>
      </c>
      <c r="F5901" s="92" t="s">
        <v>37</v>
      </c>
      <c r="G5901" s="93" t="s">
        <v>37</v>
      </c>
      <c r="H5901" s="93" t="s">
        <v>122</v>
      </c>
      <c r="I5901" s="92" t="s">
        <v>45</v>
      </c>
      <c r="J5901" s="94">
        <v>17049</v>
      </c>
      <c r="K5901" s="95">
        <v>24875</v>
      </c>
      <c r="L5901" s="96">
        <v>1428128.11000029</v>
      </c>
    </row>
    <row r="5902" spans="1:12" s="97" customFormat="1" ht="15" customHeight="1" x14ac:dyDescent="0.25">
      <c r="A5902" s="91" t="s">
        <v>57</v>
      </c>
      <c r="B5902" s="92" t="s">
        <v>44</v>
      </c>
      <c r="C5902" s="92" t="s">
        <v>53</v>
      </c>
      <c r="D5902" s="92" t="s">
        <v>123</v>
      </c>
      <c r="E5902" s="92" t="s">
        <v>37</v>
      </c>
      <c r="F5902" s="92" t="s">
        <v>37</v>
      </c>
      <c r="G5902" s="93" t="s">
        <v>37</v>
      </c>
      <c r="H5902" s="93" t="s">
        <v>37</v>
      </c>
      <c r="I5902" s="92" t="s">
        <v>117</v>
      </c>
      <c r="J5902" s="94">
        <v>202390</v>
      </c>
      <c r="K5902" s="95">
        <v>351680</v>
      </c>
      <c r="L5902" s="96">
        <v>31695223.619866099</v>
      </c>
    </row>
    <row r="5903" spans="1:12" s="97" customFormat="1" ht="15" customHeight="1" x14ac:dyDescent="0.25">
      <c r="A5903" s="91" t="s">
        <v>57</v>
      </c>
      <c r="B5903" s="92" t="s">
        <v>44</v>
      </c>
      <c r="C5903" s="92" t="s">
        <v>53</v>
      </c>
      <c r="D5903" s="92" t="s">
        <v>123</v>
      </c>
      <c r="E5903" s="92" t="s">
        <v>37</v>
      </c>
      <c r="F5903" s="92" t="s">
        <v>37</v>
      </c>
      <c r="G5903" s="93" t="s">
        <v>37</v>
      </c>
      <c r="H5903" s="93" t="s">
        <v>37</v>
      </c>
      <c r="I5903" s="92" t="s">
        <v>45</v>
      </c>
      <c r="J5903" s="94">
        <v>140791</v>
      </c>
      <c r="K5903" s="95">
        <v>226059</v>
      </c>
      <c r="L5903" s="96">
        <v>14501024.829946799</v>
      </c>
    </row>
    <row r="5904" spans="1:12" s="97" customFormat="1" ht="15" customHeight="1" x14ac:dyDescent="0.25">
      <c r="A5904" s="91" t="s">
        <v>57</v>
      </c>
      <c r="B5904" s="92" t="s">
        <v>44</v>
      </c>
      <c r="C5904" s="92" t="s">
        <v>53</v>
      </c>
      <c r="D5904" s="92" t="s">
        <v>123</v>
      </c>
      <c r="E5904" s="92" t="s">
        <v>37</v>
      </c>
      <c r="F5904" s="92" t="s">
        <v>37</v>
      </c>
      <c r="G5904" s="93" t="s">
        <v>37</v>
      </c>
      <c r="H5904" s="93" t="s">
        <v>64</v>
      </c>
      <c r="I5904" s="92" t="s">
        <v>117</v>
      </c>
      <c r="J5904" s="94">
        <v>172283</v>
      </c>
      <c r="K5904" s="95">
        <v>296820</v>
      </c>
      <c r="L5904" s="96">
        <v>27055581.4599066</v>
      </c>
    </row>
    <row r="5905" spans="1:12" s="97" customFormat="1" ht="15" customHeight="1" x14ac:dyDescent="0.25">
      <c r="A5905" s="91" t="s">
        <v>57</v>
      </c>
      <c r="B5905" s="92" t="s">
        <v>44</v>
      </c>
      <c r="C5905" s="92" t="s">
        <v>53</v>
      </c>
      <c r="D5905" s="92" t="s">
        <v>123</v>
      </c>
      <c r="E5905" s="92" t="s">
        <v>37</v>
      </c>
      <c r="F5905" s="92" t="s">
        <v>37</v>
      </c>
      <c r="G5905" s="93" t="s">
        <v>37</v>
      </c>
      <c r="H5905" s="93" t="s">
        <v>64</v>
      </c>
      <c r="I5905" s="92" t="s">
        <v>45</v>
      </c>
      <c r="J5905" s="94">
        <v>123246</v>
      </c>
      <c r="K5905" s="95">
        <v>200182</v>
      </c>
      <c r="L5905" s="96">
        <v>13013607.639975199</v>
      </c>
    </row>
    <row r="5906" spans="1:12" s="97" customFormat="1" ht="15" customHeight="1" x14ac:dyDescent="0.25">
      <c r="A5906" s="91" t="s">
        <v>57</v>
      </c>
      <c r="B5906" s="92" t="s">
        <v>44</v>
      </c>
      <c r="C5906" s="92" t="s">
        <v>53</v>
      </c>
      <c r="D5906" s="92" t="s">
        <v>125</v>
      </c>
      <c r="E5906" s="92" t="s">
        <v>61</v>
      </c>
      <c r="F5906" s="92" t="s">
        <v>37</v>
      </c>
      <c r="G5906" s="93" t="s">
        <v>37</v>
      </c>
      <c r="H5906" s="93" t="s">
        <v>37</v>
      </c>
      <c r="I5906" s="92" t="s">
        <v>117</v>
      </c>
      <c r="J5906" s="94">
        <v>18367</v>
      </c>
      <c r="K5906" s="95">
        <v>122168</v>
      </c>
      <c r="L5906" s="96">
        <v>13515645.2599819</v>
      </c>
    </row>
    <row r="5907" spans="1:12" s="97" customFormat="1" ht="15" customHeight="1" x14ac:dyDescent="0.25">
      <c r="A5907" s="91" t="s">
        <v>57</v>
      </c>
      <c r="B5907" s="92" t="s">
        <v>44</v>
      </c>
      <c r="C5907" s="92" t="s">
        <v>53</v>
      </c>
      <c r="D5907" s="92" t="s">
        <v>125</v>
      </c>
      <c r="E5907" s="92" t="s">
        <v>61</v>
      </c>
      <c r="F5907" s="92" t="s">
        <v>37</v>
      </c>
      <c r="G5907" s="93" t="s">
        <v>37</v>
      </c>
      <c r="H5907" s="93" t="s">
        <v>37</v>
      </c>
      <c r="I5907" s="92" t="s">
        <v>45</v>
      </c>
      <c r="J5907" s="94">
        <v>25411</v>
      </c>
      <c r="K5907" s="95">
        <v>56634</v>
      </c>
      <c r="L5907" s="96">
        <v>8271096.2899931697</v>
      </c>
    </row>
    <row r="5908" spans="1:12" s="97" customFormat="1" ht="15" customHeight="1" x14ac:dyDescent="0.25">
      <c r="A5908" s="91" t="s">
        <v>57</v>
      </c>
      <c r="B5908" s="92" t="s">
        <v>44</v>
      </c>
      <c r="C5908" s="92" t="s">
        <v>53</v>
      </c>
      <c r="D5908" s="92" t="s">
        <v>125</v>
      </c>
      <c r="E5908" s="92" t="s">
        <v>62</v>
      </c>
      <c r="F5908" s="92" t="s">
        <v>37</v>
      </c>
      <c r="G5908" s="93" t="s">
        <v>37</v>
      </c>
      <c r="H5908" s="93" t="s">
        <v>37</v>
      </c>
      <c r="I5908" s="92" t="s">
        <v>117</v>
      </c>
      <c r="J5908" s="94">
        <v>14328</v>
      </c>
      <c r="K5908" s="95">
        <v>104499</v>
      </c>
      <c r="L5908" s="96">
        <v>10808641.9999818</v>
      </c>
    </row>
    <row r="5909" spans="1:12" s="97" customFormat="1" ht="15" customHeight="1" x14ac:dyDescent="0.25">
      <c r="A5909" s="91" t="s">
        <v>57</v>
      </c>
      <c r="B5909" s="92" t="s">
        <v>44</v>
      </c>
      <c r="C5909" s="92" t="s">
        <v>53</v>
      </c>
      <c r="D5909" s="92" t="s">
        <v>125</v>
      </c>
      <c r="E5909" s="92" t="s">
        <v>62</v>
      </c>
      <c r="F5909" s="92" t="s">
        <v>37</v>
      </c>
      <c r="G5909" s="93" t="s">
        <v>37</v>
      </c>
      <c r="H5909" s="93" t="s">
        <v>37</v>
      </c>
      <c r="I5909" s="92" t="s">
        <v>45</v>
      </c>
      <c r="J5909" s="94">
        <v>14335</v>
      </c>
      <c r="K5909" s="95">
        <v>28924</v>
      </c>
      <c r="L5909" s="96">
        <v>4087668.0399993202</v>
      </c>
    </row>
    <row r="5910" spans="1:12" s="97" customFormat="1" ht="15" customHeight="1" x14ac:dyDescent="0.25">
      <c r="A5910" s="91" t="s">
        <v>57</v>
      </c>
      <c r="B5910" s="92" t="s">
        <v>44</v>
      </c>
      <c r="C5910" s="92" t="s">
        <v>53</v>
      </c>
      <c r="D5910" s="92" t="s">
        <v>125</v>
      </c>
      <c r="E5910" s="92" t="s">
        <v>37</v>
      </c>
      <c r="F5910" s="92" t="s">
        <v>120</v>
      </c>
      <c r="G5910" s="93" t="s">
        <v>37</v>
      </c>
      <c r="H5910" s="93" t="s">
        <v>37</v>
      </c>
      <c r="I5910" s="92" t="s">
        <v>117</v>
      </c>
      <c r="J5910" s="94">
        <v>5420</v>
      </c>
      <c r="K5910" s="95">
        <v>40588</v>
      </c>
      <c r="L5910" s="96">
        <v>4573044.36999893</v>
      </c>
    </row>
    <row r="5911" spans="1:12" s="97" customFormat="1" ht="15" customHeight="1" x14ac:dyDescent="0.25">
      <c r="A5911" s="91" t="s">
        <v>57</v>
      </c>
      <c r="B5911" s="92" t="s">
        <v>44</v>
      </c>
      <c r="C5911" s="92" t="s">
        <v>53</v>
      </c>
      <c r="D5911" s="92" t="s">
        <v>125</v>
      </c>
      <c r="E5911" s="92" t="s">
        <v>37</v>
      </c>
      <c r="F5911" s="92" t="s">
        <v>120</v>
      </c>
      <c r="G5911" s="93" t="s">
        <v>37</v>
      </c>
      <c r="H5911" s="93" t="s">
        <v>37</v>
      </c>
      <c r="I5911" s="92" t="s">
        <v>45</v>
      </c>
      <c r="J5911" s="94">
        <v>4174</v>
      </c>
      <c r="K5911" s="95">
        <v>7768</v>
      </c>
      <c r="L5911" s="96">
        <v>1197341.48999998</v>
      </c>
    </row>
    <row r="5912" spans="1:12" s="97" customFormat="1" ht="15" customHeight="1" x14ac:dyDescent="0.25">
      <c r="A5912" s="91" t="s">
        <v>57</v>
      </c>
      <c r="B5912" s="92" t="s">
        <v>44</v>
      </c>
      <c r="C5912" s="92" t="s">
        <v>53</v>
      </c>
      <c r="D5912" s="92" t="s">
        <v>125</v>
      </c>
      <c r="E5912" s="92" t="s">
        <v>37</v>
      </c>
      <c r="F5912" s="92" t="s">
        <v>121</v>
      </c>
      <c r="G5912" s="93" t="s">
        <v>37</v>
      </c>
      <c r="H5912" s="93" t="s">
        <v>37</v>
      </c>
      <c r="I5912" s="92" t="s">
        <v>117</v>
      </c>
      <c r="J5912" s="94">
        <v>23629</v>
      </c>
      <c r="K5912" s="95">
        <v>158332</v>
      </c>
      <c r="L5912" s="96">
        <v>17293691.729986701</v>
      </c>
    </row>
    <row r="5913" spans="1:12" s="97" customFormat="1" ht="15" customHeight="1" x14ac:dyDescent="0.25">
      <c r="A5913" s="91" t="s">
        <v>57</v>
      </c>
      <c r="B5913" s="92" t="s">
        <v>44</v>
      </c>
      <c r="C5913" s="92" t="s">
        <v>53</v>
      </c>
      <c r="D5913" s="92" t="s">
        <v>125</v>
      </c>
      <c r="E5913" s="92" t="s">
        <v>37</v>
      </c>
      <c r="F5913" s="92" t="s">
        <v>121</v>
      </c>
      <c r="G5913" s="93" t="s">
        <v>37</v>
      </c>
      <c r="H5913" s="93" t="s">
        <v>37</v>
      </c>
      <c r="I5913" s="92" t="s">
        <v>45</v>
      </c>
      <c r="J5913" s="94">
        <v>31456</v>
      </c>
      <c r="K5913" s="95">
        <v>68918</v>
      </c>
      <c r="L5913" s="96">
        <v>10026995.829993</v>
      </c>
    </row>
    <row r="5914" spans="1:12" s="97" customFormat="1" ht="15" customHeight="1" x14ac:dyDescent="0.25">
      <c r="A5914" s="91" t="s">
        <v>57</v>
      </c>
      <c r="B5914" s="92" t="s">
        <v>44</v>
      </c>
      <c r="C5914" s="92" t="s">
        <v>53</v>
      </c>
      <c r="D5914" s="92" t="s">
        <v>125</v>
      </c>
      <c r="E5914" s="92" t="s">
        <v>37</v>
      </c>
      <c r="F5914" s="92" t="s">
        <v>60</v>
      </c>
      <c r="G5914" s="93" t="s">
        <v>37</v>
      </c>
      <c r="H5914" s="93" t="s">
        <v>37</v>
      </c>
      <c r="I5914" s="92" t="s">
        <v>117</v>
      </c>
      <c r="J5914" s="94">
        <v>3692</v>
      </c>
      <c r="K5914" s="95">
        <v>27747</v>
      </c>
      <c r="L5914" s="96">
        <v>2457551.15999988</v>
      </c>
    </row>
    <row r="5915" spans="1:12" s="97" customFormat="1" ht="15" customHeight="1" x14ac:dyDescent="0.25">
      <c r="A5915" s="91" t="s">
        <v>57</v>
      </c>
      <c r="B5915" s="92" t="s">
        <v>44</v>
      </c>
      <c r="C5915" s="92" t="s">
        <v>53</v>
      </c>
      <c r="D5915" s="92" t="s">
        <v>125</v>
      </c>
      <c r="E5915" s="92" t="s">
        <v>37</v>
      </c>
      <c r="F5915" s="92" t="s">
        <v>60</v>
      </c>
      <c r="G5915" s="93" t="s">
        <v>37</v>
      </c>
      <c r="H5915" s="93" t="s">
        <v>37</v>
      </c>
      <c r="I5915" s="92" t="s">
        <v>45</v>
      </c>
      <c r="J5915" s="94">
        <v>4177</v>
      </c>
      <c r="K5915" s="95">
        <v>8872</v>
      </c>
      <c r="L5915" s="96">
        <v>1134427.01000002</v>
      </c>
    </row>
    <row r="5916" spans="1:12" s="97" customFormat="1" ht="15" customHeight="1" x14ac:dyDescent="0.25">
      <c r="A5916" s="91" t="s">
        <v>57</v>
      </c>
      <c r="B5916" s="92" t="s">
        <v>44</v>
      </c>
      <c r="C5916" s="92" t="s">
        <v>53</v>
      </c>
      <c r="D5916" s="92" t="s">
        <v>125</v>
      </c>
      <c r="E5916" s="92" t="s">
        <v>37</v>
      </c>
      <c r="F5916" s="92" t="s">
        <v>37</v>
      </c>
      <c r="G5916" s="93" t="s">
        <v>41</v>
      </c>
      <c r="H5916" s="93" t="s">
        <v>37</v>
      </c>
      <c r="I5916" s="92" t="s">
        <v>117</v>
      </c>
      <c r="J5916" s="94">
        <v>9831</v>
      </c>
      <c r="K5916" s="95">
        <v>67292</v>
      </c>
      <c r="L5916" s="96">
        <v>6970679.9499888802</v>
      </c>
    </row>
    <row r="5917" spans="1:12" s="97" customFormat="1" ht="15" customHeight="1" x14ac:dyDescent="0.25">
      <c r="A5917" s="91" t="s">
        <v>57</v>
      </c>
      <c r="B5917" s="92" t="s">
        <v>44</v>
      </c>
      <c r="C5917" s="92" t="s">
        <v>53</v>
      </c>
      <c r="D5917" s="92" t="s">
        <v>125</v>
      </c>
      <c r="E5917" s="92" t="s">
        <v>37</v>
      </c>
      <c r="F5917" s="92" t="s">
        <v>37</v>
      </c>
      <c r="G5917" s="93" t="s">
        <v>41</v>
      </c>
      <c r="H5917" s="93" t="s">
        <v>37</v>
      </c>
      <c r="I5917" s="92" t="s">
        <v>45</v>
      </c>
      <c r="J5917" s="94">
        <v>10202</v>
      </c>
      <c r="K5917" s="95">
        <v>20915</v>
      </c>
      <c r="L5917" s="96">
        <v>2863670.5399999302</v>
      </c>
    </row>
    <row r="5918" spans="1:12" s="97" customFormat="1" ht="15" customHeight="1" x14ac:dyDescent="0.25">
      <c r="A5918" s="91" t="s">
        <v>57</v>
      </c>
      <c r="B5918" s="92" t="s">
        <v>44</v>
      </c>
      <c r="C5918" s="92" t="s">
        <v>53</v>
      </c>
      <c r="D5918" s="92" t="s">
        <v>125</v>
      </c>
      <c r="E5918" s="92" t="s">
        <v>37</v>
      </c>
      <c r="F5918" s="92" t="s">
        <v>37</v>
      </c>
      <c r="G5918" s="93" t="s">
        <v>42</v>
      </c>
      <c r="H5918" s="93" t="s">
        <v>37</v>
      </c>
      <c r="I5918" s="92" t="s">
        <v>117</v>
      </c>
      <c r="J5918" s="94">
        <v>7500</v>
      </c>
      <c r="K5918" s="95">
        <v>48355</v>
      </c>
      <c r="L5918" s="96">
        <v>5149211.1799943699</v>
      </c>
    </row>
    <row r="5919" spans="1:12" s="97" customFormat="1" ht="15" customHeight="1" x14ac:dyDescent="0.25">
      <c r="A5919" s="91" t="s">
        <v>57</v>
      </c>
      <c r="B5919" s="92" t="s">
        <v>44</v>
      </c>
      <c r="C5919" s="92" t="s">
        <v>53</v>
      </c>
      <c r="D5919" s="92" t="s">
        <v>125</v>
      </c>
      <c r="E5919" s="92" t="s">
        <v>37</v>
      </c>
      <c r="F5919" s="92" t="s">
        <v>37</v>
      </c>
      <c r="G5919" s="93" t="s">
        <v>42</v>
      </c>
      <c r="H5919" s="93" t="s">
        <v>37</v>
      </c>
      <c r="I5919" s="92" t="s">
        <v>45</v>
      </c>
      <c r="J5919" s="94">
        <v>8824</v>
      </c>
      <c r="K5919" s="95">
        <v>18019</v>
      </c>
      <c r="L5919" s="96">
        <v>2600347.2300000298</v>
      </c>
    </row>
    <row r="5920" spans="1:12" s="97" customFormat="1" ht="15" customHeight="1" x14ac:dyDescent="0.25">
      <c r="A5920" s="91" t="s">
        <v>57</v>
      </c>
      <c r="B5920" s="92" t="s">
        <v>44</v>
      </c>
      <c r="C5920" s="92" t="s">
        <v>53</v>
      </c>
      <c r="D5920" s="92" t="s">
        <v>125</v>
      </c>
      <c r="E5920" s="92" t="s">
        <v>37</v>
      </c>
      <c r="F5920" s="92" t="s">
        <v>37</v>
      </c>
      <c r="G5920" s="93" t="s">
        <v>43</v>
      </c>
      <c r="H5920" s="93" t="s">
        <v>37</v>
      </c>
      <c r="I5920" s="92" t="s">
        <v>117</v>
      </c>
      <c r="J5920" s="94">
        <v>6685</v>
      </c>
      <c r="K5920" s="95">
        <v>39505</v>
      </c>
      <c r="L5920" s="96">
        <v>4253662.88999872</v>
      </c>
    </row>
    <row r="5921" spans="1:12" s="97" customFormat="1" ht="15" customHeight="1" x14ac:dyDescent="0.25">
      <c r="A5921" s="91" t="s">
        <v>57</v>
      </c>
      <c r="B5921" s="92" t="s">
        <v>44</v>
      </c>
      <c r="C5921" s="92" t="s">
        <v>53</v>
      </c>
      <c r="D5921" s="92" t="s">
        <v>125</v>
      </c>
      <c r="E5921" s="92" t="s">
        <v>37</v>
      </c>
      <c r="F5921" s="92" t="s">
        <v>37</v>
      </c>
      <c r="G5921" s="93" t="s">
        <v>43</v>
      </c>
      <c r="H5921" s="93" t="s">
        <v>37</v>
      </c>
      <c r="I5921" s="92" t="s">
        <v>45</v>
      </c>
      <c r="J5921" s="94">
        <v>8297</v>
      </c>
      <c r="K5921" s="95">
        <v>16606</v>
      </c>
      <c r="L5921" s="96">
        <v>2428512.11000014</v>
      </c>
    </row>
    <row r="5922" spans="1:12" s="97" customFormat="1" ht="15" customHeight="1" x14ac:dyDescent="0.25">
      <c r="A5922" s="91" t="s">
        <v>57</v>
      </c>
      <c r="B5922" s="92" t="s">
        <v>44</v>
      </c>
      <c r="C5922" s="92" t="s">
        <v>53</v>
      </c>
      <c r="D5922" s="92" t="s">
        <v>125</v>
      </c>
      <c r="E5922" s="92" t="s">
        <v>37</v>
      </c>
      <c r="F5922" s="92" t="s">
        <v>37</v>
      </c>
      <c r="G5922" s="93" t="s">
        <v>44</v>
      </c>
      <c r="H5922" s="93" t="s">
        <v>37</v>
      </c>
      <c r="I5922" s="92" t="s">
        <v>117</v>
      </c>
      <c r="J5922" s="94">
        <v>6253</v>
      </c>
      <c r="K5922" s="95">
        <v>37371</v>
      </c>
      <c r="L5922" s="96">
        <v>4077186.9999990901</v>
      </c>
    </row>
    <row r="5923" spans="1:12" s="97" customFormat="1" ht="15" customHeight="1" x14ac:dyDescent="0.25">
      <c r="A5923" s="91" t="s">
        <v>57</v>
      </c>
      <c r="B5923" s="92" t="s">
        <v>44</v>
      </c>
      <c r="C5923" s="92" t="s">
        <v>53</v>
      </c>
      <c r="D5923" s="92" t="s">
        <v>125</v>
      </c>
      <c r="E5923" s="92" t="s">
        <v>37</v>
      </c>
      <c r="F5923" s="92" t="s">
        <v>37</v>
      </c>
      <c r="G5923" s="93" t="s">
        <v>44</v>
      </c>
      <c r="H5923" s="93" t="s">
        <v>37</v>
      </c>
      <c r="I5923" s="92" t="s">
        <v>45</v>
      </c>
      <c r="J5923" s="94">
        <v>7625</v>
      </c>
      <c r="K5923" s="95">
        <v>14923</v>
      </c>
      <c r="L5923" s="96">
        <v>2193921.0100002801</v>
      </c>
    </row>
    <row r="5924" spans="1:12" s="97" customFormat="1" ht="15" customHeight="1" x14ac:dyDescent="0.25">
      <c r="A5924" s="91" t="s">
        <v>57</v>
      </c>
      <c r="B5924" s="92" t="s">
        <v>44</v>
      </c>
      <c r="C5924" s="92" t="s">
        <v>53</v>
      </c>
      <c r="D5924" s="92" t="s">
        <v>125</v>
      </c>
      <c r="E5924" s="92" t="s">
        <v>37</v>
      </c>
      <c r="F5924" s="92" t="s">
        <v>37</v>
      </c>
      <c r="G5924" s="93" t="s">
        <v>98</v>
      </c>
      <c r="H5924" s="93" t="s">
        <v>37</v>
      </c>
      <c r="I5924" s="92" t="s">
        <v>117</v>
      </c>
      <c r="J5924" s="94">
        <v>5386</v>
      </c>
      <c r="K5924" s="95">
        <v>31560</v>
      </c>
      <c r="L5924" s="96">
        <v>3572838.2599992701</v>
      </c>
    </row>
    <row r="5925" spans="1:12" s="97" customFormat="1" ht="15" customHeight="1" x14ac:dyDescent="0.25">
      <c r="A5925" s="91" t="s">
        <v>57</v>
      </c>
      <c r="B5925" s="92" t="s">
        <v>44</v>
      </c>
      <c r="C5925" s="92" t="s">
        <v>53</v>
      </c>
      <c r="D5925" s="92" t="s">
        <v>125</v>
      </c>
      <c r="E5925" s="92" t="s">
        <v>37</v>
      </c>
      <c r="F5925" s="92" t="s">
        <v>37</v>
      </c>
      <c r="G5925" s="93" t="s">
        <v>98</v>
      </c>
      <c r="H5925" s="93" t="s">
        <v>37</v>
      </c>
      <c r="I5925" s="92" t="s">
        <v>45</v>
      </c>
      <c r="J5925" s="94">
        <v>6871</v>
      </c>
      <c r="K5925" s="95">
        <v>14135</v>
      </c>
      <c r="L5925" s="96">
        <v>2140581.1700002402</v>
      </c>
    </row>
    <row r="5926" spans="1:12" s="97" customFormat="1" ht="15" customHeight="1" x14ac:dyDescent="0.25">
      <c r="A5926" s="91" t="s">
        <v>57</v>
      </c>
      <c r="B5926" s="92" t="s">
        <v>44</v>
      </c>
      <c r="C5926" s="92" t="s">
        <v>53</v>
      </c>
      <c r="D5926" s="92" t="s">
        <v>125</v>
      </c>
      <c r="E5926" s="92" t="s">
        <v>37</v>
      </c>
      <c r="F5926" s="92" t="s">
        <v>37</v>
      </c>
      <c r="G5926" s="93" t="s">
        <v>37</v>
      </c>
      <c r="H5926" s="93" t="s">
        <v>122</v>
      </c>
      <c r="I5926" s="92" t="s">
        <v>117</v>
      </c>
      <c r="J5926" s="94">
        <v>4457</v>
      </c>
      <c r="K5926" s="95">
        <v>26634</v>
      </c>
      <c r="L5926" s="96">
        <v>3060159.7599996398</v>
      </c>
    </row>
    <row r="5927" spans="1:12" s="97" customFormat="1" ht="15" customHeight="1" x14ac:dyDescent="0.25">
      <c r="A5927" s="91" t="s">
        <v>57</v>
      </c>
      <c r="B5927" s="92" t="s">
        <v>44</v>
      </c>
      <c r="C5927" s="92" t="s">
        <v>53</v>
      </c>
      <c r="D5927" s="92" t="s">
        <v>125</v>
      </c>
      <c r="E5927" s="92" t="s">
        <v>37</v>
      </c>
      <c r="F5927" s="92" t="s">
        <v>37</v>
      </c>
      <c r="G5927" s="93" t="s">
        <v>37</v>
      </c>
      <c r="H5927" s="93" t="s">
        <v>122</v>
      </c>
      <c r="I5927" s="92" t="s">
        <v>45</v>
      </c>
      <c r="J5927" s="94">
        <v>5213</v>
      </c>
      <c r="K5927" s="95">
        <v>9885</v>
      </c>
      <c r="L5927" s="96">
        <v>1330608.67000004</v>
      </c>
    </row>
    <row r="5928" spans="1:12" s="97" customFormat="1" ht="15" customHeight="1" x14ac:dyDescent="0.25">
      <c r="A5928" s="91" t="s">
        <v>57</v>
      </c>
      <c r="B5928" s="92" t="s">
        <v>44</v>
      </c>
      <c r="C5928" s="92" t="s">
        <v>53</v>
      </c>
      <c r="D5928" s="92" t="s">
        <v>125</v>
      </c>
      <c r="E5928" s="92" t="s">
        <v>37</v>
      </c>
      <c r="F5928" s="92" t="s">
        <v>37</v>
      </c>
      <c r="G5928" s="93" t="s">
        <v>37</v>
      </c>
      <c r="H5928" s="93" t="s">
        <v>37</v>
      </c>
      <c r="I5928" s="92" t="s">
        <v>117</v>
      </c>
      <c r="J5928" s="94">
        <v>32695</v>
      </c>
      <c r="K5928" s="95">
        <v>226667</v>
      </c>
      <c r="L5928" s="96">
        <v>24324287.259989198</v>
      </c>
    </row>
    <row r="5929" spans="1:12" s="97" customFormat="1" ht="15" customHeight="1" x14ac:dyDescent="0.25">
      <c r="A5929" s="91" t="s">
        <v>57</v>
      </c>
      <c r="B5929" s="92" t="s">
        <v>44</v>
      </c>
      <c r="C5929" s="92" t="s">
        <v>53</v>
      </c>
      <c r="D5929" s="92" t="s">
        <v>125</v>
      </c>
      <c r="E5929" s="92" t="s">
        <v>37</v>
      </c>
      <c r="F5929" s="92" t="s">
        <v>37</v>
      </c>
      <c r="G5929" s="93" t="s">
        <v>37</v>
      </c>
      <c r="H5929" s="93" t="s">
        <v>37</v>
      </c>
      <c r="I5929" s="92" t="s">
        <v>45</v>
      </c>
      <c r="J5929" s="94">
        <v>39746</v>
      </c>
      <c r="K5929" s="95">
        <v>85558</v>
      </c>
      <c r="L5929" s="96">
        <v>12358764.3299945</v>
      </c>
    </row>
    <row r="5930" spans="1:12" s="97" customFormat="1" ht="15" customHeight="1" x14ac:dyDescent="0.25">
      <c r="A5930" s="91" t="s">
        <v>57</v>
      </c>
      <c r="B5930" s="92" t="s">
        <v>44</v>
      </c>
      <c r="C5930" s="92" t="s">
        <v>53</v>
      </c>
      <c r="D5930" s="92" t="s">
        <v>125</v>
      </c>
      <c r="E5930" s="92" t="s">
        <v>37</v>
      </c>
      <c r="F5930" s="92" t="s">
        <v>37</v>
      </c>
      <c r="G5930" s="93" t="s">
        <v>37</v>
      </c>
      <c r="H5930" s="93" t="s">
        <v>64</v>
      </c>
      <c r="I5930" s="92" t="s">
        <v>117</v>
      </c>
      <c r="J5930" s="94">
        <v>28247</v>
      </c>
      <c r="K5930" s="95">
        <v>199012</v>
      </c>
      <c r="L5930" s="96">
        <v>21138566.540064599</v>
      </c>
    </row>
    <row r="5931" spans="1:12" s="97" customFormat="1" ht="15" customHeight="1" x14ac:dyDescent="0.25">
      <c r="A5931" s="91" t="s">
        <v>57</v>
      </c>
      <c r="B5931" s="92" t="s">
        <v>44</v>
      </c>
      <c r="C5931" s="92" t="s">
        <v>53</v>
      </c>
      <c r="D5931" s="92" t="s">
        <v>125</v>
      </c>
      <c r="E5931" s="92" t="s">
        <v>37</v>
      </c>
      <c r="F5931" s="92" t="s">
        <v>37</v>
      </c>
      <c r="G5931" s="93" t="s">
        <v>37</v>
      </c>
      <c r="H5931" s="93" t="s">
        <v>64</v>
      </c>
      <c r="I5931" s="92" t="s">
        <v>45</v>
      </c>
      <c r="J5931" s="94">
        <v>34457</v>
      </c>
      <c r="K5931" s="95">
        <v>75319</v>
      </c>
      <c r="L5931" s="96">
        <v>10983461.2599904</v>
      </c>
    </row>
    <row r="5932" spans="1:12" s="97" customFormat="1" ht="15" customHeight="1" x14ac:dyDescent="0.25">
      <c r="A5932" s="91" t="s">
        <v>57</v>
      </c>
      <c r="B5932" s="92" t="s">
        <v>44</v>
      </c>
      <c r="C5932" s="92" t="s">
        <v>53</v>
      </c>
      <c r="D5932" s="92" t="s">
        <v>124</v>
      </c>
      <c r="E5932" s="92" t="s">
        <v>61</v>
      </c>
      <c r="F5932" s="92" t="s">
        <v>37</v>
      </c>
      <c r="G5932" s="93" t="s">
        <v>37</v>
      </c>
      <c r="H5932" s="93" t="s">
        <v>37</v>
      </c>
      <c r="I5932" s="92" t="s">
        <v>117</v>
      </c>
      <c r="J5932" s="94">
        <v>2488</v>
      </c>
      <c r="K5932" s="95">
        <v>5027</v>
      </c>
      <c r="L5932" s="96">
        <v>763887.29999997199</v>
      </c>
    </row>
    <row r="5933" spans="1:12" s="97" customFormat="1" ht="15" customHeight="1" x14ac:dyDescent="0.25">
      <c r="A5933" s="91" t="s">
        <v>57</v>
      </c>
      <c r="B5933" s="92" t="s">
        <v>44</v>
      </c>
      <c r="C5933" s="92" t="s">
        <v>53</v>
      </c>
      <c r="D5933" s="92" t="s">
        <v>124</v>
      </c>
      <c r="E5933" s="92" t="s">
        <v>61</v>
      </c>
      <c r="F5933" s="92" t="s">
        <v>37</v>
      </c>
      <c r="G5933" s="93" t="s">
        <v>37</v>
      </c>
      <c r="H5933" s="93" t="s">
        <v>37</v>
      </c>
      <c r="I5933" s="92" t="s">
        <v>45</v>
      </c>
      <c r="J5933" s="94">
        <v>1463</v>
      </c>
      <c r="K5933" s="95">
        <v>2168</v>
      </c>
      <c r="L5933" s="96">
        <v>213894.22000000201</v>
      </c>
    </row>
    <row r="5934" spans="1:12" s="97" customFormat="1" ht="15" customHeight="1" x14ac:dyDescent="0.25">
      <c r="A5934" s="91" t="s">
        <v>57</v>
      </c>
      <c r="B5934" s="92" t="s">
        <v>44</v>
      </c>
      <c r="C5934" s="92" t="s">
        <v>53</v>
      </c>
      <c r="D5934" s="92" t="s">
        <v>124</v>
      </c>
      <c r="E5934" s="92" t="s">
        <v>62</v>
      </c>
      <c r="F5934" s="92" t="s">
        <v>37</v>
      </c>
      <c r="G5934" s="93" t="s">
        <v>37</v>
      </c>
      <c r="H5934" s="93" t="s">
        <v>37</v>
      </c>
      <c r="I5934" s="92" t="s">
        <v>117</v>
      </c>
      <c r="J5934" s="94">
        <v>1532</v>
      </c>
      <c r="K5934" s="95">
        <v>2610</v>
      </c>
      <c r="L5934" s="96">
        <v>405693.98000000301</v>
      </c>
    </row>
    <row r="5935" spans="1:12" s="97" customFormat="1" ht="15" customHeight="1" x14ac:dyDescent="0.25">
      <c r="A5935" s="91" t="s">
        <v>57</v>
      </c>
      <c r="B5935" s="92" t="s">
        <v>44</v>
      </c>
      <c r="C5935" s="92" t="s">
        <v>53</v>
      </c>
      <c r="D5935" s="92" t="s">
        <v>124</v>
      </c>
      <c r="E5935" s="92" t="s">
        <v>62</v>
      </c>
      <c r="F5935" s="92" t="s">
        <v>37</v>
      </c>
      <c r="G5935" s="93" t="s">
        <v>37</v>
      </c>
      <c r="H5935" s="93" t="s">
        <v>37</v>
      </c>
      <c r="I5935" s="92" t="s">
        <v>45</v>
      </c>
      <c r="J5935" s="94">
        <v>1106</v>
      </c>
      <c r="K5935" s="95">
        <v>1530</v>
      </c>
      <c r="L5935" s="96">
        <v>155952.01999999699</v>
      </c>
    </row>
    <row r="5936" spans="1:12" s="97" customFormat="1" ht="15" customHeight="1" x14ac:dyDescent="0.25">
      <c r="A5936" s="91" t="s">
        <v>57</v>
      </c>
      <c r="B5936" s="92" t="s">
        <v>44</v>
      </c>
      <c r="C5936" s="92" t="s">
        <v>53</v>
      </c>
      <c r="D5936" s="92" t="s">
        <v>124</v>
      </c>
      <c r="E5936" s="92" t="s">
        <v>37</v>
      </c>
      <c r="F5936" s="92" t="s">
        <v>120</v>
      </c>
      <c r="G5936" s="93" t="s">
        <v>37</v>
      </c>
      <c r="H5936" s="93" t="s">
        <v>37</v>
      </c>
      <c r="I5936" s="92" t="s">
        <v>117</v>
      </c>
      <c r="J5936" s="94">
        <v>3961</v>
      </c>
      <c r="K5936" s="95">
        <v>7552</v>
      </c>
      <c r="L5936" s="96">
        <v>1158538.78999996</v>
      </c>
    </row>
    <row r="5937" spans="1:12" s="97" customFormat="1" ht="15" customHeight="1" x14ac:dyDescent="0.25">
      <c r="A5937" s="91" t="s">
        <v>57</v>
      </c>
      <c r="B5937" s="92" t="s">
        <v>44</v>
      </c>
      <c r="C5937" s="92" t="s">
        <v>53</v>
      </c>
      <c r="D5937" s="92" t="s">
        <v>124</v>
      </c>
      <c r="E5937" s="92" t="s">
        <v>37</v>
      </c>
      <c r="F5937" s="92" t="s">
        <v>120</v>
      </c>
      <c r="G5937" s="93" t="s">
        <v>37</v>
      </c>
      <c r="H5937" s="93" t="s">
        <v>37</v>
      </c>
      <c r="I5937" s="92" t="s">
        <v>45</v>
      </c>
      <c r="J5937" s="94">
        <v>2499</v>
      </c>
      <c r="K5937" s="95">
        <v>3587</v>
      </c>
      <c r="L5937" s="96">
        <v>359963.15000000602</v>
      </c>
    </row>
    <row r="5938" spans="1:12" s="97" customFormat="1" ht="15" customHeight="1" x14ac:dyDescent="0.25">
      <c r="A5938" s="91" t="s">
        <v>57</v>
      </c>
      <c r="B5938" s="92" t="s">
        <v>44</v>
      </c>
      <c r="C5938" s="92" t="s">
        <v>53</v>
      </c>
      <c r="D5938" s="92" t="s">
        <v>124</v>
      </c>
      <c r="E5938" s="92" t="s">
        <v>37</v>
      </c>
      <c r="F5938" s="92" t="s">
        <v>37</v>
      </c>
      <c r="G5938" s="93" t="s">
        <v>41</v>
      </c>
      <c r="H5938" s="93" t="s">
        <v>37</v>
      </c>
      <c r="I5938" s="92" t="s">
        <v>117</v>
      </c>
      <c r="J5938" s="94">
        <v>748</v>
      </c>
      <c r="K5938" s="95">
        <v>1357</v>
      </c>
      <c r="L5938" s="96">
        <v>214445.89</v>
      </c>
    </row>
    <row r="5939" spans="1:12" s="97" customFormat="1" ht="15" customHeight="1" x14ac:dyDescent="0.25">
      <c r="A5939" s="91" t="s">
        <v>57</v>
      </c>
      <c r="B5939" s="92" t="s">
        <v>44</v>
      </c>
      <c r="C5939" s="92" t="s">
        <v>53</v>
      </c>
      <c r="D5939" s="92" t="s">
        <v>124</v>
      </c>
      <c r="E5939" s="92" t="s">
        <v>37</v>
      </c>
      <c r="F5939" s="92" t="s">
        <v>37</v>
      </c>
      <c r="G5939" s="93" t="s">
        <v>41</v>
      </c>
      <c r="H5939" s="93" t="s">
        <v>37</v>
      </c>
      <c r="I5939" s="92" t="s">
        <v>45</v>
      </c>
      <c r="J5939" s="94">
        <v>411</v>
      </c>
      <c r="K5939" s="95">
        <v>582</v>
      </c>
      <c r="L5939" s="96">
        <v>60357.129999999503</v>
      </c>
    </row>
    <row r="5940" spans="1:12" s="97" customFormat="1" ht="15" customHeight="1" x14ac:dyDescent="0.25">
      <c r="A5940" s="91" t="s">
        <v>57</v>
      </c>
      <c r="B5940" s="92" t="s">
        <v>44</v>
      </c>
      <c r="C5940" s="92" t="s">
        <v>53</v>
      </c>
      <c r="D5940" s="92" t="s">
        <v>124</v>
      </c>
      <c r="E5940" s="92" t="s">
        <v>37</v>
      </c>
      <c r="F5940" s="92" t="s">
        <v>37</v>
      </c>
      <c r="G5940" s="93" t="s">
        <v>42</v>
      </c>
      <c r="H5940" s="93" t="s">
        <v>37</v>
      </c>
      <c r="I5940" s="92" t="s">
        <v>117</v>
      </c>
      <c r="J5940" s="94">
        <v>717</v>
      </c>
      <c r="K5940" s="95">
        <v>1342</v>
      </c>
      <c r="L5940" s="96">
        <v>195665.790000001</v>
      </c>
    </row>
    <row r="5941" spans="1:12" s="97" customFormat="1" ht="15" customHeight="1" x14ac:dyDescent="0.25">
      <c r="A5941" s="91" t="s">
        <v>57</v>
      </c>
      <c r="B5941" s="92" t="s">
        <v>44</v>
      </c>
      <c r="C5941" s="92" t="s">
        <v>53</v>
      </c>
      <c r="D5941" s="92" t="s">
        <v>124</v>
      </c>
      <c r="E5941" s="92" t="s">
        <v>37</v>
      </c>
      <c r="F5941" s="92" t="s">
        <v>37</v>
      </c>
      <c r="G5941" s="93" t="s">
        <v>42</v>
      </c>
      <c r="H5941" s="93" t="s">
        <v>37</v>
      </c>
      <c r="I5941" s="92" t="s">
        <v>45</v>
      </c>
      <c r="J5941" s="94">
        <v>420</v>
      </c>
      <c r="K5941" s="95">
        <v>549</v>
      </c>
      <c r="L5941" s="96">
        <v>54387.169999999598</v>
      </c>
    </row>
    <row r="5942" spans="1:12" s="97" customFormat="1" ht="15" customHeight="1" x14ac:dyDescent="0.25">
      <c r="A5942" s="91" t="s">
        <v>57</v>
      </c>
      <c r="B5942" s="92" t="s">
        <v>44</v>
      </c>
      <c r="C5942" s="92" t="s">
        <v>53</v>
      </c>
      <c r="D5942" s="92" t="s">
        <v>124</v>
      </c>
      <c r="E5942" s="92" t="s">
        <v>37</v>
      </c>
      <c r="F5942" s="92" t="s">
        <v>37</v>
      </c>
      <c r="G5942" s="93" t="s">
        <v>43</v>
      </c>
      <c r="H5942" s="93" t="s">
        <v>37</v>
      </c>
      <c r="I5942" s="92" t="s">
        <v>117</v>
      </c>
      <c r="J5942" s="94">
        <v>894</v>
      </c>
      <c r="K5942" s="95">
        <v>1537</v>
      </c>
      <c r="L5942" s="96">
        <v>234795.260000001</v>
      </c>
    </row>
    <row r="5943" spans="1:12" s="97" customFormat="1" ht="15" customHeight="1" x14ac:dyDescent="0.25">
      <c r="A5943" s="91" t="s">
        <v>57</v>
      </c>
      <c r="B5943" s="92" t="s">
        <v>44</v>
      </c>
      <c r="C5943" s="92" t="s">
        <v>53</v>
      </c>
      <c r="D5943" s="92" t="s">
        <v>124</v>
      </c>
      <c r="E5943" s="92" t="s">
        <v>37</v>
      </c>
      <c r="F5943" s="92" t="s">
        <v>37</v>
      </c>
      <c r="G5943" s="93" t="s">
        <v>43</v>
      </c>
      <c r="H5943" s="93" t="s">
        <v>37</v>
      </c>
      <c r="I5943" s="92" t="s">
        <v>45</v>
      </c>
      <c r="J5943" s="94">
        <v>591</v>
      </c>
      <c r="K5943" s="95">
        <v>812</v>
      </c>
      <c r="L5943" s="96">
        <v>80670.569999998697</v>
      </c>
    </row>
    <row r="5944" spans="1:12" s="97" customFormat="1" ht="15" customHeight="1" x14ac:dyDescent="0.25">
      <c r="A5944" s="91" t="s">
        <v>57</v>
      </c>
      <c r="B5944" s="92" t="s">
        <v>44</v>
      </c>
      <c r="C5944" s="92" t="s">
        <v>53</v>
      </c>
      <c r="D5944" s="92" t="s">
        <v>124</v>
      </c>
      <c r="E5944" s="92" t="s">
        <v>37</v>
      </c>
      <c r="F5944" s="92" t="s">
        <v>37</v>
      </c>
      <c r="G5944" s="93" t="s">
        <v>44</v>
      </c>
      <c r="H5944" s="93" t="s">
        <v>37</v>
      </c>
      <c r="I5944" s="92" t="s">
        <v>117</v>
      </c>
      <c r="J5944" s="94">
        <v>996</v>
      </c>
      <c r="K5944" s="95">
        <v>1748</v>
      </c>
      <c r="L5944" s="96">
        <v>271275.22999999899</v>
      </c>
    </row>
    <row r="5945" spans="1:12" s="97" customFormat="1" ht="15" customHeight="1" x14ac:dyDescent="0.25">
      <c r="A5945" s="91" t="s">
        <v>57</v>
      </c>
      <c r="B5945" s="92" t="s">
        <v>44</v>
      </c>
      <c r="C5945" s="92" t="s">
        <v>53</v>
      </c>
      <c r="D5945" s="92" t="s">
        <v>124</v>
      </c>
      <c r="E5945" s="92" t="s">
        <v>37</v>
      </c>
      <c r="F5945" s="92" t="s">
        <v>37</v>
      </c>
      <c r="G5945" s="93" t="s">
        <v>44</v>
      </c>
      <c r="H5945" s="93" t="s">
        <v>37</v>
      </c>
      <c r="I5945" s="92" t="s">
        <v>45</v>
      </c>
      <c r="J5945" s="94">
        <v>592</v>
      </c>
      <c r="K5945" s="95">
        <v>855</v>
      </c>
      <c r="L5945" s="96">
        <v>84160.609999998793</v>
      </c>
    </row>
    <row r="5946" spans="1:12" s="97" customFormat="1" ht="15" customHeight="1" x14ac:dyDescent="0.25">
      <c r="A5946" s="91" t="s">
        <v>57</v>
      </c>
      <c r="B5946" s="92" t="s">
        <v>44</v>
      </c>
      <c r="C5946" s="92" t="s">
        <v>53</v>
      </c>
      <c r="D5946" s="92" t="s">
        <v>124</v>
      </c>
      <c r="E5946" s="92" t="s">
        <v>37</v>
      </c>
      <c r="F5946" s="92" t="s">
        <v>37</v>
      </c>
      <c r="G5946" s="93" t="s">
        <v>98</v>
      </c>
      <c r="H5946" s="93" t="s">
        <v>37</v>
      </c>
      <c r="I5946" s="92" t="s">
        <v>117</v>
      </c>
      <c r="J5946" s="94">
        <v>845</v>
      </c>
      <c r="K5946" s="95">
        <v>1548</v>
      </c>
      <c r="L5946" s="96">
        <v>236498.170000001</v>
      </c>
    </row>
    <row r="5947" spans="1:12" s="97" customFormat="1" ht="15" customHeight="1" x14ac:dyDescent="0.25">
      <c r="A5947" s="91" t="s">
        <v>57</v>
      </c>
      <c r="B5947" s="92" t="s">
        <v>44</v>
      </c>
      <c r="C5947" s="92" t="s">
        <v>53</v>
      </c>
      <c r="D5947" s="92" t="s">
        <v>124</v>
      </c>
      <c r="E5947" s="92" t="s">
        <v>37</v>
      </c>
      <c r="F5947" s="92" t="s">
        <v>37</v>
      </c>
      <c r="G5947" s="93" t="s">
        <v>98</v>
      </c>
      <c r="H5947" s="93" t="s">
        <v>37</v>
      </c>
      <c r="I5947" s="92" t="s">
        <v>45</v>
      </c>
      <c r="J5947" s="94">
        <v>589</v>
      </c>
      <c r="K5947" s="95">
        <v>828</v>
      </c>
      <c r="L5947" s="96">
        <v>83733.319999998697</v>
      </c>
    </row>
    <row r="5948" spans="1:12" s="97" customFormat="1" ht="15" customHeight="1" x14ac:dyDescent="0.25">
      <c r="A5948" s="91" t="s">
        <v>57</v>
      </c>
      <c r="B5948" s="92" t="s">
        <v>44</v>
      </c>
      <c r="C5948" s="92" t="s">
        <v>53</v>
      </c>
      <c r="D5948" s="92" t="s">
        <v>124</v>
      </c>
      <c r="E5948" s="92" t="s">
        <v>37</v>
      </c>
      <c r="F5948" s="92" t="s">
        <v>37</v>
      </c>
      <c r="G5948" s="93" t="s">
        <v>37</v>
      </c>
      <c r="H5948" s="93" t="s">
        <v>122</v>
      </c>
      <c r="I5948" s="92" t="s">
        <v>117</v>
      </c>
      <c r="J5948" s="94">
        <v>332</v>
      </c>
      <c r="K5948" s="95">
        <v>622</v>
      </c>
      <c r="L5948" s="96">
        <v>94605.9</v>
      </c>
    </row>
    <row r="5949" spans="1:12" s="97" customFormat="1" ht="15" customHeight="1" x14ac:dyDescent="0.25">
      <c r="A5949" s="91" t="s">
        <v>57</v>
      </c>
      <c r="B5949" s="92" t="s">
        <v>44</v>
      </c>
      <c r="C5949" s="92" t="s">
        <v>53</v>
      </c>
      <c r="D5949" s="92" t="s">
        <v>124</v>
      </c>
      <c r="E5949" s="92" t="s">
        <v>37</v>
      </c>
      <c r="F5949" s="92" t="s">
        <v>37</v>
      </c>
      <c r="G5949" s="93" t="s">
        <v>37</v>
      </c>
      <c r="H5949" s="93" t="s">
        <v>122</v>
      </c>
      <c r="I5949" s="92" t="s">
        <v>45</v>
      </c>
      <c r="J5949" s="94">
        <v>234</v>
      </c>
      <c r="K5949" s="95">
        <v>319</v>
      </c>
      <c r="L5949" s="96">
        <v>32027.4200000001</v>
      </c>
    </row>
    <row r="5950" spans="1:12" s="97" customFormat="1" ht="15" customHeight="1" x14ac:dyDescent="0.25">
      <c r="A5950" s="91" t="s">
        <v>57</v>
      </c>
      <c r="B5950" s="92" t="s">
        <v>44</v>
      </c>
      <c r="C5950" s="92" t="s">
        <v>53</v>
      </c>
      <c r="D5950" s="92" t="s">
        <v>124</v>
      </c>
      <c r="E5950" s="92" t="s">
        <v>37</v>
      </c>
      <c r="F5950" s="92" t="s">
        <v>37</v>
      </c>
      <c r="G5950" s="93" t="s">
        <v>37</v>
      </c>
      <c r="H5950" s="93" t="s">
        <v>37</v>
      </c>
      <c r="I5950" s="92" t="s">
        <v>117</v>
      </c>
      <c r="J5950" s="94">
        <v>4020</v>
      </c>
      <c r="K5950" s="95">
        <v>7637</v>
      </c>
      <c r="L5950" s="96">
        <v>1169581.27999999</v>
      </c>
    </row>
    <row r="5951" spans="1:12" s="97" customFormat="1" ht="15" customHeight="1" x14ac:dyDescent="0.25">
      <c r="A5951" s="91" t="s">
        <v>57</v>
      </c>
      <c r="B5951" s="92" t="s">
        <v>44</v>
      </c>
      <c r="C5951" s="92" t="s">
        <v>53</v>
      </c>
      <c r="D5951" s="92" t="s">
        <v>124</v>
      </c>
      <c r="E5951" s="92" t="s">
        <v>37</v>
      </c>
      <c r="F5951" s="92" t="s">
        <v>37</v>
      </c>
      <c r="G5951" s="93" t="s">
        <v>37</v>
      </c>
      <c r="H5951" s="93" t="s">
        <v>37</v>
      </c>
      <c r="I5951" s="92" t="s">
        <v>45</v>
      </c>
      <c r="J5951" s="94">
        <v>2569</v>
      </c>
      <c r="K5951" s="95">
        <v>3698</v>
      </c>
      <c r="L5951" s="96">
        <v>369846.24000002199</v>
      </c>
    </row>
    <row r="5952" spans="1:12" s="97" customFormat="1" ht="15" customHeight="1" x14ac:dyDescent="0.25">
      <c r="A5952" s="91" t="s">
        <v>57</v>
      </c>
      <c r="B5952" s="92" t="s">
        <v>44</v>
      </c>
      <c r="C5952" s="92" t="s">
        <v>53</v>
      </c>
      <c r="D5952" s="92" t="s">
        <v>124</v>
      </c>
      <c r="E5952" s="92" t="s">
        <v>37</v>
      </c>
      <c r="F5952" s="92" t="s">
        <v>37</v>
      </c>
      <c r="G5952" s="93" t="s">
        <v>37</v>
      </c>
      <c r="H5952" s="93" t="s">
        <v>64</v>
      </c>
      <c r="I5952" s="92" t="s">
        <v>117</v>
      </c>
      <c r="J5952" s="94">
        <v>3678</v>
      </c>
      <c r="K5952" s="95">
        <v>6969</v>
      </c>
      <c r="L5952" s="96">
        <v>1068850.56999993</v>
      </c>
    </row>
    <row r="5953" spans="1:12" s="97" customFormat="1" ht="15" customHeight="1" x14ac:dyDescent="0.25">
      <c r="A5953" s="91" t="s">
        <v>57</v>
      </c>
      <c r="B5953" s="92" t="s">
        <v>44</v>
      </c>
      <c r="C5953" s="92" t="s">
        <v>53</v>
      </c>
      <c r="D5953" s="92" t="s">
        <v>124</v>
      </c>
      <c r="E5953" s="92" t="s">
        <v>37</v>
      </c>
      <c r="F5953" s="92" t="s">
        <v>37</v>
      </c>
      <c r="G5953" s="93" t="s">
        <v>37</v>
      </c>
      <c r="H5953" s="93" t="s">
        <v>64</v>
      </c>
      <c r="I5953" s="92" t="s">
        <v>45</v>
      </c>
      <c r="J5953" s="94">
        <v>2323</v>
      </c>
      <c r="K5953" s="95">
        <v>3357</v>
      </c>
      <c r="L5953" s="96">
        <v>335408.84000001103</v>
      </c>
    </row>
    <row r="5954" spans="1:12" s="97" customFormat="1" ht="15" customHeight="1" x14ac:dyDescent="0.25">
      <c r="A5954" s="91" t="s">
        <v>57</v>
      </c>
      <c r="B5954" s="92" t="s">
        <v>44</v>
      </c>
      <c r="C5954" s="92" t="s">
        <v>53</v>
      </c>
      <c r="D5954" s="92" t="s">
        <v>37</v>
      </c>
      <c r="E5954" s="92" t="s">
        <v>61</v>
      </c>
      <c r="F5954" s="92" t="s">
        <v>120</v>
      </c>
      <c r="G5954" s="93" t="s">
        <v>37</v>
      </c>
      <c r="H5954" s="93" t="s">
        <v>37</v>
      </c>
      <c r="I5954" s="92" t="s">
        <v>117</v>
      </c>
      <c r="J5954" s="94">
        <v>13587</v>
      </c>
      <c r="K5954" s="95">
        <v>51313</v>
      </c>
      <c r="L5954" s="96">
        <v>5655743.3499979395</v>
      </c>
    </row>
    <row r="5955" spans="1:12" s="97" customFormat="1" ht="15" customHeight="1" x14ac:dyDescent="0.25">
      <c r="A5955" s="91" t="s">
        <v>57</v>
      </c>
      <c r="B5955" s="92" t="s">
        <v>44</v>
      </c>
      <c r="C5955" s="92" t="s">
        <v>53</v>
      </c>
      <c r="D5955" s="92" t="s">
        <v>37</v>
      </c>
      <c r="E5955" s="92" t="s">
        <v>61</v>
      </c>
      <c r="F5955" s="92" t="s">
        <v>120</v>
      </c>
      <c r="G5955" s="93" t="s">
        <v>37</v>
      </c>
      <c r="H5955" s="93" t="s">
        <v>37</v>
      </c>
      <c r="I5955" s="92" t="s">
        <v>45</v>
      </c>
      <c r="J5955" s="94">
        <v>8306</v>
      </c>
      <c r="K5955" s="95">
        <v>14813</v>
      </c>
      <c r="L5955" s="96">
        <v>1493040.6400001401</v>
      </c>
    </row>
    <row r="5956" spans="1:12" s="97" customFormat="1" ht="15" customHeight="1" x14ac:dyDescent="0.25">
      <c r="A5956" s="91" t="s">
        <v>57</v>
      </c>
      <c r="B5956" s="92" t="s">
        <v>44</v>
      </c>
      <c r="C5956" s="92" t="s">
        <v>53</v>
      </c>
      <c r="D5956" s="92" t="s">
        <v>37</v>
      </c>
      <c r="E5956" s="92" t="s">
        <v>61</v>
      </c>
      <c r="F5956" s="92" t="s">
        <v>121</v>
      </c>
      <c r="G5956" s="93" t="s">
        <v>37</v>
      </c>
      <c r="H5956" s="93" t="s">
        <v>37</v>
      </c>
      <c r="I5956" s="92" t="s">
        <v>117</v>
      </c>
      <c r="J5956" s="94">
        <v>109877</v>
      </c>
      <c r="K5956" s="95">
        <v>246035</v>
      </c>
      <c r="L5956" s="96">
        <v>24273255.609994501</v>
      </c>
    </row>
    <row r="5957" spans="1:12" s="97" customFormat="1" ht="15" customHeight="1" x14ac:dyDescent="0.25">
      <c r="A5957" s="91" t="s">
        <v>57</v>
      </c>
      <c r="B5957" s="92" t="s">
        <v>44</v>
      </c>
      <c r="C5957" s="92" t="s">
        <v>53</v>
      </c>
      <c r="D5957" s="92" t="s">
        <v>37</v>
      </c>
      <c r="E5957" s="92" t="s">
        <v>61</v>
      </c>
      <c r="F5957" s="92" t="s">
        <v>121</v>
      </c>
      <c r="G5957" s="93" t="s">
        <v>37</v>
      </c>
      <c r="H5957" s="93" t="s">
        <v>37</v>
      </c>
      <c r="I5957" s="92" t="s">
        <v>45</v>
      </c>
      <c r="J5957" s="94">
        <v>92088</v>
      </c>
      <c r="K5957" s="95">
        <v>170306</v>
      </c>
      <c r="L5957" s="96">
        <v>14912950.6299768</v>
      </c>
    </row>
    <row r="5958" spans="1:12" s="97" customFormat="1" ht="15" customHeight="1" x14ac:dyDescent="0.25">
      <c r="A5958" s="91" t="s">
        <v>57</v>
      </c>
      <c r="B5958" s="92" t="s">
        <v>44</v>
      </c>
      <c r="C5958" s="92" t="s">
        <v>53</v>
      </c>
      <c r="D5958" s="92" t="s">
        <v>37</v>
      </c>
      <c r="E5958" s="92" t="s">
        <v>61</v>
      </c>
      <c r="F5958" s="92" t="s">
        <v>60</v>
      </c>
      <c r="G5958" s="93" t="s">
        <v>37</v>
      </c>
      <c r="H5958" s="93" t="s">
        <v>37</v>
      </c>
      <c r="I5958" s="92" t="s">
        <v>117</v>
      </c>
      <c r="J5958" s="94">
        <v>20201</v>
      </c>
      <c r="K5958" s="95">
        <v>53190</v>
      </c>
      <c r="L5958" s="96">
        <v>4543536.5300013004</v>
      </c>
    </row>
    <row r="5959" spans="1:12" s="97" customFormat="1" ht="15" customHeight="1" x14ac:dyDescent="0.25">
      <c r="A5959" s="91" t="s">
        <v>57</v>
      </c>
      <c r="B5959" s="92" t="s">
        <v>44</v>
      </c>
      <c r="C5959" s="92" t="s">
        <v>53</v>
      </c>
      <c r="D5959" s="92" t="s">
        <v>37</v>
      </c>
      <c r="E5959" s="92" t="s">
        <v>61</v>
      </c>
      <c r="F5959" s="92" t="s">
        <v>60</v>
      </c>
      <c r="G5959" s="93" t="s">
        <v>37</v>
      </c>
      <c r="H5959" s="93" t="s">
        <v>37</v>
      </c>
      <c r="I5959" s="92" t="s">
        <v>45</v>
      </c>
      <c r="J5959" s="94">
        <v>17604</v>
      </c>
      <c r="K5959" s="95">
        <v>30658</v>
      </c>
      <c r="L5959" s="96">
        <v>2268070.6300004902</v>
      </c>
    </row>
    <row r="5960" spans="1:12" s="97" customFormat="1" ht="15" customHeight="1" x14ac:dyDescent="0.25">
      <c r="A5960" s="91" t="s">
        <v>57</v>
      </c>
      <c r="B5960" s="92" t="s">
        <v>44</v>
      </c>
      <c r="C5960" s="92" t="s">
        <v>53</v>
      </c>
      <c r="D5960" s="92" t="s">
        <v>37</v>
      </c>
      <c r="E5960" s="92" t="s">
        <v>61</v>
      </c>
      <c r="F5960" s="92" t="s">
        <v>37</v>
      </c>
      <c r="G5960" s="93" t="s">
        <v>41</v>
      </c>
      <c r="H5960" s="93" t="s">
        <v>37</v>
      </c>
      <c r="I5960" s="92" t="s">
        <v>117</v>
      </c>
      <c r="J5960" s="94">
        <v>33158</v>
      </c>
      <c r="K5960" s="95">
        <v>86242</v>
      </c>
      <c r="L5960" s="96">
        <v>8427922.3499957193</v>
      </c>
    </row>
    <row r="5961" spans="1:12" s="97" customFormat="1" ht="15" customHeight="1" x14ac:dyDescent="0.25">
      <c r="A5961" s="91" t="s">
        <v>57</v>
      </c>
      <c r="B5961" s="92" t="s">
        <v>44</v>
      </c>
      <c r="C5961" s="92" t="s">
        <v>53</v>
      </c>
      <c r="D5961" s="92" t="s">
        <v>37</v>
      </c>
      <c r="E5961" s="92" t="s">
        <v>61</v>
      </c>
      <c r="F5961" s="92" t="s">
        <v>37</v>
      </c>
      <c r="G5961" s="93" t="s">
        <v>41</v>
      </c>
      <c r="H5961" s="93" t="s">
        <v>37</v>
      </c>
      <c r="I5961" s="92" t="s">
        <v>45</v>
      </c>
      <c r="J5961" s="94">
        <v>24909</v>
      </c>
      <c r="K5961" s="95">
        <v>46523</v>
      </c>
      <c r="L5961" s="96">
        <v>4034373.5199995898</v>
      </c>
    </row>
    <row r="5962" spans="1:12" s="97" customFormat="1" ht="15" customHeight="1" x14ac:dyDescent="0.25">
      <c r="A5962" s="91" t="s">
        <v>57</v>
      </c>
      <c r="B5962" s="92" t="s">
        <v>44</v>
      </c>
      <c r="C5962" s="92" t="s">
        <v>53</v>
      </c>
      <c r="D5962" s="92" t="s">
        <v>37</v>
      </c>
      <c r="E5962" s="92" t="s">
        <v>61</v>
      </c>
      <c r="F5962" s="92" t="s">
        <v>37</v>
      </c>
      <c r="G5962" s="93" t="s">
        <v>42</v>
      </c>
      <c r="H5962" s="93" t="s">
        <v>37</v>
      </c>
      <c r="I5962" s="92" t="s">
        <v>117</v>
      </c>
      <c r="J5962" s="94">
        <v>30735</v>
      </c>
      <c r="K5962" s="95">
        <v>73833</v>
      </c>
      <c r="L5962" s="96">
        <v>7168098.0199967502</v>
      </c>
    </row>
    <row r="5963" spans="1:12" s="97" customFormat="1" ht="15" customHeight="1" x14ac:dyDescent="0.25">
      <c r="A5963" s="91" t="s">
        <v>57</v>
      </c>
      <c r="B5963" s="92" t="s">
        <v>44</v>
      </c>
      <c r="C5963" s="92" t="s">
        <v>53</v>
      </c>
      <c r="D5963" s="92" t="s">
        <v>37</v>
      </c>
      <c r="E5963" s="92" t="s">
        <v>61</v>
      </c>
      <c r="F5963" s="92" t="s">
        <v>37</v>
      </c>
      <c r="G5963" s="93" t="s">
        <v>42</v>
      </c>
      <c r="H5963" s="93" t="s">
        <v>37</v>
      </c>
      <c r="I5963" s="92" t="s">
        <v>45</v>
      </c>
      <c r="J5963" s="94">
        <v>24565</v>
      </c>
      <c r="K5963" s="95">
        <v>43664</v>
      </c>
      <c r="L5963" s="96">
        <v>3823747.2099995399</v>
      </c>
    </row>
    <row r="5964" spans="1:12" s="97" customFormat="1" ht="15" customHeight="1" x14ac:dyDescent="0.25">
      <c r="A5964" s="91" t="s">
        <v>57</v>
      </c>
      <c r="B5964" s="92" t="s">
        <v>44</v>
      </c>
      <c r="C5964" s="92" t="s">
        <v>53</v>
      </c>
      <c r="D5964" s="92" t="s">
        <v>37</v>
      </c>
      <c r="E5964" s="92" t="s">
        <v>61</v>
      </c>
      <c r="F5964" s="92" t="s">
        <v>37</v>
      </c>
      <c r="G5964" s="93" t="s">
        <v>43</v>
      </c>
      <c r="H5964" s="93" t="s">
        <v>37</v>
      </c>
      <c r="I5964" s="92" t="s">
        <v>117</v>
      </c>
      <c r="J5964" s="94">
        <v>30044</v>
      </c>
      <c r="K5964" s="95">
        <v>65977</v>
      </c>
      <c r="L5964" s="96">
        <v>6460686.7399979699</v>
      </c>
    </row>
    <row r="5965" spans="1:12" s="97" customFormat="1" ht="15" customHeight="1" x14ac:dyDescent="0.25">
      <c r="A5965" s="91" t="s">
        <v>57</v>
      </c>
      <c r="B5965" s="92" t="s">
        <v>44</v>
      </c>
      <c r="C5965" s="92" t="s">
        <v>53</v>
      </c>
      <c r="D5965" s="92" t="s">
        <v>37</v>
      </c>
      <c r="E5965" s="92" t="s">
        <v>61</v>
      </c>
      <c r="F5965" s="92" t="s">
        <v>37</v>
      </c>
      <c r="G5965" s="93" t="s">
        <v>43</v>
      </c>
      <c r="H5965" s="93" t="s">
        <v>37</v>
      </c>
      <c r="I5965" s="92" t="s">
        <v>45</v>
      </c>
      <c r="J5965" s="94">
        <v>24658</v>
      </c>
      <c r="K5965" s="95">
        <v>42310</v>
      </c>
      <c r="L5965" s="96">
        <v>3693994.5999995898</v>
      </c>
    </row>
    <row r="5966" spans="1:12" s="97" customFormat="1" ht="15" customHeight="1" x14ac:dyDescent="0.25">
      <c r="A5966" s="91" t="s">
        <v>57</v>
      </c>
      <c r="B5966" s="92" t="s">
        <v>44</v>
      </c>
      <c r="C5966" s="92" t="s">
        <v>53</v>
      </c>
      <c r="D5966" s="92" t="s">
        <v>37</v>
      </c>
      <c r="E5966" s="92" t="s">
        <v>61</v>
      </c>
      <c r="F5966" s="92" t="s">
        <v>37</v>
      </c>
      <c r="G5966" s="93" t="s">
        <v>44</v>
      </c>
      <c r="H5966" s="93" t="s">
        <v>37</v>
      </c>
      <c r="I5966" s="92" t="s">
        <v>117</v>
      </c>
      <c r="J5966" s="94">
        <v>29435</v>
      </c>
      <c r="K5966" s="95">
        <v>64903</v>
      </c>
      <c r="L5966" s="96">
        <v>6409868.1999980304</v>
      </c>
    </row>
    <row r="5967" spans="1:12" s="97" customFormat="1" ht="15" customHeight="1" x14ac:dyDescent="0.25">
      <c r="A5967" s="91" t="s">
        <v>57</v>
      </c>
      <c r="B5967" s="92" t="s">
        <v>44</v>
      </c>
      <c r="C5967" s="92" t="s">
        <v>53</v>
      </c>
      <c r="D5967" s="92" t="s">
        <v>37</v>
      </c>
      <c r="E5967" s="92" t="s">
        <v>61</v>
      </c>
      <c r="F5967" s="92" t="s">
        <v>37</v>
      </c>
      <c r="G5967" s="93" t="s">
        <v>44</v>
      </c>
      <c r="H5967" s="93" t="s">
        <v>37</v>
      </c>
      <c r="I5967" s="92" t="s">
        <v>45</v>
      </c>
      <c r="J5967" s="94">
        <v>24643</v>
      </c>
      <c r="K5967" s="95">
        <v>41568</v>
      </c>
      <c r="L5967" s="96">
        <v>3524910.45999962</v>
      </c>
    </row>
    <row r="5968" spans="1:12" s="97" customFormat="1" ht="15" customHeight="1" x14ac:dyDescent="0.25">
      <c r="A5968" s="91" t="s">
        <v>57</v>
      </c>
      <c r="B5968" s="92" t="s">
        <v>44</v>
      </c>
      <c r="C5968" s="92" t="s">
        <v>53</v>
      </c>
      <c r="D5968" s="92" t="s">
        <v>37</v>
      </c>
      <c r="E5968" s="92" t="s">
        <v>61</v>
      </c>
      <c r="F5968" s="92" t="s">
        <v>37</v>
      </c>
      <c r="G5968" s="93" t="s">
        <v>98</v>
      </c>
      <c r="H5968" s="93" t="s">
        <v>37</v>
      </c>
      <c r="I5968" s="92" t="s">
        <v>117</v>
      </c>
      <c r="J5968" s="94">
        <v>25876</v>
      </c>
      <c r="K5968" s="95">
        <v>55020</v>
      </c>
      <c r="L5968" s="96">
        <v>5546488.0599987404</v>
      </c>
    </row>
    <row r="5969" spans="1:12" s="97" customFormat="1" ht="15" customHeight="1" x14ac:dyDescent="0.25">
      <c r="A5969" s="91" t="s">
        <v>57</v>
      </c>
      <c r="B5969" s="92" t="s">
        <v>44</v>
      </c>
      <c r="C5969" s="92" t="s">
        <v>53</v>
      </c>
      <c r="D5969" s="92" t="s">
        <v>37</v>
      </c>
      <c r="E5969" s="92" t="s">
        <v>61</v>
      </c>
      <c r="F5969" s="92" t="s">
        <v>37</v>
      </c>
      <c r="G5969" s="93" t="s">
        <v>98</v>
      </c>
      <c r="H5969" s="93" t="s">
        <v>37</v>
      </c>
      <c r="I5969" s="92" t="s">
        <v>45</v>
      </c>
      <c r="J5969" s="94">
        <v>22794</v>
      </c>
      <c r="K5969" s="95">
        <v>38655</v>
      </c>
      <c r="L5969" s="96">
        <v>3351170.4599995799</v>
      </c>
    </row>
    <row r="5970" spans="1:12" s="97" customFormat="1" ht="15" customHeight="1" x14ac:dyDescent="0.25">
      <c r="A5970" s="91" t="s">
        <v>57</v>
      </c>
      <c r="B5970" s="92" t="s">
        <v>44</v>
      </c>
      <c r="C5970" s="92" t="s">
        <v>53</v>
      </c>
      <c r="D5970" s="92" t="s">
        <v>37</v>
      </c>
      <c r="E5970" s="92" t="s">
        <v>61</v>
      </c>
      <c r="F5970" s="92" t="s">
        <v>37</v>
      </c>
      <c r="G5970" s="93" t="s">
        <v>37</v>
      </c>
      <c r="H5970" s="93" t="s">
        <v>122</v>
      </c>
      <c r="I5970" s="92" t="s">
        <v>117</v>
      </c>
      <c r="J5970" s="94">
        <v>21086</v>
      </c>
      <c r="K5970" s="95">
        <v>48884</v>
      </c>
      <c r="L5970" s="96">
        <v>4651702.1999986097</v>
      </c>
    </row>
    <row r="5971" spans="1:12" s="97" customFormat="1" ht="15" customHeight="1" x14ac:dyDescent="0.25">
      <c r="A5971" s="91" t="s">
        <v>57</v>
      </c>
      <c r="B5971" s="92" t="s">
        <v>44</v>
      </c>
      <c r="C5971" s="92" t="s">
        <v>53</v>
      </c>
      <c r="D5971" s="92" t="s">
        <v>37</v>
      </c>
      <c r="E5971" s="92" t="s">
        <v>61</v>
      </c>
      <c r="F5971" s="92" t="s">
        <v>37</v>
      </c>
      <c r="G5971" s="93" t="s">
        <v>37</v>
      </c>
      <c r="H5971" s="93" t="s">
        <v>122</v>
      </c>
      <c r="I5971" s="92" t="s">
        <v>45</v>
      </c>
      <c r="J5971" s="94">
        <v>14570</v>
      </c>
      <c r="K5971" s="95">
        <v>23817</v>
      </c>
      <c r="L5971" s="96">
        <v>1876192.9600003201</v>
      </c>
    </row>
    <row r="5972" spans="1:12" s="97" customFormat="1" ht="15" customHeight="1" x14ac:dyDescent="0.25">
      <c r="A5972" s="91" t="s">
        <v>57</v>
      </c>
      <c r="B5972" s="92" t="s">
        <v>44</v>
      </c>
      <c r="C5972" s="92" t="s">
        <v>53</v>
      </c>
      <c r="D5972" s="92" t="s">
        <v>37</v>
      </c>
      <c r="E5972" s="92" t="s">
        <v>61</v>
      </c>
      <c r="F5972" s="92" t="s">
        <v>37</v>
      </c>
      <c r="G5972" s="93" t="s">
        <v>37</v>
      </c>
      <c r="H5972" s="93" t="s">
        <v>37</v>
      </c>
      <c r="I5972" s="92" t="s">
        <v>117</v>
      </c>
      <c r="J5972" s="94">
        <v>143514</v>
      </c>
      <c r="K5972" s="95">
        <v>350538</v>
      </c>
      <c r="L5972" s="96">
        <v>34472535.489999697</v>
      </c>
    </row>
    <row r="5973" spans="1:12" s="97" customFormat="1" ht="15" customHeight="1" x14ac:dyDescent="0.25">
      <c r="A5973" s="91" t="s">
        <v>57</v>
      </c>
      <c r="B5973" s="92" t="s">
        <v>44</v>
      </c>
      <c r="C5973" s="92" t="s">
        <v>53</v>
      </c>
      <c r="D5973" s="92" t="s">
        <v>37</v>
      </c>
      <c r="E5973" s="92" t="s">
        <v>61</v>
      </c>
      <c r="F5973" s="92" t="s">
        <v>37</v>
      </c>
      <c r="G5973" s="93" t="s">
        <v>37</v>
      </c>
      <c r="H5973" s="93" t="s">
        <v>37</v>
      </c>
      <c r="I5973" s="92" t="s">
        <v>45</v>
      </c>
      <c r="J5973" s="94">
        <v>117893</v>
      </c>
      <c r="K5973" s="95">
        <v>215777</v>
      </c>
      <c r="L5973" s="96">
        <v>18674061.8999856</v>
      </c>
    </row>
    <row r="5974" spans="1:12" s="97" customFormat="1" ht="15" customHeight="1" x14ac:dyDescent="0.25">
      <c r="A5974" s="91" t="s">
        <v>57</v>
      </c>
      <c r="B5974" s="92" t="s">
        <v>44</v>
      </c>
      <c r="C5974" s="92" t="s">
        <v>53</v>
      </c>
      <c r="D5974" s="92" t="s">
        <v>37</v>
      </c>
      <c r="E5974" s="92" t="s">
        <v>61</v>
      </c>
      <c r="F5974" s="92" t="s">
        <v>37</v>
      </c>
      <c r="G5974" s="93" t="s">
        <v>37</v>
      </c>
      <c r="H5974" s="93" t="s">
        <v>64</v>
      </c>
      <c r="I5974" s="92" t="s">
        <v>117</v>
      </c>
      <c r="J5974" s="94">
        <v>122000</v>
      </c>
      <c r="K5974" s="95">
        <v>299863</v>
      </c>
      <c r="L5974" s="96">
        <v>29635186.9999949</v>
      </c>
    </row>
    <row r="5975" spans="1:12" s="97" customFormat="1" ht="15" customHeight="1" x14ac:dyDescent="0.25">
      <c r="A5975" s="91" t="s">
        <v>57</v>
      </c>
      <c r="B5975" s="92" t="s">
        <v>44</v>
      </c>
      <c r="C5975" s="92" t="s">
        <v>53</v>
      </c>
      <c r="D5975" s="92" t="s">
        <v>37</v>
      </c>
      <c r="E5975" s="92" t="s">
        <v>61</v>
      </c>
      <c r="F5975" s="92" t="s">
        <v>37</v>
      </c>
      <c r="G5975" s="93" t="s">
        <v>37</v>
      </c>
      <c r="H5975" s="93" t="s">
        <v>64</v>
      </c>
      <c r="I5975" s="92" t="s">
        <v>45</v>
      </c>
      <c r="J5975" s="94">
        <v>102967</v>
      </c>
      <c r="K5975" s="95">
        <v>191027</v>
      </c>
      <c r="L5975" s="96">
        <v>16726723.019966699</v>
      </c>
    </row>
    <row r="5976" spans="1:12" s="97" customFormat="1" ht="15" customHeight="1" x14ac:dyDescent="0.25">
      <c r="A5976" s="91" t="s">
        <v>57</v>
      </c>
      <c r="B5976" s="92" t="s">
        <v>44</v>
      </c>
      <c r="C5976" s="92" t="s">
        <v>53</v>
      </c>
      <c r="D5976" s="92" t="s">
        <v>37</v>
      </c>
      <c r="E5976" s="92" t="s">
        <v>62</v>
      </c>
      <c r="F5976" s="92" t="s">
        <v>120</v>
      </c>
      <c r="G5976" s="93" t="s">
        <v>37</v>
      </c>
      <c r="H5976" s="93" t="s">
        <v>37</v>
      </c>
      <c r="I5976" s="92" t="s">
        <v>117</v>
      </c>
      <c r="J5976" s="94">
        <v>7442</v>
      </c>
      <c r="K5976" s="95">
        <v>21947</v>
      </c>
      <c r="L5976" s="96">
        <v>2439650.0799997598</v>
      </c>
    </row>
    <row r="5977" spans="1:12" s="97" customFormat="1" ht="15" customHeight="1" x14ac:dyDescent="0.25">
      <c r="A5977" s="91" t="s">
        <v>57</v>
      </c>
      <c r="B5977" s="92" t="s">
        <v>44</v>
      </c>
      <c r="C5977" s="92" t="s">
        <v>53</v>
      </c>
      <c r="D5977" s="92" t="s">
        <v>37</v>
      </c>
      <c r="E5977" s="92" t="s">
        <v>62</v>
      </c>
      <c r="F5977" s="92" t="s">
        <v>120</v>
      </c>
      <c r="G5977" s="93" t="s">
        <v>37</v>
      </c>
      <c r="H5977" s="93" t="s">
        <v>37</v>
      </c>
      <c r="I5977" s="92" t="s">
        <v>45</v>
      </c>
      <c r="J5977" s="94">
        <v>4683</v>
      </c>
      <c r="K5977" s="95">
        <v>7586</v>
      </c>
      <c r="L5977" s="96">
        <v>766635.93</v>
      </c>
    </row>
    <row r="5978" spans="1:12" s="97" customFormat="1" ht="15" customHeight="1" x14ac:dyDescent="0.25">
      <c r="A5978" s="91" t="s">
        <v>57</v>
      </c>
      <c r="B5978" s="92" t="s">
        <v>44</v>
      </c>
      <c r="C5978" s="92" t="s">
        <v>53</v>
      </c>
      <c r="D5978" s="92" t="s">
        <v>37</v>
      </c>
      <c r="E5978" s="92" t="s">
        <v>62</v>
      </c>
      <c r="F5978" s="92" t="s">
        <v>121</v>
      </c>
      <c r="G5978" s="93" t="s">
        <v>37</v>
      </c>
      <c r="H5978" s="93" t="s">
        <v>37</v>
      </c>
      <c r="I5978" s="92" t="s">
        <v>117</v>
      </c>
      <c r="J5978" s="94">
        <v>64074</v>
      </c>
      <c r="K5978" s="95">
        <v>180403</v>
      </c>
      <c r="L5978" s="96">
        <v>17452060.259978</v>
      </c>
    </row>
    <row r="5979" spans="1:12" s="97" customFormat="1" ht="15" customHeight="1" x14ac:dyDescent="0.25">
      <c r="A5979" s="91" t="s">
        <v>57</v>
      </c>
      <c r="B5979" s="92" t="s">
        <v>44</v>
      </c>
      <c r="C5979" s="92" t="s">
        <v>53</v>
      </c>
      <c r="D5979" s="92" t="s">
        <v>37</v>
      </c>
      <c r="E5979" s="92" t="s">
        <v>62</v>
      </c>
      <c r="F5979" s="92" t="s">
        <v>121</v>
      </c>
      <c r="G5979" s="93" t="s">
        <v>37</v>
      </c>
      <c r="H5979" s="93" t="s">
        <v>37</v>
      </c>
      <c r="I5979" s="92" t="s">
        <v>45</v>
      </c>
      <c r="J5979" s="94">
        <v>44575</v>
      </c>
      <c r="K5979" s="95">
        <v>78972</v>
      </c>
      <c r="L5979" s="96">
        <v>6837409.7000004398</v>
      </c>
    </row>
    <row r="5980" spans="1:12" s="97" customFormat="1" ht="15" customHeight="1" x14ac:dyDescent="0.25">
      <c r="A5980" s="91" t="s">
        <v>57</v>
      </c>
      <c r="B5980" s="92" t="s">
        <v>44</v>
      </c>
      <c r="C5980" s="92" t="s">
        <v>53</v>
      </c>
      <c r="D5980" s="92" t="s">
        <v>37</v>
      </c>
      <c r="E5980" s="92" t="s">
        <v>62</v>
      </c>
      <c r="F5980" s="92" t="s">
        <v>60</v>
      </c>
      <c r="G5980" s="93" t="s">
        <v>37</v>
      </c>
      <c r="H5980" s="93" t="s">
        <v>37</v>
      </c>
      <c r="I5980" s="92" t="s">
        <v>117</v>
      </c>
      <c r="J5980" s="94">
        <v>10979</v>
      </c>
      <c r="K5980" s="95">
        <v>33094</v>
      </c>
      <c r="L5980" s="96">
        <v>2824656.1700001401</v>
      </c>
    </row>
    <row r="5981" spans="1:12" s="97" customFormat="1" ht="15" customHeight="1" x14ac:dyDescent="0.25">
      <c r="A5981" s="91" t="s">
        <v>57</v>
      </c>
      <c r="B5981" s="92" t="s">
        <v>44</v>
      </c>
      <c r="C5981" s="92" t="s">
        <v>53</v>
      </c>
      <c r="D5981" s="92" t="s">
        <v>37</v>
      </c>
      <c r="E5981" s="92" t="s">
        <v>62</v>
      </c>
      <c r="F5981" s="92" t="s">
        <v>60</v>
      </c>
      <c r="G5981" s="93" t="s">
        <v>37</v>
      </c>
      <c r="H5981" s="93" t="s">
        <v>37</v>
      </c>
      <c r="I5981" s="92" t="s">
        <v>45</v>
      </c>
      <c r="J5981" s="94">
        <v>7847</v>
      </c>
      <c r="K5981" s="95">
        <v>12979</v>
      </c>
      <c r="L5981" s="96">
        <v>951480.32999999402</v>
      </c>
    </row>
    <row r="5982" spans="1:12" s="97" customFormat="1" ht="15" customHeight="1" x14ac:dyDescent="0.25">
      <c r="A5982" s="91" t="s">
        <v>57</v>
      </c>
      <c r="B5982" s="92" t="s">
        <v>44</v>
      </c>
      <c r="C5982" s="92" t="s">
        <v>53</v>
      </c>
      <c r="D5982" s="92" t="s">
        <v>37</v>
      </c>
      <c r="E5982" s="92" t="s">
        <v>62</v>
      </c>
      <c r="F5982" s="92" t="s">
        <v>37</v>
      </c>
      <c r="G5982" s="93" t="s">
        <v>41</v>
      </c>
      <c r="H5982" s="93" t="s">
        <v>37</v>
      </c>
      <c r="I5982" s="92" t="s">
        <v>117</v>
      </c>
      <c r="J5982" s="94">
        <v>20943</v>
      </c>
      <c r="K5982" s="95">
        <v>68928</v>
      </c>
      <c r="L5982" s="96">
        <v>6482310.26999461</v>
      </c>
    </row>
    <row r="5983" spans="1:12" s="97" customFormat="1" ht="15" customHeight="1" x14ac:dyDescent="0.25">
      <c r="A5983" s="91" t="s">
        <v>57</v>
      </c>
      <c r="B5983" s="92" t="s">
        <v>44</v>
      </c>
      <c r="C5983" s="92" t="s">
        <v>53</v>
      </c>
      <c r="D5983" s="92" t="s">
        <v>37</v>
      </c>
      <c r="E5983" s="92" t="s">
        <v>62</v>
      </c>
      <c r="F5983" s="92" t="s">
        <v>37</v>
      </c>
      <c r="G5983" s="93" t="s">
        <v>41</v>
      </c>
      <c r="H5983" s="93" t="s">
        <v>37</v>
      </c>
      <c r="I5983" s="92" t="s">
        <v>45</v>
      </c>
      <c r="J5983" s="94">
        <v>12817</v>
      </c>
      <c r="K5983" s="95">
        <v>22627</v>
      </c>
      <c r="L5983" s="96">
        <v>1919271.7500000801</v>
      </c>
    </row>
    <row r="5984" spans="1:12" s="97" customFormat="1" ht="15" customHeight="1" x14ac:dyDescent="0.25">
      <c r="A5984" s="91" t="s">
        <v>57</v>
      </c>
      <c r="B5984" s="92" t="s">
        <v>44</v>
      </c>
      <c r="C5984" s="92" t="s">
        <v>53</v>
      </c>
      <c r="D5984" s="92" t="s">
        <v>37</v>
      </c>
      <c r="E5984" s="92" t="s">
        <v>62</v>
      </c>
      <c r="F5984" s="92" t="s">
        <v>37</v>
      </c>
      <c r="G5984" s="93" t="s">
        <v>42</v>
      </c>
      <c r="H5984" s="93" t="s">
        <v>37</v>
      </c>
      <c r="I5984" s="92" t="s">
        <v>117</v>
      </c>
      <c r="J5984" s="94">
        <v>17791</v>
      </c>
      <c r="K5984" s="95">
        <v>48968</v>
      </c>
      <c r="L5984" s="96">
        <v>4676256.1999981701</v>
      </c>
    </row>
    <row r="5985" spans="1:12" s="97" customFormat="1" ht="15" customHeight="1" x14ac:dyDescent="0.25">
      <c r="A5985" s="91" t="s">
        <v>57</v>
      </c>
      <c r="B5985" s="92" t="s">
        <v>44</v>
      </c>
      <c r="C5985" s="92" t="s">
        <v>53</v>
      </c>
      <c r="D5985" s="92" t="s">
        <v>37</v>
      </c>
      <c r="E5985" s="92" t="s">
        <v>62</v>
      </c>
      <c r="F5985" s="92" t="s">
        <v>37</v>
      </c>
      <c r="G5985" s="93" t="s">
        <v>42</v>
      </c>
      <c r="H5985" s="93" t="s">
        <v>37</v>
      </c>
      <c r="I5985" s="92" t="s">
        <v>45</v>
      </c>
      <c r="J5985" s="94">
        <v>11734</v>
      </c>
      <c r="K5985" s="95">
        <v>19933</v>
      </c>
      <c r="L5985" s="96">
        <v>1745474.0400000601</v>
      </c>
    </row>
    <row r="5986" spans="1:12" s="97" customFormat="1" ht="15" customHeight="1" x14ac:dyDescent="0.25">
      <c r="A5986" s="91" t="s">
        <v>57</v>
      </c>
      <c r="B5986" s="92" t="s">
        <v>44</v>
      </c>
      <c r="C5986" s="92" t="s">
        <v>53</v>
      </c>
      <c r="D5986" s="92" t="s">
        <v>37</v>
      </c>
      <c r="E5986" s="92" t="s">
        <v>62</v>
      </c>
      <c r="F5986" s="92" t="s">
        <v>37</v>
      </c>
      <c r="G5986" s="93" t="s">
        <v>43</v>
      </c>
      <c r="H5986" s="93" t="s">
        <v>37</v>
      </c>
      <c r="I5986" s="92" t="s">
        <v>117</v>
      </c>
      <c r="J5986" s="94">
        <v>16807</v>
      </c>
      <c r="K5986" s="95">
        <v>41628</v>
      </c>
      <c r="L5986" s="96">
        <v>4012725.7600004999</v>
      </c>
    </row>
    <row r="5987" spans="1:12" s="97" customFormat="1" ht="15" customHeight="1" x14ac:dyDescent="0.25">
      <c r="A5987" s="91" t="s">
        <v>57</v>
      </c>
      <c r="B5987" s="92" t="s">
        <v>44</v>
      </c>
      <c r="C5987" s="92" t="s">
        <v>53</v>
      </c>
      <c r="D5987" s="92" t="s">
        <v>37</v>
      </c>
      <c r="E5987" s="92" t="s">
        <v>62</v>
      </c>
      <c r="F5987" s="92" t="s">
        <v>37</v>
      </c>
      <c r="G5987" s="93" t="s">
        <v>43</v>
      </c>
      <c r="H5987" s="93" t="s">
        <v>37</v>
      </c>
      <c r="I5987" s="92" t="s">
        <v>45</v>
      </c>
      <c r="J5987" s="94">
        <v>11675</v>
      </c>
      <c r="K5987" s="95">
        <v>19268</v>
      </c>
      <c r="L5987" s="96">
        <v>1673304.16000004</v>
      </c>
    </row>
    <row r="5988" spans="1:12" s="97" customFormat="1" ht="15" customHeight="1" x14ac:dyDescent="0.25">
      <c r="A5988" s="91" t="s">
        <v>57</v>
      </c>
      <c r="B5988" s="92" t="s">
        <v>44</v>
      </c>
      <c r="C5988" s="92" t="s">
        <v>53</v>
      </c>
      <c r="D5988" s="92" t="s">
        <v>37</v>
      </c>
      <c r="E5988" s="92" t="s">
        <v>62</v>
      </c>
      <c r="F5988" s="92" t="s">
        <v>37</v>
      </c>
      <c r="G5988" s="93" t="s">
        <v>44</v>
      </c>
      <c r="H5988" s="93" t="s">
        <v>37</v>
      </c>
      <c r="I5988" s="92" t="s">
        <v>117</v>
      </c>
      <c r="J5988" s="94">
        <v>16396</v>
      </c>
      <c r="K5988" s="95">
        <v>38815</v>
      </c>
      <c r="L5988" s="96">
        <v>3832173.2300005201</v>
      </c>
    </row>
    <row r="5989" spans="1:12" s="97" customFormat="1" ht="15" customHeight="1" x14ac:dyDescent="0.25">
      <c r="A5989" s="91" t="s">
        <v>57</v>
      </c>
      <c r="B5989" s="92" t="s">
        <v>44</v>
      </c>
      <c r="C5989" s="92" t="s">
        <v>53</v>
      </c>
      <c r="D5989" s="92" t="s">
        <v>37</v>
      </c>
      <c r="E5989" s="92" t="s">
        <v>62</v>
      </c>
      <c r="F5989" s="92" t="s">
        <v>37</v>
      </c>
      <c r="G5989" s="93" t="s">
        <v>44</v>
      </c>
      <c r="H5989" s="93" t="s">
        <v>37</v>
      </c>
      <c r="I5989" s="92" t="s">
        <v>45</v>
      </c>
      <c r="J5989" s="94">
        <v>11585</v>
      </c>
      <c r="K5989" s="95">
        <v>18729</v>
      </c>
      <c r="L5989" s="96">
        <v>1584725.3100000201</v>
      </c>
    </row>
    <row r="5990" spans="1:12" s="97" customFormat="1" ht="15" customHeight="1" x14ac:dyDescent="0.25">
      <c r="A5990" s="91" t="s">
        <v>57</v>
      </c>
      <c r="B5990" s="92" t="s">
        <v>44</v>
      </c>
      <c r="C5990" s="92" t="s">
        <v>53</v>
      </c>
      <c r="D5990" s="92" t="s">
        <v>37</v>
      </c>
      <c r="E5990" s="92" t="s">
        <v>62</v>
      </c>
      <c r="F5990" s="92" t="s">
        <v>37</v>
      </c>
      <c r="G5990" s="93" t="s">
        <v>98</v>
      </c>
      <c r="H5990" s="93" t="s">
        <v>37</v>
      </c>
      <c r="I5990" s="92" t="s">
        <v>117</v>
      </c>
      <c r="J5990" s="94">
        <v>14372</v>
      </c>
      <c r="K5990" s="95">
        <v>34331</v>
      </c>
      <c r="L5990" s="96">
        <v>3432188.2900004499</v>
      </c>
    </row>
    <row r="5991" spans="1:12" s="97" customFormat="1" ht="15" customHeight="1" x14ac:dyDescent="0.25">
      <c r="A5991" s="91" t="s">
        <v>57</v>
      </c>
      <c r="B5991" s="92" t="s">
        <v>44</v>
      </c>
      <c r="C5991" s="92" t="s">
        <v>53</v>
      </c>
      <c r="D5991" s="92" t="s">
        <v>37</v>
      </c>
      <c r="E5991" s="92" t="s">
        <v>62</v>
      </c>
      <c r="F5991" s="92" t="s">
        <v>37</v>
      </c>
      <c r="G5991" s="93" t="s">
        <v>98</v>
      </c>
      <c r="H5991" s="93" t="s">
        <v>37</v>
      </c>
      <c r="I5991" s="92" t="s">
        <v>45</v>
      </c>
      <c r="J5991" s="94">
        <v>10907</v>
      </c>
      <c r="K5991" s="95">
        <v>17692</v>
      </c>
      <c r="L5991" s="96">
        <v>1531217.6300000399</v>
      </c>
    </row>
    <row r="5992" spans="1:12" s="97" customFormat="1" ht="15" customHeight="1" x14ac:dyDescent="0.25">
      <c r="A5992" s="91" t="s">
        <v>57</v>
      </c>
      <c r="B5992" s="92" t="s">
        <v>44</v>
      </c>
      <c r="C5992" s="92" t="s">
        <v>53</v>
      </c>
      <c r="D5992" s="92" t="s">
        <v>37</v>
      </c>
      <c r="E5992" s="92" t="s">
        <v>62</v>
      </c>
      <c r="F5992" s="92" t="s">
        <v>37</v>
      </c>
      <c r="G5992" s="93" t="s">
        <v>37</v>
      </c>
      <c r="H5992" s="93" t="s">
        <v>122</v>
      </c>
      <c r="I5992" s="92" t="s">
        <v>117</v>
      </c>
      <c r="J5992" s="94">
        <v>11422</v>
      </c>
      <c r="K5992" s="95">
        <v>31637</v>
      </c>
      <c r="L5992" s="96">
        <v>2994671.5000002999</v>
      </c>
    </row>
    <row r="5993" spans="1:12" s="97" customFormat="1" ht="15" customHeight="1" x14ac:dyDescent="0.25">
      <c r="A5993" s="91" t="s">
        <v>57</v>
      </c>
      <c r="B5993" s="92" t="s">
        <v>44</v>
      </c>
      <c r="C5993" s="92" t="s">
        <v>53</v>
      </c>
      <c r="D5993" s="92" t="s">
        <v>37</v>
      </c>
      <c r="E5993" s="92" t="s">
        <v>62</v>
      </c>
      <c r="F5993" s="92" t="s">
        <v>37</v>
      </c>
      <c r="G5993" s="93" t="s">
        <v>37</v>
      </c>
      <c r="H5993" s="93" t="s">
        <v>122</v>
      </c>
      <c r="I5993" s="92" t="s">
        <v>45</v>
      </c>
      <c r="J5993" s="94">
        <v>7040</v>
      </c>
      <c r="K5993" s="95">
        <v>11262</v>
      </c>
      <c r="L5993" s="96">
        <v>914571.24000001897</v>
      </c>
    </row>
    <row r="5994" spans="1:12" s="97" customFormat="1" ht="15" customHeight="1" x14ac:dyDescent="0.25">
      <c r="A5994" s="91" t="s">
        <v>57</v>
      </c>
      <c r="B5994" s="92" t="s">
        <v>44</v>
      </c>
      <c r="C5994" s="92" t="s">
        <v>53</v>
      </c>
      <c r="D5994" s="92" t="s">
        <v>37</v>
      </c>
      <c r="E5994" s="92" t="s">
        <v>62</v>
      </c>
      <c r="F5994" s="92" t="s">
        <v>37</v>
      </c>
      <c r="G5994" s="93" t="s">
        <v>37</v>
      </c>
      <c r="H5994" s="93" t="s">
        <v>37</v>
      </c>
      <c r="I5994" s="92" t="s">
        <v>117</v>
      </c>
      <c r="J5994" s="94">
        <v>82416</v>
      </c>
      <c r="K5994" s="95">
        <v>235444</v>
      </c>
      <c r="L5994" s="96">
        <v>22716366.5100176</v>
      </c>
    </row>
    <row r="5995" spans="1:12" s="97" customFormat="1" ht="15" customHeight="1" x14ac:dyDescent="0.25">
      <c r="A5995" s="91" t="s">
        <v>57</v>
      </c>
      <c r="B5995" s="92" t="s">
        <v>44</v>
      </c>
      <c r="C5995" s="92" t="s">
        <v>53</v>
      </c>
      <c r="D5995" s="92" t="s">
        <v>37</v>
      </c>
      <c r="E5995" s="92" t="s">
        <v>62</v>
      </c>
      <c r="F5995" s="92" t="s">
        <v>37</v>
      </c>
      <c r="G5995" s="93" t="s">
        <v>37</v>
      </c>
      <c r="H5995" s="93" t="s">
        <v>37</v>
      </c>
      <c r="I5995" s="92" t="s">
        <v>45</v>
      </c>
      <c r="J5995" s="94">
        <v>57067</v>
      </c>
      <c r="K5995" s="95">
        <v>99537</v>
      </c>
      <c r="L5995" s="96">
        <v>8555525.9600023106</v>
      </c>
    </row>
    <row r="5996" spans="1:12" s="97" customFormat="1" ht="15" customHeight="1" x14ac:dyDescent="0.25">
      <c r="A5996" s="91" t="s">
        <v>57</v>
      </c>
      <c r="B5996" s="92" t="s">
        <v>44</v>
      </c>
      <c r="C5996" s="92" t="s">
        <v>53</v>
      </c>
      <c r="D5996" s="92" t="s">
        <v>37</v>
      </c>
      <c r="E5996" s="92" t="s">
        <v>62</v>
      </c>
      <c r="F5996" s="92" t="s">
        <v>37</v>
      </c>
      <c r="G5996" s="93" t="s">
        <v>37</v>
      </c>
      <c r="H5996" s="93" t="s">
        <v>64</v>
      </c>
      <c r="I5996" s="92" t="s">
        <v>117</v>
      </c>
      <c r="J5996" s="94">
        <v>70789</v>
      </c>
      <c r="K5996" s="95">
        <v>202936</v>
      </c>
      <c r="L5996" s="96">
        <v>19627621.410019301</v>
      </c>
    </row>
    <row r="5997" spans="1:12" s="97" customFormat="1" ht="15" customHeight="1" x14ac:dyDescent="0.25">
      <c r="A5997" s="91" t="s">
        <v>57</v>
      </c>
      <c r="B5997" s="92" t="s">
        <v>44</v>
      </c>
      <c r="C5997" s="92" t="s">
        <v>53</v>
      </c>
      <c r="D5997" s="92" t="s">
        <v>37</v>
      </c>
      <c r="E5997" s="92" t="s">
        <v>62</v>
      </c>
      <c r="F5997" s="92" t="s">
        <v>37</v>
      </c>
      <c r="G5997" s="93" t="s">
        <v>37</v>
      </c>
      <c r="H5997" s="93" t="s">
        <v>64</v>
      </c>
      <c r="I5997" s="92" t="s">
        <v>45</v>
      </c>
      <c r="J5997" s="94">
        <v>49844</v>
      </c>
      <c r="K5997" s="95">
        <v>87830</v>
      </c>
      <c r="L5997" s="96">
        <v>7605707.1800001804</v>
      </c>
    </row>
    <row r="5998" spans="1:12" s="97" customFormat="1" ht="15" customHeight="1" x14ac:dyDescent="0.25">
      <c r="A5998" s="91" t="s">
        <v>57</v>
      </c>
      <c r="B5998" s="92" t="s">
        <v>44</v>
      </c>
      <c r="C5998" s="92" t="s">
        <v>53</v>
      </c>
      <c r="D5998" s="92" t="s">
        <v>37</v>
      </c>
      <c r="E5998" s="92" t="s">
        <v>37</v>
      </c>
      <c r="F5998" s="92" t="s">
        <v>120</v>
      </c>
      <c r="G5998" s="93" t="s">
        <v>41</v>
      </c>
      <c r="H5998" s="93" t="s">
        <v>37</v>
      </c>
      <c r="I5998" s="92" t="s">
        <v>117</v>
      </c>
      <c r="J5998" s="94">
        <v>3877</v>
      </c>
      <c r="K5998" s="95">
        <v>11826</v>
      </c>
      <c r="L5998" s="96">
        <v>1344903.3099998999</v>
      </c>
    </row>
    <row r="5999" spans="1:12" s="97" customFormat="1" ht="15" customHeight="1" x14ac:dyDescent="0.25">
      <c r="A5999" s="91" t="s">
        <v>57</v>
      </c>
      <c r="B5999" s="92" t="s">
        <v>44</v>
      </c>
      <c r="C5999" s="92" t="s">
        <v>53</v>
      </c>
      <c r="D5999" s="92" t="s">
        <v>37</v>
      </c>
      <c r="E5999" s="92" t="s">
        <v>37</v>
      </c>
      <c r="F5999" s="92" t="s">
        <v>120</v>
      </c>
      <c r="G5999" s="93" t="s">
        <v>41</v>
      </c>
      <c r="H5999" s="93" t="s">
        <v>37</v>
      </c>
      <c r="I5999" s="92" t="s">
        <v>45</v>
      </c>
      <c r="J5999" s="94">
        <v>2032</v>
      </c>
      <c r="K5999" s="95">
        <v>3297</v>
      </c>
      <c r="L5999" s="96">
        <v>339085.53000000201</v>
      </c>
    </row>
    <row r="6000" spans="1:12" s="97" customFormat="1" ht="15" customHeight="1" x14ac:dyDescent="0.25">
      <c r="A6000" s="91" t="s">
        <v>57</v>
      </c>
      <c r="B6000" s="92" t="s">
        <v>44</v>
      </c>
      <c r="C6000" s="92" t="s">
        <v>53</v>
      </c>
      <c r="D6000" s="92" t="s">
        <v>37</v>
      </c>
      <c r="E6000" s="92" t="s">
        <v>37</v>
      </c>
      <c r="F6000" s="92" t="s">
        <v>120</v>
      </c>
      <c r="G6000" s="93" t="s">
        <v>42</v>
      </c>
      <c r="H6000" s="93" t="s">
        <v>37</v>
      </c>
      <c r="I6000" s="92" t="s">
        <v>117</v>
      </c>
      <c r="J6000" s="94">
        <v>3980</v>
      </c>
      <c r="K6000" s="95">
        <v>13606</v>
      </c>
      <c r="L6000" s="96">
        <v>1467762.46999982</v>
      </c>
    </row>
    <row r="6001" spans="1:12" s="97" customFormat="1" ht="15" customHeight="1" x14ac:dyDescent="0.25">
      <c r="A6001" s="91" t="s">
        <v>57</v>
      </c>
      <c r="B6001" s="92" t="s">
        <v>44</v>
      </c>
      <c r="C6001" s="92" t="s">
        <v>53</v>
      </c>
      <c r="D6001" s="92" t="s">
        <v>37</v>
      </c>
      <c r="E6001" s="92" t="s">
        <v>37</v>
      </c>
      <c r="F6001" s="92" t="s">
        <v>120</v>
      </c>
      <c r="G6001" s="93" t="s">
        <v>42</v>
      </c>
      <c r="H6001" s="93" t="s">
        <v>37</v>
      </c>
      <c r="I6001" s="92" t="s">
        <v>45</v>
      </c>
      <c r="J6001" s="94">
        <v>2291</v>
      </c>
      <c r="K6001" s="95">
        <v>3689</v>
      </c>
      <c r="L6001" s="96">
        <v>374161.20000000199</v>
      </c>
    </row>
    <row r="6002" spans="1:12" s="97" customFormat="1" ht="15" customHeight="1" x14ac:dyDescent="0.25">
      <c r="A6002" s="91" t="s">
        <v>57</v>
      </c>
      <c r="B6002" s="92" t="s">
        <v>44</v>
      </c>
      <c r="C6002" s="92" t="s">
        <v>53</v>
      </c>
      <c r="D6002" s="92" t="s">
        <v>37</v>
      </c>
      <c r="E6002" s="92" t="s">
        <v>37</v>
      </c>
      <c r="F6002" s="92" t="s">
        <v>120</v>
      </c>
      <c r="G6002" s="93" t="s">
        <v>43</v>
      </c>
      <c r="H6002" s="93" t="s">
        <v>37</v>
      </c>
      <c r="I6002" s="92" t="s">
        <v>117</v>
      </c>
      <c r="J6002" s="94">
        <v>4719</v>
      </c>
      <c r="K6002" s="95">
        <v>15153</v>
      </c>
      <c r="L6002" s="96">
        <v>1658024.4099997899</v>
      </c>
    </row>
    <row r="6003" spans="1:12" s="97" customFormat="1" ht="15" customHeight="1" x14ac:dyDescent="0.25">
      <c r="A6003" s="91" t="s">
        <v>57</v>
      </c>
      <c r="B6003" s="92" t="s">
        <v>44</v>
      </c>
      <c r="C6003" s="92" t="s">
        <v>53</v>
      </c>
      <c r="D6003" s="92" t="s">
        <v>37</v>
      </c>
      <c r="E6003" s="92" t="s">
        <v>37</v>
      </c>
      <c r="F6003" s="92" t="s">
        <v>120</v>
      </c>
      <c r="G6003" s="93" t="s">
        <v>43</v>
      </c>
      <c r="H6003" s="93" t="s">
        <v>37</v>
      </c>
      <c r="I6003" s="92" t="s">
        <v>45</v>
      </c>
      <c r="J6003" s="94">
        <v>2916</v>
      </c>
      <c r="K6003" s="95">
        <v>4741</v>
      </c>
      <c r="L6003" s="96">
        <v>480601.36</v>
      </c>
    </row>
    <row r="6004" spans="1:12" s="97" customFormat="1" ht="15" customHeight="1" x14ac:dyDescent="0.25">
      <c r="A6004" s="91" t="s">
        <v>57</v>
      </c>
      <c r="B6004" s="92" t="s">
        <v>44</v>
      </c>
      <c r="C6004" s="92" t="s">
        <v>53</v>
      </c>
      <c r="D6004" s="92" t="s">
        <v>37</v>
      </c>
      <c r="E6004" s="92" t="s">
        <v>37</v>
      </c>
      <c r="F6004" s="92" t="s">
        <v>120</v>
      </c>
      <c r="G6004" s="93" t="s">
        <v>44</v>
      </c>
      <c r="H6004" s="93" t="s">
        <v>37</v>
      </c>
      <c r="I6004" s="92" t="s">
        <v>117</v>
      </c>
      <c r="J6004" s="94">
        <v>5128</v>
      </c>
      <c r="K6004" s="95">
        <v>17049</v>
      </c>
      <c r="L6004" s="96">
        <v>1877835.8499997701</v>
      </c>
    </row>
    <row r="6005" spans="1:12" s="97" customFormat="1" ht="15" customHeight="1" x14ac:dyDescent="0.25">
      <c r="A6005" s="91" t="s">
        <v>57</v>
      </c>
      <c r="B6005" s="92" t="s">
        <v>44</v>
      </c>
      <c r="C6005" s="92" t="s">
        <v>53</v>
      </c>
      <c r="D6005" s="92" t="s">
        <v>37</v>
      </c>
      <c r="E6005" s="92" t="s">
        <v>37</v>
      </c>
      <c r="F6005" s="92" t="s">
        <v>120</v>
      </c>
      <c r="G6005" s="93" t="s">
        <v>44</v>
      </c>
      <c r="H6005" s="93" t="s">
        <v>37</v>
      </c>
      <c r="I6005" s="92" t="s">
        <v>45</v>
      </c>
      <c r="J6005" s="94">
        <v>3121</v>
      </c>
      <c r="K6005" s="95">
        <v>5094</v>
      </c>
      <c r="L6005" s="96">
        <v>502610.88999999798</v>
      </c>
    </row>
    <row r="6006" spans="1:12" s="97" customFormat="1" ht="15" customHeight="1" x14ac:dyDescent="0.25">
      <c r="A6006" s="91" t="s">
        <v>57</v>
      </c>
      <c r="B6006" s="92" t="s">
        <v>44</v>
      </c>
      <c r="C6006" s="92" t="s">
        <v>53</v>
      </c>
      <c r="D6006" s="92" t="s">
        <v>37</v>
      </c>
      <c r="E6006" s="92" t="s">
        <v>37</v>
      </c>
      <c r="F6006" s="92" t="s">
        <v>120</v>
      </c>
      <c r="G6006" s="93" t="s">
        <v>98</v>
      </c>
      <c r="H6006" s="93" t="s">
        <v>37</v>
      </c>
      <c r="I6006" s="92" t="s">
        <v>117</v>
      </c>
      <c r="J6006" s="94">
        <v>4669</v>
      </c>
      <c r="K6006" s="95">
        <v>14658</v>
      </c>
      <c r="L6006" s="96">
        <v>1632183.1299998199</v>
      </c>
    </row>
    <row r="6007" spans="1:12" s="97" customFormat="1" ht="15" customHeight="1" x14ac:dyDescent="0.25">
      <c r="A6007" s="91" t="s">
        <v>57</v>
      </c>
      <c r="B6007" s="92" t="s">
        <v>44</v>
      </c>
      <c r="C6007" s="92" t="s">
        <v>53</v>
      </c>
      <c r="D6007" s="92" t="s">
        <v>37</v>
      </c>
      <c r="E6007" s="92" t="s">
        <v>37</v>
      </c>
      <c r="F6007" s="92" t="s">
        <v>120</v>
      </c>
      <c r="G6007" s="93" t="s">
        <v>98</v>
      </c>
      <c r="H6007" s="93" t="s">
        <v>37</v>
      </c>
      <c r="I6007" s="92" t="s">
        <v>45</v>
      </c>
      <c r="J6007" s="94">
        <v>3178</v>
      </c>
      <c r="K6007" s="95">
        <v>5284</v>
      </c>
      <c r="L6007" s="96">
        <v>534633.82999999495</v>
      </c>
    </row>
    <row r="6008" spans="1:12" s="97" customFormat="1" ht="15" customHeight="1" x14ac:dyDescent="0.25">
      <c r="A6008" s="91" t="s">
        <v>57</v>
      </c>
      <c r="B6008" s="92" t="s">
        <v>44</v>
      </c>
      <c r="C6008" s="92" t="s">
        <v>53</v>
      </c>
      <c r="D6008" s="92" t="s">
        <v>37</v>
      </c>
      <c r="E6008" s="92" t="s">
        <v>37</v>
      </c>
      <c r="F6008" s="92" t="s">
        <v>120</v>
      </c>
      <c r="G6008" s="93" t="s">
        <v>37</v>
      </c>
      <c r="H6008" s="93" t="s">
        <v>122</v>
      </c>
      <c r="I6008" s="92" t="s">
        <v>117</v>
      </c>
      <c r="J6008" s="94">
        <v>3253</v>
      </c>
      <c r="K6008" s="95">
        <v>9124</v>
      </c>
      <c r="L6008" s="96">
        <v>1051115.5400000401</v>
      </c>
    </row>
    <row r="6009" spans="1:12" s="97" customFormat="1" ht="15" customHeight="1" x14ac:dyDescent="0.25">
      <c r="A6009" s="91" t="s">
        <v>57</v>
      </c>
      <c r="B6009" s="92" t="s">
        <v>44</v>
      </c>
      <c r="C6009" s="92" t="s">
        <v>53</v>
      </c>
      <c r="D6009" s="92" t="s">
        <v>37</v>
      </c>
      <c r="E6009" s="92" t="s">
        <v>37</v>
      </c>
      <c r="F6009" s="92" t="s">
        <v>120</v>
      </c>
      <c r="G6009" s="93" t="s">
        <v>37</v>
      </c>
      <c r="H6009" s="93" t="s">
        <v>122</v>
      </c>
      <c r="I6009" s="92" t="s">
        <v>45</v>
      </c>
      <c r="J6009" s="94">
        <v>1874</v>
      </c>
      <c r="K6009" s="95">
        <v>3164</v>
      </c>
      <c r="L6009" s="96">
        <v>332418.88</v>
      </c>
    </row>
    <row r="6010" spans="1:12" s="97" customFormat="1" ht="15" customHeight="1" x14ac:dyDescent="0.25">
      <c r="A6010" s="91" t="s">
        <v>57</v>
      </c>
      <c r="B6010" s="92" t="s">
        <v>44</v>
      </c>
      <c r="C6010" s="92" t="s">
        <v>53</v>
      </c>
      <c r="D6010" s="92" t="s">
        <v>37</v>
      </c>
      <c r="E6010" s="92" t="s">
        <v>37</v>
      </c>
      <c r="F6010" s="92" t="s">
        <v>120</v>
      </c>
      <c r="G6010" s="93" t="s">
        <v>37</v>
      </c>
      <c r="H6010" s="93" t="s">
        <v>37</v>
      </c>
      <c r="I6010" s="92" t="s">
        <v>117</v>
      </c>
      <c r="J6010" s="94">
        <v>21029</v>
      </c>
      <c r="K6010" s="95">
        <v>73260</v>
      </c>
      <c r="L6010" s="96">
        <v>8095393.4299982702</v>
      </c>
    </row>
    <row r="6011" spans="1:12" s="97" customFormat="1" ht="15" customHeight="1" x14ac:dyDescent="0.25">
      <c r="A6011" s="91" t="s">
        <v>57</v>
      </c>
      <c r="B6011" s="92" t="s">
        <v>44</v>
      </c>
      <c r="C6011" s="92" t="s">
        <v>53</v>
      </c>
      <c r="D6011" s="92" t="s">
        <v>37</v>
      </c>
      <c r="E6011" s="92" t="s">
        <v>37</v>
      </c>
      <c r="F6011" s="92" t="s">
        <v>120</v>
      </c>
      <c r="G6011" s="93" t="s">
        <v>37</v>
      </c>
      <c r="H6011" s="93" t="s">
        <v>37</v>
      </c>
      <c r="I6011" s="92" t="s">
        <v>45</v>
      </c>
      <c r="J6011" s="94">
        <v>12989</v>
      </c>
      <c r="K6011" s="95">
        <v>22399</v>
      </c>
      <c r="L6011" s="96">
        <v>2259676.5700001498</v>
      </c>
    </row>
    <row r="6012" spans="1:12" s="97" customFormat="1" ht="15" customHeight="1" x14ac:dyDescent="0.25">
      <c r="A6012" s="91" t="s">
        <v>57</v>
      </c>
      <c r="B6012" s="92" t="s">
        <v>44</v>
      </c>
      <c r="C6012" s="92" t="s">
        <v>53</v>
      </c>
      <c r="D6012" s="92" t="s">
        <v>37</v>
      </c>
      <c r="E6012" s="92" t="s">
        <v>37</v>
      </c>
      <c r="F6012" s="92" t="s">
        <v>120</v>
      </c>
      <c r="G6012" s="93" t="s">
        <v>37</v>
      </c>
      <c r="H6012" s="93" t="s">
        <v>64</v>
      </c>
      <c r="I6012" s="92" t="s">
        <v>117</v>
      </c>
      <c r="J6012" s="94">
        <v>17726</v>
      </c>
      <c r="K6012" s="95">
        <v>63631</v>
      </c>
      <c r="L6012" s="96">
        <v>6983957.2099969601</v>
      </c>
    </row>
    <row r="6013" spans="1:12" s="97" customFormat="1" ht="15" customHeight="1" x14ac:dyDescent="0.25">
      <c r="A6013" s="91" t="s">
        <v>57</v>
      </c>
      <c r="B6013" s="92" t="s">
        <v>44</v>
      </c>
      <c r="C6013" s="92" t="s">
        <v>53</v>
      </c>
      <c r="D6013" s="92" t="s">
        <v>37</v>
      </c>
      <c r="E6013" s="92" t="s">
        <v>37</v>
      </c>
      <c r="F6013" s="92" t="s">
        <v>120</v>
      </c>
      <c r="G6013" s="93" t="s">
        <v>37</v>
      </c>
      <c r="H6013" s="93" t="s">
        <v>64</v>
      </c>
      <c r="I6013" s="92" t="s">
        <v>45</v>
      </c>
      <c r="J6013" s="94">
        <v>11060</v>
      </c>
      <c r="K6013" s="95">
        <v>19122</v>
      </c>
      <c r="L6013" s="96">
        <v>1914568.1700003101</v>
      </c>
    </row>
    <row r="6014" spans="1:12" s="97" customFormat="1" ht="15" customHeight="1" x14ac:dyDescent="0.25">
      <c r="A6014" s="91" t="s">
        <v>57</v>
      </c>
      <c r="B6014" s="92" t="s">
        <v>44</v>
      </c>
      <c r="C6014" s="92" t="s">
        <v>53</v>
      </c>
      <c r="D6014" s="92" t="s">
        <v>37</v>
      </c>
      <c r="E6014" s="92" t="s">
        <v>37</v>
      </c>
      <c r="F6014" s="92" t="s">
        <v>121</v>
      </c>
      <c r="G6014" s="93" t="s">
        <v>41</v>
      </c>
      <c r="H6014" s="93" t="s">
        <v>37</v>
      </c>
      <c r="I6014" s="92" t="s">
        <v>117</v>
      </c>
      <c r="J6014" s="94">
        <v>42328</v>
      </c>
      <c r="K6014" s="95">
        <v>118304</v>
      </c>
      <c r="L6014" s="96">
        <v>11515049.8599899</v>
      </c>
    </row>
    <row r="6015" spans="1:12" s="97" customFormat="1" ht="15" customHeight="1" x14ac:dyDescent="0.25">
      <c r="A6015" s="91" t="s">
        <v>57</v>
      </c>
      <c r="B6015" s="92" t="s">
        <v>44</v>
      </c>
      <c r="C6015" s="92" t="s">
        <v>53</v>
      </c>
      <c r="D6015" s="92" t="s">
        <v>37</v>
      </c>
      <c r="E6015" s="92" t="s">
        <v>37</v>
      </c>
      <c r="F6015" s="92" t="s">
        <v>121</v>
      </c>
      <c r="G6015" s="93" t="s">
        <v>41</v>
      </c>
      <c r="H6015" s="93" t="s">
        <v>37</v>
      </c>
      <c r="I6015" s="92" t="s">
        <v>45</v>
      </c>
      <c r="J6015" s="94">
        <v>29794</v>
      </c>
      <c r="K6015" s="95">
        <v>55452</v>
      </c>
      <c r="L6015" s="96">
        <v>4854139.4500003103</v>
      </c>
    </row>
    <row r="6016" spans="1:12" s="97" customFormat="1" ht="15" customHeight="1" x14ac:dyDescent="0.25">
      <c r="A6016" s="91" t="s">
        <v>57</v>
      </c>
      <c r="B6016" s="92" t="s">
        <v>44</v>
      </c>
      <c r="C6016" s="92" t="s">
        <v>53</v>
      </c>
      <c r="D6016" s="92" t="s">
        <v>37</v>
      </c>
      <c r="E6016" s="92" t="s">
        <v>37</v>
      </c>
      <c r="F6016" s="92" t="s">
        <v>121</v>
      </c>
      <c r="G6016" s="93" t="s">
        <v>42</v>
      </c>
      <c r="H6016" s="93" t="s">
        <v>37</v>
      </c>
      <c r="I6016" s="92" t="s">
        <v>117</v>
      </c>
      <c r="J6016" s="94">
        <v>37669</v>
      </c>
      <c r="K6016" s="95">
        <v>89425</v>
      </c>
      <c r="L6016" s="96">
        <v>8714066.0099956095</v>
      </c>
    </row>
    <row r="6017" spans="1:12" s="97" customFormat="1" ht="15" customHeight="1" x14ac:dyDescent="0.25">
      <c r="A6017" s="91" t="s">
        <v>57</v>
      </c>
      <c r="B6017" s="92" t="s">
        <v>44</v>
      </c>
      <c r="C6017" s="92" t="s">
        <v>53</v>
      </c>
      <c r="D6017" s="92" t="s">
        <v>37</v>
      </c>
      <c r="E6017" s="92" t="s">
        <v>37</v>
      </c>
      <c r="F6017" s="92" t="s">
        <v>121</v>
      </c>
      <c r="G6017" s="93" t="s">
        <v>42</v>
      </c>
      <c r="H6017" s="93" t="s">
        <v>37</v>
      </c>
      <c r="I6017" s="92" t="s">
        <v>45</v>
      </c>
      <c r="J6017" s="94">
        <v>28566</v>
      </c>
      <c r="K6017" s="95">
        <v>50768</v>
      </c>
      <c r="L6017" s="96">
        <v>4517016.5900004497</v>
      </c>
    </row>
    <row r="6018" spans="1:12" s="97" customFormat="1" ht="15" customHeight="1" x14ac:dyDescent="0.25">
      <c r="A6018" s="91" t="s">
        <v>57</v>
      </c>
      <c r="B6018" s="92" t="s">
        <v>44</v>
      </c>
      <c r="C6018" s="92" t="s">
        <v>53</v>
      </c>
      <c r="D6018" s="92" t="s">
        <v>37</v>
      </c>
      <c r="E6018" s="92" t="s">
        <v>37</v>
      </c>
      <c r="F6018" s="92" t="s">
        <v>121</v>
      </c>
      <c r="G6018" s="93" t="s">
        <v>43</v>
      </c>
      <c r="H6018" s="93" t="s">
        <v>37</v>
      </c>
      <c r="I6018" s="92" t="s">
        <v>117</v>
      </c>
      <c r="J6018" s="94">
        <v>35841</v>
      </c>
      <c r="K6018" s="95">
        <v>77423</v>
      </c>
      <c r="L6018" s="96">
        <v>7521990.5399978897</v>
      </c>
    </row>
    <row r="6019" spans="1:12" s="97" customFormat="1" ht="15" customHeight="1" x14ac:dyDescent="0.25">
      <c r="A6019" s="91" t="s">
        <v>57</v>
      </c>
      <c r="B6019" s="92" t="s">
        <v>44</v>
      </c>
      <c r="C6019" s="92" t="s">
        <v>53</v>
      </c>
      <c r="D6019" s="92" t="s">
        <v>37</v>
      </c>
      <c r="E6019" s="92" t="s">
        <v>37</v>
      </c>
      <c r="F6019" s="92" t="s">
        <v>121</v>
      </c>
      <c r="G6019" s="93" t="s">
        <v>43</v>
      </c>
      <c r="H6019" s="93" t="s">
        <v>37</v>
      </c>
      <c r="I6019" s="92" t="s">
        <v>45</v>
      </c>
      <c r="J6019" s="94">
        <v>28377</v>
      </c>
      <c r="K6019" s="95">
        <v>48572</v>
      </c>
      <c r="L6019" s="96">
        <v>4280594.0000006203</v>
      </c>
    </row>
    <row r="6020" spans="1:12" s="97" customFormat="1" ht="15" customHeight="1" x14ac:dyDescent="0.25">
      <c r="A6020" s="91" t="s">
        <v>57</v>
      </c>
      <c r="B6020" s="92" t="s">
        <v>44</v>
      </c>
      <c r="C6020" s="92" t="s">
        <v>53</v>
      </c>
      <c r="D6020" s="92" t="s">
        <v>37</v>
      </c>
      <c r="E6020" s="92" t="s">
        <v>37</v>
      </c>
      <c r="F6020" s="92" t="s">
        <v>121</v>
      </c>
      <c r="G6020" s="93" t="s">
        <v>44</v>
      </c>
      <c r="H6020" s="93" t="s">
        <v>37</v>
      </c>
      <c r="I6020" s="92" t="s">
        <v>117</v>
      </c>
      <c r="J6020" s="94">
        <v>34947</v>
      </c>
      <c r="K6020" s="95">
        <v>73406</v>
      </c>
      <c r="L6020" s="96">
        <v>7208546.1499983799</v>
      </c>
    </row>
    <row r="6021" spans="1:12" s="97" customFormat="1" ht="15" customHeight="1" x14ac:dyDescent="0.25">
      <c r="A6021" s="91" t="s">
        <v>57</v>
      </c>
      <c r="B6021" s="92" t="s">
        <v>44</v>
      </c>
      <c r="C6021" s="92" t="s">
        <v>53</v>
      </c>
      <c r="D6021" s="92" t="s">
        <v>37</v>
      </c>
      <c r="E6021" s="92" t="s">
        <v>37</v>
      </c>
      <c r="F6021" s="92" t="s">
        <v>121</v>
      </c>
      <c r="G6021" s="93" t="s">
        <v>44</v>
      </c>
      <c r="H6021" s="93" t="s">
        <v>37</v>
      </c>
      <c r="I6021" s="92" t="s">
        <v>45</v>
      </c>
      <c r="J6021" s="94">
        <v>28459</v>
      </c>
      <c r="K6021" s="95">
        <v>47773</v>
      </c>
      <c r="L6021" s="96">
        <v>4078259.0200007102</v>
      </c>
    </row>
    <row r="6022" spans="1:12" s="97" customFormat="1" ht="15" customHeight="1" x14ac:dyDescent="0.25">
      <c r="A6022" s="91" t="s">
        <v>57</v>
      </c>
      <c r="B6022" s="92" t="s">
        <v>44</v>
      </c>
      <c r="C6022" s="92" t="s">
        <v>53</v>
      </c>
      <c r="D6022" s="92" t="s">
        <v>37</v>
      </c>
      <c r="E6022" s="92" t="s">
        <v>37</v>
      </c>
      <c r="F6022" s="92" t="s">
        <v>121</v>
      </c>
      <c r="G6022" s="93" t="s">
        <v>98</v>
      </c>
      <c r="H6022" s="93" t="s">
        <v>37</v>
      </c>
      <c r="I6022" s="92" t="s">
        <v>117</v>
      </c>
      <c r="J6022" s="94">
        <v>30097</v>
      </c>
      <c r="K6022" s="95">
        <v>62501</v>
      </c>
      <c r="L6022" s="96">
        <v>6221423.0799990203</v>
      </c>
    </row>
    <row r="6023" spans="1:12" s="97" customFormat="1" ht="15" customHeight="1" x14ac:dyDescent="0.25">
      <c r="A6023" s="91" t="s">
        <v>57</v>
      </c>
      <c r="B6023" s="92" t="s">
        <v>44</v>
      </c>
      <c r="C6023" s="92" t="s">
        <v>53</v>
      </c>
      <c r="D6023" s="92" t="s">
        <v>37</v>
      </c>
      <c r="E6023" s="92" t="s">
        <v>37</v>
      </c>
      <c r="F6023" s="92" t="s">
        <v>121</v>
      </c>
      <c r="G6023" s="93" t="s">
        <v>98</v>
      </c>
      <c r="H6023" s="93" t="s">
        <v>37</v>
      </c>
      <c r="I6023" s="92" t="s">
        <v>45</v>
      </c>
      <c r="J6023" s="94">
        <v>25736</v>
      </c>
      <c r="K6023" s="95">
        <v>43182</v>
      </c>
      <c r="L6023" s="96">
        <v>3737235.9900007001</v>
      </c>
    </row>
    <row r="6024" spans="1:12" s="97" customFormat="1" ht="15" customHeight="1" x14ac:dyDescent="0.25">
      <c r="A6024" s="91" t="s">
        <v>57</v>
      </c>
      <c r="B6024" s="92" t="s">
        <v>44</v>
      </c>
      <c r="C6024" s="92" t="s">
        <v>53</v>
      </c>
      <c r="D6024" s="92" t="s">
        <v>37</v>
      </c>
      <c r="E6024" s="92" t="s">
        <v>37</v>
      </c>
      <c r="F6024" s="92" t="s">
        <v>121</v>
      </c>
      <c r="G6024" s="93" t="s">
        <v>37</v>
      </c>
      <c r="H6024" s="93" t="s">
        <v>122</v>
      </c>
      <c r="I6024" s="92" t="s">
        <v>117</v>
      </c>
      <c r="J6024" s="94">
        <v>24598</v>
      </c>
      <c r="K6024" s="95">
        <v>59149</v>
      </c>
      <c r="L6024" s="96">
        <v>5625928.9999984</v>
      </c>
    </row>
    <row r="6025" spans="1:12" s="97" customFormat="1" ht="15" customHeight="1" x14ac:dyDescent="0.25">
      <c r="A6025" s="91" t="s">
        <v>57</v>
      </c>
      <c r="B6025" s="92" t="s">
        <v>44</v>
      </c>
      <c r="C6025" s="92" t="s">
        <v>53</v>
      </c>
      <c r="D6025" s="92" t="s">
        <v>37</v>
      </c>
      <c r="E6025" s="92" t="s">
        <v>37</v>
      </c>
      <c r="F6025" s="92" t="s">
        <v>121</v>
      </c>
      <c r="G6025" s="93" t="s">
        <v>37</v>
      </c>
      <c r="H6025" s="93" t="s">
        <v>122</v>
      </c>
      <c r="I6025" s="92" t="s">
        <v>45</v>
      </c>
      <c r="J6025" s="94">
        <v>16690</v>
      </c>
      <c r="K6025" s="95">
        <v>27400</v>
      </c>
      <c r="L6025" s="96">
        <v>2156280.2400008002</v>
      </c>
    </row>
    <row r="6026" spans="1:12" s="97" customFormat="1" ht="15" customHeight="1" x14ac:dyDescent="0.25">
      <c r="A6026" s="91" t="s">
        <v>57</v>
      </c>
      <c r="B6026" s="92" t="s">
        <v>44</v>
      </c>
      <c r="C6026" s="92" t="s">
        <v>53</v>
      </c>
      <c r="D6026" s="92" t="s">
        <v>37</v>
      </c>
      <c r="E6026" s="92" t="s">
        <v>37</v>
      </c>
      <c r="F6026" s="92" t="s">
        <v>121</v>
      </c>
      <c r="G6026" s="93" t="s">
        <v>37</v>
      </c>
      <c r="H6026" s="93" t="s">
        <v>37</v>
      </c>
      <c r="I6026" s="92" t="s">
        <v>117</v>
      </c>
      <c r="J6026" s="94">
        <v>173949</v>
      </c>
      <c r="K6026" s="95">
        <v>426440</v>
      </c>
      <c r="L6026" s="96">
        <v>41725506.029838301</v>
      </c>
    </row>
    <row r="6027" spans="1:12" s="97" customFormat="1" ht="15" customHeight="1" x14ac:dyDescent="0.25">
      <c r="A6027" s="91" t="s">
        <v>57</v>
      </c>
      <c r="B6027" s="92" t="s">
        <v>44</v>
      </c>
      <c r="C6027" s="92" t="s">
        <v>53</v>
      </c>
      <c r="D6027" s="92" t="s">
        <v>37</v>
      </c>
      <c r="E6027" s="92" t="s">
        <v>37</v>
      </c>
      <c r="F6027" s="92" t="s">
        <v>121</v>
      </c>
      <c r="G6027" s="93" t="s">
        <v>37</v>
      </c>
      <c r="H6027" s="93" t="s">
        <v>37</v>
      </c>
      <c r="I6027" s="92" t="s">
        <v>45</v>
      </c>
      <c r="J6027" s="94">
        <v>136661</v>
      </c>
      <c r="K6027" s="95">
        <v>249279</v>
      </c>
      <c r="L6027" s="96">
        <v>21750407.869959</v>
      </c>
    </row>
    <row r="6028" spans="1:12" s="97" customFormat="1" ht="15" customHeight="1" x14ac:dyDescent="0.25">
      <c r="A6028" s="91" t="s">
        <v>57</v>
      </c>
      <c r="B6028" s="92" t="s">
        <v>44</v>
      </c>
      <c r="C6028" s="92" t="s">
        <v>53</v>
      </c>
      <c r="D6028" s="92" t="s">
        <v>37</v>
      </c>
      <c r="E6028" s="92" t="s">
        <v>37</v>
      </c>
      <c r="F6028" s="92" t="s">
        <v>121</v>
      </c>
      <c r="G6028" s="93" t="s">
        <v>37</v>
      </c>
      <c r="H6028" s="93" t="s">
        <v>64</v>
      </c>
      <c r="I6028" s="92" t="s">
        <v>117</v>
      </c>
      <c r="J6028" s="94">
        <v>148843</v>
      </c>
      <c r="K6028" s="95">
        <v>365429</v>
      </c>
      <c r="L6028" s="96">
        <v>35904999.310008898</v>
      </c>
    </row>
    <row r="6029" spans="1:12" s="97" customFormat="1" ht="15" customHeight="1" x14ac:dyDescent="0.25">
      <c r="A6029" s="91" t="s">
        <v>57</v>
      </c>
      <c r="B6029" s="92" t="s">
        <v>44</v>
      </c>
      <c r="C6029" s="92" t="s">
        <v>53</v>
      </c>
      <c r="D6029" s="92" t="s">
        <v>37</v>
      </c>
      <c r="E6029" s="92" t="s">
        <v>37</v>
      </c>
      <c r="F6029" s="92" t="s">
        <v>121</v>
      </c>
      <c r="G6029" s="93" t="s">
        <v>37</v>
      </c>
      <c r="H6029" s="93" t="s">
        <v>64</v>
      </c>
      <c r="I6029" s="92" t="s">
        <v>45</v>
      </c>
      <c r="J6029" s="94">
        <v>119565</v>
      </c>
      <c r="K6029" s="95">
        <v>220785</v>
      </c>
      <c r="L6029" s="96">
        <v>19511898.5199553</v>
      </c>
    </row>
    <row r="6030" spans="1:12" s="97" customFormat="1" ht="15" customHeight="1" x14ac:dyDescent="0.25">
      <c r="A6030" s="91" t="s">
        <v>57</v>
      </c>
      <c r="B6030" s="92" t="s">
        <v>44</v>
      </c>
      <c r="C6030" s="92" t="s">
        <v>53</v>
      </c>
      <c r="D6030" s="92" t="s">
        <v>37</v>
      </c>
      <c r="E6030" s="92" t="s">
        <v>37</v>
      </c>
      <c r="F6030" s="92" t="s">
        <v>60</v>
      </c>
      <c r="G6030" s="93" t="s">
        <v>41</v>
      </c>
      <c r="H6030" s="93" t="s">
        <v>37</v>
      </c>
      <c r="I6030" s="92" t="s">
        <v>117</v>
      </c>
      <c r="J6030" s="94">
        <v>7945</v>
      </c>
      <c r="K6030" s="95">
        <v>25041</v>
      </c>
      <c r="L6030" s="96">
        <v>2050326.98999981</v>
      </c>
    </row>
    <row r="6031" spans="1:12" s="97" customFormat="1" ht="15" customHeight="1" x14ac:dyDescent="0.25">
      <c r="A6031" s="91" t="s">
        <v>57</v>
      </c>
      <c r="B6031" s="92" t="s">
        <v>44</v>
      </c>
      <c r="C6031" s="92" t="s">
        <v>53</v>
      </c>
      <c r="D6031" s="92" t="s">
        <v>37</v>
      </c>
      <c r="E6031" s="92" t="s">
        <v>37</v>
      </c>
      <c r="F6031" s="92" t="s">
        <v>60</v>
      </c>
      <c r="G6031" s="93" t="s">
        <v>41</v>
      </c>
      <c r="H6031" s="93" t="s">
        <v>37</v>
      </c>
      <c r="I6031" s="92" t="s">
        <v>45</v>
      </c>
      <c r="J6031" s="94">
        <v>5925</v>
      </c>
      <c r="K6031" s="95">
        <v>10402</v>
      </c>
      <c r="L6031" s="96">
        <v>760467.82999999798</v>
      </c>
    </row>
    <row r="6032" spans="1:12" s="97" customFormat="1" ht="15" customHeight="1" x14ac:dyDescent="0.25">
      <c r="A6032" s="91" t="s">
        <v>57</v>
      </c>
      <c r="B6032" s="92" t="s">
        <v>44</v>
      </c>
      <c r="C6032" s="92" t="s">
        <v>53</v>
      </c>
      <c r="D6032" s="92" t="s">
        <v>37</v>
      </c>
      <c r="E6032" s="92" t="s">
        <v>37</v>
      </c>
      <c r="F6032" s="92" t="s">
        <v>60</v>
      </c>
      <c r="G6032" s="93" t="s">
        <v>42</v>
      </c>
      <c r="H6032" s="93" t="s">
        <v>37</v>
      </c>
      <c r="I6032" s="92" t="s">
        <v>117</v>
      </c>
      <c r="J6032" s="94">
        <v>6911</v>
      </c>
      <c r="K6032" s="95">
        <v>19771</v>
      </c>
      <c r="L6032" s="96">
        <v>1662668.3599998399</v>
      </c>
    </row>
    <row r="6033" spans="1:12" s="97" customFormat="1" ht="15" customHeight="1" x14ac:dyDescent="0.25">
      <c r="A6033" s="91" t="s">
        <v>57</v>
      </c>
      <c r="B6033" s="92" t="s">
        <v>44</v>
      </c>
      <c r="C6033" s="92" t="s">
        <v>53</v>
      </c>
      <c r="D6033" s="92" t="s">
        <v>37</v>
      </c>
      <c r="E6033" s="92" t="s">
        <v>37</v>
      </c>
      <c r="F6033" s="92" t="s">
        <v>60</v>
      </c>
      <c r="G6033" s="93" t="s">
        <v>42</v>
      </c>
      <c r="H6033" s="93" t="s">
        <v>37</v>
      </c>
      <c r="I6033" s="92" t="s">
        <v>45</v>
      </c>
      <c r="J6033" s="94">
        <v>5469</v>
      </c>
      <c r="K6033" s="95">
        <v>9140</v>
      </c>
      <c r="L6033" s="96">
        <v>678043.45999998995</v>
      </c>
    </row>
    <row r="6034" spans="1:12" s="97" customFormat="1" ht="15" customHeight="1" x14ac:dyDescent="0.25">
      <c r="A6034" s="91" t="s">
        <v>57</v>
      </c>
      <c r="B6034" s="92" t="s">
        <v>44</v>
      </c>
      <c r="C6034" s="92" t="s">
        <v>53</v>
      </c>
      <c r="D6034" s="92" t="s">
        <v>37</v>
      </c>
      <c r="E6034" s="92" t="s">
        <v>37</v>
      </c>
      <c r="F6034" s="92" t="s">
        <v>60</v>
      </c>
      <c r="G6034" s="93" t="s">
        <v>43</v>
      </c>
      <c r="H6034" s="93" t="s">
        <v>37</v>
      </c>
      <c r="I6034" s="92" t="s">
        <v>117</v>
      </c>
      <c r="J6034" s="94">
        <v>6335</v>
      </c>
      <c r="K6034" s="95">
        <v>15029</v>
      </c>
      <c r="L6034" s="96">
        <v>1293397.54999997</v>
      </c>
    </row>
    <row r="6035" spans="1:12" s="97" customFormat="1" ht="15" customHeight="1" x14ac:dyDescent="0.25">
      <c r="A6035" s="91" t="s">
        <v>57</v>
      </c>
      <c r="B6035" s="92" t="s">
        <v>44</v>
      </c>
      <c r="C6035" s="92" t="s">
        <v>53</v>
      </c>
      <c r="D6035" s="92" t="s">
        <v>37</v>
      </c>
      <c r="E6035" s="92" t="s">
        <v>37</v>
      </c>
      <c r="F6035" s="92" t="s">
        <v>60</v>
      </c>
      <c r="G6035" s="93" t="s">
        <v>43</v>
      </c>
      <c r="H6035" s="93" t="s">
        <v>37</v>
      </c>
      <c r="I6035" s="92" t="s">
        <v>45</v>
      </c>
      <c r="J6035" s="94">
        <v>5073</v>
      </c>
      <c r="K6035" s="95">
        <v>8265</v>
      </c>
      <c r="L6035" s="96">
        <v>606103.39999998896</v>
      </c>
    </row>
    <row r="6036" spans="1:12" s="97" customFormat="1" ht="15" customHeight="1" x14ac:dyDescent="0.25">
      <c r="A6036" s="91" t="s">
        <v>57</v>
      </c>
      <c r="B6036" s="92" t="s">
        <v>44</v>
      </c>
      <c r="C6036" s="92" t="s">
        <v>53</v>
      </c>
      <c r="D6036" s="92" t="s">
        <v>37</v>
      </c>
      <c r="E6036" s="92" t="s">
        <v>37</v>
      </c>
      <c r="F6036" s="92" t="s">
        <v>60</v>
      </c>
      <c r="G6036" s="93" t="s">
        <v>44</v>
      </c>
      <c r="H6036" s="93" t="s">
        <v>37</v>
      </c>
      <c r="I6036" s="92" t="s">
        <v>117</v>
      </c>
      <c r="J6036" s="94">
        <v>5797</v>
      </c>
      <c r="K6036" s="95">
        <v>13263</v>
      </c>
      <c r="L6036" s="96">
        <v>1155659.43000006</v>
      </c>
    </row>
    <row r="6037" spans="1:12" s="97" customFormat="1" ht="15" customHeight="1" x14ac:dyDescent="0.25">
      <c r="A6037" s="91" t="s">
        <v>57</v>
      </c>
      <c r="B6037" s="92" t="s">
        <v>44</v>
      </c>
      <c r="C6037" s="92" t="s">
        <v>53</v>
      </c>
      <c r="D6037" s="92" t="s">
        <v>37</v>
      </c>
      <c r="E6037" s="92" t="s">
        <v>37</v>
      </c>
      <c r="F6037" s="92" t="s">
        <v>60</v>
      </c>
      <c r="G6037" s="93" t="s">
        <v>44</v>
      </c>
      <c r="H6037" s="93" t="s">
        <v>37</v>
      </c>
      <c r="I6037" s="92" t="s">
        <v>45</v>
      </c>
      <c r="J6037" s="94">
        <v>4668</v>
      </c>
      <c r="K6037" s="95">
        <v>7430</v>
      </c>
      <c r="L6037" s="96">
        <v>528765.85999998497</v>
      </c>
    </row>
    <row r="6038" spans="1:12" s="97" customFormat="1" ht="15" customHeight="1" x14ac:dyDescent="0.25">
      <c r="A6038" s="91" t="s">
        <v>57</v>
      </c>
      <c r="B6038" s="92" t="s">
        <v>44</v>
      </c>
      <c r="C6038" s="92" t="s">
        <v>53</v>
      </c>
      <c r="D6038" s="92" t="s">
        <v>37</v>
      </c>
      <c r="E6038" s="92" t="s">
        <v>37</v>
      </c>
      <c r="F6038" s="92" t="s">
        <v>60</v>
      </c>
      <c r="G6038" s="93" t="s">
        <v>98</v>
      </c>
      <c r="H6038" s="93" t="s">
        <v>37</v>
      </c>
      <c r="I6038" s="92" t="s">
        <v>117</v>
      </c>
      <c r="J6038" s="94">
        <v>5520</v>
      </c>
      <c r="K6038" s="95">
        <v>12192</v>
      </c>
      <c r="L6038" s="96">
        <v>1125070.1400000399</v>
      </c>
    </row>
    <row r="6039" spans="1:12" s="97" customFormat="1" ht="15" customHeight="1" x14ac:dyDescent="0.25">
      <c r="A6039" s="91" t="s">
        <v>57</v>
      </c>
      <c r="B6039" s="92" t="s">
        <v>44</v>
      </c>
      <c r="C6039" s="92" t="s">
        <v>53</v>
      </c>
      <c r="D6039" s="92" t="s">
        <v>37</v>
      </c>
      <c r="E6039" s="92" t="s">
        <v>37</v>
      </c>
      <c r="F6039" s="92" t="s">
        <v>60</v>
      </c>
      <c r="G6039" s="93" t="s">
        <v>98</v>
      </c>
      <c r="H6039" s="93" t="s">
        <v>37</v>
      </c>
      <c r="I6039" s="92" t="s">
        <v>45</v>
      </c>
      <c r="J6039" s="94">
        <v>4814</v>
      </c>
      <c r="K6039" s="95">
        <v>7881</v>
      </c>
      <c r="L6039" s="96">
        <v>610518.26999999199</v>
      </c>
    </row>
    <row r="6040" spans="1:12" s="97" customFormat="1" ht="15" customHeight="1" x14ac:dyDescent="0.25">
      <c r="A6040" s="91" t="s">
        <v>57</v>
      </c>
      <c r="B6040" s="92" t="s">
        <v>44</v>
      </c>
      <c r="C6040" s="92" t="s">
        <v>53</v>
      </c>
      <c r="D6040" s="92" t="s">
        <v>37</v>
      </c>
      <c r="E6040" s="92" t="s">
        <v>37</v>
      </c>
      <c r="F6040" s="92" t="s">
        <v>60</v>
      </c>
      <c r="G6040" s="93" t="s">
        <v>37</v>
      </c>
      <c r="H6040" s="93" t="s">
        <v>122</v>
      </c>
      <c r="I6040" s="92" t="s">
        <v>117</v>
      </c>
      <c r="J6040" s="94">
        <v>4693</v>
      </c>
      <c r="K6040" s="95">
        <v>12248</v>
      </c>
      <c r="L6040" s="96">
        <v>969329.16000006197</v>
      </c>
    </row>
    <row r="6041" spans="1:12" s="97" customFormat="1" ht="15" customHeight="1" x14ac:dyDescent="0.25">
      <c r="A6041" s="91" t="s">
        <v>57</v>
      </c>
      <c r="B6041" s="92" t="s">
        <v>44</v>
      </c>
      <c r="C6041" s="92" t="s">
        <v>53</v>
      </c>
      <c r="D6041" s="92" t="s">
        <v>37</v>
      </c>
      <c r="E6041" s="92" t="s">
        <v>37</v>
      </c>
      <c r="F6041" s="92" t="s">
        <v>60</v>
      </c>
      <c r="G6041" s="93" t="s">
        <v>37</v>
      </c>
      <c r="H6041" s="93" t="s">
        <v>122</v>
      </c>
      <c r="I6041" s="92" t="s">
        <v>45</v>
      </c>
      <c r="J6041" s="94">
        <v>3063</v>
      </c>
      <c r="K6041" s="95">
        <v>4515</v>
      </c>
      <c r="L6041" s="96">
        <v>302065.07999999501</v>
      </c>
    </row>
    <row r="6042" spans="1:12" s="97" customFormat="1" ht="15" customHeight="1" x14ac:dyDescent="0.25">
      <c r="A6042" s="91" t="s">
        <v>57</v>
      </c>
      <c r="B6042" s="92" t="s">
        <v>44</v>
      </c>
      <c r="C6042" s="92" t="s">
        <v>53</v>
      </c>
      <c r="D6042" s="92" t="s">
        <v>37</v>
      </c>
      <c r="E6042" s="92" t="s">
        <v>37</v>
      </c>
      <c r="F6042" s="92" t="s">
        <v>60</v>
      </c>
      <c r="G6042" s="93" t="s">
        <v>37</v>
      </c>
      <c r="H6042" s="93" t="s">
        <v>37</v>
      </c>
      <c r="I6042" s="92" t="s">
        <v>117</v>
      </c>
      <c r="J6042" s="94">
        <v>31180</v>
      </c>
      <c r="K6042" s="95">
        <v>86284</v>
      </c>
      <c r="L6042" s="96">
        <v>7368192.7000007099</v>
      </c>
    </row>
    <row r="6043" spans="1:12" s="97" customFormat="1" ht="15" customHeight="1" x14ac:dyDescent="0.25">
      <c r="A6043" s="91" t="s">
        <v>57</v>
      </c>
      <c r="B6043" s="92" t="s">
        <v>44</v>
      </c>
      <c r="C6043" s="92" t="s">
        <v>53</v>
      </c>
      <c r="D6043" s="92" t="s">
        <v>37</v>
      </c>
      <c r="E6043" s="92" t="s">
        <v>37</v>
      </c>
      <c r="F6043" s="92" t="s">
        <v>60</v>
      </c>
      <c r="G6043" s="93" t="s">
        <v>37</v>
      </c>
      <c r="H6043" s="93" t="s">
        <v>37</v>
      </c>
      <c r="I6043" s="92" t="s">
        <v>45</v>
      </c>
      <c r="J6043" s="94">
        <v>25451</v>
      </c>
      <c r="K6043" s="95">
        <v>43637</v>
      </c>
      <c r="L6043" s="96">
        <v>3219550.9600006798</v>
      </c>
    </row>
    <row r="6044" spans="1:12" s="97" customFormat="1" ht="15" customHeight="1" x14ac:dyDescent="0.25">
      <c r="A6044" s="91" t="s">
        <v>57</v>
      </c>
      <c r="B6044" s="92" t="s">
        <v>44</v>
      </c>
      <c r="C6044" s="92" t="s">
        <v>53</v>
      </c>
      <c r="D6044" s="92" t="s">
        <v>37</v>
      </c>
      <c r="E6044" s="92" t="s">
        <v>37</v>
      </c>
      <c r="F6044" s="92" t="s">
        <v>60</v>
      </c>
      <c r="G6044" s="93" t="s">
        <v>37</v>
      </c>
      <c r="H6044" s="93" t="s">
        <v>64</v>
      </c>
      <c r="I6044" s="92" t="s">
        <v>117</v>
      </c>
      <c r="J6044" s="94">
        <v>26411</v>
      </c>
      <c r="K6044" s="95">
        <v>73741</v>
      </c>
      <c r="L6044" s="96">
        <v>6374042.0499971397</v>
      </c>
    </row>
    <row r="6045" spans="1:12" s="97" customFormat="1" ht="15" customHeight="1" x14ac:dyDescent="0.25">
      <c r="A6045" s="91" t="s">
        <v>57</v>
      </c>
      <c r="B6045" s="92" t="s">
        <v>44</v>
      </c>
      <c r="C6045" s="92" t="s">
        <v>53</v>
      </c>
      <c r="D6045" s="92" t="s">
        <v>37</v>
      </c>
      <c r="E6045" s="92" t="s">
        <v>37</v>
      </c>
      <c r="F6045" s="92" t="s">
        <v>60</v>
      </c>
      <c r="G6045" s="93" t="s">
        <v>37</v>
      </c>
      <c r="H6045" s="93" t="s">
        <v>64</v>
      </c>
      <c r="I6045" s="92" t="s">
        <v>45</v>
      </c>
      <c r="J6045" s="94">
        <v>22310</v>
      </c>
      <c r="K6045" s="95">
        <v>38951</v>
      </c>
      <c r="L6045" s="96">
        <v>2906011.0500007598</v>
      </c>
    </row>
    <row r="6046" spans="1:12" s="97" customFormat="1" ht="15" customHeight="1" x14ac:dyDescent="0.25">
      <c r="A6046" s="91" t="s">
        <v>57</v>
      </c>
      <c r="B6046" s="92" t="s">
        <v>44</v>
      </c>
      <c r="C6046" s="92" t="s">
        <v>53</v>
      </c>
      <c r="D6046" s="92" t="s">
        <v>37</v>
      </c>
      <c r="E6046" s="92" t="s">
        <v>37</v>
      </c>
      <c r="F6046" s="92" t="s">
        <v>37</v>
      </c>
      <c r="G6046" s="93" t="s">
        <v>41</v>
      </c>
      <c r="H6046" s="93" t="s">
        <v>122</v>
      </c>
      <c r="I6046" s="92" t="s">
        <v>117</v>
      </c>
      <c r="J6046" s="94">
        <v>7702</v>
      </c>
      <c r="K6046" s="95">
        <v>17421</v>
      </c>
      <c r="L6046" s="96">
        <v>1638229.0799999801</v>
      </c>
    </row>
    <row r="6047" spans="1:12" s="97" customFormat="1" ht="15" customHeight="1" x14ac:dyDescent="0.25">
      <c r="A6047" s="91" t="s">
        <v>57</v>
      </c>
      <c r="B6047" s="92" t="s">
        <v>44</v>
      </c>
      <c r="C6047" s="92" t="s">
        <v>53</v>
      </c>
      <c r="D6047" s="92" t="s">
        <v>37</v>
      </c>
      <c r="E6047" s="92" t="s">
        <v>37</v>
      </c>
      <c r="F6047" s="92" t="s">
        <v>37</v>
      </c>
      <c r="G6047" s="93" t="s">
        <v>41</v>
      </c>
      <c r="H6047" s="93" t="s">
        <v>122</v>
      </c>
      <c r="I6047" s="92" t="s">
        <v>45</v>
      </c>
      <c r="J6047" s="94">
        <v>4840</v>
      </c>
      <c r="K6047" s="95">
        <v>6939</v>
      </c>
      <c r="L6047" s="96">
        <v>530013.72999998601</v>
      </c>
    </row>
    <row r="6048" spans="1:12" s="97" customFormat="1" ht="15" customHeight="1" x14ac:dyDescent="0.25">
      <c r="A6048" s="91" t="s">
        <v>57</v>
      </c>
      <c r="B6048" s="92" t="s">
        <v>44</v>
      </c>
      <c r="C6048" s="92" t="s">
        <v>53</v>
      </c>
      <c r="D6048" s="92" t="s">
        <v>37</v>
      </c>
      <c r="E6048" s="92" t="s">
        <v>37</v>
      </c>
      <c r="F6048" s="92" t="s">
        <v>37</v>
      </c>
      <c r="G6048" s="93" t="s">
        <v>41</v>
      </c>
      <c r="H6048" s="93" t="s">
        <v>37</v>
      </c>
      <c r="I6048" s="92" t="s">
        <v>117</v>
      </c>
      <c r="J6048" s="94">
        <v>54100</v>
      </c>
      <c r="K6048" s="95">
        <v>155171</v>
      </c>
      <c r="L6048" s="96">
        <v>14910280.159985701</v>
      </c>
    </row>
    <row r="6049" spans="1:12" s="97" customFormat="1" ht="15" customHeight="1" x14ac:dyDescent="0.25">
      <c r="A6049" s="91" t="s">
        <v>57</v>
      </c>
      <c r="B6049" s="92" t="s">
        <v>44</v>
      </c>
      <c r="C6049" s="92" t="s">
        <v>53</v>
      </c>
      <c r="D6049" s="92" t="s">
        <v>37</v>
      </c>
      <c r="E6049" s="92" t="s">
        <v>37</v>
      </c>
      <c r="F6049" s="92" t="s">
        <v>37</v>
      </c>
      <c r="G6049" s="93" t="s">
        <v>41</v>
      </c>
      <c r="H6049" s="93" t="s">
        <v>37</v>
      </c>
      <c r="I6049" s="92" t="s">
        <v>45</v>
      </c>
      <c r="J6049" s="94">
        <v>37727</v>
      </c>
      <c r="K6049" s="95">
        <v>69151</v>
      </c>
      <c r="L6049" s="96">
        <v>5953692.8100016396</v>
      </c>
    </row>
    <row r="6050" spans="1:12" s="97" customFormat="1" ht="15" customHeight="1" x14ac:dyDescent="0.25">
      <c r="A6050" s="91" t="s">
        <v>57</v>
      </c>
      <c r="B6050" s="92" t="s">
        <v>44</v>
      </c>
      <c r="C6050" s="92" t="s">
        <v>53</v>
      </c>
      <c r="D6050" s="92" t="s">
        <v>37</v>
      </c>
      <c r="E6050" s="92" t="s">
        <v>37</v>
      </c>
      <c r="F6050" s="92" t="s">
        <v>37</v>
      </c>
      <c r="G6050" s="93" t="s">
        <v>41</v>
      </c>
      <c r="H6050" s="93" t="s">
        <v>64</v>
      </c>
      <c r="I6050" s="92" t="s">
        <v>117</v>
      </c>
      <c r="J6050" s="94">
        <v>46426</v>
      </c>
      <c r="K6050" s="95">
        <v>137750</v>
      </c>
      <c r="L6050" s="96">
        <v>13272051.079988601</v>
      </c>
    </row>
    <row r="6051" spans="1:12" s="97" customFormat="1" ht="15" customHeight="1" x14ac:dyDescent="0.25">
      <c r="A6051" s="91" t="s">
        <v>57</v>
      </c>
      <c r="B6051" s="92" t="s">
        <v>44</v>
      </c>
      <c r="C6051" s="92" t="s">
        <v>53</v>
      </c>
      <c r="D6051" s="92" t="s">
        <v>37</v>
      </c>
      <c r="E6051" s="92" t="s">
        <v>37</v>
      </c>
      <c r="F6051" s="92" t="s">
        <v>37</v>
      </c>
      <c r="G6051" s="93" t="s">
        <v>41</v>
      </c>
      <c r="H6051" s="93" t="s">
        <v>64</v>
      </c>
      <c r="I6051" s="92" t="s">
        <v>45</v>
      </c>
      <c r="J6051" s="94">
        <v>32896</v>
      </c>
      <c r="K6051" s="95">
        <v>62212</v>
      </c>
      <c r="L6051" s="96">
        <v>5423679.0800003801</v>
      </c>
    </row>
    <row r="6052" spans="1:12" s="97" customFormat="1" ht="15" customHeight="1" x14ac:dyDescent="0.25">
      <c r="A6052" s="91" t="s">
        <v>57</v>
      </c>
      <c r="B6052" s="92" t="s">
        <v>44</v>
      </c>
      <c r="C6052" s="92" t="s">
        <v>53</v>
      </c>
      <c r="D6052" s="92" t="s">
        <v>37</v>
      </c>
      <c r="E6052" s="92" t="s">
        <v>37</v>
      </c>
      <c r="F6052" s="92" t="s">
        <v>37</v>
      </c>
      <c r="G6052" s="93" t="s">
        <v>42</v>
      </c>
      <c r="H6052" s="93" t="s">
        <v>122</v>
      </c>
      <c r="I6052" s="92" t="s">
        <v>117</v>
      </c>
      <c r="J6052" s="94">
        <v>8074</v>
      </c>
      <c r="K6052" s="95">
        <v>16900</v>
      </c>
      <c r="L6052" s="96">
        <v>1540499.6599999899</v>
      </c>
    </row>
    <row r="6053" spans="1:12" s="97" customFormat="1" ht="15" customHeight="1" x14ac:dyDescent="0.25">
      <c r="A6053" s="91" t="s">
        <v>57</v>
      </c>
      <c r="B6053" s="92" t="s">
        <v>44</v>
      </c>
      <c r="C6053" s="92" t="s">
        <v>53</v>
      </c>
      <c r="D6053" s="92" t="s">
        <v>37</v>
      </c>
      <c r="E6053" s="92" t="s">
        <v>37</v>
      </c>
      <c r="F6053" s="92" t="s">
        <v>37</v>
      </c>
      <c r="G6053" s="93" t="s">
        <v>42</v>
      </c>
      <c r="H6053" s="93" t="s">
        <v>122</v>
      </c>
      <c r="I6053" s="92" t="s">
        <v>45</v>
      </c>
      <c r="J6053" s="94">
        <v>4970</v>
      </c>
      <c r="K6053" s="95">
        <v>6624</v>
      </c>
      <c r="L6053" s="96">
        <v>525944.11999998696</v>
      </c>
    </row>
    <row r="6054" spans="1:12" s="97" customFormat="1" ht="15" customHeight="1" x14ac:dyDescent="0.25">
      <c r="A6054" s="91" t="s">
        <v>57</v>
      </c>
      <c r="B6054" s="92" t="s">
        <v>44</v>
      </c>
      <c r="C6054" s="92" t="s">
        <v>53</v>
      </c>
      <c r="D6054" s="92" t="s">
        <v>37</v>
      </c>
      <c r="E6054" s="92" t="s">
        <v>37</v>
      </c>
      <c r="F6054" s="92" t="s">
        <v>37</v>
      </c>
      <c r="G6054" s="93" t="s">
        <v>42</v>
      </c>
      <c r="H6054" s="93" t="s">
        <v>37</v>
      </c>
      <c r="I6054" s="92" t="s">
        <v>117</v>
      </c>
      <c r="J6054" s="94">
        <v>48527</v>
      </c>
      <c r="K6054" s="95">
        <v>122802</v>
      </c>
      <c r="L6054" s="96">
        <v>11844496.8399926</v>
      </c>
    </row>
    <row r="6055" spans="1:12" s="97" customFormat="1" ht="15" customHeight="1" x14ac:dyDescent="0.25">
      <c r="A6055" s="91" t="s">
        <v>57</v>
      </c>
      <c r="B6055" s="92" t="s">
        <v>44</v>
      </c>
      <c r="C6055" s="92" t="s">
        <v>53</v>
      </c>
      <c r="D6055" s="92" t="s">
        <v>37</v>
      </c>
      <c r="E6055" s="92" t="s">
        <v>37</v>
      </c>
      <c r="F6055" s="92" t="s">
        <v>37</v>
      </c>
      <c r="G6055" s="93" t="s">
        <v>42</v>
      </c>
      <c r="H6055" s="93" t="s">
        <v>37</v>
      </c>
      <c r="I6055" s="92" t="s">
        <v>45</v>
      </c>
      <c r="J6055" s="94">
        <v>36299</v>
      </c>
      <c r="K6055" s="95">
        <v>63597</v>
      </c>
      <c r="L6055" s="96">
        <v>5569221.2500020703</v>
      </c>
    </row>
    <row r="6056" spans="1:12" s="97" customFormat="1" ht="15" customHeight="1" x14ac:dyDescent="0.25">
      <c r="A6056" s="91" t="s">
        <v>57</v>
      </c>
      <c r="B6056" s="92" t="s">
        <v>44</v>
      </c>
      <c r="C6056" s="92" t="s">
        <v>53</v>
      </c>
      <c r="D6056" s="92" t="s">
        <v>37</v>
      </c>
      <c r="E6056" s="92" t="s">
        <v>37</v>
      </c>
      <c r="F6056" s="92" t="s">
        <v>37</v>
      </c>
      <c r="G6056" s="93" t="s">
        <v>42</v>
      </c>
      <c r="H6056" s="93" t="s">
        <v>64</v>
      </c>
      <c r="I6056" s="92" t="s">
        <v>117</v>
      </c>
      <c r="J6056" s="94">
        <v>40482</v>
      </c>
      <c r="K6056" s="95">
        <v>105902</v>
      </c>
      <c r="L6056" s="96">
        <v>10303997.1799952</v>
      </c>
    </row>
    <row r="6057" spans="1:12" s="97" customFormat="1" ht="15" customHeight="1" x14ac:dyDescent="0.25">
      <c r="A6057" s="91" t="s">
        <v>57</v>
      </c>
      <c r="B6057" s="92" t="s">
        <v>44</v>
      </c>
      <c r="C6057" s="92" t="s">
        <v>53</v>
      </c>
      <c r="D6057" s="92" t="s">
        <v>37</v>
      </c>
      <c r="E6057" s="92" t="s">
        <v>37</v>
      </c>
      <c r="F6057" s="92" t="s">
        <v>37</v>
      </c>
      <c r="G6057" s="93" t="s">
        <v>42</v>
      </c>
      <c r="H6057" s="93" t="s">
        <v>64</v>
      </c>
      <c r="I6057" s="92" t="s">
        <v>45</v>
      </c>
      <c r="J6057" s="94">
        <v>31339</v>
      </c>
      <c r="K6057" s="95">
        <v>56973</v>
      </c>
      <c r="L6057" s="96">
        <v>5043277.1300005401</v>
      </c>
    </row>
    <row r="6058" spans="1:12" s="97" customFormat="1" ht="15" customHeight="1" x14ac:dyDescent="0.25">
      <c r="A6058" s="91" t="s">
        <v>57</v>
      </c>
      <c r="B6058" s="92" t="s">
        <v>44</v>
      </c>
      <c r="C6058" s="92" t="s">
        <v>53</v>
      </c>
      <c r="D6058" s="92" t="s">
        <v>37</v>
      </c>
      <c r="E6058" s="92" t="s">
        <v>37</v>
      </c>
      <c r="F6058" s="92" t="s">
        <v>37</v>
      </c>
      <c r="G6058" s="93" t="s">
        <v>43</v>
      </c>
      <c r="H6058" s="93" t="s">
        <v>122</v>
      </c>
      <c r="I6058" s="92" t="s">
        <v>117</v>
      </c>
      <c r="J6058" s="94">
        <v>8287</v>
      </c>
      <c r="K6058" s="95">
        <v>15594</v>
      </c>
      <c r="L6058" s="96">
        <v>1482664.21999999</v>
      </c>
    </row>
    <row r="6059" spans="1:12" s="97" customFormat="1" ht="15" customHeight="1" x14ac:dyDescent="0.25">
      <c r="A6059" s="91" t="s">
        <v>57</v>
      </c>
      <c r="B6059" s="92" t="s">
        <v>44</v>
      </c>
      <c r="C6059" s="92" t="s">
        <v>53</v>
      </c>
      <c r="D6059" s="92" t="s">
        <v>37</v>
      </c>
      <c r="E6059" s="92" t="s">
        <v>37</v>
      </c>
      <c r="F6059" s="92" t="s">
        <v>37</v>
      </c>
      <c r="G6059" s="93" t="s">
        <v>43</v>
      </c>
      <c r="H6059" s="93" t="s">
        <v>122</v>
      </c>
      <c r="I6059" s="92" t="s">
        <v>45</v>
      </c>
      <c r="J6059" s="94">
        <v>5345</v>
      </c>
      <c r="K6059" s="95">
        <v>7044</v>
      </c>
      <c r="L6059" s="96">
        <v>570817.66999998805</v>
      </c>
    </row>
    <row r="6060" spans="1:12" s="97" customFormat="1" ht="15" customHeight="1" x14ac:dyDescent="0.25">
      <c r="A6060" s="91" t="s">
        <v>57</v>
      </c>
      <c r="B6060" s="92" t="s">
        <v>44</v>
      </c>
      <c r="C6060" s="92" t="s">
        <v>53</v>
      </c>
      <c r="D6060" s="92" t="s">
        <v>37</v>
      </c>
      <c r="E6060" s="92" t="s">
        <v>37</v>
      </c>
      <c r="F6060" s="92" t="s">
        <v>37</v>
      </c>
      <c r="G6060" s="93" t="s">
        <v>43</v>
      </c>
      <c r="H6060" s="93" t="s">
        <v>37</v>
      </c>
      <c r="I6060" s="92" t="s">
        <v>117</v>
      </c>
      <c r="J6060" s="94">
        <v>46851</v>
      </c>
      <c r="K6060" s="95">
        <v>107605</v>
      </c>
      <c r="L6060" s="96">
        <v>10473412.4999968</v>
      </c>
    </row>
    <row r="6061" spans="1:12" s="97" customFormat="1" ht="15" customHeight="1" x14ac:dyDescent="0.25">
      <c r="A6061" s="91" t="s">
        <v>57</v>
      </c>
      <c r="B6061" s="92" t="s">
        <v>44</v>
      </c>
      <c r="C6061" s="92" t="s">
        <v>53</v>
      </c>
      <c r="D6061" s="92" t="s">
        <v>37</v>
      </c>
      <c r="E6061" s="92" t="s">
        <v>37</v>
      </c>
      <c r="F6061" s="92" t="s">
        <v>37</v>
      </c>
      <c r="G6061" s="93" t="s">
        <v>43</v>
      </c>
      <c r="H6061" s="93" t="s">
        <v>37</v>
      </c>
      <c r="I6061" s="92" t="s">
        <v>45</v>
      </c>
      <c r="J6061" s="94">
        <v>36333</v>
      </c>
      <c r="K6061" s="95">
        <v>61578</v>
      </c>
      <c r="L6061" s="96">
        <v>5367298.7600023504</v>
      </c>
    </row>
    <row r="6062" spans="1:12" s="97" customFormat="1" ht="15" customHeight="1" x14ac:dyDescent="0.25">
      <c r="A6062" s="91" t="s">
        <v>57</v>
      </c>
      <c r="B6062" s="92" t="s">
        <v>44</v>
      </c>
      <c r="C6062" s="92" t="s">
        <v>53</v>
      </c>
      <c r="D6062" s="92" t="s">
        <v>37</v>
      </c>
      <c r="E6062" s="92" t="s">
        <v>37</v>
      </c>
      <c r="F6062" s="92" t="s">
        <v>37</v>
      </c>
      <c r="G6062" s="93" t="s">
        <v>43</v>
      </c>
      <c r="H6062" s="93" t="s">
        <v>64</v>
      </c>
      <c r="I6062" s="92" t="s">
        <v>117</v>
      </c>
      <c r="J6062" s="94">
        <v>38616</v>
      </c>
      <c r="K6062" s="95">
        <v>92011</v>
      </c>
      <c r="L6062" s="96">
        <v>8990748.2799970694</v>
      </c>
    </row>
    <row r="6063" spans="1:12" s="97" customFormat="1" ht="15" customHeight="1" x14ac:dyDescent="0.25">
      <c r="A6063" s="91" t="s">
        <v>57</v>
      </c>
      <c r="B6063" s="92" t="s">
        <v>44</v>
      </c>
      <c r="C6063" s="92" t="s">
        <v>53</v>
      </c>
      <c r="D6063" s="92" t="s">
        <v>37</v>
      </c>
      <c r="E6063" s="92" t="s">
        <v>37</v>
      </c>
      <c r="F6063" s="92" t="s">
        <v>37</v>
      </c>
      <c r="G6063" s="93" t="s">
        <v>43</v>
      </c>
      <c r="H6063" s="93" t="s">
        <v>64</v>
      </c>
      <c r="I6063" s="92" t="s">
        <v>45</v>
      </c>
      <c r="J6063" s="94">
        <v>31023</v>
      </c>
      <c r="K6063" s="95">
        <v>54534</v>
      </c>
      <c r="L6063" s="96">
        <v>4796481.0900007002</v>
      </c>
    </row>
    <row r="6064" spans="1:12" s="97" customFormat="1" ht="15" customHeight="1" x14ac:dyDescent="0.25">
      <c r="A6064" s="91" t="s">
        <v>57</v>
      </c>
      <c r="B6064" s="92" t="s">
        <v>44</v>
      </c>
      <c r="C6064" s="92" t="s">
        <v>53</v>
      </c>
      <c r="D6064" s="92" t="s">
        <v>37</v>
      </c>
      <c r="E6064" s="92" t="s">
        <v>37</v>
      </c>
      <c r="F6064" s="92" t="s">
        <v>37</v>
      </c>
      <c r="G6064" s="93" t="s">
        <v>44</v>
      </c>
      <c r="H6064" s="93" t="s">
        <v>122</v>
      </c>
      <c r="I6064" s="92" t="s">
        <v>117</v>
      </c>
      <c r="J6064" s="94">
        <v>8237</v>
      </c>
      <c r="K6064" s="95">
        <v>16726</v>
      </c>
      <c r="L6064" s="96">
        <v>1621565.3399999901</v>
      </c>
    </row>
    <row r="6065" spans="1:12" s="97" customFormat="1" ht="15" customHeight="1" x14ac:dyDescent="0.25">
      <c r="A6065" s="91" t="s">
        <v>57</v>
      </c>
      <c r="B6065" s="92" t="s">
        <v>44</v>
      </c>
      <c r="C6065" s="92" t="s">
        <v>53</v>
      </c>
      <c r="D6065" s="92" t="s">
        <v>37</v>
      </c>
      <c r="E6065" s="92" t="s">
        <v>37</v>
      </c>
      <c r="F6065" s="92" t="s">
        <v>37</v>
      </c>
      <c r="G6065" s="93" t="s">
        <v>44</v>
      </c>
      <c r="H6065" s="93" t="s">
        <v>122</v>
      </c>
      <c r="I6065" s="92" t="s">
        <v>45</v>
      </c>
      <c r="J6065" s="94">
        <v>5515</v>
      </c>
      <c r="K6065" s="95">
        <v>7506</v>
      </c>
      <c r="L6065" s="96">
        <v>595130.45999998797</v>
      </c>
    </row>
    <row r="6066" spans="1:12" s="97" customFormat="1" ht="15" customHeight="1" x14ac:dyDescent="0.25">
      <c r="A6066" s="91" t="s">
        <v>57</v>
      </c>
      <c r="B6066" s="92" t="s">
        <v>44</v>
      </c>
      <c r="C6066" s="92" t="s">
        <v>53</v>
      </c>
      <c r="D6066" s="92" t="s">
        <v>37</v>
      </c>
      <c r="E6066" s="92" t="s">
        <v>37</v>
      </c>
      <c r="F6066" s="92" t="s">
        <v>37</v>
      </c>
      <c r="G6066" s="93" t="s">
        <v>44</v>
      </c>
      <c r="H6066" s="93" t="s">
        <v>37</v>
      </c>
      <c r="I6066" s="92" t="s">
        <v>117</v>
      </c>
      <c r="J6066" s="94">
        <v>45831</v>
      </c>
      <c r="K6066" s="95">
        <v>103718</v>
      </c>
      <c r="L6066" s="96">
        <v>10242041.429997399</v>
      </c>
    </row>
    <row r="6067" spans="1:12" s="97" customFormat="1" ht="15" customHeight="1" x14ac:dyDescent="0.25">
      <c r="A6067" s="91" t="s">
        <v>57</v>
      </c>
      <c r="B6067" s="92" t="s">
        <v>44</v>
      </c>
      <c r="C6067" s="92" t="s">
        <v>53</v>
      </c>
      <c r="D6067" s="92" t="s">
        <v>37</v>
      </c>
      <c r="E6067" s="92" t="s">
        <v>37</v>
      </c>
      <c r="F6067" s="92" t="s">
        <v>37</v>
      </c>
      <c r="G6067" s="93" t="s">
        <v>44</v>
      </c>
      <c r="H6067" s="93" t="s">
        <v>37</v>
      </c>
      <c r="I6067" s="92" t="s">
        <v>45</v>
      </c>
      <c r="J6067" s="94">
        <v>36226</v>
      </c>
      <c r="K6067" s="95">
        <v>60297</v>
      </c>
      <c r="L6067" s="96">
        <v>5109635.7700024797</v>
      </c>
    </row>
    <row r="6068" spans="1:12" s="97" customFormat="1" ht="15" customHeight="1" x14ac:dyDescent="0.25">
      <c r="A6068" s="91" t="s">
        <v>57</v>
      </c>
      <c r="B6068" s="92" t="s">
        <v>44</v>
      </c>
      <c r="C6068" s="92" t="s">
        <v>53</v>
      </c>
      <c r="D6068" s="92" t="s">
        <v>37</v>
      </c>
      <c r="E6068" s="92" t="s">
        <v>37</v>
      </c>
      <c r="F6068" s="92" t="s">
        <v>37</v>
      </c>
      <c r="G6068" s="93" t="s">
        <v>44</v>
      </c>
      <c r="H6068" s="93" t="s">
        <v>64</v>
      </c>
      <c r="I6068" s="92" t="s">
        <v>117</v>
      </c>
      <c r="J6068" s="94">
        <v>37628</v>
      </c>
      <c r="K6068" s="95">
        <v>86992</v>
      </c>
      <c r="L6068" s="96">
        <v>8620476.0899970699</v>
      </c>
    </row>
    <row r="6069" spans="1:12" s="97" customFormat="1" ht="15" customHeight="1" x14ac:dyDescent="0.25">
      <c r="A6069" s="91" t="s">
        <v>57</v>
      </c>
      <c r="B6069" s="92" t="s">
        <v>44</v>
      </c>
      <c r="C6069" s="92" t="s">
        <v>53</v>
      </c>
      <c r="D6069" s="92" t="s">
        <v>37</v>
      </c>
      <c r="E6069" s="92" t="s">
        <v>37</v>
      </c>
      <c r="F6069" s="92" t="s">
        <v>37</v>
      </c>
      <c r="G6069" s="93" t="s">
        <v>44</v>
      </c>
      <c r="H6069" s="93" t="s">
        <v>64</v>
      </c>
      <c r="I6069" s="92" t="s">
        <v>45</v>
      </c>
      <c r="J6069" s="94">
        <v>30721</v>
      </c>
      <c r="K6069" s="95">
        <v>52791</v>
      </c>
      <c r="L6069" s="96">
        <v>4514505.3100009002</v>
      </c>
    </row>
    <row r="6070" spans="1:12" s="97" customFormat="1" ht="15" customHeight="1" x14ac:dyDescent="0.25">
      <c r="A6070" s="91" t="s">
        <v>57</v>
      </c>
      <c r="B6070" s="92" t="s">
        <v>44</v>
      </c>
      <c r="C6070" s="92" t="s">
        <v>53</v>
      </c>
      <c r="D6070" s="92" t="s">
        <v>37</v>
      </c>
      <c r="E6070" s="92" t="s">
        <v>37</v>
      </c>
      <c r="F6070" s="92" t="s">
        <v>37</v>
      </c>
      <c r="G6070" s="93" t="s">
        <v>98</v>
      </c>
      <c r="H6070" s="93" t="s">
        <v>122</v>
      </c>
      <c r="I6070" s="92" t="s">
        <v>117</v>
      </c>
      <c r="J6070" s="94">
        <v>7418</v>
      </c>
      <c r="K6070" s="95">
        <v>13423</v>
      </c>
      <c r="L6070" s="96">
        <v>1322061.07999997</v>
      </c>
    </row>
    <row r="6071" spans="1:12" s="97" customFormat="1" ht="15" customHeight="1" x14ac:dyDescent="0.25">
      <c r="A6071" s="91" t="s">
        <v>57</v>
      </c>
      <c r="B6071" s="92" t="s">
        <v>44</v>
      </c>
      <c r="C6071" s="92" t="s">
        <v>53</v>
      </c>
      <c r="D6071" s="92" t="s">
        <v>37</v>
      </c>
      <c r="E6071" s="92" t="s">
        <v>37</v>
      </c>
      <c r="F6071" s="92" t="s">
        <v>37</v>
      </c>
      <c r="G6071" s="93" t="s">
        <v>98</v>
      </c>
      <c r="H6071" s="93" t="s">
        <v>122</v>
      </c>
      <c r="I6071" s="92" t="s">
        <v>45</v>
      </c>
      <c r="J6071" s="94">
        <v>4788</v>
      </c>
      <c r="K6071" s="95">
        <v>6813</v>
      </c>
      <c r="L6071" s="96">
        <v>553499.13999998802</v>
      </c>
    </row>
    <row r="6072" spans="1:12" s="97" customFormat="1" ht="15" customHeight="1" x14ac:dyDescent="0.25">
      <c r="A6072" s="91" t="s">
        <v>57</v>
      </c>
      <c r="B6072" s="92" t="s">
        <v>44</v>
      </c>
      <c r="C6072" s="92" t="s">
        <v>53</v>
      </c>
      <c r="D6072" s="92" t="s">
        <v>37</v>
      </c>
      <c r="E6072" s="92" t="s">
        <v>37</v>
      </c>
      <c r="F6072" s="92" t="s">
        <v>37</v>
      </c>
      <c r="G6072" s="93" t="s">
        <v>98</v>
      </c>
      <c r="H6072" s="93" t="s">
        <v>37</v>
      </c>
      <c r="I6072" s="92" t="s">
        <v>117</v>
      </c>
      <c r="J6072" s="94">
        <v>40246</v>
      </c>
      <c r="K6072" s="95">
        <v>89351</v>
      </c>
      <c r="L6072" s="96">
        <v>8978676.3499976993</v>
      </c>
    </row>
    <row r="6073" spans="1:12" s="97" customFormat="1" ht="15" customHeight="1" x14ac:dyDescent="0.25">
      <c r="A6073" s="91" t="s">
        <v>57</v>
      </c>
      <c r="B6073" s="92" t="s">
        <v>44</v>
      </c>
      <c r="C6073" s="92" t="s">
        <v>53</v>
      </c>
      <c r="D6073" s="92" t="s">
        <v>37</v>
      </c>
      <c r="E6073" s="92" t="s">
        <v>37</v>
      </c>
      <c r="F6073" s="92" t="s">
        <v>37</v>
      </c>
      <c r="G6073" s="93" t="s">
        <v>98</v>
      </c>
      <c r="H6073" s="93" t="s">
        <v>37</v>
      </c>
      <c r="I6073" s="92" t="s">
        <v>45</v>
      </c>
      <c r="J6073" s="94">
        <v>33701</v>
      </c>
      <c r="K6073" s="95">
        <v>56347</v>
      </c>
      <c r="L6073" s="96">
        <v>4882388.0900024297</v>
      </c>
    </row>
    <row r="6074" spans="1:12" s="97" customFormat="1" ht="15" customHeight="1" x14ac:dyDescent="0.25">
      <c r="A6074" s="91" t="s">
        <v>57</v>
      </c>
      <c r="B6074" s="92" t="s">
        <v>44</v>
      </c>
      <c r="C6074" s="92" t="s">
        <v>53</v>
      </c>
      <c r="D6074" s="92" t="s">
        <v>37</v>
      </c>
      <c r="E6074" s="92" t="s">
        <v>37</v>
      </c>
      <c r="F6074" s="92" t="s">
        <v>37</v>
      </c>
      <c r="G6074" s="93" t="s">
        <v>98</v>
      </c>
      <c r="H6074" s="93" t="s">
        <v>64</v>
      </c>
      <c r="I6074" s="92" t="s">
        <v>117</v>
      </c>
      <c r="J6074" s="94">
        <v>32854</v>
      </c>
      <c r="K6074" s="95">
        <v>75928</v>
      </c>
      <c r="L6074" s="96">
        <v>7656615.2699974999</v>
      </c>
    </row>
    <row r="6075" spans="1:12" s="97" customFormat="1" ht="15" customHeight="1" x14ac:dyDescent="0.25">
      <c r="A6075" s="91" t="s">
        <v>57</v>
      </c>
      <c r="B6075" s="92" t="s">
        <v>44</v>
      </c>
      <c r="C6075" s="92" t="s">
        <v>53</v>
      </c>
      <c r="D6075" s="92" t="s">
        <v>37</v>
      </c>
      <c r="E6075" s="92" t="s">
        <v>37</v>
      </c>
      <c r="F6075" s="92" t="s">
        <v>37</v>
      </c>
      <c r="G6075" s="93" t="s">
        <v>98</v>
      </c>
      <c r="H6075" s="93" t="s">
        <v>64</v>
      </c>
      <c r="I6075" s="92" t="s">
        <v>45</v>
      </c>
      <c r="J6075" s="94">
        <v>28925</v>
      </c>
      <c r="K6075" s="95">
        <v>49534</v>
      </c>
      <c r="L6075" s="96">
        <v>4328888.9500008104</v>
      </c>
    </row>
    <row r="6076" spans="1:12" s="97" customFormat="1" ht="15" customHeight="1" x14ac:dyDescent="0.25">
      <c r="A6076" s="91" t="s">
        <v>57</v>
      </c>
      <c r="B6076" s="92" t="s">
        <v>44</v>
      </c>
      <c r="C6076" s="92" t="s">
        <v>53</v>
      </c>
      <c r="D6076" s="92" t="s">
        <v>37</v>
      </c>
      <c r="E6076" s="92" t="s">
        <v>37</v>
      </c>
      <c r="F6076" s="92" t="s">
        <v>37</v>
      </c>
      <c r="G6076" s="93" t="s">
        <v>37</v>
      </c>
      <c r="H6076" s="93" t="s">
        <v>122</v>
      </c>
      <c r="I6076" s="92" t="s">
        <v>117</v>
      </c>
      <c r="J6076" s="94">
        <v>32507</v>
      </c>
      <c r="K6076" s="95">
        <v>80521</v>
      </c>
      <c r="L6076" s="96">
        <v>7646373.6999955196</v>
      </c>
    </row>
    <row r="6077" spans="1:12" s="97" customFormat="1" ht="15" customHeight="1" x14ac:dyDescent="0.25">
      <c r="A6077" s="91" t="s">
        <v>57</v>
      </c>
      <c r="B6077" s="92" t="s">
        <v>44</v>
      </c>
      <c r="C6077" s="92" t="s">
        <v>53</v>
      </c>
      <c r="D6077" s="92" t="s">
        <v>37</v>
      </c>
      <c r="E6077" s="92" t="s">
        <v>37</v>
      </c>
      <c r="F6077" s="92" t="s">
        <v>37</v>
      </c>
      <c r="G6077" s="93" t="s">
        <v>37</v>
      </c>
      <c r="H6077" s="93" t="s">
        <v>122</v>
      </c>
      <c r="I6077" s="92" t="s">
        <v>45</v>
      </c>
      <c r="J6077" s="94">
        <v>21609</v>
      </c>
      <c r="K6077" s="95">
        <v>35079</v>
      </c>
      <c r="L6077" s="96">
        <v>2790764.2000004998</v>
      </c>
    </row>
    <row r="6078" spans="1:12" s="97" customFormat="1" ht="15" customHeight="1" x14ac:dyDescent="0.25">
      <c r="A6078" s="91" t="s">
        <v>57</v>
      </c>
      <c r="B6078" s="92" t="s">
        <v>44</v>
      </c>
      <c r="C6078" s="92" t="s">
        <v>53</v>
      </c>
      <c r="D6078" s="92" t="s">
        <v>37</v>
      </c>
      <c r="E6078" s="92" t="s">
        <v>37</v>
      </c>
      <c r="F6078" s="92" t="s">
        <v>37</v>
      </c>
      <c r="G6078" s="93" t="s">
        <v>37</v>
      </c>
      <c r="H6078" s="93" t="s">
        <v>37</v>
      </c>
      <c r="I6078" s="92" t="s">
        <v>117</v>
      </c>
      <c r="J6078" s="94">
        <v>225928</v>
      </c>
      <c r="K6078" s="95">
        <v>585984</v>
      </c>
      <c r="L6078" s="96">
        <v>57189092.1600793</v>
      </c>
    </row>
    <row r="6079" spans="1:12" s="97" customFormat="1" ht="15" customHeight="1" x14ac:dyDescent="0.25">
      <c r="A6079" s="91" t="s">
        <v>57</v>
      </c>
      <c r="B6079" s="92" t="s">
        <v>44</v>
      </c>
      <c r="C6079" s="92" t="s">
        <v>53</v>
      </c>
      <c r="D6079" s="92" t="s">
        <v>37</v>
      </c>
      <c r="E6079" s="92" t="s">
        <v>37</v>
      </c>
      <c r="F6079" s="92" t="s">
        <v>37</v>
      </c>
      <c r="G6079" s="93" t="s">
        <v>37</v>
      </c>
      <c r="H6079" s="93" t="s">
        <v>37</v>
      </c>
      <c r="I6079" s="92" t="s">
        <v>45</v>
      </c>
      <c r="J6079" s="94">
        <v>174958</v>
      </c>
      <c r="K6079" s="95">
        <v>315315</v>
      </c>
      <c r="L6079" s="96">
        <v>27229635.400000799</v>
      </c>
    </row>
    <row r="6080" spans="1:12" s="97" customFormat="1" ht="15" customHeight="1" x14ac:dyDescent="0.25">
      <c r="A6080" s="91" t="s">
        <v>57</v>
      </c>
      <c r="B6080" s="92" t="s">
        <v>44</v>
      </c>
      <c r="C6080" s="92" t="s">
        <v>53</v>
      </c>
      <c r="D6080" s="92" t="s">
        <v>37</v>
      </c>
      <c r="E6080" s="92" t="s">
        <v>37</v>
      </c>
      <c r="F6080" s="92" t="s">
        <v>37</v>
      </c>
      <c r="G6080" s="93" t="s">
        <v>37</v>
      </c>
      <c r="H6080" s="93" t="s">
        <v>64</v>
      </c>
      <c r="I6080" s="92" t="s">
        <v>117</v>
      </c>
      <c r="J6080" s="94">
        <v>192788</v>
      </c>
      <c r="K6080" s="95">
        <v>502801</v>
      </c>
      <c r="L6080" s="96">
        <v>49262998.570064001</v>
      </c>
    </row>
    <row r="6081" spans="1:12" s="97" customFormat="1" ht="15" customHeight="1" x14ac:dyDescent="0.25">
      <c r="A6081" s="91" t="s">
        <v>57</v>
      </c>
      <c r="B6081" s="92" t="s">
        <v>44</v>
      </c>
      <c r="C6081" s="92" t="s">
        <v>53</v>
      </c>
      <c r="D6081" s="92" t="s">
        <v>37</v>
      </c>
      <c r="E6081" s="92" t="s">
        <v>37</v>
      </c>
      <c r="F6081" s="92" t="s">
        <v>37</v>
      </c>
      <c r="G6081" s="93" t="s">
        <v>37</v>
      </c>
      <c r="H6081" s="93" t="s">
        <v>64</v>
      </c>
      <c r="I6081" s="92" t="s">
        <v>45</v>
      </c>
      <c r="J6081" s="94">
        <v>152811</v>
      </c>
      <c r="K6081" s="95">
        <v>278858</v>
      </c>
      <c r="L6081" s="96">
        <v>24332477.739955202</v>
      </c>
    </row>
    <row r="6082" spans="1:12" s="97" customFormat="1" ht="15" customHeight="1" x14ac:dyDescent="0.25">
      <c r="A6082" s="91" t="s">
        <v>57</v>
      </c>
      <c r="B6082" s="92" t="s">
        <v>44</v>
      </c>
      <c r="C6082" s="92" t="s">
        <v>54</v>
      </c>
      <c r="D6082" s="92" t="s">
        <v>123</v>
      </c>
      <c r="E6082" s="92" t="s">
        <v>61</v>
      </c>
      <c r="F6082" s="92" t="s">
        <v>37</v>
      </c>
      <c r="G6082" s="93" t="s">
        <v>37</v>
      </c>
      <c r="H6082" s="93" t="s">
        <v>37</v>
      </c>
      <c r="I6082" s="92" t="s">
        <v>117</v>
      </c>
      <c r="J6082" s="94">
        <v>63685</v>
      </c>
      <c r="K6082" s="95">
        <v>91179</v>
      </c>
      <c r="L6082" s="96">
        <v>5241769.00000236</v>
      </c>
    </row>
    <row r="6083" spans="1:12" s="97" customFormat="1" ht="15" customHeight="1" x14ac:dyDescent="0.25">
      <c r="A6083" s="91" t="s">
        <v>57</v>
      </c>
      <c r="B6083" s="92" t="s">
        <v>44</v>
      </c>
      <c r="C6083" s="92" t="s">
        <v>54</v>
      </c>
      <c r="D6083" s="92" t="s">
        <v>123</v>
      </c>
      <c r="E6083" s="92" t="s">
        <v>61</v>
      </c>
      <c r="F6083" s="92" t="s">
        <v>37</v>
      </c>
      <c r="G6083" s="93" t="s">
        <v>37</v>
      </c>
      <c r="H6083" s="93" t="s">
        <v>37</v>
      </c>
      <c r="I6083" s="92" t="s">
        <v>45</v>
      </c>
      <c r="J6083" s="94">
        <v>159363</v>
      </c>
      <c r="K6083" s="95">
        <v>230619</v>
      </c>
      <c r="L6083" s="96">
        <v>8602441.8300133292</v>
      </c>
    </row>
    <row r="6084" spans="1:12" s="97" customFormat="1" ht="15" customHeight="1" x14ac:dyDescent="0.25">
      <c r="A6084" s="91" t="s">
        <v>57</v>
      </c>
      <c r="B6084" s="92" t="s">
        <v>44</v>
      </c>
      <c r="C6084" s="92" t="s">
        <v>54</v>
      </c>
      <c r="D6084" s="92" t="s">
        <v>123</v>
      </c>
      <c r="E6084" s="92" t="s">
        <v>62</v>
      </c>
      <c r="F6084" s="92" t="s">
        <v>37</v>
      </c>
      <c r="G6084" s="93" t="s">
        <v>37</v>
      </c>
      <c r="H6084" s="93" t="s">
        <v>37</v>
      </c>
      <c r="I6084" s="92" t="s">
        <v>117</v>
      </c>
      <c r="J6084" s="94">
        <v>34873</v>
      </c>
      <c r="K6084" s="95">
        <v>50623</v>
      </c>
      <c r="L6084" s="96">
        <v>2899014.9199997699</v>
      </c>
    </row>
    <row r="6085" spans="1:12" s="97" customFormat="1" ht="15" customHeight="1" x14ac:dyDescent="0.25">
      <c r="A6085" s="91" t="s">
        <v>57</v>
      </c>
      <c r="B6085" s="92" t="s">
        <v>44</v>
      </c>
      <c r="C6085" s="92" t="s">
        <v>54</v>
      </c>
      <c r="D6085" s="92" t="s">
        <v>123</v>
      </c>
      <c r="E6085" s="92" t="s">
        <v>62</v>
      </c>
      <c r="F6085" s="92" t="s">
        <v>37</v>
      </c>
      <c r="G6085" s="93" t="s">
        <v>37</v>
      </c>
      <c r="H6085" s="93" t="s">
        <v>37</v>
      </c>
      <c r="I6085" s="92" t="s">
        <v>45</v>
      </c>
      <c r="J6085" s="94">
        <v>77991</v>
      </c>
      <c r="K6085" s="95">
        <v>110794</v>
      </c>
      <c r="L6085" s="96">
        <v>4081081.5500063901</v>
      </c>
    </row>
    <row r="6086" spans="1:12" s="97" customFormat="1" ht="15" customHeight="1" x14ac:dyDescent="0.25">
      <c r="A6086" s="91" t="s">
        <v>57</v>
      </c>
      <c r="B6086" s="92" t="s">
        <v>44</v>
      </c>
      <c r="C6086" s="92" t="s">
        <v>54</v>
      </c>
      <c r="D6086" s="92" t="s">
        <v>123</v>
      </c>
      <c r="E6086" s="92" t="s">
        <v>37</v>
      </c>
      <c r="F6086" s="92" t="s">
        <v>120</v>
      </c>
      <c r="G6086" s="93" t="s">
        <v>37</v>
      </c>
      <c r="H6086" s="93" t="s">
        <v>37</v>
      </c>
      <c r="I6086" s="92" t="s">
        <v>117</v>
      </c>
      <c r="J6086" s="94">
        <v>6518</v>
      </c>
      <c r="K6086" s="95">
        <v>9401</v>
      </c>
      <c r="L6086" s="96">
        <v>566451.53999997</v>
      </c>
    </row>
    <row r="6087" spans="1:12" s="97" customFormat="1" ht="15" customHeight="1" x14ac:dyDescent="0.25">
      <c r="A6087" s="91" t="s">
        <v>57</v>
      </c>
      <c r="B6087" s="92" t="s">
        <v>44</v>
      </c>
      <c r="C6087" s="92" t="s">
        <v>54</v>
      </c>
      <c r="D6087" s="92" t="s">
        <v>123</v>
      </c>
      <c r="E6087" s="92" t="s">
        <v>37</v>
      </c>
      <c r="F6087" s="92" t="s">
        <v>120</v>
      </c>
      <c r="G6087" s="93" t="s">
        <v>37</v>
      </c>
      <c r="H6087" s="93" t="s">
        <v>37</v>
      </c>
      <c r="I6087" s="92" t="s">
        <v>45</v>
      </c>
      <c r="J6087" s="94">
        <v>13127</v>
      </c>
      <c r="K6087" s="95">
        <v>19401</v>
      </c>
      <c r="L6087" s="96">
        <v>686976.72999994201</v>
      </c>
    </row>
    <row r="6088" spans="1:12" s="97" customFormat="1" ht="15" customHeight="1" x14ac:dyDescent="0.25">
      <c r="A6088" s="91" t="s">
        <v>57</v>
      </c>
      <c r="B6088" s="92" t="s">
        <v>44</v>
      </c>
      <c r="C6088" s="92" t="s">
        <v>54</v>
      </c>
      <c r="D6088" s="92" t="s">
        <v>123</v>
      </c>
      <c r="E6088" s="92" t="s">
        <v>37</v>
      </c>
      <c r="F6088" s="92" t="s">
        <v>121</v>
      </c>
      <c r="G6088" s="93" t="s">
        <v>37</v>
      </c>
      <c r="H6088" s="93" t="s">
        <v>37</v>
      </c>
      <c r="I6088" s="92" t="s">
        <v>117</v>
      </c>
      <c r="J6088" s="94">
        <v>73297</v>
      </c>
      <c r="K6088" s="95">
        <v>104697</v>
      </c>
      <c r="L6088" s="96">
        <v>5899846.9600018198</v>
      </c>
    </row>
    <row r="6089" spans="1:12" s="97" customFormat="1" ht="15" customHeight="1" x14ac:dyDescent="0.25">
      <c r="A6089" s="91" t="s">
        <v>57</v>
      </c>
      <c r="B6089" s="92" t="s">
        <v>44</v>
      </c>
      <c r="C6089" s="92" t="s">
        <v>54</v>
      </c>
      <c r="D6089" s="92" t="s">
        <v>123</v>
      </c>
      <c r="E6089" s="92" t="s">
        <v>37</v>
      </c>
      <c r="F6089" s="92" t="s">
        <v>121</v>
      </c>
      <c r="G6089" s="93" t="s">
        <v>37</v>
      </c>
      <c r="H6089" s="93" t="s">
        <v>37</v>
      </c>
      <c r="I6089" s="92" t="s">
        <v>45</v>
      </c>
      <c r="J6089" s="94">
        <v>185659</v>
      </c>
      <c r="K6089" s="95">
        <v>270350</v>
      </c>
      <c r="L6089" s="96">
        <v>9656067.06998826</v>
      </c>
    </row>
    <row r="6090" spans="1:12" s="97" customFormat="1" ht="15" customHeight="1" x14ac:dyDescent="0.25">
      <c r="A6090" s="91" t="s">
        <v>57</v>
      </c>
      <c r="B6090" s="92" t="s">
        <v>44</v>
      </c>
      <c r="C6090" s="92" t="s">
        <v>54</v>
      </c>
      <c r="D6090" s="92" t="s">
        <v>123</v>
      </c>
      <c r="E6090" s="92" t="s">
        <v>37</v>
      </c>
      <c r="F6090" s="92" t="s">
        <v>60</v>
      </c>
      <c r="G6090" s="93" t="s">
        <v>37</v>
      </c>
      <c r="H6090" s="93" t="s">
        <v>37</v>
      </c>
      <c r="I6090" s="92" t="s">
        <v>117</v>
      </c>
      <c r="J6090" s="94">
        <v>18802</v>
      </c>
      <c r="K6090" s="95">
        <v>27855</v>
      </c>
      <c r="L6090" s="96">
        <v>1679737.2600003399</v>
      </c>
    </row>
    <row r="6091" spans="1:12" s="97" customFormat="1" ht="15" customHeight="1" x14ac:dyDescent="0.25">
      <c r="A6091" s="91" t="s">
        <v>57</v>
      </c>
      <c r="B6091" s="92" t="s">
        <v>44</v>
      </c>
      <c r="C6091" s="92" t="s">
        <v>54</v>
      </c>
      <c r="D6091" s="92" t="s">
        <v>123</v>
      </c>
      <c r="E6091" s="92" t="s">
        <v>37</v>
      </c>
      <c r="F6091" s="92" t="s">
        <v>60</v>
      </c>
      <c r="G6091" s="93" t="s">
        <v>37</v>
      </c>
      <c r="H6091" s="93" t="s">
        <v>37</v>
      </c>
      <c r="I6091" s="92" t="s">
        <v>45</v>
      </c>
      <c r="J6091" s="94">
        <v>38750</v>
      </c>
      <c r="K6091" s="95">
        <v>51714</v>
      </c>
      <c r="L6091" s="96">
        <v>2341922.7700013299</v>
      </c>
    </row>
    <row r="6092" spans="1:12" s="97" customFormat="1" ht="15" customHeight="1" x14ac:dyDescent="0.25">
      <c r="A6092" s="91" t="s">
        <v>57</v>
      </c>
      <c r="B6092" s="92" t="s">
        <v>44</v>
      </c>
      <c r="C6092" s="92" t="s">
        <v>54</v>
      </c>
      <c r="D6092" s="92" t="s">
        <v>123</v>
      </c>
      <c r="E6092" s="92" t="s">
        <v>37</v>
      </c>
      <c r="F6092" s="92" t="s">
        <v>37</v>
      </c>
      <c r="G6092" s="93" t="s">
        <v>41</v>
      </c>
      <c r="H6092" s="93" t="s">
        <v>37</v>
      </c>
      <c r="I6092" s="92" t="s">
        <v>117</v>
      </c>
      <c r="J6092" s="94">
        <v>23152</v>
      </c>
      <c r="K6092" s="95">
        <v>32264</v>
      </c>
      <c r="L6092" s="96">
        <v>1812743.50999998</v>
      </c>
    </row>
    <row r="6093" spans="1:12" s="97" customFormat="1" ht="15" customHeight="1" x14ac:dyDescent="0.25">
      <c r="A6093" s="91" t="s">
        <v>57</v>
      </c>
      <c r="B6093" s="92" t="s">
        <v>44</v>
      </c>
      <c r="C6093" s="92" t="s">
        <v>54</v>
      </c>
      <c r="D6093" s="92" t="s">
        <v>123</v>
      </c>
      <c r="E6093" s="92" t="s">
        <v>37</v>
      </c>
      <c r="F6093" s="92" t="s">
        <v>37</v>
      </c>
      <c r="G6093" s="93" t="s">
        <v>41</v>
      </c>
      <c r="H6093" s="93" t="s">
        <v>37</v>
      </c>
      <c r="I6093" s="92" t="s">
        <v>45</v>
      </c>
      <c r="J6093" s="94">
        <v>50010</v>
      </c>
      <c r="K6093" s="95">
        <v>69053</v>
      </c>
      <c r="L6093" s="96">
        <v>2549717.1000034199</v>
      </c>
    </row>
    <row r="6094" spans="1:12" s="97" customFormat="1" ht="15" customHeight="1" x14ac:dyDescent="0.25">
      <c r="A6094" s="91" t="s">
        <v>57</v>
      </c>
      <c r="B6094" s="92" t="s">
        <v>44</v>
      </c>
      <c r="C6094" s="92" t="s">
        <v>54</v>
      </c>
      <c r="D6094" s="92" t="s">
        <v>123</v>
      </c>
      <c r="E6094" s="92" t="s">
        <v>37</v>
      </c>
      <c r="F6094" s="92" t="s">
        <v>37</v>
      </c>
      <c r="G6094" s="93" t="s">
        <v>42</v>
      </c>
      <c r="H6094" s="93" t="s">
        <v>37</v>
      </c>
      <c r="I6094" s="92" t="s">
        <v>117</v>
      </c>
      <c r="J6094" s="94">
        <v>20932</v>
      </c>
      <c r="K6094" s="95">
        <v>27572</v>
      </c>
      <c r="L6094" s="96">
        <v>1594888.53999997</v>
      </c>
    </row>
    <row r="6095" spans="1:12" s="97" customFormat="1" ht="15" customHeight="1" x14ac:dyDescent="0.25">
      <c r="A6095" s="91" t="s">
        <v>57</v>
      </c>
      <c r="B6095" s="92" t="s">
        <v>44</v>
      </c>
      <c r="C6095" s="92" t="s">
        <v>54</v>
      </c>
      <c r="D6095" s="92" t="s">
        <v>123</v>
      </c>
      <c r="E6095" s="92" t="s">
        <v>37</v>
      </c>
      <c r="F6095" s="92" t="s">
        <v>37</v>
      </c>
      <c r="G6095" s="93" t="s">
        <v>42</v>
      </c>
      <c r="H6095" s="93" t="s">
        <v>37</v>
      </c>
      <c r="I6095" s="92" t="s">
        <v>45</v>
      </c>
      <c r="J6095" s="94">
        <v>49082</v>
      </c>
      <c r="K6095" s="95">
        <v>65674</v>
      </c>
      <c r="L6095" s="96">
        <v>2453339.4200033201</v>
      </c>
    </row>
    <row r="6096" spans="1:12" s="97" customFormat="1" ht="15" customHeight="1" x14ac:dyDescent="0.25">
      <c r="A6096" s="91" t="s">
        <v>57</v>
      </c>
      <c r="B6096" s="92" t="s">
        <v>44</v>
      </c>
      <c r="C6096" s="92" t="s">
        <v>54</v>
      </c>
      <c r="D6096" s="92" t="s">
        <v>123</v>
      </c>
      <c r="E6096" s="92" t="s">
        <v>37</v>
      </c>
      <c r="F6096" s="92" t="s">
        <v>37</v>
      </c>
      <c r="G6096" s="93" t="s">
        <v>43</v>
      </c>
      <c r="H6096" s="93" t="s">
        <v>37</v>
      </c>
      <c r="I6096" s="92" t="s">
        <v>117</v>
      </c>
      <c r="J6096" s="94">
        <v>20705</v>
      </c>
      <c r="K6096" s="95">
        <v>27425</v>
      </c>
      <c r="L6096" s="96">
        <v>1585266.4399999301</v>
      </c>
    </row>
    <row r="6097" spans="1:12" s="97" customFormat="1" ht="15" customHeight="1" x14ac:dyDescent="0.25">
      <c r="A6097" s="91" t="s">
        <v>57</v>
      </c>
      <c r="B6097" s="92" t="s">
        <v>44</v>
      </c>
      <c r="C6097" s="92" t="s">
        <v>54</v>
      </c>
      <c r="D6097" s="92" t="s">
        <v>123</v>
      </c>
      <c r="E6097" s="92" t="s">
        <v>37</v>
      </c>
      <c r="F6097" s="92" t="s">
        <v>37</v>
      </c>
      <c r="G6097" s="93" t="s">
        <v>43</v>
      </c>
      <c r="H6097" s="93" t="s">
        <v>37</v>
      </c>
      <c r="I6097" s="92" t="s">
        <v>45</v>
      </c>
      <c r="J6097" s="94">
        <v>51141</v>
      </c>
      <c r="K6097" s="95">
        <v>67950</v>
      </c>
      <c r="L6097" s="96">
        <v>2528226.0300035798</v>
      </c>
    </row>
    <row r="6098" spans="1:12" s="97" customFormat="1" ht="15" customHeight="1" x14ac:dyDescent="0.25">
      <c r="A6098" s="91" t="s">
        <v>57</v>
      </c>
      <c r="B6098" s="92" t="s">
        <v>44</v>
      </c>
      <c r="C6098" s="92" t="s">
        <v>54</v>
      </c>
      <c r="D6098" s="92" t="s">
        <v>123</v>
      </c>
      <c r="E6098" s="92" t="s">
        <v>37</v>
      </c>
      <c r="F6098" s="92" t="s">
        <v>37</v>
      </c>
      <c r="G6098" s="93" t="s">
        <v>44</v>
      </c>
      <c r="H6098" s="93" t="s">
        <v>37</v>
      </c>
      <c r="I6098" s="92" t="s">
        <v>117</v>
      </c>
      <c r="J6098" s="94">
        <v>20262</v>
      </c>
      <c r="K6098" s="95">
        <v>26757</v>
      </c>
      <c r="L6098" s="96">
        <v>1550457.4399999201</v>
      </c>
    </row>
    <row r="6099" spans="1:12" s="97" customFormat="1" ht="15" customHeight="1" x14ac:dyDescent="0.25">
      <c r="A6099" s="91" t="s">
        <v>57</v>
      </c>
      <c r="B6099" s="92" t="s">
        <v>44</v>
      </c>
      <c r="C6099" s="92" t="s">
        <v>54</v>
      </c>
      <c r="D6099" s="92" t="s">
        <v>123</v>
      </c>
      <c r="E6099" s="92" t="s">
        <v>37</v>
      </c>
      <c r="F6099" s="92" t="s">
        <v>37</v>
      </c>
      <c r="G6099" s="93" t="s">
        <v>44</v>
      </c>
      <c r="H6099" s="93" t="s">
        <v>37</v>
      </c>
      <c r="I6099" s="92" t="s">
        <v>45</v>
      </c>
      <c r="J6099" s="94">
        <v>51653</v>
      </c>
      <c r="K6099" s="95">
        <v>68731</v>
      </c>
      <c r="L6099" s="96">
        <v>2542702.4900037199</v>
      </c>
    </row>
    <row r="6100" spans="1:12" s="97" customFormat="1" ht="15" customHeight="1" x14ac:dyDescent="0.25">
      <c r="A6100" s="91" t="s">
        <v>57</v>
      </c>
      <c r="B6100" s="92" t="s">
        <v>44</v>
      </c>
      <c r="C6100" s="92" t="s">
        <v>54</v>
      </c>
      <c r="D6100" s="92" t="s">
        <v>123</v>
      </c>
      <c r="E6100" s="92" t="s">
        <v>37</v>
      </c>
      <c r="F6100" s="92" t="s">
        <v>37</v>
      </c>
      <c r="G6100" s="93" t="s">
        <v>98</v>
      </c>
      <c r="H6100" s="93" t="s">
        <v>37</v>
      </c>
      <c r="I6100" s="92" t="s">
        <v>117</v>
      </c>
      <c r="J6100" s="94">
        <v>18895</v>
      </c>
      <c r="K6100" s="95">
        <v>25291</v>
      </c>
      <c r="L6100" s="96">
        <v>1471324.9399999401</v>
      </c>
    </row>
    <row r="6101" spans="1:12" s="97" customFormat="1" ht="15" customHeight="1" x14ac:dyDescent="0.25">
      <c r="A6101" s="91" t="s">
        <v>57</v>
      </c>
      <c r="B6101" s="92" t="s">
        <v>44</v>
      </c>
      <c r="C6101" s="92" t="s">
        <v>54</v>
      </c>
      <c r="D6101" s="92" t="s">
        <v>123</v>
      </c>
      <c r="E6101" s="92" t="s">
        <v>37</v>
      </c>
      <c r="F6101" s="92" t="s">
        <v>37</v>
      </c>
      <c r="G6101" s="93" t="s">
        <v>98</v>
      </c>
      <c r="H6101" s="93" t="s">
        <v>37</v>
      </c>
      <c r="I6101" s="92" t="s">
        <v>45</v>
      </c>
      <c r="J6101" s="94">
        <v>48753</v>
      </c>
      <c r="K6101" s="95">
        <v>65751</v>
      </c>
      <c r="L6101" s="96">
        <v>2453311.8500035</v>
      </c>
    </row>
    <row r="6102" spans="1:12" s="97" customFormat="1" ht="15" customHeight="1" x14ac:dyDescent="0.25">
      <c r="A6102" s="91" t="s">
        <v>57</v>
      </c>
      <c r="B6102" s="92" t="s">
        <v>44</v>
      </c>
      <c r="C6102" s="92" t="s">
        <v>54</v>
      </c>
      <c r="D6102" s="92" t="s">
        <v>123</v>
      </c>
      <c r="E6102" s="92" t="s">
        <v>37</v>
      </c>
      <c r="F6102" s="92" t="s">
        <v>37</v>
      </c>
      <c r="G6102" s="93" t="s">
        <v>37</v>
      </c>
      <c r="H6102" s="93" t="s">
        <v>122</v>
      </c>
      <c r="I6102" s="92" t="s">
        <v>117</v>
      </c>
      <c r="J6102" s="94">
        <v>12170</v>
      </c>
      <c r="K6102" s="95">
        <v>18438</v>
      </c>
      <c r="L6102" s="96">
        <v>1148273.92000022</v>
      </c>
    </row>
    <row r="6103" spans="1:12" s="97" customFormat="1" ht="15" customHeight="1" x14ac:dyDescent="0.25">
      <c r="A6103" s="91" t="s">
        <v>57</v>
      </c>
      <c r="B6103" s="92" t="s">
        <v>44</v>
      </c>
      <c r="C6103" s="92" t="s">
        <v>54</v>
      </c>
      <c r="D6103" s="92" t="s">
        <v>123</v>
      </c>
      <c r="E6103" s="92" t="s">
        <v>37</v>
      </c>
      <c r="F6103" s="92" t="s">
        <v>37</v>
      </c>
      <c r="G6103" s="93" t="s">
        <v>37</v>
      </c>
      <c r="H6103" s="93" t="s">
        <v>122</v>
      </c>
      <c r="I6103" s="92" t="s">
        <v>45</v>
      </c>
      <c r="J6103" s="94">
        <v>25741</v>
      </c>
      <c r="K6103" s="95">
        <v>35557</v>
      </c>
      <c r="L6103" s="96">
        <v>1411171.4100009101</v>
      </c>
    </row>
    <row r="6104" spans="1:12" s="97" customFormat="1" ht="15" customHeight="1" x14ac:dyDescent="0.25">
      <c r="A6104" s="91" t="s">
        <v>57</v>
      </c>
      <c r="B6104" s="92" t="s">
        <v>44</v>
      </c>
      <c r="C6104" s="92" t="s">
        <v>54</v>
      </c>
      <c r="D6104" s="92" t="s">
        <v>123</v>
      </c>
      <c r="E6104" s="92" t="s">
        <v>37</v>
      </c>
      <c r="F6104" s="92" t="s">
        <v>37</v>
      </c>
      <c r="G6104" s="93" t="s">
        <v>37</v>
      </c>
      <c r="H6104" s="93" t="s">
        <v>37</v>
      </c>
      <c r="I6104" s="92" t="s">
        <v>117</v>
      </c>
      <c r="J6104" s="94">
        <v>98572</v>
      </c>
      <c r="K6104" s="95">
        <v>141953</v>
      </c>
      <c r="L6104" s="96">
        <v>8146035.7600031998</v>
      </c>
    </row>
    <row r="6105" spans="1:12" s="97" customFormat="1" ht="15" customHeight="1" x14ac:dyDescent="0.25">
      <c r="A6105" s="91" t="s">
        <v>57</v>
      </c>
      <c r="B6105" s="92" t="s">
        <v>44</v>
      </c>
      <c r="C6105" s="92" t="s">
        <v>54</v>
      </c>
      <c r="D6105" s="92" t="s">
        <v>123</v>
      </c>
      <c r="E6105" s="92" t="s">
        <v>37</v>
      </c>
      <c r="F6105" s="92" t="s">
        <v>37</v>
      </c>
      <c r="G6105" s="93" t="s">
        <v>37</v>
      </c>
      <c r="H6105" s="93" t="s">
        <v>37</v>
      </c>
      <c r="I6105" s="92" t="s">
        <v>45</v>
      </c>
      <c r="J6105" s="94">
        <v>237379</v>
      </c>
      <c r="K6105" s="95">
        <v>341463</v>
      </c>
      <c r="L6105" s="96">
        <v>12684903.329919999</v>
      </c>
    </row>
    <row r="6106" spans="1:12" s="97" customFormat="1" ht="15" customHeight="1" x14ac:dyDescent="0.25">
      <c r="A6106" s="91" t="s">
        <v>57</v>
      </c>
      <c r="B6106" s="92" t="s">
        <v>44</v>
      </c>
      <c r="C6106" s="92" t="s">
        <v>54</v>
      </c>
      <c r="D6106" s="92" t="s">
        <v>123</v>
      </c>
      <c r="E6106" s="92" t="s">
        <v>37</v>
      </c>
      <c r="F6106" s="92" t="s">
        <v>37</v>
      </c>
      <c r="G6106" s="93" t="s">
        <v>37</v>
      </c>
      <c r="H6106" s="93" t="s">
        <v>64</v>
      </c>
      <c r="I6106" s="92" t="s">
        <v>117</v>
      </c>
      <c r="J6106" s="94">
        <v>85573</v>
      </c>
      <c r="K6106" s="95">
        <v>121771</v>
      </c>
      <c r="L6106" s="96">
        <v>6916906.5400044601</v>
      </c>
    </row>
    <row r="6107" spans="1:12" s="97" customFormat="1" ht="15" customHeight="1" x14ac:dyDescent="0.25">
      <c r="A6107" s="91" t="s">
        <v>57</v>
      </c>
      <c r="B6107" s="92" t="s">
        <v>44</v>
      </c>
      <c r="C6107" s="92" t="s">
        <v>54</v>
      </c>
      <c r="D6107" s="92" t="s">
        <v>123</v>
      </c>
      <c r="E6107" s="92" t="s">
        <v>37</v>
      </c>
      <c r="F6107" s="92" t="s">
        <v>37</v>
      </c>
      <c r="G6107" s="93" t="s">
        <v>37</v>
      </c>
      <c r="H6107" s="93" t="s">
        <v>64</v>
      </c>
      <c r="I6107" s="92" t="s">
        <v>45</v>
      </c>
      <c r="J6107" s="94">
        <v>210939</v>
      </c>
      <c r="K6107" s="95">
        <v>303927</v>
      </c>
      <c r="L6107" s="96">
        <v>11200128.6499536</v>
      </c>
    </row>
    <row r="6108" spans="1:12" s="97" customFormat="1" ht="15" customHeight="1" x14ac:dyDescent="0.25">
      <c r="A6108" s="91" t="s">
        <v>57</v>
      </c>
      <c r="B6108" s="92" t="s">
        <v>44</v>
      </c>
      <c r="C6108" s="92" t="s">
        <v>54</v>
      </c>
      <c r="D6108" s="92" t="s">
        <v>125</v>
      </c>
      <c r="E6108" s="92" t="s">
        <v>61</v>
      </c>
      <c r="F6108" s="92" t="s">
        <v>37</v>
      </c>
      <c r="G6108" s="93" t="s">
        <v>37</v>
      </c>
      <c r="H6108" s="93" t="s">
        <v>37</v>
      </c>
      <c r="I6108" s="92" t="s">
        <v>117</v>
      </c>
      <c r="J6108" s="94">
        <v>15473</v>
      </c>
      <c r="K6108" s="95">
        <v>59733</v>
      </c>
      <c r="L6108" s="96">
        <v>9161863.3099996895</v>
      </c>
    </row>
    <row r="6109" spans="1:12" s="97" customFormat="1" ht="15" customHeight="1" x14ac:dyDescent="0.25">
      <c r="A6109" s="91" t="s">
        <v>57</v>
      </c>
      <c r="B6109" s="92" t="s">
        <v>44</v>
      </c>
      <c r="C6109" s="92" t="s">
        <v>54</v>
      </c>
      <c r="D6109" s="92" t="s">
        <v>125</v>
      </c>
      <c r="E6109" s="92" t="s">
        <v>61</v>
      </c>
      <c r="F6109" s="92" t="s">
        <v>37</v>
      </c>
      <c r="G6109" s="93" t="s">
        <v>37</v>
      </c>
      <c r="H6109" s="93" t="s">
        <v>37</v>
      </c>
      <c r="I6109" s="92" t="s">
        <v>45</v>
      </c>
      <c r="J6109" s="94">
        <v>27469</v>
      </c>
      <c r="K6109" s="95">
        <v>58448</v>
      </c>
      <c r="L6109" s="96">
        <v>8944250.3899967205</v>
      </c>
    </row>
    <row r="6110" spans="1:12" s="97" customFormat="1" ht="15" customHeight="1" x14ac:dyDescent="0.25">
      <c r="A6110" s="91" t="s">
        <v>57</v>
      </c>
      <c r="B6110" s="92" t="s">
        <v>44</v>
      </c>
      <c r="C6110" s="92" t="s">
        <v>54</v>
      </c>
      <c r="D6110" s="92" t="s">
        <v>125</v>
      </c>
      <c r="E6110" s="92" t="s">
        <v>62</v>
      </c>
      <c r="F6110" s="92" t="s">
        <v>37</v>
      </c>
      <c r="G6110" s="93" t="s">
        <v>37</v>
      </c>
      <c r="H6110" s="93" t="s">
        <v>37</v>
      </c>
      <c r="I6110" s="92" t="s">
        <v>117</v>
      </c>
      <c r="J6110" s="94">
        <v>10882</v>
      </c>
      <c r="K6110" s="95">
        <v>42590</v>
      </c>
      <c r="L6110" s="96">
        <v>6240788.4799991297</v>
      </c>
    </row>
    <row r="6111" spans="1:12" s="97" customFormat="1" ht="15" customHeight="1" x14ac:dyDescent="0.25">
      <c r="A6111" s="91" t="s">
        <v>57</v>
      </c>
      <c r="B6111" s="92" t="s">
        <v>44</v>
      </c>
      <c r="C6111" s="92" t="s">
        <v>54</v>
      </c>
      <c r="D6111" s="92" t="s">
        <v>125</v>
      </c>
      <c r="E6111" s="92" t="s">
        <v>62</v>
      </c>
      <c r="F6111" s="92" t="s">
        <v>37</v>
      </c>
      <c r="G6111" s="93" t="s">
        <v>37</v>
      </c>
      <c r="H6111" s="93" t="s">
        <v>37</v>
      </c>
      <c r="I6111" s="92" t="s">
        <v>45</v>
      </c>
      <c r="J6111" s="94">
        <v>15233</v>
      </c>
      <c r="K6111" s="95">
        <v>30923</v>
      </c>
      <c r="L6111" s="96">
        <v>4598693.3999995496</v>
      </c>
    </row>
    <row r="6112" spans="1:12" s="97" customFormat="1" ht="15" customHeight="1" x14ac:dyDescent="0.25">
      <c r="A6112" s="91" t="s">
        <v>57</v>
      </c>
      <c r="B6112" s="92" t="s">
        <v>44</v>
      </c>
      <c r="C6112" s="92" t="s">
        <v>54</v>
      </c>
      <c r="D6112" s="92" t="s">
        <v>125</v>
      </c>
      <c r="E6112" s="92" t="s">
        <v>37</v>
      </c>
      <c r="F6112" s="92" t="s">
        <v>120</v>
      </c>
      <c r="G6112" s="93" t="s">
        <v>37</v>
      </c>
      <c r="H6112" s="93" t="s">
        <v>37</v>
      </c>
      <c r="I6112" s="92" t="s">
        <v>117</v>
      </c>
      <c r="J6112" s="94">
        <v>2727</v>
      </c>
      <c r="K6112" s="95">
        <v>12280</v>
      </c>
      <c r="L6112" s="96">
        <v>2283159.8499998399</v>
      </c>
    </row>
    <row r="6113" spans="1:12" s="97" customFormat="1" ht="15" customHeight="1" x14ac:dyDescent="0.25">
      <c r="A6113" s="91" t="s">
        <v>57</v>
      </c>
      <c r="B6113" s="92" t="s">
        <v>44</v>
      </c>
      <c r="C6113" s="92" t="s">
        <v>54</v>
      </c>
      <c r="D6113" s="92" t="s">
        <v>125</v>
      </c>
      <c r="E6113" s="92" t="s">
        <v>37</v>
      </c>
      <c r="F6113" s="92" t="s">
        <v>120</v>
      </c>
      <c r="G6113" s="93" t="s">
        <v>37</v>
      </c>
      <c r="H6113" s="93" t="s">
        <v>37</v>
      </c>
      <c r="I6113" s="92" t="s">
        <v>45</v>
      </c>
      <c r="J6113" s="94">
        <v>3367</v>
      </c>
      <c r="K6113" s="95">
        <v>6373</v>
      </c>
      <c r="L6113" s="96">
        <v>1264752.17000007</v>
      </c>
    </row>
    <row r="6114" spans="1:12" s="97" customFormat="1" ht="15" customHeight="1" x14ac:dyDescent="0.25">
      <c r="A6114" s="91" t="s">
        <v>57</v>
      </c>
      <c r="B6114" s="92" t="s">
        <v>44</v>
      </c>
      <c r="C6114" s="92" t="s">
        <v>54</v>
      </c>
      <c r="D6114" s="92" t="s">
        <v>125</v>
      </c>
      <c r="E6114" s="92" t="s">
        <v>37</v>
      </c>
      <c r="F6114" s="92" t="s">
        <v>121</v>
      </c>
      <c r="G6114" s="93" t="s">
        <v>37</v>
      </c>
      <c r="H6114" s="93" t="s">
        <v>37</v>
      </c>
      <c r="I6114" s="92" t="s">
        <v>117</v>
      </c>
      <c r="J6114" s="94">
        <v>19111</v>
      </c>
      <c r="K6114" s="95">
        <v>71378</v>
      </c>
      <c r="L6114" s="96">
        <v>10512846.1699985</v>
      </c>
    </row>
    <row r="6115" spans="1:12" s="97" customFormat="1" ht="15" customHeight="1" x14ac:dyDescent="0.25">
      <c r="A6115" s="91" t="s">
        <v>57</v>
      </c>
      <c r="B6115" s="92" t="s">
        <v>44</v>
      </c>
      <c r="C6115" s="92" t="s">
        <v>54</v>
      </c>
      <c r="D6115" s="92" t="s">
        <v>125</v>
      </c>
      <c r="E6115" s="92" t="s">
        <v>37</v>
      </c>
      <c r="F6115" s="92" t="s">
        <v>121</v>
      </c>
      <c r="G6115" s="93" t="s">
        <v>37</v>
      </c>
      <c r="H6115" s="93" t="s">
        <v>37</v>
      </c>
      <c r="I6115" s="92" t="s">
        <v>45</v>
      </c>
      <c r="J6115" s="94">
        <v>32841</v>
      </c>
      <c r="K6115" s="95">
        <v>69273</v>
      </c>
      <c r="L6115" s="96">
        <v>10291070.859998601</v>
      </c>
    </row>
    <row r="6116" spans="1:12" s="97" customFormat="1" ht="15" customHeight="1" x14ac:dyDescent="0.25">
      <c r="A6116" s="91" t="s">
        <v>57</v>
      </c>
      <c r="B6116" s="92" t="s">
        <v>44</v>
      </c>
      <c r="C6116" s="92" t="s">
        <v>54</v>
      </c>
      <c r="D6116" s="92" t="s">
        <v>125</v>
      </c>
      <c r="E6116" s="92" t="s">
        <v>37</v>
      </c>
      <c r="F6116" s="92" t="s">
        <v>60</v>
      </c>
      <c r="G6116" s="93" t="s">
        <v>37</v>
      </c>
      <c r="H6116" s="93" t="s">
        <v>37</v>
      </c>
      <c r="I6116" s="92" t="s">
        <v>117</v>
      </c>
      <c r="J6116" s="94">
        <v>4560</v>
      </c>
      <c r="K6116" s="95">
        <v>18686</v>
      </c>
      <c r="L6116" s="96">
        <v>2609894.1299999398</v>
      </c>
    </row>
    <row r="6117" spans="1:12" s="97" customFormat="1" ht="15" customHeight="1" x14ac:dyDescent="0.25">
      <c r="A6117" s="91" t="s">
        <v>57</v>
      </c>
      <c r="B6117" s="92" t="s">
        <v>44</v>
      </c>
      <c r="C6117" s="92" t="s">
        <v>54</v>
      </c>
      <c r="D6117" s="92" t="s">
        <v>125</v>
      </c>
      <c r="E6117" s="92" t="s">
        <v>37</v>
      </c>
      <c r="F6117" s="92" t="s">
        <v>60</v>
      </c>
      <c r="G6117" s="93" t="s">
        <v>37</v>
      </c>
      <c r="H6117" s="93" t="s">
        <v>37</v>
      </c>
      <c r="I6117" s="92" t="s">
        <v>45</v>
      </c>
      <c r="J6117" s="94">
        <v>6569</v>
      </c>
      <c r="K6117" s="95">
        <v>13746</v>
      </c>
      <c r="L6117" s="96">
        <v>1990373.2199998901</v>
      </c>
    </row>
    <row r="6118" spans="1:12" s="97" customFormat="1" ht="15" customHeight="1" x14ac:dyDescent="0.25">
      <c r="A6118" s="91" t="s">
        <v>57</v>
      </c>
      <c r="B6118" s="92" t="s">
        <v>44</v>
      </c>
      <c r="C6118" s="92" t="s">
        <v>54</v>
      </c>
      <c r="D6118" s="92" t="s">
        <v>125</v>
      </c>
      <c r="E6118" s="92" t="s">
        <v>37</v>
      </c>
      <c r="F6118" s="92" t="s">
        <v>37</v>
      </c>
      <c r="G6118" s="93" t="s">
        <v>41</v>
      </c>
      <c r="H6118" s="93" t="s">
        <v>37</v>
      </c>
      <c r="I6118" s="92" t="s">
        <v>117</v>
      </c>
      <c r="J6118" s="94">
        <v>7083</v>
      </c>
      <c r="K6118" s="95">
        <v>26211</v>
      </c>
      <c r="L6118" s="96">
        <v>3879364.9599997499</v>
      </c>
    </row>
    <row r="6119" spans="1:12" s="97" customFormat="1" ht="15" customHeight="1" x14ac:dyDescent="0.25">
      <c r="A6119" s="91" t="s">
        <v>57</v>
      </c>
      <c r="B6119" s="92" t="s">
        <v>44</v>
      </c>
      <c r="C6119" s="92" t="s">
        <v>54</v>
      </c>
      <c r="D6119" s="92" t="s">
        <v>125</v>
      </c>
      <c r="E6119" s="92" t="s">
        <v>37</v>
      </c>
      <c r="F6119" s="92" t="s">
        <v>37</v>
      </c>
      <c r="G6119" s="93" t="s">
        <v>41</v>
      </c>
      <c r="H6119" s="93" t="s">
        <v>37</v>
      </c>
      <c r="I6119" s="92" t="s">
        <v>45</v>
      </c>
      <c r="J6119" s="94">
        <v>10287</v>
      </c>
      <c r="K6119" s="95">
        <v>19870</v>
      </c>
      <c r="L6119" s="96">
        <v>2892894.8000002</v>
      </c>
    </row>
    <row r="6120" spans="1:12" s="97" customFormat="1" ht="15" customHeight="1" x14ac:dyDescent="0.25">
      <c r="A6120" s="91" t="s">
        <v>57</v>
      </c>
      <c r="B6120" s="92" t="s">
        <v>44</v>
      </c>
      <c r="C6120" s="92" t="s">
        <v>54</v>
      </c>
      <c r="D6120" s="92" t="s">
        <v>125</v>
      </c>
      <c r="E6120" s="92" t="s">
        <v>37</v>
      </c>
      <c r="F6120" s="92" t="s">
        <v>37</v>
      </c>
      <c r="G6120" s="93" t="s">
        <v>42</v>
      </c>
      <c r="H6120" s="93" t="s">
        <v>37</v>
      </c>
      <c r="I6120" s="92" t="s">
        <v>117</v>
      </c>
      <c r="J6120" s="94">
        <v>5818</v>
      </c>
      <c r="K6120" s="95">
        <v>21099</v>
      </c>
      <c r="L6120" s="96">
        <v>3121339.4899998</v>
      </c>
    </row>
    <row r="6121" spans="1:12" s="97" customFormat="1" ht="15" customHeight="1" x14ac:dyDescent="0.25">
      <c r="A6121" s="91" t="s">
        <v>57</v>
      </c>
      <c r="B6121" s="92" t="s">
        <v>44</v>
      </c>
      <c r="C6121" s="92" t="s">
        <v>54</v>
      </c>
      <c r="D6121" s="92" t="s">
        <v>125</v>
      </c>
      <c r="E6121" s="92" t="s">
        <v>37</v>
      </c>
      <c r="F6121" s="92" t="s">
        <v>37</v>
      </c>
      <c r="G6121" s="93" t="s">
        <v>42</v>
      </c>
      <c r="H6121" s="93" t="s">
        <v>37</v>
      </c>
      <c r="I6121" s="92" t="s">
        <v>45</v>
      </c>
      <c r="J6121" s="94">
        <v>9183</v>
      </c>
      <c r="K6121" s="95">
        <v>17518</v>
      </c>
      <c r="L6121" s="96">
        <v>2597622.3100001798</v>
      </c>
    </row>
    <row r="6122" spans="1:12" s="97" customFormat="1" ht="15" customHeight="1" x14ac:dyDescent="0.25">
      <c r="A6122" s="91" t="s">
        <v>57</v>
      </c>
      <c r="B6122" s="92" t="s">
        <v>44</v>
      </c>
      <c r="C6122" s="92" t="s">
        <v>54</v>
      </c>
      <c r="D6122" s="92" t="s">
        <v>125</v>
      </c>
      <c r="E6122" s="92" t="s">
        <v>37</v>
      </c>
      <c r="F6122" s="92" t="s">
        <v>37</v>
      </c>
      <c r="G6122" s="93" t="s">
        <v>43</v>
      </c>
      <c r="H6122" s="93" t="s">
        <v>37</v>
      </c>
      <c r="I6122" s="92" t="s">
        <v>117</v>
      </c>
      <c r="J6122" s="94">
        <v>5647</v>
      </c>
      <c r="K6122" s="95">
        <v>18747</v>
      </c>
      <c r="L6122" s="96">
        <v>2870896.5799998702</v>
      </c>
    </row>
    <row r="6123" spans="1:12" s="97" customFormat="1" ht="15" customHeight="1" x14ac:dyDescent="0.25">
      <c r="A6123" s="91" t="s">
        <v>57</v>
      </c>
      <c r="B6123" s="92" t="s">
        <v>44</v>
      </c>
      <c r="C6123" s="92" t="s">
        <v>54</v>
      </c>
      <c r="D6123" s="92" t="s">
        <v>125</v>
      </c>
      <c r="E6123" s="92" t="s">
        <v>37</v>
      </c>
      <c r="F6123" s="92" t="s">
        <v>37</v>
      </c>
      <c r="G6123" s="93" t="s">
        <v>43</v>
      </c>
      <c r="H6123" s="93" t="s">
        <v>37</v>
      </c>
      <c r="I6123" s="92" t="s">
        <v>45</v>
      </c>
      <c r="J6123" s="94">
        <v>8991</v>
      </c>
      <c r="K6123" s="95">
        <v>17463</v>
      </c>
      <c r="L6123" s="96">
        <v>2660101.4400001499</v>
      </c>
    </row>
    <row r="6124" spans="1:12" s="97" customFormat="1" ht="15" customHeight="1" x14ac:dyDescent="0.25">
      <c r="A6124" s="91" t="s">
        <v>57</v>
      </c>
      <c r="B6124" s="92" t="s">
        <v>44</v>
      </c>
      <c r="C6124" s="92" t="s">
        <v>54</v>
      </c>
      <c r="D6124" s="92" t="s">
        <v>125</v>
      </c>
      <c r="E6124" s="92" t="s">
        <v>37</v>
      </c>
      <c r="F6124" s="92" t="s">
        <v>37</v>
      </c>
      <c r="G6124" s="93" t="s">
        <v>44</v>
      </c>
      <c r="H6124" s="93" t="s">
        <v>37</v>
      </c>
      <c r="I6124" s="92" t="s">
        <v>117</v>
      </c>
      <c r="J6124" s="94">
        <v>5318</v>
      </c>
      <c r="K6124" s="95">
        <v>18706</v>
      </c>
      <c r="L6124" s="96">
        <v>2849818.6799998698</v>
      </c>
    </row>
    <row r="6125" spans="1:12" s="97" customFormat="1" ht="15" customHeight="1" x14ac:dyDescent="0.25">
      <c r="A6125" s="91" t="s">
        <v>57</v>
      </c>
      <c r="B6125" s="92" t="s">
        <v>44</v>
      </c>
      <c r="C6125" s="92" t="s">
        <v>54</v>
      </c>
      <c r="D6125" s="92" t="s">
        <v>125</v>
      </c>
      <c r="E6125" s="92" t="s">
        <v>37</v>
      </c>
      <c r="F6125" s="92" t="s">
        <v>37</v>
      </c>
      <c r="G6125" s="93" t="s">
        <v>44</v>
      </c>
      <c r="H6125" s="93" t="s">
        <v>37</v>
      </c>
      <c r="I6125" s="92" t="s">
        <v>45</v>
      </c>
      <c r="J6125" s="94">
        <v>8841</v>
      </c>
      <c r="K6125" s="95">
        <v>17248</v>
      </c>
      <c r="L6125" s="96">
        <v>2677517.0800001598</v>
      </c>
    </row>
    <row r="6126" spans="1:12" s="97" customFormat="1" ht="15" customHeight="1" x14ac:dyDescent="0.25">
      <c r="A6126" s="91" t="s">
        <v>57</v>
      </c>
      <c r="B6126" s="92" t="s">
        <v>44</v>
      </c>
      <c r="C6126" s="92" t="s">
        <v>54</v>
      </c>
      <c r="D6126" s="92" t="s">
        <v>125</v>
      </c>
      <c r="E6126" s="92" t="s">
        <v>37</v>
      </c>
      <c r="F6126" s="92" t="s">
        <v>37</v>
      </c>
      <c r="G6126" s="93" t="s">
        <v>98</v>
      </c>
      <c r="H6126" s="93" t="s">
        <v>37</v>
      </c>
      <c r="I6126" s="92" t="s">
        <v>117</v>
      </c>
      <c r="J6126" s="94">
        <v>4658</v>
      </c>
      <c r="K6126" s="95">
        <v>15939</v>
      </c>
      <c r="L6126" s="96">
        <v>2457076.0699999202</v>
      </c>
    </row>
    <row r="6127" spans="1:12" s="97" customFormat="1" ht="15" customHeight="1" x14ac:dyDescent="0.25">
      <c r="A6127" s="91" t="s">
        <v>57</v>
      </c>
      <c r="B6127" s="92" t="s">
        <v>44</v>
      </c>
      <c r="C6127" s="92" t="s">
        <v>54</v>
      </c>
      <c r="D6127" s="92" t="s">
        <v>125</v>
      </c>
      <c r="E6127" s="92" t="s">
        <v>37</v>
      </c>
      <c r="F6127" s="92" t="s">
        <v>37</v>
      </c>
      <c r="G6127" s="93" t="s">
        <v>98</v>
      </c>
      <c r="H6127" s="93" t="s">
        <v>37</v>
      </c>
      <c r="I6127" s="92" t="s">
        <v>45</v>
      </c>
      <c r="J6127" s="94">
        <v>8095</v>
      </c>
      <c r="K6127" s="95">
        <v>16330</v>
      </c>
      <c r="L6127" s="96">
        <v>2571102.9500001301</v>
      </c>
    </row>
    <row r="6128" spans="1:12" s="97" customFormat="1" ht="15" customHeight="1" x14ac:dyDescent="0.25">
      <c r="A6128" s="91" t="s">
        <v>57</v>
      </c>
      <c r="B6128" s="92" t="s">
        <v>44</v>
      </c>
      <c r="C6128" s="92" t="s">
        <v>54</v>
      </c>
      <c r="D6128" s="92" t="s">
        <v>125</v>
      </c>
      <c r="E6128" s="92" t="s">
        <v>37</v>
      </c>
      <c r="F6128" s="92" t="s">
        <v>37</v>
      </c>
      <c r="G6128" s="93" t="s">
        <v>37</v>
      </c>
      <c r="H6128" s="93" t="s">
        <v>122</v>
      </c>
      <c r="I6128" s="92" t="s">
        <v>117</v>
      </c>
      <c r="J6128" s="94">
        <v>2239</v>
      </c>
      <c r="K6128" s="95">
        <v>8309</v>
      </c>
      <c r="L6128" s="96">
        <v>1339298.80999997</v>
      </c>
    </row>
    <row r="6129" spans="1:12" s="97" customFormat="1" ht="15" customHeight="1" x14ac:dyDescent="0.25">
      <c r="A6129" s="91" t="s">
        <v>57</v>
      </c>
      <c r="B6129" s="92" t="s">
        <v>44</v>
      </c>
      <c r="C6129" s="92" t="s">
        <v>54</v>
      </c>
      <c r="D6129" s="92" t="s">
        <v>125</v>
      </c>
      <c r="E6129" s="92" t="s">
        <v>37</v>
      </c>
      <c r="F6129" s="92" t="s">
        <v>37</v>
      </c>
      <c r="G6129" s="93" t="s">
        <v>37</v>
      </c>
      <c r="H6129" s="93" t="s">
        <v>122</v>
      </c>
      <c r="I6129" s="92" t="s">
        <v>45</v>
      </c>
      <c r="J6129" s="94">
        <v>4012</v>
      </c>
      <c r="K6129" s="95">
        <v>7305</v>
      </c>
      <c r="L6129" s="96">
        <v>1161285.49000001</v>
      </c>
    </row>
    <row r="6130" spans="1:12" s="97" customFormat="1" ht="15" customHeight="1" x14ac:dyDescent="0.25">
      <c r="A6130" s="91" t="s">
        <v>57</v>
      </c>
      <c r="B6130" s="92" t="s">
        <v>44</v>
      </c>
      <c r="C6130" s="92" t="s">
        <v>54</v>
      </c>
      <c r="D6130" s="92" t="s">
        <v>125</v>
      </c>
      <c r="E6130" s="92" t="s">
        <v>37</v>
      </c>
      <c r="F6130" s="92" t="s">
        <v>37</v>
      </c>
      <c r="G6130" s="93" t="s">
        <v>37</v>
      </c>
      <c r="H6130" s="93" t="s">
        <v>37</v>
      </c>
      <c r="I6130" s="92" t="s">
        <v>117</v>
      </c>
      <c r="J6130" s="94">
        <v>26357</v>
      </c>
      <c r="K6130" s="95">
        <v>102344</v>
      </c>
      <c r="L6130" s="96">
        <v>15405900.149999</v>
      </c>
    </row>
    <row r="6131" spans="1:12" s="97" customFormat="1" ht="15" customHeight="1" x14ac:dyDescent="0.25">
      <c r="A6131" s="91" t="s">
        <v>57</v>
      </c>
      <c r="B6131" s="92" t="s">
        <v>44</v>
      </c>
      <c r="C6131" s="92" t="s">
        <v>54</v>
      </c>
      <c r="D6131" s="92" t="s">
        <v>125</v>
      </c>
      <c r="E6131" s="92" t="s">
        <v>37</v>
      </c>
      <c r="F6131" s="92" t="s">
        <v>37</v>
      </c>
      <c r="G6131" s="93" t="s">
        <v>37</v>
      </c>
      <c r="H6131" s="93" t="s">
        <v>37</v>
      </c>
      <c r="I6131" s="92" t="s">
        <v>45</v>
      </c>
      <c r="J6131" s="94">
        <v>42713</v>
      </c>
      <c r="K6131" s="95">
        <v>89392</v>
      </c>
      <c r="L6131" s="96">
        <v>13546196.250000101</v>
      </c>
    </row>
    <row r="6132" spans="1:12" s="97" customFormat="1" ht="15" customHeight="1" x14ac:dyDescent="0.25">
      <c r="A6132" s="91" t="s">
        <v>57</v>
      </c>
      <c r="B6132" s="92" t="s">
        <v>44</v>
      </c>
      <c r="C6132" s="92" t="s">
        <v>54</v>
      </c>
      <c r="D6132" s="92" t="s">
        <v>125</v>
      </c>
      <c r="E6132" s="92" t="s">
        <v>37</v>
      </c>
      <c r="F6132" s="92" t="s">
        <v>37</v>
      </c>
      <c r="G6132" s="93" t="s">
        <v>37</v>
      </c>
      <c r="H6132" s="93" t="s">
        <v>64</v>
      </c>
      <c r="I6132" s="92" t="s">
        <v>117</v>
      </c>
      <c r="J6132" s="94">
        <v>23979</v>
      </c>
      <c r="K6132" s="95">
        <v>92979</v>
      </c>
      <c r="L6132" s="96">
        <v>13925719.6099992</v>
      </c>
    </row>
    <row r="6133" spans="1:12" s="97" customFormat="1" ht="15" customHeight="1" x14ac:dyDescent="0.25">
      <c r="A6133" s="91" t="s">
        <v>57</v>
      </c>
      <c r="B6133" s="92" t="s">
        <v>44</v>
      </c>
      <c r="C6133" s="92" t="s">
        <v>54</v>
      </c>
      <c r="D6133" s="92" t="s">
        <v>125</v>
      </c>
      <c r="E6133" s="92" t="s">
        <v>37</v>
      </c>
      <c r="F6133" s="92" t="s">
        <v>37</v>
      </c>
      <c r="G6133" s="93" t="s">
        <v>37</v>
      </c>
      <c r="H6133" s="93" t="s">
        <v>64</v>
      </c>
      <c r="I6133" s="92" t="s">
        <v>45</v>
      </c>
      <c r="J6133" s="94">
        <v>38603</v>
      </c>
      <c r="K6133" s="95">
        <v>81628</v>
      </c>
      <c r="L6133" s="96">
        <v>12314946.839998201</v>
      </c>
    </row>
    <row r="6134" spans="1:12" s="97" customFormat="1" ht="15" customHeight="1" x14ac:dyDescent="0.25">
      <c r="A6134" s="91" t="s">
        <v>57</v>
      </c>
      <c r="B6134" s="92" t="s">
        <v>44</v>
      </c>
      <c r="C6134" s="92" t="s">
        <v>54</v>
      </c>
      <c r="D6134" s="92" t="s">
        <v>124</v>
      </c>
      <c r="E6134" s="92" t="s">
        <v>61</v>
      </c>
      <c r="F6134" s="92" t="s">
        <v>37</v>
      </c>
      <c r="G6134" s="93" t="s">
        <v>37</v>
      </c>
      <c r="H6134" s="93" t="s">
        <v>37</v>
      </c>
      <c r="I6134" s="92" t="s">
        <v>117</v>
      </c>
      <c r="J6134" s="94">
        <v>1305</v>
      </c>
      <c r="K6134" s="95">
        <v>1863</v>
      </c>
      <c r="L6134" s="96">
        <v>364560.18999999698</v>
      </c>
    </row>
    <row r="6135" spans="1:12" s="97" customFormat="1" ht="15" customHeight="1" x14ac:dyDescent="0.25">
      <c r="A6135" s="91" t="s">
        <v>57</v>
      </c>
      <c r="B6135" s="92" t="s">
        <v>44</v>
      </c>
      <c r="C6135" s="92" t="s">
        <v>54</v>
      </c>
      <c r="D6135" s="92" t="s">
        <v>124</v>
      </c>
      <c r="E6135" s="92" t="s">
        <v>61</v>
      </c>
      <c r="F6135" s="92" t="s">
        <v>37</v>
      </c>
      <c r="G6135" s="93" t="s">
        <v>37</v>
      </c>
      <c r="H6135" s="93" t="s">
        <v>37</v>
      </c>
      <c r="I6135" s="92" t="s">
        <v>45</v>
      </c>
      <c r="J6135" s="94">
        <v>1548</v>
      </c>
      <c r="K6135" s="95">
        <v>2098</v>
      </c>
      <c r="L6135" s="96">
        <v>386235.34999999899</v>
      </c>
    </row>
    <row r="6136" spans="1:12" s="97" customFormat="1" ht="15" customHeight="1" x14ac:dyDescent="0.25">
      <c r="A6136" s="91" t="s">
        <v>57</v>
      </c>
      <c r="B6136" s="92" t="s">
        <v>44</v>
      </c>
      <c r="C6136" s="92" t="s">
        <v>54</v>
      </c>
      <c r="D6136" s="92" t="s">
        <v>124</v>
      </c>
      <c r="E6136" s="92" t="s">
        <v>62</v>
      </c>
      <c r="F6136" s="92" t="s">
        <v>37</v>
      </c>
      <c r="G6136" s="93" t="s">
        <v>37</v>
      </c>
      <c r="H6136" s="93" t="s">
        <v>37</v>
      </c>
      <c r="I6136" s="92" t="s">
        <v>117</v>
      </c>
      <c r="J6136" s="94">
        <v>761</v>
      </c>
      <c r="K6136" s="95">
        <v>927</v>
      </c>
      <c r="L6136" s="96">
        <v>193863.52999999799</v>
      </c>
    </row>
    <row r="6137" spans="1:12" s="97" customFormat="1" ht="15" customHeight="1" x14ac:dyDescent="0.25">
      <c r="A6137" s="91" t="s">
        <v>57</v>
      </c>
      <c r="B6137" s="92" t="s">
        <v>44</v>
      </c>
      <c r="C6137" s="92" t="s">
        <v>54</v>
      </c>
      <c r="D6137" s="92" t="s">
        <v>124</v>
      </c>
      <c r="E6137" s="92" t="s">
        <v>62</v>
      </c>
      <c r="F6137" s="92" t="s">
        <v>37</v>
      </c>
      <c r="G6137" s="93" t="s">
        <v>37</v>
      </c>
      <c r="H6137" s="93" t="s">
        <v>37</v>
      </c>
      <c r="I6137" s="92" t="s">
        <v>45</v>
      </c>
      <c r="J6137" s="94">
        <v>1206</v>
      </c>
      <c r="K6137" s="95">
        <v>1514</v>
      </c>
      <c r="L6137" s="96">
        <v>299720.93999999599</v>
      </c>
    </row>
    <row r="6138" spans="1:12" s="97" customFormat="1" ht="15" customHeight="1" x14ac:dyDescent="0.25">
      <c r="A6138" s="91" t="s">
        <v>57</v>
      </c>
      <c r="B6138" s="92" t="s">
        <v>44</v>
      </c>
      <c r="C6138" s="92" t="s">
        <v>54</v>
      </c>
      <c r="D6138" s="92" t="s">
        <v>124</v>
      </c>
      <c r="E6138" s="92" t="s">
        <v>37</v>
      </c>
      <c r="F6138" s="92" t="s">
        <v>120</v>
      </c>
      <c r="G6138" s="93" t="s">
        <v>37</v>
      </c>
      <c r="H6138" s="93" t="s">
        <v>37</v>
      </c>
      <c r="I6138" s="92" t="s">
        <v>117</v>
      </c>
      <c r="J6138" s="94">
        <v>2010</v>
      </c>
      <c r="K6138" s="95">
        <v>2705</v>
      </c>
      <c r="L6138" s="96">
        <v>546785.33000000205</v>
      </c>
    </row>
    <row r="6139" spans="1:12" s="97" customFormat="1" ht="15" customHeight="1" x14ac:dyDescent="0.25">
      <c r="A6139" s="91" t="s">
        <v>57</v>
      </c>
      <c r="B6139" s="92" t="s">
        <v>44</v>
      </c>
      <c r="C6139" s="92" t="s">
        <v>54</v>
      </c>
      <c r="D6139" s="92" t="s">
        <v>124</v>
      </c>
      <c r="E6139" s="92" t="s">
        <v>37</v>
      </c>
      <c r="F6139" s="92" t="s">
        <v>120</v>
      </c>
      <c r="G6139" s="93" t="s">
        <v>37</v>
      </c>
      <c r="H6139" s="93" t="s">
        <v>37</v>
      </c>
      <c r="I6139" s="92" t="s">
        <v>45</v>
      </c>
      <c r="J6139" s="94">
        <v>2593</v>
      </c>
      <c r="K6139" s="95">
        <v>3392</v>
      </c>
      <c r="L6139" s="96">
        <v>664523.55999999796</v>
      </c>
    </row>
    <row r="6140" spans="1:12" s="97" customFormat="1" ht="15" customHeight="1" x14ac:dyDescent="0.25">
      <c r="A6140" s="91" t="s">
        <v>57</v>
      </c>
      <c r="B6140" s="92" t="s">
        <v>44</v>
      </c>
      <c r="C6140" s="92" t="s">
        <v>54</v>
      </c>
      <c r="D6140" s="92" t="s">
        <v>124</v>
      </c>
      <c r="E6140" s="92" t="s">
        <v>37</v>
      </c>
      <c r="F6140" s="92" t="s">
        <v>37</v>
      </c>
      <c r="G6140" s="93" t="s">
        <v>41</v>
      </c>
      <c r="H6140" s="93" t="s">
        <v>37</v>
      </c>
      <c r="I6140" s="92" t="s">
        <v>117</v>
      </c>
      <c r="J6140" s="94">
        <v>362</v>
      </c>
      <c r="K6140" s="95">
        <v>468</v>
      </c>
      <c r="L6140" s="96">
        <v>94240.439999999799</v>
      </c>
    </row>
    <row r="6141" spans="1:12" s="97" customFormat="1" ht="15" customHeight="1" x14ac:dyDescent="0.25">
      <c r="A6141" s="91" t="s">
        <v>57</v>
      </c>
      <c r="B6141" s="92" t="s">
        <v>44</v>
      </c>
      <c r="C6141" s="92" t="s">
        <v>54</v>
      </c>
      <c r="D6141" s="92" t="s">
        <v>124</v>
      </c>
      <c r="E6141" s="92" t="s">
        <v>37</v>
      </c>
      <c r="F6141" s="92" t="s">
        <v>37</v>
      </c>
      <c r="G6141" s="93" t="s">
        <v>41</v>
      </c>
      <c r="H6141" s="93" t="s">
        <v>37</v>
      </c>
      <c r="I6141" s="92" t="s">
        <v>45</v>
      </c>
      <c r="J6141" s="94">
        <v>440</v>
      </c>
      <c r="K6141" s="95">
        <v>535</v>
      </c>
      <c r="L6141" s="96">
        <v>98520.569999999396</v>
      </c>
    </row>
    <row r="6142" spans="1:12" s="97" customFormat="1" ht="15" customHeight="1" x14ac:dyDescent="0.25">
      <c r="A6142" s="91" t="s">
        <v>57</v>
      </c>
      <c r="B6142" s="92" t="s">
        <v>44</v>
      </c>
      <c r="C6142" s="92" t="s">
        <v>54</v>
      </c>
      <c r="D6142" s="92" t="s">
        <v>124</v>
      </c>
      <c r="E6142" s="92" t="s">
        <v>37</v>
      </c>
      <c r="F6142" s="92" t="s">
        <v>37</v>
      </c>
      <c r="G6142" s="93" t="s">
        <v>42</v>
      </c>
      <c r="H6142" s="93" t="s">
        <v>37</v>
      </c>
      <c r="I6142" s="92" t="s">
        <v>117</v>
      </c>
      <c r="J6142" s="94">
        <v>370</v>
      </c>
      <c r="K6142" s="95">
        <v>456</v>
      </c>
      <c r="L6142" s="96">
        <v>91880.249999999898</v>
      </c>
    </row>
    <row r="6143" spans="1:12" s="97" customFormat="1" ht="15" customHeight="1" x14ac:dyDescent="0.25">
      <c r="A6143" s="91" t="s">
        <v>57</v>
      </c>
      <c r="B6143" s="92" t="s">
        <v>44</v>
      </c>
      <c r="C6143" s="92" t="s">
        <v>54</v>
      </c>
      <c r="D6143" s="92" t="s">
        <v>124</v>
      </c>
      <c r="E6143" s="92" t="s">
        <v>37</v>
      </c>
      <c r="F6143" s="92" t="s">
        <v>37</v>
      </c>
      <c r="G6143" s="93" t="s">
        <v>42</v>
      </c>
      <c r="H6143" s="93" t="s">
        <v>37</v>
      </c>
      <c r="I6143" s="92" t="s">
        <v>45</v>
      </c>
      <c r="J6143" s="94">
        <v>498</v>
      </c>
      <c r="K6143" s="95">
        <v>589</v>
      </c>
      <c r="L6143" s="96">
        <v>112985.33999999901</v>
      </c>
    </row>
    <row r="6144" spans="1:12" s="97" customFormat="1" ht="15" customHeight="1" x14ac:dyDescent="0.25">
      <c r="A6144" s="91" t="s">
        <v>57</v>
      </c>
      <c r="B6144" s="92" t="s">
        <v>44</v>
      </c>
      <c r="C6144" s="92" t="s">
        <v>54</v>
      </c>
      <c r="D6144" s="92" t="s">
        <v>124</v>
      </c>
      <c r="E6144" s="92" t="s">
        <v>37</v>
      </c>
      <c r="F6144" s="92" t="s">
        <v>37</v>
      </c>
      <c r="G6144" s="93" t="s">
        <v>43</v>
      </c>
      <c r="H6144" s="93" t="s">
        <v>37</v>
      </c>
      <c r="I6144" s="92" t="s">
        <v>117</v>
      </c>
      <c r="J6144" s="94">
        <v>458</v>
      </c>
      <c r="K6144" s="95">
        <v>599</v>
      </c>
      <c r="L6144" s="96">
        <v>111558.68</v>
      </c>
    </row>
    <row r="6145" spans="1:12" s="97" customFormat="1" ht="15" customHeight="1" x14ac:dyDescent="0.25">
      <c r="A6145" s="91" t="s">
        <v>57</v>
      </c>
      <c r="B6145" s="92" t="s">
        <v>44</v>
      </c>
      <c r="C6145" s="92" t="s">
        <v>54</v>
      </c>
      <c r="D6145" s="92" t="s">
        <v>124</v>
      </c>
      <c r="E6145" s="92" t="s">
        <v>37</v>
      </c>
      <c r="F6145" s="92" t="s">
        <v>37</v>
      </c>
      <c r="G6145" s="93" t="s">
        <v>43</v>
      </c>
      <c r="H6145" s="93" t="s">
        <v>37</v>
      </c>
      <c r="I6145" s="92" t="s">
        <v>45</v>
      </c>
      <c r="J6145" s="94">
        <v>616</v>
      </c>
      <c r="K6145" s="95">
        <v>777</v>
      </c>
      <c r="L6145" s="96">
        <v>143549.84999999899</v>
      </c>
    </row>
    <row r="6146" spans="1:12" s="97" customFormat="1" ht="15" customHeight="1" x14ac:dyDescent="0.25">
      <c r="A6146" s="91" t="s">
        <v>57</v>
      </c>
      <c r="B6146" s="92" t="s">
        <v>44</v>
      </c>
      <c r="C6146" s="92" t="s">
        <v>54</v>
      </c>
      <c r="D6146" s="92" t="s">
        <v>124</v>
      </c>
      <c r="E6146" s="92" t="s">
        <v>37</v>
      </c>
      <c r="F6146" s="92" t="s">
        <v>37</v>
      </c>
      <c r="G6146" s="93" t="s">
        <v>44</v>
      </c>
      <c r="H6146" s="93" t="s">
        <v>37</v>
      </c>
      <c r="I6146" s="92" t="s">
        <v>117</v>
      </c>
      <c r="J6146" s="94">
        <v>489</v>
      </c>
      <c r="K6146" s="95">
        <v>641</v>
      </c>
      <c r="L6146" s="96">
        <v>130571.38</v>
      </c>
    </row>
    <row r="6147" spans="1:12" s="97" customFormat="1" ht="15" customHeight="1" x14ac:dyDescent="0.25">
      <c r="A6147" s="91" t="s">
        <v>57</v>
      </c>
      <c r="B6147" s="92" t="s">
        <v>44</v>
      </c>
      <c r="C6147" s="92" t="s">
        <v>54</v>
      </c>
      <c r="D6147" s="92" t="s">
        <v>124</v>
      </c>
      <c r="E6147" s="92" t="s">
        <v>37</v>
      </c>
      <c r="F6147" s="92" t="s">
        <v>37</v>
      </c>
      <c r="G6147" s="93" t="s">
        <v>44</v>
      </c>
      <c r="H6147" s="93" t="s">
        <v>37</v>
      </c>
      <c r="I6147" s="92" t="s">
        <v>45</v>
      </c>
      <c r="J6147" s="94">
        <v>686</v>
      </c>
      <c r="K6147" s="95">
        <v>883</v>
      </c>
      <c r="L6147" s="96">
        <v>166313.98999999801</v>
      </c>
    </row>
    <row r="6148" spans="1:12" s="97" customFormat="1" ht="15" customHeight="1" x14ac:dyDescent="0.25">
      <c r="A6148" s="91" t="s">
        <v>57</v>
      </c>
      <c r="B6148" s="92" t="s">
        <v>44</v>
      </c>
      <c r="C6148" s="92" t="s">
        <v>54</v>
      </c>
      <c r="D6148" s="92" t="s">
        <v>124</v>
      </c>
      <c r="E6148" s="92" t="s">
        <v>37</v>
      </c>
      <c r="F6148" s="92" t="s">
        <v>37</v>
      </c>
      <c r="G6148" s="93" t="s">
        <v>98</v>
      </c>
      <c r="H6148" s="93" t="s">
        <v>37</v>
      </c>
      <c r="I6148" s="92" t="s">
        <v>117</v>
      </c>
      <c r="J6148" s="94">
        <v>486</v>
      </c>
      <c r="K6148" s="95">
        <v>593</v>
      </c>
      <c r="L6148" s="96">
        <v>123515.18</v>
      </c>
    </row>
    <row r="6149" spans="1:12" s="97" customFormat="1" ht="15" customHeight="1" x14ac:dyDescent="0.25">
      <c r="A6149" s="91" t="s">
        <v>57</v>
      </c>
      <c r="B6149" s="92" t="s">
        <v>44</v>
      </c>
      <c r="C6149" s="92" t="s">
        <v>54</v>
      </c>
      <c r="D6149" s="92" t="s">
        <v>124</v>
      </c>
      <c r="E6149" s="92" t="s">
        <v>37</v>
      </c>
      <c r="F6149" s="92" t="s">
        <v>37</v>
      </c>
      <c r="G6149" s="93" t="s">
        <v>98</v>
      </c>
      <c r="H6149" s="93" t="s">
        <v>37</v>
      </c>
      <c r="I6149" s="92" t="s">
        <v>45</v>
      </c>
      <c r="J6149" s="94">
        <v>629</v>
      </c>
      <c r="K6149" s="95">
        <v>775</v>
      </c>
      <c r="L6149" s="96">
        <v>152899.61999999901</v>
      </c>
    </row>
    <row r="6150" spans="1:12" s="97" customFormat="1" ht="15" customHeight="1" x14ac:dyDescent="0.25">
      <c r="A6150" s="91" t="s">
        <v>57</v>
      </c>
      <c r="B6150" s="92" t="s">
        <v>44</v>
      </c>
      <c r="C6150" s="92" t="s">
        <v>54</v>
      </c>
      <c r="D6150" s="92" t="s">
        <v>124</v>
      </c>
      <c r="E6150" s="92" t="s">
        <v>37</v>
      </c>
      <c r="F6150" s="92" t="s">
        <v>37</v>
      </c>
      <c r="G6150" s="93" t="s">
        <v>37</v>
      </c>
      <c r="H6150" s="93" t="s">
        <v>122</v>
      </c>
      <c r="I6150" s="92" t="s">
        <v>117</v>
      </c>
      <c r="J6150" s="94">
        <v>190</v>
      </c>
      <c r="K6150" s="95">
        <v>288</v>
      </c>
      <c r="L6150" s="96">
        <v>57967.8</v>
      </c>
    </row>
    <row r="6151" spans="1:12" s="97" customFormat="1" ht="15" customHeight="1" x14ac:dyDescent="0.25">
      <c r="A6151" s="91" t="s">
        <v>57</v>
      </c>
      <c r="B6151" s="92" t="s">
        <v>44</v>
      </c>
      <c r="C6151" s="92" t="s">
        <v>54</v>
      </c>
      <c r="D6151" s="92" t="s">
        <v>124</v>
      </c>
      <c r="E6151" s="92" t="s">
        <v>37</v>
      </c>
      <c r="F6151" s="92" t="s">
        <v>37</v>
      </c>
      <c r="G6151" s="93" t="s">
        <v>37</v>
      </c>
      <c r="H6151" s="93" t="s">
        <v>122</v>
      </c>
      <c r="I6151" s="92" t="s">
        <v>45</v>
      </c>
      <c r="J6151" s="94">
        <v>284</v>
      </c>
      <c r="K6151" s="95">
        <v>381</v>
      </c>
      <c r="L6151" s="96">
        <v>68646.490000000005</v>
      </c>
    </row>
    <row r="6152" spans="1:12" s="97" customFormat="1" ht="15" customHeight="1" x14ac:dyDescent="0.25">
      <c r="A6152" s="91" t="s">
        <v>57</v>
      </c>
      <c r="B6152" s="92" t="s">
        <v>44</v>
      </c>
      <c r="C6152" s="92" t="s">
        <v>54</v>
      </c>
      <c r="D6152" s="92" t="s">
        <v>124</v>
      </c>
      <c r="E6152" s="92" t="s">
        <v>37</v>
      </c>
      <c r="F6152" s="92" t="s">
        <v>37</v>
      </c>
      <c r="G6152" s="93" t="s">
        <v>37</v>
      </c>
      <c r="H6152" s="93" t="s">
        <v>37</v>
      </c>
      <c r="I6152" s="92" t="s">
        <v>117</v>
      </c>
      <c r="J6152" s="94">
        <v>2067</v>
      </c>
      <c r="K6152" s="95">
        <v>2792</v>
      </c>
      <c r="L6152" s="96">
        <v>558671.25000000896</v>
      </c>
    </row>
    <row r="6153" spans="1:12" s="97" customFormat="1" ht="15" customHeight="1" x14ac:dyDescent="0.25">
      <c r="A6153" s="91" t="s">
        <v>57</v>
      </c>
      <c r="B6153" s="92" t="s">
        <v>44</v>
      </c>
      <c r="C6153" s="92" t="s">
        <v>54</v>
      </c>
      <c r="D6153" s="92" t="s">
        <v>124</v>
      </c>
      <c r="E6153" s="92" t="s">
        <v>37</v>
      </c>
      <c r="F6153" s="92" t="s">
        <v>37</v>
      </c>
      <c r="G6153" s="93" t="s">
        <v>37</v>
      </c>
      <c r="H6153" s="93" t="s">
        <v>37</v>
      </c>
      <c r="I6153" s="92" t="s">
        <v>45</v>
      </c>
      <c r="J6153" s="94">
        <v>2755</v>
      </c>
      <c r="K6153" s="95">
        <v>3613</v>
      </c>
      <c r="L6153" s="96">
        <v>686113.97000001394</v>
      </c>
    </row>
    <row r="6154" spans="1:12" s="97" customFormat="1" ht="15" customHeight="1" x14ac:dyDescent="0.25">
      <c r="A6154" s="91" t="s">
        <v>57</v>
      </c>
      <c r="B6154" s="92" t="s">
        <v>44</v>
      </c>
      <c r="C6154" s="92" t="s">
        <v>54</v>
      </c>
      <c r="D6154" s="92" t="s">
        <v>124</v>
      </c>
      <c r="E6154" s="92" t="s">
        <v>37</v>
      </c>
      <c r="F6154" s="92" t="s">
        <v>37</v>
      </c>
      <c r="G6154" s="93" t="s">
        <v>37</v>
      </c>
      <c r="H6154" s="93" t="s">
        <v>64</v>
      </c>
      <c r="I6154" s="92" t="s">
        <v>117</v>
      </c>
      <c r="J6154" s="94">
        <v>1875</v>
      </c>
      <c r="K6154" s="95">
        <v>2480</v>
      </c>
      <c r="L6154" s="96">
        <v>496140.45000000298</v>
      </c>
    </row>
    <row r="6155" spans="1:12" s="97" customFormat="1" ht="15" customHeight="1" x14ac:dyDescent="0.25">
      <c r="A6155" s="91" t="s">
        <v>57</v>
      </c>
      <c r="B6155" s="92" t="s">
        <v>44</v>
      </c>
      <c r="C6155" s="92" t="s">
        <v>54</v>
      </c>
      <c r="D6155" s="92" t="s">
        <v>124</v>
      </c>
      <c r="E6155" s="92" t="s">
        <v>37</v>
      </c>
      <c r="F6155" s="92" t="s">
        <v>37</v>
      </c>
      <c r="G6155" s="93" t="s">
        <v>37</v>
      </c>
      <c r="H6155" s="93" t="s">
        <v>64</v>
      </c>
      <c r="I6155" s="92" t="s">
        <v>45</v>
      </c>
      <c r="J6155" s="94">
        <v>2457</v>
      </c>
      <c r="K6155" s="95">
        <v>3206</v>
      </c>
      <c r="L6155" s="96">
        <v>611946.88</v>
      </c>
    </row>
    <row r="6156" spans="1:12" s="97" customFormat="1" ht="15" customHeight="1" x14ac:dyDescent="0.25">
      <c r="A6156" s="91" t="s">
        <v>57</v>
      </c>
      <c r="B6156" s="92" t="s">
        <v>44</v>
      </c>
      <c r="C6156" s="92" t="s">
        <v>54</v>
      </c>
      <c r="D6156" s="92" t="s">
        <v>37</v>
      </c>
      <c r="E6156" s="92" t="s">
        <v>61</v>
      </c>
      <c r="F6156" s="92" t="s">
        <v>120</v>
      </c>
      <c r="G6156" s="93" t="s">
        <v>37</v>
      </c>
      <c r="H6156" s="93" t="s">
        <v>37</v>
      </c>
      <c r="I6156" s="92" t="s">
        <v>117</v>
      </c>
      <c r="J6156" s="94">
        <v>6714</v>
      </c>
      <c r="K6156" s="95">
        <v>17183</v>
      </c>
      <c r="L6156" s="96">
        <v>2408561.8300000802</v>
      </c>
    </row>
    <row r="6157" spans="1:12" s="97" customFormat="1" ht="15" customHeight="1" x14ac:dyDescent="0.25">
      <c r="A6157" s="91" t="s">
        <v>57</v>
      </c>
      <c r="B6157" s="92" t="s">
        <v>44</v>
      </c>
      <c r="C6157" s="92" t="s">
        <v>54</v>
      </c>
      <c r="D6157" s="92" t="s">
        <v>37</v>
      </c>
      <c r="E6157" s="92" t="s">
        <v>61</v>
      </c>
      <c r="F6157" s="92" t="s">
        <v>120</v>
      </c>
      <c r="G6157" s="93" t="s">
        <v>37</v>
      </c>
      <c r="H6157" s="93" t="s">
        <v>37</v>
      </c>
      <c r="I6157" s="92" t="s">
        <v>45</v>
      </c>
      <c r="J6157" s="94">
        <v>11475</v>
      </c>
      <c r="K6157" s="95">
        <v>19401</v>
      </c>
      <c r="L6157" s="96">
        <v>1656321.6300003901</v>
      </c>
    </row>
    <row r="6158" spans="1:12" s="97" customFormat="1" ht="15" customHeight="1" x14ac:dyDescent="0.25">
      <c r="A6158" s="91" t="s">
        <v>57</v>
      </c>
      <c r="B6158" s="92" t="s">
        <v>44</v>
      </c>
      <c r="C6158" s="92" t="s">
        <v>54</v>
      </c>
      <c r="D6158" s="92" t="s">
        <v>37</v>
      </c>
      <c r="E6158" s="92" t="s">
        <v>61</v>
      </c>
      <c r="F6158" s="92" t="s">
        <v>121</v>
      </c>
      <c r="G6158" s="93" t="s">
        <v>37</v>
      </c>
      <c r="H6158" s="93" t="s">
        <v>37</v>
      </c>
      <c r="I6158" s="92" t="s">
        <v>117</v>
      </c>
      <c r="J6158" s="94">
        <v>55145</v>
      </c>
      <c r="K6158" s="95">
        <v>106632</v>
      </c>
      <c r="L6158" s="96">
        <v>9739380.1899858695</v>
      </c>
    </row>
    <row r="6159" spans="1:12" s="97" customFormat="1" ht="15" customHeight="1" x14ac:dyDescent="0.25">
      <c r="A6159" s="91" t="s">
        <v>57</v>
      </c>
      <c r="B6159" s="92" t="s">
        <v>44</v>
      </c>
      <c r="C6159" s="92" t="s">
        <v>54</v>
      </c>
      <c r="D6159" s="92" t="s">
        <v>37</v>
      </c>
      <c r="E6159" s="92" t="s">
        <v>61</v>
      </c>
      <c r="F6159" s="92" t="s">
        <v>121</v>
      </c>
      <c r="G6159" s="93" t="s">
        <v>37</v>
      </c>
      <c r="H6159" s="93" t="s">
        <v>37</v>
      </c>
      <c r="I6159" s="92" t="s">
        <v>45</v>
      </c>
      <c r="J6159" s="94">
        <v>139526</v>
      </c>
      <c r="K6159" s="95">
        <v>227291</v>
      </c>
      <c r="L6159" s="96">
        <v>13378634.039977601</v>
      </c>
    </row>
    <row r="6160" spans="1:12" s="97" customFormat="1" ht="15" customHeight="1" x14ac:dyDescent="0.25">
      <c r="A6160" s="91" t="s">
        <v>57</v>
      </c>
      <c r="B6160" s="92" t="s">
        <v>44</v>
      </c>
      <c r="C6160" s="92" t="s">
        <v>54</v>
      </c>
      <c r="D6160" s="92" t="s">
        <v>37</v>
      </c>
      <c r="E6160" s="92" t="s">
        <v>61</v>
      </c>
      <c r="F6160" s="92" t="s">
        <v>60</v>
      </c>
      <c r="G6160" s="93" t="s">
        <v>37</v>
      </c>
      <c r="H6160" s="93" t="s">
        <v>37</v>
      </c>
      <c r="I6160" s="92" t="s">
        <v>117</v>
      </c>
      <c r="J6160" s="94">
        <v>14289</v>
      </c>
      <c r="K6160" s="95">
        <v>28960</v>
      </c>
      <c r="L6160" s="96">
        <v>2620250.4800000899</v>
      </c>
    </row>
    <row r="6161" spans="1:12" s="97" customFormat="1" ht="15" customHeight="1" x14ac:dyDescent="0.25">
      <c r="A6161" s="91" t="s">
        <v>57</v>
      </c>
      <c r="B6161" s="92" t="s">
        <v>44</v>
      </c>
      <c r="C6161" s="92" t="s">
        <v>54</v>
      </c>
      <c r="D6161" s="92" t="s">
        <v>37</v>
      </c>
      <c r="E6161" s="92" t="s">
        <v>61</v>
      </c>
      <c r="F6161" s="92" t="s">
        <v>60</v>
      </c>
      <c r="G6161" s="93" t="s">
        <v>37</v>
      </c>
      <c r="H6161" s="93" t="s">
        <v>37</v>
      </c>
      <c r="I6161" s="92" t="s">
        <v>45</v>
      </c>
      <c r="J6161" s="94">
        <v>29872</v>
      </c>
      <c r="K6161" s="95">
        <v>44475</v>
      </c>
      <c r="L6161" s="96">
        <v>2898035.1399997501</v>
      </c>
    </row>
    <row r="6162" spans="1:12" s="97" customFormat="1" ht="15" customHeight="1" x14ac:dyDescent="0.25">
      <c r="A6162" s="91" t="s">
        <v>57</v>
      </c>
      <c r="B6162" s="92" t="s">
        <v>44</v>
      </c>
      <c r="C6162" s="92" t="s">
        <v>54</v>
      </c>
      <c r="D6162" s="92" t="s">
        <v>37</v>
      </c>
      <c r="E6162" s="92" t="s">
        <v>61</v>
      </c>
      <c r="F6162" s="92" t="s">
        <v>37</v>
      </c>
      <c r="G6162" s="93" t="s">
        <v>41</v>
      </c>
      <c r="H6162" s="93" t="s">
        <v>37</v>
      </c>
      <c r="I6162" s="92" t="s">
        <v>117</v>
      </c>
      <c r="J6162" s="94">
        <v>17859</v>
      </c>
      <c r="K6162" s="95">
        <v>35524</v>
      </c>
      <c r="L6162" s="96">
        <v>3489854.9400001299</v>
      </c>
    </row>
    <row r="6163" spans="1:12" s="97" customFormat="1" ht="15" customHeight="1" x14ac:dyDescent="0.25">
      <c r="A6163" s="91" t="s">
        <v>57</v>
      </c>
      <c r="B6163" s="92" t="s">
        <v>44</v>
      </c>
      <c r="C6163" s="92" t="s">
        <v>54</v>
      </c>
      <c r="D6163" s="92" t="s">
        <v>37</v>
      </c>
      <c r="E6163" s="92" t="s">
        <v>61</v>
      </c>
      <c r="F6163" s="92" t="s">
        <v>37</v>
      </c>
      <c r="G6163" s="93" t="s">
        <v>41</v>
      </c>
      <c r="H6163" s="93" t="s">
        <v>37</v>
      </c>
      <c r="I6163" s="92" t="s">
        <v>45</v>
      </c>
      <c r="J6163" s="94">
        <v>38686</v>
      </c>
      <c r="K6163" s="95">
        <v>59710</v>
      </c>
      <c r="L6163" s="96">
        <v>3685572.49000117</v>
      </c>
    </row>
    <row r="6164" spans="1:12" s="97" customFormat="1" ht="15" customHeight="1" x14ac:dyDescent="0.25">
      <c r="A6164" s="91" t="s">
        <v>57</v>
      </c>
      <c r="B6164" s="92" t="s">
        <v>44</v>
      </c>
      <c r="C6164" s="92" t="s">
        <v>54</v>
      </c>
      <c r="D6164" s="92" t="s">
        <v>37</v>
      </c>
      <c r="E6164" s="92" t="s">
        <v>61</v>
      </c>
      <c r="F6164" s="92" t="s">
        <v>37</v>
      </c>
      <c r="G6164" s="93" t="s">
        <v>42</v>
      </c>
      <c r="H6164" s="93" t="s">
        <v>37</v>
      </c>
      <c r="I6164" s="92" t="s">
        <v>117</v>
      </c>
      <c r="J6164" s="94">
        <v>16385</v>
      </c>
      <c r="K6164" s="95">
        <v>30207</v>
      </c>
      <c r="L6164" s="96">
        <v>2911594.0600001798</v>
      </c>
    </row>
    <row r="6165" spans="1:12" s="97" customFormat="1" ht="15" customHeight="1" x14ac:dyDescent="0.25">
      <c r="A6165" s="91" t="s">
        <v>57</v>
      </c>
      <c r="B6165" s="92" t="s">
        <v>44</v>
      </c>
      <c r="C6165" s="92" t="s">
        <v>54</v>
      </c>
      <c r="D6165" s="92" t="s">
        <v>37</v>
      </c>
      <c r="E6165" s="92" t="s">
        <v>61</v>
      </c>
      <c r="F6165" s="92" t="s">
        <v>37</v>
      </c>
      <c r="G6165" s="93" t="s">
        <v>42</v>
      </c>
      <c r="H6165" s="93" t="s">
        <v>37</v>
      </c>
      <c r="I6165" s="92" t="s">
        <v>45</v>
      </c>
      <c r="J6165" s="94">
        <v>37691</v>
      </c>
      <c r="K6165" s="95">
        <v>56185</v>
      </c>
      <c r="L6165" s="96">
        <v>3447342.7300011902</v>
      </c>
    </row>
    <row r="6166" spans="1:12" s="97" customFormat="1" ht="15" customHeight="1" x14ac:dyDescent="0.25">
      <c r="A6166" s="91" t="s">
        <v>57</v>
      </c>
      <c r="B6166" s="92" t="s">
        <v>44</v>
      </c>
      <c r="C6166" s="92" t="s">
        <v>54</v>
      </c>
      <c r="D6166" s="92" t="s">
        <v>37</v>
      </c>
      <c r="E6166" s="92" t="s">
        <v>61</v>
      </c>
      <c r="F6166" s="92" t="s">
        <v>37</v>
      </c>
      <c r="G6166" s="93" t="s">
        <v>43</v>
      </c>
      <c r="H6166" s="93" t="s">
        <v>37</v>
      </c>
      <c r="I6166" s="92" t="s">
        <v>117</v>
      </c>
      <c r="J6166" s="94">
        <v>16218</v>
      </c>
      <c r="K6166" s="95">
        <v>29228</v>
      </c>
      <c r="L6166" s="96">
        <v>2812153.98000019</v>
      </c>
    </row>
    <row r="6167" spans="1:12" s="97" customFormat="1" ht="15" customHeight="1" x14ac:dyDescent="0.25">
      <c r="A6167" s="91" t="s">
        <v>57</v>
      </c>
      <c r="B6167" s="92" t="s">
        <v>44</v>
      </c>
      <c r="C6167" s="92" t="s">
        <v>54</v>
      </c>
      <c r="D6167" s="92" t="s">
        <v>37</v>
      </c>
      <c r="E6167" s="92" t="s">
        <v>61</v>
      </c>
      <c r="F6167" s="92" t="s">
        <v>37</v>
      </c>
      <c r="G6167" s="93" t="s">
        <v>43</v>
      </c>
      <c r="H6167" s="93" t="s">
        <v>37</v>
      </c>
      <c r="I6167" s="92" t="s">
        <v>45</v>
      </c>
      <c r="J6167" s="94">
        <v>39063</v>
      </c>
      <c r="K6167" s="95">
        <v>57862</v>
      </c>
      <c r="L6167" s="96">
        <v>3574462.7200012901</v>
      </c>
    </row>
    <row r="6168" spans="1:12" s="97" customFormat="1" ht="15" customHeight="1" x14ac:dyDescent="0.25">
      <c r="A6168" s="91" t="s">
        <v>57</v>
      </c>
      <c r="B6168" s="92" t="s">
        <v>44</v>
      </c>
      <c r="C6168" s="92" t="s">
        <v>54</v>
      </c>
      <c r="D6168" s="92" t="s">
        <v>37</v>
      </c>
      <c r="E6168" s="92" t="s">
        <v>61</v>
      </c>
      <c r="F6168" s="92" t="s">
        <v>37</v>
      </c>
      <c r="G6168" s="93" t="s">
        <v>44</v>
      </c>
      <c r="H6168" s="93" t="s">
        <v>37</v>
      </c>
      <c r="I6168" s="92" t="s">
        <v>117</v>
      </c>
      <c r="J6168" s="94">
        <v>15943</v>
      </c>
      <c r="K6168" s="95">
        <v>29134</v>
      </c>
      <c r="L6168" s="96">
        <v>2805426.7800002499</v>
      </c>
    </row>
    <row r="6169" spans="1:12" s="97" customFormat="1" ht="15" customHeight="1" x14ac:dyDescent="0.25">
      <c r="A6169" s="91" t="s">
        <v>57</v>
      </c>
      <c r="B6169" s="92" t="s">
        <v>44</v>
      </c>
      <c r="C6169" s="92" t="s">
        <v>54</v>
      </c>
      <c r="D6169" s="92" t="s">
        <v>37</v>
      </c>
      <c r="E6169" s="92" t="s">
        <v>61</v>
      </c>
      <c r="F6169" s="92" t="s">
        <v>37</v>
      </c>
      <c r="G6169" s="93" t="s">
        <v>44</v>
      </c>
      <c r="H6169" s="93" t="s">
        <v>37</v>
      </c>
      <c r="I6169" s="92" t="s">
        <v>45</v>
      </c>
      <c r="J6169" s="94">
        <v>39564</v>
      </c>
      <c r="K6169" s="95">
        <v>58458</v>
      </c>
      <c r="L6169" s="96">
        <v>3590721.82000132</v>
      </c>
    </row>
    <row r="6170" spans="1:12" s="97" customFormat="1" ht="15" customHeight="1" x14ac:dyDescent="0.25">
      <c r="A6170" s="91" t="s">
        <v>57</v>
      </c>
      <c r="B6170" s="92" t="s">
        <v>44</v>
      </c>
      <c r="C6170" s="92" t="s">
        <v>54</v>
      </c>
      <c r="D6170" s="92" t="s">
        <v>37</v>
      </c>
      <c r="E6170" s="92" t="s">
        <v>61</v>
      </c>
      <c r="F6170" s="92" t="s">
        <v>37</v>
      </c>
      <c r="G6170" s="93" t="s">
        <v>98</v>
      </c>
      <c r="H6170" s="93" t="s">
        <v>37</v>
      </c>
      <c r="I6170" s="92" t="s">
        <v>117</v>
      </c>
      <c r="J6170" s="94">
        <v>14905</v>
      </c>
      <c r="K6170" s="95">
        <v>26674</v>
      </c>
      <c r="L6170" s="96">
        <v>2559329.8500002199</v>
      </c>
    </row>
    <row r="6171" spans="1:12" s="97" customFormat="1" ht="15" customHeight="1" x14ac:dyDescent="0.25">
      <c r="A6171" s="91" t="s">
        <v>57</v>
      </c>
      <c r="B6171" s="92" t="s">
        <v>44</v>
      </c>
      <c r="C6171" s="92" t="s">
        <v>54</v>
      </c>
      <c r="D6171" s="92" t="s">
        <v>37</v>
      </c>
      <c r="E6171" s="92" t="s">
        <v>61</v>
      </c>
      <c r="F6171" s="92" t="s">
        <v>37</v>
      </c>
      <c r="G6171" s="93" t="s">
        <v>98</v>
      </c>
      <c r="H6171" s="93" t="s">
        <v>37</v>
      </c>
      <c r="I6171" s="92" t="s">
        <v>45</v>
      </c>
      <c r="J6171" s="94">
        <v>36879</v>
      </c>
      <c r="K6171" s="95">
        <v>55552</v>
      </c>
      <c r="L6171" s="96">
        <v>3427722.02000116</v>
      </c>
    </row>
    <row r="6172" spans="1:12" s="97" customFormat="1" ht="15" customHeight="1" x14ac:dyDescent="0.25">
      <c r="A6172" s="91" t="s">
        <v>57</v>
      </c>
      <c r="B6172" s="92" t="s">
        <v>44</v>
      </c>
      <c r="C6172" s="92" t="s">
        <v>54</v>
      </c>
      <c r="D6172" s="92" t="s">
        <v>37</v>
      </c>
      <c r="E6172" s="92" t="s">
        <v>61</v>
      </c>
      <c r="F6172" s="92" t="s">
        <v>37</v>
      </c>
      <c r="G6172" s="93" t="s">
        <v>37</v>
      </c>
      <c r="H6172" s="93" t="s">
        <v>122</v>
      </c>
      <c r="I6172" s="92" t="s">
        <v>117</v>
      </c>
      <c r="J6172" s="94">
        <v>9017</v>
      </c>
      <c r="K6172" s="95">
        <v>17093</v>
      </c>
      <c r="L6172" s="96">
        <v>1579608.9000003601</v>
      </c>
    </row>
    <row r="6173" spans="1:12" s="97" customFormat="1" ht="15" customHeight="1" x14ac:dyDescent="0.25">
      <c r="A6173" s="91" t="s">
        <v>57</v>
      </c>
      <c r="B6173" s="92" t="s">
        <v>44</v>
      </c>
      <c r="C6173" s="92" t="s">
        <v>54</v>
      </c>
      <c r="D6173" s="92" t="s">
        <v>37</v>
      </c>
      <c r="E6173" s="92" t="s">
        <v>61</v>
      </c>
      <c r="F6173" s="92" t="s">
        <v>37</v>
      </c>
      <c r="G6173" s="93" t="s">
        <v>37</v>
      </c>
      <c r="H6173" s="93" t="s">
        <v>122</v>
      </c>
      <c r="I6173" s="92" t="s">
        <v>45</v>
      </c>
      <c r="J6173" s="94">
        <v>19307</v>
      </c>
      <c r="K6173" s="95">
        <v>28986</v>
      </c>
      <c r="L6173" s="96">
        <v>1736404.70999985</v>
      </c>
    </row>
    <row r="6174" spans="1:12" s="97" customFormat="1" ht="15" customHeight="1" x14ac:dyDescent="0.25">
      <c r="A6174" s="91" t="s">
        <v>57</v>
      </c>
      <c r="B6174" s="92" t="s">
        <v>44</v>
      </c>
      <c r="C6174" s="92" t="s">
        <v>54</v>
      </c>
      <c r="D6174" s="92" t="s">
        <v>37</v>
      </c>
      <c r="E6174" s="92" t="s">
        <v>61</v>
      </c>
      <c r="F6174" s="92" t="s">
        <v>37</v>
      </c>
      <c r="G6174" s="93" t="s">
        <v>37</v>
      </c>
      <c r="H6174" s="93" t="s">
        <v>37</v>
      </c>
      <c r="I6174" s="92" t="s">
        <v>117</v>
      </c>
      <c r="J6174" s="94">
        <v>76094</v>
      </c>
      <c r="K6174" s="95">
        <v>152775</v>
      </c>
      <c r="L6174" s="96">
        <v>14768192.4999764</v>
      </c>
    </row>
    <row r="6175" spans="1:12" s="97" customFormat="1" ht="15" customHeight="1" x14ac:dyDescent="0.25">
      <c r="A6175" s="91" t="s">
        <v>57</v>
      </c>
      <c r="B6175" s="92" t="s">
        <v>44</v>
      </c>
      <c r="C6175" s="92" t="s">
        <v>54</v>
      </c>
      <c r="D6175" s="92" t="s">
        <v>37</v>
      </c>
      <c r="E6175" s="92" t="s">
        <v>61</v>
      </c>
      <c r="F6175" s="92" t="s">
        <v>37</v>
      </c>
      <c r="G6175" s="93" t="s">
        <v>37</v>
      </c>
      <c r="H6175" s="93" t="s">
        <v>37</v>
      </c>
      <c r="I6175" s="92" t="s">
        <v>45</v>
      </c>
      <c r="J6175" s="94">
        <v>180709</v>
      </c>
      <c r="K6175" s="95">
        <v>291165</v>
      </c>
      <c r="L6175" s="96">
        <v>17932927.5700204</v>
      </c>
    </row>
    <row r="6176" spans="1:12" s="97" customFormat="1" ht="15" customHeight="1" x14ac:dyDescent="0.25">
      <c r="A6176" s="91" t="s">
        <v>57</v>
      </c>
      <c r="B6176" s="92" t="s">
        <v>44</v>
      </c>
      <c r="C6176" s="92" t="s">
        <v>54</v>
      </c>
      <c r="D6176" s="92" t="s">
        <v>37</v>
      </c>
      <c r="E6176" s="92" t="s">
        <v>61</v>
      </c>
      <c r="F6176" s="92" t="s">
        <v>37</v>
      </c>
      <c r="G6176" s="93" t="s">
        <v>37</v>
      </c>
      <c r="H6176" s="93" t="s">
        <v>64</v>
      </c>
      <c r="I6176" s="92" t="s">
        <v>117</v>
      </c>
      <c r="J6176" s="94">
        <v>66860</v>
      </c>
      <c r="K6176" s="95">
        <v>134640</v>
      </c>
      <c r="L6176" s="96">
        <v>13089163.919975501</v>
      </c>
    </row>
    <row r="6177" spans="1:12" s="97" customFormat="1" ht="15" customHeight="1" x14ac:dyDescent="0.25">
      <c r="A6177" s="91" t="s">
        <v>57</v>
      </c>
      <c r="B6177" s="92" t="s">
        <v>44</v>
      </c>
      <c r="C6177" s="92" t="s">
        <v>54</v>
      </c>
      <c r="D6177" s="92" t="s">
        <v>37</v>
      </c>
      <c r="E6177" s="92" t="s">
        <v>61</v>
      </c>
      <c r="F6177" s="92" t="s">
        <v>37</v>
      </c>
      <c r="G6177" s="93" t="s">
        <v>37</v>
      </c>
      <c r="H6177" s="93" t="s">
        <v>64</v>
      </c>
      <c r="I6177" s="92" t="s">
        <v>45</v>
      </c>
      <c r="J6177" s="94">
        <v>161082</v>
      </c>
      <c r="K6177" s="95">
        <v>260737</v>
      </c>
      <c r="L6177" s="96">
        <v>16104375.1500201</v>
      </c>
    </row>
    <row r="6178" spans="1:12" s="97" customFormat="1" ht="15" customHeight="1" x14ac:dyDescent="0.25">
      <c r="A6178" s="91" t="s">
        <v>57</v>
      </c>
      <c r="B6178" s="92" t="s">
        <v>44</v>
      </c>
      <c r="C6178" s="92" t="s">
        <v>54</v>
      </c>
      <c r="D6178" s="92" t="s">
        <v>37</v>
      </c>
      <c r="E6178" s="92" t="s">
        <v>62</v>
      </c>
      <c r="F6178" s="92" t="s">
        <v>120</v>
      </c>
      <c r="G6178" s="93" t="s">
        <v>37</v>
      </c>
      <c r="H6178" s="93" t="s">
        <v>37</v>
      </c>
      <c r="I6178" s="92" t="s">
        <v>117</v>
      </c>
      <c r="J6178" s="94">
        <v>3375</v>
      </c>
      <c r="K6178" s="95">
        <v>7198</v>
      </c>
      <c r="L6178" s="96">
        <v>987224.77000004996</v>
      </c>
    </row>
    <row r="6179" spans="1:12" s="97" customFormat="1" ht="15" customHeight="1" x14ac:dyDescent="0.25">
      <c r="A6179" s="91" t="s">
        <v>57</v>
      </c>
      <c r="B6179" s="92" t="s">
        <v>44</v>
      </c>
      <c r="C6179" s="92" t="s">
        <v>54</v>
      </c>
      <c r="D6179" s="92" t="s">
        <v>37</v>
      </c>
      <c r="E6179" s="92" t="s">
        <v>62</v>
      </c>
      <c r="F6179" s="92" t="s">
        <v>120</v>
      </c>
      <c r="G6179" s="93" t="s">
        <v>37</v>
      </c>
      <c r="H6179" s="93" t="s">
        <v>37</v>
      </c>
      <c r="I6179" s="92" t="s">
        <v>45</v>
      </c>
      <c r="J6179" s="94">
        <v>6314</v>
      </c>
      <c r="K6179" s="95">
        <v>9763</v>
      </c>
      <c r="L6179" s="96">
        <v>959741.53000000701</v>
      </c>
    </row>
    <row r="6180" spans="1:12" s="97" customFormat="1" ht="15" customHeight="1" x14ac:dyDescent="0.25">
      <c r="A6180" s="91" t="s">
        <v>57</v>
      </c>
      <c r="B6180" s="92" t="s">
        <v>44</v>
      </c>
      <c r="C6180" s="92" t="s">
        <v>54</v>
      </c>
      <c r="D6180" s="92" t="s">
        <v>37</v>
      </c>
      <c r="E6180" s="92" t="s">
        <v>62</v>
      </c>
      <c r="F6180" s="92" t="s">
        <v>121</v>
      </c>
      <c r="G6180" s="93" t="s">
        <v>37</v>
      </c>
      <c r="H6180" s="93" t="s">
        <v>37</v>
      </c>
      <c r="I6180" s="92" t="s">
        <v>117</v>
      </c>
      <c r="J6180" s="94">
        <v>32397</v>
      </c>
      <c r="K6180" s="95">
        <v>69358</v>
      </c>
      <c r="L6180" s="96">
        <v>6676814.8300006399</v>
      </c>
    </row>
    <row r="6181" spans="1:12" s="97" customFormat="1" ht="15" customHeight="1" x14ac:dyDescent="0.25">
      <c r="A6181" s="91" t="s">
        <v>57</v>
      </c>
      <c r="B6181" s="92" t="s">
        <v>44</v>
      </c>
      <c r="C6181" s="92" t="s">
        <v>54</v>
      </c>
      <c r="D6181" s="92" t="s">
        <v>37</v>
      </c>
      <c r="E6181" s="92" t="s">
        <v>62</v>
      </c>
      <c r="F6181" s="92" t="s">
        <v>121</v>
      </c>
      <c r="G6181" s="93" t="s">
        <v>37</v>
      </c>
      <c r="H6181" s="93" t="s">
        <v>37</v>
      </c>
      <c r="I6181" s="92" t="s">
        <v>45</v>
      </c>
      <c r="J6181" s="94">
        <v>70508</v>
      </c>
      <c r="K6181" s="95">
        <v>112467</v>
      </c>
      <c r="L6181" s="96">
        <v>6584818.4300047103</v>
      </c>
    </row>
    <row r="6182" spans="1:12" s="97" customFormat="1" ht="15" customHeight="1" x14ac:dyDescent="0.25">
      <c r="A6182" s="91" t="s">
        <v>57</v>
      </c>
      <c r="B6182" s="92" t="s">
        <v>44</v>
      </c>
      <c r="C6182" s="92" t="s">
        <v>54</v>
      </c>
      <c r="D6182" s="92" t="s">
        <v>37</v>
      </c>
      <c r="E6182" s="92" t="s">
        <v>62</v>
      </c>
      <c r="F6182" s="92" t="s">
        <v>60</v>
      </c>
      <c r="G6182" s="93" t="s">
        <v>37</v>
      </c>
      <c r="H6182" s="93" t="s">
        <v>37</v>
      </c>
      <c r="I6182" s="92" t="s">
        <v>117</v>
      </c>
      <c r="J6182" s="94">
        <v>8109</v>
      </c>
      <c r="K6182" s="95">
        <v>17584</v>
      </c>
      <c r="L6182" s="96">
        <v>1669627.3300002399</v>
      </c>
    </row>
    <row r="6183" spans="1:12" s="97" customFormat="1" ht="15" customHeight="1" x14ac:dyDescent="0.25">
      <c r="A6183" s="91" t="s">
        <v>57</v>
      </c>
      <c r="B6183" s="92" t="s">
        <v>44</v>
      </c>
      <c r="C6183" s="92" t="s">
        <v>54</v>
      </c>
      <c r="D6183" s="92" t="s">
        <v>37</v>
      </c>
      <c r="E6183" s="92" t="s">
        <v>62</v>
      </c>
      <c r="F6183" s="92" t="s">
        <v>60</v>
      </c>
      <c r="G6183" s="93" t="s">
        <v>37</v>
      </c>
      <c r="H6183" s="93" t="s">
        <v>37</v>
      </c>
      <c r="I6183" s="92" t="s">
        <v>45</v>
      </c>
      <c r="J6183" s="94">
        <v>14111</v>
      </c>
      <c r="K6183" s="95">
        <v>21001</v>
      </c>
      <c r="L6183" s="96">
        <v>1434935.93000008</v>
      </c>
    </row>
    <row r="6184" spans="1:12" s="97" customFormat="1" ht="15" customHeight="1" x14ac:dyDescent="0.25">
      <c r="A6184" s="91" t="s">
        <v>57</v>
      </c>
      <c r="B6184" s="92" t="s">
        <v>44</v>
      </c>
      <c r="C6184" s="92" t="s">
        <v>54</v>
      </c>
      <c r="D6184" s="92" t="s">
        <v>37</v>
      </c>
      <c r="E6184" s="92" t="s">
        <v>62</v>
      </c>
      <c r="F6184" s="92" t="s">
        <v>37</v>
      </c>
      <c r="G6184" s="93" t="s">
        <v>41</v>
      </c>
      <c r="H6184" s="93" t="s">
        <v>37</v>
      </c>
      <c r="I6184" s="92" t="s">
        <v>117</v>
      </c>
      <c r="J6184" s="94">
        <v>10919</v>
      </c>
      <c r="K6184" s="95">
        <v>23396</v>
      </c>
      <c r="L6184" s="96">
        <v>2293663.4500001702</v>
      </c>
    </row>
    <row r="6185" spans="1:12" s="97" customFormat="1" ht="15" customHeight="1" x14ac:dyDescent="0.25">
      <c r="A6185" s="91" t="s">
        <v>57</v>
      </c>
      <c r="B6185" s="92" t="s">
        <v>44</v>
      </c>
      <c r="C6185" s="92" t="s">
        <v>54</v>
      </c>
      <c r="D6185" s="92" t="s">
        <v>37</v>
      </c>
      <c r="E6185" s="92" t="s">
        <v>62</v>
      </c>
      <c r="F6185" s="92" t="s">
        <v>37</v>
      </c>
      <c r="G6185" s="93" t="s">
        <v>41</v>
      </c>
      <c r="H6185" s="93" t="s">
        <v>37</v>
      </c>
      <c r="I6185" s="92" t="s">
        <v>45</v>
      </c>
      <c r="J6185" s="94">
        <v>19730</v>
      </c>
      <c r="K6185" s="95">
        <v>29722</v>
      </c>
      <c r="L6185" s="96">
        <v>1854429.2100005499</v>
      </c>
    </row>
    <row r="6186" spans="1:12" s="97" customFormat="1" ht="15" customHeight="1" x14ac:dyDescent="0.25">
      <c r="A6186" s="91" t="s">
        <v>57</v>
      </c>
      <c r="B6186" s="92" t="s">
        <v>44</v>
      </c>
      <c r="C6186" s="92" t="s">
        <v>54</v>
      </c>
      <c r="D6186" s="92" t="s">
        <v>37</v>
      </c>
      <c r="E6186" s="92" t="s">
        <v>62</v>
      </c>
      <c r="F6186" s="92" t="s">
        <v>37</v>
      </c>
      <c r="G6186" s="93" t="s">
        <v>42</v>
      </c>
      <c r="H6186" s="93" t="s">
        <v>37</v>
      </c>
      <c r="I6186" s="92" t="s">
        <v>117</v>
      </c>
      <c r="J6186" s="94">
        <v>9371</v>
      </c>
      <c r="K6186" s="95">
        <v>18905</v>
      </c>
      <c r="L6186" s="96">
        <v>1894888.27000015</v>
      </c>
    </row>
    <row r="6187" spans="1:12" s="97" customFormat="1" ht="15" customHeight="1" x14ac:dyDescent="0.25">
      <c r="A6187" s="91" t="s">
        <v>57</v>
      </c>
      <c r="B6187" s="92" t="s">
        <v>44</v>
      </c>
      <c r="C6187" s="92" t="s">
        <v>54</v>
      </c>
      <c r="D6187" s="92" t="s">
        <v>37</v>
      </c>
      <c r="E6187" s="92" t="s">
        <v>62</v>
      </c>
      <c r="F6187" s="92" t="s">
        <v>37</v>
      </c>
      <c r="G6187" s="93" t="s">
        <v>42</v>
      </c>
      <c r="H6187" s="93" t="s">
        <v>37</v>
      </c>
      <c r="I6187" s="92" t="s">
        <v>45</v>
      </c>
      <c r="J6187" s="94">
        <v>18895</v>
      </c>
      <c r="K6187" s="95">
        <v>27577</v>
      </c>
      <c r="L6187" s="96">
        <v>1714974.9300005001</v>
      </c>
    </row>
    <row r="6188" spans="1:12" s="97" customFormat="1" ht="15" customHeight="1" x14ac:dyDescent="0.25">
      <c r="A6188" s="91" t="s">
        <v>57</v>
      </c>
      <c r="B6188" s="92" t="s">
        <v>44</v>
      </c>
      <c r="C6188" s="92" t="s">
        <v>54</v>
      </c>
      <c r="D6188" s="92" t="s">
        <v>37</v>
      </c>
      <c r="E6188" s="92" t="s">
        <v>62</v>
      </c>
      <c r="F6188" s="92" t="s">
        <v>37</v>
      </c>
      <c r="G6188" s="93" t="s">
        <v>43</v>
      </c>
      <c r="H6188" s="93" t="s">
        <v>37</v>
      </c>
      <c r="I6188" s="92" t="s">
        <v>117</v>
      </c>
      <c r="J6188" s="94">
        <v>9211</v>
      </c>
      <c r="K6188" s="95">
        <v>17539</v>
      </c>
      <c r="L6188" s="96">
        <v>1755106.07000016</v>
      </c>
    </row>
    <row r="6189" spans="1:12" s="97" customFormat="1" ht="15" customHeight="1" x14ac:dyDescent="0.25">
      <c r="A6189" s="91" t="s">
        <v>57</v>
      </c>
      <c r="B6189" s="92" t="s">
        <v>44</v>
      </c>
      <c r="C6189" s="92" t="s">
        <v>54</v>
      </c>
      <c r="D6189" s="92" t="s">
        <v>37</v>
      </c>
      <c r="E6189" s="92" t="s">
        <v>62</v>
      </c>
      <c r="F6189" s="92" t="s">
        <v>37</v>
      </c>
      <c r="G6189" s="93" t="s">
        <v>43</v>
      </c>
      <c r="H6189" s="93" t="s">
        <v>37</v>
      </c>
      <c r="I6189" s="92" t="s">
        <v>45</v>
      </c>
      <c r="J6189" s="94">
        <v>19520</v>
      </c>
      <c r="K6189" s="95">
        <v>28313</v>
      </c>
      <c r="L6189" s="96">
        <v>1756282.2900004799</v>
      </c>
    </row>
    <row r="6190" spans="1:12" s="97" customFormat="1" ht="15" customHeight="1" x14ac:dyDescent="0.25">
      <c r="A6190" s="91" t="s">
        <v>57</v>
      </c>
      <c r="B6190" s="92" t="s">
        <v>44</v>
      </c>
      <c r="C6190" s="92" t="s">
        <v>54</v>
      </c>
      <c r="D6190" s="92" t="s">
        <v>37</v>
      </c>
      <c r="E6190" s="92" t="s">
        <v>62</v>
      </c>
      <c r="F6190" s="92" t="s">
        <v>37</v>
      </c>
      <c r="G6190" s="93" t="s">
        <v>44</v>
      </c>
      <c r="H6190" s="93" t="s">
        <v>37</v>
      </c>
      <c r="I6190" s="92" t="s">
        <v>117</v>
      </c>
      <c r="J6190" s="94">
        <v>8810</v>
      </c>
      <c r="K6190" s="95">
        <v>16969</v>
      </c>
      <c r="L6190" s="96">
        <v>1725382.77000016</v>
      </c>
    </row>
    <row r="6191" spans="1:12" s="97" customFormat="1" ht="15" customHeight="1" x14ac:dyDescent="0.25">
      <c r="A6191" s="91" t="s">
        <v>57</v>
      </c>
      <c r="B6191" s="92" t="s">
        <v>44</v>
      </c>
      <c r="C6191" s="92" t="s">
        <v>54</v>
      </c>
      <c r="D6191" s="92" t="s">
        <v>37</v>
      </c>
      <c r="E6191" s="92" t="s">
        <v>62</v>
      </c>
      <c r="F6191" s="92" t="s">
        <v>37</v>
      </c>
      <c r="G6191" s="93" t="s">
        <v>44</v>
      </c>
      <c r="H6191" s="93" t="s">
        <v>37</v>
      </c>
      <c r="I6191" s="92" t="s">
        <v>45</v>
      </c>
      <c r="J6191" s="94">
        <v>19442</v>
      </c>
      <c r="K6191" s="95">
        <v>28400</v>
      </c>
      <c r="L6191" s="96">
        <v>1795745.8400004699</v>
      </c>
    </row>
    <row r="6192" spans="1:12" s="97" customFormat="1" ht="15" customHeight="1" x14ac:dyDescent="0.25">
      <c r="A6192" s="91" t="s">
        <v>57</v>
      </c>
      <c r="B6192" s="92" t="s">
        <v>44</v>
      </c>
      <c r="C6192" s="92" t="s">
        <v>54</v>
      </c>
      <c r="D6192" s="92" t="s">
        <v>37</v>
      </c>
      <c r="E6192" s="92" t="s">
        <v>62</v>
      </c>
      <c r="F6192" s="92" t="s">
        <v>37</v>
      </c>
      <c r="G6192" s="93" t="s">
        <v>98</v>
      </c>
      <c r="H6192" s="93" t="s">
        <v>37</v>
      </c>
      <c r="I6192" s="92" t="s">
        <v>117</v>
      </c>
      <c r="J6192" s="94">
        <v>7948</v>
      </c>
      <c r="K6192" s="95">
        <v>15144</v>
      </c>
      <c r="L6192" s="96">
        <v>1492335.10000016</v>
      </c>
    </row>
    <row r="6193" spans="1:12" s="97" customFormat="1" ht="15" customHeight="1" x14ac:dyDescent="0.25">
      <c r="A6193" s="91" t="s">
        <v>57</v>
      </c>
      <c r="B6193" s="92" t="s">
        <v>44</v>
      </c>
      <c r="C6193" s="92" t="s">
        <v>54</v>
      </c>
      <c r="D6193" s="92" t="s">
        <v>37</v>
      </c>
      <c r="E6193" s="92" t="s">
        <v>62</v>
      </c>
      <c r="F6193" s="92" t="s">
        <v>37</v>
      </c>
      <c r="G6193" s="93" t="s">
        <v>98</v>
      </c>
      <c r="H6193" s="93" t="s">
        <v>37</v>
      </c>
      <c r="I6193" s="92" t="s">
        <v>45</v>
      </c>
      <c r="J6193" s="94">
        <v>18444</v>
      </c>
      <c r="K6193" s="95">
        <v>27297</v>
      </c>
      <c r="L6193" s="96">
        <v>1748792.3200004401</v>
      </c>
    </row>
    <row r="6194" spans="1:12" s="97" customFormat="1" ht="15" customHeight="1" x14ac:dyDescent="0.25">
      <c r="A6194" s="91" t="s">
        <v>57</v>
      </c>
      <c r="B6194" s="92" t="s">
        <v>44</v>
      </c>
      <c r="C6194" s="92" t="s">
        <v>54</v>
      </c>
      <c r="D6194" s="92" t="s">
        <v>37</v>
      </c>
      <c r="E6194" s="92" t="s">
        <v>62</v>
      </c>
      <c r="F6194" s="92" t="s">
        <v>37</v>
      </c>
      <c r="G6194" s="93" t="s">
        <v>37</v>
      </c>
      <c r="H6194" s="93" t="s">
        <v>122</v>
      </c>
      <c r="I6194" s="92" t="s">
        <v>117</v>
      </c>
      <c r="J6194" s="94">
        <v>4869</v>
      </c>
      <c r="K6194" s="95">
        <v>9936</v>
      </c>
      <c r="L6194" s="96">
        <v>965541.98000001197</v>
      </c>
    </row>
    <row r="6195" spans="1:12" s="97" customFormat="1" ht="15" customHeight="1" x14ac:dyDescent="0.25">
      <c r="A6195" s="91" t="s">
        <v>57</v>
      </c>
      <c r="B6195" s="92" t="s">
        <v>44</v>
      </c>
      <c r="C6195" s="92" t="s">
        <v>54</v>
      </c>
      <c r="D6195" s="92" t="s">
        <v>37</v>
      </c>
      <c r="E6195" s="92" t="s">
        <v>62</v>
      </c>
      <c r="F6195" s="92" t="s">
        <v>37</v>
      </c>
      <c r="G6195" s="93" t="s">
        <v>37</v>
      </c>
      <c r="H6195" s="93" t="s">
        <v>122</v>
      </c>
      <c r="I6195" s="92" t="s">
        <v>45</v>
      </c>
      <c r="J6195" s="94">
        <v>9561</v>
      </c>
      <c r="K6195" s="95">
        <v>14245</v>
      </c>
      <c r="L6195" s="96">
        <v>903956.80999996595</v>
      </c>
    </row>
    <row r="6196" spans="1:12" s="97" customFormat="1" ht="15" customHeight="1" x14ac:dyDescent="0.25">
      <c r="A6196" s="91" t="s">
        <v>57</v>
      </c>
      <c r="B6196" s="92" t="s">
        <v>44</v>
      </c>
      <c r="C6196" s="92" t="s">
        <v>54</v>
      </c>
      <c r="D6196" s="92" t="s">
        <v>37</v>
      </c>
      <c r="E6196" s="92" t="s">
        <v>62</v>
      </c>
      <c r="F6196" s="92" t="s">
        <v>37</v>
      </c>
      <c r="G6196" s="93" t="s">
        <v>37</v>
      </c>
      <c r="H6196" s="93" t="s">
        <v>37</v>
      </c>
      <c r="I6196" s="92" t="s">
        <v>117</v>
      </c>
      <c r="J6196" s="94">
        <v>43843</v>
      </c>
      <c r="K6196" s="95">
        <v>94140</v>
      </c>
      <c r="L6196" s="96">
        <v>9333666.9299888294</v>
      </c>
    </row>
    <row r="6197" spans="1:12" s="97" customFormat="1" ht="15" customHeight="1" x14ac:dyDescent="0.25">
      <c r="A6197" s="91" t="s">
        <v>57</v>
      </c>
      <c r="B6197" s="92" t="s">
        <v>44</v>
      </c>
      <c r="C6197" s="92" t="s">
        <v>54</v>
      </c>
      <c r="D6197" s="92" t="s">
        <v>37</v>
      </c>
      <c r="E6197" s="92" t="s">
        <v>62</v>
      </c>
      <c r="F6197" s="92" t="s">
        <v>37</v>
      </c>
      <c r="G6197" s="93" t="s">
        <v>37</v>
      </c>
      <c r="H6197" s="93" t="s">
        <v>37</v>
      </c>
      <c r="I6197" s="92" t="s">
        <v>45</v>
      </c>
      <c r="J6197" s="94">
        <v>90867</v>
      </c>
      <c r="K6197" s="95">
        <v>143231</v>
      </c>
      <c r="L6197" s="96">
        <v>8979495.8900062498</v>
      </c>
    </row>
    <row r="6198" spans="1:12" s="97" customFormat="1" ht="15" customHeight="1" x14ac:dyDescent="0.25">
      <c r="A6198" s="91" t="s">
        <v>57</v>
      </c>
      <c r="B6198" s="92" t="s">
        <v>44</v>
      </c>
      <c r="C6198" s="92" t="s">
        <v>54</v>
      </c>
      <c r="D6198" s="92" t="s">
        <v>37</v>
      </c>
      <c r="E6198" s="92" t="s">
        <v>62</v>
      </c>
      <c r="F6198" s="92" t="s">
        <v>37</v>
      </c>
      <c r="G6198" s="93" t="s">
        <v>37</v>
      </c>
      <c r="H6198" s="93" t="s">
        <v>64</v>
      </c>
      <c r="I6198" s="92" t="s">
        <v>117</v>
      </c>
      <c r="J6198" s="94">
        <v>38277</v>
      </c>
      <c r="K6198" s="95">
        <v>82548</v>
      </c>
      <c r="L6198" s="96">
        <v>8244785.0199981602</v>
      </c>
    </row>
    <row r="6199" spans="1:12" s="97" customFormat="1" ht="15" customHeight="1" x14ac:dyDescent="0.25">
      <c r="A6199" s="91" t="s">
        <v>57</v>
      </c>
      <c r="B6199" s="92" t="s">
        <v>44</v>
      </c>
      <c r="C6199" s="92" t="s">
        <v>54</v>
      </c>
      <c r="D6199" s="92" t="s">
        <v>37</v>
      </c>
      <c r="E6199" s="92" t="s">
        <v>62</v>
      </c>
      <c r="F6199" s="92" t="s">
        <v>37</v>
      </c>
      <c r="G6199" s="93" t="s">
        <v>37</v>
      </c>
      <c r="H6199" s="93" t="s">
        <v>64</v>
      </c>
      <c r="I6199" s="92" t="s">
        <v>45</v>
      </c>
      <c r="J6199" s="94">
        <v>80918</v>
      </c>
      <c r="K6199" s="95">
        <v>127964</v>
      </c>
      <c r="L6199" s="96">
        <v>8018599.0000065202</v>
      </c>
    </row>
    <row r="6200" spans="1:12" s="97" customFormat="1" ht="15" customHeight="1" x14ac:dyDescent="0.25">
      <c r="A6200" s="91" t="s">
        <v>57</v>
      </c>
      <c r="B6200" s="92" t="s">
        <v>44</v>
      </c>
      <c r="C6200" s="92" t="s">
        <v>54</v>
      </c>
      <c r="D6200" s="92" t="s">
        <v>37</v>
      </c>
      <c r="E6200" s="92" t="s">
        <v>37</v>
      </c>
      <c r="F6200" s="92" t="s">
        <v>120</v>
      </c>
      <c r="G6200" s="93" t="s">
        <v>41</v>
      </c>
      <c r="H6200" s="93" t="s">
        <v>37</v>
      </c>
      <c r="I6200" s="92" t="s">
        <v>117</v>
      </c>
      <c r="J6200" s="94">
        <v>1834</v>
      </c>
      <c r="K6200" s="95">
        <v>4276</v>
      </c>
      <c r="L6200" s="96">
        <v>612163.48000000301</v>
      </c>
    </row>
    <row r="6201" spans="1:12" s="97" customFormat="1" ht="15" customHeight="1" x14ac:dyDescent="0.25">
      <c r="A6201" s="91" t="s">
        <v>57</v>
      </c>
      <c r="B6201" s="92" t="s">
        <v>44</v>
      </c>
      <c r="C6201" s="92" t="s">
        <v>54</v>
      </c>
      <c r="D6201" s="92" t="s">
        <v>37</v>
      </c>
      <c r="E6201" s="92" t="s">
        <v>37</v>
      </c>
      <c r="F6201" s="92" t="s">
        <v>120</v>
      </c>
      <c r="G6201" s="93" t="s">
        <v>41</v>
      </c>
      <c r="H6201" s="93" t="s">
        <v>37</v>
      </c>
      <c r="I6201" s="92" t="s">
        <v>45</v>
      </c>
      <c r="J6201" s="94">
        <v>2867</v>
      </c>
      <c r="K6201" s="95">
        <v>4329</v>
      </c>
      <c r="L6201" s="96">
        <v>385659.31999999197</v>
      </c>
    </row>
    <row r="6202" spans="1:12" s="97" customFormat="1" ht="15" customHeight="1" x14ac:dyDescent="0.25">
      <c r="A6202" s="91" t="s">
        <v>57</v>
      </c>
      <c r="B6202" s="92" t="s">
        <v>44</v>
      </c>
      <c r="C6202" s="92" t="s">
        <v>54</v>
      </c>
      <c r="D6202" s="92" t="s">
        <v>37</v>
      </c>
      <c r="E6202" s="92" t="s">
        <v>37</v>
      </c>
      <c r="F6202" s="92" t="s">
        <v>120</v>
      </c>
      <c r="G6202" s="93" t="s">
        <v>42</v>
      </c>
      <c r="H6202" s="93" t="s">
        <v>37</v>
      </c>
      <c r="I6202" s="92" t="s">
        <v>117</v>
      </c>
      <c r="J6202" s="94">
        <v>1905</v>
      </c>
      <c r="K6202" s="95">
        <v>4152</v>
      </c>
      <c r="L6202" s="96">
        <v>589976.93999999901</v>
      </c>
    </row>
    <row r="6203" spans="1:12" s="97" customFormat="1" ht="15" customHeight="1" x14ac:dyDescent="0.25">
      <c r="A6203" s="91" t="s">
        <v>57</v>
      </c>
      <c r="B6203" s="92" t="s">
        <v>44</v>
      </c>
      <c r="C6203" s="92" t="s">
        <v>54</v>
      </c>
      <c r="D6203" s="92" t="s">
        <v>37</v>
      </c>
      <c r="E6203" s="92" t="s">
        <v>37</v>
      </c>
      <c r="F6203" s="92" t="s">
        <v>120</v>
      </c>
      <c r="G6203" s="93" t="s">
        <v>42</v>
      </c>
      <c r="H6203" s="93" t="s">
        <v>37</v>
      </c>
      <c r="I6203" s="92" t="s">
        <v>45</v>
      </c>
      <c r="J6203" s="94">
        <v>3215</v>
      </c>
      <c r="K6203" s="95">
        <v>4737</v>
      </c>
      <c r="L6203" s="96">
        <v>433320.54999998998</v>
      </c>
    </row>
    <row r="6204" spans="1:12" s="97" customFormat="1" ht="15" customHeight="1" x14ac:dyDescent="0.25">
      <c r="A6204" s="91" t="s">
        <v>57</v>
      </c>
      <c r="B6204" s="92" t="s">
        <v>44</v>
      </c>
      <c r="C6204" s="92" t="s">
        <v>54</v>
      </c>
      <c r="D6204" s="92" t="s">
        <v>37</v>
      </c>
      <c r="E6204" s="92" t="s">
        <v>37</v>
      </c>
      <c r="F6204" s="92" t="s">
        <v>120</v>
      </c>
      <c r="G6204" s="93" t="s">
        <v>43</v>
      </c>
      <c r="H6204" s="93" t="s">
        <v>37</v>
      </c>
      <c r="I6204" s="92" t="s">
        <v>117</v>
      </c>
      <c r="J6204" s="94">
        <v>2186</v>
      </c>
      <c r="K6204" s="95">
        <v>4576</v>
      </c>
      <c r="L6204" s="96">
        <v>618277.61000000197</v>
      </c>
    </row>
    <row r="6205" spans="1:12" s="97" customFormat="1" ht="15" customHeight="1" x14ac:dyDescent="0.25">
      <c r="A6205" s="91" t="s">
        <v>57</v>
      </c>
      <c r="B6205" s="92" t="s">
        <v>44</v>
      </c>
      <c r="C6205" s="92" t="s">
        <v>54</v>
      </c>
      <c r="D6205" s="92" t="s">
        <v>37</v>
      </c>
      <c r="E6205" s="92" t="s">
        <v>37</v>
      </c>
      <c r="F6205" s="92" t="s">
        <v>120</v>
      </c>
      <c r="G6205" s="93" t="s">
        <v>43</v>
      </c>
      <c r="H6205" s="93" t="s">
        <v>37</v>
      </c>
      <c r="I6205" s="92" t="s">
        <v>45</v>
      </c>
      <c r="J6205" s="94">
        <v>3944</v>
      </c>
      <c r="K6205" s="95">
        <v>5978</v>
      </c>
      <c r="L6205" s="96">
        <v>528876.39999998605</v>
      </c>
    </row>
    <row r="6206" spans="1:12" s="97" customFormat="1" ht="15" customHeight="1" x14ac:dyDescent="0.25">
      <c r="A6206" s="91" t="s">
        <v>57</v>
      </c>
      <c r="B6206" s="92" t="s">
        <v>44</v>
      </c>
      <c r="C6206" s="92" t="s">
        <v>54</v>
      </c>
      <c r="D6206" s="92" t="s">
        <v>37</v>
      </c>
      <c r="E6206" s="92" t="s">
        <v>37</v>
      </c>
      <c r="F6206" s="92" t="s">
        <v>120</v>
      </c>
      <c r="G6206" s="93" t="s">
        <v>44</v>
      </c>
      <c r="H6206" s="93" t="s">
        <v>37</v>
      </c>
      <c r="I6206" s="92" t="s">
        <v>117</v>
      </c>
      <c r="J6206" s="94">
        <v>2471</v>
      </c>
      <c r="K6206" s="95">
        <v>5772</v>
      </c>
      <c r="L6206" s="96">
        <v>806035.12000003003</v>
      </c>
    </row>
    <row r="6207" spans="1:12" s="97" customFormat="1" ht="15" customHeight="1" x14ac:dyDescent="0.25">
      <c r="A6207" s="91" t="s">
        <v>57</v>
      </c>
      <c r="B6207" s="92" t="s">
        <v>44</v>
      </c>
      <c r="C6207" s="92" t="s">
        <v>54</v>
      </c>
      <c r="D6207" s="92" t="s">
        <v>37</v>
      </c>
      <c r="E6207" s="92" t="s">
        <v>37</v>
      </c>
      <c r="F6207" s="92" t="s">
        <v>120</v>
      </c>
      <c r="G6207" s="93" t="s">
        <v>44</v>
      </c>
      <c r="H6207" s="93" t="s">
        <v>37</v>
      </c>
      <c r="I6207" s="92" t="s">
        <v>45</v>
      </c>
      <c r="J6207" s="94">
        <v>4373</v>
      </c>
      <c r="K6207" s="95">
        <v>6696</v>
      </c>
      <c r="L6207" s="96">
        <v>606594.41999997897</v>
      </c>
    </row>
    <row r="6208" spans="1:12" s="97" customFormat="1" ht="15" customHeight="1" x14ac:dyDescent="0.25">
      <c r="A6208" s="91" t="s">
        <v>57</v>
      </c>
      <c r="B6208" s="92" t="s">
        <v>44</v>
      </c>
      <c r="C6208" s="92" t="s">
        <v>54</v>
      </c>
      <c r="D6208" s="92" t="s">
        <v>37</v>
      </c>
      <c r="E6208" s="92" t="s">
        <v>37</v>
      </c>
      <c r="F6208" s="92" t="s">
        <v>120</v>
      </c>
      <c r="G6208" s="93" t="s">
        <v>98</v>
      </c>
      <c r="H6208" s="93" t="s">
        <v>37</v>
      </c>
      <c r="I6208" s="92" t="s">
        <v>117</v>
      </c>
      <c r="J6208" s="94">
        <v>2537</v>
      </c>
      <c r="K6208" s="95">
        <v>5342</v>
      </c>
      <c r="L6208" s="96">
        <v>736004.85000001604</v>
      </c>
    </row>
    <row r="6209" spans="1:12" s="97" customFormat="1" ht="15" customHeight="1" x14ac:dyDescent="0.25">
      <c r="A6209" s="91" t="s">
        <v>57</v>
      </c>
      <c r="B6209" s="92" t="s">
        <v>44</v>
      </c>
      <c r="C6209" s="92" t="s">
        <v>54</v>
      </c>
      <c r="D6209" s="92" t="s">
        <v>37</v>
      </c>
      <c r="E6209" s="92" t="s">
        <v>37</v>
      </c>
      <c r="F6209" s="92" t="s">
        <v>120</v>
      </c>
      <c r="G6209" s="93" t="s">
        <v>98</v>
      </c>
      <c r="H6209" s="93" t="s">
        <v>37</v>
      </c>
      <c r="I6209" s="92" t="s">
        <v>45</v>
      </c>
      <c r="J6209" s="94">
        <v>4575</v>
      </c>
      <c r="K6209" s="95">
        <v>7045</v>
      </c>
      <c r="L6209" s="96">
        <v>624112.26999997604</v>
      </c>
    </row>
    <row r="6210" spans="1:12" s="97" customFormat="1" ht="15" customHeight="1" x14ac:dyDescent="0.25">
      <c r="A6210" s="91" t="s">
        <v>57</v>
      </c>
      <c r="B6210" s="92" t="s">
        <v>44</v>
      </c>
      <c r="C6210" s="92" t="s">
        <v>54</v>
      </c>
      <c r="D6210" s="92" t="s">
        <v>37</v>
      </c>
      <c r="E6210" s="92" t="s">
        <v>37</v>
      </c>
      <c r="F6210" s="92" t="s">
        <v>120</v>
      </c>
      <c r="G6210" s="93" t="s">
        <v>37</v>
      </c>
      <c r="H6210" s="93" t="s">
        <v>122</v>
      </c>
      <c r="I6210" s="92" t="s">
        <v>117</v>
      </c>
      <c r="J6210" s="94">
        <v>1320</v>
      </c>
      <c r="K6210" s="95">
        <v>3239</v>
      </c>
      <c r="L6210" s="96">
        <v>403717.67000000301</v>
      </c>
    </row>
    <row r="6211" spans="1:12" s="97" customFormat="1" ht="15" customHeight="1" x14ac:dyDescent="0.25">
      <c r="A6211" s="91" t="s">
        <v>57</v>
      </c>
      <c r="B6211" s="92" t="s">
        <v>44</v>
      </c>
      <c r="C6211" s="92" t="s">
        <v>54</v>
      </c>
      <c r="D6211" s="92" t="s">
        <v>37</v>
      </c>
      <c r="E6211" s="92" t="s">
        <v>37</v>
      </c>
      <c r="F6211" s="92" t="s">
        <v>120</v>
      </c>
      <c r="G6211" s="93" t="s">
        <v>37</v>
      </c>
      <c r="H6211" s="93" t="s">
        <v>122</v>
      </c>
      <c r="I6211" s="92" t="s">
        <v>45</v>
      </c>
      <c r="J6211" s="94">
        <v>1996</v>
      </c>
      <c r="K6211" s="95">
        <v>3164</v>
      </c>
      <c r="L6211" s="96">
        <v>270161.62999999098</v>
      </c>
    </row>
    <row r="6212" spans="1:12" s="97" customFormat="1" ht="15" customHeight="1" x14ac:dyDescent="0.25">
      <c r="A6212" s="91" t="s">
        <v>57</v>
      </c>
      <c r="B6212" s="92" t="s">
        <v>44</v>
      </c>
      <c r="C6212" s="92" t="s">
        <v>54</v>
      </c>
      <c r="D6212" s="92" t="s">
        <v>37</v>
      </c>
      <c r="E6212" s="92" t="s">
        <v>37</v>
      </c>
      <c r="F6212" s="92" t="s">
        <v>120</v>
      </c>
      <c r="G6212" s="93" t="s">
        <v>37</v>
      </c>
      <c r="H6212" s="93" t="s">
        <v>37</v>
      </c>
      <c r="I6212" s="92" t="s">
        <v>117</v>
      </c>
      <c r="J6212" s="94">
        <v>10090</v>
      </c>
      <c r="K6212" s="95">
        <v>24386</v>
      </c>
      <c r="L6212" s="96">
        <v>3396396.71999959</v>
      </c>
    </row>
    <row r="6213" spans="1:12" s="97" customFormat="1" ht="15" customHeight="1" x14ac:dyDescent="0.25">
      <c r="A6213" s="91" t="s">
        <v>57</v>
      </c>
      <c r="B6213" s="92" t="s">
        <v>44</v>
      </c>
      <c r="C6213" s="92" t="s">
        <v>54</v>
      </c>
      <c r="D6213" s="92" t="s">
        <v>37</v>
      </c>
      <c r="E6213" s="92" t="s">
        <v>37</v>
      </c>
      <c r="F6213" s="92" t="s">
        <v>120</v>
      </c>
      <c r="G6213" s="93" t="s">
        <v>37</v>
      </c>
      <c r="H6213" s="93" t="s">
        <v>37</v>
      </c>
      <c r="I6213" s="92" t="s">
        <v>45</v>
      </c>
      <c r="J6213" s="94">
        <v>17790</v>
      </c>
      <c r="K6213" s="95">
        <v>29166</v>
      </c>
      <c r="L6213" s="96">
        <v>2616252.4600017699</v>
      </c>
    </row>
    <row r="6214" spans="1:12" s="97" customFormat="1" ht="15" customHeight="1" x14ac:dyDescent="0.25">
      <c r="A6214" s="91" t="s">
        <v>57</v>
      </c>
      <c r="B6214" s="92" t="s">
        <v>44</v>
      </c>
      <c r="C6214" s="92" t="s">
        <v>54</v>
      </c>
      <c r="D6214" s="92" t="s">
        <v>37</v>
      </c>
      <c r="E6214" s="92" t="s">
        <v>37</v>
      </c>
      <c r="F6214" s="92" t="s">
        <v>120</v>
      </c>
      <c r="G6214" s="93" t="s">
        <v>37</v>
      </c>
      <c r="H6214" s="93" t="s">
        <v>64</v>
      </c>
      <c r="I6214" s="92" t="s">
        <v>117</v>
      </c>
      <c r="J6214" s="94">
        <v>8733</v>
      </c>
      <c r="K6214" s="95">
        <v>20991</v>
      </c>
      <c r="L6214" s="96">
        <v>2973046.0099997199</v>
      </c>
    </row>
    <row r="6215" spans="1:12" s="97" customFormat="1" ht="15" customHeight="1" x14ac:dyDescent="0.25">
      <c r="A6215" s="91" t="s">
        <v>57</v>
      </c>
      <c r="B6215" s="92" t="s">
        <v>44</v>
      </c>
      <c r="C6215" s="92" t="s">
        <v>54</v>
      </c>
      <c r="D6215" s="92" t="s">
        <v>37</v>
      </c>
      <c r="E6215" s="92" t="s">
        <v>37</v>
      </c>
      <c r="F6215" s="92" t="s">
        <v>120</v>
      </c>
      <c r="G6215" s="93" t="s">
        <v>37</v>
      </c>
      <c r="H6215" s="93" t="s">
        <v>64</v>
      </c>
      <c r="I6215" s="92" t="s">
        <v>45</v>
      </c>
      <c r="J6215" s="94">
        <v>15712</v>
      </c>
      <c r="K6215" s="95">
        <v>25783</v>
      </c>
      <c r="L6215" s="96">
        <v>2327314.4100012798</v>
      </c>
    </row>
    <row r="6216" spans="1:12" s="97" customFormat="1" ht="15" customHeight="1" x14ac:dyDescent="0.25">
      <c r="A6216" s="91" t="s">
        <v>57</v>
      </c>
      <c r="B6216" s="92" t="s">
        <v>44</v>
      </c>
      <c r="C6216" s="92" t="s">
        <v>54</v>
      </c>
      <c r="D6216" s="92" t="s">
        <v>37</v>
      </c>
      <c r="E6216" s="92" t="s">
        <v>37</v>
      </c>
      <c r="F6216" s="92" t="s">
        <v>121</v>
      </c>
      <c r="G6216" s="93" t="s">
        <v>41</v>
      </c>
      <c r="H6216" s="93" t="s">
        <v>37</v>
      </c>
      <c r="I6216" s="92" t="s">
        <v>117</v>
      </c>
      <c r="J6216" s="94">
        <v>20937</v>
      </c>
      <c r="K6216" s="95">
        <v>42296</v>
      </c>
      <c r="L6216" s="96">
        <v>4018223.69000044</v>
      </c>
    </row>
    <row r="6217" spans="1:12" s="97" customFormat="1" ht="15" customHeight="1" x14ac:dyDescent="0.25">
      <c r="A6217" s="91" t="s">
        <v>57</v>
      </c>
      <c r="B6217" s="92" t="s">
        <v>44</v>
      </c>
      <c r="C6217" s="92" t="s">
        <v>54</v>
      </c>
      <c r="D6217" s="92" t="s">
        <v>37</v>
      </c>
      <c r="E6217" s="92" t="s">
        <v>37</v>
      </c>
      <c r="F6217" s="92" t="s">
        <v>121</v>
      </c>
      <c r="G6217" s="93" t="s">
        <v>41</v>
      </c>
      <c r="H6217" s="93" t="s">
        <v>37</v>
      </c>
      <c r="I6217" s="92" t="s">
        <v>45</v>
      </c>
      <c r="J6217" s="94">
        <v>44700</v>
      </c>
      <c r="K6217" s="95">
        <v>69487</v>
      </c>
      <c r="L6217" s="96">
        <v>4118292.9700029301</v>
      </c>
    </row>
    <row r="6218" spans="1:12" s="97" customFormat="1" ht="15" customHeight="1" x14ac:dyDescent="0.25">
      <c r="A6218" s="91" t="s">
        <v>57</v>
      </c>
      <c r="B6218" s="92" t="s">
        <v>44</v>
      </c>
      <c r="C6218" s="92" t="s">
        <v>54</v>
      </c>
      <c r="D6218" s="92" t="s">
        <v>37</v>
      </c>
      <c r="E6218" s="92" t="s">
        <v>37</v>
      </c>
      <c r="F6218" s="92" t="s">
        <v>121</v>
      </c>
      <c r="G6218" s="93" t="s">
        <v>42</v>
      </c>
      <c r="H6218" s="93" t="s">
        <v>37</v>
      </c>
      <c r="I6218" s="92" t="s">
        <v>117</v>
      </c>
      <c r="J6218" s="94">
        <v>18834</v>
      </c>
      <c r="K6218" s="95">
        <v>35543</v>
      </c>
      <c r="L6218" s="96">
        <v>3338227.9100004002</v>
      </c>
    </row>
    <row r="6219" spans="1:12" s="97" customFormat="1" ht="15" customHeight="1" x14ac:dyDescent="0.25">
      <c r="A6219" s="91" t="s">
        <v>57</v>
      </c>
      <c r="B6219" s="92" t="s">
        <v>44</v>
      </c>
      <c r="C6219" s="92" t="s">
        <v>54</v>
      </c>
      <c r="D6219" s="92" t="s">
        <v>37</v>
      </c>
      <c r="E6219" s="92" t="s">
        <v>37</v>
      </c>
      <c r="F6219" s="92" t="s">
        <v>121</v>
      </c>
      <c r="G6219" s="93" t="s">
        <v>42</v>
      </c>
      <c r="H6219" s="93" t="s">
        <v>37</v>
      </c>
      <c r="I6219" s="92" t="s">
        <v>45</v>
      </c>
      <c r="J6219" s="94">
        <v>43793</v>
      </c>
      <c r="K6219" s="95">
        <v>65823</v>
      </c>
      <c r="L6219" s="96">
        <v>3864140.2600028198</v>
      </c>
    </row>
    <row r="6220" spans="1:12" s="97" customFormat="1" ht="15" customHeight="1" x14ac:dyDescent="0.25">
      <c r="A6220" s="91" t="s">
        <v>57</v>
      </c>
      <c r="B6220" s="92" t="s">
        <v>44</v>
      </c>
      <c r="C6220" s="92" t="s">
        <v>54</v>
      </c>
      <c r="D6220" s="92" t="s">
        <v>37</v>
      </c>
      <c r="E6220" s="92" t="s">
        <v>37</v>
      </c>
      <c r="F6220" s="92" t="s">
        <v>121</v>
      </c>
      <c r="G6220" s="93" t="s">
        <v>43</v>
      </c>
      <c r="H6220" s="93" t="s">
        <v>37</v>
      </c>
      <c r="I6220" s="92" t="s">
        <v>117</v>
      </c>
      <c r="J6220" s="94">
        <v>18541</v>
      </c>
      <c r="K6220" s="95">
        <v>33366</v>
      </c>
      <c r="L6220" s="96">
        <v>3137411.3300004201</v>
      </c>
    </row>
    <row r="6221" spans="1:12" s="97" customFormat="1" ht="15" customHeight="1" x14ac:dyDescent="0.25">
      <c r="A6221" s="91" t="s">
        <v>57</v>
      </c>
      <c r="B6221" s="92" t="s">
        <v>44</v>
      </c>
      <c r="C6221" s="92" t="s">
        <v>54</v>
      </c>
      <c r="D6221" s="92" t="s">
        <v>37</v>
      </c>
      <c r="E6221" s="92" t="s">
        <v>37</v>
      </c>
      <c r="F6221" s="92" t="s">
        <v>121</v>
      </c>
      <c r="G6221" s="93" t="s">
        <v>43</v>
      </c>
      <c r="H6221" s="93" t="s">
        <v>37</v>
      </c>
      <c r="I6221" s="92" t="s">
        <v>45</v>
      </c>
      <c r="J6221" s="94">
        <v>45496</v>
      </c>
      <c r="K6221" s="95">
        <v>67786</v>
      </c>
      <c r="L6221" s="96">
        <v>3986118.4900030298</v>
      </c>
    </row>
    <row r="6222" spans="1:12" s="97" customFormat="1" ht="15" customHeight="1" x14ac:dyDescent="0.25">
      <c r="A6222" s="91" t="s">
        <v>57</v>
      </c>
      <c r="B6222" s="92" t="s">
        <v>44</v>
      </c>
      <c r="C6222" s="92" t="s">
        <v>54</v>
      </c>
      <c r="D6222" s="92" t="s">
        <v>37</v>
      </c>
      <c r="E6222" s="92" t="s">
        <v>37</v>
      </c>
      <c r="F6222" s="92" t="s">
        <v>121</v>
      </c>
      <c r="G6222" s="93" t="s">
        <v>44</v>
      </c>
      <c r="H6222" s="93" t="s">
        <v>37</v>
      </c>
      <c r="I6222" s="92" t="s">
        <v>117</v>
      </c>
      <c r="J6222" s="94">
        <v>18188</v>
      </c>
      <c r="K6222" s="95">
        <v>32229</v>
      </c>
      <c r="L6222" s="96">
        <v>2977973.6500003701</v>
      </c>
    </row>
    <row r="6223" spans="1:12" s="97" customFormat="1" ht="15" customHeight="1" x14ac:dyDescent="0.25">
      <c r="A6223" s="91" t="s">
        <v>57</v>
      </c>
      <c r="B6223" s="92" t="s">
        <v>44</v>
      </c>
      <c r="C6223" s="92" t="s">
        <v>54</v>
      </c>
      <c r="D6223" s="92" t="s">
        <v>37</v>
      </c>
      <c r="E6223" s="92" t="s">
        <v>37</v>
      </c>
      <c r="F6223" s="92" t="s">
        <v>121</v>
      </c>
      <c r="G6223" s="93" t="s">
        <v>44</v>
      </c>
      <c r="H6223" s="93" t="s">
        <v>37</v>
      </c>
      <c r="I6223" s="92" t="s">
        <v>45</v>
      </c>
      <c r="J6223" s="94">
        <v>46090</v>
      </c>
      <c r="K6223" s="95">
        <v>68363</v>
      </c>
      <c r="L6223" s="96">
        <v>3998107.4800030598</v>
      </c>
    </row>
    <row r="6224" spans="1:12" s="97" customFormat="1" ht="15" customHeight="1" x14ac:dyDescent="0.25">
      <c r="A6224" s="91" t="s">
        <v>57</v>
      </c>
      <c r="B6224" s="92" t="s">
        <v>44</v>
      </c>
      <c r="C6224" s="92" t="s">
        <v>54</v>
      </c>
      <c r="D6224" s="92" t="s">
        <v>37</v>
      </c>
      <c r="E6224" s="92" t="s">
        <v>37</v>
      </c>
      <c r="F6224" s="92" t="s">
        <v>121</v>
      </c>
      <c r="G6224" s="93" t="s">
        <v>98</v>
      </c>
      <c r="H6224" s="93" t="s">
        <v>37</v>
      </c>
      <c r="I6224" s="92" t="s">
        <v>117</v>
      </c>
      <c r="J6224" s="94">
        <v>16315</v>
      </c>
      <c r="K6224" s="95">
        <v>29073</v>
      </c>
      <c r="L6224" s="96">
        <v>2655256.4400002402</v>
      </c>
    </row>
    <row r="6225" spans="1:12" s="97" customFormat="1" ht="15" customHeight="1" x14ac:dyDescent="0.25">
      <c r="A6225" s="91" t="s">
        <v>57</v>
      </c>
      <c r="B6225" s="92" t="s">
        <v>44</v>
      </c>
      <c r="C6225" s="92" t="s">
        <v>54</v>
      </c>
      <c r="D6225" s="92" t="s">
        <v>37</v>
      </c>
      <c r="E6225" s="92" t="s">
        <v>37</v>
      </c>
      <c r="F6225" s="92" t="s">
        <v>121</v>
      </c>
      <c r="G6225" s="93" t="s">
        <v>98</v>
      </c>
      <c r="H6225" s="93" t="s">
        <v>37</v>
      </c>
      <c r="I6225" s="92" t="s">
        <v>45</v>
      </c>
      <c r="J6225" s="94">
        <v>42431</v>
      </c>
      <c r="K6225" s="95">
        <v>63863</v>
      </c>
      <c r="L6225" s="96">
        <v>3751624.0800026599</v>
      </c>
    </row>
    <row r="6226" spans="1:12" s="97" customFormat="1" ht="15" customHeight="1" x14ac:dyDescent="0.25">
      <c r="A6226" s="91" t="s">
        <v>57</v>
      </c>
      <c r="B6226" s="92" t="s">
        <v>44</v>
      </c>
      <c r="C6226" s="92" t="s">
        <v>54</v>
      </c>
      <c r="D6226" s="92" t="s">
        <v>37</v>
      </c>
      <c r="E6226" s="92" t="s">
        <v>37</v>
      </c>
      <c r="F6226" s="92" t="s">
        <v>121</v>
      </c>
      <c r="G6226" s="93" t="s">
        <v>37</v>
      </c>
      <c r="H6226" s="93" t="s">
        <v>122</v>
      </c>
      <c r="I6226" s="92" t="s">
        <v>117</v>
      </c>
      <c r="J6226" s="94">
        <v>9665</v>
      </c>
      <c r="K6226" s="95">
        <v>18357</v>
      </c>
      <c r="L6226" s="96">
        <v>1658693.99000021</v>
      </c>
    </row>
    <row r="6227" spans="1:12" s="97" customFormat="1" ht="15" customHeight="1" x14ac:dyDescent="0.25">
      <c r="A6227" s="91" t="s">
        <v>57</v>
      </c>
      <c r="B6227" s="92" t="s">
        <v>44</v>
      </c>
      <c r="C6227" s="92" t="s">
        <v>54</v>
      </c>
      <c r="D6227" s="92" t="s">
        <v>37</v>
      </c>
      <c r="E6227" s="92" t="s">
        <v>37</v>
      </c>
      <c r="F6227" s="92" t="s">
        <v>121</v>
      </c>
      <c r="G6227" s="93" t="s">
        <v>37</v>
      </c>
      <c r="H6227" s="93" t="s">
        <v>122</v>
      </c>
      <c r="I6227" s="92" t="s">
        <v>45</v>
      </c>
      <c r="J6227" s="94">
        <v>21553</v>
      </c>
      <c r="K6227" s="95">
        <v>32580</v>
      </c>
      <c r="L6227" s="96">
        <v>1891689.5100012801</v>
      </c>
    </row>
    <row r="6228" spans="1:12" s="97" customFormat="1" ht="15" customHeight="1" x14ac:dyDescent="0.25">
      <c r="A6228" s="91" t="s">
        <v>57</v>
      </c>
      <c r="B6228" s="92" t="s">
        <v>44</v>
      </c>
      <c r="C6228" s="92" t="s">
        <v>54</v>
      </c>
      <c r="D6228" s="92" t="s">
        <v>37</v>
      </c>
      <c r="E6228" s="92" t="s">
        <v>37</v>
      </c>
      <c r="F6228" s="92" t="s">
        <v>121</v>
      </c>
      <c r="G6228" s="93" t="s">
        <v>37</v>
      </c>
      <c r="H6228" s="93" t="s">
        <v>37</v>
      </c>
      <c r="I6228" s="92" t="s">
        <v>117</v>
      </c>
      <c r="J6228" s="94">
        <v>87555</v>
      </c>
      <c r="K6228" s="95">
        <v>176158</v>
      </c>
      <c r="L6228" s="96">
        <v>16424424.1300066</v>
      </c>
    </row>
    <row r="6229" spans="1:12" s="97" customFormat="1" ht="15" customHeight="1" x14ac:dyDescent="0.25">
      <c r="A6229" s="91" t="s">
        <v>57</v>
      </c>
      <c r="B6229" s="92" t="s">
        <v>44</v>
      </c>
      <c r="C6229" s="92" t="s">
        <v>54</v>
      </c>
      <c r="D6229" s="92" t="s">
        <v>37</v>
      </c>
      <c r="E6229" s="92" t="s">
        <v>37</v>
      </c>
      <c r="F6229" s="92" t="s">
        <v>121</v>
      </c>
      <c r="G6229" s="93" t="s">
        <v>37</v>
      </c>
      <c r="H6229" s="93" t="s">
        <v>37</v>
      </c>
      <c r="I6229" s="92" t="s">
        <v>45</v>
      </c>
      <c r="J6229" s="94">
        <v>210067</v>
      </c>
      <c r="K6229" s="95">
        <v>339828</v>
      </c>
      <c r="L6229" s="96">
        <v>19968053.2599346</v>
      </c>
    </row>
    <row r="6230" spans="1:12" s="97" customFormat="1" ht="15" customHeight="1" x14ac:dyDescent="0.25">
      <c r="A6230" s="91" t="s">
        <v>57</v>
      </c>
      <c r="B6230" s="92" t="s">
        <v>44</v>
      </c>
      <c r="C6230" s="92" t="s">
        <v>54</v>
      </c>
      <c r="D6230" s="92" t="s">
        <v>37</v>
      </c>
      <c r="E6230" s="92" t="s">
        <v>37</v>
      </c>
      <c r="F6230" s="92" t="s">
        <v>121</v>
      </c>
      <c r="G6230" s="93" t="s">
        <v>37</v>
      </c>
      <c r="H6230" s="93" t="s">
        <v>64</v>
      </c>
      <c r="I6230" s="92" t="s">
        <v>117</v>
      </c>
      <c r="J6230" s="94">
        <v>77069</v>
      </c>
      <c r="K6230" s="95">
        <v>155349</v>
      </c>
      <c r="L6230" s="96">
        <v>14577043.719992001</v>
      </c>
    </row>
    <row r="6231" spans="1:12" s="97" customFormat="1" ht="15" customHeight="1" x14ac:dyDescent="0.25">
      <c r="A6231" s="91" t="s">
        <v>57</v>
      </c>
      <c r="B6231" s="92" t="s">
        <v>44</v>
      </c>
      <c r="C6231" s="92" t="s">
        <v>54</v>
      </c>
      <c r="D6231" s="92" t="s">
        <v>37</v>
      </c>
      <c r="E6231" s="92" t="s">
        <v>37</v>
      </c>
      <c r="F6231" s="92" t="s">
        <v>121</v>
      </c>
      <c r="G6231" s="93" t="s">
        <v>37</v>
      </c>
      <c r="H6231" s="93" t="s">
        <v>64</v>
      </c>
      <c r="I6231" s="92" t="s">
        <v>45</v>
      </c>
      <c r="J6231" s="94">
        <v>187940</v>
      </c>
      <c r="K6231" s="95">
        <v>305237</v>
      </c>
      <c r="L6231" s="96">
        <v>17962457.1399558</v>
      </c>
    </row>
    <row r="6232" spans="1:12" s="97" customFormat="1" ht="15" customHeight="1" x14ac:dyDescent="0.25">
      <c r="A6232" s="91" t="s">
        <v>57</v>
      </c>
      <c r="B6232" s="92" t="s">
        <v>44</v>
      </c>
      <c r="C6232" s="92" t="s">
        <v>54</v>
      </c>
      <c r="D6232" s="92" t="s">
        <v>37</v>
      </c>
      <c r="E6232" s="92" t="s">
        <v>37</v>
      </c>
      <c r="F6232" s="92" t="s">
        <v>60</v>
      </c>
      <c r="G6232" s="93" t="s">
        <v>41</v>
      </c>
      <c r="H6232" s="93" t="s">
        <v>37</v>
      </c>
      <c r="I6232" s="92" t="s">
        <v>117</v>
      </c>
      <c r="J6232" s="94">
        <v>6027</v>
      </c>
      <c r="K6232" s="95">
        <v>12371</v>
      </c>
      <c r="L6232" s="96">
        <v>1155961.74000001</v>
      </c>
    </row>
    <row r="6233" spans="1:12" s="97" customFormat="1" ht="15" customHeight="1" x14ac:dyDescent="0.25">
      <c r="A6233" s="91" t="s">
        <v>57</v>
      </c>
      <c r="B6233" s="92" t="s">
        <v>44</v>
      </c>
      <c r="C6233" s="92" t="s">
        <v>54</v>
      </c>
      <c r="D6233" s="92" t="s">
        <v>37</v>
      </c>
      <c r="E6233" s="92" t="s">
        <v>37</v>
      </c>
      <c r="F6233" s="92" t="s">
        <v>60</v>
      </c>
      <c r="G6233" s="93" t="s">
        <v>41</v>
      </c>
      <c r="H6233" s="93" t="s">
        <v>37</v>
      </c>
      <c r="I6233" s="92" t="s">
        <v>45</v>
      </c>
      <c r="J6233" s="94">
        <v>10913</v>
      </c>
      <c r="K6233" s="95">
        <v>15642</v>
      </c>
      <c r="L6233" s="96">
        <v>1037180.17999977</v>
      </c>
    </row>
    <row r="6234" spans="1:12" s="97" customFormat="1" ht="15" customHeight="1" x14ac:dyDescent="0.25">
      <c r="A6234" s="91" t="s">
        <v>57</v>
      </c>
      <c r="B6234" s="92" t="s">
        <v>44</v>
      </c>
      <c r="C6234" s="92" t="s">
        <v>54</v>
      </c>
      <c r="D6234" s="92" t="s">
        <v>37</v>
      </c>
      <c r="E6234" s="92" t="s">
        <v>37</v>
      </c>
      <c r="F6234" s="92" t="s">
        <v>60</v>
      </c>
      <c r="G6234" s="93" t="s">
        <v>42</v>
      </c>
      <c r="H6234" s="93" t="s">
        <v>37</v>
      </c>
      <c r="I6234" s="92" t="s">
        <v>117</v>
      </c>
      <c r="J6234" s="94">
        <v>5042</v>
      </c>
      <c r="K6234" s="95">
        <v>9432</v>
      </c>
      <c r="L6234" s="96">
        <v>879903.42999996606</v>
      </c>
    </row>
    <row r="6235" spans="1:12" s="97" customFormat="1" ht="15" customHeight="1" x14ac:dyDescent="0.25">
      <c r="A6235" s="91" t="s">
        <v>57</v>
      </c>
      <c r="B6235" s="92" t="s">
        <v>44</v>
      </c>
      <c r="C6235" s="92" t="s">
        <v>54</v>
      </c>
      <c r="D6235" s="92" t="s">
        <v>37</v>
      </c>
      <c r="E6235" s="92" t="s">
        <v>37</v>
      </c>
      <c r="F6235" s="92" t="s">
        <v>60</v>
      </c>
      <c r="G6235" s="93" t="s">
        <v>42</v>
      </c>
      <c r="H6235" s="93" t="s">
        <v>37</v>
      </c>
      <c r="I6235" s="92" t="s">
        <v>45</v>
      </c>
      <c r="J6235" s="94">
        <v>9636</v>
      </c>
      <c r="K6235" s="95">
        <v>13221</v>
      </c>
      <c r="L6235" s="96">
        <v>866486.25999980897</v>
      </c>
    </row>
    <row r="6236" spans="1:12" s="97" customFormat="1" ht="15" customHeight="1" x14ac:dyDescent="0.25">
      <c r="A6236" s="91" t="s">
        <v>57</v>
      </c>
      <c r="B6236" s="92" t="s">
        <v>44</v>
      </c>
      <c r="C6236" s="92" t="s">
        <v>54</v>
      </c>
      <c r="D6236" s="92" t="s">
        <v>37</v>
      </c>
      <c r="E6236" s="92" t="s">
        <v>37</v>
      </c>
      <c r="F6236" s="92" t="s">
        <v>60</v>
      </c>
      <c r="G6236" s="93" t="s">
        <v>43</v>
      </c>
      <c r="H6236" s="93" t="s">
        <v>37</v>
      </c>
      <c r="I6236" s="92" t="s">
        <v>117</v>
      </c>
      <c r="J6236" s="94">
        <v>4722</v>
      </c>
      <c r="K6236" s="95">
        <v>8829</v>
      </c>
      <c r="L6236" s="96">
        <v>812032.75999996997</v>
      </c>
    </row>
    <row r="6237" spans="1:12" s="97" customFormat="1" ht="15" customHeight="1" x14ac:dyDescent="0.25">
      <c r="A6237" s="91" t="s">
        <v>57</v>
      </c>
      <c r="B6237" s="92" t="s">
        <v>44</v>
      </c>
      <c r="C6237" s="92" t="s">
        <v>54</v>
      </c>
      <c r="D6237" s="92" t="s">
        <v>37</v>
      </c>
      <c r="E6237" s="92" t="s">
        <v>37</v>
      </c>
      <c r="F6237" s="92" t="s">
        <v>60</v>
      </c>
      <c r="G6237" s="93" t="s">
        <v>43</v>
      </c>
      <c r="H6237" s="93" t="s">
        <v>37</v>
      </c>
      <c r="I6237" s="92" t="s">
        <v>45</v>
      </c>
      <c r="J6237" s="94">
        <v>9180</v>
      </c>
      <c r="K6237" s="95">
        <v>12426</v>
      </c>
      <c r="L6237" s="96">
        <v>816882.42999982496</v>
      </c>
    </row>
    <row r="6238" spans="1:12" s="97" customFormat="1" ht="15" customHeight="1" x14ac:dyDescent="0.25">
      <c r="A6238" s="91" t="s">
        <v>57</v>
      </c>
      <c r="B6238" s="92" t="s">
        <v>44</v>
      </c>
      <c r="C6238" s="92" t="s">
        <v>54</v>
      </c>
      <c r="D6238" s="92" t="s">
        <v>37</v>
      </c>
      <c r="E6238" s="92" t="s">
        <v>37</v>
      </c>
      <c r="F6238" s="92" t="s">
        <v>60</v>
      </c>
      <c r="G6238" s="93" t="s">
        <v>44</v>
      </c>
      <c r="H6238" s="93" t="s">
        <v>37</v>
      </c>
      <c r="I6238" s="92" t="s">
        <v>117</v>
      </c>
      <c r="J6238" s="94">
        <v>4114</v>
      </c>
      <c r="K6238" s="95">
        <v>8103</v>
      </c>
      <c r="L6238" s="96">
        <v>746838.729999976</v>
      </c>
    </row>
    <row r="6239" spans="1:12" s="97" customFormat="1" ht="15" customHeight="1" x14ac:dyDescent="0.25">
      <c r="A6239" s="91" t="s">
        <v>57</v>
      </c>
      <c r="B6239" s="92" t="s">
        <v>44</v>
      </c>
      <c r="C6239" s="92" t="s">
        <v>54</v>
      </c>
      <c r="D6239" s="92" t="s">
        <v>37</v>
      </c>
      <c r="E6239" s="92" t="s">
        <v>37</v>
      </c>
      <c r="F6239" s="92" t="s">
        <v>60</v>
      </c>
      <c r="G6239" s="93" t="s">
        <v>44</v>
      </c>
      <c r="H6239" s="93" t="s">
        <v>37</v>
      </c>
      <c r="I6239" s="92" t="s">
        <v>45</v>
      </c>
      <c r="J6239" s="94">
        <v>8597</v>
      </c>
      <c r="K6239" s="95">
        <v>11803</v>
      </c>
      <c r="L6239" s="96">
        <v>781831.65999984101</v>
      </c>
    </row>
    <row r="6240" spans="1:12" s="97" customFormat="1" ht="15" customHeight="1" x14ac:dyDescent="0.25">
      <c r="A6240" s="91" t="s">
        <v>57</v>
      </c>
      <c r="B6240" s="92" t="s">
        <v>44</v>
      </c>
      <c r="C6240" s="92" t="s">
        <v>54</v>
      </c>
      <c r="D6240" s="92" t="s">
        <v>37</v>
      </c>
      <c r="E6240" s="92" t="s">
        <v>37</v>
      </c>
      <c r="F6240" s="92" t="s">
        <v>60</v>
      </c>
      <c r="G6240" s="93" t="s">
        <v>98</v>
      </c>
      <c r="H6240" s="93" t="s">
        <v>37</v>
      </c>
      <c r="I6240" s="92" t="s">
        <v>117</v>
      </c>
      <c r="J6240" s="94">
        <v>4024</v>
      </c>
      <c r="K6240" s="95">
        <v>7408</v>
      </c>
      <c r="L6240" s="96">
        <v>660654.89999998303</v>
      </c>
    </row>
    <row r="6241" spans="1:12" s="97" customFormat="1" ht="15" customHeight="1" x14ac:dyDescent="0.25">
      <c r="A6241" s="91" t="s">
        <v>57</v>
      </c>
      <c r="B6241" s="92" t="s">
        <v>44</v>
      </c>
      <c r="C6241" s="92" t="s">
        <v>54</v>
      </c>
      <c r="D6241" s="92" t="s">
        <v>37</v>
      </c>
      <c r="E6241" s="92" t="s">
        <v>37</v>
      </c>
      <c r="F6241" s="92" t="s">
        <v>60</v>
      </c>
      <c r="G6241" s="93" t="s">
        <v>98</v>
      </c>
      <c r="H6241" s="93" t="s">
        <v>37</v>
      </c>
      <c r="I6241" s="92" t="s">
        <v>45</v>
      </c>
      <c r="J6241" s="94">
        <v>8370</v>
      </c>
      <c r="K6241" s="95">
        <v>11948</v>
      </c>
      <c r="L6241" s="96">
        <v>801578.06999983802</v>
      </c>
    </row>
    <row r="6242" spans="1:12" s="97" customFormat="1" ht="15" customHeight="1" x14ac:dyDescent="0.25">
      <c r="A6242" s="91" t="s">
        <v>57</v>
      </c>
      <c r="B6242" s="92" t="s">
        <v>44</v>
      </c>
      <c r="C6242" s="92" t="s">
        <v>54</v>
      </c>
      <c r="D6242" s="92" t="s">
        <v>37</v>
      </c>
      <c r="E6242" s="92" t="s">
        <v>37</v>
      </c>
      <c r="F6242" s="92" t="s">
        <v>60</v>
      </c>
      <c r="G6242" s="93" t="s">
        <v>37</v>
      </c>
      <c r="H6242" s="93" t="s">
        <v>122</v>
      </c>
      <c r="I6242" s="92" t="s">
        <v>117</v>
      </c>
      <c r="J6242" s="94">
        <v>2907</v>
      </c>
      <c r="K6242" s="95">
        <v>5439</v>
      </c>
      <c r="L6242" s="96">
        <v>483128.86999998201</v>
      </c>
    </row>
    <row r="6243" spans="1:12" s="97" customFormat="1" ht="15" customHeight="1" x14ac:dyDescent="0.25">
      <c r="A6243" s="91" t="s">
        <v>57</v>
      </c>
      <c r="B6243" s="92" t="s">
        <v>44</v>
      </c>
      <c r="C6243" s="92" t="s">
        <v>54</v>
      </c>
      <c r="D6243" s="92" t="s">
        <v>37</v>
      </c>
      <c r="E6243" s="92" t="s">
        <v>37</v>
      </c>
      <c r="F6243" s="92" t="s">
        <v>60</v>
      </c>
      <c r="G6243" s="93" t="s">
        <v>37</v>
      </c>
      <c r="H6243" s="93" t="s">
        <v>122</v>
      </c>
      <c r="I6243" s="92" t="s">
        <v>45</v>
      </c>
      <c r="J6243" s="94">
        <v>5347</v>
      </c>
      <c r="K6243" s="95">
        <v>7499</v>
      </c>
      <c r="L6243" s="96">
        <v>479252.24999994697</v>
      </c>
    </row>
    <row r="6244" spans="1:12" s="97" customFormat="1" ht="15" customHeight="1" x14ac:dyDescent="0.25">
      <c r="A6244" s="91" t="s">
        <v>57</v>
      </c>
      <c r="B6244" s="92" t="s">
        <v>44</v>
      </c>
      <c r="C6244" s="92" t="s">
        <v>54</v>
      </c>
      <c r="D6244" s="92" t="s">
        <v>37</v>
      </c>
      <c r="E6244" s="92" t="s">
        <v>37</v>
      </c>
      <c r="F6244" s="92" t="s">
        <v>60</v>
      </c>
      <c r="G6244" s="93" t="s">
        <v>37</v>
      </c>
      <c r="H6244" s="93" t="s">
        <v>37</v>
      </c>
      <c r="I6244" s="92" t="s">
        <v>117</v>
      </c>
      <c r="J6244" s="94">
        <v>22400</v>
      </c>
      <c r="K6244" s="95">
        <v>46545</v>
      </c>
      <c r="L6244" s="96">
        <v>4289786.3099996196</v>
      </c>
    </row>
    <row r="6245" spans="1:12" s="97" customFormat="1" ht="15" customHeight="1" x14ac:dyDescent="0.25">
      <c r="A6245" s="91" t="s">
        <v>57</v>
      </c>
      <c r="B6245" s="92" t="s">
        <v>44</v>
      </c>
      <c r="C6245" s="92" t="s">
        <v>54</v>
      </c>
      <c r="D6245" s="92" t="s">
        <v>37</v>
      </c>
      <c r="E6245" s="92" t="s">
        <v>37</v>
      </c>
      <c r="F6245" s="92" t="s">
        <v>60</v>
      </c>
      <c r="G6245" s="93" t="s">
        <v>37</v>
      </c>
      <c r="H6245" s="93" t="s">
        <v>37</v>
      </c>
      <c r="I6245" s="92" t="s">
        <v>45</v>
      </c>
      <c r="J6245" s="94">
        <v>43983</v>
      </c>
      <c r="K6245" s="95">
        <v>65476</v>
      </c>
      <c r="L6245" s="96">
        <v>4332971.0699998997</v>
      </c>
    </row>
    <row r="6246" spans="1:12" s="97" customFormat="1" ht="15" customHeight="1" x14ac:dyDescent="0.25">
      <c r="A6246" s="91" t="s">
        <v>57</v>
      </c>
      <c r="B6246" s="92" t="s">
        <v>44</v>
      </c>
      <c r="C6246" s="92" t="s">
        <v>54</v>
      </c>
      <c r="D6246" s="92" t="s">
        <v>37</v>
      </c>
      <c r="E6246" s="92" t="s">
        <v>37</v>
      </c>
      <c r="F6246" s="92" t="s">
        <v>60</v>
      </c>
      <c r="G6246" s="93" t="s">
        <v>37</v>
      </c>
      <c r="H6246" s="93" t="s">
        <v>64</v>
      </c>
      <c r="I6246" s="92" t="s">
        <v>117</v>
      </c>
      <c r="J6246" s="94">
        <v>19436</v>
      </c>
      <c r="K6246" s="95">
        <v>40890</v>
      </c>
      <c r="L6246" s="96">
        <v>3788676.8700004299</v>
      </c>
    </row>
    <row r="6247" spans="1:12" s="97" customFormat="1" ht="15" customHeight="1" x14ac:dyDescent="0.25">
      <c r="A6247" s="91" t="s">
        <v>57</v>
      </c>
      <c r="B6247" s="92" t="s">
        <v>44</v>
      </c>
      <c r="C6247" s="92" t="s">
        <v>54</v>
      </c>
      <c r="D6247" s="92" t="s">
        <v>37</v>
      </c>
      <c r="E6247" s="92" t="s">
        <v>37</v>
      </c>
      <c r="F6247" s="92" t="s">
        <v>60</v>
      </c>
      <c r="G6247" s="93" t="s">
        <v>37</v>
      </c>
      <c r="H6247" s="93" t="s">
        <v>64</v>
      </c>
      <c r="I6247" s="92" t="s">
        <v>45</v>
      </c>
      <c r="J6247" s="94">
        <v>38584</v>
      </c>
      <c r="K6247" s="95">
        <v>57741</v>
      </c>
      <c r="L6247" s="96">
        <v>3837250.8199989502</v>
      </c>
    </row>
    <row r="6248" spans="1:12" s="97" customFormat="1" ht="15" customHeight="1" x14ac:dyDescent="0.25">
      <c r="A6248" s="91" t="s">
        <v>57</v>
      </c>
      <c r="B6248" s="92" t="s">
        <v>44</v>
      </c>
      <c r="C6248" s="92" t="s">
        <v>54</v>
      </c>
      <c r="D6248" s="92" t="s">
        <v>37</v>
      </c>
      <c r="E6248" s="92" t="s">
        <v>37</v>
      </c>
      <c r="F6248" s="92" t="s">
        <v>37</v>
      </c>
      <c r="G6248" s="93" t="s">
        <v>41</v>
      </c>
      <c r="H6248" s="93" t="s">
        <v>122</v>
      </c>
      <c r="I6248" s="92" t="s">
        <v>117</v>
      </c>
      <c r="J6248" s="94">
        <v>4021</v>
      </c>
      <c r="K6248" s="95">
        <v>5775</v>
      </c>
      <c r="L6248" s="96">
        <v>549753.24999998696</v>
      </c>
    </row>
    <row r="6249" spans="1:12" s="97" customFormat="1" ht="15" customHeight="1" x14ac:dyDescent="0.25">
      <c r="A6249" s="91" t="s">
        <v>57</v>
      </c>
      <c r="B6249" s="92" t="s">
        <v>44</v>
      </c>
      <c r="C6249" s="92" t="s">
        <v>54</v>
      </c>
      <c r="D6249" s="92" t="s">
        <v>37</v>
      </c>
      <c r="E6249" s="92" t="s">
        <v>37</v>
      </c>
      <c r="F6249" s="92" t="s">
        <v>37</v>
      </c>
      <c r="G6249" s="93" t="s">
        <v>41</v>
      </c>
      <c r="H6249" s="93" t="s">
        <v>122</v>
      </c>
      <c r="I6249" s="92" t="s">
        <v>45</v>
      </c>
      <c r="J6249" s="94">
        <v>7187</v>
      </c>
      <c r="K6249" s="95">
        <v>7937</v>
      </c>
      <c r="L6249" s="96">
        <v>472517.129999978</v>
      </c>
    </row>
    <row r="6250" spans="1:12" s="97" customFormat="1" ht="15" customHeight="1" x14ac:dyDescent="0.25">
      <c r="A6250" s="91" t="s">
        <v>57</v>
      </c>
      <c r="B6250" s="92" t="s">
        <v>44</v>
      </c>
      <c r="C6250" s="92" t="s">
        <v>54</v>
      </c>
      <c r="D6250" s="92" t="s">
        <v>37</v>
      </c>
      <c r="E6250" s="92" t="s">
        <v>37</v>
      </c>
      <c r="F6250" s="92" t="s">
        <v>37</v>
      </c>
      <c r="G6250" s="93" t="s">
        <v>41</v>
      </c>
      <c r="H6250" s="93" t="s">
        <v>37</v>
      </c>
      <c r="I6250" s="92" t="s">
        <v>117</v>
      </c>
      <c r="J6250" s="94">
        <v>28783</v>
      </c>
      <c r="K6250" s="95">
        <v>58943</v>
      </c>
      <c r="L6250" s="96">
        <v>5786348.9099994404</v>
      </c>
    </row>
    <row r="6251" spans="1:12" s="97" customFormat="1" ht="15" customHeight="1" x14ac:dyDescent="0.25">
      <c r="A6251" s="91" t="s">
        <v>57</v>
      </c>
      <c r="B6251" s="92" t="s">
        <v>44</v>
      </c>
      <c r="C6251" s="92" t="s">
        <v>54</v>
      </c>
      <c r="D6251" s="92" t="s">
        <v>37</v>
      </c>
      <c r="E6251" s="92" t="s">
        <v>37</v>
      </c>
      <c r="F6251" s="92" t="s">
        <v>37</v>
      </c>
      <c r="G6251" s="93" t="s">
        <v>41</v>
      </c>
      <c r="H6251" s="93" t="s">
        <v>37</v>
      </c>
      <c r="I6251" s="92" t="s">
        <v>45</v>
      </c>
      <c r="J6251" s="94">
        <v>58430</v>
      </c>
      <c r="K6251" s="95">
        <v>89458</v>
      </c>
      <c r="L6251" s="96">
        <v>5541132.47000397</v>
      </c>
    </row>
    <row r="6252" spans="1:12" s="97" customFormat="1" ht="15" customHeight="1" x14ac:dyDescent="0.25">
      <c r="A6252" s="91" t="s">
        <v>57</v>
      </c>
      <c r="B6252" s="92" t="s">
        <v>44</v>
      </c>
      <c r="C6252" s="92" t="s">
        <v>54</v>
      </c>
      <c r="D6252" s="92" t="s">
        <v>37</v>
      </c>
      <c r="E6252" s="92" t="s">
        <v>37</v>
      </c>
      <c r="F6252" s="92" t="s">
        <v>37</v>
      </c>
      <c r="G6252" s="93" t="s">
        <v>41</v>
      </c>
      <c r="H6252" s="93" t="s">
        <v>64</v>
      </c>
      <c r="I6252" s="92" t="s">
        <v>117</v>
      </c>
      <c r="J6252" s="94">
        <v>24795</v>
      </c>
      <c r="K6252" s="95">
        <v>53168</v>
      </c>
      <c r="L6252" s="96">
        <v>5236595.6599995997</v>
      </c>
    </row>
    <row r="6253" spans="1:12" s="97" customFormat="1" ht="15" customHeight="1" x14ac:dyDescent="0.25">
      <c r="A6253" s="91" t="s">
        <v>57</v>
      </c>
      <c r="B6253" s="92" t="s">
        <v>44</v>
      </c>
      <c r="C6253" s="92" t="s">
        <v>54</v>
      </c>
      <c r="D6253" s="92" t="s">
        <v>37</v>
      </c>
      <c r="E6253" s="92" t="s">
        <v>37</v>
      </c>
      <c r="F6253" s="92" t="s">
        <v>37</v>
      </c>
      <c r="G6253" s="93" t="s">
        <v>41</v>
      </c>
      <c r="H6253" s="93" t="s">
        <v>64</v>
      </c>
      <c r="I6253" s="92" t="s">
        <v>45</v>
      </c>
      <c r="J6253" s="94">
        <v>51275</v>
      </c>
      <c r="K6253" s="95">
        <v>81521</v>
      </c>
      <c r="L6253" s="96">
        <v>5068615.3400028097</v>
      </c>
    </row>
    <row r="6254" spans="1:12" s="97" customFormat="1" ht="15" customHeight="1" x14ac:dyDescent="0.25">
      <c r="A6254" s="91" t="s">
        <v>57</v>
      </c>
      <c r="B6254" s="92" t="s">
        <v>44</v>
      </c>
      <c r="C6254" s="92" t="s">
        <v>54</v>
      </c>
      <c r="D6254" s="92" t="s">
        <v>37</v>
      </c>
      <c r="E6254" s="92" t="s">
        <v>37</v>
      </c>
      <c r="F6254" s="92" t="s">
        <v>37</v>
      </c>
      <c r="G6254" s="93" t="s">
        <v>42</v>
      </c>
      <c r="H6254" s="93" t="s">
        <v>122</v>
      </c>
      <c r="I6254" s="92" t="s">
        <v>117</v>
      </c>
      <c r="J6254" s="94">
        <v>4209</v>
      </c>
      <c r="K6254" s="95">
        <v>5802</v>
      </c>
      <c r="L6254" s="96">
        <v>553041.22999998799</v>
      </c>
    </row>
    <row r="6255" spans="1:12" s="97" customFormat="1" ht="15" customHeight="1" x14ac:dyDescent="0.25">
      <c r="A6255" s="91" t="s">
        <v>57</v>
      </c>
      <c r="B6255" s="92" t="s">
        <v>44</v>
      </c>
      <c r="C6255" s="92" t="s">
        <v>54</v>
      </c>
      <c r="D6255" s="92" t="s">
        <v>37</v>
      </c>
      <c r="E6255" s="92" t="s">
        <v>37</v>
      </c>
      <c r="F6255" s="92" t="s">
        <v>37</v>
      </c>
      <c r="G6255" s="93" t="s">
        <v>42</v>
      </c>
      <c r="H6255" s="93" t="s">
        <v>122</v>
      </c>
      <c r="I6255" s="92" t="s">
        <v>45</v>
      </c>
      <c r="J6255" s="94">
        <v>8406</v>
      </c>
      <c r="K6255" s="95">
        <v>8894</v>
      </c>
      <c r="L6255" s="96">
        <v>551254.69999997795</v>
      </c>
    </row>
    <row r="6256" spans="1:12" s="97" customFormat="1" ht="15" customHeight="1" x14ac:dyDescent="0.25">
      <c r="A6256" s="91" t="s">
        <v>57</v>
      </c>
      <c r="B6256" s="92" t="s">
        <v>44</v>
      </c>
      <c r="C6256" s="92" t="s">
        <v>54</v>
      </c>
      <c r="D6256" s="92" t="s">
        <v>37</v>
      </c>
      <c r="E6256" s="92" t="s">
        <v>37</v>
      </c>
      <c r="F6256" s="92" t="s">
        <v>37</v>
      </c>
      <c r="G6256" s="93" t="s">
        <v>42</v>
      </c>
      <c r="H6256" s="93" t="s">
        <v>37</v>
      </c>
      <c r="I6256" s="92" t="s">
        <v>117</v>
      </c>
      <c r="J6256" s="94">
        <v>25765</v>
      </c>
      <c r="K6256" s="95">
        <v>49127</v>
      </c>
      <c r="L6256" s="96">
        <v>4808108.2799993996</v>
      </c>
    </row>
    <row r="6257" spans="1:12" s="97" customFormat="1" ht="15" customHeight="1" x14ac:dyDescent="0.25">
      <c r="A6257" s="91" t="s">
        <v>57</v>
      </c>
      <c r="B6257" s="92" t="s">
        <v>44</v>
      </c>
      <c r="C6257" s="92" t="s">
        <v>54</v>
      </c>
      <c r="D6257" s="92" t="s">
        <v>37</v>
      </c>
      <c r="E6257" s="92" t="s">
        <v>37</v>
      </c>
      <c r="F6257" s="92" t="s">
        <v>37</v>
      </c>
      <c r="G6257" s="93" t="s">
        <v>42</v>
      </c>
      <c r="H6257" s="93" t="s">
        <v>37</v>
      </c>
      <c r="I6257" s="92" t="s">
        <v>45</v>
      </c>
      <c r="J6257" s="94">
        <v>56597</v>
      </c>
      <c r="K6257" s="95">
        <v>83781</v>
      </c>
      <c r="L6257" s="96">
        <v>5163947.07000353</v>
      </c>
    </row>
    <row r="6258" spans="1:12" s="97" customFormat="1" ht="15" customHeight="1" x14ac:dyDescent="0.25">
      <c r="A6258" s="91" t="s">
        <v>57</v>
      </c>
      <c r="B6258" s="92" t="s">
        <v>44</v>
      </c>
      <c r="C6258" s="92" t="s">
        <v>54</v>
      </c>
      <c r="D6258" s="92" t="s">
        <v>37</v>
      </c>
      <c r="E6258" s="92" t="s">
        <v>37</v>
      </c>
      <c r="F6258" s="92" t="s">
        <v>37</v>
      </c>
      <c r="G6258" s="93" t="s">
        <v>42</v>
      </c>
      <c r="H6258" s="93" t="s">
        <v>64</v>
      </c>
      <c r="I6258" s="92" t="s">
        <v>117</v>
      </c>
      <c r="J6258" s="94">
        <v>21582</v>
      </c>
      <c r="K6258" s="95">
        <v>43325</v>
      </c>
      <c r="L6258" s="96">
        <v>4255067.0500005903</v>
      </c>
    </row>
    <row r="6259" spans="1:12" s="97" customFormat="1" ht="15" customHeight="1" x14ac:dyDescent="0.25">
      <c r="A6259" s="91" t="s">
        <v>57</v>
      </c>
      <c r="B6259" s="92" t="s">
        <v>44</v>
      </c>
      <c r="C6259" s="92" t="s">
        <v>54</v>
      </c>
      <c r="D6259" s="92" t="s">
        <v>37</v>
      </c>
      <c r="E6259" s="92" t="s">
        <v>37</v>
      </c>
      <c r="F6259" s="92" t="s">
        <v>37</v>
      </c>
      <c r="G6259" s="93" t="s">
        <v>42</v>
      </c>
      <c r="H6259" s="93" t="s">
        <v>64</v>
      </c>
      <c r="I6259" s="92" t="s">
        <v>45</v>
      </c>
      <c r="J6259" s="94">
        <v>48218</v>
      </c>
      <c r="K6259" s="95">
        <v>74887</v>
      </c>
      <c r="L6259" s="96">
        <v>4612692.3700025501</v>
      </c>
    </row>
    <row r="6260" spans="1:12" s="97" customFormat="1" ht="15" customHeight="1" x14ac:dyDescent="0.25">
      <c r="A6260" s="91" t="s">
        <v>57</v>
      </c>
      <c r="B6260" s="92" t="s">
        <v>44</v>
      </c>
      <c r="C6260" s="92" t="s">
        <v>54</v>
      </c>
      <c r="D6260" s="92" t="s">
        <v>37</v>
      </c>
      <c r="E6260" s="92" t="s">
        <v>37</v>
      </c>
      <c r="F6260" s="92" t="s">
        <v>37</v>
      </c>
      <c r="G6260" s="93" t="s">
        <v>43</v>
      </c>
      <c r="H6260" s="93" t="s">
        <v>122</v>
      </c>
      <c r="I6260" s="92" t="s">
        <v>117</v>
      </c>
      <c r="J6260" s="94">
        <v>4101</v>
      </c>
      <c r="K6260" s="95">
        <v>5572</v>
      </c>
      <c r="L6260" s="96">
        <v>546421.62999998697</v>
      </c>
    </row>
    <row r="6261" spans="1:12" s="97" customFormat="1" ht="15" customHeight="1" x14ac:dyDescent="0.25">
      <c r="A6261" s="91" t="s">
        <v>57</v>
      </c>
      <c r="B6261" s="92" t="s">
        <v>44</v>
      </c>
      <c r="C6261" s="92" t="s">
        <v>54</v>
      </c>
      <c r="D6261" s="92" t="s">
        <v>37</v>
      </c>
      <c r="E6261" s="92" t="s">
        <v>37</v>
      </c>
      <c r="F6261" s="92" t="s">
        <v>37</v>
      </c>
      <c r="G6261" s="93" t="s">
        <v>43</v>
      </c>
      <c r="H6261" s="93" t="s">
        <v>122</v>
      </c>
      <c r="I6261" s="92" t="s">
        <v>45</v>
      </c>
      <c r="J6261" s="94">
        <v>8815</v>
      </c>
      <c r="K6261" s="95">
        <v>9451</v>
      </c>
      <c r="L6261" s="96">
        <v>577697.63999998604</v>
      </c>
    </row>
    <row r="6262" spans="1:12" s="97" customFormat="1" ht="15" customHeight="1" x14ac:dyDescent="0.25">
      <c r="A6262" s="91" t="s">
        <v>57</v>
      </c>
      <c r="B6262" s="92" t="s">
        <v>44</v>
      </c>
      <c r="C6262" s="92" t="s">
        <v>54</v>
      </c>
      <c r="D6262" s="92" t="s">
        <v>37</v>
      </c>
      <c r="E6262" s="92" t="s">
        <v>37</v>
      </c>
      <c r="F6262" s="92" t="s">
        <v>37</v>
      </c>
      <c r="G6262" s="93" t="s">
        <v>43</v>
      </c>
      <c r="H6262" s="93" t="s">
        <v>37</v>
      </c>
      <c r="I6262" s="92" t="s">
        <v>117</v>
      </c>
      <c r="J6262" s="94">
        <v>25430</v>
      </c>
      <c r="K6262" s="95">
        <v>46771</v>
      </c>
      <c r="L6262" s="96">
        <v>4567721.6999994703</v>
      </c>
    </row>
    <row r="6263" spans="1:12" s="97" customFormat="1" ht="15" customHeight="1" x14ac:dyDescent="0.25">
      <c r="A6263" s="91" t="s">
        <v>57</v>
      </c>
      <c r="B6263" s="92" t="s">
        <v>44</v>
      </c>
      <c r="C6263" s="92" t="s">
        <v>54</v>
      </c>
      <c r="D6263" s="92" t="s">
        <v>37</v>
      </c>
      <c r="E6263" s="92" t="s">
        <v>37</v>
      </c>
      <c r="F6263" s="92" t="s">
        <v>37</v>
      </c>
      <c r="G6263" s="93" t="s">
        <v>43</v>
      </c>
      <c r="H6263" s="93" t="s">
        <v>37</v>
      </c>
      <c r="I6263" s="92" t="s">
        <v>45</v>
      </c>
      <c r="J6263" s="94">
        <v>58589</v>
      </c>
      <c r="K6263" s="95">
        <v>86190</v>
      </c>
      <c r="L6263" s="96">
        <v>5331877.3200037898</v>
      </c>
    </row>
    <row r="6264" spans="1:12" s="97" customFormat="1" ht="15" customHeight="1" x14ac:dyDescent="0.25">
      <c r="A6264" s="91" t="s">
        <v>57</v>
      </c>
      <c r="B6264" s="92" t="s">
        <v>44</v>
      </c>
      <c r="C6264" s="92" t="s">
        <v>54</v>
      </c>
      <c r="D6264" s="92" t="s">
        <v>37</v>
      </c>
      <c r="E6264" s="92" t="s">
        <v>37</v>
      </c>
      <c r="F6264" s="92" t="s">
        <v>37</v>
      </c>
      <c r="G6264" s="93" t="s">
        <v>43</v>
      </c>
      <c r="H6264" s="93" t="s">
        <v>64</v>
      </c>
      <c r="I6264" s="92" t="s">
        <v>117</v>
      </c>
      <c r="J6264" s="94">
        <v>21376</v>
      </c>
      <c r="K6264" s="95">
        <v>41199</v>
      </c>
      <c r="L6264" s="96">
        <v>4021300.0700006601</v>
      </c>
    </row>
    <row r="6265" spans="1:12" s="97" customFormat="1" ht="15" customHeight="1" x14ac:dyDescent="0.25">
      <c r="A6265" s="91" t="s">
        <v>57</v>
      </c>
      <c r="B6265" s="92" t="s">
        <v>44</v>
      </c>
      <c r="C6265" s="92" t="s">
        <v>54</v>
      </c>
      <c r="D6265" s="92" t="s">
        <v>37</v>
      </c>
      <c r="E6265" s="92" t="s">
        <v>37</v>
      </c>
      <c r="F6265" s="92" t="s">
        <v>37</v>
      </c>
      <c r="G6265" s="93" t="s">
        <v>43</v>
      </c>
      <c r="H6265" s="93" t="s">
        <v>64</v>
      </c>
      <c r="I6265" s="92" t="s">
        <v>45</v>
      </c>
      <c r="J6265" s="94">
        <v>49862</v>
      </c>
      <c r="K6265" s="95">
        <v>76739</v>
      </c>
      <c r="L6265" s="96">
        <v>4754179.6800028104</v>
      </c>
    </row>
    <row r="6266" spans="1:12" s="97" customFormat="1" ht="15" customHeight="1" x14ac:dyDescent="0.25">
      <c r="A6266" s="91" t="s">
        <v>57</v>
      </c>
      <c r="B6266" s="92" t="s">
        <v>44</v>
      </c>
      <c r="C6266" s="92" t="s">
        <v>54</v>
      </c>
      <c r="D6266" s="92" t="s">
        <v>37</v>
      </c>
      <c r="E6266" s="92" t="s">
        <v>37</v>
      </c>
      <c r="F6266" s="92" t="s">
        <v>37</v>
      </c>
      <c r="G6266" s="93" t="s">
        <v>44</v>
      </c>
      <c r="H6266" s="93" t="s">
        <v>122</v>
      </c>
      <c r="I6266" s="92" t="s">
        <v>117</v>
      </c>
      <c r="J6266" s="94">
        <v>3786</v>
      </c>
      <c r="K6266" s="95">
        <v>5154</v>
      </c>
      <c r="L6266" s="96">
        <v>482578.60999998898</v>
      </c>
    </row>
    <row r="6267" spans="1:12" s="97" customFormat="1" ht="15" customHeight="1" x14ac:dyDescent="0.25">
      <c r="A6267" s="91" t="s">
        <v>57</v>
      </c>
      <c r="B6267" s="92" t="s">
        <v>44</v>
      </c>
      <c r="C6267" s="92" t="s">
        <v>54</v>
      </c>
      <c r="D6267" s="92" t="s">
        <v>37</v>
      </c>
      <c r="E6267" s="92" t="s">
        <v>37</v>
      </c>
      <c r="F6267" s="92" t="s">
        <v>37</v>
      </c>
      <c r="G6267" s="93" t="s">
        <v>44</v>
      </c>
      <c r="H6267" s="93" t="s">
        <v>122</v>
      </c>
      <c r="I6267" s="92" t="s">
        <v>45</v>
      </c>
      <c r="J6267" s="94">
        <v>8054</v>
      </c>
      <c r="K6267" s="95">
        <v>8735</v>
      </c>
      <c r="L6267" s="96">
        <v>546077.47999997297</v>
      </c>
    </row>
    <row r="6268" spans="1:12" s="97" customFormat="1" ht="15" customHeight="1" x14ac:dyDescent="0.25">
      <c r="A6268" s="91" t="s">
        <v>57</v>
      </c>
      <c r="B6268" s="92" t="s">
        <v>44</v>
      </c>
      <c r="C6268" s="92" t="s">
        <v>54</v>
      </c>
      <c r="D6268" s="92" t="s">
        <v>37</v>
      </c>
      <c r="E6268" s="92" t="s">
        <v>37</v>
      </c>
      <c r="F6268" s="92" t="s">
        <v>37</v>
      </c>
      <c r="G6268" s="93" t="s">
        <v>44</v>
      </c>
      <c r="H6268" s="93" t="s">
        <v>37</v>
      </c>
      <c r="I6268" s="92" t="s">
        <v>117</v>
      </c>
      <c r="J6268" s="94">
        <v>24752</v>
      </c>
      <c r="K6268" s="95">
        <v>46104</v>
      </c>
      <c r="L6268" s="96">
        <v>4530847.4999997504</v>
      </c>
    </row>
    <row r="6269" spans="1:12" s="97" customFormat="1" ht="15" customHeight="1" x14ac:dyDescent="0.25">
      <c r="A6269" s="91" t="s">
        <v>57</v>
      </c>
      <c r="B6269" s="92" t="s">
        <v>44</v>
      </c>
      <c r="C6269" s="92" t="s">
        <v>54</v>
      </c>
      <c r="D6269" s="92" t="s">
        <v>37</v>
      </c>
      <c r="E6269" s="92" t="s">
        <v>37</v>
      </c>
      <c r="F6269" s="92" t="s">
        <v>37</v>
      </c>
      <c r="G6269" s="93" t="s">
        <v>44</v>
      </c>
      <c r="H6269" s="93" t="s">
        <v>37</v>
      </c>
      <c r="I6269" s="92" t="s">
        <v>45</v>
      </c>
      <c r="J6269" s="94">
        <v>59007</v>
      </c>
      <c r="K6269" s="95">
        <v>86862</v>
      </c>
      <c r="L6269" s="96">
        <v>5386533.5600038003</v>
      </c>
    </row>
    <row r="6270" spans="1:12" s="97" customFormat="1" ht="15" customHeight="1" x14ac:dyDescent="0.25">
      <c r="A6270" s="91" t="s">
        <v>57</v>
      </c>
      <c r="B6270" s="92" t="s">
        <v>44</v>
      </c>
      <c r="C6270" s="92" t="s">
        <v>54</v>
      </c>
      <c r="D6270" s="92" t="s">
        <v>37</v>
      </c>
      <c r="E6270" s="92" t="s">
        <v>37</v>
      </c>
      <c r="F6270" s="92" t="s">
        <v>37</v>
      </c>
      <c r="G6270" s="93" t="s">
        <v>44</v>
      </c>
      <c r="H6270" s="93" t="s">
        <v>64</v>
      </c>
      <c r="I6270" s="92" t="s">
        <v>117</v>
      </c>
      <c r="J6270" s="94">
        <v>20987</v>
      </c>
      <c r="K6270" s="95">
        <v>40950</v>
      </c>
      <c r="L6270" s="96">
        <v>4048268.8900005901</v>
      </c>
    </row>
    <row r="6271" spans="1:12" s="97" customFormat="1" ht="15" customHeight="1" x14ac:dyDescent="0.25">
      <c r="A6271" s="91" t="s">
        <v>57</v>
      </c>
      <c r="B6271" s="92" t="s">
        <v>44</v>
      </c>
      <c r="C6271" s="92" t="s">
        <v>54</v>
      </c>
      <c r="D6271" s="92" t="s">
        <v>37</v>
      </c>
      <c r="E6271" s="92" t="s">
        <v>37</v>
      </c>
      <c r="F6271" s="92" t="s">
        <v>37</v>
      </c>
      <c r="G6271" s="93" t="s">
        <v>44</v>
      </c>
      <c r="H6271" s="93" t="s">
        <v>64</v>
      </c>
      <c r="I6271" s="92" t="s">
        <v>45</v>
      </c>
      <c r="J6271" s="94">
        <v>51017</v>
      </c>
      <c r="K6271" s="95">
        <v>78127</v>
      </c>
      <c r="L6271" s="96">
        <v>4840456.0800028397</v>
      </c>
    </row>
    <row r="6272" spans="1:12" s="97" customFormat="1" ht="15" customHeight="1" x14ac:dyDescent="0.25">
      <c r="A6272" s="91" t="s">
        <v>57</v>
      </c>
      <c r="B6272" s="92" t="s">
        <v>44</v>
      </c>
      <c r="C6272" s="92" t="s">
        <v>54</v>
      </c>
      <c r="D6272" s="92" t="s">
        <v>37</v>
      </c>
      <c r="E6272" s="92" t="s">
        <v>37</v>
      </c>
      <c r="F6272" s="92" t="s">
        <v>37</v>
      </c>
      <c r="G6272" s="93" t="s">
        <v>98</v>
      </c>
      <c r="H6272" s="93" t="s">
        <v>122</v>
      </c>
      <c r="I6272" s="92" t="s">
        <v>117</v>
      </c>
      <c r="J6272" s="94">
        <v>3325</v>
      </c>
      <c r="K6272" s="95">
        <v>4635</v>
      </c>
      <c r="L6272" s="96">
        <v>403949.02999998798</v>
      </c>
    </row>
    <row r="6273" spans="1:12" s="97" customFormat="1" ht="15" customHeight="1" x14ac:dyDescent="0.25">
      <c r="A6273" s="91" t="s">
        <v>57</v>
      </c>
      <c r="B6273" s="92" t="s">
        <v>44</v>
      </c>
      <c r="C6273" s="92" t="s">
        <v>54</v>
      </c>
      <c r="D6273" s="92" t="s">
        <v>37</v>
      </c>
      <c r="E6273" s="92" t="s">
        <v>37</v>
      </c>
      <c r="F6273" s="92" t="s">
        <v>37</v>
      </c>
      <c r="G6273" s="93" t="s">
        <v>98</v>
      </c>
      <c r="H6273" s="93" t="s">
        <v>122</v>
      </c>
      <c r="I6273" s="92" t="s">
        <v>45</v>
      </c>
      <c r="J6273" s="94">
        <v>7088</v>
      </c>
      <c r="K6273" s="95">
        <v>8119</v>
      </c>
      <c r="L6273" s="96">
        <v>486704.31999996898</v>
      </c>
    </row>
    <row r="6274" spans="1:12" s="97" customFormat="1" ht="15" customHeight="1" x14ac:dyDescent="0.25">
      <c r="A6274" s="91" t="s">
        <v>57</v>
      </c>
      <c r="B6274" s="92" t="s">
        <v>44</v>
      </c>
      <c r="C6274" s="92" t="s">
        <v>54</v>
      </c>
      <c r="D6274" s="92" t="s">
        <v>37</v>
      </c>
      <c r="E6274" s="92" t="s">
        <v>37</v>
      </c>
      <c r="F6274" s="92" t="s">
        <v>37</v>
      </c>
      <c r="G6274" s="93" t="s">
        <v>98</v>
      </c>
      <c r="H6274" s="93" t="s">
        <v>37</v>
      </c>
      <c r="I6274" s="92" t="s">
        <v>117</v>
      </c>
      <c r="J6274" s="94">
        <v>22857</v>
      </c>
      <c r="K6274" s="95">
        <v>41823</v>
      </c>
      <c r="L6274" s="96">
        <v>4051916.1899999501</v>
      </c>
    </row>
    <row r="6275" spans="1:12" s="97" customFormat="1" ht="15" customHeight="1" x14ac:dyDescent="0.25">
      <c r="A6275" s="91" t="s">
        <v>57</v>
      </c>
      <c r="B6275" s="92" t="s">
        <v>44</v>
      </c>
      <c r="C6275" s="92" t="s">
        <v>54</v>
      </c>
      <c r="D6275" s="92" t="s">
        <v>37</v>
      </c>
      <c r="E6275" s="92" t="s">
        <v>37</v>
      </c>
      <c r="F6275" s="92" t="s">
        <v>37</v>
      </c>
      <c r="G6275" s="93" t="s">
        <v>98</v>
      </c>
      <c r="H6275" s="93" t="s">
        <v>37</v>
      </c>
      <c r="I6275" s="92" t="s">
        <v>45</v>
      </c>
      <c r="J6275" s="94">
        <v>55327</v>
      </c>
      <c r="K6275" s="95">
        <v>82856</v>
      </c>
      <c r="L6275" s="96">
        <v>5177314.4200033201</v>
      </c>
    </row>
    <row r="6276" spans="1:12" s="97" customFormat="1" ht="15" customHeight="1" x14ac:dyDescent="0.25">
      <c r="A6276" s="91" t="s">
        <v>57</v>
      </c>
      <c r="B6276" s="92" t="s">
        <v>44</v>
      </c>
      <c r="C6276" s="92" t="s">
        <v>54</v>
      </c>
      <c r="D6276" s="92" t="s">
        <v>37</v>
      </c>
      <c r="E6276" s="92" t="s">
        <v>37</v>
      </c>
      <c r="F6276" s="92" t="s">
        <v>37</v>
      </c>
      <c r="G6276" s="93" t="s">
        <v>98</v>
      </c>
      <c r="H6276" s="93" t="s">
        <v>64</v>
      </c>
      <c r="I6276" s="92" t="s">
        <v>117</v>
      </c>
      <c r="J6276" s="94">
        <v>19577</v>
      </c>
      <c r="K6276" s="95">
        <v>37188</v>
      </c>
      <c r="L6276" s="96">
        <v>3647967.1600004798</v>
      </c>
    </row>
    <row r="6277" spans="1:12" s="97" customFormat="1" ht="15" customHeight="1" x14ac:dyDescent="0.25">
      <c r="A6277" s="91" t="s">
        <v>57</v>
      </c>
      <c r="B6277" s="92" t="s">
        <v>44</v>
      </c>
      <c r="C6277" s="92" t="s">
        <v>54</v>
      </c>
      <c r="D6277" s="92" t="s">
        <v>37</v>
      </c>
      <c r="E6277" s="92" t="s">
        <v>37</v>
      </c>
      <c r="F6277" s="92" t="s">
        <v>37</v>
      </c>
      <c r="G6277" s="93" t="s">
        <v>98</v>
      </c>
      <c r="H6277" s="93" t="s">
        <v>64</v>
      </c>
      <c r="I6277" s="92" t="s">
        <v>45</v>
      </c>
      <c r="J6277" s="94">
        <v>48310</v>
      </c>
      <c r="K6277" s="95">
        <v>74737</v>
      </c>
      <c r="L6277" s="96">
        <v>4690610.1000026297</v>
      </c>
    </row>
    <row r="6278" spans="1:12" s="97" customFormat="1" ht="15" customHeight="1" x14ac:dyDescent="0.25">
      <c r="A6278" s="91" t="s">
        <v>57</v>
      </c>
      <c r="B6278" s="92" t="s">
        <v>44</v>
      </c>
      <c r="C6278" s="92" t="s">
        <v>54</v>
      </c>
      <c r="D6278" s="92" t="s">
        <v>37</v>
      </c>
      <c r="E6278" s="92" t="s">
        <v>37</v>
      </c>
      <c r="F6278" s="92" t="s">
        <v>37</v>
      </c>
      <c r="G6278" s="93" t="s">
        <v>37</v>
      </c>
      <c r="H6278" s="93" t="s">
        <v>122</v>
      </c>
      <c r="I6278" s="92" t="s">
        <v>117</v>
      </c>
      <c r="J6278" s="94">
        <v>13886</v>
      </c>
      <c r="K6278" s="95">
        <v>27035</v>
      </c>
      <c r="L6278" s="96">
        <v>2545540.5300003998</v>
      </c>
    </row>
    <row r="6279" spans="1:12" s="97" customFormat="1" ht="15" customHeight="1" x14ac:dyDescent="0.25">
      <c r="A6279" s="91" t="s">
        <v>57</v>
      </c>
      <c r="B6279" s="92" t="s">
        <v>44</v>
      </c>
      <c r="C6279" s="92" t="s">
        <v>54</v>
      </c>
      <c r="D6279" s="92" t="s">
        <v>37</v>
      </c>
      <c r="E6279" s="92" t="s">
        <v>37</v>
      </c>
      <c r="F6279" s="92" t="s">
        <v>37</v>
      </c>
      <c r="G6279" s="93" t="s">
        <v>37</v>
      </c>
      <c r="H6279" s="93" t="s">
        <v>122</v>
      </c>
      <c r="I6279" s="92" t="s">
        <v>45</v>
      </c>
      <c r="J6279" s="94">
        <v>28872</v>
      </c>
      <c r="K6279" s="95">
        <v>43243</v>
      </c>
      <c r="L6279" s="96">
        <v>2641103.3900024001</v>
      </c>
    </row>
    <row r="6280" spans="1:12" s="97" customFormat="1" ht="15" customHeight="1" x14ac:dyDescent="0.25">
      <c r="A6280" s="91" t="s">
        <v>57</v>
      </c>
      <c r="B6280" s="92" t="s">
        <v>44</v>
      </c>
      <c r="C6280" s="92" t="s">
        <v>54</v>
      </c>
      <c r="D6280" s="92" t="s">
        <v>37</v>
      </c>
      <c r="E6280" s="92" t="s">
        <v>37</v>
      </c>
      <c r="F6280" s="92" t="s">
        <v>37</v>
      </c>
      <c r="G6280" s="93" t="s">
        <v>37</v>
      </c>
      <c r="H6280" s="93" t="s">
        <v>37</v>
      </c>
      <c r="I6280" s="92" t="s">
        <v>117</v>
      </c>
      <c r="J6280" s="94">
        <v>119953</v>
      </c>
      <c r="K6280" s="95">
        <v>247089</v>
      </c>
      <c r="L6280" s="96">
        <v>24110607.160007302</v>
      </c>
    </row>
    <row r="6281" spans="1:12" s="97" customFormat="1" ht="15" customHeight="1" x14ac:dyDescent="0.25">
      <c r="A6281" s="91" t="s">
        <v>57</v>
      </c>
      <c r="B6281" s="92" t="s">
        <v>44</v>
      </c>
      <c r="C6281" s="92" t="s">
        <v>54</v>
      </c>
      <c r="D6281" s="92" t="s">
        <v>37</v>
      </c>
      <c r="E6281" s="92" t="s">
        <v>37</v>
      </c>
      <c r="F6281" s="92" t="s">
        <v>37</v>
      </c>
      <c r="G6281" s="93" t="s">
        <v>37</v>
      </c>
      <c r="H6281" s="93" t="s">
        <v>37</v>
      </c>
      <c r="I6281" s="92" t="s">
        <v>45</v>
      </c>
      <c r="J6281" s="94">
        <v>271610</v>
      </c>
      <c r="K6281" s="95">
        <v>434468</v>
      </c>
      <c r="L6281" s="96">
        <v>26917213.550120998</v>
      </c>
    </row>
    <row r="6282" spans="1:12" s="97" customFormat="1" ht="15" customHeight="1" x14ac:dyDescent="0.25">
      <c r="A6282" s="91" t="s">
        <v>57</v>
      </c>
      <c r="B6282" s="92" t="s">
        <v>44</v>
      </c>
      <c r="C6282" s="92" t="s">
        <v>54</v>
      </c>
      <c r="D6282" s="92" t="s">
        <v>37</v>
      </c>
      <c r="E6282" s="92" t="s">
        <v>37</v>
      </c>
      <c r="F6282" s="92" t="s">
        <v>37</v>
      </c>
      <c r="G6282" s="93" t="s">
        <v>37</v>
      </c>
      <c r="H6282" s="93" t="s">
        <v>64</v>
      </c>
      <c r="I6282" s="92" t="s">
        <v>117</v>
      </c>
      <c r="J6282" s="94">
        <v>105152</v>
      </c>
      <c r="K6282" s="95">
        <v>217230</v>
      </c>
      <c r="L6282" s="96">
        <v>21338766.5999978</v>
      </c>
    </row>
    <row r="6283" spans="1:12" s="97" customFormat="1" ht="15" customHeight="1" x14ac:dyDescent="0.25">
      <c r="A6283" s="91" t="s">
        <v>57</v>
      </c>
      <c r="B6283" s="92" t="s">
        <v>44</v>
      </c>
      <c r="C6283" s="92" t="s">
        <v>54</v>
      </c>
      <c r="D6283" s="92" t="s">
        <v>37</v>
      </c>
      <c r="E6283" s="92" t="s">
        <v>37</v>
      </c>
      <c r="F6283" s="92" t="s">
        <v>37</v>
      </c>
      <c r="G6283" s="93" t="s">
        <v>37</v>
      </c>
      <c r="H6283" s="93" t="s">
        <v>64</v>
      </c>
      <c r="I6283" s="92" t="s">
        <v>45</v>
      </c>
      <c r="J6283" s="94">
        <v>242030</v>
      </c>
      <c r="K6283" s="95">
        <v>388761</v>
      </c>
      <c r="L6283" s="96">
        <v>24127022.3699678</v>
      </c>
    </row>
    <row r="6284" spans="1:12" s="97" customFormat="1" ht="15" customHeight="1" x14ac:dyDescent="0.25">
      <c r="A6284" s="91" t="s">
        <v>57</v>
      </c>
      <c r="B6284" s="92" t="s">
        <v>44</v>
      </c>
      <c r="C6284" s="92" t="s">
        <v>55</v>
      </c>
      <c r="D6284" s="92" t="s">
        <v>123</v>
      </c>
      <c r="E6284" s="92" t="s">
        <v>61</v>
      </c>
      <c r="F6284" s="92" t="s">
        <v>37</v>
      </c>
      <c r="G6284" s="93" t="s">
        <v>37</v>
      </c>
      <c r="H6284" s="93" t="s">
        <v>37</v>
      </c>
      <c r="I6284" s="92" t="s">
        <v>117</v>
      </c>
      <c r="J6284" s="94">
        <v>19136</v>
      </c>
      <c r="K6284" s="95">
        <v>35839</v>
      </c>
      <c r="L6284" s="96">
        <v>1525664.1400000099</v>
      </c>
    </row>
    <row r="6285" spans="1:12" s="97" customFormat="1" ht="15" customHeight="1" x14ac:dyDescent="0.25">
      <c r="A6285" s="91" t="s">
        <v>57</v>
      </c>
      <c r="B6285" s="92" t="s">
        <v>44</v>
      </c>
      <c r="C6285" s="92" t="s">
        <v>55</v>
      </c>
      <c r="D6285" s="92" t="s">
        <v>123</v>
      </c>
      <c r="E6285" s="92" t="s">
        <v>61</v>
      </c>
      <c r="F6285" s="92" t="s">
        <v>37</v>
      </c>
      <c r="G6285" s="93" t="s">
        <v>37</v>
      </c>
      <c r="H6285" s="93" t="s">
        <v>37</v>
      </c>
      <c r="I6285" s="92" t="s">
        <v>45</v>
      </c>
      <c r="J6285" s="94">
        <v>27356</v>
      </c>
      <c r="K6285" s="95">
        <v>44714</v>
      </c>
      <c r="L6285" s="96">
        <v>1808830.7399998701</v>
      </c>
    </row>
    <row r="6286" spans="1:12" s="97" customFormat="1" ht="15" customHeight="1" x14ac:dyDescent="0.25">
      <c r="A6286" s="91" t="s">
        <v>57</v>
      </c>
      <c r="B6286" s="92" t="s">
        <v>44</v>
      </c>
      <c r="C6286" s="92" t="s">
        <v>55</v>
      </c>
      <c r="D6286" s="92" t="s">
        <v>123</v>
      </c>
      <c r="E6286" s="92" t="s">
        <v>62</v>
      </c>
      <c r="F6286" s="92" t="s">
        <v>37</v>
      </c>
      <c r="G6286" s="93" t="s">
        <v>37</v>
      </c>
      <c r="H6286" s="93" t="s">
        <v>37</v>
      </c>
      <c r="I6286" s="92" t="s">
        <v>117</v>
      </c>
      <c r="J6286" s="94">
        <v>11438</v>
      </c>
      <c r="K6286" s="95">
        <v>20927</v>
      </c>
      <c r="L6286" s="96">
        <v>883878.41000017396</v>
      </c>
    </row>
    <row r="6287" spans="1:12" s="97" customFormat="1" ht="15" customHeight="1" x14ac:dyDescent="0.25">
      <c r="A6287" s="91" t="s">
        <v>57</v>
      </c>
      <c r="B6287" s="92" t="s">
        <v>44</v>
      </c>
      <c r="C6287" s="92" t="s">
        <v>55</v>
      </c>
      <c r="D6287" s="92" t="s">
        <v>123</v>
      </c>
      <c r="E6287" s="92" t="s">
        <v>62</v>
      </c>
      <c r="F6287" s="92" t="s">
        <v>37</v>
      </c>
      <c r="G6287" s="93" t="s">
        <v>37</v>
      </c>
      <c r="H6287" s="93" t="s">
        <v>37</v>
      </c>
      <c r="I6287" s="92" t="s">
        <v>45</v>
      </c>
      <c r="J6287" s="94">
        <v>13006</v>
      </c>
      <c r="K6287" s="95">
        <v>21028</v>
      </c>
      <c r="L6287" s="96">
        <v>854921.15000022098</v>
      </c>
    </row>
    <row r="6288" spans="1:12" s="97" customFormat="1" ht="15" customHeight="1" x14ac:dyDescent="0.25">
      <c r="A6288" s="91" t="s">
        <v>57</v>
      </c>
      <c r="B6288" s="92" t="s">
        <v>44</v>
      </c>
      <c r="C6288" s="92" t="s">
        <v>55</v>
      </c>
      <c r="D6288" s="92" t="s">
        <v>123</v>
      </c>
      <c r="E6288" s="92" t="s">
        <v>37</v>
      </c>
      <c r="F6288" s="92" t="s">
        <v>120</v>
      </c>
      <c r="G6288" s="93" t="s">
        <v>37</v>
      </c>
      <c r="H6288" s="93" t="s">
        <v>37</v>
      </c>
      <c r="I6288" s="92" t="s">
        <v>117</v>
      </c>
      <c r="J6288" s="94">
        <v>1784</v>
      </c>
      <c r="K6288" s="95">
        <v>3240</v>
      </c>
      <c r="L6288" s="96">
        <v>144313.54999999801</v>
      </c>
    </row>
    <row r="6289" spans="1:12" s="97" customFormat="1" ht="15" customHeight="1" x14ac:dyDescent="0.25">
      <c r="A6289" s="91" t="s">
        <v>57</v>
      </c>
      <c r="B6289" s="92" t="s">
        <v>44</v>
      </c>
      <c r="C6289" s="92" t="s">
        <v>55</v>
      </c>
      <c r="D6289" s="92" t="s">
        <v>123</v>
      </c>
      <c r="E6289" s="92" t="s">
        <v>37</v>
      </c>
      <c r="F6289" s="92" t="s">
        <v>120</v>
      </c>
      <c r="G6289" s="93" t="s">
        <v>37</v>
      </c>
      <c r="H6289" s="93" t="s">
        <v>37</v>
      </c>
      <c r="I6289" s="92" t="s">
        <v>45</v>
      </c>
      <c r="J6289" s="94">
        <v>1940</v>
      </c>
      <c r="K6289" s="95">
        <v>3083</v>
      </c>
      <c r="L6289" s="96">
        <v>124457.289999998</v>
      </c>
    </row>
    <row r="6290" spans="1:12" s="97" customFormat="1" ht="15" customHeight="1" x14ac:dyDescent="0.25">
      <c r="A6290" s="91" t="s">
        <v>57</v>
      </c>
      <c r="B6290" s="92" t="s">
        <v>44</v>
      </c>
      <c r="C6290" s="92" t="s">
        <v>55</v>
      </c>
      <c r="D6290" s="92" t="s">
        <v>123</v>
      </c>
      <c r="E6290" s="92" t="s">
        <v>37</v>
      </c>
      <c r="F6290" s="92" t="s">
        <v>121</v>
      </c>
      <c r="G6290" s="93" t="s">
        <v>37</v>
      </c>
      <c r="H6290" s="93" t="s">
        <v>37</v>
      </c>
      <c r="I6290" s="92" t="s">
        <v>117</v>
      </c>
      <c r="J6290" s="94">
        <v>23417</v>
      </c>
      <c r="K6290" s="95">
        <v>43690</v>
      </c>
      <c r="L6290" s="96">
        <v>1838535.08999935</v>
      </c>
    </row>
    <row r="6291" spans="1:12" s="97" customFormat="1" ht="15" customHeight="1" x14ac:dyDescent="0.25">
      <c r="A6291" s="91" t="s">
        <v>57</v>
      </c>
      <c r="B6291" s="92" t="s">
        <v>44</v>
      </c>
      <c r="C6291" s="92" t="s">
        <v>55</v>
      </c>
      <c r="D6291" s="92" t="s">
        <v>123</v>
      </c>
      <c r="E6291" s="92" t="s">
        <v>37</v>
      </c>
      <c r="F6291" s="92" t="s">
        <v>121</v>
      </c>
      <c r="G6291" s="93" t="s">
        <v>37</v>
      </c>
      <c r="H6291" s="93" t="s">
        <v>37</v>
      </c>
      <c r="I6291" s="92" t="s">
        <v>45</v>
      </c>
      <c r="J6291" s="94">
        <v>31495</v>
      </c>
      <c r="K6291" s="95">
        <v>52286</v>
      </c>
      <c r="L6291" s="96">
        <v>2088231.8999995601</v>
      </c>
    </row>
    <row r="6292" spans="1:12" s="97" customFormat="1" ht="15" customHeight="1" x14ac:dyDescent="0.25">
      <c r="A6292" s="91" t="s">
        <v>57</v>
      </c>
      <c r="B6292" s="92" t="s">
        <v>44</v>
      </c>
      <c r="C6292" s="92" t="s">
        <v>55</v>
      </c>
      <c r="D6292" s="92" t="s">
        <v>123</v>
      </c>
      <c r="E6292" s="92" t="s">
        <v>37</v>
      </c>
      <c r="F6292" s="92" t="s">
        <v>60</v>
      </c>
      <c r="G6292" s="93" t="s">
        <v>37</v>
      </c>
      <c r="H6292" s="93" t="s">
        <v>37</v>
      </c>
      <c r="I6292" s="92" t="s">
        <v>117</v>
      </c>
      <c r="J6292" s="94">
        <v>5391</v>
      </c>
      <c r="K6292" s="95">
        <v>9836</v>
      </c>
      <c r="L6292" s="96">
        <v>426693.90999996802</v>
      </c>
    </row>
    <row r="6293" spans="1:12" s="97" customFormat="1" ht="15" customHeight="1" x14ac:dyDescent="0.25">
      <c r="A6293" s="91" t="s">
        <v>57</v>
      </c>
      <c r="B6293" s="92" t="s">
        <v>44</v>
      </c>
      <c r="C6293" s="92" t="s">
        <v>55</v>
      </c>
      <c r="D6293" s="92" t="s">
        <v>123</v>
      </c>
      <c r="E6293" s="92" t="s">
        <v>37</v>
      </c>
      <c r="F6293" s="92" t="s">
        <v>60</v>
      </c>
      <c r="G6293" s="93" t="s">
        <v>37</v>
      </c>
      <c r="H6293" s="93" t="s">
        <v>37</v>
      </c>
      <c r="I6293" s="92" t="s">
        <v>45</v>
      </c>
      <c r="J6293" s="94">
        <v>6944</v>
      </c>
      <c r="K6293" s="95">
        <v>10373</v>
      </c>
      <c r="L6293" s="96">
        <v>451062.69999998499</v>
      </c>
    </row>
    <row r="6294" spans="1:12" s="97" customFormat="1" ht="15" customHeight="1" x14ac:dyDescent="0.25">
      <c r="A6294" s="91" t="s">
        <v>57</v>
      </c>
      <c r="B6294" s="92" t="s">
        <v>44</v>
      </c>
      <c r="C6294" s="92" t="s">
        <v>55</v>
      </c>
      <c r="D6294" s="92" t="s">
        <v>123</v>
      </c>
      <c r="E6294" s="92" t="s">
        <v>37</v>
      </c>
      <c r="F6294" s="92" t="s">
        <v>37</v>
      </c>
      <c r="G6294" s="93" t="s">
        <v>41</v>
      </c>
      <c r="H6294" s="93" t="s">
        <v>37</v>
      </c>
      <c r="I6294" s="92" t="s">
        <v>117</v>
      </c>
      <c r="J6294" s="94">
        <v>6352</v>
      </c>
      <c r="K6294" s="95">
        <v>11972</v>
      </c>
      <c r="L6294" s="96">
        <v>507005.22999998898</v>
      </c>
    </row>
    <row r="6295" spans="1:12" s="97" customFormat="1" ht="15" customHeight="1" x14ac:dyDescent="0.25">
      <c r="A6295" s="91" t="s">
        <v>57</v>
      </c>
      <c r="B6295" s="92" t="s">
        <v>44</v>
      </c>
      <c r="C6295" s="92" t="s">
        <v>55</v>
      </c>
      <c r="D6295" s="92" t="s">
        <v>123</v>
      </c>
      <c r="E6295" s="92" t="s">
        <v>37</v>
      </c>
      <c r="F6295" s="92" t="s">
        <v>37</v>
      </c>
      <c r="G6295" s="93" t="s">
        <v>41</v>
      </c>
      <c r="H6295" s="93" t="s">
        <v>37</v>
      </c>
      <c r="I6295" s="92" t="s">
        <v>45</v>
      </c>
      <c r="J6295" s="94">
        <v>7097</v>
      </c>
      <c r="K6295" s="95">
        <v>11518</v>
      </c>
      <c r="L6295" s="96">
        <v>467657.16000010102</v>
      </c>
    </row>
    <row r="6296" spans="1:12" s="97" customFormat="1" ht="15" customHeight="1" x14ac:dyDescent="0.25">
      <c r="A6296" s="91" t="s">
        <v>57</v>
      </c>
      <c r="B6296" s="92" t="s">
        <v>44</v>
      </c>
      <c r="C6296" s="92" t="s">
        <v>55</v>
      </c>
      <c r="D6296" s="92" t="s">
        <v>123</v>
      </c>
      <c r="E6296" s="92" t="s">
        <v>37</v>
      </c>
      <c r="F6296" s="92" t="s">
        <v>37</v>
      </c>
      <c r="G6296" s="93" t="s">
        <v>42</v>
      </c>
      <c r="H6296" s="93" t="s">
        <v>37</v>
      </c>
      <c r="I6296" s="92" t="s">
        <v>117</v>
      </c>
      <c r="J6296" s="94">
        <v>6433</v>
      </c>
      <c r="K6296" s="95">
        <v>11544</v>
      </c>
      <c r="L6296" s="96">
        <v>489501.97999998898</v>
      </c>
    </row>
    <row r="6297" spans="1:12" s="97" customFormat="1" ht="15" customHeight="1" x14ac:dyDescent="0.25">
      <c r="A6297" s="91" t="s">
        <v>57</v>
      </c>
      <c r="B6297" s="92" t="s">
        <v>44</v>
      </c>
      <c r="C6297" s="92" t="s">
        <v>55</v>
      </c>
      <c r="D6297" s="92" t="s">
        <v>123</v>
      </c>
      <c r="E6297" s="92" t="s">
        <v>37</v>
      </c>
      <c r="F6297" s="92" t="s">
        <v>37</v>
      </c>
      <c r="G6297" s="93" t="s">
        <v>42</v>
      </c>
      <c r="H6297" s="93" t="s">
        <v>37</v>
      </c>
      <c r="I6297" s="92" t="s">
        <v>45</v>
      </c>
      <c r="J6297" s="94">
        <v>8254</v>
      </c>
      <c r="K6297" s="95">
        <v>13183</v>
      </c>
      <c r="L6297" s="96">
        <v>535063.02000013902</v>
      </c>
    </row>
    <row r="6298" spans="1:12" s="97" customFormat="1" ht="15" customHeight="1" x14ac:dyDescent="0.25">
      <c r="A6298" s="91" t="s">
        <v>57</v>
      </c>
      <c r="B6298" s="92" t="s">
        <v>44</v>
      </c>
      <c r="C6298" s="92" t="s">
        <v>55</v>
      </c>
      <c r="D6298" s="92" t="s">
        <v>123</v>
      </c>
      <c r="E6298" s="92" t="s">
        <v>37</v>
      </c>
      <c r="F6298" s="92" t="s">
        <v>37</v>
      </c>
      <c r="G6298" s="93" t="s">
        <v>43</v>
      </c>
      <c r="H6298" s="93" t="s">
        <v>37</v>
      </c>
      <c r="I6298" s="92" t="s">
        <v>117</v>
      </c>
      <c r="J6298" s="94">
        <v>6239</v>
      </c>
      <c r="K6298" s="95">
        <v>10874</v>
      </c>
      <c r="L6298" s="96">
        <v>463597.61999998998</v>
      </c>
    </row>
    <row r="6299" spans="1:12" s="97" customFormat="1" ht="15" customHeight="1" x14ac:dyDescent="0.25">
      <c r="A6299" s="91" t="s">
        <v>57</v>
      </c>
      <c r="B6299" s="92" t="s">
        <v>44</v>
      </c>
      <c r="C6299" s="92" t="s">
        <v>55</v>
      </c>
      <c r="D6299" s="92" t="s">
        <v>123</v>
      </c>
      <c r="E6299" s="92" t="s">
        <v>37</v>
      </c>
      <c r="F6299" s="92" t="s">
        <v>37</v>
      </c>
      <c r="G6299" s="93" t="s">
        <v>43</v>
      </c>
      <c r="H6299" s="93" t="s">
        <v>37</v>
      </c>
      <c r="I6299" s="92" t="s">
        <v>45</v>
      </c>
      <c r="J6299" s="94">
        <v>8508</v>
      </c>
      <c r="K6299" s="95">
        <v>13416</v>
      </c>
      <c r="L6299" s="96">
        <v>541788.28000014299</v>
      </c>
    </row>
    <row r="6300" spans="1:12" s="97" customFormat="1" ht="15" customHeight="1" x14ac:dyDescent="0.25">
      <c r="A6300" s="91" t="s">
        <v>57</v>
      </c>
      <c r="B6300" s="92" t="s">
        <v>44</v>
      </c>
      <c r="C6300" s="92" t="s">
        <v>55</v>
      </c>
      <c r="D6300" s="92" t="s">
        <v>123</v>
      </c>
      <c r="E6300" s="92" t="s">
        <v>37</v>
      </c>
      <c r="F6300" s="92" t="s">
        <v>37</v>
      </c>
      <c r="G6300" s="93" t="s">
        <v>44</v>
      </c>
      <c r="H6300" s="93" t="s">
        <v>37</v>
      </c>
      <c r="I6300" s="92" t="s">
        <v>117</v>
      </c>
      <c r="J6300" s="94">
        <v>6103</v>
      </c>
      <c r="K6300" s="95">
        <v>10837</v>
      </c>
      <c r="L6300" s="96">
        <v>458234.95999999199</v>
      </c>
    </row>
    <row r="6301" spans="1:12" s="97" customFormat="1" ht="15" customHeight="1" x14ac:dyDescent="0.25">
      <c r="A6301" s="91" t="s">
        <v>57</v>
      </c>
      <c r="B6301" s="92" t="s">
        <v>44</v>
      </c>
      <c r="C6301" s="92" t="s">
        <v>55</v>
      </c>
      <c r="D6301" s="92" t="s">
        <v>123</v>
      </c>
      <c r="E6301" s="92" t="s">
        <v>37</v>
      </c>
      <c r="F6301" s="92" t="s">
        <v>37</v>
      </c>
      <c r="G6301" s="93" t="s">
        <v>44</v>
      </c>
      <c r="H6301" s="93" t="s">
        <v>37</v>
      </c>
      <c r="I6301" s="92" t="s">
        <v>45</v>
      </c>
      <c r="J6301" s="94">
        <v>8535</v>
      </c>
      <c r="K6301" s="95">
        <v>13299</v>
      </c>
      <c r="L6301" s="96">
        <v>538049.58000014001</v>
      </c>
    </row>
    <row r="6302" spans="1:12" s="97" customFormat="1" ht="15" customHeight="1" x14ac:dyDescent="0.25">
      <c r="A6302" s="91" t="s">
        <v>57</v>
      </c>
      <c r="B6302" s="92" t="s">
        <v>44</v>
      </c>
      <c r="C6302" s="92" t="s">
        <v>55</v>
      </c>
      <c r="D6302" s="92" t="s">
        <v>123</v>
      </c>
      <c r="E6302" s="92" t="s">
        <v>37</v>
      </c>
      <c r="F6302" s="92" t="s">
        <v>37</v>
      </c>
      <c r="G6302" s="93" t="s">
        <v>98</v>
      </c>
      <c r="H6302" s="93" t="s">
        <v>37</v>
      </c>
      <c r="I6302" s="92" t="s">
        <v>117</v>
      </c>
      <c r="J6302" s="94">
        <v>5804</v>
      </c>
      <c r="K6302" s="95">
        <v>10162</v>
      </c>
      <c r="L6302" s="96">
        <v>433352.95999999298</v>
      </c>
    </row>
    <row r="6303" spans="1:12" s="97" customFormat="1" ht="15" customHeight="1" x14ac:dyDescent="0.25">
      <c r="A6303" s="91" t="s">
        <v>57</v>
      </c>
      <c r="B6303" s="92" t="s">
        <v>44</v>
      </c>
      <c r="C6303" s="92" t="s">
        <v>55</v>
      </c>
      <c r="D6303" s="92" t="s">
        <v>123</v>
      </c>
      <c r="E6303" s="92" t="s">
        <v>37</v>
      </c>
      <c r="F6303" s="92" t="s">
        <v>37</v>
      </c>
      <c r="G6303" s="93" t="s">
        <v>98</v>
      </c>
      <c r="H6303" s="93" t="s">
        <v>37</v>
      </c>
      <c r="I6303" s="92" t="s">
        <v>45</v>
      </c>
      <c r="J6303" s="94">
        <v>8295</v>
      </c>
      <c r="K6303" s="95">
        <v>12747</v>
      </c>
      <c r="L6303" s="96">
        <v>517351.51000012999</v>
      </c>
    </row>
    <row r="6304" spans="1:12" s="97" customFormat="1" ht="15" customHeight="1" x14ac:dyDescent="0.25">
      <c r="A6304" s="91" t="s">
        <v>57</v>
      </c>
      <c r="B6304" s="92" t="s">
        <v>44</v>
      </c>
      <c r="C6304" s="92" t="s">
        <v>55</v>
      </c>
      <c r="D6304" s="92" t="s">
        <v>123</v>
      </c>
      <c r="E6304" s="92" t="s">
        <v>37</v>
      </c>
      <c r="F6304" s="92" t="s">
        <v>37</v>
      </c>
      <c r="G6304" s="93" t="s">
        <v>37</v>
      </c>
      <c r="H6304" s="93" t="s">
        <v>122</v>
      </c>
      <c r="I6304" s="92" t="s">
        <v>117</v>
      </c>
      <c r="J6304" s="94">
        <v>6491</v>
      </c>
      <c r="K6304" s="95">
        <v>12127</v>
      </c>
      <c r="L6304" s="96">
        <v>558235.65999999095</v>
      </c>
    </row>
    <row r="6305" spans="1:12" s="97" customFormat="1" ht="15" customHeight="1" x14ac:dyDescent="0.25">
      <c r="A6305" s="91" t="s">
        <v>57</v>
      </c>
      <c r="B6305" s="92" t="s">
        <v>44</v>
      </c>
      <c r="C6305" s="92" t="s">
        <v>55</v>
      </c>
      <c r="D6305" s="92" t="s">
        <v>123</v>
      </c>
      <c r="E6305" s="92" t="s">
        <v>37</v>
      </c>
      <c r="F6305" s="92" t="s">
        <v>37</v>
      </c>
      <c r="G6305" s="93" t="s">
        <v>37</v>
      </c>
      <c r="H6305" s="93" t="s">
        <v>122</v>
      </c>
      <c r="I6305" s="92" t="s">
        <v>45</v>
      </c>
      <c r="J6305" s="94">
        <v>8531</v>
      </c>
      <c r="K6305" s="95">
        <v>13246</v>
      </c>
      <c r="L6305" s="96">
        <v>551848.37000012095</v>
      </c>
    </row>
    <row r="6306" spans="1:12" s="97" customFormat="1" ht="15" customHeight="1" x14ac:dyDescent="0.25">
      <c r="A6306" s="91" t="s">
        <v>57</v>
      </c>
      <c r="B6306" s="92" t="s">
        <v>44</v>
      </c>
      <c r="C6306" s="92" t="s">
        <v>55</v>
      </c>
      <c r="D6306" s="92" t="s">
        <v>123</v>
      </c>
      <c r="E6306" s="92" t="s">
        <v>37</v>
      </c>
      <c r="F6306" s="92" t="s">
        <v>37</v>
      </c>
      <c r="G6306" s="93" t="s">
        <v>37</v>
      </c>
      <c r="H6306" s="93" t="s">
        <v>37</v>
      </c>
      <c r="I6306" s="92" t="s">
        <v>117</v>
      </c>
      <c r="J6306" s="94">
        <v>30574</v>
      </c>
      <c r="K6306" s="95">
        <v>56766</v>
      </c>
      <c r="L6306" s="96">
        <v>2409542.5499989102</v>
      </c>
    </row>
    <row r="6307" spans="1:12" s="97" customFormat="1" ht="15" customHeight="1" x14ac:dyDescent="0.25">
      <c r="A6307" s="91" t="s">
        <v>57</v>
      </c>
      <c r="B6307" s="92" t="s">
        <v>44</v>
      </c>
      <c r="C6307" s="92" t="s">
        <v>55</v>
      </c>
      <c r="D6307" s="92" t="s">
        <v>123</v>
      </c>
      <c r="E6307" s="92" t="s">
        <v>37</v>
      </c>
      <c r="F6307" s="92" t="s">
        <v>37</v>
      </c>
      <c r="G6307" s="93" t="s">
        <v>37</v>
      </c>
      <c r="H6307" s="93" t="s">
        <v>37</v>
      </c>
      <c r="I6307" s="92" t="s">
        <v>45</v>
      </c>
      <c r="J6307" s="94">
        <v>40362</v>
      </c>
      <c r="K6307" s="95">
        <v>65742</v>
      </c>
      <c r="L6307" s="96">
        <v>2663751.88999866</v>
      </c>
    </row>
    <row r="6308" spans="1:12" s="97" customFormat="1" ht="15" customHeight="1" x14ac:dyDescent="0.25">
      <c r="A6308" s="91" t="s">
        <v>57</v>
      </c>
      <c r="B6308" s="92" t="s">
        <v>44</v>
      </c>
      <c r="C6308" s="92" t="s">
        <v>55</v>
      </c>
      <c r="D6308" s="92" t="s">
        <v>123</v>
      </c>
      <c r="E6308" s="92" t="s">
        <v>37</v>
      </c>
      <c r="F6308" s="92" t="s">
        <v>37</v>
      </c>
      <c r="G6308" s="93" t="s">
        <v>37</v>
      </c>
      <c r="H6308" s="93" t="s">
        <v>64</v>
      </c>
      <c r="I6308" s="92" t="s">
        <v>117</v>
      </c>
      <c r="J6308" s="94">
        <v>23576</v>
      </c>
      <c r="K6308" s="95">
        <v>43551</v>
      </c>
      <c r="L6308" s="96">
        <v>1805343.1700001699</v>
      </c>
    </row>
    <row r="6309" spans="1:12" s="97" customFormat="1" ht="15" customHeight="1" x14ac:dyDescent="0.25">
      <c r="A6309" s="91" t="s">
        <v>57</v>
      </c>
      <c r="B6309" s="92" t="s">
        <v>44</v>
      </c>
      <c r="C6309" s="92" t="s">
        <v>55</v>
      </c>
      <c r="D6309" s="92" t="s">
        <v>123</v>
      </c>
      <c r="E6309" s="92" t="s">
        <v>37</v>
      </c>
      <c r="F6309" s="92" t="s">
        <v>37</v>
      </c>
      <c r="G6309" s="93" t="s">
        <v>37</v>
      </c>
      <c r="H6309" s="93" t="s">
        <v>64</v>
      </c>
      <c r="I6309" s="92" t="s">
        <v>45</v>
      </c>
      <c r="J6309" s="94">
        <v>31123</v>
      </c>
      <c r="K6309" s="95">
        <v>51184</v>
      </c>
      <c r="L6309" s="96">
        <v>2058778.8699982199</v>
      </c>
    </row>
    <row r="6310" spans="1:12" s="97" customFormat="1" ht="15" customHeight="1" x14ac:dyDescent="0.25">
      <c r="A6310" s="91" t="s">
        <v>57</v>
      </c>
      <c r="B6310" s="92" t="s">
        <v>44</v>
      </c>
      <c r="C6310" s="92" t="s">
        <v>55</v>
      </c>
      <c r="D6310" s="92" t="s">
        <v>125</v>
      </c>
      <c r="E6310" s="92" t="s">
        <v>61</v>
      </c>
      <c r="F6310" s="92" t="s">
        <v>37</v>
      </c>
      <c r="G6310" s="93" t="s">
        <v>37</v>
      </c>
      <c r="H6310" s="93" t="s">
        <v>37</v>
      </c>
      <c r="I6310" s="92" t="s">
        <v>117</v>
      </c>
      <c r="J6310" s="94">
        <v>2112</v>
      </c>
      <c r="K6310" s="95">
        <v>20737</v>
      </c>
      <c r="L6310" s="96">
        <v>1315173.8300000101</v>
      </c>
    </row>
    <row r="6311" spans="1:12" s="97" customFormat="1" ht="15" customHeight="1" x14ac:dyDescent="0.25">
      <c r="A6311" s="91" t="s">
        <v>57</v>
      </c>
      <c r="B6311" s="92" t="s">
        <v>44</v>
      </c>
      <c r="C6311" s="92" t="s">
        <v>55</v>
      </c>
      <c r="D6311" s="92" t="s">
        <v>125</v>
      </c>
      <c r="E6311" s="92" t="s">
        <v>61</v>
      </c>
      <c r="F6311" s="92" t="s">
        <v>37</v>
      </c>
      <c r="G6311" s="93" t="s">
        <v>37</v>
      </c>
      <c r="H6311" s="93" t="s">
        <v>37</v>
      </c>
      <c r="I6311" s="92" t="s">
        <v>45</v>
      </c>
      <c r="J6311" s="94">
        <v>5685</v>
      </c>
      <c r="K6311" s="95">
        <v>43858</v>
      </c>
      <c r="L6311" s="96">
        <v>2602932.5800000699</v>
      </c>
    </row>
    <row r="6312" spans="1:12" s="97" customFormat="1" ht="15" customHeight="1" x14ac:dyDescent="0.25">
      <c r="A6312" s="91" t="s">
        <v>57</v>
      </c>
      <c r="B6312" s="92" t="s">
        <v>44</v>
      </c>
      <c r="C6312" s="92" t="s">
        <v>55</v>
      </c>
      <c r="D6312" s="92" t="s">
        <v>125</v>
      </c>
      <c r="E6312" s="92" t="s">
        <v>62</v>
      </c>
      <c r="F6312" s="92" t="s">
        <v>37</v>
      </c>
      <c r="G6312" s="93" t="s">
        <v>37</v>
      </c>
      <c r="H6312" s="93" t="s">
        <v>37</v>
      </c>
      <c r="I6312" s="92" t="s">
        <v>117</v>
      </c>
      <c r="J6312" s="94">
        <v>1450</v>
      </c>
      <c r="K6312" s="95">
        <v>15353</v>
      </c>
      <c r="L6312" s="96">
        <v>935848.710000013</v>
      </c>
    </row>
    <row r="6313" spans="1:12" s="97" customFormat="1" ht="15" customHeight="1" x14ac:dyDescent="0.25">
      <c r="A6313" s="91" t="s">
        <v>57</v>
      </c>
      <c r="B6313" s="92" t="s">
        <v>44</v>
      </c>
      <c r="C6313" s="92" t="s">
        <v>55</v>
      </c>
      <c r="D6313" s="92" t="s">
        <v>125</v>
      </c>
      <c r="E6313" s="92" t="s">
        <v>62</v>
      </c>
      <c r="F6313" s="92" t="s">
        <v>37</v>
      </c>
      <c r="G6313" s="93" t="s">
        <v>37</v>
      </c>
      <c r="H6313" s="93" t="s">
        <v>37</v>
      </c>
      <c r="I6313" s="92" t="s">
        <v>45</v>
      </c>
      <c r="J6313" s="94">
        <v>3241</v>
      </c>
      <c r="K6313" s="95">
        <v>22763</v>
      </c>
      <c r="L6313" s="96">
        <v>1364965.5600000899</v>
      </c>
    </row>
    <row r="6314" spans="1:12" s="97" customFormat="1" ht="15" customHeight="1" x14ac:dyDescent="0.25">
      <c r="A6314" s="91" t="s">
        <v>57</v>
      </c>
      <c r="B6314" s="92" t="s">
        <v>44</v>
      </c>
      <c r="C6314" s="92" t="s">
        <v>55</v>
      </c>
      <c r="D6314" s="92" t="s">
        <v>125</v>
      </c>
      <c r="E6314" s="92" t="s">
        <v>37</v>
      </c>
      <c r="F6314" s="92" t="s">
        <v>120</v>
      </c>
      <c r="G6314" s="93" t="s">
        <v>37</v>
      </c>
      <c r="H6314" s="93" t="s">
        <v>37</v>
      </c>
      <c r="I6314" s="92" t="s">
        <v>117</v>
      </c>
      <c r="J6314" s="94">
        <v>341</v>
      </c>
      <c r="K6314" s="95">
        <v>2339</v>
      </c>
      <c r="L6314" s="96">
        <v>215653.18999999599</v>
      </c>
    </row>
    <row r="6315" spans="1:12" s="97" customFormat="1" ht="15" customHeight="1" x14ac:dyDescent="0.25">
      <c r="A6315" s="91" t="s">
        <v>57</v>
      </c>
      <c r="B6315" s="92" t="s">
        <v>44</v>
      </c>
      <c r="C6315" s="92" t="s">
        <v>55</v>
      </c>
      <c r="D6315" s="92" t="s">
        <v>125</v>
      </c>
      <c r="E6315" s="92" t="s">
        <v>37</v>
      </c>
      <c r="F6315" s="92" t="s">
        <v>120</v>
      </c>
      <c r="G6315" s="93" t="s">
        <v>37</v>
      </c>
      <c r="H6315" s="93" t="s">
        <v>37</v>
      </c>
      <c r="I6315" s="92" t="s">
        <v>45</v>
      </c>
      <c r="J6315" s="94">
        <v>624</v>
      </c>
      <c r="K6315" s="95">
        <v>4832</v>
      </c>
      <c r="L6315" s="96">
        <v>312637.21999999799</v>
      </c>
    </row>
    <row r="6316" spans="1:12" s="97" customFormat="1" ht="15" customHeight="1" x14ac:dyDescent="0.25">
      <c r="A6316" s="91" t="s">
        <v>57</v>
      </c>
      <c r="B6316" s="92" t="s">
        <v>44</v>
      </c>
      <c r="C6316" s="92" t="s">
        <v>55</v>
      </c>
      <c r="D6316" s="92" t="s">
        <v>125</v>
      </c>
      <c r="E6316" s="92" t="s">
        <v>37</v>
      </c>
      <c r="F6316" s="92" t="s">
        <v>121</v>
      </c>
      <c r="G6316" s="93" t="s">
        <v>37</v>
      </c>
      <c r="H6316" s="93" t="s">
        <v>37</v>
      </c>
      <c r="I6316" s="92" t="s">
        <v>117</v>
      </c>
      <c r="J6316" s="94">
        <v>2694</v>
      </c>
      <c r="K6316" s="95">
        <v>27283</v>
      </c>
      <c r="L6316" s="96">
        <v>1674703.8199996301</v>
      </c>
    </row>
    <row r="6317" spans="1:12" s="97" customFormat="1" ht="15" customHeight="1" x14ac:dyDescent="0.25">
      <c r="A6317" s="91" t="s">
        <v>57</v>
      </c>
      <c r="B6317" s="92" t="s">
        <v>44</v>
      </c>
      <c r="C6317" s="92" t="s">
        <v>55</v>
      </c>
      <c r="D6317" s="92" t="s">
        <v>125</v>
      </c>
      <c r="E6317" s="92" t="s">
        <v>37</v>
      </c>
      <c r="F6317" s="92" t="s">
        <v>121</v>
      </c>
      <c r="G6317" s="93" t="s">
        <v>37</v>
      </c>
      <c r="H6317" s="93" t="s">
        <v>37</v>
      </c>
      <c r="I6317" s="92" t="s">
        <v>45</v>
      </c>
      <c r="J6317" s="94">
        <v>7081</v>
      </c>
      <c r="K6317" s="95">
        <v>53184</v>
      </c>
      <c r="L6317" s="96">
        <v>3158021.86999994</v>
      </c>
    </row>
    <row r="6318" spans="1:12" s="97" customFormat="1" ht="15" customHeight="1" x14ac:dyDescent="0.25">
      <c r="A6318" s="91" t="s">
        <v>57</v>
      </c>
      <c r="B6318" s="92" t="s">
        <v>44</v>
      </c>
      <c r="C6318" s="92" t="s">
        <v>55</v>
      </c>
      <c r="D6318" s="92" t="s">
        <v>125</v>
      </c>
      <c r="E6318" s="92" t="s">
        <v>37</v>
      </c>
      <c r="F6318" s="92" t="s">
        <v>60</v>
      </c>
      <c r="G6318" s="93" t="s">
        <v>37</v>
      </c>
      <c r="H6318" s="93" t="s">
        <v>37</v>
      </c>
      <c r="I6318" s="92" t="s">
        <v>117</v>
      </c>
      <c r="J6318" s="94">
        <v>532</v>
      </c>
      <c r="K6318" s="95">
        <v>6468</v>
      </c>
      <c r="L6318" s="96">
        <v>360665.530000014</v>
      </c>
    </row>
    <row r="6319" spans="1:12" s="97" customFormat="1" ht="15" customHeight="1" x14ac:dyDescent="0.25">
      <c r="A6319" s="91" t="s">
        <v>57</v>
      </c>
      <c r="B6319" s="92" t="s">
        <v>44</v>
      </c>
      <c r="C6319" s="92" t="s">
        <v>55</v>
      </c>
      <c r="D6319" s="92" t="s">
        <v>125</v>
      </c>
      <c r="E6319" s="92" t="s">
        <v>37</v>
      </c>
      <c r="F6319" s="92" t="s">
        <v>60</v>
      </c>
      <c r="G6319" s="93" t="s">
        <v>37</v>
      </c>
      <c r="H6319" s="93" t="s">
        <v>37</v>
      </c>
      <c r="I6319" s="92" t="s">
        <v>45</v>
      </c>
      <c r="J6319" s="94">
        <v>1239</v>
      </c>
      <c r="K6319" s="95">
        <v>8605</v>
      </c>
      <c r="L6319" s="96">
        <v>497239.04999998299</v>
      </c>
    </row>
    <row r="6320" spans="1:12" s="97" customFormat="1" ht="15" customHeight="1" x14ac:dyDescent="0.25">
      <c r="A6320" s="91" t="s">
        <v>57</v>
      </c>
      <c r="B6320" s="92" t="s">
        <v>44</v>
      </c>
      <c r="C6320" s="92" t="s">
        <v>55</v>
      </c>
      <c r="D6320" s="92" t="s">
        <v>125</v>
      </c>
      <c r="E6320" s="92" t="s">
        <v>37</v>
      </c>
      <c r="F6320" s="92" t="s">
        <v>37</v>
      </c>
      <c r="G6320" s="93" t="s">
        <v>41</v>
      </c>
      <c r="H6320" s="93" t="s">
        <v>37</v>
      </c>
      <c r="I6320" s="92" t="s">
        <v>117</v>
      </c>
      <c r="J6320" s="94">
        <v>895</v>
      </c>
      <c r="K6320" s="95">
        <v>9245</v>
      </c>
      <c r="L6320" s="96">
        <v>583350.890000007</v>
      </c>
    </row>
    <row r="6321" spans="1:12" s="97" customFormat="1" ht="15" customHeight="1" x14ac:dyDescent="0.25">
      <c r="A6321" s="91" t="s">
        <v>57</v>
      </c>
      <c r="B6321" s="92" t="s">
        <v>44</v>
      </c>
      <c r="C6321" s="92" t="s">
        <v>55</v>
      </c>
      <c r="D6321" s="92" t="s">
        <v>125</v>
      </c>
      <c r="E6321" s="92" t="s">
        <v>37</v>
      </c>
      <c r="F6321" s="92" t="s">
        <v>37</v>
      </c>
      <c r="G6321" s="93" t="s">
        <v>41</v>
      </c>
      <c r="H6321" s="93" t="s">
        <v>37</v>
      </c>
      <c r="I6321" s="92" t="s">
        <v>45</v>
      </c>
      <c r="J6321" s="94">
        <v>1726</v>
      </c>
      <c r="K6321" s="95">
        <v>10830</v>
      </c>
      <c r="L6321" s="96">
        <v>669722.78999997303</v>
      </c>
    </row>
    <row r="6322" spans="1:12" s="97" customFormat="1" ht="15" customHeight="1" x14ac:dyDescent="0.25">
      <c r="A6322" s="91" t="s">
        <v>57</v>
      </c>
      <c r="B6322" s="92" t="s">
        <v>44</v>
      </c>
      <c r="C6322" s="92" t="s">
        <v>55</v>
      </c>
      <c r="D6322" s="92" t="s">
        <v>125</v>
      </c>
      <c r="E6322" s="92" t="s">
        <v>37</v>
      </c>
      <c r="F6322" s="92" t="s">
        <v>37</v>
      </c>
      <c r="G6322" s="93" t="s">
        <v>42</v>
      </c>
      <c r="H6322" s="93" t="s">
        <v>37</v>
      </c>
      <c r="I6322" s="92" t="s">
        <v>117</v>
      </c>
      <c r="J6322" s="94">
        <v>793</v>
      </c>
      <c r="K6322" s="95">
        <v>7728</v>
      </c>
      <c r="L6322" s="96">
        <v>483710.67999998701</v>
      </c>
    </row>
    <row r="6323" spans="1:12" s="97" customFormat="1" ht="15" customHeight="1" x14ac:dyDescent="0.25">
      <c r="A6323" s="91" t="s">
        <v>57</v>
      </c>
      <c r="B6323" s="92" t="s">
        <v>44</v>
      </c>
      <c r="C6323" s="92" t="s">
        <v>55</v>
      </c>
      <c r="D6323" s="92" t="s">
        <v>125</v>
      </c>
      <c r="E6323" s="92" t="s">
        <v>37</v>
      </c>
      <c r="F6323" s="92" t="s">
        <v>37</v>
      </c>
      <c r="G6323" s="93" t="s">
        <v>42</v>
      </c>
      <c r="H6323" s="93" t="s">
        <v>37</v>
      </c>
      <c r="I6323" s="92" t="s">
        <v>45</v>
      </c>
      <c r="J6323" s="94">
        <v>1969</v>
      </c>
      <c r="K6323" s="95">
        <v>12715</v>
      </c>
      <c r="L6323" s="96">
        <v>772509.95999998006</v>
      </c>
    </row>
    <row r="6324" spans="1:12" s="97" customFormat="1" ht="15" customHeight="1" x14ac:dyDescent="0.25">
      <c r="A6324" s="91" t="s">
        <v>57</v>
      </c>
      <c r="B6324" s="92" t="s">
        <v>44</v>
      </c>
      <c r="C6324" s="92" t="s">
        <v>55</v>
      </c>
      <c r="D6324" s="92" t="s">
        <v>125</v>
      </c>
      <c r="E6324" s="92" t="s">
        <v>37</v>
      </c>
      <c r="F6324" s="92" t="s">
        <v>37</v>
      </c>
      <c r="G6324" s="93" t="s">
        <v>43</v>
      </c>
      <c r="H6324" s="93" t="s">
        <v>37</v>
      </c>
      <c r="I6324" s="92" t="s">
        <v>117</v>
      </c>
      <c r="J6324" s="94">
        <v>754</v>
      </c>
      <c r="K6324" s="95">
        <v>6608</v>
      </c>
      <c r="L6324" s="96">
        <v>405327.58999999397</v>
      </c>
    </row>
    <row r="6325" spans="1:12" s="97" customFormat="1" ht="15" customHeight="1" x14ac:dyDescent="0.25">
      <c r="A6325" s="91" t="s">
        <v>57</v>
      </c>
      <c r="B6325" s="92" t="s">
        <v>44</v>
      </c>
      <c r="C6325" s="92" t="s">
        <v>55</v>
      </c>
      <c r="D6325" s="92" t="s">
        <v>125</v>
      </c>
      <c r="E6325" s="92" t="s">
        <v>37</v>
      </c>
      <c r="F6325" s="92" t="s">
        <v>37</v>
      </c>
      <c r="G6325" s="93" t="s">
        <v>43</v>
      </c>
      <c r="H6325" s="93" t="s">
        <v>37</v>
      </c>
      <c r="I6325" s="92" t="s">
        <v>45</v>
      </c>
      <c r="J6325" s="94">
        <v>1874</v>
      </c>
      <c r="K6325" s="95">
        <v>13448</v>
      </c>
      <c r="L6325" s="96">
        <v>794160.19999998005</v>
      </c>
    </row>
    <row r="6326" spans="1:12" s="97" customFormat="1" ht="15" customHeight="1" x14ac:dyDescent="0.25">
      <c r="A6326" s="91" t="s">
        <v>57</v>
      </c>
      <c r="B6326" s="92" t="s">
        <v>44</v>
      </c>
      <c r="C6326" s="92" t="s">
        <v>55</v>
      </c>
      <c r="D6326" s="92" t="s">
        <v>125</v>
      </c>
      <c r="E6326" s="92" t="s">
        <v>37</v>
      </c>
      <c r="F6326" s="92" t="s">
        <v>37</v>
      </c>
      <c r="G6326" s="93" t="s">
        <v>44</v>
      </c>
      <c r="H6326" s="93" t="s">
        <v>37</v>
      </c>
      <c r="I6326" s="92" t="s">
        <v>117</v>
      </c>
      <c r="J6326" s="94">
        <v>704</v>
      </c>
      <c r="K6326" s="95">
        <v>5658</v>
      </c>
      <c r="L6326" s="96">
        <v>363800.86999999703</v>
      </c>
    </row>
    <row r="6327" spans="1:12" s="97" customFormat="1" ht="15" customHeight="1" x14ac:dyDescent="0.25">
      <c r="A6327" s="91" t="s">
        <v>57</v>
      </c>
      <c r="B6327" s="92" t="s">
        <v>44</v>
      </c>
      <c r="C6327" s="92" t="s">
        <v>55</v>
      </c>
      <c r="D6327" s="92" t="s">
        <v>125</v>
      </c>
      <c r="E6327" s="92" t="s">
        <v>37</v>
      </c>
      <c r="F6327" s="92" t="s">
        <v>37</v>
      </c>
      <c r="G6327" s="93" t="s">
        <v>44</v>
      </c>
      <c r="H6327" s="93" t="s">
        <v>37</v>
      </c>
      <c r="I6327" s="92" t="s">
        <v>45</v>
      </c>
      <c r="J6327" s="94">
        <v>1852</v>
      </c>
      <c r="K6327" s="95">
        <v>12847</v>
      </c>
      <c r="L6327" s="96">
        <v>755672.48999997904</v>
      </c>
    </row>
    <row r="6328" spans="1:12" s="97" customFormat="1" ht="15" customHeight="1" x14ac:dyDescent="0.25">
      <c r="A6328" s="91" t="s">
        <v>57</v>
      </c>
      <c r="B6328" s="92" t="s">
        <v>44</v>
      </c>
      <c r="C6328" s="92" t="s">
        <v>55</v>
      </c>
      <c r="D6328" s="92" t="s">
        <v>125</v>
      </c>
      <c r="E6328" s="92" t="s">
        <v>37</v>
      </c>
      <c r="F6328" s="92" t="s">
        <v>37</v>
      </c>
      <c r="G6328" s="93" t="s">
        <v>98</v>
      </c>
      <c r="H6328" s="93" t="s">
        <v>37</v>
      </c>
      <c r="I6328" s="92" t="s">
        <v>117</v>
      </c>
      <c r="J6328" s="94">
        <v>682</v>
      </c>
      <c r="K6328" s="95">
        <v>6011</v>
      </c>
      <c r="L6328" s="96">
        <v>361173.50999999302</v>
      </c>
    </row>
    <row r="6329" spans="1:12" s="97" customFormat="1" ht="15" customHeight="1" x14ac:dyDescent="0.25">
      <c r="A6329" s="91" t="s">
        <v>57</v>
      </c>
      <c r="B6329" s="92" t="s">
        <v>44</v>
      </c>
      <c r="C6329" s="92" t="s">
        <v>55</v>
      </c>
      <c r="D6329" s="92" t="s">
        <v>125</v>
      </c>
      <c r="E6329" s="92" t="s">
        <v>37</v>
      </c>
      <c r="F6329" s="92" t="s">
        <v>37</v>
      </c>
      <c r="G6329" s="93" t="s">
        <v>98</v>
      </c>
      <c r="H6329" s="93" t="s">
        <v>37</v>
      </c>
      <c r="I6329" s="92" t="s">
        <v>45</v>
      </c>
      <c r="J6329" s="94">
        <v>1927</v>
      </c>
      <c r="K6329" s="95">
        <v>15373</v>
      </c>
      <c r="L6329" s="96">
        <v>890974.93999998702</v>
      </c>
    </row>
    <row r="6330" spans="1:12" s="97" customFormat="1" ht="15" customHeight="1" x14ac:dyDescent="0.25">
      <c r="A6330" s="91" t="s">
        <v>57</v>
      </c>
      <c r="B6330" s="92" t="s">
        <v>44</v>
      </c>
      <c r="C6330" s="92" t="s">
        <v>55</v>
      </c>
      <c r="D6330" s="92" t="s">
        <v>125</v>
      </c>
      <c r="E6330" s="92" t="s">
        <v>37</v>
      </c>
      <c r="F6330" s="92" t="s">
        <v>37</v>
      </c>
      <c r="G6330" s="93" t="s">
        <v>37</v>
      </c>
      <c r="H6330" s="93" t="s">
        <v>122</v>
      </c>
      <c r="I6330" s="92" t="s">
        <v>117</v>
      </c>
      <c r="J6330" s="94">
        <v>600</v>
      </c>
      <c r="K6330" s="95">
        <v>5103</v>
      </c>
      <c r="L6330" s="96">
        <v>361675.50999999797</v>
      </c>
    </row>
    <row r="6331" spans="1:12" s="97" customFormat="1" ht="15" customHeight="1" x14ac:dyDescent="0.25">
      <c r="A6331" s="91" t="s">
        <v>57</v>
      </c>
      <c r="B6331" s="92" t="s">
        <v>44</v>
      </c>
      <c r="C6331" s="92" t="s">
        <v>55</v>
      </c>
      <c r="D6331" s="92" t="s">
        <v>125</v>
      </c>
      <c r="E6331" s="92" t="s">
        <v>37</v>
      </c>
      <c r="F6331" s="92" t="s">
        <v>37</v>
      </c>
      <c r="G6331" s="93" t="s">
        <v>37</v>
      </c>
      <c r="H6331" s="93" t="s">
        <v>122</v>
      </c>
      <c r="I6331" s="92" t="s">
        <v>45</v>
      </c>
      <c r="J6331" s="94">
        <v>1090</v>
      </c>
      <c r="K6331" s="95">
        <v>6088</v>
      </c>
      <c r="L6331" s="96">
        <v>388894.57999999402</v>
      </c>
    </row>
    <row r="6332" spans="1:12" s="97" customFormat="1" ht="15" customHeight="1" x14ac:dyDescent="0.25">
      <c r="A6332" s="91" t="s">
        <v>57</v>
      </c>
      <c r="B6332" s="92" t="s">
        <v>44</v>
      </c>
      <c r="C6332" s="92" t="s">
        <v>55</v>
      </c>
      <c r="D6332" s="92" t="s">
        <v>125</v>
      </c>
      <c r="E6332" s="92" t="s">
        <v>37</v>
      </c>
      <c r="F6332" s="92" t="s">
        <v>37</v>
      </c>
      <c r="G6332" s="93" t="s">
        <v>37</v>
      </c>
      <c r="H6332" s="93" t="s">
        <v>37</v>
      </c>
      <c r="I6332" s="92" t="s">
        <v>117</v>
      </c>
      <c r="J6332" s="94">
        <v>3562</v>
      </c>
      <c r="K6332" s="95">
        <v>36090</v>
      </c>
      <c r="L6332" s="96">
        <v>2251022.5399994999</v>
      </c>
    </row>
    <row r="6333" spans="1:12" s="97" customFormat="1" ht="15" customHeight="1" x14ac:dyDescent="0.25">
      <c r="A6333" s="91" t="s">
        <v>57</v>
      </c>
      <c r="B6333" s="92" t="s">
        <v>44</v>
      </c>
      <c r="C6333" s="92" t="s">
        <v>55</v>
      </c>
      <c r="D6333" s="92" t="s">
        <v>125</v>
      </c>
      <c r="E6333" s="92" t="s">
        <v>37</v>
      </c>
      <c r="F6333" s="92" t="s">
        <v>37</v>
      </c>
      <c r="G6333" s="93" t="s">
        <v>37</v>
      </c>
      <c r="H6333" s="93" t="s">
        <v>37</v>
      </c>
      <c r="I6333" s="92" t="s">
        <v>45</v>
      </c>
      <c r="J6333" s="94">
        <v>8926</v>
      </c>
      <c r="K6333" s="95">
        <v>66621</v>
      </c>
      <c r="L6333" s="96">
        <v>3967898.1399996602</v>
      </c>
    </row>
    <row r="6334" spans="1:12" s="97" customFormat="1" ht="15" customHeight="1" x14ac:dyDescent="0.25">
      <c r="A6334" s="91" t="s">
        <v>57</v>
      </c>
      <c r="B6334" s="92" t="s">
        <v>44</v>
      </c>
      <c r="C6334" s="92" t="s">
        <v>55</v>
      </c>
      <c r="D6334" s="92" t="s">
        <v>125</v>
      </c>
      <c r="E6334" s="92" t="s">
        <v>37</v>
      </c>
      <c r="F6334" s="92" t="s">
        <v>37</v>
      </c>
      <c r="G6334" s="93" t="s">
        <v>37</v>
      </c>
      <c r="H6334" s="93" t="s">
        <v>64</v>
      </c>
      <c r="I6334" s="92" t="s">
        <v>117</v>
      </c>
      <c r="J6334" s="94">
        <v>2915</v>
      </c>
      <c r="K6334" s="95">
        <v>30445</v>
      </c>
      <c r="L6334" s="96">
        <v>1854688.61000013</v>
      </c>
    </row>
    <row r="6335" spans="1:12" s="97" customFormat="1" ht="15" customHeight="1" x14ac:dyDescent="0.25">
      <c r="A6335" s="91" t="s">
        <v>57</v>
      </c>
      <c r="B6335" s="92" t="s">
        <v>44</v>
      </c>
      <c r="C6335" s="92" t="s">
        <v>55</v>
      </c>
      <c r="D6335" s="92" t="s">
        <v>125</v>
      </c>
      <c r="E6335" s="92" t="s">
        <v>37</v>
      </c>
      <c r="F6335" s="92" t="s">
        <v>37</v>
      </c>
      <c r="G6335" s="93" t="s">
        <v>37</v>
      </c>
      <c r="H6335" s="93" t="s">
        <v>64</v>
      </c>
      <c r="I6335" s="92" t="s">
        <v>45</v>
      </c>
      <c r="J6335" s="94">
        <v>7732</v>
      </c>
      <c r="K6335" s="95">
        <v>59365</v>
      </c>
      <c r="L6335" s="96">
        <v>3509115.8500004602</v>
      </c>
    </row>
    <row r="6336" spans="1:12" s="97" customFormat="1" ht="15" customHeight="1" x14ac:dyDescent="0.25">
      <c r="A6336" s="91" t="s">
        <v>57</v>
      </c>
      <c r="B6336" s="92" t="s">
        <v>44</v>
      </c>
      <c r="C6336" s="92" t="s">
        <v>55</v>
      </c>
      <c r="D6336" s="92" t="s">
        <v>124</v>
      </c>
      <c r="E6336" s="92" t="s">
        <v>61</v>
      </c>
      <c r="F6336" s="92" t="s">
        <v>37</v>
      </c>
      <c r="G6336" s="93" t="s">
        <v>37</v>
      </c>
      <c r="H6336" s="93" t="s">
        <v>37</v>
      </c>
      <c r="I6336" s="92" t="s">
        <v>117</v>
      </c>
      <c r="J6336" s="94">
        <v>525</v>
      </c>
      <c r="K6336" s="95">
        <v>957</v>
      </c>
      <c r="L6336" s="96">
        <v>58174.720000000001</v>
      </c>
    </row>
    <row r="6337" spans="1:12" s="97" customFormat="1" ht="15" customHeight="1" x14ac:dyDescent="0.25">
      <c r="A6337" s="91" t="s">
        <v>57</v>
      </c>
      <c r="B6337" s="92" t="s">
        <v>44</v>
      </c>
      <c r="C6337" s="92" t="s">
        <v>55</v>
      </c>
      <c r="D6337" s="92" t="s">
        <v>124</v>
      </c>
      <c r="E6337" s="92" t="s">
        <v>61</v>
      </c>
      <c r="F6337" s="92" t="s">
        <v>37</v>
      </c>
      <c r="G6337" s="93" t="s">
        <v>37</v>
      </c>
      <c r="H6337" s="93" t="s">
        <v>37</v>
      </c>
      <c r="I6337" s="92" t="s">
        <v>45</v>
      </c>
      <c r="J6337" s="94">
        <v>708</v>
      </c>
      <c r="K6337" s="95">
        <v>1117</v>
      </c>
      <c r="L6337" s="96">
        <v>62187.779999999002</v>
      </c>
    </row>
    <row r="6338" spans="1:12" s="97" customFormat="1" ht="15" customHeight="1" x14ac:dyDescent="0.25">
      <c r="A6338" s="91" t="s">
        <v>57</v>
      </c>
      <c r="B6338" s="92" t="s">
        <v>44</v>
      </c>
      <c r="C6338" s="92" t="s">
        <v>55</v>
      </c>
      <c r="D6338" s="92" t="s">
        <v>124</v>
      </c>
      <c r="E6338" s="92" t="s">
        <v>62</v>
      </c>
      <c r="F6338" s="92" t="s">
        <v>37</v>
      </c>
      <c r="G6338" s="93" t="s">
        <v>37</v>
      </c>
      <c r="H6338" s="93" t="s">
        <v>37</v>
      </c>
      <c r="I6338" s="92" t="s">
        <v>117</v>
      </c>
      <c r="J6338" s="94">
        <v>277</v>
      </c>
      <c r="K6338" s="95">
        <v>419</v>
      </c>
      <c r="L6338" s="96">
        <v>25439.040000000099</v>
      </c>
    </row>
    <row r="6339" spans="1:12" s="97" customFormat="1" ht="15" customHeight="1" x14ac:dyDescent="0.25">
      <c r="A6339" s="91" t="s">
        <v>57</v>
      </c>
      <c r="B6339" s="92" t="s">
        <v>44</v>
      </c>
      <c r="C6339" s="92" t="s">
        <v>55</v>
      </c>
      <c r="D6339" s="92" t="s">
        <v>124</v>
      </c>
      <c r="E6339" s="92" t="s">
        <v>62</v>
      </c>
      <c r="F6339" s="92" t="s">
        <v>37</v>
      </c>
      <c r="G6339" s="93" t="s">
        <v>37</v>
      </c>
      <c r="H6339" s="93" t="s">
        <v>37</v>
      </c>
      <c r="I6339" s="92" t="s">
        <v>45</v>
      </c>
      <c r="J6339" s="94">
        <v>422</v>
      </c>
      <c r="K6339" s="95">
        <v>642</v>
      </c>
      <c r="L6339" s="96">
        <v>35742.270000000302</v>
      </c>
    </row>
    <row r="6340" spans="1:12" s="97" customFormat="1" ht="15" customHeight="1" x14ac:dyDescent="0.25">
      <c r="A6340" s="91" t="s">
        <v>57</v>
      </c>
      <c r="B6340" s="92" t="s">
        <v>44</v>
      </c>
      <c r="C6340" s="92" t="s">
        <v>55</v>
      </c>
      <c r="D6340" s="92" t="s">
        <v>124</v>
      </c>
      <c r="E6340" s="92" t="s">
        <v>37</v>
      </c>
      <c r="F6340" s="92" t="s">
        <v>120</v>
      </c>
      <c r="G6340" s="93" t="s">
        <v>37</v>
      </c>
      <c r="H6340" s="93" t="s">
        <v>37</v>
      </c>
      <c r="I6340" s="92" t="s">
        <v>117</v>
      </c>
      <c r="J6340" s="94">
        <v>723</v>
      </c>
      <c r="K6340" s="95">
        <v>1252</v>
      </c>
      <c r="L6340" s="96">
        <v>76520.889999999301</v>
      </c>
    </row>
    <row r="6341" spans="1:12" s="97" customFormat="1" ht="15" customHeight="1" x14ac:dyDescent="0.25">
      <c r="A6341" s="91" t="s">
        <v>57</v>
      </c>
      <c r="B6341" s="92" t="s">
        <v>44</v>
      </c>
      <c r="C6341" s="92" t="s">
        <v>55</v>
      </c>
      <c r="D6341" s="92" t="s">
        <v>124</v>
      </c>
      <c r="E6341" s="92" t="s">
        <v>37</v>
      </c>
      <c r="F6341" s="92" t="s">
        <v>120</v>
      </c>
      <c r="G6341" s="93" t="s">
        <v>37</v>
      </c>
      <c r="H6341" s="93" t="s">
        <v>37</v>
      </c>
      <c r="I6341" s="92" t="s">
        <v>45</v>
      </c>
      <c r="J6341" s="94">
        <v>1019</v>
      </c>
      <c r="K6341" s="95">
        <v>1588</v>
      </c>
      <c r="L6341" s="96">
        <v>88358.689999997994</v>
      </c>
    </row>
    <row r="6342" spans="1:12" s="97" customFormat="1" ht="15" customHeight="1" x14ac:dyDescent="0.25">
      <c r="A6342" s="91" t="s">
        <v>57</v>
      </c>
      <c r="B6342" s="92" t="s">
        <v>44</v>
      </c>
      <c r="C6342" s="92" t="s">
        <v>55</v>
      </c>
      <c r="D6342" s="92" t="s">
        <v>124</v>
      </c>
      <c r="E6342" s="92" t="s">
        <v>37</v>
      </c>
      <c r="F6342" s="92" t="s">
        <v>37</v>
      </c>
      <c r="G6342" s="93" t="s">
        <v>41</v>
      </c>
      <c r="H6342" s="93" t="s">
        <v>37</v>
      </c>
      <c r="I6342" s="92" t="s">
        <v>117</v>
      </c>
      <c r="J6342" s="94">
        <v>185</v>
      </c>
      <c r="K6342" s="95">
        <v>350</v>
      </c>
      <c r="L6342" s="96">
        <v>21179.21</v>
      </c>
    </row>
    <row r="6343" spans="1:12" s="97" customFormat="1" ht="15" customHeight="1" x14ac:dyDescent="0.25">
      <c r="A6343" s="91" t="s">
        <v>57</v>
      </c>
      <c r="B6343" s="92" t="s">
        <v>44</v>
      </c>
      <c r="C6343" s="92" t="s">
        <v>55</v>
      </c>
      <c r="D6343" s="92" t="s">
        <v>124</v>
      </c>
      <c r="E6343" s="92" t="s">
        <v>37</v>
      </c>
      <c r="F6343" s="92" t="s">
        <v>37</v>
      </c>
      <c r="G6343" s="93" t="s">
        <v>41</v>
      </c>
      <c r="H6343" s="93" t="s">
        <v>37</v>
      </c>
      <c r="I6343" s="92" t="s">
        <v>45</v>
      </c>
      <c r="J6343" s="94">
        <v>251</v>
      </c>
      <c r="K6343" s="95">
        <v>375</v>
      </c>
      <c r="L6343" s="96">
        <v>20789.360000000201</v>
      </c>
    </row>
    <row r="6344" spans="1:12" s="97" customFormat="1" ht="15" customHeight="1" x14ac:dyDescent="0.25">
      <c r="A6344" s="91" t="s">
        <v>57</v>
      </c>
      <c r="B6344" s="92" t="s">
        <v>44</v>
      </c>
      <c r="C6344" s="92" t="s">
        <v>55</v>
      </c>
      <c r="D6344" s="92" t="s">
        <v>124</v>
      </c>
      <c r="E6344" s="92" t="s">
        <v>37</v>
      </c>
      <c r="F6344" s="92" t="s">
        <v>37</v>
      </c>
      <c r="G6344" s="93" t="s">
        <v>42</v>
      </c>
      <c r="H6344" s="93" t="s">
        <v>37</v>
      </c>
      <c r="I6344" s="92" t="s">
        <v>117</v>
      </c>
      <c r="J6344" s="94">
        <v>137</v>
      </c>
      <c r="K6344" s="95">
        <v>233</v>
      </c>
      <c r="L6344" s="96">
        <v>13353.62</v>
      </c>
    </row>
    <row r="6345" spans="1:12" s="97" customFormat="1" ht="15" customHeight="1" x14ac:dyDescent="0.25">
      <c r="A6345" s="91" t="s">
        <v>57</v>
      </c>
      <c r="B6345" s="92" t="s">
        <v>44</v>
      </c>
      <c r="C6345" s="92" t="s">
        <v>55</v>
      </c>
      <c r="D6345" s="92" t="s">
        <v>124</v>
      </c>
      <c r="E6345" s="92" t="s">
        <v>37</v>
      </c>
      <c r="F6345" s="92" t="s">
        <v>37</v>
      </c>
      <c r="G6345" s="93" t="s">
        <v>42</v>
      </c>
      <c r="H6345" s="93" t="s">
        <v>37</v>
      </c>
      <c r="I6345" s="92" t="s">
        <v>45</v>
      </c>
      <c r="J6345" s="94">
        <v>198</v>
      </c>
      <c r="K6345" s="95">
        <v>308</v>
      </c>
      <c r="L6345" s="96">
        <v>17341.8300000001</v>
      </c>
    </row>
    <row r="6346" spans="1:12" s="97" customFormat="1" ht="15" customHeight="1" x14ac:dyDescent="0.25">
      <c r="A6346" s="91" t="s">
        <v>57</v>
      </c>
      <c r="B6346" s="92" t="s">
        <v>44</v>
      </c>
      <c r="C6346" s="92" t="s">
        <v>55</v>
      </c>
      <c r="D6346" s="92" t="s">
        <v>124</v>
      </c>
      <c r="E6346" s="92" t="s">
        <v>37</v>
      </c>
      <c r="F6346" s="92" t="s">
        <v>37</v>
      </c>
      <c r="G6346" s="93" t="s">
        <v>43</v>
      </c>
      <c r="H6346" s="93" t="s">
        <v>37</v>
      </c>
      <c r="I6346" s="92" t="s">
        <v>117</v>
      </c>
      <c r="J6346" s="94">
        <v>139</v>
      </c>
      <c r="K6346" s="95">
        <v>233</v>
      </c>
      <c r="L6346" s="96">
        <v>14471.25</v>
      </c>
    </row>
    <row r="6347" spans="1:12" s="97" customFormat="1" ht="15" customHeight="1" x14ac:dyDescent="0.25">
      <c r="A6347" s="91" t="s">
        <v>57</v>
      </c>
      <c r="B6347" s="92" t="s">
        <v>44</v>
      </c>
      <c r="C6347" s="92" t="s">
        <v>55</v>
      </c>
      <c r="D6347" s="92" t="s">
        <v>124</v>
      </c>
      <c r="E6347" s="92" t="s">
        <v>37</v>
      </c>
      <c r="F6347" s="92" t="s">
        <v>37</v>
      </c>
      <c r="G6347" s="93" t="s">
        <v>43</v>
      </c>
      <c r="H6347" s="93" t="s">
        <v>37</v>
      </c>
      <c r="I6347" s="92" t="s">
        <v>45</v>
      </c>
      <c r="J6347" s="94">
        <v>192</v>
      </c>
      <c r="K6347" s="95">
        <v>292</v>
      </c>
      <c r="L6347" s="96">
        <v>16329.630000000099</v>
      </c>
    </row>
    <row r="6348" spans="1:12" s="97" customFormat="1" ht="15" customHeight="1" x14ac:dyDescent="0.25">
      <c r="A6348" s="91" t="s">
        <v>57</v>
      </c>
      <c r="B6348" s="92" t="s">
        <v>44</v>
      </c>
      <c r="C6348" s="92" t="s">
        <v>55</v>
      </c>
      <c r="D6348" s="92" t="s">
        <v>124</v>
      </c>
      <c r="E6348" s="92" t="s">
        <v>37</v>
      </c>
      <c r="F6348" s="92" t="s">
        <v>37</v>
      </c>
      <c r="G6348" s="93" t="s">
        <v>44</v>
      </c>
      <c r="H6348" s="93" t="s">
        <v>37</v>
      </c>
      <c r="I6348" s="92" t="s">
        <v>117</v>
      </c>
      <c r="J6348" s="94">
        <v>142</v>
      </c>
      <c r="K6348" s="95">
        <v>227</v>
      </c>
      <c r="L6348" s="96">
        <v>14265.84</v>
      </c>
    </row>
    <row r="6349" spans="1:12" s="97" customFormat="1" ht="15" customHeight="1" x14ac:dyDescent="0.25">
      <c r="A6349" s="91" t="s">
        <v>57</v>
      </c>
      <c r="B6349" s="92" t="s">
        <v>44</v>
      </c>
      <c r="C6349" s="92" t="s">
        <v>55</v>
      </c>
      <c r="D6349" s="92" t="s">
        <v>124</v>
      </c>
      <c r="E6349" s="92" t="s">
        <v>37</v>
      </c>
      <c r="F6349" s="92" t="s">
        <v>37</v>
      </c>
      <c r="G6349" s="93" t="s">
        <v>44</v>
      </c>
      <c r="H6349" s="93" t="s">
        <v>37</v>
      </c>
      <c r="I6349" s="92" t="s">
        <v>45</v>
      </c>
      <c r="J6349" s="94">
        <v>221</v>
      </c>
      <c r="K6349" s="95">
        <v>346</v>
      </c>
      <c r="L6349" s="96">
        <v>18971.470000000099</v>
      </c>
    </row>
    <row r="6350" spans="1:12" s="97" customFormat="1" ht="15" customHeight="1" x14ac:dyDescent="0.25">
      <c r="A6350" s="91" t="s">
        <v>57</v>
      </c>
      <c r="B6350" s="92" t="s">
        <v>44</v>
      </c>
      <c r="C6350" s="92" t="s">
        <v>55</v>
      </c>
      <c r="D6350" s="92" t="s">
        <v>124</v>
      </c>
      <c r="E6350" s="92" t="s">
        <v>37</v>
      </c>
      <c r="F6350" s="92" t="s">
        <v>37</v>
      </c>
      <c r="G6350" s="93" t="s">
        <v>98</v>
      </c>
      <c r="H6350" s="93" t="s">
        <v>37</v>
      </c>
      <c r="I6350" s="92" t="s">
        <v>117</v>
      </c>
      <c r="J6350" s="94">
        <v>192</v>
      </c>
      <c r="K6350" s="95">
        <v>303</v>
      </c>
      <c r="L6350" s="96">
        <v>18560.259999999998</v>
      </c>
    </row>
    <row r="6351" spans="1:12" s="97" customFormat="1" ht="15" customHeight="1" x14ac:dyDescent="0.25">
      <c r="A6351" s="91" t="s">
        <v>57</v>
      </c>
      <c r="B6351" s="92" t="s">
        <v>44</v>
      </c>
      <c r="C6351" s="92" t="s">
        <v>55</v>
      </c>
      <c r="D6351" s="92" t="s">
        <v>124</v>
      </c>
      <c r="E6351" s="92" t="s">
        <v>37</v>
      </c>
      <c r="F6351" s="92" t="s">
        <v>37</v>
      </c>
      <c r="G6351" s="93" t="s">
        <v>98</v>
      </c>
      <c r="H6351" s="93" t="s">
        <v>37</v>
      </c>
      <c r="I6351" s="92" t="s">
        <v>45</v>
      </c>
      <c r="J6351" s="94">
        <v>267</v>
      </c>
      <c r="K6351" s="95">
        <v>394</v>
      </c>
      <c r="L6351" s="96">
        <v>21958.780000000199</v>
      </c>
    </row>
    <row r="6352" spans="1:12" s="97" customFormat="1" ht="15" customHeight="1" x14ac:dyDescent="0.25">
      <c r="A6352" s="91" t="s">
        <v>57</v>
      </c>
      <c r="B6352" s="92" t="s">
        <v>44</v>
      </c>
      <c r="C6352" s="92" t="s">
        <v>55</v>
      </c>
      <c r="D6352" s="92" t="s">
        <v>124</v>
      </c>
      <c r="E6352" s="92" t="s">
        <v>37</v>
      </c>
      <c r="F6352" s="92" t="s">
        <v>37</v>
      </c>
      <c r="G6352" s="93" t="s">
        <v>37</v>
      </c>
      <c r="H6352" s="93" t="s">
        <v>122</v>
      </c>
      <c r="I6352" s="92" t="s">
        <v>117</v>
      </c>
      <c r="J6352" s="94">
        <v>110</v>
      </c>
      <c r="K6352" s="95">
        <v>159</v>
      </c>
      <c r="L6352" s="96">
        <v>11440.18</v>
      </c>
    </row>
    <row r="6353" spans="1:12" s="97" customFormat="1" ht="15" customHeight="1" x14ac:dyDescent="0.25">
      <c r="A6353" s="91" t="s">
        <v>57</v>
      </c>
      <c r="B6353" s="92" t="s">
        <v>44</v>
      </c>
      <c r="C6353" s="92" t="s">
        <v>55</v>
      </c>
      <c r="D6353" s="92" t="s">
        <v>124</v>
      </c>
      <c r="E6353" s="92" t="s">
        <v>37</v>
      </c>
      <c r="F6353" s="92" t="s">
        <v>37</v>
      </c>
      <c r="G6353" s="93" t="s">
        <v>37</v>
      </c>
      <c r="H6353" s="93" t="s">
        <v>122</v>
      </c>
      <c r="I6353" s="92" t="s">
        <v>45</v>
      </c>
      <c r="J6353" s="94">
        <v>147</v>
      </c>
      <c r="K6353" s="95">
        <v>216</v>
      </c>
      <c r="L6353" s="96">
        <v>12234.81</v>
      </c>
    </row>
    <row r="6354" spans="1:12" s="97" customFormat="1" ht="15" customHeight="1" x14ac:dyDescent="0.25">
      <c r="A6354" s="91" t="s">
        <v>57</v>
      </c>
      <c r="B6354" s="92" t="s">
        <v>44</v>
      </c>
      <c r="C6354" s="92" t="s">
        <v>55</v>
      </c>
      <c r="D6354" s="92" t="s">
        <v>124</v>
      </c>
      <c r="E6354" s="92" t="s">
        <v>37</v>
      </c>
      <c r="F6354" s="92" t="s">
        <v>37</v>
      </c>
      <c r="G6354" s="93" t="s">
        <v>37</v>
      </c>
      <c r="H6354" s="93" t="s">
        <v>37</v>
      </c>
      <c r="I6354" s="92" t="s">
        <v>117</v>
      </c>
      <c r="J6354" s="94">
        <v>802</v>
      </c>
      <c r="K6354" s="95">
        <v>1376</v>
      </c>
      <c r="L6354" s="96">
        <v>83613.759999999107</v>
      </c>
    </row>
    <row r="6355" spans="1:12" s="97" customFormat="1" ht="15" customHeight="1" x14ac:dyDescent="0.25">
      <c r="A6355" s="91" t="s">
        <v>57</v>
      </c>
      <c r="B6355" s="92" t="s">
        <v>44</v>
      </c>
      <c r="C6355" s="92" t="s">
        <v>55</v>
      </c>
      <c r="D6355" s="92" t="s">
        <v>124</v>
      </c>
      <c r="E6355" s="92" t="s">
        <v>37</v>
      </c>
      <c r="F6355" s="92" t="s">
        <v>37</v>
      </c>
      <c r="G6355" s="93" t="s">
        <v>37</v>
      </c>
      <c r="H6355" s="93" t="s">
        <v>37</v>
      </c>
      <c r="I6355" s="92" t="s">
        <v>45</v>
      </c>
      <c r="J6355" s="94">
        <v>1130</v>
      </c>
      <c r="K6355" s="95">
        <v>1759</v>
      </c>
      <c r="L6355" s="96">
        <v>97930.0499999975</v>
      </c>
    </row>
    <row r="6356" spans="1:12" s="97" customFormat="1" ht="15" customHeight="1" x14ac:dyDescent="0.25">
      <c r="A6356" s="91" t="s">
        <v>57</v>
      </c>
      <c r="B6356" s="92" t="s">
        <v>44</v>
      </c>
      <c r="C6356" s="92" t="s">
        <v>55</v>
      </c>
      <c r="D6356" s="92" t="s">
        <v>124</v>
      </c>
      <c r="E6356" s="92" t="s">
        <v>37</v>
      </c>
      <c r="F6356" s="92" t="s">
        <v>37</v>
      </c>
      <c r="G6356" s="93" t="s">
        <v>37</v>
      </c>
      <c r="H6356" s="93" t="s">
        <v>64</v>
      </c>
      <c r="I6356" s="92" t="s">
        <v>117</v>
      </c>
      <c r="J6356" s="94">
        <v>676</v>
      </c>
      <c r="K6356" s="95">
        <v>1194</v>
      </c>
      <c r="L6356" s="96">
        <v>70725.6500000003</v>
      </c>
    </row>
    <row r="6357" spans="1:12" s="97" customFormat="1" ht="15" customHeight="1" x14ac:dyDescent="0.25">
      <c r="A6357" s="91" t="s">
        <v>57</v>
      </c>
      <c r="B6357" s="92" t="s">
        <v>44</v>
      </c>
      <c r="C6357" s="92" t="s">
        <v>55</v>
      </c>
      <c r="D6357" s="92" t="s">
        <v>124</v>
      </c>
      <c r="E6357" s="92" t="s">
        <v>37</v>
      </c>
      <c r="F6357" s="92" t="s">
        <v>37</v>
      </c>
      <c r="G6357" s="93" t="s">
        <v>37</v>
      </c>
      <c r="H6357" s="93" t="s">
        <v>64</v>
      </c>
      <c r="I6357" s="92" t="s">
        <v>45</v>
      </c>
      <c r="J6357" s="94">
        <v>963</v>
      </c>
      <c r="K6357" s="95">
        <v>1508</v>
      </c>
      <c r="L6357" s="96">
        <v>83698.859999997803</v>
      </c>
    </row>
    <row r="6358" spans="1:12" s="97" customFormat="1" ht="15" customHeight="1" x14ac:dyDescent="0.25">
      <c r="A6358" s="91" t="s">
        <v>57</v>
      </c>
      <c r="B6358" s="92" t="s">
        <v>44</v>
      </c>
      <c r="C6358" s="92" t="s">
        <v>55</v>
      </c>
      <c r="D6358" s="92" t="s">
        <v>37</v>
      </c>
      <c r="E6358" s="92" t="s">
        <v>61</v>
      </c>
      <c r="F6358" s="92" t="s">
        <v>120</v>
      </c>
      <c r="G6358" s="93" t="s">
        <v>37</v>
      </c>
      <c r="H6358" s="93" t="s">
        <v>37</v>
      </c>
      <c r="I6358" s="92" t="s">
        <v>117</v>
      </c>
      <c r="J6358" s="94">
        <v>1835</v>
      </c>
      <c r="K6358" s="95">
        <v>4902</v>
      </c>
      <c r="L6358" s="96">
        <v>321290.97999999602</v>
      </c>
    </row>
    <row r="6359" spans="1:12" s="97" customFormat="1" ht="15" customHeight="1" x14ac:dyDescent="0.25">
      <c r="A6359" s="91" t="s">
        <v>57</v>
      </c>
      <c r="B6359" s="92" t="s">
        <v>44</v>
      </c>
      <c r="C6359" s="92" t="s">
        <v>55</v>
      </c>
      <c r="D6359" s="92" t="s">
        <v>37</v>
      </c>
      <c r="E6359" s="92" t="s">
        <v>61</v>
      </c>
      <c r="F6359" s="92" t="s">
        <v>120</v>
      </c>
      <c r="G6359" s="93" t="s">
        <v>37</v>
      </c>
      <c r="H6359" s="93" t="s">
        <v>37</v>
      </c>
      <c r="I6359" s="92" t="s">
        <v>45</v>
      </c>
      <c r="J6359" s="94">
        <v>2288</v>
      </c>
      <c r="K6359" s="95">
        <v>6808</v>
      </c>
      <c r="L6359" s="96">
        <v>377870.08999999001</v>
      </c>
    </row>
    <row r="6360" spans="1:12" s="97" customFormat="1" ht="15" customHeight="1" x14ac:dyDescent="0.25">
      <c r="A6360" s="91" t="s">
        <v>57</v>
      </c>
      <c r="B6360" s="92" t="s">
        <v>44</v>
      </c>
      <c r="C6360" s="92" t="s">
        <v>55</v>
      </c>
      <c r="D6360" s="92" t="s">
        <v>37</v>
      </c>
      <c r="E6360" s="92" t="s">
        <v>61</v>
      </c>
      <c r="F6360" s="92" t="s">
        <v>121</v>
      </c>
      <c r="G6360" s="93" t="s">
        <v>37</v>
      </c>
      <c r="H6360" s="93" t="s">
        <v>37</v>
      </c>
      <c r="I6360" s="92" t="s">
        <v>117</v>
      </c>
      <c r="J6360" s="94">
        <v>15731</v>
      </c>
      <c r="K6360" s="95">
        <v>42228</v>
      </c>
      <c r="L6360" s="96">
        <v>2079136.4199992199</v>
      </c>
    </row>
    <row r="6361" spans="1:12" s="97" customFormat="1" ht="15" customHeight="1" x14ac:dyDescent="0.25">
      <c r="A6361" s="91" t="s">
        <v>57</v>
      </c>
      <c r="B6361" s="92" t="s">
        <v>44</v>
      </c>
      <c r="C6361" s="92" t="s">
        <v>55</v>
      </c>
      <c r="D6361" s="92" t="s">
        <v>37</v>
      </c>
      <c r="E6361" s="92" t="s">
        <v>61</v>
      </c>
      <c r="F6361" s="92" t="s">
        <v>121</v>
      </c>
      <c r="G6361" s="93" t="s">
        <v>37</v>
      </c>
      <c r="H6361" s="93" t="s">
        <v>37</v>
      </c>
      <c r="I6361" s="92" t="s">
        <v>45</v>
      </c>
      <c r="J6361" s="94">
        <v>24958</v>
      </c>
      <c r="K6361" s="95">
        <v>69892</v>
      </c>
      <c r="L6361" s="96">
        <v>3448432.0799997002</v>
      </c>
    </row>
    <row r="6362" spans="1:12" s="97" customFormat="1" ht="15" customHeight="1" x14ac:dyDescent="0.25">
      <c r="A6362" s="91" t="s">
        <v>57</v>
      </c>
      <c r="B6362" s="92" t="s">
        <v>44</v>
      </c>
      <c r="C6362" s="92" t="s">
        <v>55</v>
      </c>
      <c r="D6362" s="92" t="s">
        <v>37</v>
      </c>
      <c r="E6362" s="92" t="s">
        <v>61</v>
      </c>
      <c r="F6362" s="92" t="s">
        <v>60</v>
      </c>
      <c r="G6362" s="93" t="s">
        <v>37</v>
      </c>
      <c r="H6362" s="93" t="s">
        <v>37</v>
      </c>
      <c r="I6362" s="92" t="s">
        <v>117</v>
      </c>
      <c r="J6362" s="94">
        <v>3757</v>
      </c>
      <c r="K6362" s="95">
        <v>10403</v>
      </c>
      <c r="L6362" s="96">
        <v>498585.29000001098</v>
      </c>
    </row>
    <row r="6363" spans="1:12" s="97" customFormat="1" ht="15" customHeight="1" x14ac:dyDescent="0.25">
      <c r="A6363" s="91" t="s">
        <v>57</v>
      </c>
      <c r="B6363" s="92" t="s">
        <v>44</v>
      </c>
      <c r="C6363" s="92" t="s">
        <v>55</v>
      </c>
      <c r="D6363" s="92" t="s">
        <v>37</v>
      </c>
      <c r="E6363" s="92" t="s">
        <v>61</v>
      </c>
      <c r="F6363" s="92" t="s">
        <v>60</v>
      </c>
      <c r="G6363" s="93" t="s">
        <v>37</v>
      </c>
      <c r="H6363" s="93" t="s">
        <v>37</v>
      </c>
      <c r="I6363" s="92" t="s">
        <v>45</v>
      </c>
      <c r="J6363" s="94">
        <v>5438</v>
      </c>
      <c r="K6363" s="95">
        <v>12989</v>
      </c>
      <c r="L6363" s="96">
        <v>647648.92999999004</v>
      </c>
    </row>
    <row r="6364" spans="1:12" s="97" customFormat="1" ht="15" customHeight="1" x14ac:dyDescent="0.25">
      <c r="A6364" s="91" t="s">
        <v>57</v>
      </c>
      <c r="B6364" s="92" t="s">
        <v>44</v>
      </c>
      <c r="C6364" s="92" t="s">
        <v>55</v>
      </c>
      <c r="D6364" s="92" t="s">
        <v>37</v>
      </c>
      <c r="E6364" s="92" t="s">
        <v>61</v>
      </c>
      <c r="F6364" s="92" t="s">
        <v>37</v>
      </c>
      <c r="G6364" s="93" t="s">
        <v>41</v>
      </c>
      <c r="H6364" s="93" t="s">
        <v>37</v>
      </c>
      <c r="I6364" s="92" t="s">
        <v>117</v>
      </c>
      <c r="J6364" s="94">
        <v>4473</v>
      </c>
      <c r="K6364" s="95">
        <v>13709</v>
      </c>
      <c r="L6364" s="96">
        <v>707038.00000006298</v>
      </c>
    </row>
    <row r="6365" spans="1:12" s="97" customFormat="1" ht="15" customHeight="1" x14ac:dyDescent="0.25">
      <c r="A6365" s="91" t="s">
        <v>57</v>
      </c>
      <c r="B6365" s="92" t="s">
        <v>44</v>
      </c>
      <c r="C6365" s="92" t="s">
        <v>55</v>
      </c>
      <c r="D6365" s="92" t="s">
        <v>37</v>
      </c>
      <c r="E6365" s="92" t="s">
        <v>61</v>
      </c>
      <c r="F6365" s="92" t="s">
        <v>37</v>
      </c>
      <c r="G6365" s="93" t="s">
        <v>41</v>
      </c>
      <c r="H6365" s="93" t="s">
        <v>37</v>
      </c>
      <c r="I6365" s="92" t="s">
        <v>45</v>
      </c>
      <c r="J6365" s="94">
        <v>5874</v>
      </c>
      <c r="K6365" s="95">
        <v>15039</v>
      </c>
      <c r="L6365" s="96">
        <v>760266.70000003302</v>
      </c>
    </row>
    <row r="6366" spans="1:12" s="97" customFormat="1" ht="15" customHeight="1" x14ac:dyDescent="0.25">
      <c r="A6366" s="91" t="s">
        <v>57</v>
      </c>
      <c r="B6366" s="92" t="s">
        <v>44</v>
      </c>
      <c r="C6366" s="92" t="s">
        <v>55</v>
      </c>
      <c r="D6366" s="92" t="s">
        <v>37</v>
      </c>
      <c r="E6366" s="92" t="s">
        <v>61</v>
      </c>
      <c r="F6366" s="92" t="s">
        <v>37</v>
      </c>
      <c r="G6366" s="93" t="s">
        <v>42</v>
      </c>
      <c r="H6366" s="93" t="s">
        <v>37</v>
      </c>
      <c r="I6366" s="92" t="s">
        <v>117</v>
      </c>
      <c r="J6366" s="94">
        <v>4513</v>
      </c>
      <c r="K6366" s="95">
        <v>11721</v>
      </c>
      <c r="L6366" s="96">
        <v>591553.06000005803</v>
      </c>
    </row>
    <row r="6367" spans="1:12" s="97" customFormat="1" ht="15" customHeight="1" x14ac:dyDescent="0.25">
      <c r="A6367" s="91" t="s">
        <v>57</v>
      </c>
      <c r="B6367" s="92" t="s">
        <v>44</v>
      </c>
      <c r="C6367" s="92" t="s">
        <v>55</v>
      </c>
      <c r="D6367" s="92" t="s">
        <v>37</v>
      </c>
      <c r="E6367" s="92" t="s">
        <v>61</v>
      </c>
      <c r="F6367" s="92" t="s">
        <v>37</v>
      </c>
      <c r="G6367" s="93" t="s">
        <v>42</v>
      </c>
      <c r="H6367" s="93" t="s">
        <v>37</v>
      </c>
      <c r="I6367" s="92" t="s">
        <v>45</v>
      </c>
      <c r="J6367" s="94">
        <v>6763</v>
      </c>
      <c r="K6367" s="95">
        <v>17701</v>
      </c>
      <c r="L6367" s="96">
        <v>889179.03000006103</v>
      </c>
    </row>
    <row r="6368" spans="1:12" s="97" customFormat="1" ht="15" customHeight="1" x14ac:dyDescent="0.25">
      <c r="A6368" s="91" t="s">
        <v>57</v>
      </c>
      <c r="B6368" s="92" t="s">
        <v>44</v>
      </c>
      <c r="C6368" s="92" t="s">
        <v>55</v>
      </c>
      <c r="D6368" s="92" t="s">
        <v>37</v>
      </c>
      <c r="E6368" s="92" t="s">
        <v>61</v>
      </c>
      <c r="F6368" s="92" t="s">
        <v>37</v>
      </c>
      <c r="G6368" s="93" t="s">
        <v>43</v>
      </c>
      <c r="H6368" s="93" t="s">
        <v>37</v>
      </c>
      <c r="I6368" s="92" t="s">
        <v>117</v>
      </c>
      <c r="J6368" s="94">
        <v>4367</v>
      </c>
      <c r="K6368" s="95">
        <v>10662</v>
      </c>
      <c r="L6368" s="96">
        <v>537130.15000005404</v>
      </c>
    </row>
    <row r="6369" spans="1:12" s="97" customFormat="1" ht="15" customHeight="1" x14ac:dyDescent="0.25">
      <c r="A6369" s="91" t="s">
        <v>57</v>
      </c>
      <c r="B6369" s="92" t="s">
        <v>44</v>
      </c>
      <c r="C6369" s="92" t="s">
        <v>55</v>
      </c>
      <c r="D6369" s="92" t="s">
        <v>37</v>
      </c>
      <c r="E6369" s="92" t="s">
        <v>61</v>
      </c>
      <c r="F6369" s="92" t="s">
        <v>37</v>
      </c>
      <c r="G6369" s="93" t="s">
        <v>43</v>
      </c>
      <c r="H6369" s="93" t="s">
        <v>37</v>
      </c>
      <c r="I6369" s="92" t="s">
        <v>45</v>
      </c>
      <c r="J6369" s="94">
        <v>6882</v>
      </c>
      <c r="K6369" s="95">
        <v>18236</v>
      </c>
      <c r="L6369" s="96">
        <v>906073.95000005595</v>
      </c>
    </row>
    <row r="6370" spans="1:12" s="97" customFormat="1" ht="15" customHeight="1" x14ac:dyDescent="0.25">
      <c r="A6370" s="91" t="s">
        <v>57</v>
      </c>
      <c r="B6370" s="92" t="s">
        <v>44</v>
      </c>
      <c r="C6370" s="92" t="s">
        <v>55</v>
      </c>
      <c r="D6370" s="92" t="s">
        <v>37</v>
      </c>
      <c r="E6370" s="92" t="s">
        <v>61</v>
      </c>
      <c r="F6370" s="92" t="s">
        <v>37</v>
      </c>
      <c r="G6370" s="93" t="s">
        <v>44</v>
      </c>
      <c r="H6370" s="93" t="s">
        <v>37</v>
      </c>
      <c r="I6370" s="92" t="s">
        <v>117</v>
      </c>
      <c r="J6370" s="94">
        <v>4236</v>
      </c>
      <c r="K6370" s="95">
        <v>10220</v>
      </c>
      <c r="L6370" s="96">
        <v>509756.750000056</v>
      </c>
    </row>
    <row r="6371" spans="1:12" s="97" customFormat="1" ht="15" customHeight="1" x14ac:dyDescent="0.25">
      <c r="A6371" s="91" t="s">
        <v>57</v>
      </c>
      <c r="B6371" s="92" t="s">
        <v>44</v>
      </c>
      <c r="C6371" s="92" t="s">
        <v>55</v>
      </c>
      <c r="D6371" s="92" t="s">
        <v>37</v>
      </c>
      <c r="E6371" s="92" t="s">
        <v>61</v>
      </c>
      <c r="F6371" s="92" t="s">
        <v>37</v>
      </c>
      <c r="G6371" s="93" t="s">
        <v>44</v>
      </c>
      <c r="H6371" s="93" t="s">
        <v>37</v>
      </c>
      <c r="I6371" s="92" t="s">
        <v>45</v>
      </c>
      <c r="J6371" s="94">
        <v>6870</v>
      </c>
      <c r="K6371" s="95">
        <v>17458</v>
      </c>
      <c r="L6371" s="96">
        <v>860003.04000004299</v>
      </c>
    </row>
    <row r="6372" spans="1:12" s="97" customFormat="1" ht="15" customHeight="1" x14ac:dyDescent="0.25">
      <c r="A6372" s="91" t="s">
        <v>57</v>
      </c>
      <c r="B6372" s="92" t="s">
        <v>44</v>
      </c>
      <c r="C6372" s="92" t="s">
        <v>55</v>
      </c>
      <c r="D6372" s="92" t="s">
        <v>37</v>
      </c>
      <c r="E6372" s="92" t="s">
        <v>61</v>
      </c>
      <c r="F6372" s="92" t="s">
        <v>37</v>
      </c>
      <c r="G6372" s="93" t="s">
        <v>98</v>
      </c>
      <c r="H6372" s="93" t="s">
        <v>37</v>
      </c>
      <c r="I6372" s="92" t="s">
        <v>117</v>
      </c>
      <c r="J6372" s="94">
        <v>4082</v>
      </c>
      <c r="K6372" s="95">
        <v>9624</v>
      </c>
      <c r="L6372" s="96">
        <v>472279.14000004699</v>
      </c>
    </row>
    <row r="6373" spans="1:12" s="97" customFormat="1" ht="15" customHeight="1" x14ac:dyDescent="0.25">
      <c r="A6373" s="91" t="s">
        <v>57</v>
      </c>
      <c r="B6373" s="92" t="s">
        <v>44</v>
      </c>
      <c r="C6373" s="92" t="s">
        <v>55</v>
      </c>
      <c r="D6373" s="92" t="s">
        <v>37</v>
      </c>
      <c r="E6373" s="92" t="s">
        <v>61</v>
      </c>
      <c r="F6373" s="92" t="s">
        <v>37</v>
      </c>
      <c r="G6373" s="93" t="s">
        <v>98</v>
      </c>
      <c r="H6373" s="93" t="s">
        <v>37</v>
      </c>
      <c r="I6373" s="92" t="s">
        <v>45</v>
      </c>
      <c r="J6373" s="94">
        <v>6790</v>
      </c>
      <c r="K6373" s="95">
        <v>19211</v>
      </c>
      <c r="L6373" s="96">
        <v>957579.38000004098</v>
      </c>
    </row>
    <row r="6374" spans="1:12" s="97" customFormat="1" ht="15" customHeight="1" x14ac:dyDescent="0.25">
      <c r="A6374" s="91" t="s">
        <v>57</v>
      </c>
      <c r="B6374" s="92" t="s">
        <v>44</v>
      </c>
      <c r="C6374" s="92" t="s">
        <v>55</v>
      </c>
      <c r="D6374" s="92" t="s">
        <v>37</v>
      </c>
      <c r="E6374" s="92" t="s">
        <v>61</v>
      </c>
      <c r="F6374" s="92" t="s">
        <v>37</v>
      </c>
      <c r="G6374" s="93" t="s">
        <v>37</v>
      </c>
      <c r="H6374" s="93" t="s">
        <v>122</v>
      </c>
      <c r="I6374" s="92" t="s">
        <v>117</v>
      </c>
      <c r="J6374" s="94">
        <v>4513</v>
      </c>
      <c r="K6374" s="95">
        <v>10730</v>
      </c>
      <c r="L6374" s="96">
        <v>575545.59000003897</v>
      </c>
    </row>
    <row r="6375" spans="1:12" s="97" customFormat="1" ht="15" customHeight="1" x14ac:dyDescent="0.25">
      <c r="A6375" s="91" t="s">
        <v>57</v>
      </c>
      <c r="B6375" s="92" t="s">
        <v>44</v>
      </c>
      <c r="C6375" s="92" t="s">
        <v>55</v>
      </c>
      <c r="D6375" s="92" t="s">
        <v>37</v>
      </c>
      <c r="E6375" s="92" t="s">
        <v>61</v>
      </c>
      <c r="F6375" s="92" t="s">
        <v>37</v>
      </c>
      <c r="G6375" s="93" t="s">
        <v>37</v>
      </c>
      <c r="H6375" s="93" t="s">
        <v>122</v>
      </c>
      <c r="I6375" s="92" t="s">
        <v>45</v>
      </c>
      <c r="J6375" s="94">
        <v>6501</v>
      </c>
      <c r="K6375" s="95">
        <v>13167</v>
      </c>
      <c r="L6375" s="96">
        <v>636442.10000001395</v>
      </c>
    </row>
    <row r="6376" spans="1:12" s="97" customFormat="1" ht="15" customHeight="1" x14ac:dyDescent="0.25">
      <c r="A6376" s="91" t="s">
        <v>57</v>
      </c>
      <c r="B6376" s="92" t="s">
        <v>44</v>
      </c>
      <c r="C6376" s="92" t="s">
        <v>55</v>
      </c>
      <c r="D6376" s="92" t="s">
        <v>37</v>
      </c>
      <c r="E6376" s="92" t="s">
        <v>61</v>
      </c>
      <c r="F6376" s="92" t="s">
        <v>37</v>
      </c>
      <c r="G6376" s="93" t="s">
        <v>37</v>
      </c>
      <c r="H6376" s="93" t="s">
        <v>37</v>
      </c>
      <c r="I6376" s="92" t="s">
        <v>117</v>
      </c>
      <c r="J6376" s="94">
        <v>21306</v>
      </c>
      <c r="K6376" s="95">
        <v>57533</v>
      </c>
      <c r="L6376" s="96">
        <v>2899012.6899991799</v>
      </c>
    </row>
    <row r="6377" spans="1:12" s="97" customFormat="1" ht="15" customHeight="1" x14ac:dyDescent="0.25">
      <c r="A6377" s="91" t="s">
        <v>57</v>
      </c>
      <c r="B6377" s="92" t="s">
        <v>44</v>
      </c>
      <c r="C6377" s="92" t="s">
        <v>55</v>
      </c>
      <c r="D6377" s="92" t="s">
        <v>37</v>
      </c>
      <c r="E6377" s="92" t="s">
        <v>61</v>
      </c>
      <c r="F6377" s="92" t="s">
        <v>37</v>
      </c>
      <c r="G6377" s="93" t="s">
        <v>37</v>
      </c>
      <c r="H6377" s="93" t="s">
        <v>37</v>
      </c>
      <c r="I6377" s="92" t="s">
        <v>45</v>
      </c>
      <c r="J6377" s="94">
        <v>32658</v>
      </c>
      <c r="K6377" s="95">
        <v>89689</v>
      </c>
      <c r="L6377" s="96">
        <v>4473951.0999985496</v>
      </c>
    </row>
    <row r="6378" spans="1:12" s="97" customFormat="1" ht="15" customHeight="1" x14ac:dyDescent="0.25">
      <c r="A6378" s="91" t="s">
        <v>57</v>
      </c>
      <c r="B6378" s="92" t="s">
        <v>44</v>
      </c>
      <c r="C6378" s="92" t="s">
        <v>55</v>
      </c>
      <c r="D6378" s="92" t="s">
        <v>37</v>
      </c>
      <c r="E6378" s="92" t="s">
        <v>61</v>
      </c>
      <c r="F6378" s="92" t="s">
        <v>37</v>
      </c>
      <c r="G6378" s="93" t="s">
        <v>37</v>
      </c>
      <c r="H6378" s="93" t="s">
        <v>64</v>
      </c>
      <c r="I6378" s="92" t="s">
        <v>117</v>
      </c>
      <c r="J6378" s="94">
        <v>16422</v>
      </c>
      <c r="K6378" s="95">
        <v>45636</v>
      </c>
      <c r="L6378" s="96">
        <v>2264962.18999926</v>
      </c>
    </row>
    <row r="6379" spans="1:12" s="97" customFormat="1" ht="15" customHeight="1" x14ac:dyDescent="0.25">
      <c r="A6379" s="91" t="s">
        <v>57</v>
      </c>
      <c r="B6379" s="92" t="s">
        <v>44</v>
      </c>
      <c r="C6379" s="92" t="s">
        <v>55</v>
      </c>
      <c r="D6379" s="92" t="s">
        <v>37</v>
      </c>
      <c r="E6379" s="92" t="s">
        <v>61</v>
      </c>
      <c r="F6379" s="92" t="s">
        <v>37</v>
      </c>
      <c r="G6379" s="93" t="s">
        <v>37</v>
      </c>
      <c r="H6379" s="93" t="s">
        <v>64</v>
      </c>
      <c r="I6379" s="92" t="s">
        <v>45</v>
      </c>
      <c r="J6379" s="94">
        <v>25607</v>
      </c>
      <c r="K6379" s="95">
        <v>74852</v>
      </c>
      <c r="L6379" s="96">
        <v>3755775.9399991599</v>
      </c>
    </row>
    <row r="6380" spans="1:12" s="97" customFormat="1" ht="15" customHeight="1" x14ac:dyDescent="0.25">
      <c r="A6380" s="91" t="s">
        <v>57</v>
      </c>
      <c r="B6380" s="92" t="s">
        <v>44</v>
      </c>
      <c r="C6380" s="92" t="s">
        <v>55</v>
      </c>
      <c r="D6380" s="92" t="s">
        <v>37</v>
      </c>
      <c r="E6380" s="92" t="s">
        <v>62</v>
      </c>
      <c r="F6380" s="92" t="s">
        <v>120</v>
      </c>
      <c r="G6380" s="93" t="s">
        <v>37</v>
      </c>
      <c r="H6380" s="93" t="s">
        <v>37</v>
      </c>
      <c r="I6380" s="92" t="s">
        <v>117</v>
      </c>
      <c r="J6380" s="94">
        <v>904</v>
      </c>
      <c r="K6380" s="95">
        <v>1929</v>
      </c>
      <c r="L6380" s="96">
        <v>115196.649999999</v>
      </c>
    </row>
    <row r="6381" spans="1:12" s="97" customFormat="1" ht="15" customHeight="1" x14ac:dyDescent="0.25">
      <c r="A6381" s="91" t="s">
        <v>57</v>
      </c>
      <c r="B6381" s="92" t="s">
        <v>44</v>
      </c>
      <c r="C6381" s="92" t="s">
        <v>55</v>
      </c>
      <c r="D6381" s="92" t="s">
        <v>37</v>
      </c>
      <c r="E6381" s="92" t="s">
        <v>62</v>
      </c>
      <c r="F6381" s="92" t="s">
        <v>120</v>
      </c>
      <c r="G6381" s="93" t="s">
        <v>37</v>
      </c>
      <c r="H6381" s="93" t="s">
        <v>37</v>
      </c>
      <c r="I6381" s="92" t="s">
        <v>45</v>
      </c>
      <c r="J6381" s="94">
        <v>1126</v>
      </c>
      <c r="K6381" s="95">
        <v>2695</v>
      </c>
      <c r="L6381" s="96">
        <v>147583.109999999</v>
      </c>
    </row>
    <row r="6382" spans="1:12" s="97" customFormat="1" ht="15" customHeight="1" x14ac:dyDescent="0.25">
      <c r="A6382" s="91" t="s">
        <v>57</v>
      </c>
      <c r="B6382" s="92" t="s">
        <v>44</v>
      </c>
      <c r="C6382" s="92" t="s">
        <v>55</v>
      </c>
      <c r="D6382" s="92" t="s">
        <v>37</v>
      </c>
      <c r="E6382" s="92" t="s">
        <v>62</v>
      </c>
      <c r="F6382" s="92" t="s">
        <v>121</v>
      </c>
      <c r="G6382" s="93" t="s">
        <v>37</v>
      </c>
      <c r="H6382" s="93" t="s">
        <v>37</v>
      </c>
      <c r="I6382" s="92" t="s">
        <v>117</v>
      </c>
      <c r="J6382" s="94">
        <v>9907</v>
      </c>
      <c r="K6382" s="95">
        <v>28869</v>
      </c>
      <c r="L6382" s="96">
        <v>1441195.3599998599</v>
      </c>
    </row>
    <row r="6383" spans="1:12" s="97" customFormat="1" ht="15" customHeight="1" x14ac:dyDescent="0.25">
      <c r="A6383" s="91" t="s">
        <v>57</v>
      </c>
      <c r="B6383" s="92" t="s">
        <v>44</v>
      </c>
      <c r="C6383" s="92" t="s">
        <v>55</v>
      </c>
      <c r="D6383" s="92" t="s">
        <v>37</v>
      </c>
      <c r="E6383" s="92" t="s">
        <v>62</v>
      </c>
      <c r="F6383" s="92" t="s">
        <v>121</v>
      </c>
      <c r="G6383" s="93" t="s">
        <v>37</v>
      </c>
      <c r="H6383" s="93" t="s">
        <v>37</v>
      </c>
      <c r="I6383" s="92" t="s">
        <v>45</v>
      </c>
      <c r="J6383" s="94">
        <v>12435</v>
      </c>
      <c r="K6383" s="95">
        <v>35737</v>
      </c>
      <c r="L6383" s="96">
        <v>1806724.6500003601</v>
      </c>
    </row>
    <row r="6384" spans="1:12" s="97" customFormat="1" ht="15" customHeight="1" x14ac:dyDescent="0.25">
      <c r="A6384" s="91" t="s">
        <v>57</v>
      </c>
      <c r="B6384" s="92" t="s">
        <v>44</v>
      </c>
      <c r="C6384" s="92" t="s">
        <v>55</v>
      </c>
      <c r="D6384" s="92" t="s">
        <v>37</v>
      </c>
      <c r="E6384" s="92" t="s">
        <v>62</v>
      </c>
      <c r="F6384" s="92" t="s">
        <v>60</v>
      </c>
      <c r="G6384" s="93" t="s">
        <v>37</v>
      </c>
      <c r="H6384" s="93" t="s">
        <v>37</v>
      </c>
      <c r="I6384" s="92" t="s">
        <v>117</v>
      </c>
      <c r="J6384" s="94">
        <v>2072</v>
      </c>
      <c r="K6384" s="95">
        <v>5901</v>
      </c>
      <c r="L6384" s="96">
        <v>288774.14999999199</v>
      </c>
    </row>
    <row r="6385" spans="1:12" s="97" customFormat="1" ht="15" customHeight="1" x14ac:dyDescent="0.25">
      <c r="A6385" s="91" t="s">
        <v>57</v>
      </c>
      <c r="B6385" s="92" t="s">
        <v>44</v>
      </c>
      <c r="C6385" s="92" t="s">
        <v>55</v>
      </c>
      <c r="D6385" s="92" t="s">
        <v>37</v>
      </c>
      <c r="E6385" s="92" t="s">
        <v>62</v>
      </c>
      <c r="F6385" s="92" t="s">
        <v>60</v>
      </c>
      <c r="G6385" s="93" t="s">
        <v>37</v>
      </c>
      <c r="H6385" s="93" t="s">
        <v>37</v>
      </c>
      <c r="I6385" s="92" t="s">
        <v>45</v>
      </c>
      <c r="J6385" s="94">
        <v>2594</v>
      </c>
      <c r="K6385" s="95">
        <v>6001</v>
      </c>
      <c r="L6385" s="96">
        <v>301321.21999999799</v>
      </c>
    </row>
    <row r="6386" spans="1:12" s="97" customFormat="1" ht="15" customHeight="1" x14ac:dyDescent="0.25">
      <c r="A6386" s="91" t="s">
        <v>57</v>
      </c>
      <c r="B6386" s="92" t="s">
        <v>44</v>
      </c>
      <c r="C6386" s="92" t="s">
        <v>55</v>
      </c>
      <c r="D6386" s="92" t="s">
        <v>37</v>
      </c>
      <c r="E6386" s="92" t="s">
        <v>62</v>
      </c>
      <c r="F6386" s="92" t="s">
        <v>37</v>
      </c>
      <c r="G6386" s="93" t="s">
        <v>41</v>
      </c>
      <c r="H6386" s="93" t="s">
        <v>37</v>
      </c>
      <c r="I6386" s="92" t="s">
        <v>117</v>
      </c>
      <c r="J6386" s="94">
        <v>2775</v>
      </c>
      <c r="K6386" s="95">
        <v>7858</v>
      </c>
      <c r="L6386" s="96">
        <v>404497.330000024</v>
      </c>
    </row>
    <row r="6387" spans="1:12" s="97" customFormat="1" ht="15" customHeight="1" x14ac:dyDescent="0.25">
      <c r="A6387" s="91" t="s">
        <v>57</v>
      </c>
      <c r="B6387" s="92" t="s">
        <v>44</v>
      </c>
      <c r="C6387" s="92" t="s">
        <v>55</v>
      </c>
      <c r="D6387" s="92" t="s">
        <v>37</v>
      </c>
      <c r="E6387" s="92" t="s">
        <v>62</v>
      </c>
      <c r="F6387" s="92" t="s">
        <v>37</v>
      </c>
      <c r="G6387" s="93" t="s">
        <v>41</v>
      </c>
      <c r="H6387" s="93" t="s">
        <v>37</v>
      </c>
      <c r="I6387" s="92" t="s">
        <v>45</v>
      </c>
      <c r="J6387" s="94">
        <v>2912</v>
      </c>
      <c r="K6387" s="95">
        <v>7684</v>
      </c>
      <c r="L6387" s="96">
        <v>397902.60999998101</v>
      </c>
    </row>
    <row r="6388" spans="1:12" s="97" customFormat="1" ht="15" customHeight="1" x14ac:dyDescent="0.25">
      <c r="A6388" s="91" t="s">
        <v>57</v>
      </c>
      <c r="B6388" s="92" t="s">
        <v>44</v>
      </c>
      <c r="C6388" s="92" t="s">
        <v>55</v>
      </c>
      <c r="D6388" s="92" t="s">
        <v>37</v>
      </c>
      <c r="E6388" s="92" t="s">
        <v>62</v>
      </c>
      <c r="F6388" s="92" t="s">
        <v>37</v>
      </c>
      <c r="G6388" s="93" t="s">
        <v>42</v>
      </c>
      <c r="H6388" s="93" t="s">
        <v>37</v>
      </c>
      <c r="I6388" s="92" t="s">
        <v>117</v>
      </c>
      <c r="J6388" s="94">
        <v>2697</v>
      </c>
      <c r="K6388" s="95">
        <v>7784</v>
      </c>
      <c r="L6388" s="96">
        <v>395013.22000002401</v>
      </c>
    </row>
    <row r="6389" spans="1:12" s="97" customFormat="1" ht="15" customHeight="1" x14ac:dyDescent="0.25">
      <c r="A6389" s="91" t="s">
        <v>57</v>
      </c>
      <c r="B6389" s="92" t="s">
        <v>44</v>
      </c>
      <c r="C6389" s="92" t="s">
        <v>55</v>
      </c>
      <c r="D6389" s="92" t="s">
        <v>37</v>
      </c>
      <c r="E6389" s="92" t="s">
        <v>62</v>
      </c>
      <c r="F6389" s="92" t="s">
        <v>37</v>
      </c>
      <c r="G6389" s="93" t="s">
        <v>42</v>
      </c>
      <c r="H6389" s="93" t="s">
        <v>37</v>
      </c>
      <c r="I6389" s="92" t="s">
        <v>45</v>
      </c>
      <c r="J6389" s="94">
        <v>3316</v>
      </c>
      <c r="K6389" s="95">
        <v>8505</v>
      </c>
      <c r="L6389" s="96">
        <v>435735.77999997698</v>
      </c>
    </row>
    <row r="6390" spans="1:12" s="97" customFormat="1" ht="15" customHeight="1" x14ac:dyDescent="0.25">
      <c r="A6390" s="91" t="s">
        <v>57</v>
      </c>
      <c r="B6390" s="92" t="s">
        <v>44</v>
      </c>
      <c r="C6390" s="92" t="s">
        <v>55</v>
      </c>
      <c r="D6390" s="92" t="s">
        <v>37</v>
      </c>
      <c r="E6390" s="92" t="s">
        <v>62</v>
      </c>
      <c r="F6390" s="92" t="s">
        <v>37</v>
      </c>
      <c r="G6390" s="93" t="s">
        <v>43</v>
      </c>
      <c r="H6390" s="93" t="s">
        <v>37</v>
      </c>
      <c r="I6390" s="92" t="s">
        <v>117</v>
      </c>
      <c r="J6390" s="94">
        <v>2615</v>
      </c>
      <c r="K6390" s="95">
        <v>7053</v>
      </c>
      <c r="L6390" s="96">
        <v>346266.31000000099</v>
      </c>
    </row>
    <row r="6391" spans="1:12" s="97" customFormat="1" ht="15" customHeight="1" x14ac:dyDescent="0.25">
      <c r="A6391" s="91" t="s">
        <v>57</v>
      </c>
      <c r="B6391" s="92" t="s">
        <v>44</v>
      </c>
      <c r="C6391" s="92" t="s">
        <v>55</v>
      </c>
      <c r="D6391" s="92" t="s">
        <v>37</v>
      </c>
      <c r="E6391" s="92" t="s">
        <v>62</v>
      </c>
      <c r="F6391" s="92" t="s">
        <v>37</v>
      </c>
      <c r="G6391" s="93" t="s">
        <v>43</v>
      </c>
      <c r="H6391" s="93" t="s">
        <v>37</v>
      </c>
      <c r="I6391" s="92" t="s">
        <v>45</v>
      </c>
      <c r="J6391" s="94">
        <v>3379</v>
      </c>
      <c r="K6391" s="95">
        <v>8920</v>
      </c>
      <c r="L6391" s="96">
        <v>446204.15999997599</v>
      </c>
    </row>
    <row r="6392" spans="1:12" s="97" customFormat="1" ht="15" customHeight="1" x14ac:dyDescent="0.25">
      <c r="A6392" s="91" t="s">
        <v>57</v>
      </c>
      <c r="B6392" s="92" t="s">
        <v>44</v>
      </c>
      <c r="C6392" s="92" t="s">
        <v>55</v>
      </c>
      <c r="D6392" s="92" t="s">
        <v>37</v>
      </c>
      <c r="E6392" s="92" t="s">
        <v>62</v>
      </c>
      <c r="F6392" s="92" t="s">
        <v>37</v>
      </c>
      <c r="G6392" s="93" t="s">
        <v>44</v>
      </c>
      <c r="H6392" s="93" t="s">
        <v>37</v>
      </c>
      <c r="I6392" s="92" t="s">
        <v>117</v>
      </c>
      <c r="J6392" s="94">
        <v>2572</v>
      </c>
      <c r="K6392" s="95">
        <v>6502</v>
      </c>
      <c r="L6392" s="96">
        <v>326544.91999999201</v>
      </c>
    </row>
    <row r="6393" spans="1:12" s="97" customFormat="1" ht="15" customHeight="1" x14ac:dyDescent="0.25">
      <c r="A6393" s="91" t="s">
        <v>57</v>
      </c>
      <c r="B6393" s="92" t="s">
        <v>44</v>
      </c>
      <c r="C6393" s="92" t="s">
        <v>55</v>
      </c>
      <c r="D6393" s="92" t="s">
        <v>37</v>
      </c>
      <c r="E6393" s="92" t="s">
        <v>62</v>
      </c>
      <c r="F6393" s="92" t="s">
        <v>37</v>
      </c>
      <c r="G6393" s="93" t="s">
        <v>44</v>
      </c>
      <c r="H6393" s="93" t="s">
        <v>37</v>
      </c>
      <c r="I6393" s="92" t="s">
        <v>45</v>
      </c>
      <c r="J6393" s="94">
        <v>3445</v>
      </c>
      <c r="K6393" s="95">
        <v>9034</v>
      </c>
      <c r="L6393" s="96">
        <v>452690.499999978</v>
      </c>
    </row>
    <row r="6394" spans="1:12" s="97" customFormat="1" ht="15" customHeight="1" x14ac:dyDescent="0.25">
      <c r="A6394" s="91" t="s">
        <v>57</v>
      </c>
      <c r="B6394" s="92" t="s">
        <v>44</v>
      </c>
      <c r="C6394" s="92" t="s">
        <v>55</v>
      </c>
      <c r="D6394" s="92" t="s">
        <v>37</v>
      </c>
      <c r="E6394" s="92" t="s">
        <v>62</v>
      </c>
      <c r="F6394" s="92" t="s">
        <v>37</v>
      </c>
      <c r="G6394" s="93" t="s">
        <v>98</v>
      </c>
      <c r="H6394" s="93" t="s">
        <v>37</v>
      </c>
      <c r="I6394" s="92" t="s">
        <v>117</v>
      </c>
      <c r="J6394" s="94">
        <v>2477</v>
      </c>
      <c r="K6394" s="95">
        <v>6852</v>
      </c>
      <c r="L6394" s="96">
        <v>340807.59000000102</v>
      </c>
    </row>
    <row r="6395" spans="1:12" s="97" customFormat="1" ht="15" customHeight="1" x14ac:dyDescent="0.25">
      <c r="A6395" s="91" t="s">
        <v>57</v>
      </c>
      <c r="B6395" s="92" t="s">
        <v>44</v>
      </c>
      <c r="C6395" s="92" t="s">
        <v>55</v>
      </c>
      <c r="D6395" s="92" t="s">
        <v>37</v>
      </c>
      <c r="E6395" s="92" t="s">
        <v>62</v>
      </c>
      <c r="F6395" s="92" t="s">
        <v>37</v>
      </c>
      <c r="G6395" s="93" t="s">
        <v>98</v>
      </c>
      <c r="H6395" s="93" t="s">
        <v>37</v>
      </c>
      <c r="I6395" s="92" t="s">
        <v>45</v>
      </c>
      <c r="J6395" s="94">
        <v>3380</v>
      </c>
      <c r="K6395" s="95">
        <v>9303</v>
      </c>
      <c r="L6395" s="96">
        <v>472705.84999997698</v>
      </c>
    </row>
    <row r="6396" spans="1:12" s="97" customFormat="1" ht="15" customHeight="1" x14ac:dyDescent="0.25">
      <c r="A6396" s="91" t="s">
        <v>57</v>
      </c>
      <c r="B6396" s="92" t="s">
        <v>44</v>
      </c>
      <c r="C6396" s="92" t="s">
        <v>55</v>
      </c>
      <c r="D6396" s="92" t="s">
        <v>37</v>
      </c>
      <c r="E6396" s="92" t="s">
        <v>62</v>
      </c>
      <c r="F6396" s="92" t="s">
        <v>37</v>
      </c>
      <c r="G6396" s="93" t="s">
        <v>37</v>
      </c>
      <c r="H6396" s="93" t="s">
        <v>122</v>
      </c>
      <c r="I6396" s="92" t="s">
        <v>117</v>
      </c>
      <c r="J6396" s="94">
        <v>2544</v>
      </c>
      <c r="K6396" s="95">
        <v>6659</v>
      </c>
      <c r="L6396" s="96">
        <v>355805.759999995</v>
      </c>
    </row>
    <row r="6397" spans="1:12" s="97" customFormat="1" ht="15" customHeight="1" x14ac:dyDescent="0.25">
      <c r="A6397" s="91" t="s">
        <v>57</v>
      </c>
      <c r="B6397" s="92" t="s">
        <v>44</v>
      </c>
      <c r="C6397" s="92" t="s">
        <v>55</v>
      </c>
      <c r="D6397" s="92" t="s">
        <v>37</v>
      </c>
      <c r="E6397" s="92" t="s">
        <v>62</v>
      </c>
      <c r="F6397" s="92" t="s">
        <v>37</v>
      </c>
      <c r="G6397" s="93" t="s">
        <v>37</v>
      </c>
      <c r="H6397" s="93" t="s">
        <v>122</v>
      </c>
      <c r="I6397" s="92" t="s">
        <v>45</v>
      </c>
      <c r="J6397" s="94">
        <v>3065</v>
      </c>
      <c r="K6397" s="95">
        <v>6383</v>
      </c>
      <c r="L6397" s="96">
        <v>316535.65999999002</v>
      </c>
    </row>
    <row r="6398" spans="1:12" s="97" customFormat="1" ht="15" customHeight="1" x14ac:dyDescent="0.25">
      <c r="A6398" s="91" t="s">
        <v>57</v>
      </c>
      <c r="B6398" s="92" t="s">
        <v>44</v>
      </c>
      <c r="C6398" s="92" t="s">
        <v>55</v>
      </c>
      <c r="D6398" s="92" t="s">
        <v>37</v>
      </c>
      <c r="E6398" s="92" t="s">
        <v>62</v>
      </c>
      <c r="F6398" s="92" t="s">
        <v>37</v>
      </c>
      <c r="G6398" s="93" t="s">
        <v>37</v>
      </c>
      <c r="H6398" s="93" t="s">
        <v>37</v>
      </c>
      <c r="I6398" s="92" t="s">
        <v>117</v>
      </c>
      <c r="J6398" s="94">
        <v>12873</v>
      </c>
      <c r="K6398" s="95">
        <v>36699</v>
      </c>
      <c r="L6398" s="96">
        <v>1845166.1599995799</v>
      </c>
    </row>
    <row r="6399" spans="1:12" s="97" customFormat="1" ht="15" customHeight="1" x14ac:dyDescent="0.25">
      <c r="A6399" s="91" t="s">
        <v>57</v>
      </c>
      <c r="B6399" s="92" t="s">
        <v>44</v>
      </c>
      <c r="C6399" s="92" t="s">
        <v>55</v>
      </c>
      <c r="D6399" s="92" t="s">
        <v>37</v>
      </c>
      <c r="E6399" s="92" t="s">
        <v>62</v>
      </c>
      <c r="F6399" s="92" t="s">
        <v>37</v>
      </c>
      <c r="G6399" s="93" t="s">
        <v>37</v>
      </c>
      <c r="H6399" s="93" t="s">
        <v>37</v>
      </c>
      <c r="I6399" s="92" t="s">
        <v>45</v>
      </c>
      <c r="J6399" s="94">
        <v>16141</v>
      </c>
      <c r="K6399" s="95">
        <v>44433</v>
      </c>
      <c r="L6399" s="96">
        <v>2255628.9800004102</v>
      </c>
    </row>
    <row r="6400" spans="1:12" s="97" customFormat="1" ht="15" customHeight="1" x14ac:dyDescent="0.25">
      <c r="A6400" s="91" t="s">
        <v>57</v>
      </c>
      <c r="B6400" s="92" t="s">
        <v>44</v>
      </c>
      <c r="C6400" s="92" t="s">
        <v>55</v>
      </c>
      <c r="D6400" s="92" t="s">
        <v>37</v>
      </c>
      <c r="E6400" s="92" t="s">
        <v>62</v>
      </c>
      <c r="F6400" s="92" t="s">
        <v>37</v>
      </c>
      <c r="G6400" s="93" t="s">
        <v>37</v>
      </c>
      <c r="H6400" s="93" t="s">
        <v>64</v>
      </c>
      <c r="I6400" s="92" t="s">
        <v>117</v>
      </c>
      <c r="J6400" s="94">
        <v>10148</v>
      </c>
      <c r="K6400" s="95">
        <v>29554</v>
      </c>
      <c r="L6400" s="96">
        <v>1465795.2399998901</v>
      </c>
    </row>
    <row r="6401" spans="1:12" s="97" customFormat="1" ht="15" customHeight="1" x14ac:dyDescent="0.25">
      <c r="A6401" s="91" t="s">
        <v>57</v>
      </c>
      <c r="B6401" s="92" t="s">
        <v>44</v>
      </c>
      <c r="C6401" s="92" t="s">
        <v>55</v>
      </c>
      <c r="D6401" s="92" t="s">
        <v>37</v>
      </c>
      <c r="E6401" s="92" t="s">
        <v>62</v>
      </c>
      <c r="F6401" s="92" t="s">
        <v>37</v>
      </c>
      <c r="G6401" s="93" t="s">
        <v>37</v>
      </c>
      <c r="H6401" s="93" t="s">
        <v>64</v>
      </c>
      <c r="I6401" s="92" t="s">
        <v>45</v>
      </c>
      <c r="J6401" s="94">
        <v>12819</v>
      </c>
      <c r="K6401" s="95">
        <v>37205</v>
      </c>
      <c r="L6401" s="96">
        <v>1895817.6400003701</v>
      </c>
    </row>
    <row r="6402" spans="1:12" s="97" customFormat="1" ht="15" customHeight="1" x14ac:dyDescent="0.25">
      <c r="A6402" s="91" t="s">
        <v>57</v>
      </c>
      <c r="B6402" s="92" t="s">
        <v>44</v>
      </c>
      <c r="C6402" s="92" t="s">
        <v>55</v>
      </c>
      <c r="D6402" s="92" t="s">
        <v>37</v>
      </c>
      <c r="E6402" s="92" t="s">
        <v>37</v>
      </c>
      <c r="F6402" s="92" t="s">
        <v>120</v>
      </c>
      <c r="G6402" s="93" t="s">
        <v>41</v>
      </c>
      <c r="H6402" s="93" t="s">
        <v>37</v>
      </c>
      <c r="I6402" s="92" t="s">
        <v>117</v>
      </c>
      <c r="J6402" s="94">
        <v>569</v>
      </c>
      <c r="K6402" s="95">
        <v>1629</v>
      </c>
      <c r="L6402" s="96">
        <v>118864.189999999</v>
      </c>
    </row>
    <row r="6403" spans="1:12" s="97" customFormat="1" ht="15" customHeight="1" x14ac:dyDescent="0.25">
      <c r="A6403" s="91" t="s">
        <v>57</v>
      </c>
      <c r="B6403" s="92" t="s">
        <v>44</v>
      </c>
      <c r="C6403" s="92" t="s">
        <v>55</v>
      </c>
      <c r="D6403" s="92" t="s">
        <v>37</v>
      </c>
      <c r="E6403" s="92" t="s">
        <v>37</v>
      </c>
      <c r="F6403" s="92" t="s">
        <v>120</v>
      </c>
      <c r="G6403" s="93" t="s">
        <v>41</v>
      </c>
      <c r="H6403" s="93" t="s">
        <v>37</v>
      </c>
      <c r="I6403" s="92" t="s">
        <v>45</v>
      </c>
      <c r="J6403" s="94">
        <v>586</v>
      </c>
      <c r="K6403" s="95">
        <v>1386</v>
      </c>
      <c r="L6403" s="96">
        <v>82257.500000000102</v>
      </c>
    </row>
    <row r="6404" spans="1:12" s="97" customFormat="1" ht="15" customHeight="1" x14ac:dyDescent="0.25">
      <c r="A6404" s="91" t="s">
        <v>57</v>
      </c>
      <c r="B6404" s="92" t="s">
        <v>44</v>
      </c>
      <c r="C6404" s="92" t="s">
        <v>55</v>
      </c>
      <c r="D6404" s="92" t="s">
        <v>37</v>
      </c>
      <c r="E6404" s="92" t="s">
        <v>37</v>
      </c>
      <c r="F6404" s="92" t="s">
        <v>120</v>
      </c>
      <c r="G6404" s="93" t="s">
        <v>42</v>
      </c>
      <c r="H6404" s="93" t="s">
        <v>37</v>
      </c>
      <c r="I6404" s="92" t="s">
        <v>117</v>
      </c>
      <c r="J6404" s="94">
        <v>504</v>
      </c>
      <c r="K6404" s="95">
        <v>1175</v>
      </c>
      <c r="L6404" s="96">
        <v>71967.16</v>
      </c>
    </row>
    <row r="6405" spans="1:12" s="97" customFormat="1" ht="15" customHeight="1" x14ac:dyDescent="0.25">
      <c r="A6405" s="91" t="s">
        <v>57</v>
      </c>
      <c r="B6405" s="92" t="s">
        <v>44</v>
      </c>
      <c r="C6405" s="92" t="s">
        <v>55</v>
      </c>
      <c r="D6405" s="92" t="s">
        <v>37</v>
      </c>
      <c r="E6405" s="92" t="s">
        <v>37</v>
      </c>
      <c r="F6405" s="92" t="s">
        <v>120</v>
      </c>
      <c r="G6405" s="93" t="s">
        <v>42</v>
      </c>
      <c r="H6405" s="93" t="s">
        <v>37</v>
      </c>
      <c r="I6405" s="92" t="s">
        <v>45</v>
      </c>
      <c r="J6405" s="94">
        <v>636</v>
      </c>
      <c r="K6405" s="95">
        <v>1717</v>
      </c>
      <c r="L6405" s="96">
        <v>95149.070000000298</v>
      </c>
    </row>
    <row r="6406" spans="1:12" s="97" customFormat="1" ht="15" customHeight="1" x14ac:dyDescent="0.25">
      <c r="A6406" s="91" t="s">
        <v>57</v>
      </c>
      <c r="B6406" s="92" t="s">
        <v>44</v>
      </c>
      <c r="C6406" s="92" t="s">
        <v>55</v>
      </c>
      <c r="D6406" s="92" t="s">
        <v>37</v>
      </c>
      <c r="E6406" s="92" t="s">
        <v>37</v>
      </c>
      <c r="F6406" s="92" t="s">
        <v>120</v>
      </c>
      <c r="G6406" s="93" t="s">
        <v>43</v>
      </c>
      <c r="H6406" s="93" t="s">
        <v>37</v>
      </c>
      <c r="I6406" s="92" t="s">
        <v>117</v>
      </c>
      <c r="J6406" s="94">
        <v>539</v>
      </c>
      <c r="K6406" s="95">
        <v>1153</v>
      </c>
      <c r="L6406" s="96">
        <v>73838.11</v>
      </c>
    </row>
    <row r="6407" spans="1:12" s="97" customFormat="1" ht="15" customHeight="1" x14ac:dyDescent="0.25">
      <c r="A6407" s="91" t="s">
        <v>57</v>
      </c>
      <c r="B6407" s="92" t="s">
        <v>44</v>
      </c>
      <c r="C6407" s="92" t="s">
        <v>55</v>
      </c>
      <c r="D6407" s="92" t="s">
        <v>37</v>
      </c>
      <c r="E6407" s="92" t="s">
        <v>37</v>
      </c>
      <c r="F6407" s="92" t="s">
        <v>120</v>
      </c>
      <c r="G6407" s="93" t="s">
        <v>43</v>
      </c>
      <c r="H6407" s="93" t="s">
        <v>37</v>
      </c>
      <c r="I6407" s="92" t="s">
        <v>45</v>
      </c>
      <c r="J6407" s="94">
        <v>674</v>
      </c>
      <c r="K6407" s="95">
        <v>1740</v>
      </c>
      <c r="L6407" s="96">
        <v>95269.320000000298</v>
      </c>
    </row>
    <row r="6408" spans="1:12" s="97" customFormat="1" ht="15" customHeight="1" x14ac:dyDescent="0.25">
      <c r="A6408" s="91" t="s">
        <v>57</v>
      </c>
      <c r="B6408" s="92" t="s">
        <v>44</v>
      </c>
      <c r="C6408" s="92" t="s">
        <v>55</v>
      </c>
      <c r="D6408" s="92" t="s">
        <v>37</v>
      </c>
      <c r="E6408" s="92" t="s">
        <v>37</v>
      </c>
      <c r="F6408" s="92" t="s">
        <v>120</v>
      </c>
      <c r="G6408" s="93" t="s">
        <v>44</v>
      </c>
      <c r="H6408" s="93" t="s">
        <v>37</v>
      </c>
      <c r="I6408" s="92" t="s">
        <v>117</v>
      </c>
      <c r="J6408" s="94">
        <v>583</v>
      </c>
      <c r="K6408" s="95">
        <v>1340</v>
      </c>
      <c r="L6408" s="96">
        <v>81364.719999999797</v>
      </c>
    </row>
    <row r="6409" spans="1:12" s="97" customFormat="1" ht="15" customHeight="1" x14ac:dyDescent="0.25">
      <c r="A6409" s="91" t="s">
        <v>57</v>
      </c>
      <c r="B6409" s="92" t="s">
        <v>44</v>
      </c>
      <c r="C6409" s="92" t="s">
        <v>55</v>
      </c>
      <c r="D6409" s="92" t="s">
        <v>37</v>
      </c>
      <c r="E6409" s="92" t="s">
        <v>37</v>
      </c>
      <c r="F6409" s="92" t="s">
        <v>120</v>
      </c>
      <c r="G6409" s="93" t="s">
        <v>44</v>
      </c>
      <c r="H6409" s="93" t="s">
        <v>37</v>
      </c>
      <c r="I6409" s="92" t="s">
        <v>45</v>
      </c>
      <c r="J6409" s="94">
        <v>766</v>
      </c>
      <c r="K6409" s="95">
        <v>2030</v>
      </c>
      <c r="L6409" s="96">
        <v>109080.91</v>
      </c>
    </row>
    <row r="6410" spans="1:12" s="97" customFormat="1" ht="15" customHeight="1" x14ac:dyDescent="0.25">
      <c r="A6410" s="91" t="s">
        <v>57</v>
      </c>
      <c r="B6410" s="92" t="s">
        <v>44</v>
      </c>
      <c r="C6410" s="92" t="s">
        <v>55</v>
      </c>
      <c r="D6410" s="92" t="s">
        <v>37</v>
      </c>
      <c r="E6410" s="92" t="s">
        <v>37</v>
      </c>
      <c r="F6410" s="92" t="s">
        <v>120</v>
      </c>
      <c r="G6410" s="93" t="s">
        <v>98</v>
      </c>
      <c r="H6410" s="93" t="s">
        <v>37</v>
      </c>
      <c r="I6410" s="92" t="s">
        <v>117</v>
      </c>
      <c r="J6410" s="94">
        <v>602</v>
      </c>
      <c r="K6410" s="95">
        <v>1361</v>
      </c>
      <c r="L6410" s="96">
        <v>79880.379999999597</v>
      </c>
    </row>
    <row r="6411" spans="1:12" s="97" customFormat="1" ht="15" customHeight="1" x14ac:dyDescent="0.25">
      <c r="A6411" s="91" t="s">
        <v>57</v>
      </c>
      <c r="B6411" s="92" t="s">
        <v>44</v>
      </c>
      <c r="C6411" s="92" t="s">
        <v>55</v>
      </c>
      <c r="D6411" s="92" t="s">
        <v>37</v>
      </c>
      <c r="E6411" s="92" t="s">
        <v>37</v>
      </c>
      <c r="F6411" s="92" t="s">
        <v>120</v>
      </c>
      <c r="G6411" s="93" t="s">
        <v>98</v>
      </c>
      <c r="H6411" s="93" t="s">
        <v>37</v>
      </c>
      <c r="I6411" s="92" t="s">
        <v>45</v>
      </c>
      <c r="J6411" s="94">
        <v>803</v>
      </c>
      <c r="K6411" s="95">
        <v>2412</v>
      </c>
      <c r="L6411" s="96">
        <v>131608.45000000001</v>
      </c>
    </row>
    <row r="6412" spans="1:12" s="97" customFormat="1" ht="15" customHeight="1" x14ac:dyDescent="0.25">
      <c r="A6412" s="91" t="s">
        <v>57</v>
      </c>
      <c r="B6412" s="92" t="s">
        <v>44</v>
      </c>
      <c r="C6412" s="92" t="s">
        <v>55</v>
      </c>
      <c r="D6412" s="92" t="s">
        <v>37</v>
      </c>
      <c r="E6412" s="92" t="s">
        <v>37</v>
      </c>
      <c r="F6412" s="92" t="s">
        <v>120</v>
      </c>
      <c r="G6412" s="93" t="s">
        <v>37</v>
      </c>
      <c r="H6412" s="93" t="s">
        <v>122</v>
      </c>
      <c r="I6412" s="92" t="s">
        <v>117</v>
      </c>
      <c r="J6412" s="94">
        <v>617</v>
      </c>
      <c r="K6412" s="95">
        <v>1515</v>
      </c>
      <c r="L6412" s="96">
        <v>106756.94</v>
      </c>
    </row>
    <row r="6413" spans="1:12" s="97" customFormat="1" ht="15" customHeight="1" x14ac:dyDescent="0.25">
      <c r="A6413" s="91" t="s">
        <v>57</v>
      </c>
      <c r="B6413" s="92" t="s">
        <v>44</v>
      </c>
      <c r="C6413" s="92" t="s">
        <v>55</v>
      </c>
      <c r="D6413" s="92" t="s">
        <v>37</v>
      </c>
      <c r="E6413" s="92" t="s">
        <v>37</v>
      </c>
      <c r="F6413" s="92" t="s">
        <v>120</v>
      </c>
      <c r="G6413" s="93" t="s">
        <v>37</v>
      </c>
      <c r="H6413" s="93" t="s">
        <v>122</v>
      </c>
      <c r="I6413" s="92" t="s">
        <v>45</v>
      </c>
      <c r="J6413" s="94">
        <v>718</v>
      </c>
      <c r="K6413" s="95">
        <v>1306</v>
      </c>
      <c r="L6413" s="96">
        <v>64638.749999999702</v>
      </c>
    </row>
    <row r="6414" spans="1:12" s="97" customFormat="1" ht="15" customHeight="1" x14ac:dyDescent="0.25">
      <c r="A6414" s="91" t="s">
        <v>57</v>
      </c>
      <c r="B6414" s="92" t="s">
        <v>44</v>
      </c>
      <c r="C6414" s="92" t="s">
        <v>55</v>
      </c>
      <c r="D6414" s="92" t="s">
        <v>37</v>
      </c>
      <c r="E6414" s="92" t="s">
        <v>37</v>
      </c>
      <c r="F6414" s="92" t="s">
        <v>120</v>
      </c>
      <c r="G6414" s="93" t="s">
        <v>37</v>
      </c>
      <c r="H6414" s="93" t="s">
        <v>37</v>
      </c>
      <c r="I6414" s="92" t="s">
        <v>117</v>
      </c>
      <c r="J6414" s="94">
        <v>2739</v>
      </c>
      <c r="K6414" s="95">
        <v>6831</v>
      </c>
      <c r="L6414" s="96">
        <v>436487.63000002399</v>
      </c>
    </row>
    <row r="6415" spans="1:12" s="97" customFormat="1" ht="15" customHeight="1" x14ac:dyDescent="0.25">
      <c r="A6415" s="91" t="s">
        <v>57</v>
      </c>
      <c r="B6415" s="92" t="s">
        <v>44</v>
      </c>
      <c r="C6415" s="92" t="s">
        <v>55</v>
      </c>
      <c r="D6415" s="92" t="s">
        <v>37</v>
      </c>
      <c r="E6415" s="92" t="s">
        <v>37</v>
      </c>
      <c r="F6415" s="92" t="s">
        <v>120</v>
      </c>
      <c r="G6415" s="93" t="s">
        <v>37</v>
      </c>
      <c r="H6415" s="93" t="s">
        <v>37</v>
      </c>
      <c r="I6415" s="92" t="s">
        <v>45</v>
      </c>
      <c r="J6415" s="94">
        <v>3414</v>
      </c>
      <c r="K6415" s="95">
        <v>9503</v>
      </c>
      <c r="L6415" s="96">
        <v>525453.19999998005</v>
      </c>
    </row>
    <row r="6416" spans="1:12" s="97" customFormat="1" ht="15" customHeight="1" x14ac:dyDescent="0.25">
      <c r="A6416" s="91" t="s">
        <v>57</v>
      </c>
      <c r="B6416" s="92" t="s">
        <v>44</v>
      </c>
      <c r="C6416" s="92" t="s">
        <v>55</v>
      </c>
      <c r="D6416" s="92" t="s">
        <v>37</v>
      </c>
      <c r="E6416" s="92" t="s">
        <v>37</v>
      </c>
      <c r="F6416" s="92" t="s">
        <v>120</v>
      </c>
      <c r="G6416" s="93" t="s">
        <v>37</v>
      </c>
      <c r="H6416" s="93" t="s">
        <v>64</v>
      </c>
      <c r="I6416" s="92" t="s">
        <v>117</v>
      </c>
      <c r="J6416" s="94">
        <v>2064</v>
      </c>
      <c r="K6416" s="95">
        <v>5176</v>
      </c>
      <c r="L6416" s="96">
        <v>321542.34999999602</v>
      </c>
    </row>
    <row r="6417" spans="1:12" s="97" customFormat="1" ht="15" customHeight="1" x14ac:dyDescent="0.25">
      <c r="A6417" s="91" t="s">
        <v>57</v>
      </c>
      <c r="B6417" s="92" t="s">
        <v>44</v>
      </c>
      <c r="C6417" s="92" t="s">
        <v>55</v>
      </c>
      <c r="D6417" s="92" t="s">
        <v>37</v>
      </c>
      <c r="E6417" s="92" t="s">
        <v>37</v>
      </c>
      <c r="F6417" s="92" t="s">
        <v>120</v>
      </c>
      <c r="G6417" s="93" t="s">
        <v>37</v>
      </c>
      <c r="H6417" s="93" t="s">
        <v>64</v>
      </c>
      <c r="I6417" s="92" t="s">
        <v>45</v>
      </c>
      <c r="J6417" s="94">
        <v>2634</v>
      </c>
      <c r="K6417" s="95">
        <v>8026</v>
      </c>
      <c r="L6417" s="96">
        <v>451524.52999998699</v>
      </c>
    </row>
    <row r="6418" spans="1:12" s="97" customFormat="1" ht="15" customHeight="1" x14ac:dyDescent="0.25">
      <c r="A6418" s="91" t="s">
        <v>57</v>
      </c>
      <c r="B6418" s="92" t="s">
        <v>44</v>
      </c>
      <c r="C6418" s="92" t="s">
        <v>55</v>
      </c>
      <c r="D6418" s="92" t="s">
        <v>37</v>
      </c>
      <c r="E6418" s="92" t="s">
        <v>37</v>
      </c>
      <c r="F6418" s="92" t="s">
        <v>121</v>
      </c>
      <c r="G6418" s="93" t="s">
        <v>41</v>
      </c>
      <c r="H6418" s="93" t="s">
        <v>37</v>
      </c>
      <c r="I6418" s="92" t="s">
        <v>117</v>
      </c>
      <c r="J6418" s="94">
        <v>5643</v>
      </c>
      <c r="K6418" s="95">
        <v>16697</v>
      </c>
      <c r="L6418" s="96">
        <v>834345.45000008901</v>
      </c>
    </row>
    <row r="6419" spans="1:12" s="97" customFormat="1" ht="15" customHeight="1" x14ac:dyDescent="0.25">
      <c r="A6419" s="91" t="s">
        <v>57</v>
      </c>
      <c r="B6419" s="92" t="s">
        <v>44</v>
      </c>
      <c r="C6419" s="92" t="s">
        <v>55</v>
      </c>
      <c r="D6419" s="92" t="s">
        <v>37</v>
      </c>
      <c r="E6419" s="92" t="s">
        <v>37</v>
      </c>
      <c r="F6419" s="92" t="s">
        <v>121</v>
      </c>
      <c r="G6419" s="93" t="s">
        <v>41</v>
      </c>
      <c r="H6419" s="93" t="s">
        <v>37</v>
      </c>
      <c r="I6419" s="92" t="s">
        <v>45</v>
      </c>
      <c r="J6419" s="94">
        <v>6859</v>
      </c>
      <c r="K6419" s="95">
        <v>18043</v>
      </c>
      <c r="L6419" s="96">
        <v>909522.27000007301</v>
      </c>
    </row>
    <row r="6420" spans="1:12" s="97" customFormat="1" ht="15" customHeight="1" x14ac:dyDescent="0.25">
      <c r="A6420" s="91" t="s">
        <v>57</v>
      </c>
      <c r="B6420" s="92" t="s">
        <v>44</v>
      </c>
      <c r="C6420" s="92" t="s">
        <v>55</v>
      </c>
      <c r="D6420" s="92" t="s">
        <v>37</v>
      </c>
      <c r="E6420" s="92" t="s">
        <v>37</v>
      </c>
      <c r="F6420" s="92" t="s">
        <v>121</v>
      </c>
      <c r="G6420" s="93" t="s">
        <v>42</v>
      </c>
      <c r="H6420" s="93" t="s">
        <v>37</v>
      </c>
      <c r="I6420" s="92" t="s">
        <v>117</v>
      </c>
      <c r="J6420" s="94">
        <v>5349</v>
      </c>
      <c r="K6420" s="95">
        <v>14784</v>
      </c>
      <c r="L6420" s="96">
        <v>745378.75000008405</v>
      </c>
    </row>
    <row r="6421" spans="1:12" s="97" customFormat="1" ht="15" customHeight="1" x14ac:dyDescent="0.25">
      <c r="A6421" s="91" t="s">
        <v>57</v>
      </c>
      <c r="B6421" s="92" t="s">
        <v>44</v>
      </c>
      <c r="C6421" s="92" t="s">
        <v>55</v>
      </c>
      <c r="D6421" s="92" t="s">
        <v>37</v>
      </c>
      <c r="E6421" s="92" t="s">
        <v>37</v>
      </c>
      <c r="F6421" s="92" t="s">
        <v>121</v>
      </c>
      <c r="G6421" s="93" t="s">
        <v>42</v>
      </c>
      <c r="H6421" s="93" t="s">
        <v>37</v>
      </c>
      <c r="I6421" s="92" t="s">
        <v>45</v>
      </c>
      <c r="J6421" s="94">
        <v>7717</v>
      </c>
      <c r="K6421" s="95">
        <v>20799</v>
      </c>
      <c r="L6421" s="96">
        <v>1044314.6600001</v>
      </c>
    </row>
    <row r="6422" spans="1:12" s="97" customFormat="1" ht="15" customHeight="1" x14ac:dyDescent="0.25">
      <c r="A6422" s="91" t="s">
        <v>57</v>
      </c>
      <c r="B6422" s="92" t="s">
        <v>44</v>
      </c>
      <c r="C6422" s="92" t="s">
        <v>55</v>
      </c>
      <c r="D6422" s="92" t="s">
        <v>37</v>
      </c>
      <c r="E6422" s="92" t="s">
        <v>37</v>
      </c>
      <c r="F6422" s="92" t="s">
        <v>121</v>
      </c>
      <c r="G6422" s="93" t="s">
        <v>43</v>
      </c>
      <c r="H6422" s="93" t="s">
        <v>37</v>
      </c>
      <c r="I6422" s="92" t="s">
        <v>117</v>
      </c>
      <c r="J6422" s="94">
        <v>5276</v>
      </c>
      <c r="K6422" s="95">
        <v>13638</v>
      </c>
      <c r="L6422" s="96">
        <v>668024.11000007705</v>
      </c>
    </row>
    <row r="6423" spans="1:12" s="97" customFormat="1" ht="15" customHeight="1" x14ac:dyDescent="0.25">
      <c r="A6423" s="91" t="s">
        <v>57</v>
      </c>
      <c r="B6423" s="92" t="s">
        <v>44</v>
      </c>
      <c r="C6423" s="92" t="s">
        <v>55</v>
      </c>
      <c r="D6423" s="92" t="s">
        <v>37</v>
      </c>
      <c r="E6423" s="92" t="s">
        <v>37</v>
      </c>
      <c r="F6423" s="92" t="s">
        <v>121</v>
      </c>
      <c r="G6423" s="93" t="s">
        <v>43</v>
      </c>
      <c r="H6423" s="93" t="s">
        <v>37</v>
      </c>
      <c r="I6423" s="92" t="s">
        <v>45</v>
      </c>
      <c r="J6423" s="94">
        <v>7889</v>
      </c>
      <c r="K6423" s="95">
        <v>21374</v>
      </c>
      <c r="L6423" s="96">
        <v>1057398.4500001001</v>
      </c>
    </row>
    <row r="6424" spans="1:12" s="97" customFormat="1" ht="15" customHeight="1" x14ac:dyDescent="0.25">
      <c r="A6424" s="91" t="s">
        <v>57</v>
      </c>
      <c r="B6424" s="92" t="s">
        <v>44</v>
      </c>
      <c r="C6424" s="92" t="s">
        <v>55</v>
      </c>
      <c r="D6424" s="92" t="s">
        <v>37</v>
      </c>
      <c r="E6424" s="92" t="s">
        <v>37</v>
      </c>
      <c r="F6424" s="92" t="s">
        <v>121</v>
      </c>
      <c r="G6424" s="93" t="s">
        <v>44</v>
      </c>
      <c r="H6424" s="93" t="s">
        <v>37</v>
      </c>
      <c r="I6424" s="92" t="s">
        <v>117</v>
      </c>
      <c r="J6424" s="94">
        <v>5056</v>
      </c>
      <c r="K6424" s="95">
        <v>12322</v>
      </c>
      <c r="L6424" s="96">
        <v>606033.680000072</v>
      </c>
    </row>
    <row r="6425" spans="1:12" s="97" customFormat="1" ht="15" customHeight="1" x14ac:dyDescent="0.25">
      <c r="A6425" s="91" t="s">
        <v>57</v>
      </c>
      <c r="B6425" s="92" t="s">
        <v>44</v>
      </c>
      <c r="C6425" s="92" t="s">
        <v>55</v>
      </c>
      <c r="D6425" s="92" t="s">
        <v>37</v>
      </c>
      <c r="E6425" s="92" t="s">
        <v>37</v>
      </c>
      <c r="F6425" s="92" t="s">
        <v>121</v>
      </c>
      <c r="G6425" s="93" t="s">
        <v>44</v>
      </c>
      <c r="H6425" s="93" t="s">
        <v>37</v>
      </c>
      <c r="I6425" s="92" t="s">
        <v>45</v>
      </c>
      <c r="J6425" s="94">
        <v>7916</v>
      </c>
      <c r="K6425" s="95">
        <v>21170</v>
      </c>
      <c r="L6425" s="96">
        <v>1040718.40000008</v>
      </c>
    </row>
    <row r="6426" spans="1:12" s="97" customFormat="1" ht="15" customHeight="1" x14ac:dyDescent="0.25">
      <c r="A6426" s="91" t="s">
        <v>57</v>
      </c>
      <c r="B6426" s="92" t="s">
        <v>44</v>
      </c>
      <c r="C6426" s="92" t="s">
        <v>55</v>
      </c>
      <c r="D6426" s="92" t="s">
        <v>37</v>
      </c>
      <c r="E6426" s="92" t="s">
        <v>37</v>
      </c>
      <c r="F6426" s="92" t="s">
        <v>121</v>
      </c>
      <c r="G6426" s="93" t="s">
        <v>98</v>
      </c>
      <c r="H6426" s="93" t="s">
        <v>37</v>
      </c>
      <c r="I6426" s="92" t="s">
        <v>117</v>
      </c>
      <c r="J6426" s="94">
        <v>4725</v>
      </c>
      <c r="K6426" s="95">
        <v>11756</v>
      </c>
      <c r="L6426" s="96">
        <v>573074.33000006503</v>
      </c>
    </row>
    <row r="6427" spans="1:12" s="97" customFormat="1" ht="15" customHeight="1" x14ac:dyDescent="0.25">
      <c r="A6427" s="91" t="s">
        <v>57</v>
      </c>
      <c r="B6427" s="92" t="s">
        <v>44</v>
      </c>
      <c r="C6427" s="92" t="s">
        <v>55</v>
      </c>
      <c r="D6427" s="92" t="s">
        <v>37</v>
      </c>
      <c r="E6427" s="92" t="s">
        <v>37</v>
      </c>
      <c r="F6427" s="92" t="s">
        <v>121</v>
      </c>
      <c r="G6427" s="93" t="s">
        <v>98</v>
      </c>
      <c r="H6427" s="93" t="s">
        <v>37</v>
      </c>
      <c r="I6427" s="92" t="s">
        <v>45</v>
      </c>
      <c r="J6427" s="94">
        <v>7652</v>
      </c>
      <c r="K6427" s="95">
        <v>21743</v>
      </c>
      <c r="L6427" s="96">
        <v>1080373.0900000699</v>
      </c>
    </row>
    <row r="6428" spans="1:12" s="97" customFormat="1" ht="15" customHeight="1" x14ac:dyDescent="0.25">
      <c r="A6428" s="91" t="s">
        <v>57</v>
      </c>
      <c r="B6428" s="92" t="s">
        <v>44</v>
      </c>
      <c r="C6428" s="92" t="s">
        <v>55</v>
      </c>
      <c r="D6428" s="92" t="s">
        <v>37</v>
      </c>
      <c r="E6428" s="92" t="s">
        <v>37</v>
      </c>
      <c r="F6428" s="92" t="s">
        <v>121</v>
      </c>
      <c r="G6428" s="93" t="s">
        <v>37</v>
      </c>
      <c r="H6428" s="93" t="s">
        <v>122</v>
      </c>
      <c r="I6428" s="92" t="s">
        <v>117</v>
      </c>
      <c r="J6428" s="94">
        <v>5221</v>
      </c>
      <c r="K6428" s="95">
        <v>12737</v>
      </c>
      <c r="L6428" s="96">
        <v>673916.43000004103</v>
      </c>
    </row>
    <row r="6429" spans="1:12" s="97" customFormat="1" ht="15" customHeight="1" x14ac:dyDescent="0.25">
      <c r="A6429" s="91" t="s">
        <v>57</v>
      </c>
      <c r="B6429" s="92" t="s">
        <v>44</v>
      </c>
      <c r="C6429" s="92" t="s">
        <v>55</v>
      </c>
      <c r="D6429" s="92" t="s">
        <v>37</v>
      </c>
      <c r="E6429" s="92" t="s">
        <v>37</v>
      </c>
      <c r="F6429" s="92" t="s">
        <v>121</v>
      </c>
      <c r="G6429" s="93" t="s">
        <v>37</v>
      </c>
      <c r="H6429" s="93" t="s">
        <v>122</v>
      </c>
      <c r="I6429" s="92" t="s">
        <v>45</v>
      </c>
      <c r="J6429" s="94">
        <v>7234</v>
      </c>
      <c r="K6429" s="95">
        <v>15347</v>
      </c>
      <c r="L6429" s="96">
        <v>743547.58000004501</v>
      </c>
    </row>
    <row r="6430" spans="1:12" s="97" customFormat="1" ht="15" customHeight="1" x14ac:dyDescent="0.25">
      <c r="A6430" s="91" t="s">
        <v>57</v>
      </c>
      <c r="B6430" s="92" t="s">
        <v>44</v>
      </c>
      <c r="C6430" s="92" t="s">
        <v>55</v>
      </c>
      <c r="D6430" s="92" t="s">
        <v>37</v>
      </c>
      <c r="E6430" s="92" t="s">
        <v>37</v>
      </c>
      <c r="F6430" s="92" t="s">
        <v>121</v>
      </c>
      <c r="G6430" s="93" t="s">
        <v>37</v>
      </c>
      <c r="H6430" s="93" t="s">
        <v>37</v>
      </c>
      <c r="I6430" s="92" t="s">
        <v>117</v>
      </c>
      <c r="J6430" s="94">
        <v>25638</v>
      </c>
      <c r="K6430" s="95">
        <v>71097</v>
      </c>
      <c r="L6430" s="96">
        <v>3520331.7799988398</v>
      </c>
    </row>
    <row r="6431" spans="1:12" s="97" customFormat="1" ht="15" customHeight="1" x14ac:dyDescent="0.25">
      <c r="A6431" s="91" t="s">
        <v>57</v>
      </c>
      <c r="B6431" s="92" t="s">
        <v>44</v>
      </c>
      <c r="C6431" s="92" t="s">
        <v>55</v>
      </c>
      <c r="D6431" s="92" t="s">
        <v>37</v>
      </c>
      <c r="E6431" s="92" t="s">
        <v>37</v>
      </c>
      <c r="F6431" s="92" t="s">
        <v>121</v>
      </c>
      <c r="G6431" s="93" t="s">
        <v>37</v>
      </c>
      <c r="H6431" s="93" t="s">
        <v>37</v>
      </c>
      <c r="I6431" s="92" t="s">
        <v>45</v>
      </c>
      <c r="J6431" s="94">
        <v>37393</v>
      </c>
      <c r="K6431" s="95">
        <v>105629</v>
      </c>
      <c r="L6431" s="96">
        <v>5255156.7299987199</v>
      </c>
    </row>
    <row r="6432" spans="1:12" s="97" customFormat="1" ht="15" customHeight="1" x14ac:dyDescent="0.25">
      <c r="A6432" s="91" t="s">
        <v>57</v>
      </c>
      <c r="B6432" s="92" t="s">
        <v>44</v>
      </c>
      <c r="C6432" s="92" t="s">
        <v>55</v>
      </c>
      <c r="D6432" s="92" t="s">
        <v>37</v>
      </c>
      <c r="E6432" s="92" t="s">
        <v>37</v>
      </c>
      <c r="F6432" s="92" t="s">
        <v>121</v>
      </c>
      <c r="G6432" s="93" t="s">
        <v>37</v>
      </c>
      <c r="H6432" s="93" t="s">
        <v>64</v>
      </c>
      <c r="I6432" s="92" t="s">
        <v>117</v>
      </c>
      <c r="J6432" s="94">
        <v>19981</v>
      </c>
      <c r="K6432" s="95">
        <v>56981</v>
      </c>
      <c r="L6432" s="96">
        <v>2779126.0499987402</v>
      </c>
    </row>
    <row r="6433" spans="1:12" s="97" customFormat="1" ht="15" customHeight="1" x14ac:dyDescent="0.25">
      <c r="A6433" s="91" t="s">
        <v>57</v>
      </c>
      <c r="B6433" s="92" t="s">
        <v>44</v>
      </c>
      <c r="C6433" s="92" t="s">
        <v>55</v>
      </c>
      <c r="D6433" s="92" t="s">
        <v>37</v>
      </c>
      <c r="E6433" s="92" t="s">
        <v>37</v>
      </c>
      <c r="F6433" s="92" t="s">
        <v>121</v>
      </c>
      <c r="G6433" s="93" t="s">
        <v>37</v>
      </c>
      <c r="H6433" s="93" t="s">
        <v>64</v>
      </c>
      <c r="I6433" s="92" t="s">
        <v>45</v>
      </c>
      <c r="J6433" s="94">
        <v>29506</v>
      </c>
      <c r="K6433" s="95">
        <v>88196</v>
      </c>
      <c r="L6433" s="96">
        <v>4409192.2499986002</v>
      </c>
    </row>
    <row r="6434" spans="1:12" s="97" customFormat="1" ht="15" customHeight="1" x14ac:dyDescent="0.25">
      <c r="A6434" s="91" t="s">
        <v>57</v>
      </c>
      <c r="B6434" s="92" t="s">
        <v>44</v>
      </c>
      <c r="C6434" s="92" t="s">
        <v>55</v>
      </c>
      <c r="D6434" s="92" t="s">
        <v>37</v>
      </c>
      <c r="E6434" s="92" t="s">
        <v>37</v>
      </c>
      <c r="F6434" s="92" t="s">
        <v>60</v>
      </c>
      <c r="G6434" s="93" t="s">
        <v>41</v>
      </c>
      <c r="H6434" s="93" t="s">
        <v>37</v>
      </c>
      <c r="I6434" s="92" t="s">
        <v>117</v>
      </c>
      <c r="J6434" s="94">
        <v>1044</v>
      </c>
      <c r="K6434" s="95">
        <v>3241</v>
      </c>
      <c r="L6434" s="96">
        <v>158325.68999999901</v>
      </c>
    </row>
    <row r="6435" spans="1:12" s="97" customFormat="1" ht="15" customHeight="1" x14ac:dyDescent="0.25">
      <c r="A6435" s="91" t="s">
        <v>57</v>
      </c>
      <c r="B6435" s="92" t="s">
        <v>44</v>
      </c>
      <c r="C6435" s="92" t="s">
        <v>55</v>
      </c>
      <c r="D6435" s="92" t="s">
        <v>37</v>
      </c>
      <c r="E6435" s="92" t="s">
        <v>37</v>
      </c>
      <c r="F6435" s="92" t="s">
        <v>60</v>
      </c>
      <c r="G6435" s="93" t="s">
        <v>41</v>
      </c>
      <c r="H6435" s="93" t="s">
        <v>37</v>
      </c>
      <c r="I6435" s="92" t="s">
        <v>45</v>
      </c>
      <c r="J6435" s="94">
        <v>1346</v>
      </c>
      <c r="K6435" s="95">
        <v>3294</v>
      </c>
      <c r="L6435" s="96">
        <v>166389.54</v>
      </c>
    </row>
    <row r="6436" spans="1:12" s="97" customFormat="1" ht="15" customHeight="1" x14ac:dyDescent="0.25">
      <c r="A6436" s="91" t="s">
        <v>57</v>
      </c>
      <c r="B6436" s="92" t="s">
        <v>44</v>
      </c>
      <c r="C6436" s="92" t="s">
        <v>55</v>
      </c>
      <c r="D6436" s="92" t="s">
        <v>37</v>
      </c>
      <c r="E6436" s="92" t="s">
        <v>37</v>
      </c>
      <c r="F6436" s="92" t="s">
        <v>60</v>
      </c>
      <c r="G6436" s="93" t="s">
        <v>42</v>
      </c>
      <c r="H6436" s="93" t="s">
        <v>37</v>
      </c>
      <c r="I6436" s="92" t="s">
        <v>117</v>
      </c>
      <c r="J6436" s="94">
        <v>1361</v>
      </c>
      <c r="K6436" s="95">
        <v>3546</v>
      </c>
      <c r="L6436" s="96">
        <v>169220.36999999901</v>
      </c>
    </row>
    <row r="6437" spans="1:12" s="97" customFormat="1" ht="15" customHeight="1" x14ac:dyDescent="0.25">
      <c r="A6437" s="91" t="s">
        <v>57</v>
      </c>
      <c r="B6437" s="92" t="s">
        <v>44</v>
      </c>
      <c r="C6437" s="92" t="s">
        <v>55</v>
      </c>
      <c r="D6437" s="92" t="s">
        <v>37</v>
      </c>
      <c r="E6437" s="92" t="s">
        <v>37</v>
      </c>
      <c r="F6437" s="92" t="s">
        <v>60</v>
      </c>
      <c r="G6437" s="93" t="s">
        <v>42</v>
      </c>
      <c r="H6437" s="93" t="s">
        <v>37</v>
      </c>
      <c r="I6437" s="92" t="s">
        <v>45</v>
      </c>
      <c r="J6437" s="94">
        <v>1730</v>
      </c>
      <c r="K6437" s="95">
        <v>3690</v>
      </c>
      <c r="L6437" s="96">
        <v>185451.08</v>
      </c>
    </row>
    <row r="6438" spans="1:12" s="97" customFormat="1" ht="15" customHeight="1" x14ac:dyDescent="0.25">
      <c r="A6438" s="91" t="s">
        <v>57</v>
      </c>
      <c r="B6438" s="92" t="s">
        <v>44</v>
      </c>
      <c r="C6438" s="92" t="s">
        <v>55</v>
      </c>
      <c r="D6438" s="92" t="s">
        <v>37</v>
      </c>
      <c r="E6438" s="92" t="s">
        <v>37</v>
      </c>
      <c r="F6438" s="92" t="s">
        <v>60</v>
      </c>
      <c r="G6438" s="93" t="s">
        <v>43</v>
      </c>
      <c r="H6438" s="93" t="s">
        <v>37</v>
      </c>
      <c r="I6438" s="92" t="s">
        <v>117</v>
      </c>
      <c r="J6438" s="94">
        <v>1172</v>
      </c>
      <c r="K6438" s="95">
        <v>2924</v>
      </c>
      <c r="L6438" s="96">
        <v>141534.24</v>
      </c>
    </row>
    <row r="6439" spans="1:12" s="97" customFormat="1" ht="15" customHeight="1" x14ac:dyDescent="0.25">
      <c r="A6439" s="91" t="s">
        <v>57</v>
      </c>
      <c r="B6439" s="92" t="s">
        <v>44</v>
      </c>
      <c r="C6439" s="92" t="s">
        <v>55</v>
      </c>
      <c r="D6439" s="92" t="s">
        <v>37</v>
      </c>
      <c r="E6439" s="92" t="s">
        <v>37</v>
      </c>
      <c r="F6439" s="92" t="s">
        <v>60</v>
      </c>
      <c r="G6439" s="93" t="s">
        <v>43</v>
      </c>
      <c r="H6439" s="93" t="s">
        <v>37</v>
      </c>
      <c r="I6439" s="92" t="s">
        <v>45</v>
      </c>
      <c r="J6439" s="94">
        <v>1711</v>
      </c>
      <c r="K6439" s="95">
        <v>4042</v>
      </c>
      <c r="L6439" s="96">
        <v>199610.34</v>
      </c>
    </row>
    <row r="6440" spans="1:12" s="97" customFormat="1" ht="15" customHeight="1" x14ac:dyDescent="0.25">
      <c r="A6440" s="91" t="s">
        <v>57</v>
      </c>
      <c r="B6440" s="92" t="s">
        <v>44</v>
      </c>
      <c r="C6440" s="92" t="s">
        <v>55</v>
      </c>
      <c r="D6440" s="92" t="s">
        <v>37</v>
      </c>
      <c r="E6440" s="92" t="s">
        <v>37</v>
      </c>
      <c r="F6440" s="92" t="s">
        <v>60</v>
      </c>
      <c r="G6440" s="93" t="s">
        <v>44</v>
      </c>
      <c r="H6440" s="93" t="s">
        <v>37</v>
      </c>
      <c r="I6440" s="92" t="s">
        <v>117</v>
      </c>
      <c r="J6440" s="94">
        <v>1174</v>
      </c>
      <c r="K6440" s="95">
        <v>3060</v>
      </c>
      <c r="L6440" s="96">
        <v>148903.269999999</v>
      </c>
    </row>
    <row r="6441" spans="1:12" s="97" customFormat="1" ht="15" customHeight="1" x14ac:dyDescent="0.25">
      <c r="A6441" s="91" t="s">
        <v>57</v>
      </c>
      <c r="B6441" s="92" t="s">
        <v>44</v>
      </c>
      <c r="C6441" s="92" t="s">
        <v>55</v>
      </c>
      <c r="D6441" s="92" t="s">
        <v>37</v>
      </c>
      <c r="E6441" s="92" t="s">
        <v>37</v>
      </c>
      <c r="F6441" s="92" t="s">
        <v>60</v>
      </c>
      <c r="G6441" s="93" t="s">
        <v>44</v>
      </c>
      <c r="H6441" s="93" t="s">
        <v>37</v>
      </c>
      <c r="I6441" s="92" t="s">
        <v>45</v>
      </c>
      <c r="J6441" s="94">
        <v>1640</v>
      </c>
      <c r="K6441" s="95">
        <v>3292</v>
      </c>
      <c r="L6441" s="96">
        <v>162894.230000001</v>
      </c>
    </row>
    <row r="6442" spans="1:12" s="97" customFormat="1" ht="15" customHeight="1" x14ac:dyDescent="0.25">
      <c r="A6442" s="91" t="s">
        <v>57</v>
      </c>
      <c r="B6442" s="92" t="s">
        <v>44</v>
      </c>
      <c r="C6442" s="92" t="s">
        <v>55</v>
      </c>
      <c r="D6442" s="92" t="s">
        <v>37</v>
      </c>
      <c r="E6442" s="92" t="s">
        <v>37</v>
      </c>
      <c r="F6442" s="92" t="s">
        <v>60</v>
      </c>
      <c r="G6442" s="93" t="s">
        <v>98</v>
      </c>
      <c r="H6442" s="93" t="s">
        <v>37</v>
      </c>
      <c r="I6442" s="92" t="s">
        <v>117</v>
      </c>
      <c r="J6442" s="94">
        <v>1234</v>
      </c>
      <c r="K6442" s="95">
        <v>3359</v>
      </c>
      <c r="L6442" s="96">
        <v>160132.01999999999</v>
      </c>
    </row>
    <row r="6443" spans="1:12" s="97" customFormat="1" ht="15" customHeight="1" x14ac:dyDescent="0.25">
      <c r="A6443" s="91" t="s">
        <v>57</v>
      </c>
      <c r="B6443" s="92" t="s">
        <v>44</v>
      </c>
      <c r="C6443" s="92" t="s">
        <v>55</v>
      </c>
      <c r="D6443" s="92" t="s">
        <v>37</v>
      </c>
      <c r="E6443" s="92" t="s">
        <v>37</v>
      </c>
      <c r="F6443" s="92" t="s">
        <v>60</v>
      </c>
      <c r="G6443" s="93" t="s">
        <v>98</v>
      </c>
      <c r="H6443" s="93" t="s">
        <v>37</v>
      </c>
      <c r="I6443" s="92" t="s">
        <v>45</v>
      </c>
      <c r="J6443" s="94">
        <v>1724</v>
      </c>
      <c r="K6443" s="95">
        <v>4359</v>
      </c>
      <c r="L6443" s="96">
        <v>218303.69000000099</v>
      </c>
    </row>
    <row r="6444" spans="1:12" s="97" customFormat="1" ht="15" customHeight="1" x14ac:dyDescent="0.25">
      <c r="A6444" s="91" t="s">
        <v>57</v>
      </c>
      <c r="B6444" s="92" t="s">
        <v>44</v>
      </c>
      <c r="C6444" s="92" t="s">
        <v>55</v>
      </c>
      <c r="D6444" s="92" t="s">
        <v>37</v>
      </c>
      <c r="E6444" s="92" t="s">
        <v>37</v>
      </c>
      <c r="F6444" s="92" t="s">
        <v>60</v>
      </c>
      <c r="G6444" s="93" t="s">
        <v>37</v>
      </c>
      <c r="H6444" s="93" t="s">
        <v>122</v>
      </c>
      <c r="I6444" s="92" t="s">
        <v>117</v>
      </c>
      <c r="J6444" s="94">
        <v>1226</v>
      </c>
      <c r="K6444" s="95">
        <v>3137</v>
      </c>
      <c r="L6444" s="96">
        <v>150677.97999999899</v>
      </c>
    </row>
    <row r="6445" spans="1:12" s="97" customFormat="1" ht="15" customHeight="1" x14ac:dyDescent="0.25">
      <c r="A6445" s="91" t="s">
        <v>57</v>
      </c>
      <c r="B6445" s="92" t="s">
        <v>44</v>
      </c>
      <c r="C6445" s="92" t="s">
        <v>55</v>
      </c>
      <c r="D6445" s="92" t="s">
        <v>37</v>
      </c>
      <c r="E6445" s="92" t="s">
        <v>37</v>
      </c>
      <c r="F6445" s="92" t="s">
        <v>60</v>
      </c>
      <c r="G6445" s="93" t="s">
        <v>37</v>
      </c>
      <c r="H6445" s="93" t="s">
        <v>122</v>
      </c>
      <c r="I6445" s="92" t="s">
        <v>45</v>
      </c>
      <c r="J6445" s="94">
        <v>1620</v>
      </c>
      <c r="K6445" s="95">
        <v>2897</v>
      </c>
      <c r="L6445" s="96">
        <v>144791.43000000101</v>
      </c>
    </row>
    <row r="6446" spans="1:12" s="97" customFormat="1" ht="15" customHeight="1" x14ac:dyDescent="0.25">
      <c r="A6446" s="91" t="s">
        <v>57</v>
      </c>
      <c r="B6446" s="92" t="s">
        <v>44</v>
      </c>
      <c r="C6446" s="92" t="s">
        <v>55</v>
      </c>
      <c r="D6446" s="92" t="s">
        <v>37</v>
      </c>
      <c r="E6446" s="92" t="s">
        <v>37</v>
      </c>
      <c r="F6446" s="92" t="s">
        <v>60</v>
      </c>
      <c r="G6446" s="93" t="s">
        <v>37</v>
      </c>
      <c r="H6446" s="93" t="s">
        <v>37</v>
      </c>
      <c r="I6446" s="92" t="s">
        <v>117</v>
      </c>
      <c r="J6446" s="94">
        <v>5829</v>
      </c>
      <c r="K6446" s="95">
        <v>16304</v>
      </c>
      <c r="L6446" s="96">
        <v>787359.44000006397</v>
      </c>
    </row>
    <row r="6447" spans="1:12" s="97" customFormat="1" ht="15" customHeight="1" x14ac:dyDescent="0.25">
      <c r="A6447" s="91" t="s">
        <v>57</v>
      </c>
      <c r="B6447" s="92" t="s">
        <v>44</v>
      </c>
      <c r="C6447" s="92" t="s">
        <v>55</v>
      </c>
      <c r="D6447" s="92" t="s">
        <v>37</v>
      </c>
      <c r="E6447" s="92" t="s">
        <v>37</v>
      </c>
      <c r="F6447" s="92" t="s">
        <v>60</v>
      </c>
      <c r="G6447" s="93" t="s">
        <v>37</v>
      </c>
      <c r="H6447" s="93" t="s">
        <v>37</v>
      </c>
      <c r="I6447" s="92" t="s">
        <v>45</v>
      </c>
      <c r="J6447" s="94">
        <v>8032</v>
      </c>
      <c r="K6447" s="95">
        <v>18990</v>
      </c>
      <c r="L6447" s="96">
        <v>948970.14999999502</v>
      </c>
    </row>
    <row r="6448" spans="1:12" s="97" customFormat="1" ht="15" customHeight="1" x14ac:dyDescent="0.25">
      <c r="A6448" s="91" t="s">
        <v>57</v>
      </c>
      <c r="B6448" s="92" t="s">
        <v>44</v>
      </c>
      <c r="C6448" s="92" t="s">
        <v>55</v>
      </c>
      <c r="D6448" s="92" t="s">
        <v>37</v>
      </c>
      <c r="E6448" s="92" t="s">
        <v>37</v>
      </c>
      <c r="F6448" s="92" t="s">
        <v>60</v>
      </c>
      <c r="G6448" s="93" t="s">
        <v>37</v>
      </c>
      <c r="H6448" s="93" t="s">
        <v>64</v>
      </c>
      <c r="I6448" s="92" t="s">
        <v>117</v>
      </c>
      <c r="J6448" s="94">
        <v>4545</v>
      </c>
      <c r="K6448" s="95">
        <v>13033</v>
      </c>
      <c r="L6448" s="96">
        <v>630089.030000014</v>
      </c>
    </row>
    <row r="6449" spans="1:12" s="97" customFormat="1" ht="15" customHeight="1" x14ac:dyDescent="0.25">
      <c r="A6449" s="91" t="s">
        <v>57</v>
      </c>
      <c r="B6449" s="92" t="s">
        <v>44</v>
      </c>
      <c r="C6449" s="92" t="s">
        <v>55</v>
      </c>
      <c r="D6449" s="92" t="s">
        <v>37</v>
      </c>
      <c r="E6449" s="92" t="s">
        <v>37</v>
      </c>
      <c r="F6449" s="92" t="s">
        <v>60</v>
      </c>
      <c r="G6449" s="93" t="s">
        <v>37</v>
      </c>
      <c r="H6449" s="93" t="s">
        <v>64</v>
      </c>
      <c r="I6449" s="92" t="s">
        <v>45</v>
      </c>
      <c r="J6449" s="94">
        <v>6319</v>
      </c>
      <c r="K6449" s="95">
        <v>15835</v>
      </c>
      <c r="L6449" s="96">
        <v>790876.79999999795</v>
      </c>
    </row>
    <row r="6450" spans="1:12" s="97" customFormat="1" ht="15" customHeight="1" x14ac:dyDescent="0.25">
      <c r="A6450" s="91" t="s">
        <v>57</v>
      </c>
      <c r="B6450" s="92" t="s">
        <v>44</v>
      </c>
      <c r="C6450" s="92" t="s">
        <v>55</v>
      </c>
      <c r="D6450" s="92" t="s">
        <v>37</v>
      </c>
      <c r="E6450" s="92" t="s">
        <v>37</v>
      </c>
      <c r="F6450" s="92" t="s">
        <v>37</v>
      </c>
      <c r="G6450" s="93" t="s">
        <v>41</v>
      </c>
      <c r="H6450" s="93" t="s">
        <v>122</v>
      </c>
      <c r="I6450" s="92" t="s">
        <v>117</v>
      </c>
      <c r="J6450" s="94">
        <v>1128</v>
      </c>
      <c r="K6450" s="95">
        <v>2800</v>
      </c>
      <c r="L6450" s="96">
        <v>167465.459999999</v>
      </c>
    </row>
    <row r="6451" spans="1:12" s="97" customFormat="1" ht="15" customHeight="1" x14ac:dyDescent="0.25">
      <c r="A6451" s="91" t="s">
        <v>57</v>
      </c>
      <c r="B6451" s="92" t="s">
        <v>44</v>
      </c>
      <c r="C6451" s="92" t="s">
        <v>55</v>
      </c>
      <c r="D6451" s="92" t="s">
        <v>37</v>
      </c>
      <c r="E6451" s="92" t="s">
        <v>37</v>
      </c>
      <c r="F6451" s="92" t="s">
        <v>37</v>
      </c>
      <c r="G6451" s="93" t="s">
        <v>41</v>
      </c>
      <c r="H6451" s="93" t="s">
        <v>122</v>
      </c>
      <c r="I6451" s="92" t="s">
        <v>45</v>
      </c>
      <c r="J6451" s="94">
        <v>1161</v>
      </c>
      <c r="K6451" s="95">
        <v>1868</v>
      </c>
      <c r="L6451" s="96">
        <v>89897.479999998497</v>
      </c>
    </row>
    <row r="6452" spans="1:12" s="97" customFormat="1" ht="15" customHeight="1" x14ac:dyDescent="0.25">
      <c r="A6452" s="91" t="s">
        <v>57</v>
      </c>
      <c r="B6452" s="92" t="s">
        <v>44</v>
      </c>
      <c r="C6452" s="92" t="s">
        <v>55</v>
      </c>
      <c r="D6452" s="92" t="s">
        <v>37</v>
      </c>
      <c r="E6452" s="92" t="s">
        <v>37</v>
      </c>
      <c r="F6452" s="92" t="s">
        <v>37</v>
      </c>
      <c r="G6452" s="93" t="s">
        <v>41</v>
      </c>
      <c r="H6452" s="93" t="s">
        <v>37</v>
      </c>
      <c r="I6452" s="92" t="s">
        <v>117</v>
      </c>
      <c r="J6452" s="94">
        <v>7248</v>
      </c>
      <c r="K6452" s="95">
        <v>21567</v>
      </c>
      <c r="L6452" s="96">
        <v>1111535.33000011</v>
      </c>
    </row>
    <row r="6453" spans="1:12" s="97" customFormat="1" ht="15" customHeight="1" x14ac:dyDescent="0.25">
      <c r="A6453" s="91" t="s">
        <v>57</v>
      </c>
      <c r="B6453" s="92" t="s">
        <v>44</v>
      </c>
      <c r="C6453" s="92" t="s">
        <v>55</v>
      </c>
      <c r="D6453" s="92" t="s">
        <v>37</v>
      </c>
      <c r="E6453" s="92" t="s">
        <v>37</v>
      </c>
      <c r="F6453" s="92" t="s">
        <v>37</v>
      </c>
      <c r="G6453" s="93" t="s">
        <v>41</v>
      </c>
      <c r="H6453" s="93" t="s">
        <v>37</v>
      </c>
      <c r="I6453" s="92" t="s">
        <v>45</v>
      </c>
      <c r="J6453" s="94">
        <v>8786</v>
      </c>
      <c r="K6453" s="95">
        <v>22723</v>
      </c>
      <c r="L6453" s="96">
        <v>1158169.31000018</v>
      </c>
    </row>
    <row r="6454" spans="1:12" s="97" customFormat="1" ht="15" customHeight="1" x14ac:dyDescent="0.25">
      <c r="A6454" s="91" t="s">
        <v>57</v>
      </c>
      <c r="B6454" s="92" t="s">
        <v>44</v>
      </c>
      <c r="C6454" s="92" t="s">
        <v>55</v>
      </c>
      <c r="D6454" s="92" t="s">
        <v>37</v>
      </c>
      <c r="E6454" s="92" t="s">
        <v>37</v>
      </c>
      <c r="F6454" s="92" t="s">
        <v>37</v>
      </c>
      <c r="G6454" s="93" t="s">
        <v>41</v>
      </c>
      <c r="H6454" s="93" t="s">
        <v>64</v>
      </c>
      <c r="I6454" s="92" t="s">
        <v>117</v>
      </c>
      <c r="J6454" s="94">
        <v>6124</v>
      </c>
      <c r="K6454" s="95">
        <v>18767</v>
      </c>
      <c r="L6454" s="96">
        <v>944069.87000008195</v>
      </c>
    </row>
    <row r="6455" spans="1:12" s="97" customFormat="1" ht="15" customHeight="1" x14ac:dyDescent="0.25">
      <c r="A6455" s="91" t="s">
        <v>57</v>
      </c>
      <c r="B6455" s="92" t="s">
        <v>44</v>
      </c>
      <c r="C6455" s="92" t="s">
        <v>55</v>
      </c>
      <c r="D6455" s="92" t="s">
        <v>37</v>
      </c>
      <c r="E6455" s="92" t="s">
        <v>37</v>
      </c>
      <c r="F6455" s="92" t="s">
        <v>37</v>
      </c>
      <c r="G6455" s="93" t="s">
        <v>41</v>
      </c>
      <c r="H6455" s="93" t="s">
        <v>64</v>
      </c>
      <c r="I6455" s="92" t="s">
        <v>45</v>
      </c>
      <c r="J6455" s="94">
        <v>7626</v>
      </c>
      <c r="K6455" s="95">
        <v>20855</v>
      </c>
      <c r="L6455" s="96">
        <v>1068271.83000013</v>
      </c>
    </row>
    <row r="6456" spans="1:12" s="97" customFormat="1" ht="15" customHeight="1" x14ac:dyDescent="0.25">
      <c r="A6456" s="91" t="s">
        <v>57</v>
      </c>
      <c r="B6456" s="92" t="s">
        <v>44</v>
      </c>
      <c r="C6456" s="92" t="s">
        <v>55</v>
      </c>
      <c r="D6456" s="92" t="s">
        <v>37</v>
      </c>
      <c r="E6456" s="92" t="s">
        <v>37</v>
      </c>
      <c r="F6456" s="92" t="s">
        <v>37</v>
      </c>
      <c r="G6456" s="93" t="s">
        <v>42</v>
      </c>
      <c r="H6456" s="93" t="s">
        <v>122</v>
      </c>
      <c r="I6456" s="92" t="s">
        <v>117</v>
      </c>
      <c r="J6456" s="94">
        <v>1616</v>
      </c>
      <c r="K6456" s="95">
        <v>3400</v>
      </c>
      <c r="L6456" s="96">
        <v>182537.540000001</v>
      </c>
    </row>
    <row r="6457" spans="1:12" s="97" customFormat="1" ht="15" customHeight="1" x14ac:dyDescent="0.25">
      <c r="A6457" s="91" t="s">
        <v>57</v>
      </c>
      <c r="B6457" s="92" t="s">
        <v>44</v>
      </c>
      <c r="C6457" s="92" t="s">
        <v>55</v>
      </c>
      <c r="D6457" s="92" t="s">
        <v>37</v>
      </c>
      <c r="E6457" s="92" t="s">
        <v>37</v>
      </c>
      <c r="F6457" s="92" t="s">
        <v>37</v>
      </c>
      <c r="G6457" s="93" t="s">
        <v>42</v>
      </c>
      <c r="H6457" s="93" t="s">
        <v>122</v>
      </c>
      <c r="I6457" s="92" t="s">
        <v>45</v>
      </c>
      <c r="J6457" s="94">
        <v>2211</v>
      </c>
      <c r="K6457" s="95">
        <v>3615</v>
      </c>
      <c r="L6457" s="96">
        <v>174907.28</v>
      </c>
    </row>
    <row r="6458" spans="1:12" s="97" customFormat="1" ht="15" customHeight="1" x14ac:dyDescent="0.25">
      <c r="A6458" s="91" t="s">
        <v>57</v>
      </c>
      <c r="B6458" s="92" t="s">
        <v>44</v>
      </c>
      <c r="C6458" s="92" t="s">
        <v>55</v>
      </c>
      <c r="D6458" s="92" t="s">
        <v>37</v>
      </c>
      <c r="E6458" s="92" t="s">
        <v>37</v>
      </c>
      <c r="F6458" s="92" t="s">
        <v>37</v>
      </c>
      <c r="G6458" s="93" t="s">
        <v>42</v>
      </c>
      <c r="H6458" s="93" t="s">
        <v>37</v>
      </c>
      <c r="I6458" s="92" t="s">
        <v>117</v>
      </c>
      <c r="J6458" s="94">
        <v>7210</v>
      </c>
      <c r="K6458" s="95">
        <v>19505</v>
      </c>
      <c r="L6458" s="96">
        <v>986566.28000008303</v>
      </c>
    </row>
    <row r="6459" spans="1:12" s="97" customFormat="1" ht="15" customHeight="1" x14ac:dyDescent="0.25">
      <c r="A6459" s="91" t="s">
        <v>57</v>
      </c>
      <c r="B6459" s="92" t="s">
        <v>44</v>
      </c>
      <c r="C6459" s="92" t="s">
        <v>55</v>
      </c>
      <c r="D6459" s="92" t="s">
        <v>37</v>
      </c>
      <c r="E6459" s="92" t="s">
        <v>37</v>
      </c>
      <c r="F6459" s="92" t="s">
        <v>37</v>
      </c>
      <c r="G6459" s="93" t="s">
        <v>42</v>
      </c>
      <c r="H6459" s="93" t="s">
        <v>37</v>
      </c>
      <c r="I6459" s="92" t="s">
        <v>45</v>
      </c>
      <c r="J6459" s="94">
        <v>10079</v>
      </c>
      <c r="K6459" s="95">
        <v>26206</v>
      </c>
      <c r="L6459" s="96">
        <v>1324914.8100002301</v>
      </c>
    </row>
    <row r="6460" spans="1:12" s="97" customFormat="1" ht="15" customHeight="1" x14ac:dyDescent="0.25">
      <c r="A6460" s="91" t="s">
        <v>57</v>
      </c>
      <c r="B6460" s="92" t="s">
        <v>44</v>
      </c>
      <c r="C6460" s="92" t="s">
        <v>55</v>
      </c>
      <c r="D6460" s="92" t="s">
        <v>37</v>
      </c>
      <c r="E6460" s="92" t="s">
        <v>37</v>
      </c>
      <c r="F6460" s="92" t="s">
        <v>37</v>
      </c>
      <c r="G6460" s="93" t="s">
        <v>42</v>
      </c>
      <c r="H6460" s="93" t="s">
        <v>64</v>
      </c>
      <c r="I6460" s="92" t="s">
        <v>117</v>
      </c>
      <c r="J6460" s="94">
        <v>5603</v>
      </c>
      <c r="K6460" s="95">
        <v>16105</v>
      </c>
      <c r="L6460" s="96">
        <v>804028.74000006204</v>
      </c>
    </row>
    <row r="6461" spans="1:12" s="97" customFormat="1" ht="15" customHeight="1" x14ac:dyDescent="0.25">
      <c r="A6461" s="91" t="s">
        <v>57</v>
      </c>
      <c r="B6461" s="92" t="s">
        <v>44</v>
      </c>
      <c r="C6461" s="92" t="s">
        <v>55</v>
      </c>
      <c r="D6461" s="92" t="s">
        <v>37</v>
      </c>
      <c r="E6461" s="92" t="s">
        <v>37</v>
      </c>
      <c r="F6461" s="92" t="s">
        <v>37</v>
      </c>
      <c r="G6461" s="93" t="s">
        <v>42</v>
      </c>
      <c r="H6461" s="93" t="s">
        <v>64</v>
      </c>
      <c r="I6461" s="92" t="s">
        <v>45</v>
      </c>
      <c r="J6461" s="94">
        <v>7874</v>
      </c>
      <c r="K6461" s="95">
        <v>22591</v>
      </c>
      <c r="L6461" s="96">
        <v>1150007.53000015</v>
      </c>
    </row>
    <row r="6462" spans="1:12" s="97" customFormat="1" ht="15" customHeight="1" x14ac:dyDescent="0.25">
      <c r="A6462" s="91" t="s">
        <v>57</v>
      </c>
      <c r="B6462" s="92" t="s">
        <v>44</v>
      </c>
      <c r="C6462" s="92" t="s">
        <v>55</v>
      </c>
      <c r="D6462" s="92" t="s">
        <v>37</v>
      </c>
      <c r="E6462" s="92" t="s">
        <v>37</v>
      </c>
      <c r="F6462" s="92" t="s">
        <v>37</v>
      </c>
      <c r="G6462" s="93" t="s">
        <v>43</v>
      </c>
      <c r="H6462" s="93" t="s">
        <v>122</v>
      </c>
      <c r="I6462" s="92" t="s">
        <v>117</v>
      </c>
      <c r="J6462" s="94">
        <v>1771</v>
      </c>
      <c r="K6462" s="95">
        <v>3725</v>
      </c>
      <c r="L6462" s="96">
        <v>194752.80000000299</v>
      </c>
    </row>
    <row r="6463" spans="1:12" s="97" customFormat="1" ht="15" customHeight="1" x14ac:dyDescent="0.25">
      <c r="A6463" s="91" t="s">
        <v>57</v>
      </c>
      <c r="B6463" s="92" t="s">
        <v>44</v>
      </c>
      <c r="C6463" s="92" t="s">
        <v>55</v>
      </c>
      <c r="D6463" s="92" t="s">
        <v>37</v>
      </c>
      <c r="E6463" s="92" t="s">
        <v>37</v>
      </c>
      <c r="F6463" s="92" t="s">
        <v>37</v>
      </c>
      <c r="G6463" s="93" t="s">
        <v>43</v>
      </c>
      <c r="H6463" s="93" t="s">
        <v>122</v>
      </c>
      <c r="I6463" s="92" t="s">
        <v>45</v>
      </c>
      <c r="J6463" s="94">
        <v>2391</v>
      </c>
      <c r="K6463" s="95">
        <v>4122</v>
      </c>
      <c r="L6463" s="96">
        <v>196712.33000000101</v>
      </c>
    </row>
    <row r="6464" spans="1:12" s="97" customFormat="1" ht="15" customHeight="1" x14ac:dyDescent="0.25">
      <c r="A6464" s="91" t="s">
        <v>57</v>
      </c>
      <c r="B6464" s="92" t="s">
        <v>44</v>
      </c>
      <c r="C6464" s="92" t="s">
        <v>55</v>
      </c>
      <c r="D6464" s="92" t="s">
        <v>37</v>
      </c>
      <c r="E6464" s="92" t="s">
        <v>37</v>
      </c>
      <c r="F6464" s="92" t="s">
        <v>37</v>
      </c>
      <c r="G6464" s="93" t="s">
        <v>43</v>
      </c>
      <c r="H6464" s="93" t="s">
        <v>37</v>
      </c>
      <c r="I6464" s="92" t="s">
        <v>117</v>
      </c>
      <c r="J6464" s="94">
        <v>6982</v>
      </c>
      <c r="K6464" s="95">
        <v>17715</v>
      </c>
      <c r="L6464" s="96">
        <v>883396.46000009403</v>
      </c>
    </row>
    <row r="6465" spans="1:12" s="97" customFormat="1" ht="15" customHeight="1" x14ac:dyDescent="0.25">
      <c r="A6465" s="91" t="s">
        <v>57</v>
      </c>
      <c r="B6465" s="92" t="s">
        <v>44</v>
      </c>
      <c r="C6465" s="92" t="s">
        <v>55</v>
      </c>
      <c r="D6465" s="92" t="s">
        <v>37</v>
      </c>
      <c r="E6465" s="92" t="s">
        <v>37</v>
      </c>
      <c r="F6465" s="92" t="s">
        <v>37</v>
      </c>
      <c r="G6465" s="93" t="s">
        <v>43</v>
      </c>
      <c r="H6465" s="93" t="s">
        <v>37</v>
      </c>
      <c r="I6465" s="92" t="s">
        <v>45</v>
      </c>
      <c r="J6465" s="94">
        <v>10261</v>
      </c>
      <c r="K6465" s="95">
        <v>27156</v>
      </c>
      <c r="L6465" s="96">
        <v>1352278.1100002199</v>
      </c>
    </row>
    <row r="6466" spans="1:12" s="97" customFormat="1" ht="15" customHeight="1" x14ac:dyDescent="0.25">
      <c r="A6466" s="91" t="s">
        <v>57</v>
      </c>
      <c r="B6466" s="92" t="s">
        <v>44</v>
      </c>
      <c r="C6466" s="92" t="s">
        <v>55</v>
      </c>
      <c r="D6466" s="92" t="s">
        <v>37</v>
      </c>
      <c r="E6466" s="92" t="s">
        <v>37</v>
      </c>
      <c r="F6466" s="92" t="s">
        <v>37</v>
      </c>
      <c r="G6466" s="93" t="s">
        <v>43</v>
      </c>
      <c r="H6466" s="93" t="s">
        <v>64</v>
      </c>
      <c r="I6466" s="92" t="s">
        <v>117</v>
      </c>
      <c r="J6466" s="94">
        <v>5218</v>
      </c>
      <c r="K6466" s="95">
        <v>13990</v>
      </c>
      <c r="L6466" s="96">
        <v>688643.66000005195</v>
      </c>
    </row>
    <row r="6467" spans="1:12" s="97" customFormat="1" ht="15" customHeight="1" x14ac:dyDescent="0.25">
      <c r="A6467" s="91" t="s">
        <v>57</v>
      </c>
      <c r="B6467" s="92" t="s">
        <v>44</v>
      </c>
      <c r="C6467" s="92" t="s">
        <v>55</v>
      </c>
      <c r="D6467" s="92" t="s">
        <v>37</v>
      </c>
      <c r="E6467" s="92" t="s">
        <v>37</v>
      </c>
      <c r="F6467" s="92" t="s">
        <v>37</v>
      </c>
      <c r="G6467" s="93" t="s">
        <v>43</v>
      </c>
      <c r="H6467" s="93" t="s">
        <v>64</v>
      </c>
      <c r="I6467" s="92" t="s">
        <v>45</v>
      </c>
      <c r="J6467" s="94">
        <v>7877</v>
      </c>
      <c r="K6467" s="95">
        <v>23034</v>
      </c>
      <c r="L6467" s="96">
        <v>1155565.7800001299</v>
      </c>
    </row>
    <row r="6468" spans="1:12" s="97" customFormat="1" ht="15" customHeight="1" x14ac:dyDescent="0.25">
      <c r="A6468" s="91" t="s">
        <v>57</v>
      </c>
      <c r="B6468" s="92" t="s">
        <v>44</v>
      </c>
      <c r="C6468" s="92" t="s">
        <v>55</v>
      </c>
      <c r="D6468" s="92" t="s">
        <v>37</v>
      </c>
      <c r="E6468" s="92" t="s">
        <v>37</v>
      </c>
      <c r="F6468" s="92" t="s">
        <v>37</v>
      </c>
      <c r="G6468" s="93" t="s">
        <v>44</v>
      </c>
      <c r="H6468" s="93" t="s">
        <v>122</v>
      </c>
      <c r="I6468" s="92" t="s">
        <v>117</v>
      </c>
      <c r="J6468" s="94">
        <v>1803</v>
      </c>
      <c r="K6468" s="95">
        <v>3736</v>
      </c>
      <c r="L6468" s="96">
        <v>195421.38000000201</v>
      </c>
    </row>
    <row r="6469" spans="1:12" s="97" customFormat="1" ht="15" customHeight="1" x14ac:dyDescent="0.25">
      <c r="A6469" s="91" t="s">
        <v>57</v>
      </c>
      <c r="B6469" s="92" t="s">
        <v>44</v>
      </c>
      <c r="C6469" s="92" t="s">
        <v>55</v>
      </c>
      <c r="D6469" s="92" t="s">
        <v>37</v>
      </c>
      <c r="E6469" s="92" t="s">
        <v>37</v>
      </c>
      <c r="F6469" s="92" t="s">
        <v>37</v>
      </c>
      <c r="G6469" s="93" t="s">
        <v>44</v>
      </c>
      <c r="H6469" s="93" t="s">
        <v>122</v>
      </c>
      <c r="I6469" s="92" t="s">
        <v>45</v>
      </c>
      <c r="J6469" s="94">
        <v>2602</v>
      </c>
      <c r="K6469" s="95">
        <v>4816</v>
      </c>
      <c r="L6469" s="96">
        <v>231177.09</v>
      </c>
    </row>
    <row r="6470" spans="1:12" s="97" customFormat="1" ht="15" customHeight="1" x14ac:dyDescent="0.25">
      <c r="A6470" s="91" t="s">
        <v>57</v>
      </c>
      <c r="B6470" s="92" t="s">
        <v>44</v>
      </c>
      <c r="C6470" s="92" t="s">
        <v>55</v>
      </c>
      <c r="D6470" s="92" t="s">
        <v>37</v>
      </c>
      <c r="E6470" s="92" t="s">
        <v>37</v>
      </c>
      <c r="F6470" s="92" t="s">
        <v>37</v>
      </c>
      <c r="G6470" s="93" t="s">
        <v>44</v>
      </c>
      <c r="H6470" s="93" t="s">
        <v>37</v>
      </c>
      <c r="I6470" s="92" t="s">
        <v>117</v>
      </c>
      <c r="J6470" s="94">
        <v>6808</v>
      </c>
      <c r="K6470" s="95">
        <v>16722</v>
      </c>
      <c r="L6470" s="96">
        <v>836301.67000010295</v>
      </c>
    </row>
    <row r="6471" spans="1:12" s="97" customFormat="1" ht="15" customHeight="1" x14ac:dyDescent="0.25">
      <c r="A6471" s="91" t="s">
        <v>57</v>
      </c>
      <c r="B6471" s="92" t="s">
        <v>44</v>
      </c>
      <c r="C6471" s="92" t="s">
        <v>55</v>
      </c>
      <c r="D6471" s="92" t="s">
        <v>37</v>
      </c>
      <c r="E6471" s="92" t="s">
        <v>37</v>
      </c>
      <c r="F6471" s="92" t="s">
        <v>37</v>
      </c>
      <c r="G6471" s="93" t="s">
        <v>44</v>
      </c>
      <c r="H6471" s="93" t="s">
        <v>37</v>
      </c>
      <c r="I6471" s="92" t="s">
        <v>45</v>
      </c>
      <c r="J6471" s="94">
        <v>10315</v>
      </c>
      <c r="K6471" s="95">
        <v>26492</v>
      </c>
      <c r="L6471" s="96">
        <v>1312693.5400002101</v>
      </c>
    </row>
    <row r="6472" spans="1:12" s="97" customFormat="1" ht="15" customHeight="1" x14ac:dyDescent="0.25">
      <c r="A6472" s="91" t="s">
        <v>57</v>
      </c>
      <c r="B6472" s="92" t="s">
        <v>44</v>
      </c>
      <c r="C6472" s="92" t="s">
        <v>55</v>
      </c>
      <c r="D6472" s="92" t="s">
        <v>37</v>
      </c>
      <c r="E6472" s="92" t="s">
        <v>37</v>
      </c>
      <c r="F6472" s="92" t="s">
        <v>37</v>
      </c>
      <c r="G6472" s="93" t="s">
        <v>44</v>
      </c>
      <c r="H6472" s="93" t="s">
        <v>64</v>
      </c>
      <c r="I6472" s="92" t="s">
        <v>117</v>
      </c>
      <c r="J6472" s="94">
        <v>5012</v>
      </c>
      <c r="K6472" s="95">
        <v>12986</v>
      </c>
      <c r="L6472" s="96">
        <v>640880.29000006197</v>
      </c>
    </row>
    <row r="6473" spans="1:12" s="97" customFormat="1" ht="15" customHeight="1" x14ac:dyDescent="0.25">
      <c r="A6473" s="91" t="s">
        <v>57</v>
      </c>
      <c r="B6473" s="92" t="s">
        <v>44</v>
      </c>
      <c r="C6473" s="92" t="s">
        <v>55</v>
      </c>
      <c r="D6473" s="92" t="s">
        <v>37</v>
      </c>
      <c r="E6473" s="92" t="s">
        <v>37</v>
      </c>
      <c r="F6473" s="92" t="s">
        <v>37</v>
      </c>
      <c r="G6473" s="93" t="s">
        <v>44</v>
      </c>
      <c r="H6473" s="93" t="s">
        <v>64</v>
      </c>
      <c r="I6473" s="92" t="s">
        <v>45</v>
      </c>
      <c r="J6473" s="94">
        <v>7730</v>
      </c>
      <c r="K6473" s="95">
        <v>21676</v>
      </c>
      <c r="L6473" s="96">
        <v>1081516.4500001001</v>
      </c>
    </row>
    <row r="6474" spans="1:12" s="97" customFormat="1" ht="15" customHeight="1" x14ac:dyDescent="0.25">
      <c r="A6474" s="91" t="s">
        <v>57</v>
      </c>
      <c r="B6474" s="92" t="s">
        <v>44</v>
      </c>
      <c r="C6474" s="92" t="s">
        <v>55</v>
      </c>
      <c r="D6474" s="92" t="s">
        <v>37</v>
      </c>
      <c r="E6474" s="92" t="s">
        <v>37</v>
      </c>
      <c r="F6474" s="92" t="s">
        <v>37</v>
      </c>
      <c r="G6474" s="93" t="s">
        <v>98</v>
      </c>
      <c r="H6474" s="93" t="s">
        <v>122</v>
      </c>
      <c r="I6474" s="92" t="s">
        <v>117</v>
      </c>
      <c r="J6474" s="94">
        <v>1815</v>
      </c>
      <c r="K6474" s="95">
        <v>3713</v>
      </c>
      <c r="L6474" s="96">
        <v>190250.03000000099</v>
      </c>
    </row>
    <row r="6475" spans="1:12" s="97" customFormat="1" ht="15" customHeight="1" x14ac:dyDescent="0.25">
      <c r="A6475" s="91" t="s">
        <v>57</v>
      </c>
      <c r="B6475" s="92" t="s">
        <v>44</v>
      </c>
      <c r="C6475" s="92" t="s">
        <v>55</v>
      </c>
      <c r="D6475" s="92" t="s">
        <v>37</v>
      </c>
      <c r="E6475" s="92" t="s">
        <v>37</v>
      </c>
      <c r="F6475" s="92" t="s">
        <v>37</v>
      </c>
      <c r="G6475" s="93" t="s">
        <v>98</v>
      </c>
      <c r="H6475" s="93" t="s">
        <v>122</v>
      </c>
      <c r="I6475" s="92" t="s">
        <v>45</v>
      </c>
      <c r="J6475" s="94">
        <v>2499</v>
      </c>
      <c r="K6475" s="95">
        <v>5083</v>
      </c>
      <c r="L6475" s="96">
        <v>258028.56999999899</v>
      </c>
    </row>
    <row r="6476" spans="1:12" s="97" customFormat="1" ht="15" customHeight="1" x14ac:dyDescent="0.25">
      <c r="A6476" s="91" t="s">
        <v>57</v>
      </c>
      <c r="B6476" s="92" t="s">
        <v>44</v>
      </c>
      <c r="C6476" s="92" t="s">
        <v>55</v>
      </c>
      <c r="D6476" s="92" t="s">
        <v>37</v>
      </c>
      <c r="E6476" s="92" t="s">
        <v>37</v>
      </c>
      <c r="F6476" s="92" t="s">
        <v>37</v>
      </c>
      <c r="G6476" s="93" t="s">
        <v>98</v>
      </c>
      <c r="H6476" s="93" t="s">
        <v>37</v>
      </c>
      <c r="I6476" s="92" t="s">
        <v>117</v>
      </c>
      <c r="J6476" s="94">
        <v>6559</v>
      </c>
      <c r="K6476" s="95">
        <v>16476</v>
      </c>
      <c r="L6476" s="96">
        <v>813086.73000008101</v>
      </c>
    </row>
    <row r="6477" spans="1:12" s="97" customFormat="1" ht="15" customHeight="1" x14ac:dyDescent="0.25">
      <c r="A6477" s="91" t="s">
        <v>57</v>
      </c>
      <c r="B6477" s="92" t="s">
        <v>44</v>
      </c>
      <c r="C6477" s="92" t="s">
        <v>55</v>
      </c>
      <c r="D6477" s="92" t="s">
        <v>37</v>
      </c>
      <c r="E6477" s="92" t="s">
        <v>37</v>
      </c>
      <c r="F6477" s="92" t="s">
        <v>37</v>
      </c>
      <c r="G6477" s="93" t="s">
        <v>98</v>
      </c>
      <c r="H6477" s="93" t="s">
        <v>37</v>
      </c>
      <c r="I6477" s="92" t="s">
        <v>45</v>
      </c>
      <c r="J6477" s="94">
        <v>10170</v>
      </c>
      <c r="K6477" s="95">
        <v>28514</v>
      </c>
      <c r="L6477" s="96">
        <v>1430285.23000022</v>
      </c>
    </row>
    <row r="6478" spans="1:12" s="97" customFormat="1" ht="15" customHeight="1" x14ac:dyDescent="0.25">
      <c r="A6478" s="91" t="s">
        <v>57</v>
      </c>
      <c r="B6478" s="92" t="s">
        <v>44</v>
      </c>
      <c r="C6478" s="92" t="s">
        <v>55</v>
      </c>
      <c r="D6478" s="92" t="s">
        <v>37</v>
      </c>
      <c r="E6478" s="92" t="s">
        <v>37</v>
      </c>
      <c r="F6478" s="92" t="s">
        <v>37</v>
      </c>
      <c r="G6478" s="93" t="s">
        <v>98</v>
      </c>
      <c r="H6478" s="93" t="s">
        <v>64</v>
      </c>
      <c r="I6478" s="92" t="s">
        <v>117</v>
      </c>
      <c r="J6478" s="94">
        <v>4756</v>
      </c>
      <c r="K6478" s="95">
        <v>12763</v>
      </c>
      <c r="L6478" s="96">
        <v>622836.70000004803</v>
      </c>
    </row>
    <row r="6479" spans="1:12" s="97" customFormat="1" ht="15" customHeight="1" x14ac:dyDescent="0.25">
      <c r="A6479" s="91" t="s">
        <v>57</v>
      </c>
      <c r="B6479" s="92" t="s">
        <v>44</v>
      </c>
      <c r="C6479" s="92" t="s">
        <v>55</v>
      </c>
      <c r="D6479" s="92" t="s">
        <v>37</v>
      </c>
      <c r="E6479" s="92" t="s">
        <v>37</v>
      </c>
      <c r="F6479" s="92" t="s">
        <v>37</v>
      </c>
      <c r="G6479" s="93" t="s">
        <v>98</v>
      </c>
      <c r="H6479" s="93" t="s">
        <v>64</v>
      </c>
      <c r="I6479" s="92" t="s">
        <v>45</v>
      </c>
      <c r="J6479" s="94">
        <v>7690</v>
      </c>
      <c r="K6479" s="95">
        <v>23431</v>
      </c>
      <c r="L6479" s="96">
        <v>1172256.6600001</v>
      </c>
    </row>
    <row r="6480" spans="1:12" s="97" customFormat="1" ht="15" customHeight="1" x14ac:dyDescent="0.25">
      <c r="A6480" s="91" t="s">
        <v>57</v>
      </c>
      <c r="B6480" s="92" t="s">
        <v>44</v>
      </c>
      <c r="C6480" s="92" t="s">
        <v>55</v>
      </c>
      <c r="D6480" s="92" t="s">
        <v>37</v>
      </c>
      <c r="E6480" s="92" t="s">
        <v>37</v>
      </c>
      <c r="F6480" s="92" t="s">
        <v>37</v>
      </c>
      <c r="G6480" s="93" t="s">
        <v>37</v>
      </c>
      <c r="H6480" s="93" t="s">
        <v>122</v>
      </c>
      <c r="I6480" s="92" t="s">
        <v>117</v>
      </c>
      <c r="J6480" s="94">
        <v>7057</v>
      </c>
      <c r="K6480" s="95">
        <v>17389</v>
      </c>
      <c r="L6480" s="96">
        <v>931351.35000011197</v>
      </c>
    </row>
    <row r="6481" spans="1:12" s="97" customFormat="1" ht="15" customHeight="1" x14ac:dyDescent="0.25">
      <c r="A6481" s="91" t="s">
        <v>57</v>
      </c>
      <c r="B6481" s="92" t="s">
        <v>44</v>
      </c>
      <c r="C6481" s="92" t="s">
        <v>55</v>
      </c>
      <c r="D6481" s="92" t="s">
        <v>37</v>
      </c>
      <c r="E6481" s="92" t="s">
        <v>37</v>
      </c>
      <c r="F6481" s="92" t="s">
        <v>37</v>
      </c>
      <c r="G6481" s="93" t="s">
        <v>37</v>
      </c>
      <c r="H6481" s="93" t="s">
        <v>122</v>
      </c>
      <c r="I6481" s="92" t="s">
        <v>45</v>
      </c>
      <c r="J6481" s="94">
        <v>9566</v>
      </c>
      <c r="K6481" s="95">
        <v>19550</v>
      </c>
      <c r="L6481" s="96">
        <v>952977.76000005298</v>
      </c>
    </row>
    <row r="6482" spans="1:12" s="97" customFormat="1" ht="15" customHeight="1" x14ac:dyDescent="0.25">
      <c r="A6482" s="91" t="s">
        <v>57</v>
      </c>
      <c r="B6482" s="92" t="s">
        <v>44</v>
      </c>
      <c r="C6482" s="92" t="s">
        <v>55</v>
      </c>
      <c r="D6482" s="92" t="s">
        <v>37</v>
      </c>
      <c r="E6482" s="92" t="s">
        <v>37</v>
      </c>
      <c r="F6482" s="92" t="s">
        <v>37</v>
      </c>
      <c r="G6482" s="93" t="s">
        <v>37</v>
      </c>
      <c r="H6482" s="93" t="s">
        <v>37</v>
      </c>
      <c r="I6482" s="92" t="s">
        <v>117</v>
      </c>
      <c r="J6482" s="94">
        <v>34179</v>
      </c>
      <c r="K6482" s="95">
        <v>94232</v>
      </c>
      <c r="L6482" s="96">
        <v>4744178.8499985198</v>
      </c>
    </row>
    <row r="6483" spans="1:12" s="97" customFormat="1" ht="15" customHeight="1" x14ac:dyDescent="0.25">
      <c r="A6483" s="91" t="s">
        <v>57</v>
      </c>
      <c r="B6483" s="92" t="s">
        <v>44</v>
      </c>
      <c r="C6483" s="92" t="s">
        <v>55</v>
      </c>
      <c r="D6483" s="92" t="s">
        <v>37</v>
      </c>
      <c r="E6483" s="92" t="s">
        <v>37</v>
      </c>
      <c r="F6483" s="92" t="s">
        <v>37</v>
      </c>
      <c r="G6483" s="93" t="s">
        <v>37</v>
      </c>
      <c r="H6483" s="93" t="s">
        <v>37</v>
      </c>
      <c r="I6483" s="92" t="s">
        <v>45</v>
      </c>
      <c r="J6483" s="94">
        <v>48799</v>
      </c>
      <c r="K6483" s="95">
        <v>134122</v>
      </c>
      <c r="L6483" s="96">
        <v>6729580.0799961602</v>
      </c>
    </row>
    <row r="6484" spans="1:12" s="97" customFormat="1" ht="15" customHeight="1" x14ac:dyDescent="0.25">
      <c r="A6484" s="91" t="s">
        <v>57</v>
      </c>
      <c r="B6484" s="92" t="s">
        <v>44</v>
      </c>
      <c r="C6484" s="92" t="s">
        <v>55</v>
      </c>
      <c r="D6484" s="92" t="s">
        <v>37</v>
      </c>
      <c r="E6484" s="92" t="s">
        <v>37</v>
      </c>
      <c r="F6484" s="92" t="s">
        <v>37</v>
      </c>
      <c r="G6484" s="93" t="s">
        <v>37</v>
      </c>
      <c r="H6484" s="93" t="s">
        <v>64</v>
      </c>
      <c r="I6484" s="92" t="s">
        <v>117</v>
      </c>
      <c r="J6484" s="94">
        <v>26570</v>
      </c>
      <c r="K6484" s="95">
        <v>75190</v>
      </c>
      <c r="L6484" s="96">
        <v>3730757.4299992602</v>
      </c>
    </row>
    <row r="6485" spans="1:12" s="97" customFormat="1" ht="15" customHeight="1" x14ac:dyDescent="0.25">
      <c r="A6485" s="91" t="s">
        <v>57</v>
      </c>
      <c r="B6485" s="92" t="s">
        <v>44</v>
      </c>
      <c r="C6485" s="92" t="s">
        <v>55</v>
      </c>
      <c r="D6485" s="92" t="s">
        <v>37</v>
      </c>
      <c r="E6485" s="92" t="s">
        <v>37</v>
      </c>
      <c r="F6485" s="92" t="s">
        <v>37</v>
      </c>
      <c r="G6485" s="93" t="s">
        <v>37</v>
      </c>
      <c r="H6485" s="93" t="s">
        <v>64</v>
      </c>
      <c r="I6485" s="92" t="s">
        <v>45</v>
      </c>
      <c r="J6485" s="94">
        <v>38426</v>
      </c>
      <c r="K6485" s="95">
        <v>112057</v>
      </c>
      <c r="L6485" s="96">
        <v>5651593.5799986403</v>
      </c>
    </row>
    <row r="6486" spans="1:12" s="97" customFormat="1" ht="15" customHeight="1" x14ac:dyDescent="0.25">
      <c r="A6486" s="91" t="s">
        <v>57</v>
      </c>
      <c r="B6486" s="92" t="s">
        <v>44</v>
      </c>
      <c r="C6486" s="92" t="s">
        <v>34</v>
      </c>
      <c r="D6486" s="92" t="s">
        <v>123</v>
      </c>
      <c r="E6486" s="92" t="s">
        <v>61</v>
      </c>
      <c r="F6486" s="92" t="s">
        <v>37</v>
      </c>
      <c r="G6486" s="93" t="s">
        <v>37</v>
      </c>
      <c r="H6486" s="93" t="s">
        <v>37</v>
      </c>
      <c r="I6486" s="92" t="s">
        <v>117</v>
      </c>
      <c r="J6486" s="94">
        <v>144648</v>
      </c>
      <c r="K6486" s="95">
        <v>233894</v>
      </c>
      <c r="L6486" s="96">
        <v>12350668.6499887</v>
      </c>
    </row>
    <row r="6487" spans="1:12" s="97" customFormat="1" ht="15" customHeight="1" x14ac:dyDescent="0.25">
      <c r="A6487" s="91" t="s">
        <v>57</v>
      </c>
      <c r="B6487" s="92" t="s">
        <v>44</v>
      </c>
      <c r="C6487" s="92" t="s">
        <v>34</v>
      </c>
      <c r="D6487" s="92" t="s">
        <v>123</v>
      </c>
      <c r="E6487" s="92" t="s">
        <v>61</v>
      </c>
      <c r="F6487" s="92" t="s">
        <v>37</v>
      </c>
      <c r="G6487" s="93" t="s">
        <v>37</v>
      </c>
      <c r="H6487" s="93" t="s">
        <v>37</v>
      </c>
      <c r="I6487" s="92" t="s">
        <v>45</v>
      </c>
      <c r="J6487" s="94">
        <v>355578</v>
      </c>
      <c r="K6487" s="95">
        <v>573280</v>
      </c>
      <c r="L6487" s="96">
        <v>31729377.7400719</v>
      </c>
    </row>
    <row r="6488" spans="1:12" s="97" customFormat="1" ht="15" customHeight="1" x14ac:dyDescent="0.25">
      <c r="A6488" s="91" t="s">
        <v>57</v>
      </c>
      <c r="B6488" s="92" t="s">
        <v>44</v>
      </c>
      <c r="C6488" s="92" t="s">
        <v>34</v>
      </c>
      <c r="D6488" s="92" t="s">
        <v>123</v>
      </c>
      <c r="E6488" s="92" t="s">
        <v>62</v>
      </c>
      <c r="F6488" s="92" t="s">
        <v>37</v>
      </c>
      <c r="G6488" s="93" t="s">
        <v>37</v>
      </c>
      <c r="H6488" s="93" t="s">
        <v>37</v>
      </c>
      <c r="I6488" s="92" t="s">
        <v>117</v>
      </c>
      <c r="J6488" s="94">
        <v>88894</v>
      </c>
      <c r="K6488" s="95">
        <v>149743</v>
      </c>
      <c r="L6488" s="96">
        <v>8014375.1799938502</v>
      </c>
    </row>
    <row r="6489" spans="1:12" s="97" customFormat="1" ht="15" customHeight="1" x14ac:dyDescent="0.25">
      <c r="A6489" s="91" t="s">
        <v>57</v>
      </c>
      <c r="B6489" s="92" t="s">
        <v>44</v>
      </c>
      <c r="C6489" s="92" t="s">
        <v>34</v>
      </c>
      <c r="D6489" s="92" t="s">
        <v>123</v>
      </c>
      <c r="E6489" s="92" t="s">
        <v>62</v>
      </c>
      <c r="F6489" s="92" t="s">
        <v>37</v>
      </c>
      <c r="G6489" s="93" t="s">
        <v>37</v>
      </c>
      <c r="H6489" s="93" t="s">
        <v>37</v>
      </c>
      <c r="I6489" s="92" t="s">
        <v>45</v>
      </c>
      <c r="J6489" s="94">
        <v>179588</v>
      </c>
      <c r="K6489" s="95">
        <v>279504</v>
      </c>
      <c r="L6489" s="96">
        <v>14935317.719965</v>
      </c>
    </row>
    <row r="6490" spans="1:12" s="97" customFormat="1" ht="15" customHeight="1" x14ac:dyDescent="0.25">
      <c r="A6490" s="91" t="s">
        <v>57</v>
      </c>
      <c r="B6490" s="92" t="s">
        <v>44</v>
      </c>
      <c r="C6490" s="92" t="s">
        <v>34</v>
      </c>
      <c r="D6490" s="92" t="s">
        <v>123</v>
      </c>
      <c r="E6490" s="92" t="s">
        <v>37</v>
      </c>
      <c r="F6490" s="92" t="s">
        <v>120</v>
      </c>
      <c r="G6490" s="93" t="s">
        <v>37</v>
      </c>
      <c r="H6490" s="93" t="s">
        <v>37</v>
      </c>
      <c r="I6490" s="92" t="s">
        <v>117</v>
      </c>
      <c r="J6490" s="94">
        <v>16574</v>
      </c>
      <c r="K6490" s="95">
        <v>26898</v>
      </c>
      <c r="L6490" s="96">
        <v>1422417.99000017</v>
      </c>
    </row>
    <row r="6491" spans="1:12" s="97" customFormat="1" ht="15" customHeight="1" x14ac:dyDescent="0.25">
      <c r="A6491" s="91" t="s">
        <v>57</v>
      </c>
      <c r="B6491" s="92" t="s">
        <v>44</v>
      </c>
      <c r="C6491" s="92" t="s">
        <v>34</v>
      </c>
      <c r="D6491" s="92" t="s">
        <v>123</v>
      </c>
      <c r="E6491" s="92" t="s">
        <v>37</v>
      </c>
      <c r="F6491" s="92" t="s">
        <v>120</v>
      </c>
      <c r="G6491" s="93" t="s">
        <v>37</v>
      </c>
      <c r="H6491" s="93" t="s">
        <v>37</v>
      </c>
      <c r="I6491" s="92" t="s">
        <v>45</v>
      </c>
      <c r="J6491" s="94">
        <v>31711</v>
      </c>
      <c r="K6491" s="95">
        <v>45404</v>
      </c>
      <c r="L6491" s="96">
        <v>2217477.6700007599</v>
      </c>
    </row>
    <row r="6492" spans="1:12" s="97" customFormat="1" ht="15" customHeight="1" x14ac:dyDescent="0.25">
      <c r="A6492" s="91" t="s">
        <v>57</v>
      </c>
      <c r="B6492" s="92" t="s">
        <v>44</v>
      </c>
      <c r="C6492" s="92" t="s">
        <v>34</v>
      </c>
      <c r="D6492" s="92" t="s">
        <v>123</v>
      </c>
      <c r="E6492" s="92" t="s">
        <v>37</v>
      </c>
      <c r="F6492" s="92" t="s">
        <v>121</v>
      </c>
      <c r="G6492" s="93" t="s">
        <v>37</v>
      </c>
      <c r="H6492" s="93" t="s">
        <v>37</v>
      </c>
      <c r="I6492" s="92" t="s">
        <v>117</v>
      </c>
      <c r="J6492" s="94">
        <v>174447</v>
      </c>
      <c r="K6492" s="95">
        <v>281189</v>
      </c>
      <c r="L6492" s="96">
        <v>14843506.669978799</v>
      </c>
    </row>
    <row r="6493" spans="1:12" s="97" customFormat="1" ht="15" customHeight="1" x14ac:dyDescent="0.25">
      <c r="A6493" s="91" t="s">
        <v>57</v>
      </c>
      <c r="B6493" s="92" t="s">
        <v>44</v>
      </c>
      <c r="C6493" s="92" t="s">
        <v>34</v>
      </c>
      <c r="D6493" s="92" t="s">
        <v>123</v>
      </c>
      <c r="E6493" s="92" t="s">
        <v>37</v>
      </c>
      <c r="F6493" s="92" t="s">
        <v>121</v>
      </c>
      <c r="G6493" s="93" t="s">
        <v>37</v>
      </c>
      <c r="H6493" s="93" t="s">
        <v>37</v>
      </c>
      <c r="I6493" s="92" t="s">
        <v>45</v>
      </c>
      <c r="J6493" s="94">
        <v>419421</v>
      </c>
      <c r="K6493" s="95">
        <v>683472</v>
      </c>
      <c r="L6493" s="96">
        <v>37960718.200130902</v>
      </c>
    </row>
    <row r="6494" spans="1:12" s="97" customFormat="1" ht="15" customHeight="1" x14ac:dyDescent="0.25">
      <c r="A6494" s="91" t="s">
        <v>57</v>
      </c>
      <c r="B6494" s="92" t="s">
        <v>44</v>
      </c>
      <c r="C6494" s="92" t="s">
        <v>34</v>
      </c>
      <c r="D6494" s="92" t="s">
        <v>123</v>
      </c>
      <c r="E6494" s="92" t="s">
        <v>37</v>
      </c>
      <c r="F6494" s="92" t="s">
        <v>60</v>
      </c>
      <c r="G6494" s="93" t="s">
        <v>37</v>
      </c>
      <c r="H6494" s="93" t="s">
        <v>37</v>
      </c>
      <c r="I6494" s="92" t="s">
        <v>117</v>
      </c>
      <c r="J6494" s="94">
        <v>42640</v>
      </c>
      <c r="K6494" s="95">
        <v>75550</v>
      </c>
      <c r="L6494" s="96">
        <v>4099119.16999928</v>
      </c>
    </row>
    <row r="6495" spans="1:12" s="97" customFormat="1" ht="15" customHeight="1" x14ac:dyDescent="0.25">
      <c r="A6495" s="91" t="s">
        <v>57</v>
      </c>
      <c r="B6495" s="92" t="s">
        <v>44</v>
      </c>
      <c r="C6495" s="92" t="s">
        <v>34</v>
      </c>
      <c r="D6495" s="92" t="s">
        <v>123</v>
      </c>
      <c r="E6495" s="92" t="s">
        <v>37</v>
      </c>
      <c r="F6495" s="92" t="s">
        <v>60</v>
      </c>
      <c r="G6495" s="93" t="s">
        <v>37</v>
      </c>
      <c r="H6495" s="93" t="s">
        <v>37</v>
      </c>
      <c r="I6495" s="92" t="s">
        <v>45</v>
      </c>
      <c r="J6495" s="94">
        <v>84472</v>
      </c>
      <c r="K6495" s="95">
        <v>123908</v>
      </c>
      <c r="L6495" s="96">
        <v>6486499.5899962103</v>
      </c>
    </row>
    <row r="6496" spans="1:12" s="97" customFormat="1" ht="15" customHeight="1" x14ac:dyDescent="0.25">
      <c r="A6496" s="91" t="s">
        <v>57</v>
      </c>
      <c r="B6496" s="92" t="s">
        <v>44</v>
      </c>
      <c r="C6496" s="92" t="s">
        <v>34</v>
      </c>
      <c r="D6496" s="92" t="s">
        <v>123</v>
      </c>
      <c r="E6496" s="92" t="s">
        <v>37</v>
      </c>
      <c r="F6496" s="92" t="s">
        <v>37</v>
      </c>
      <c r="G6496" s="93" t="s">
        <v>41</v>
      </c>
      <c r="H6496" s="93" t="s">
        <v>37</v>
      </c>
      <c r="I6496" s="92" t="s">
        <v>117</v>
      </c>
      <c r="J6496" s="94">
        <v>53507</v>
      </c>
      <c r="K6496" s="95">
        <v>90422</v>
      </c>
      <c r="L6496" s="96">
        <v>4867585.1499996996</v>
      </c>
    </row>
    <row r="6497" spans="1:12" s="97" customFormat="1" ht="15" customHeight="1" x14ac:dyDescent="0.25">
      <c r="A6497" s="91" t="s">
        <v>57</v>
      </c>
      <c r="B6497" s="92" t="s">
        <v>44</v>
      </c>
      <c r="C6497" s="92" t="s">
        <v>34</v>
      </c>
      <c r="D6497" s="92" t="s">
        <v>123</v>
      </c>
      <c r="E6497" s="92" t="s">
        <v>37</v>
      </c>
      <c r="F6497" s="92" t="s">
        <v>37</v>
      </c>
      <c r="G6497" s="93" t="s">
        <v>41</v>
      </c>
      <c r="H6497" s="93" t="s">
        <v>37</v>
      </c>
      <c r="I6497" s="92" t="s">
        <v>45</v>
      </c>
      <c r="J6497" s="94">
        <v>102140</v>
      </c>
      <c r="K6497" s="95">
        <v>159619</v>
      </c>
      <c r="L6497" s="96">
        <v>8505418.8299921397</v>
      </c>
    </row>
    <row r="6498" spans="1:12" s="97" customFormat="1" ht="15" customHeight="1" x14ac:dyDescent="0.25">
      <c r="A6498" s="91" t="s">
        <v>57</v>
      </c>
      <c r="B6498" s="92" t="s">
        <v>44</v>
      </c>
      <c r="C6498" s="92" t="s">
        <v>34</v>
      </c>
      <c r="D6498" s="92" t="s">
        <v>123</v>
      </c>
      <c r="E6498" s="92" t="s">
        <v>37</v>
      </c>
      <c r="F6498" s="92" t="s">
        <v>37</v>
      </c>
      <c r="G6498" s="93" t="s">
        <v>42</v>
      </c>
      <c r="H6498" s="93" t="s">
        <v>37</v>
      </c>
      <c r="I6498" s="92" t="s">
        <v>117</v>
      </c>
      <c r="J6498" s="94">
        <v>48241</v>
      </c>
      <c r="K6498" s="95">
        <v>77254</v>
      </c>
      <c r="L6498" s="96">
        <v>4127857.1300009601</v>
      </c>
    </row>
    <row r="6499" spans="1:12" s="97" customFormat="1" ht="15" customHeight="1" x14ac:dyDescent="0.25">
      <c r="A6499" s="91" t="s">
        <v>57</v>
      </c>
      <c r="B6499" s="92" t="s">
        <v>44</v>
      </c>
      <c r="C6499" s="92" t="s">
        <v>34</v>
      </c>
      <c r="D6499" s="92" t="s">
        <v>123</v>
      </c>
      <c r="E6499" s="92" t="s">
        <v>37</v>
      </c>
      <c r="F6499" s="92" t="s">
        <v>37</v>
      </c>
      <c r="G6499" s="93" t="s">
        <v>42</v>
      </c>
      <c r="H6499" s="93" t="s">
        <v>37</v>
      </c>
      <c r="I6499" s="92" t="s">
        <v>45</v>
      </c>
      <c r="J6499" s="94">
        <v>107168</v>
      </c>
      <c r="K6499" s="95">
        <v>165527</v>
      </c>
      <c r="L6499" s="96">
        <v>8991452.0699902307</v>
      </c>
    </row>
    <row r="6500" spans="1:12" s="97" customFormat="1" ht="15" customHeight="1" x14ac:dyDescent="0.25">
      <c r="A6500" s="91" t="s">
        <v>57</v>
      </c>
      <c r="B6500" s="92" t="s">
        <v>44</v>
      </c>
      <c r="C6500" s="92" t="s">
        <v>34</v>
      </c>
      <c r="D6500" s="92" t="s">
        <v>123</v>
      </c>
      <c r="E6500" s="92" t="s">
        <v>37</v>
      </c>
      <c r="F6500" s="92" t="s">
        <v>37</v>
      </c>
      <c r="G6500" s="93" t="s">
        <v>43</v>
      </c>
      <c r="H6500" s="93" t="s">
        <v>37</v>
      </c>
      <c r="I6500" s="92" t="s">
        <v>117</v>
      </c>
      <c r="J6500" s="94">
        <v>47943</v>
      </c>
      <c r="K6500" s="95">
        <v>75055</v>
      </c>
      <c r="L6500" s="96">
        <v>3942586.5100008701</v>
      </c>
    </row>
    <row r="6501" spans="1:12" s="97" customFormat="1" ht="15" customHeight="1" x14ac:dyDescent="0.25">
      <c r="A6501" s="91" t="s">
        <v>57</v>
      </c>
      <c r="B6501" s="92" t="s">
        <v>44</v>
      </c>
      <c r="C6501" s="92" t="s">
        <v>34</v>
      </c>
      <c r="D6501" s="92" t="s">
        <v>123</v>
      </c>
      <c r="E6501" s="92" t="s">
        <v>37</v>
      </c>
      <c r="F6501" s="92" t="s">
        <v>37</v>
      </c>
      <c r="G6501" s="93" t="s">
        <v>43</v>
      </c>
      <c r="H6501" s="93" t="s">
        <v>37</v>
      </c>
      <c r="I6501" s="92" t="s">
        <v>45</v>
      </c>
      <c r="J6501" s="94">
        <v>110290</v>
      </c>
      <c r="K6501" s="95">
        <v>166349</v>
      </c>
      <c r="L6501" s="96">
        <v>9017803.3299902398</v>
      </c>
    </row>
    <row r="6502" spans="1:12" s="97" customFormat="1" ht="15" customHeight="1" x14ac:dyDescent="0.25">
      <c r="A6502" s="91" t="s">
        <v>57</v>
      </c>
      <c r="B6502" s="92" t="s">
        <v>44</v>
      </c>
      <c r="C6502" s="92" t="s">
        <v>34</v>
      </c>
      <c r="D6502" s="92" t="s">
        <v>123</v>
      </c>
      <c r="E6502" s="92" t="s">
        <v>37</v>
      </c>
      <c r="F6502" s="92" t="s">
        <v>37</v>
      </c>
      <c r="G6502" s="93" t="s">
        <v>44</v>
      </c>
      <c r="H6502" s="93" t="s">
        <v>37</v>
      </c>
      <c r="I6502" s="92" t="s">
        <v>117</v>
      </c>
      <c r="J6502" s="94">
        <v>46026</v>
      </c>
      <c r="K6502" s="95">
        <v>69419</v>
      </c>
      <c r="L6502" s="96">
        <v>3627727.4300007899</v>
      </c>
    </row>
    <row r="6503" spans="1:12" s="97" customFormat="1" ht="15" customHeight="1" x14ac:dyDescent="0.25">
      <c r="A6503" s="91" t="s">
        <v>57</v>
      </c>
      <c r="B6503" s="92" t="s">
        <v>44</v>
      </c>
      <c r="C6503" s="92" t="s">
        <v>34</v>
      </c>
      <c r="D6503" s="92" t="s">
        <v>123</v>
      </c>
      <c r="E6503" s="92" t="s">
        <v>37</v>
      </c>
      <c r="F6503" s="92" t="s">
        <v>37</v>
      </c>
      <c r="G6503" s="93" t="s">
        <v>44</v>
      </c>
      <c r="H6503" s="93" t="s">
        <v>37</v>
      </c>
      <c r="I6503" s="92" t="s">
        <v>45</v>
      </c>
      <c r="J6503" s="94">
        <v>113760</v>
      </c>
      <c r="K6503" s="95">
        <v>170646</v>
      </c>
      <c r="L6503" s="96">
        <v>9322409.80998905</v>
      </c>
    </row>
    <row r="6504" spans="1:12" s="97" customFormat="1" ht="15" customHeight="1" x14ac:dyDescent="0.25">
      <c r="A6504" s="91" t="s">
        <v>57</v>
      </c>
      <c r="B6504" s="92" t="s">
        <v>44</v>
      </c>
      <c r="C6504" s="92" t="s">
        <v>34</v>
      </c>
      <c r="D6504" s="92" t="s">
        <v>123</v>
      </c>
      <c r="E6504" s="92" t="s">
        <v>37</v>
      </c>
      <c r="F6504" s="92" t="s">
        <v>37</v>
      </c>
      <c r="G6504" s="93" t="s">
        <v>98</v>
      </c>
      <c r="H6504" s="93" t="s">
        <v>37</v>
      </c>
      <c r="I6504" s="92" t="s">
        <v>117</v>
      </c>
      <c r="J6504" s="94">
        <v>42834</v>
      </c>
      <c r="K6504" s="95">
        <v>65881</v>
      </c>
      <c r="L6504" s="96">
        <v>3511191.2800006801</v>
      </c>
    </row>
    <row r="6505" spans="1:12" s="97" customFormat="1" ht="15" customHeight="1" x14ac:dyDescent="0.25">
      <c r="A6505" s="91" t="s">
        <v>57</v>
      </c>
      <c r="B6505" s="92" t="s">
        <v>44</v>
      </c>
      <c r="C6505" s="92" t="s">
        <v>34</v>
      </c>
      <c r="D6505" s="92" t="s">
        <v>123</v>
      </c>
      <c r="E6505" s="92" t="s">
        <v>37</v>
      </c>
      <c r="F6505" s="92" t="s">
        <v>37</v>
      </c>
      <c r="G6505" s="93" t="s">
        <v>98</v>
      </c>
      <c r="H6505" s="93" t="s">
        <v>37</v>
      </c>
      <c r="I6505" s="92" t="s">
        <v>45</v>
      </c>
      <c r="J6505" s="94">
        <v>115913</v>
      </c>
      <c r="K6505" s="95">
        <v>178526</v>
      </c>
      <c r="L6505" s="96">
        <v>10156351.6299862</v>
      </c>
    </row>
    <row r="6506" spans="1:12" s="97" customFormat="1" ht="15" customHeight="1" x14ac:dyDescent="0.25">
      <c r="A6506" s="91" t="s">
        <v>57</v>
      </c>
      <c r="B6506" s="92" t="s">
        <v>44</v>
      </c>
      <c r="C6506" s="92" t="s">
        <v>34</v>
      </c>
      <c r="D6506" s="92" t="s">
        <v>123</v>
      </c>
      <c r="E6506" s="92" t="s">
        <v>37</v>
      </c>
      <c r="F6506" s="92" t="s">
        <v>37</v>
      </c>
      <c r="G6506" s="93" t="s">
        <v>37</v>
      </c>
      <c r="H6506" s="93" t="s">
        <v>122</v>
      </c>
      <c r="I6506" s="92" t="s">
        <v>117</v>
      </c>
      <c r="J6506" s="94">
        <v>20453</v>
      </c>
      <c r="K6506" s="95">
        <v>33887</v>
      </c>
      <c r="L6506" s="96">
        <v>1779903.5700002699</v>
      </c>
    </row>
    <row r="6507" spans="1:12" s="97" customFormat="1" ht="15" customHeight="1" x14ac:dyDescent="0.25">
      <c r="A6507" s="91" t="s">
        <v>57</v>
      </c>
      <c r="B6507" s="92" t="s">
        <v>44</v>
      </c>
      <c r="C6507" s="92" t="s">
        <v>34</v>
      </c>
      <c r="D6507" s="92" t="s">
        <v>123</v>
      </c>
      <c r="E6507" s="92" t="s">
        <v>37</v>
      </c>
      <c r="F6507" s="92" t="s">
        <v>37</v>
      </c>
      <c r="G6507" s="93" t="s">
        <v>37</v>
      </c>
      <c r="H6507" s="93" t="s">
        <v>122</v>
      </c>
      <c r="I6507" s="92" t="s">
        <v>45</v>
      </c>
      <c r="J6507" s="94">
        <v>44357</v>
      </c>
      <c r="K6507" s="95">
        <v>65326</v>
      </c>
      <c r="L6507" s="96">
        <v>3292844.85000154</v>
      </c>
    </row>
    <row r="6508" spans="1:12" s="97" customFormat="1" ht="15" customHeight="1" x14ac:dyDescent="0.25">
      <c r="A6508" s="91" t="s">
        <v>57</v>
      </c>
      <c r="B6508" s="92" t="s">
        <v>44</v>
      </c>
      <c r="C6508" s="92" t="s">
        <v>34</v>
      </c>
      <c r="D6508" s="92" t="s">
        <v>123</v>
      </c>
      <c r="E6508" s="92" t="s">
        <v>37</v>
      </c>
      <c r="F6508" s="92" t="s">
        <v>37</v>
      </c>
      <c r="G6508" s="93" t="s">
        <v>37</v>
      </c>
      <c r="H6508" s="93" t="s">
        <v>37</v>
      </c>
      <c r="I6508" s="92" t="s">
        <v>117</v>
      </c>
      <c r="J6508" s="94">
        <v>234758</v>
      </c>
      <c r="K6508" s="95">
        <v>385907</v>
      </c>
      <c r="L6508" s="96">
        <v>20490826.349986698</v>
      </c>
    </row>
    <row r="6509" spans="1:12" s="97" customFormat="1" ht="15" customHeight="1" x14ac:dyDescent="0.25">
      <c r="A6509" s="91" t="s">
        <v>57</v>
      </c>
      <c r="B6509" s="92" t="s">
        <v>44</v>
      </c>
      <c r="C6509" s="92" t="s">
        <v>34</v>
      </c>
      <c r="D6509" s="92" t="s">
        <v>123</v>
      </c>
      <c r="E6509" s="92" t="s">
        <v>37</v>
      </c>
      <c r="F6509" s="92" t="s">
        <v>37</v>
      </c>
      <c r="G6509" s="93" t="s">
        <v>37</v>
      </c>
      <c r="H6509" s="93" t="s">
        <v>37</v>
      </c>
      <c r="I6509" s="92" t="s">
        <v>45</v>
      </c>
      <c r="J6509" s="94">
        <v>537770</v>
      </c>
      <c r="K6509" s="95">
        <v>856982</v>
      </c>
      <c r="L6509" s="96">
        <v>46896451.570230603</v>
      </c>
    </row>
    <row r="6510" spans="1:12" s="97" customFormat="1" ht="15" customHeight="1" x14ac:dyDescent="0.25">
      <c r="A6510" s="91" t="s">
        <v>57</v>
      </c>
      <c r="B6510" s="92" t="s">
        <v>44</v>
      </c>
      <c r="C6510" s="92" t="s">
        <v>34</v>
      </c>
      <c r="D6510" s="92" t="s">
        <v>123</v>
      </c>
      <c r="E6510" s="92" t="s">
        <v>37</v>
      </c>
      <c r="F6510" s="92" t="s">
        <v>37</v>
      </c>
      <c r="G6510" s="93" t="s">
        <v>37</v>
      </c>
      <c r="H6510" s="93" t="s">
        <v>64</v>
      </c>
      <c r="I6510" s="92" t="s">
        <v>117</v>
      </c>
      <c r="J6510" s="94">
        <v>212371</v>
      </c>
      <c r="K6510" s="95">
        <v>347593</v>
      </c>
      <c r="L6510" s="96">
        <v>18467204.679983001</v>
      </c>
    </row>
    <row r="6511" spans="1:12" s="97" customFormat="1" ht="15" customHeight="1" x14ac:dyDescent="0.25">
      <c r="A6511" s="91" t="s">
        <v>57</v>
      </c>
      <c r="B6511" s="92" t="s">
        <v>44</v>
      </c>
      <c r="C6511" s="92" t="s">
        <v>34</v>
      </c>
      <c r="D6511" s="92" t="s">
        <v>123</v>
      </c>
      <c r="E6511" s="92" t="s">
        <v>37</v>
      </c>
      <c r="F6511" s="92" t="s">
        <v>37</v>
      </c>
      <c r="G6511" s="93" t="s">
        <v>37</v>
      </c>
      <c r="H6511" s="93" t="s">
        <v>64</v>
      </c>
      <c r="I6511" s="92" t="s">
        <v>45</v>
      </c>
      <c r="J6511" s="94">
        <v>489908</v>
      </c>
      <c r="K6511" s="95">
        <v>783601</v>
      </c>
      <c r="L6511" s="96">
        <v>43139218.520182103</v>
      </c>
    </row>
    <row r="6512" spans="1:12" s="97" customFormat="1" ht="15" customHeight="1" x14ac:dyDescent="0.25">
      <c r="A6512" s="91" t="s">
        <v>57</v>
      </c>
      <c r="B6512" s="92" t="s">
        <v>44</v>
      </c>
      <c r="C6512" s="92" t="s">
        <v>34</v>
      </c>
      <c r="D6512" s="92" t="s">
        <v>125</v>
      </c>
      <c r="E6512" s="92" t="s">
        <v>61</v>
      </c>
      <c r="F6512" s="92" t="s">
        <v>37</v>
      </c>
      <c r="G6512" s="93" t="s">
        <v>37</v>
      </c>
      <c r="H6512" s="93" t="s">
        <v>37</v>
      </c>
      <c r="I6512" s="92" t="s">
        <v>117</v>
      </c>
      <c r="J6512" s="94">
        <v>34077</v>
      </c>
      <c r="K6512" s="95">
        <v>140009</v>
      </c>
      <c r="L6512" s="96">
        <v>20582808.6199953</v>
      </c>
    </row>
    <row r="6513" spans="1:12" s="97" customFormat="1" ht="15" customHeight="1" x14ac:dyDescent="0.25">
      <c r="A6513" s="91" t="s">
        <v>57</v>
      </c>
      <c r="B6513" s="92" t="s">
        <v>44</v>
      </c>
      <c r="C6513" s="92" t="s">
        <v>34</v>
      </c>
      <c r="D6513" s="92" t="s">
        <v>125</v>
      </c>
      <c r="E6513" s="92" t="s">
        <v>61</v>
      </c>
      <c r="F6513" s="92" t="s">
        <v>37</v>
      </c>
      <c r="G6513" s="93" t="s">
        <v>37</v>
      </c>
      <c r="H6513" s="93" t="s">
        <v>37</v>
      </c>
      <c r="I6513" s="92" t="s">
        <v>45</v>
      </c>
      <c r="J6513" s="94">
        <v>99715</v>
      </c>
      <c r="K6513" s="95">
        <v>248464</v>
      </c>
      <c r="L6513" s="96">
        <v>36363159.960000202</v>
      </c>
    </row>
    <row r="6514" spans="1:12" s="97" customFormat="1" ht="15" customHeight="1" x14ac:dyDescent="0.25">
      <c r="A6514" s="91" t="s">
        <v>57</v>
      </c>
      <c r="B6514" s="92" t="s">
        <v>44</v>
      </c>
      <c r="C6514" s="92" t="s">
        <v>34</v>
      </c>
      <c r="D6514" s="92" t="s">
        <v>125</v>
      </c>
      <c r="E6514" s="92" t="s">
        <v>62</v>
      </c>
      <c r="F6514" s="92" t="s">
        <v>37</v>
      </c>
      <c r="G6514" s="93" t="s">
        <v>37</v>
      </c>
      <c r="H6514" s="93" t="s">
        <v>37</v>
      </c>
      <c r="I6514" s="92" t="s">
        <v>117</v>
      </c>
      <c r="J6514" s="94">
        <v>25232</v>
      </c>
      <c r="K6514" s="95">
        <v>102434</v>
      </c>
      <c r="L6514" s="96">
        <v>14727777.4000009</v>
      </c>
    </row>
    <row r="6515" spans="1:12" s="97" customFormat="1" ht="15" customHeight="1" x14ac:dyDescent="0.25">
      <c r="A6515" s="91" t="s">
        <v>57</v>
      </c>
      <c r="B6515" s="92" t="s">
        <v>44</v>
      </c>
      <c r="C6515" s="92" t="s">
        <v>34</v>
      </c>
      <c r="D6515" s="92" t="s">
        <v>125</v>
      </c>
      <c r="E6515" s="92" t="s">
        <v>62</v>
      </c>
      <c r="F6515" s="92" t="s">
        <v>37</v>
      </c>
      <c r="G6515" s="93" t="s">
        <v>37</v>
      </c>
      <c r="H6515" s="93" t="s">
        <v>37</v>
      </c>
      <c r="I6515" s="92" t="s">
        <v>45</v>
      </c>
      <c r="J6515" s="94">
        <v>55500</v>
      </c>
      <c r="K6515" s="95">
        <v>129590</v>
      </c>
      <c r="L6515" s="96">
        <v>18574929.0999979</v>
      </c>
    </row>
    <row r="6516" spans="1:12" s="97" customFormat="1" ht="15" customHeight="1" x14ac:dyDescent="0.25">
      <c r="A6516" s="91" t="s">
        <v>57</v>
      </c>
      <c r="B6516" s="92" t="s">
        <v>44</v>
      </c>
      <c r="C6516" s="92" t="s">
        <v>34</v>
      </c>
      <c r="D6516" s="92" t="s">
        <v>125</v>
      </c>
      <c r="E6516" s="92" t="s">
        <v>37</v>
      </c>
      <c r="F6516" s="92" t="s">
        <v>120</v>
      </c>
      <c r="G6516" s="93" t="s">
        <v>37</v>
      </c>
      <c r="H6516" s="93" t="s">
        <v>37</v>
      </c>
      <c r="I6516" s="92" t="s">
        <v>117</v>
      </c>
      <c r="J6516" s="94">
        <v>6128</v>
      </c>
      <c r="K6516" s="95">
        <v>26756</v>
      </c>
      <c r="L6516" s="96">
        <v>4579681.8299998902</v>
      </c>
    </row>
    <row r="6517" spans="1:12" s="97" customFormat="1" ht="15" customHeight="1" x14ac:dyDescent="0.25">
      <c r="A6517" s="91" t="s">
        <v>57</v>
      </c>
      <c r="B6517" s="92" t="s">
        <v>44</v>
      </c>
      <c r="C6517" s="92" t="s">
        <v>34</v>
      </c>
      <c r="D6517" s="92" t="s">
        <v>125</v>
      </c>
      <c r="E6517" s="92" t="s">
        <v>37</v>
      </c>
      <c r="F6517" s="92" t="s">
        <v>120</v>
      </c>
      <c r="G6517" s="93" t="s">
        <v>37</v>
      </c>
      <c r="H6517" s="93" t="s">
        <v>37</v>
      </c>
      <c r="I6517" s="92" t="s">
        <v>45</v>
      </c>
      <c r="J6517" s="94">
        <v>12388</v>
      </c>
      <c r="K6517" s="95">
        <v>25537</v>
      </c>
      <c r="L6517" s="96">
        <v>4523437.1500000497</v>
      </c>
    </row>
    <row r="6518" spans="1:12" s="97" customFormat="1" ht="15" customHeight="1" x14ac:dyDescent="0.25">
      <c r="A6518" s="91" t="s">
        <v>57</v>
      </c>
      <c r="B6518" s="92" t="s">
        <v>44</v>
      </c>
      <c r="C6518" s="92" t="s">
        <v>34</v>
      </c>
      <c r="D6518" s="92" t="s">
        <v>125</v>
      </c>
      <c r="E6518" s="92" t="s">
        <v>37</v>
      </c>
      <c r="F6518" s="92" t="s">
        <v>121</v>
      </c>
      <c r="G6518" s="93" t="s">
        <v>37</v>
      </c>
      <c r="H6518" s="93" t="s">
        <v>37</v>
      </c>
      <c r="I6518" s="92" t="s">
        <v>117</v>
      </c>
      <c r="J6518" s="94">
        <v>44876</v>
      </c>
      <c r="K6518" s="95">
        <v>176152</v>
      </c>
      <c r="L6518" s="96">
        <v>25132998.1099893</v>
      </c>
    </row>
    <row r="6519" spans="1:12" s="97" customFormat="1" ht="15" customHeight="1" x14ac:dyDescent="0.25">
      <c r="A6519" s="91" t="s">
        <v>57</v>
      </c>
      <c r="B6519" s="92" t="s">
        <v>44</v>
      </c>
      <c r="C6519" s="92" t="s">
        <v>34</v>
      </c>
      <c r="D6519" s="92" t="s">
        <v>125</v>
      </c>
      <c r="E6519" s="92" t="s">
        <v>37</v>
      </c>
      <c r="F6519" s="92" t="s">
        <v>121</v>
      </c>
      <c r="G6519" s="93" t="s">
        <v>37</v>
      </c>
      <c r="H6519" s="93" t="s">
        <v>37</v>
      </c>
      <c r="I6519" s="92" t="s">
        <v>45</v>
      </c>
      <c r="J6519" s="94">
        <v>120728</v>
      </c>
      <c r="K6519" s="95">
        <v>295074</v>
      </c>
      <c r="L6519" s="96">
        <v>42288965.010007501</v>
      </c>
    </row>
    <row r="6520" spans="1:12" s="97" customFormat="1" ht="15" customHeight="1" x14ac:dyDescent="0.25">
      <c r="A6520" s="91" t="s">
        <v>57</v>
      </c>
      <c r="B6520" s="92" t="s">
        <v>44</v>
      </c>
      <c r="C6520" s="92" t="s">
        <v>34</v>
      </c>
      <c r="D6520" s="92" t="s">
        <v>125</v>
      </c>
      <c r="E6520" s="92" t="s">
        <v>37</v>
      </c>
      <c r="F6520" s="92" t="s">
        <v>60</v>
      </c>
      <c r="G6520" s="93" t="s">
        <v>37</v>
      </c>
      <c r="H6520" s="93" t="s">
        <v>37</v>
      </c>
      <c r="I6520" s="92" t="s">
        <v>117</v>
      </c>
      <c r="J6520" s="94">
        <v>8369</v>
      </c>
      <c r="K6520" s="95">
        <v>39535</v>
      </c>
      <c r="L6520" s="96">
        <v>5597906.0800002404</v>
      </c>
    </row>
    <row r="6521" spans="1:12" s="97" customFormat="1" ht="15" customHeight="1" x14ac:dyDescent="0.25">
      <c r="A6521" s="91" t="s">
        <v>57</v>
      </c>
      <c r="B6521" s="92" t="s">
        <v>44</v>
      </c>
      <c r="C6521" s="92" t="s">
        <v>34</v>
      </c>
      <c r="D6521" s="92" t="s">
        <v>125</v>
      </c>
      <c r="E6521" s="92" t="s">
        <v>37</v>
      </c>
      <c r="F6521" s="92" t="s">
        <v>60</v>
      </c>
      <c r="G6521" s="93" t="s">
        <v>37</v>
      </c>
      <c r="H6521" s="93" t="s">
        <v>37</v>
      </c>
      <c r="I6521" s="92" t="s">
        <v>45</v>
      </c>
      <c r="J6521" s="94">
        <v>22421</v>
      </c>
      <c r="K6521" s="95">
        <v>57443</v>
      </c>
      <c r="L6521" s="96">
        <v>8125686.9000000497</v>
      </c>
    </row>
    <row r="6522" spans="1:12" s="97" customFormat="1" ht="15" customHeight="1" x14ac:dyDescent="0.25">
      <c r="A6522" s="91" t="s">
        <v>57</v>
      </c>
      <c r="B6522" s="92" t="s">
        <v>44</v>
      </c>
      <c r="C6522" s="92" t="s">
        <v>34</v>
      </c>
      <c r="D6522" s="92" t="s">
        <v>125</v>
      </c>
      <c r="E6522" s="92" t="s">
        <v>37</v>
      </c>
      <c r="F6522" s="92" t="s">
        <v>37</v>
      </c>
      <c r="G6522" s="93" t="s">
        <v>41</v>
      </c>
      <c r="H6522" s="93" t="s">
        <v>37</v>
      </c>
      <c r="I6522" s="92" t="s">
        <v>117</v>
      </c>
      <c r="J6522" s="94">
        <v>15704</v>
      </c>
      <c r="K6522" s="95">
        <v>63850</v>
      </c>
      <c r="L6522" s="96">
        <v>9016353.0700013004</v>
      </c>
    </row>
    <row r="6523" spans="1:12" s="97" customFormat="1" ht="15" customHeight="1" x14ac:dyDescent="0.25">
      <c r="A6523" s="91" t="s">
        <v>57</v>
      </c>
      <c r="B6523" s="92" t="s">
        <v>44</v>
      </c>
      <c r="C6523" s="92" t="s">
        <v>34</v>
      </c>
      <c r="D6523" s="92" t="s">
        <v>125</v>
      </c>
      <c r="E6523" s="92" t="s">
        <v>37</v>
      </c>
      <c r="F6523" s="92" t="s">
        <v>37</v>
      </c>
      <c r="G6523" s="93" t="s">
        <v>41</v>
      </c>
      <c r="H6523" s="93" t="s">
        <v>37</v>
      </c>
      <c r="I6523" s="92" t="s">
        <v>45</v>
      </c>
      <c r="J6523" s="94">
        <v>36316</v>
      </c>
      <c r="K6523" s="95">
        <v>78051</v>
      </c>
      <c r="L6523" s="96">
        <v>10882736.499999501</v>
      </c>
    </row>
    <row r="6524" spans="1:12" s="97" customFormat="1" ht="15" customHeight="1" x14ac:dyDescent="0.25">
      <c r="A6524" s="91" t="s">
        <v>57</v>
      </c>
      <c r="B6524" s="92" t="s">
        <v>44</v>
      </c>
      <c r="C6524" s="92" t="s">
        <v>34</v>
      </c>
      <c r="D6524" s="92" t="s">
        <v>125</v>
      </c>
      <c r="E6524" s="92" t="s">
        <v>37</v>
      </c>
      <c r="F6524" s="92" t="s">
        <v>37</v>
      </c>
      <c r="G6524" s="93" t="s">
        <v>42</v>
      </c>
      <c r="H6524" s="93" t="s">
        <v>37</v>
      </c>
      <c r="I6524" s="92" t="s">
        <v>117</v>
      </c>
      <c r="J6524" s="94">
        <v>13166</v>
      </c>
      <c r="K6524" s="95">
        <v>50108</v>
      </c>
      <c r="L6524" s="96">
        <v>7228539.40000067</v>
      </c>
    </row>
    <row r="6525" spans="1:12" s="97" customFormat="1" ht="15" customHeight="1" x14ac:dyDescent="0.25">
      <c r="A6525" s="91" t="s">
        <v>57</v>
      </c>
      <c r="B6525" s="92" t="s">
        <v>44</v>
      </c>
      <c r="C6525" s="92" t="s">
        <v>34</v>
      </c>
      <c r="D6525" s="92" t="s">
        <v>125</v>
      </c>
      <c r="E6525" s="92" t="s">
        <v>37</v>
      </c>
      <c r="F6525" s="92" t="s">
        <v>37</v>
      </c>
      <c r="G6525" s="93" t="s">
        <v>42</v>
      </c>
      <c r="H6525" s="93" t="s">
        <v>37</v>
      </c>
      <c r="I6525" s="92" t="s">
        <v>45</v>
      </c>
      <c r="J6525" s="94">
        <v>32624</v>
      </c>
      <c r="K6525" s="95">
        <v>72763</v>
      </c>
      <c r="L6525" s="96">
        <v>10451518.9099996</v>
      </c>
    </row>
    <row r="6526" spans="1:12" s="97" customFormat="1" ht="15" customHeight="1" x14ac:dyDescent="0.25">
      <c r="A6526" s="91" t="s">
        <v>57</v>
      </c>
      <c r="B6526" s="92" t="s">
        <v>44</v>
      </c>
      <c r="C6526" s="92" t="s">
        <v>34</v>
      </c>
      <c r="D6526" s="92" t="s">
        <v>125</v>
      </c>
      <c r="E6526" s="92" t="s">
        <v>37</v>
      </c>
      <c r="F6526" s="92" t="s">
        <v>37</v>
      </c>
      <c r="G6526" s="93" t="s">
        <v>43</v>
      </c>
      <c r="H6526" s="93" t="s">
        <v>37</v>
      </c>
      <c r="I6526" s="92" t="s">
        <v>117</v>
      </c>
      <c r="J6526" s="94">
        <v>12549</v>
      </c>
      <c r="K6526" s="95">
        <v>45454</v>
      </c>
      <c r="L6526" s="96">
        <v>6649363.0600006301</v>
      </c>
    </row>
    <row r="6527" spans="1:12" s="97" customFormat="1" ht="15" customHeight="1" x14ac:dyDescent="0.25">
      <c r="A6527" s="91" t="s">
        <v>57</v>
      </c>
      <c r="B6527" s="92" t="s">
        <v>44</v>
      </c>
      <c r="C6527" s="92" t="s">
        <v>34</v>
      </c>
      <c r="D6527" s="92" t="s">
        <v>125</v>
      </c>
      <c r="E6527" s="92" t="s">
        <v>37</v>
      </c>
      <c r="F6527" s="92" t="s">
        <v>37</v>
      </c>
      <c r="G6527" s="93" t="s">
        <v>43</v>
      </c>
      <c r="H6527" s="93" t="s">
        <v>37</v>
      </c>
      <c r="I6527" s="92" t="s">
        <v>45</v>
      </c>
      <c r="J6527" s="94">
        <v>30979</v>
      </c>
      <c r="K6527" s="95">
        <v>69350</v>
      </c>
      <c r="L6527" s="96">
        <v>10059003.469999701</v>
      </c>
    </row>
    <row r="6528" spans="1:12" s="97" customFormat="1" ht="15" customHeight="1" x14ac:dyDescent="0.25">
      <c r="A6528" s="91" t="s">
        <v>57</v>
      </c>
      <c r="B6528" s="92" t="s">
        <v>44</v>
      </c>
      <c r="C6528" s="92" t="s">
        <v>34</v>
      </c>
      <c r="D6528" s="92" t="s">
        <v>125</v>
      </c>
      <c r="E6528" s="92" t="s">
        <v>37</v>
      </c>
      <c r="F6528" s="92" t="s">
        <v>37</v>
      </c>
      <c r="G6528" s="93" t="s">
        <v>44</v>
      </c>
      <c r="H6528" s="93" t="s">
        <v>37</v>
      </c>
      <c r="I6528" s="92" t="s">
        <v>117</v>
      </c>
      <c r="J6528" s="94">
        <v>11216</v>
      </c>
      <c r="K6528" s="95">
        <v>37718</v>
      </c>
      <c r="L6528" s="96">
        <v>5635730.0400003502</v>
      </c>
    </row>
    <row r="6529" spans="1:12" s="97" customFormat="1" ht="15" customHeight="1" x14ac:dyDescent="0.25">
      <c r="A6529" s="91" t="s">
        <v>57</v>
      </c>
      <c r="B6529" s="92" t="s">
        <v>44</v>
      </c>
      <c r="C6529" s="92" t="s">
        <v>34</v>
      </c>
      <c r="D6529" s="92" t="s">
        <v>125</v>
      </c>
      <c r="E6529" s="92" t="s">
        <v>37</v>
      </c>
      <c r="F6529" s="92" t="s">
        <v>37</v>
      </c>
      <c r="G6529" s="93" t="s">
        <v>44</v>
      </c>
      <c r="H6529" s="93" t="s">
        <v>37</v>
      </c>
      <c r="I6529" s="92" t="s">
        <v>45</v>
      </c>
      <c r="J6529" s="94">
        <v>30221</v>
      </c>
      <c r="K6529" s="95">
        <v>67804</v>
      </c>
      <c r="L6529" s="96">
        <v>9971589.3299997095</v>
      </c>
    </row>
    <row r="6530" spans="1:12" s="97" customFormat="1" ht="15" customHeight="1" x14ac:dyDescent="0.25">
      <c r="A6530" s="91" t="s">
        <v>57</v>
      </c>
      <c r="B6530" s="92" t="s">
        <v>44</v>
      </c>
      <c r="C6530" s="92" t="s">
        <v>34</v>
      </c>
      <c r="D6530" s="92" t="s">
        <v>125</v>
      </c>
      <c r="E6530" s="92" t="s">
        <v>37</v>
      </c>
      <c r="F6530" s="92" t="s">
        <v>37</v>
      </c>
      <c r="G6530" s="93" t="s">
        <v>98</v>
      </c>
      <c r="H6530" s="93" t="s">
        <v>37</v>
      </c>
      <c r="I6530" s="92" t="s">
        <v>117</v>
      </c>
      <c r="J6530" s="94">
        <v>11338</v>
      </c>
      <c r="K6530" s="95">
        <v>41392</v>
      </c>
      <c r="L6530" s="96">
        <v>6232546.5400005504</v>
      </c>
    </row>
    <row r="6531" spans="1:12" s="97" customFormat="1" ht="15" customHeight="1" x14ac:dyDescent="0.25">
      <c r="A6531" s="91" t="s">
        <v>57</v>
      </c>
      <c r="B6531" s="92" t="s">
        <v>44</v>
      </c>
      <c r="C6531" s="92" t="s">
        <v>34</v>
      </c>
      <c r="D6531" s="92" t="s">
        <v>125</v>
      </c>
      <c r="E6531" s="92" t="s">
        <v>37</v>
      </c>
      <c r="F6531" s="92" t="s">
        <v>37</v>
      </c>
      <c r="G6531" s="93" t="s">
        <v>98</v>
      </c>
      <c r="H6531" s="93" t="s">
        <v>37</v>
      </c>
      <c r="I6531" s="92" t="s">
        <v>45</v>
      </c>
      <c r="J6531" s="94">
        <v>32129</v>
      </c>
      <c r="K6531" s="95">
        <v>85409</v>
      </c>
      <c r="L6531" s="96">
        <v>12882689.639998499</v>
      </c>
    </row>
    <row r="6532" spans="1:12" s="97" customFormat="1" ht="15" customHeight="1" x14ac:dyDescent="0.25">
      <c r="A6532" s="91" t="s">
        <v>57</v>
      </c>
      <c r="B6532" s="92" t="s">
        <v>44</v>
      </c>
      <c r="C6532" s="92" t="s">
        <v>34</v>
      </c>
      <c r="D6532" s="92" t="s">
        <v>125</v>
      </c>
      <c r="E6532" s="92" t="s">
        <v>37</v>
      </c>
      <c r="F6532" s="92" t="s">
        <v>37</v>
      </c>
      <c r="G6532" s="93" t="s">
        <v>37</v>
      </c>
      <c r="H6532" s="93" t="s">
        <v>122</v>
      </c>
      <c r="I6532" s="92" t="s">
        <v>117</v>
      </c>
      <c r="J6532" s="94">
        <v>4628</v>
      </c>
      <c r="K6532" s="95">
        <v>17022</v>
      </c>
      <c r="L6532" s="96">
        <v>2379365.41999987</v>
      </c>
    </row>
    <row r="6533" spans="1:12" s="97" customFormat="1" ht="15" customHeight="1" x14ac:dyDescent="0.25">
      <c r="A6533" s="91" t="s">
        <v>57</v>
      </c>
      <c r="B6533" s="92" t="s">
        <v>44</v>
      </c>
      <c r="C6533" s="92" t="s">
        <v>34</v>
      </c>
      <c r="D6533" s="92" t="s">
        <v>125</v>
      </c>
      <c r="E6533" s="92" t="s">
        <v>37</v>
      </c>
      <c r="F6533" s="92" t="s">
        <v>37</v>
      </c>
      <c r="G6533" s="93" t="s">
        <v>37</v>
      </c>
      <c r="H6533" s="93" t="s">
        <v>122</v>
      </c>
      <c r="I6533" s="92" t="s">
        <v>45</v>
      </c>
      <c r="J6533" s="94">
        <v>9803</v>
      </c>
      <c r="K6533" s="95">
        <v>18671</v>
      </c>
      <c r="L6533" s="96">
        <v>2520128.26000001</v>
      </c>
    </row>
    <row r="6534" spans="1:12" s="97" customFormat="1" ht="15" customHeight="1" x14ac:dyDescent="0.25">
      <c r="A6534" s="91" t="s">
        <v>57</v>
      </c>
      <c r="B6534" s="92" t="s">
        <v>44</v>
      </c>
      <c r="C6534" s="92" t="s">
        <v>34</v>
      </c>
      <c r="D6534" s="92" t="s">
        <v>125</v>
      </c>
      <c r="E6534" s="92" t="s">
        <v>37</v>
      </c>
      <c r="F6534" s="92" t="s">
        <v>37</v>
      </c>
      <c r="G6534" s="93" t="s">
        <v>37</v>
      </c>
      <c r="H6534" s="93" t="s">
        <v>37</v>
      </c>
      <c r="I6534" s="92" t="s">
        <v>117</v>
      </c>
      <c r="J6534" s="94">
        <v>59799</v>
      </c>
      <c r="K6534" s="95">
        <v>244674</v>
      </c>
      <c r="L6534" s="96">
        <v>35608812.519982897</v>
      </c>
    </row>
    <row r="6535" spans="1:12" s="97" customFormat="1" ht="15" customHeight="1" x14ac:dyDescent="0.25">
      <c r="A6535" s="91" t="s">
        <v>57</v>
      </c>
      <c r="B6535" s="92" t="s">
        <v>44</v>
      </c>
      <c r="C6535" s="92" t="s">
        <v>34</v>
      </c>
      <c r="D6535" s="92" t="s">
        <v>125</v>
      </c>
      <c r="E6535" s="92" t="s">
        <v>37</v>
      </c>
      <c r="F6535" s="92" t="s">
        <v>37</v>
      </c>
      <c r="G6535" s="93" t="s">
        <v>37</v>
      </c>
      <c r="H6535" s="93" t="s">
        <v>37</v>
      </c>
      <c r="I6535" s="92" t="s">
        <v>45</v>
      </c>
      <c r="J6535" s="94">
        <v>155784</v>
      </c>
      <c r="K6535" s="95">
        <v>379391</v>
      </c>
      <c r="L6535" s="96">
        <v>55143618.570023097</v>
      </c>
    </row>
    <row r="6536" spans="1:12" s="97" customFormat="1" ht="15" customHeight="1" x14ac:dyDescent="0.25">
      <c r="A6536" s="91" t="s">
        <v>57</v>
      </c>
      <c r="B6536" s="92" t="s">
        <v>44</v>
      </c>
      <c r="C6536" s="92" t="s">
        <v>34</v>
      </c>
      <c r="D6536" s="92" t="s">
        <v>125</v>
      </c>
      <c r="E6536" s="92" t="s">
        <v>37</v>
      </c>
      <c r="F6536" s="92" t="s">
        <v>37</v>
      </c>
      <c r="G6536" s="93" t="s">
        <v>37</v>
      </c>
      <c r="H6536" s="93" t="s">
        <v>64</v>
      </c>
      <c r="I6536" s="92" t="s">
        <v>117</v>
      </c>
      <c r="J6536" s="94">
        <v>54533</v>
      </c>
      <c r="K6536" s="95">
        <v>223050</v>
      </c>
      <c r="L6536" s="96">
        <v>32618104.059984501</v>
      </c>
    </row>
    <row r="6537" spans="1:12" s="97" customFormat="1" ht="15" customHeight="1" x14ac:dyDescent="0.25">
      <c r="A6537" s="91" t="s">
        <v>57</v>
      </c>
      <c r="B6537" s="92" t="s">
        <v>44</v>
      </c>
      <c r="C6537" s="92" t="s">
        <v>34</v>
      </c>
      <c r="D6537" s="92" t="s">
        <v>125</v>
      </c>
      <c r="E6537" s="92" t="s">
        <v>37</v>
      </c>
      <c r="F6537" s="92" t="s">
        <v>37</v>
      </c>
      <c r="G6537" s="93" t="s">
        <v>37</v>
      </c>
      <c r="H6537" s="93" t="s">
        <v>64</v>
      </c>
      <c r="I6537" s="92" t="s">
        <v>45</v>
      </c>
      <c r="J6537" s="94">
        <v>145234</v>
      </c>
      <c r="K6537" s="95">
        <v>357388</v>
      </c>
      <c r="L6537" s="96">
        <v>52122942.690019898</v>
      </c>
    </row>
    <row r="6538" spans="1:12" s="97" customFormat="1" ht="15" customHeight="1" x14ac:dyDescent="0.25">
      <c r="A6538" s="91" t="s">
        <v>57</v>
      </c>
      <c r="B6538" s="92" t="s">
        <v>44</v>
      </c>
      <c r="C6538" s="92" t="s">
        <v>34</v>
      </c>
      <c r="D6538" s="92" t="s">
        <v>124</v>
      </c>
      <c r="E6538" s="92" t="s">
        <v>61</v>
      </c>
      <c r="F6538" s="92" t="s">
        <v>37</v>
      </c>
      <c r="G6538" s="93" t="s">
        <v>37</v>
      </c>
      <c r="H6538" s="93" t="s">
        <v>37</v>
      </c>
      <c r="I6538" s="92" t="s">
        <v>117</v>
      </c>
      <c r="J6538" s="94">
        <v>3362</v>
      </c>
      <c r="K6538" s="95">
        <v>5100</v>
      </c>
      <c r="L6538" s="96">
        <v>478235.86999999202</v>
      </c>
    </row>
    <row r="6539" spans="1:12" s="97" customFormat="1" ht="15" customHeight="1" x14ac:dyDescent="0.25">
      <c r="A6539" s="91" t="s">
        <v>57</v>
      </c>
      <c r="B6539" s="92" t="s">
        <v>44</v>
      </c>
      <c r="C6539" s="92" t="s">
        <v>34</v>
      </c>
      <c r="D6539" s="92" t="s">
        <v>124</v>
      </c>
      <c r="E6539" s="92" t="s">
        <v>61</v>
      </c>
      <c r="F6539" s="92" t="s">
        <v>37</v>
      </c>
      <c r="G6539" s="93" t="s">
        <v>37</v>
      </c>
      <c r="H6539" s="93" t="s">
        <v>37</v>
      </c>
      <c r="I6539" s="92" t="s">
        <v>45</v>
      </c>
      <c r="J6539" s="94">
        <v>4028</v>
      </c>
      <c r="K6539" s="95">
        <v>6340</v>
      </c>
      <c r="L6539" s="96">
        <v>756469.93</v>
      </c>
    </row>
    <row r="6540" spans="1:12" s="97" customFormat="1" ht="15" customHeight="1" x14ac:dyDescent="0.25">
      <c r="A6540" s="91" t="s">
        <v>57</v>
      </c>
      <c r="B6540" s="92" t="s">
        <v>44</v>
      </c>
      <c r="C6540" s="92" t="s">
        <v>34</v>
      </c>
      <c r="D6540" s="92" t="s">
        <v>124</v>
      </c>
      <c r="E6540" s="92" t="s">
        <v>62</v>
      </c>
      <c r="F6540" s="92" t="s">
        <v>37</v>
      </c>
      <c r="G6540" s="93" t="s">
        <v>37</v>
      </c>
      <c r="H6540" s="93" t="s">
        <v>37</v>
      </c>
      <c r="I6540" s="92" t="s">
        <v>117</v>
      </c>
      <c r="J6540" s="94">
        <v>1647</v>
      </c>
      <c r="K6540" s="95">
        <v>2243</v>
      </c>
      <c r="L6540" s="96">
        <v>242047</v>
      </c>
    </row>
    <row r="6541" spans="1:12" s="97" customFormat="1" ht="15" customHeight="1" x14ac:dyDescent="0.25">
      <c r="A6541" s="91" t="s">
        <v>57</v>
      </c>
      <c r="B6541" s="92" t="s">
        <v>44</v>
      </c>
      <c r="C6541" s="92" t="s">
        <v>34</v>
      </c>
      <c r="D6541" s="92" t="s">
        <v>124</v>
      </c>
      <c r="E6541" s="92" t="s">
        <v>62</v>
      </c>
      <c r="F6541" s="92" t="s">
        <v>37</v>
      </c>
      <c r="G6541" s="93" t="s">
        <v>37</v>
      </c>
      <c r="H6541" s="93" t="s">
        <v>37</v>
      </c>
      <c r="I6541" s="92" t="s">
        <v>45</v>
      </c>
      <c r="J6541" s="94">
        <v>2540</v>
      </c>
      <c r="K6541" s="95">
        <v>3853</v>
      </c>
      <c r="L6541" s="96">
        <v>518771.44999999797</v>
      </c>
    </row>
    <row r="6542" spans="1:12" s="97" customFormat="1" ht="15" customHeight="1" x14ac:dyDescent="0.25">
      <c r="A6542" s="91" t="s">
        <v>57</v>
      </c>
      <c r="B6542" s="92" t="s">
        <v>44</v>
      </c>
      <c r="C6542" s="92" t="s">
        <v>34</v>
      </c>
      <c r="D6542" s="92" t="s">
        <v>124</v>
      </c>
      <c r="E6542" s="92" t="s">
        <v>37</v>
      </c>
      <c r="F6542" s="92" t="s">
        <v>120</v>
      </c>
      <c r="G6542" s="93" t="s">
        <v>37</v>
      </c>
      <c r="H6542" s="93" t="s">
        <v>37</v>
      </c>
      <c r="I6542" s="92" t="s">
        <v>117</v>
      </c>
      <c r="J6542" s="94">
        <v>4395</v>
      </c>
      <c r="K6542" s="95">
        <v>6473</v>
      </c>
      <c r="L6542" s="96">
        <v>655069.27999999095</v>
      </c>
    </row>
    <row r="6543" spans="1:12" s="97" customFormat="1" ht="15" customHeight="1" x14ac:dyDescent="0.25">
      <c r="A6543" s="91" t="s">
        <v>57</v>
      </c>
      <c r="B6543" s="92" t="s">
        <v>44</v>
      </c>
      <c r="C6543" s="92" t="s">
        <v>34</v>
      </c>
      <c r="D6543" s="92" t="s">
        <v>124</v>
      </c>
      <c r="E6543" s="92" t="s">
        <v>37</v>
      </c>
      <c r="F6543" s="92" t="s">
        <v>120</v>
      </c>
      <c r="G6543" s="93" t="s">
        <v>37</v>
      </c>
      <c r="H6543" s="93" t="s">
        <v>37</v>
      </c>
      <c r="I6543" s="92" t="s">
        <v>45</v>
      </c>
      <c r="J6543" s="94">
        <v>5672</v>
      </c>
      <c r="K6543" s="95">
        <v>8273</v>
      </c>
      <c r="L6543" s="96">
        <v>1019371.93</v>
      </c>
    </row>
    <row r="6544" spans="1:12" s="97" customFormat="1" ht="15" customHeight="1" x14ac:dyDescent="0.25">
      <c r="A6544" s="91" t="s">
        <v>57</v>
      </c>
      <c r="B6544" s="92" t="s">
        <v>44</v>
      </c>
      <c r="C6544" s="92" t="s">
        <v>34</v>
      </c>
      <c r="D6544" s="92" t="s">
        <v>124</v>
      </c>
      <c r="E6544" s="92" t="s">
        <v>37</v>
      </c>
      <c r="F6544" s="92" t="s">
        <v>37</v>
      </c>
      <c r="G6544" s="93" t="s">
        <v>41</v>
      </c>
      <c r="H6544" s="93" t="s">
        <v>37</v>
      </c>
      <c r="I6544" s="92" t="s">
        <v>117</v>
      </c>
      <c r="J6544" s="94">
        <v>908</v>
      </c>
      <c r="K6544" s="95">
        <v>1293</v>
      </c>
      <c r="L6544" s="96">
        <v>124134.350000001</v>
      </c>
    </row>
    <row r="6545" spans="1:12" s="97" customFormat="1" ht="15" customHeight="1" x14ac:dyDescent="0.25">
      <c r="A6545" s="91" t="s">
        <v>57</v>
      </c>
      <c r="B6545" s="92" t="s">
        <v>44</v>
      </c>
      <c r="C6545" s="92" t="s">
        <v>34</v>
      </c>
      <c r="D6545" s="92" t="s">
        <v>124</v>
      </c>
      <c r="E6545" s="92" t="s">
        <v>37</v>
      </c>
      <c r="F6545" s="92" t="s">
        <v>37</v>
      </c>
      <c r="G6545" s="93" t="s">
        <v>41</v>
      </c>
      <c r="H6545" s="93" t="s">
        <v>37</v>
      </c>
      <c r="I6545" s="92" t="s">
        <v>45</v>
      </c>
      <c r="J6545" s="94">
        <v>925</v>
      </c>
      <c r="K6545" s="95">
        <v>1349</v>
      </c>
      <c r="L6545" s="96">
        <v>174471.91</v>
      </c>
    </row>
    <row r="6546" spans="1:12" s="97" customFormat="1" ht="15" customHeight="1" x14ac:dyDescent="0.25">
      <c r="A6546" s="91" t="s">
        <v>57</v>
      </c>
      <c r="B6546" s="92" t="s">
        <v>44</v>
      </c>
      <c r="C6546" s="92" t="s">
        <v>34</v>
      </c>
      <c r="D6546" s="92" t="s">
        <v>124</v>
      </c>
      <c r="E6546" s="92" t="s">
        <v>37</v>
      </c>
      <c r="F6546" s="92" t="s">
        <v>37</v>
      </c>
      <c r="G6546" s="93" t="s">
        <v>42</v>
      </c>
      <c r="H6546" s="93" t="s">
        <v>37</v>
      </c>
      <c r="I6546" s="92" t="s">
        <v>117</v>
      </c>
      <c r="J6546" s="94">
        <v>932</v>
      </c>
      <c r="K6546" s="95">
        <v>1318</v>
      </c>
      <c r="L6546" s="96">
        <v>130404.710000001</v>
      </c>
    </row>
    <row r="6547" spans="1:12" s="97" customFormat="1" ht="15" customHeight="1" x14ac:dyDescent="0.25">
      <c r="A6547" s="91" t="s">
        <v>57</v>
      </c>
      <c r="B6547" s="92" t="s">
        <v>44</v>
      </c>
      <c r="C6547" s="92" t="s">
        <v>34</v>
      </c>
      <c r="D6547" s="92" t="s">
        <v>124</v>
      </c>
      <c r="E6547" s="92" t="s">
        <v>37</v>
      </c>
      <c r="F6547" s="92" t="s">
        <v>37</v>
      </c>
      <c r="G6547" s="93" t="s">
        <v>42</v>
      </c>
      <c r="H6547" s="93" t="s">
        <v>37</v>
      </c>
      <c r="I6547" s="92" t="s">
        <v>45</v>
      </c>
      <c r="J6547" s="94">
        <v>1143</v>
      </c>
      <c r="K6547" s="95">
        <v>1747</v>
      </c>
      <c r="L6547" s="96">
        <v>222240.51</v>
      </c>
    </row>
    <row r="6548" spans="1:12" s="97" customFormat="1" ht="15" customHeight="1" x14ac:dyDescent="0.25">
      <c r="A6548" s="91" t="s">
        <v>57</v>
      </c>
      <c r="B6548" s="92" t="s">
        <v>44</v>
      </c>
      <c r="C6548" s="92" t="s">
        <v>34</v>
      </c>
      <c r="D6548" s="92" t="s">
        <v>124</v>
      </c>
      <c r="E6548" s="92" t="s">
        <v>37</v>
      </c>
      <c r="F6548" s="92" t="s">
        <v>37</v>
      </c>
      <c r="G6548" s="93" t="s">
        <v>43</v>
      </c>
      <c r="H6548" s="93" t="s">
        <v>37</v>
      </c>
      <c r="I6548" s="92" t="s">
        <v>117</v>
      </c>
      <c r="J6548" s="94">
        <v>967</v>
      </c>
      <c r="K6548" s="95">
        <v>1426</v>
      </c>
      <c r="L6548" s="96">
        <v>135667.53000000099</v>
      </c>
    </row>
    <row r="6549" spans="1:12" s="97" customFormat="1" ht="15" customHeight="1" x14ac:dyDescent="0.25">
      <c r="A6549" s="91" t="s">
        <v>57</v>
      </c>
      <c r="B6549" s="92" t="s">
        <v>44</v>
      </c>
      <c r="C6549" s="92" t="s">
        <v>34</v>
      </c>
      <c r="D6549" s="92" t="s">
        <v>124</v>
      </c>
      <c r="E6549" s="92" t="s">
        <v>37</v>
      </c>
      <c r="F6549" s="92" t="s">
        <v>37</v>
      </c>
      <c r="G6549" s="93" t="s">
        <v>43</v>
      </c>
      <c r="H6549" s="93" t="s">
        <v>37</v>
      </c>
      <c r="I6549" s="92" t="s">
        <v>45</v>
      </c>
      <c r="J6549" s="94">
        <v>1167</v>
      </c>
      <c r="K6549" s="95">
        <v>1666</v>
      </c>
      <c r="L6549" s="96">
        <v>206860.31</v>
      </c>
    </row>
    <row r="6550" spans="1:12" s="97" customFormat="1" ht="15" customHeight="1" x14ac:dyDescent="0.25">
      <c r="A6550" s="91" t="s">
        <v>57</v>
      </c>
      <c r="B6550" s="92" t="s">
        <v>44</v>
      </c>
      <c r="C6550" s="92" t="s">
        <v>34</v>
      </c>
      <c r="D6550" s="92" t="s">
        <v>124</v>
      </c>
      <c r="E6550" s="92" t="s">
        <v>37</v>
      </c>
      <c r="F6550" s="92" t="s">
        <v>37</v>
      </c>
      <c r="G6550" s="93" t="s">
        <v>44</v>
      </c>
      <c r="H6550" s="93" t="s">
        <v>37</v>
      </c>
      <c r="I6550" s="92" t="s">
        <v>117</v>
      </c>
      <c r="J6550" s="94">
        <v>1125</v>
      </c>
      <c r="K6550" s="95">
        <v>1556</v>
      </c>
      <c r="L6550" s="96">
        <v>157088.52000000101</v>
      </c>
    </row>
    <row r="6551" spans="1:12" s="97" customFormat="1" ht="15" customHeight="1" x14ac:dyDescent="0.25">
      <c r="A6551" s="91" t="s">
        <v>57</v>
      </c>
      <c r="B6551" s="92" t="s">
        <v>44</v>
      </c>
      <c r="C6551" s="92" t="s">
        <v>34</v>
      </c>
      <c r="D6551" s="92" t="s">
        <v>124</v>
      </c>
      <c r="E6551" s="92" t="s">
        <v>37</v>
      </c>
      <c r="F6551" s="92" t="s">
        <v>37</v>
      </c>
      <c r="G6551" s="93" t="s">
        <v>44</v>
      </c>
      <c r="H6551" s="93" t="s">
        <v>37</v>
      </c>
      <c r="I6551" s="92" t="s">
        <v>45</v>
      </c>
      <c r="J6551" s="94">
        <v>1507</v>
      </c>
      <c r="K6551" s="95">
        <v>2289</v>
      </c>
      <c r="L6551" s="96">
        <v>289838.46000000002</v>
      </c>
    </row>
    <row r="6552" spans="1:12" s="97" customFormat="1" ht="15" customHeight="1" x14ac:dyDescent="0.25">
      <c r="A6552" s="91" t="s">
        <v>57</v>
      </c>
      <c r="B6552" s="92" t="s">
        <v>44</v>
      </c>
      <c r="C6552" s="92" t="s">
        <v>34</v>
      </c>
      <c r="D6552" s="92" t="s">
        <v>124</v>
      </c>
      <c r="E6552" s="92" t="s">
        <v>37</v>
      </c>
      <c r="F6552" s="92" t="s">
        <v>37</v>
      </c>
      <c r="G6552" s="93" t="s">
        <v>98</v>
      </c>
      <c r="H6552" s="93" t="s">
        <v>37</v>
      </c>
      <c r="I6552" s="92" t="s">
        <v>117</v>
      </c>
      <c r="J6552" s="94">
        <v>1190</v>
      </c>
      <c r="K6552" s="95">
        <v>1667</v>
      </c>
      <c r="L6552" s="96">
        <v>165483.32999999999</v>
      </c>
    </row>
    <row r="6553" spans="1:12" s="97" customFormat="1" ht="15" customHeight="1" x14ac:dyDescent="0.25">
      <c r="A6553" s="91" t="s">
        <v>57</v>
      </c>
      <c r="B6553" s="92" t="s">
        <v>44</v>
      </c>
      <c r="C6553" s="92" t="s">
        <v>34</v>
      </c>
      <c r="D6553" s="92" t="s">
        <v>124</v>
      </c>
      <c r="E6553" s="92" t="s">
        <v>37</v>
      </c>
      <c r="F6553" s="92" t="s">
        <v>37</v>
      </c>
      <c r="G6553" s="93" t="s">
        <v>98</v>
      </c>
      <c r="H6553" s="93" t="s">
        <v>37</v>
      </c>
      <c r="I6553" s="92" t="s">
        <v>45</v>
      </c>
      <c r="J6553" s="94">
        <v>1974</v>
      </c>
      <c r="K6553" s="95">
        <v>3076</v>
      </c>
      <c r="L6553" s="96">
        <v>374594.679999999</v>
      </c>
    </row>
    <row r="6554" spans="1:12" s="97" customFormat="1" ht="15" customHeight="1" x14ac:dyDescent="0.25">
      <c r="A6554" s="91" t="s">
        <v>57</v>
      </c>
      <c r="B6554" s="92" t="s">
        <v>44</v>
      </c>
      <c r="C6554" s="92" t="s">
        <v>34</v>
      </c>
      <c r="D6554" s="92" t="s">
        <v>124</v>
      </c>
      <c r="E6554" s="92" t="s">
        <v>37</v>
      </c>
      <c r="F6554" s="92" t="s">
        <v>37</v>
      </c>
      <c r="G6554" s="93" t="s">
        <v>37</v>
      </c>
      <c r="H6554" s="93" t="s">
        <v>122</v>
      </c>
      <c r="I6554" s="92" t="s">
        <v>117</v>
      </c>
      <c r="J6554" s="94">
        <v>381</v>
      </c>
      <c r="K6554" s="95">
        <v>613</v>
      </c>
      <c r="L6554" s="96">
        <v>63312.82</v>
      </c>
    </row>
    <row r="6555" spans="1:12" s="97" customFormat="1" ht="15" customHeight="1" x14ac:dyDescent="0.25">
      <c r="A6555" s="91" t="s">
        <v>57</v>
      </c>
      <c r="B6555" s="92" t="s">
        <v>44</v>
      </c>
      <c r="C6555" s="92" t="s">
        <v>34</v>
      </c>
      <c r="D6555" s="92" t="s">
        <v>124</v>
      </c>
      <c r="E6555" s="92" t="s">
        <v>37</v>
      </c>
      <c r="F6555" s="92" t="s">
        <v>37</v>
      </c>
      <c r="G6555" s="93" t="s">
        <v>37</v>
      </c>
      <c r="H6555" s="93" t="s">
        <v>122</v>
      </c>
      <c r="I6555" s="92" t="s">
        <v>45</v>
      </c>
      <c r="J6555" s="94">
        <v>465</v>
      </c>
      <c r="K6555" s="95">
        <v>621</v>
      </c>
      <c r="L6555" s="96">
        <v>79357.56</v>
      </c>
    </row>
    <row r="6556" spans="1:12" s="97" customFormat="1" ht="15" customHeight="1" x14ac:dyDescent="0.25">
      <c r="A6556" s="91" t="s">
        <v>57</v>
      </c>
      <c r="B6556" s="92" t="s">
        <v>44</v>
      </c>
      <c r="C6556" s="92" t="s">
        <v>34</v>
      </c>
      <c r="D6556" s="92" t="s">
        <v>124</v>
      </c>
      <c r="E6556" s="92" t="s">
        <v>37</v>
      </c>
      <c r="F6556" s="92" t="s">
        <v>37</v>
      </c>
      <c r="G6556" s="93" t="s">
        <v>37</v>
      </c>
      <c r="H6556" s="93" t="s">
        <v>37</v>
      </c>
      <c r="I6556" s="92" t="s">
        <v>117</v>
      </c>
      <c r="J6556" s="94">
        <v>5030</v>
      </c>
      <c r="K6556" s="95">
        <v>7374</v>
      </c>
      <c r="L6556" s="96">
        <v>723295.68999999203</v>
      </c>
    </row>
    <row r="6557" spans="1:12" s="97" customFormat="1" ht="15" customHeight="1" x14ac:dyDescent="0.25">
      <c r="A6557" s="91" t="s">
        <v>57</v>
      </c>
      <c r="B6557" s="92" t="s">
        <v>44</v>
      </c>
      <c r="C6557" s="92" t="s">
        <v>34</v>
      </c>
      <c r="D6557" s="92" t="s">
        <v>124</v>
      </c>
      <c r="E6557" s="92" t="s">
        <v>37</v>
      </c>
      <c r="F6557" s="92" t="s">
        <v>37</v>
      </c>
      <c r="G6557" s="93" t="s">
        <v>37</v>
      </c>
      <c r="H6557" s="93" t="s">
        <v>37</v>
      </c>
      <c r="I6557" s="92" t="s">
        <v>45</v>
      </c>
      <c r="J6557" s="94">
        <v>6582</v>
      </c>
      <c r="K6557" s="95">
        <v>10216</v>
      </c>
      <c r="L6557" s="96">
        <v>1277781.3300000101</v>
      </c>
    </row>
    <row r="6558" spans="1:12" s="97" customFormat="1" ht="15" customHeight="1" x14ac:dyDescent="0.25">
      <c r="A6558" s="91" t="s">
        <v>57</v>
      </c>
      <c r="B6558" s="92" t="s">
        <v>44</v>
      </c>
      <c r="C6558" s="92" t="s">
        <v>34</v>
      </c>
      <c r="D6558" s="92" t="s">
        <v>124</v>
      </c>
      <c r="E6558" s="92" t="s">
        <v>37</v>
      </c>
      <c r="F6558" s="92" t="s">
        <v>37</v>
      </c>
      <c r="G6558" s="93" t="s">
        <v>37</v>
      </c>
      <c r="H6558" s="93" t="s">
        <v>64</v>
      </c>
      <c r="I6558" s="92" t="s">
        <v>117</v>
      </c>
      <c r="J6558" s="94">
        <v>4640</v>
      </c>
      <c r="K6558" s="95">
        <v>6718</v>
      </c>
      <c r="L6558" s="96">
        <v>656273.69999999099</v>
      </c>
    </row>
    <row r="6559" spans="1:12" s="97" customFormat="1" ht="15" customHeight="1" x14ac:dyDescent="0.25">
      <c r="A6559" s="91" t="s">
        <v>57</v>
      </c>
      <c r="B6559" s="92" t="s">
        <v>44</v>
      </c>
      <c r="C6559" s="92" t="s">
        <v>34</v>
      </c>
      <c r="D6559" s="92" t="s">
        <v>124</v>
      </c>
      <c r="E6559" s="92" t="s">
        <v>37</v>
      </c>
      <c r="F6559" s="92" t="s">
        <v>37</v>
      </c>
      <c r="G6559" s="93" t="s">
        <v>37</v>
      </c>
      <c r="H6559" s="93" t="s">
        <v>64</v>
      </c>
      <c r="I6559" s="92" t="s">
        <v>45</v>
      </c>
      <c r="J6559" s="94">
        <v>6109</v>
      </c>
      <c r="K6559" s="95">
        <v>9566</v>
      </c>
      <c r="L6559" s="96">
        <v>1195389.0600000101</v>
      </c>
    </row>
    <row r="6560" spans="1:12" s="97" customFormat="1" ht="15" customHeight="1" x14ac:dyDescent="0.25">
      <c r="A6560" s="91" t="s">
        <v>57</v>
      </c>
      <c r="B6560" s="92" t="s">
        <v>44</v>
      </c>
      <c r="C6560" s="92" t="s">
        <v>34</v>
      </c>
      <c r="D6560" s="92" t="s">
        <v>37</v>
      </c>
      <c r="E6560" s="92" t="s">
        <v>61</v>
      </c>
      <c r="F6560" s="92" t="s">
        <v>120</v>
      </c>
      <c r="G6560" s="93" t="s">
        <v>37</v>
      </c>
      <c r="H6560" s="93" t="s">
        <v>37</v>
      </c>
      <c r="I6560" s="92" t="s">
        <v>117</v>
      </c>
      <c r="J6560" s="94">
        <v>15500</v>
      </c>
      <c r="K6560" s="95">
        <v>42902</v>
      </c>
      <c r="L6560" s="96">
        <v>4798925.7199999401</v>
      </c>
    </row>
    <row r="6561" spans="1:12" s="97" customFormat="1" ht="15" customHeight="1" x14ac:dyDescent="0.25">
      <c r="A6561" s="91" t="s">
        <v>57</v>
      </c>
      <c r="B6561" s="92" t="s">
        <v>44</v>
      </c>
      <c r="C6561" s="92" t="s">
        <v>34</v>
      </c>
      <c r="D6561" s="92" t="s">
        <v>37</v>
      </c>
      <c r="E6561" s="92" t="s">
        <v>61</v>
      </c>
      <c r="F6561" s="92" t="s">
        <v>120</v>
      </c>
      <c r="G6561" s="93" t="s">
        <v>37</v>
      </c>
      <c r="H6561" s="93" t="s">
        <v>37</v>
      </c>
      <c r="I6561" s="92" t="s">
        <v>45</v>
      </c>
      <c r="J6561" s="94">
        <v>30208</v>
      </c>
      <c r="K6561" s="95">
        <v>53244</v>
      </c>
      <c r="L6561" s="96">
        <v>5242658.0099996598</v>
      </c>
    </row>
    <row r="6562" spans="1:12" s="97" customFormat="1" ht="15" customHeight="1" x14ac:dyDescent="0.25">
      <c r="A6562" s="91" t="s">
        <v>57</v>
      </c>
      <c r="B6562" s="92" t="s">
        <v>44</v>
      </c>
      <c r="C6562" s="92" t="s">
        <v>34</v>
      </c>
      <c r="D6562" s="92" t="s">
        <v>37</v>
      </c>
      <c r="E6562" s="92" t="s">
        <v>61</v>
      </c>
      <c r="F6562" s="92" t="s">
        <v>121</v>
      </c>
      <c r="G6562" s="93" t="s">
        <v>37</v>
      </c>
      <c r="H6562" s="93" t="s">
        <v>37</v>
      </c>
      <c r="I6562" s="92" t="s">
        <v>117</v>
      </c>
      <c r="J6562" s="94">
        <v>124301</v>
      </c>
      <c r="K6562" s="95">
        <v>265546</v>
      </c>
      <c r="L6562" s="96">
        <v>22689865.779986098</v>
      </c>
    </row>
    <row r="6563" spans="1:12" s="97" customFormat="1" ht="15" customHeight="1" x14ac:dyDescent="0.25">
      <c r="A6563" s="91" t="s">
        <v>57</v>
      </c>
      <c r="B6563" s="92" t="s">
        <v>44</v>
      </c>
      <c r="C6563" s="92" t="s">
        <v>34</v>
      </c>
      <c r="D6563" s="92" t="s">
        <v>37</v>
      </c>
      <c r="E6563" s="92" t="s">
        <v>61</v>
      </c>
      <c r="F6563" s="92" t="s">
        <v>121</v>
      </c>
      <c r="G6563" s="93" t="s">
        <v>37</v>
      </c>
      <c r="H6563" s="93" t="s">
        <v>37</v>
      </c>
      <c r="I6563" s="92" t="s">
        <v>45</v>
      </c>
      <c r="J6563" s="94">
        <v>337861</v>
      </c>
      <c r="K6563" s="95">
        <v>653149</v>
      </c>
      <c r="L6563" s="96">
        <v>53793488.580151297</v>
      </c>
    </row>
    <row r="6564" spans="1:12" s="97" customFormat="1" ht="15" customHeight="1" x14ac:dyDescent="0.25">
      <c r="A6564" s="91" t="s">
        <v>57</v>
      </c>
      <c r="B6564" s="92" t="s">
        <v>44</v>
      </c>
      <c r="C6564" s="92" t="s">
        <v>34</v>
      </c>
      <c r="D6564" s="92" t="s">
        <v>37</v>
      </c>
      <c r="E6564" s="92" t="s">
        <v>61</v>
      </c>
      <c r="F6564" s="92" t="s">
        <v>60</v>
      </c>
      <c r="G6564" s="93" t="s">
        <v>37</v>
      </c>
      <c r="H6564" s="93" t="s">
        <v>37</v>
      </c>
      <c r="I6564" s="92" t="s">
        <v>117</v>
      </c>
      <c r="J6564" s="94">
        <v>30870</v>
      </c>
      <c r="K6564" s="95">
        <v>70555</v>
      </c>
      <c r="L6564" s="96">
        <v>5922921.6399991503</v>
      </c>
    </row>
    <row r="6565" spans="1:12" s="97" customFormat="1" ht="15" customHeight="1" x14ac:dyDescent="0.25">
      <c r="A6565" s="91" t="s">
        <v>57</v>
      </c>
      <c r="B6565" s="92" t="s">
        <v>44</v>
      </c>
      <c r="C6565" s="92" t="s">
        <v>34</v>
      </c>
      <c r="D6565" s="92" t="s">
        <v>37</v>
      </c>
      <c r="E6565" s="92" t="s">
        <v>61</v>
      </c>
      <c r="F6565" s="92" t="s">
        <v>60</v>
      </c>
      <c r="G6565" s="93" t="s">
        <v>37</v>
      </c>
      <c r="H6565" s="93" t="s">
        <v>37</v>
      </c>
      <c r="I6565" s="92" t="s">
        <v>45</v>
      </c>
      <c r="J6565" s="94">
        <v>68884</v>
      </c>
      <c r="K6565" s="95">
        <v>121691</v>
      </c>
      <c r="L6565" s="96">
        <v>9812861.0399943702</v>
      </c>
    </row>
    <row r="6566" spans="1:12" s="97" customFormat="1" ht="15" customHeight="1" x14ac:dyDescent="0.25">
      <c r="A6566" s="91" t="s">
        <v>57</v>
      </c>
      <c r="B6566" s="92" t="s">
        <v>44</v>
      </c>
      <c r="C6566" s="92" t="s">
        <v>34</v>
      </c>
      <c r="D6566" s="92" t="s">
        <v>37</v>
      </c>
      <c r="E6566" s="92" t="s">
        <v>61</v>
      </c>
      <c r="F6566" s="92" t="s">
        <v>37</v>
      </c>
      <c r="G6566" s="93" t="s">
        <v>41</v>
      </c>
      <c r="H6566" s="93" t="s">
        <v>37</v>
      </c>
      <c r="I6566" s="92" t="s">
        <v>117</v>
      </c>
      <c r="J6566" s="94">
        <v>39081</v>
      </c>
      <c r="K6566" s="95">
        <v>91437</v>
      </c>
      <c r="L6566" s="96">
        <v>8155429.1299981996</v>
      </c>
    </row>
    <row r="6567" spans="1:12" s="97" customFormat="1" ht="15" customHeight="1" x14ac:dyDescent="0.25">
      <c r="A6567" s="91" t="s">
        <v>57</v>
      </c>
      <c r="B6567" s="92" t="s">
        <v>44</v>
      </c>
      <c r="C6567" s="92" t="s">
        <v>34</v>
      </c>
      <c r="D6567" s="92" t="s">
        <v>37</v>
      </c>
      <c r="E6567" s="92" t="s">
        <v>61</v>
      </c>
      <c r="F6567" s="92" t="s">
        <v>37</v>
      </c>
      <c r="G6567" s="93" t="s">
        <v>41</v>
      </c>
      <c r="H6567" s="93" t="s">
        <v>37</v>
      </c>
      <c r="I6567" s="92" t="s">
        <v>45</v>
      </c>
      <c r="J6567" s="94">
        <v>87402</v>
      </c>
      <c r="K6567" s="95">
        <v>159299</v>
      </c>
      <c r="L6567" s="96">
        <v>13042562.3599879</v>
      </c>
    </row>
    <row r="6568" spans="1:12" s="97" customFormat="1" ht="15" customHeight="1" x14ac:dyDescent="0.25">
      <c r="A6568" s="91" t="s">
        <v>57</v>
      </c>
      <c r="B6568" s="92" t="s">
        <v>44</v>
      </c>
      <c r="C6568" s="92" t="s">
        <v>34</v>
      </c>
      <c r="D6568" s="92" t="s">
        <v>37</v>
      </c>
      <c r="E6568" s="92" t="s">
        <v>61</v>
      </c>
      <c r="F6568" s="92" t="s">
        <v>37</v>
      </c>
      <c r="G6568" s="93" t="s">
        <v>42</v>
      </c>
      <c r="H6568" s="93" t="s">
        <v>37</v>
      </c>
      <c r="I6568" s="92" t="s">
        <v>117</v>
      </c>
      <c r="J6568" s="94">
        <v>35450</v>
      </c>
      <c r="K6568" s="95">
        <v>75670</v>
      </c>
      <c r="L6568" s="96">
        <v>6662414.2199991196</v>
      </c>
    </row>
    <row r="6569" spans="1:12" s="97" customFormat="1" ht="15" customHeight="1" x14ac:dyDescent="0.25">
      <c r="A6569" s="91" t="s">
        <v>57</v>
      </c>
      <c r="B6569" s="92" t="s">
        <v>44</v>
      </c>
      <c r="C6569" s="92" t="s">
        <v>34</v>
      </c>
      <c r="D6569" s="92" t="s">
        <v>37</v>
      </c>
      <c r="E6569" s="92" t="s">
        <v>61</v>
      </c>
      <c r="F6569" s="92" t="s">
        <v>37</v>
      </c>
      <c r="G6569" s="93" t="s">
        <v>42</v>
      </c>
      <c r="H6569" s="93" t="s">
        <v>37</v>
      </c>
      <c r="I6569" s="92" t="s">
        <v>45</v>
      </c>
      <c r="J6569" s="94">
        <v>88654</v>
      </c>
      <c r="K6569" s="95">
        <v>160268</v>
      </c>
      <c r="L6569" s="96">
        <v>13162431.6199871</v>
      </c>
    </row>
    <row r="6570" spans="1:12" s="97" customFormat="1" ht="15" customHeight="1" x14ac:dyDescent="0.25">
      <c r="A6570" s="91" t="s">
        <v>57</v>
      </c>
      <c r="B6570" s="92" t="s">
        <v>44</v>
      </c>
      <c r="C6570" s="92" t="s">
        <v>34</v>
      </c>
      <c r="D6570" s="92" t="s">
        <v>37</v>
      </c>
      <c r="E6570" s="92" t="s">
        <v>61</v>
      </c>
      <c r="F6570" s="92" t="s">
        <v>37</v>
      </c>
      <c r="G6570" s="93" t="s">
        <v>43</v>
      </c>
      <c r="H6570" s="93" t="s">
        <v>37</v>
      </c>
      <c r="I6570" s="92" t="s">
        <v>117</v>
      </c>
      <c r="J6570" s="94">
        <v>35158</v>
      </c>
      <c r="K6570" s="95">
        <v>72860</v>
      </c>
      <c r="L6570" s="96">
        <v>6369937.8499991801</v>
      </c>
    </row>
    <row r="6571" spans="1:12" s="97" customFormat="1" ht="15" customHeight="1" x14ac:dyDescent="0.25">
      <c r="A6571" s="91" t="s">
        <v>57</v>
      </c>
      <c r="B6571" s="92" t="s">
        <v>44</v>
      </c>
      <c r="C6571" s="92" t="s">
        <v>34</v>
      </c>
      <c r="D6571" s="92" t="s">
        <v>37</v>
      </c>
      <c r="E6571" s="92" t="s">
        <v>61</v>
      </c>
      <c r="F6571" s="92" t="s">
        <v>37</v>
      </c>
      <c r="G6571" s="93" t="s">
        <v>43</v>
      </c>
      <c r="H6571" s="93" t="s">
        <v>37</v>
      </c>
      <c r="I6571" s="92" t="s">
        <v>45</v>
      </c>
      <c r="J6571" s="94">
        <v>89861</v>
      </c>
      <c r="K6571" s="95">
        <v>158592</v>
      </c>
      <c r="L6571" s="96">
        <v>12938704.639987299</v>
      </c>
    </row>
    <row r="6572" spans="1:12" s="97" customFormat="1" ht="15" customHeight="1" x14ac:dyDescent="0.25">
      <c r="A6572" s="91" t="s">
        <v>57</v>
      </c>
      <c r="B6572" s="92" t="s">
        <v>44</v>
      </c>
      <c r="C6572" s="92" t="s">
        <v>34</v>
      </c>
      <c r="D6572" s="92" t="s">
        <v>37</v>
      </c>
      <c r="E6572" s="92" t="s">
        <v>61</v>
      </c>
      <c r="F6572" s="92" t="s">
        <v>37</v>
      </c>
      <c r="G6572" s="93" t="s">
        <v>44</v>
      </c>
      <c r="H6572" s="93" t="s">
        <v>37</v>
      </c>
      <c r="I6572" s="92" t="s">
        <v>117</v>
      </c>
      <c r="J6572" s="94">
        <v>34164</v>
      </c>
      <c r="K6572" s="95">
        <v>67126</v>
      </c>
      <c r="L6572" s="96">
        <v>5779850.5899996003</v>
      </c>
    </row>
    <row r="6573" spans="1:12" s="97" customFormat="1" ht="15" customHeight="1" x14ac:dyDescent="0.25">
      <c r="A6573" s="91" t="s">
        <v>57</v>
      </c>
      <c r="B6573" s="92" t="s">
        <v>44</v>
      </c>
      <c r="C6573" s="92" t="s">
        <v>34</v>
      </c>
      <c r="D6573" s="92" t="s">
        <v>37</v>
      </c>
      <c r="E6573" s="92" t="s">
        <v>61</v>
      </c>
      <c r="F6573" s="92" t="s">
        <v>37</v>
      </c>
      <c r="G6573" s="93" t="s">
        <v>44</v>
      </c>
      <c r="H6573" s="93" t="s">
        <v>37</v>
      </c>
      <c r="I6573" s="92" t="s">
        <v>45</v>
      </c>
      <c r="J6573" s="94">
        <v>91849</v>
      </c>
      <c r="K6573" s="95">
        <v>160630</v>
      </c>
      <c r="L6573" s="96">
        <v>13178116.2399863</v>
      </c>
    </row>
    <row r="6574" spans="1:12" s="97" customFormat="1" ht="15" customHeight="1" x14ac:dyDescent="0.25">
      <c r="A6574" s="91" t="s">
        <v>57</v>
      </c>
      <c r="B6574" s="92" t="s">
        <v>44</v>
      </c>
      <c r="C6574" s="92" t="s">
        <v>34</v>
      </c>
      <c r="D6574" s="92" t="s">
        <v>37</v>
      </c>
      <c r="E6574" s="92" t="s">
        <v>61</v>
      </c>
      <c r="F6574" s="92" t="s">
        <v>37</v>
      </c>
      <c r="G6574" s="93" t="s">
        <v>98</v>
      </c>
      <c r="H6574" s="93" t="s">
        <v>37</v>
      </c>
      <c r="I6574" s="92" t="s">
        <v>117</v>
      </c>
      <c r="J6574" s="94">
        <v>32236</v>
      </c>
      <c r="K6574" s="95">
        <v>65909</v>
      </c>
      <c r="L6574" s="96">
        <v>5947596.7799994797</v>
      </c>
    </row>
    <row r="6575" spans="1:12" s="97" customFormat="1" ht="15" customHeight="1" x14ac:dyDescent="0.25">
      <c r="A6575" s="91" t="s">
        <v>57</v>
      </c>
      <c r="B6575" s="92" t="s">
        <v>44</v>
      </c>
      <c r="C6575" s="92" t="s">
        <v>34</v>
      </c>
      <c r="D6575" s="92" t="s">
        <v>37</v>
      </c>
      <c r="E6575" s="92" t="s">
        <v>61</v>
      </c>
      <c r="F6575" s="92" t="s">
        <v>37</v>
      </c>
      <c r="G6575" s="93" t="s">
        <v>98</v>
      </c>
      <c r="H6575" s="93" t="s">
        <v>37</v>
      </c>
      <c r="I6575" s="92" t="s">
        <v>45</v>
      </c>
      <c r="J6575" s="94">
        <v>93972</v>
      </c>
      <c r="K6575" s="95">
        <v>176815</v>
      </c>
      <c r="L6575" s="96">
        <v>15518042.259983201</v>
      </c>
    </row>
    <row r="6576" spans="1:12" s="97" customFormat="1" ht="15" customHeight="1" x14ac:dyDescent="0.25">
      <c r="A6576" s="91" t="s">
        <v>57</v>
      </c>
      <c r="B6576" s="92" t="s">
        <v>44</v>
      </c>
      <c r="C6576" s="92" t="s">
        <v>34</v>
      </c>
      <c r="D6576" s="92" t="s">
        <v>37</v>
      </c>
      <c r="E6576" s="92" t="s">
        <v>61</v>
      </c>
      <c r="F6576" s="92" t="s">
        <v>37</v>
      </c>
      <c r="G6576" s="93" t="s">
        <v>37</v>
      </c>
      <c r="H6576" s="93" t="s">
        <v>122</v>
      </c>
      <c r="I6576" s="92" t="s">
        <v>117</v>
      </c>
      <c r="J6576" s="94">
        <v>14738</v>
      </c>
      <c r="K6576" s="95">
        <v>30962</v>
      </c>
      <c r="L6576" s="96">
        <v>2527129.53000016</v>
      </c>
    </row>
    <row r="6577" spans="1:12" s="97" customFormat="1" ht="15" customHeight="1" x14ac:dyDescent="0.25">
      <c r="A6577" s="91" t="s">
        <v>57</v>
      </c>
      <c r="B6577" s="92" t="s">
        <v>44</v>
      </c>
      <c r="C6577" s="92" t="s">
        <v>34</v>
      </c>
      <c r="D6577" s="92" t="s">
        <v>37</v>
      </c>
      <c r="E6577" s="92" t="s">
        <v>61</v>
      </c>
      <c r="F6577" s="92" t="s">
        <v>37</v>
      </c>
      <c r="G6577" s="93" t="s">
        <v>37</v>
      </c>
      <c r="H6577" s="93" t="s">
        <v>122</v>
      </c>
      <c r="I6577" s="92" t="s">
        <v>45</v>
      </c>
      <c r="J6577" s="94">
        <v>34980</v>
      </c>
      <c r="K6577" s="95">
        <v>57190</v>
      </c>
      <c r="L6577" s="96">
        <v>3995544.56000118</v>
      </c>
    </row>
    <row r="6578" spans="1:12" s="97" customFormat="1" ht="15" customHeight="1" x14ac:dyDescent="0.25">
      <c r="A6578" s="91" t="s">
        <v>57</v>
      </c>
      <c r="B6578" s="92" t="s">
        <v>44</v>
      </c>
      <c r="C6578" s="92" t="s">
        <v>34</v>
      </c>
      <c r="D6578" s="92" t="s">
        <v>37</v>
      </c>
      <c r="E6578" s="92" t="s">
        <v>61</v>
      </c>
      <c r="F6578" s="92" t="s">
        <v>37</v>
      </c>
      <c r="G6578" s="93" t="s">
        <v>37</v>
      </c>
      <c r="H6578" s="93" t="s">
        <v>37</v>
      </c>
      <c r="I6578" s="92" t="s">
        <v>117</v>
      </c>
      <c r="J6578" s="94">
        <v>170546</v>
      </c>
      <c r="K6578" s="95">
        <v>379003</v>
      </c>
      <c r="L6578" s="96">
        <v>33411713.139987901</v>
      </c>
    </row>
    <row r="6579" spans="1:12" s="97" customFormat="1" ht="15" customHeight="1" x14ac:dyDescent="0.25">
      <c r="A6579" s="91" t="s">
        <v>57</v>
      </c>
      <c r="B6579" s="92" t="s">
        <v>44</v>
      </c>
      <c r="C6579" s="92" t="s">
        <v>34</v>
      </c>
      <c r="D6579" s="92" t="s">
        <v>37</v>
      </c>
      <c r="E6579" s="92" t="s">
        <v>61</v>
      </c>
      <c r="F6579" s="92" t="s">
        <v>37</v>
      </c>
      <c r="G6579" s="93" t="s">
        <v>37</v>
      </c>
      <c r="H6579" s="93" t="s">
        <v>37</v>
      </c>
      <c r="I6579" s="92" t="s">
        <v>45</v>
      </c>
      <c r="J6579" s="94">
        <v>436368</v>
      </c>
      <c r="K6579" s="95">
        <v>828084</v>
      </c>
      <c r="L6579" s="96">
        <v>68849007.630201206</v>
      </c>
    </row>
    <row r="6580" spans="1:12" s="97" customFormat="1" ht="15" customHeight="1" x14ac:dyDescent="0.25">
      <c r="A6580" s="91" t="s">
        <v>57</v>
      </c>
      <c r="B6580" s="92" t="s">
        <v>44</v>
      </c>
      <c r="C6580" s="92" t="s">
        <v>34</v>
      </c>
      <c r="D6580" s="92" t="s">
        <v>37</v>
      </c>
      <c r="E6580" s="92" t="s">
        <v>61</v>
      </c>
      <c r="F6580" s="92" t="s">
        <v>37</v>
      </c>
      <c r="G6580" s="93" t="s">
        <v>37</v>
      </c>
      <c r="H6580" s="93" t="s">
        <v>64</v>
      </c>
      <c r="I6580" s="92" t="s">
        <v>117</v>
      </c>
      <c r="J6580" s="94">
        <v>155218</v>
      </c>
      <c r="K6580" s="95">
        <v>345191</v>
      </c>
      <c r="L6580" s="96">
        <v>30638783.669986799</v>
      </c>
    </row>
    <row r="6581" spans="1:12" s="97" customFormat="1" ht="15" customHeight="1" x14ac:dyDescent="0.25">
      <c r="A6581" s="91" t="s">
        <v>57</v>
      </c>
      <c r="B6581" s="92" t="s">
        <v>44</v>
      </c>
      <c r="C6581" s="92" t="s">
        <v>34</v>
      </c>
      <c r="D6581" s="92" t="s">
        <v>37</v>
      </c>
      <c r="E6581" s="92" t="s">
        <v>61</v>
      </c>
      <c r="F6581" s="92" t="s">
        <v>37</v>
      </c>
      <c r="G6581" s="93" t="s">
        <v>37</v>
      </c>
      <c r="H6581" s="93" t="s">
        <v>64</v>
      </c>
      <c r="I6581" s="92" t="s">
        <v>45</v>
      </c>
      <c r="J6581" s="94">
        <v>400227</v>
      </c>
      <c r="K6581" s="95">
        <v>765942</v>
      </c>
      <c r="L6581" s="96">
        <v>64426935.060199901</v>
      </c>
    </row>
    <row r="6582" spans="1:12" s="97" customFormat="1" ht="15" customHeight="1" x14ac:dyDescent="0.25">
      <c r="A6582" s="91" t="s">
        <v>57</v>
      </c>
      <c r="B6582" s="92" t="s">
        <v>44</v>
      </c>
      <c r="C6582" s="92" t="s">
        <v>34</v>
      </c>
      <c r="D6582" s="92" t="s">
        <v>37</v>
      </c>
      <c r="E6582" s="92" t="s">
        <v>62</v>
      </c>
      <c r="F6582" s="92" t="s">
        <v>120</v>
      </c>
      <c r="G6582" s="93" t="s">
        <v>37</v>
      </c>
      <c r="H6582" s="93" t="s">
        <v>37</v>
      </c>
      <c r="I6582" s="92" t="s">
        <v>117</v>
      </c>
      <c r="J6582" s="94">
        <v>8110</v>
      </c>
      <c r="K6582" s="95">
        <v>17225</v>
      </c>
      <c r="L6582" s="96">
        <v>1858243.38000012</v>
      </c>
    </row>
    <row r="6583" spans="1:12" s="97" customFormat="1" ht="15" customHeight="1" x14ac:dyDescent="0.25">
      <c r="A6583" s="91" t="s">
        <v>57</v>
      </c>
      <c r="B6583" s="92" t="s">
        <v>44</v>
      </c>
      <c r="C6583" s="92" t="s">
        <v>34</v>
      </c>
      <c r="D6583" s="92" t="s">
        <v>37</v>
      </c>
      <c r="E6583" s="92" t="s">
        <v>62</v>
      </c>
      <c r="F6583" s="92" t="s">
        <v>120</v>
      </c>
      <c r="G6583" s="93" t="s">
        <v>37</v>
      </c>
      <c r="H6583" s="93" t="s">
        <v>37</v>
      </c>
      <c r="I6583" s="92" t="s">
        <v>45</v>
      </c>
      <c r="J6583" s="94">
        <v>16375</v>
      </c>
      <c r="K6583" s="95">
        <v>25970</v>
      </c>
      <c r="L6583" s="96">
        <v>2517628.7400002899</v>
      </c>
    </row>
    <row r="6584" spans="1:12" s="97" customFormat="1" ht="15" customHeight="1" x14ac:dyDescent="0.25">
      <c r="A6584" s="91" t="s">
        <v>57</v>
      </c>
      <c r="B6584" s="92" t="s">
        <v>44</v>
      </c>
      <c r="C6584" s="92" t="s">
        <v>34</v>
      </c>
      <c r="D6584" s="92" t="s">
        <v>37</v>
      </c>
      <c r="E6584" s="92" t="s">
        <v>62</v>
      </c>
      <c r="F6584" s="92" t="s">
        <v>121</v>
      </c>
      <c r="G6584" s="93" t="s">
        <v>37</v>
      </c>
      <c r="H6584" s="93" t="s">
        <v>37</v>
      </c>
      <c r="I6584" s="92" t="s">
        <v>117</v>
      </c>
      <c r="J6584" s="94">
        <v>80998</v>
      </c>
      <c r="K6584" s="95">
        <v>192652</v>
      </c>
      <c r="L6584" s="96">
        <v>17351301.6499906</v>
      </c>
    </row>
    <row r="6585" spans="1:12" s="97" customFormat="1" ht="15" customHeight="1" x14ac:dyDescent="0.25">
      <c r="A6585" s="91" t="s">
        <v>57</v>
      </c>
      <c r="B6585" s="92" t="s">
        <v>44</v>
      </c>
      <c r="C6585" s="92" t="s">
        <v>34</v>
      </c>
      <c r="D6585" s="92" t="s">
        <v>37</v>
      </c>
      <c r="E6585" s="92" t="s">
        <v>62</v>
      </c>
      <c r="F6585" s="92" t="s">
        <v>121</v>
      </c>
      <c r="G6585" s="93" t="s">
        <v>37</v>
      </c>
      <c r="H6585" s="93" t="s">
        <v>37</v>
      </c>
      <c r="I6585" s="92" t="s">
        <v>45</v>
      </c>
      <c r="J6585" s="94">
        <v>176049</v>
      </c>
      <c r="K6585" s="95">
        <v>327252</v>
      </c>
      <c r="L6585" s="96">
        <v>26703017.270013001</v>
      </c>
    </row>
    <row r="6586" spans="1:12" s="97" customFormat="1" ht="15" customHeight="1" x14ac:dyDescent="0.25">
      <c r="A6586" s="91" t="s">
        <v>57</v>
      </c>
      <c r="B6586" s="92" t="s">
        <v>44</v>
      </c>
      <c r="C6586" s="92" t="s">
        <v>34</v>
      </c>
      <c r="D6586" s="92" t="s">
        <v>37</v>
      </c>
      <c r="E6586" s="92" t="s">
        <v>62</v>
      </c>
      <c r="F6586" s="92" t="s">
        <v>60</v>
      </c>
      <c r="G6586" s="93" t="s">
        <v>37</v>
      </c>
      <c r="H6586" s="93" t="s">
        <v>37</v>
      </c>
      <c r="I6586" s="92" t="s">
        <v>117</v>
      </c>
      <c r="J6586" s="94">
        <v>18322</v>
      </c>
      <c r="K6586" s="95">
        <v>44543</v>
      </c>
      <c r="L6586" s="96">
        <v>3774654.5499995002</v>
      </c>
    </row>
    <row r="6587" spans="1:12" s="97" customFormat="1" ht="15" customHeight="1" x14ac:dyDescent="0.25">
      <c r="A6587" s="91" t="s">
        <v>57</v>
      </c>
      <c r="B6587" s="92" t="s">
        <v>44</v>
      </c>
      <c r="C6587" s="92" t="s">
        <v>34</v>
      </c>
      <c r="D6587" s="92" t="s">
        <v>37</v>
      </c>
      <c r="E6587" s="92" t="s">
        <v>62</v>
      </c>
      <c r="F6587" s="92" t="s">
        <v>60</v>
      </c>
      <c r="G6587" s="93" t="s">
        <v>37</v>
      </c>
      <c r="H6587" s="93" t="s">
        <v>37</v>
      </c>
      <c r="I6587" s="92" t="s">
        <v>45</v>
      </c>
      <c r="J6587" s="94">
        <v>34618</v>
      </c>
      <c r="K6587" s="95">
        <v>59725</v>
      </c>
      <c r="L6587" s="96">
        <v>4808372.2599997399</v>
      </c>
    </row>
    <row r="6588" spans="1:12" s="97" customFormat="1" ht="15" customHeight="1" x14ac:dyDescent="0.25">
      <c r="A6588" s="91" t="s">
        <v>57</v>
      </c>
      <c r="B6588" s="92" t="s">
        <v>44</v>
      </c>
      <c r="C6588" s="92" t="s">
        <v>34</v>
      </c>
      <c r="D6588" s="92" t="s">
        <v>37</v>
      </c>
      <c r="E6588" s="92" t="s">
        <v>62</v>
      </c>
      <c r="F6588" s="92" t="s">
        <v>37</v>
      </c>
      <c r="G6588" s="93" t="s">
        <v>41</v>
      </c>
      <c r="H6588" s="93" t="s">
        <v>37</v>
      </c>
      <c r="I6588" s="92" t="s">
        <v>117</v>
      </c>
      <c r="J6588" s="94">
        <v>25518</v>
      </c>
      <c r="K6588" s="95">
        <v>63790</v>
      </c>
      <c r="L6588" s="96">
        <v>5827665.7699995302</v>
      </c>
    </row>
    <row r="6589" spans="1:12" s="97" customFormat="1" ht="15" customHeight="1" x14ac:dyDescent="0.25">
      <c r="A6589" s="91" t="s">
        <v>57</v>
      </c>
      <c r="B6589" s="92" t="s">
        <v>44</v>
      </c>
      <c r="C6589" s="92" t="s">
        <v>34</v>
      </c>
      <c r="D6589" s="92" t="s">
        <v>37</v>
      </c>
      <c r="E6589" s="92" t="s">
        <v>62</v>
      </c>
      <c r="F6589" s="92" t="s">
        <v>37</v>
      </c>
      <c r="G6589" s="93" t="s">
        <v>41</v>
      </c>
      <c r="H6589" s="93" t="s">
        <v>37</v>
      </c>
      <c r="I6589" s="92" t="s">
        <v>45</v>
      </c>
      <c r="J6589" s="94">
        <v>44933</v>
      </c>
      <c r="K6589" s="95">
        <v>79295</v>
      </c>
      <c r="L6589" s="96">
        <v>6492723.4299984099</v>
      </c>
    </row>
    <row r="6590" spans="1:12" s="97" customFormat="1" ht="15" customHeight="1" x14ac:dyDescent="0.25">
      <c r="A6590" s="91" t="s">
        <v>57</v>
      </c>
      <c r="B6590" s="92" t="s">
        <v>44</v>
      </c>
      <c r="C6590" s="92" t="s">
        <v>34</v>
      </c>
      <c r="D6590" s="92" t="s">
        <v>37</v>
      </c>
      <c r="E6590" s="92" t="s">
        <v>62</v>
      </c>
      <c r="F6590" s="92" t="s">
        <v>37</v>
      </c>
      <c r="G6590" s="93" t="s">
        <v>42</v>
      </c>
      <c r="H6590" s="93" t="s">
        <v>37</v>
      </c>
      <c r="I6590" s="92" t="s">
        <v>117</v>
      </c>
      <c r="J6590" s="94">
        <v>22561</v>
      </c>
      <c r="K6590" s="95">
        <v>52637</v>
      </c>
      <c r="L6590" s="96">
        <v>4790552.0499999598</v>
      </c>
    </row>
    <row r="6591" spans="1:12" s="97" customFormat="1" ht="15" customHeight="1" x14ac:dyDescent="0.25">
      <c r="A6591" s="91" t="s">
        <v>57</v>
      </c>
      <c r="B6591" s="92" t="s">
        <v>44</v>
      </c>
      <c r="C6591" s="92" t="s">
        <v>34</v>
      </c>
      <c r="D6591" s="92" t="s">
        <v>37</v>
      </c>
      <c r="E6591" s="92" t="s">
        <v>62</v>
      </c>
      <c r="F6591" s="92" t="s">
        <v>37</v>
      </c>
      <c r="G6591" s="93" t="s">
        <v>42</v>
      </c>
      <c r="H6591" s="93" t="s">
        <v>37</v>
      </c>
      <c r="I6591" s="92" t="s">
        <v>45</v>
      </c>
      <c r="J6591" s="94">
        <v>45534</v>
      </c>
      <c r="K6591" s="95">
        <v>79286</v>
      </c>
      <c r="L6591" s="96">
        <v>6459587.50999837</v>
      </c>
    </row>
    <row r="6592" spans="1:12" s="97" customFormat="1" ht="15" customHeight="1" x14ac:dyDescent="0.25">
      <c r="A6592" s="91" t="s">
        <v>57</v>
      </c>
      <c r="B6592" s="92" t="s">
        <v>44</v>
      </c>
      <c r="C6592" s="92" t="s">
        <v>34</v>
      </c>
      <c r="D6592" s="92" t="s">
        <v>37</v>
      </c>
      <c r="E6592" s="92" t="s">
        <v>62</v>
      </c>
      <c r="F6592" s="92" t="s">
        <v>37</v>
      </c>
      <c r="G6592" s="93" t="s">
        <v>43</v>
      </c>
      <c r="H6592" s="93" t="s">
        <v>37</v>
      </c>
      <c r="I6592" s="92" t="s">
        <v>117</v>
      </c>
      <c r="J6592" s="94">
        <v>22252</v>
      </c>
      <c r="K6592" s="95">
        <v>48835</v>
      </c>
      <c r="L6592" s="96">
        <v>4335456.0500002699</v>
      </c>
    </row>
    <row r="6593" spans="1:12" s="97" customFormat="1" ht="15" customHeight="1" x14ac:dyDescent="0.25">
      <c r="A6593" s="91" t="s">
        <v>57</v>
      </c>
      <c r="B6593" s="92" t="s">
        <v>44</v>
      </c>
      <c r="C6593" s="92" t="s">
        <v>34</v>
      </c>
      <c r="D6593" s="92" t="s">
        <v>37</v>
      </c>
      <c r="E6593" s="92" t="s">
        <v>62</v>
      </c>
      <c r="F6593" s="92" t="s">
        <v>37</v>
      </c>
      <c r="G6593" s="93" t="s">
        <v>43</v>
      </c>
      <c r="H6593" s="93" t="s">
        <v>37</v>
      </c>
      <c r="I6593" s="92" t="s">
        <v>45</v>
      </c>
      <c r="J6593" s="94">
        <v>46150</v>
      </c>
      <c r="K6593" s="95">
        <v>78375</v>
      </c>
      <c r="L6593" s="96">
        <v>6313732.3899985095</v>
      </c>
    </row>
    <row r="6594" spans="1:12" s="97" customFormat="1" ht="15" customHeight="1" x14ac:dyDescent="0.25">
      <c r="A6594" s="91" t="s">
        <v>57</v>
      </c>
      <c r="B6594" s="92" t="s">
        <v>44</v>
      </c>
      <c r="C6594" s="92" t="s">
        <v>34</v>
      </c>
      <c r="D6594" s="92" t="s">
        <v>37</v>
      </c>
      <c r="E6594" s="92" t="s">
        <v>62</v>
      </c>
      <c r="F6594" s="92" t="s">
        <v>37</v>
      </c>
      <c r="G6594" s="93" t="s">
        <v>44</v>
      </c>
      <c r="H6594" s="93" t="s">
        <v>37</v>
      </c>
      <c r="I6594" s="92" t="s">
        <v>117</v>
      </c>
      <c r="J6594" s="94">
        <v>20693</v>
      </c>
      <c r="K6594" s="95">
        <v>41250</v>
      </c>
      <c r="L6594" s="96">
        <v>3610415.4100003</v>
      </c>
    </row>
    <row r="6595" spans="1:12" s="97" customFormat="1" ht="15" customHeight="1" x14ac:dyDescent="0.25">
      <c r="A6595" s="91" t="s">
        <v>57</v>
      </c>
      <c r="B6595" s="92" t="s">
        <v>44</v>
      </c>
      <c r="C6595" s="92" t="s">
        <v>34</v>
      </c>
      <c r="D6595" s="92" t="s">
        <v>37</v>
      </c>
      <c r="E6595" s="92" t="s">
        <v>62</v>
      </c>
      <c r="F6595" s="92" t="s">
        <v>37</v>
      </c>
      <c r="G6595" s="93" t="s">
        <v>44</v>
      </c>
      <c r="H6595" s="93" t="s">
        <v>37</v>
      </c>
      <c r="I6595" s="92" t="s">
        <v>45</v>
      </c>
      <c r="J6595" s="94">
        <v>47229</v>
      </c>
      <c r="K6595" s="95">
        <v>79643</v>
      </c>
      <c r="L6595" s="96">
        <v>6371003.6099985205</v>
      </c>
    </row>
    <row r="6596" spans="1:12" s="97" customFormat="1" ht="15" customHeight="1" x14ac:dyDescent="0.25">
      <c r="A6596" s="91" t="s">
        <v>57</v>
      </c>
      <c r="B6596" s="92" t="s">
        <v>44</v>
      </c>
      <c r="C6596" s="92" t="s">
        <v>34</v>
      </c>
      <c r="D6596" s="92" t="s">
        <v>37</v>
      </c>
      <c r="E6596" s="92" t="s">
        <v>62</v>
      </c>
      <c r="F6596" s="92" t="s">
        <v>37</v>
      </c>
      <c r="G6596" s="93" t="s">
        <v>98</v>
      </c>
      <c r="H6596" s="93" t="s">
        <v>37</v>
      </c>
      <c r="I6596" s="92" t="s">
        <v>117</v>
      </c>
      <c r="J6596" s="94">
        <v>19760</v>
      </c>
      <c r="K6596" s="95">
        <v>42796</v>
      </c>
      <c r="L6596" s="96">
        <v>3944103.5600002399</v>
      </c>
    </row>
    <row r="6597" spans="1:12" s="97" customFormat="1" ht="15" customHeight="1" x14ac:dyDescent="0.25">
      <c r="A6597" s="91" t="s">
        <v>57</v>
      </c>
      <c r="B6597" s="92" t="s">
        <v>44</v>
      </c>
      <c r="C6597" s="92" t="s">
        <v>34</v>
      </c>
      <c r="D6597" s="92" t="s">
        <v>37</v>
      </c>
      <c r="E6597" s="92" t="s">
        <v>62</v>
      </c>
      <c r="F6597" s="92" t="s">
        <v>37</v>
      </c>
      <c r="G6597" s="93" t="s">
        <v>98</v>
      </c>
      <c r="H6597" s="93" t="s">
        <v>37</v>
      </c>
      <c r="I6597" s="92" t="s">
        <v>45</v>
      </c>
      <c r="J6597" s="94">
        <v>49188</v>
      </c>
      <c r="K6597" s="95">
        <v>89707</v>
      </c>
      <c r="L6597" s="96">
        <v>7854925.3799975598</v>
      </c>
    </row>
    <row r="6598" spans="1:12" s="97" customFormat="1" ht="15" customHeight="1" x14ac:dyDescent="0.25">
      <c r="A6598" s="91" t="s">
        <v>57</v>
      </c>
      <c r="B6598" s="92" t="s">
        <v>44</v>
      </c>
      <c r="C6598" s="92" t="s">
        <v>34</v>
      </c>
      <c r="D6598" s="92" t="s">
        <v>37</v>
      </c>
      <c r="E6598" s="92" t="s">
        <v>62</v>
      </c>
      <c r="F6598" s="92" t="s">
        <v>37</v>
      </c>
      <c r="G6598" s="93" t="s">
        <v>37</v>
      </c>
      <c r="H6598" s="93" t="s">
        <v>122</v>
      </c>
      <c r="I6598" s="92" t="s">
        <v>117</v>
      </c>
      <c r="J6598" s="94">
        <v>9070</v>
      </c>
      <c r="K6598" s="95">
        <v>20363</v>
      </c>
      <c r="L6598" s="96">
        <v>1681616.71000004</v>
      </c>
    </row>
    <row r="6599" spans="1:12" s="97" customFormat="1" ht="15" customHeight="1" x14ac:dyDescent="0.25">
      <c r="A6599" s="91" t="s">
        <v>57</v>
      </c>
      <c r="B6599" s="92" t="s">
        <v>44</v>
      </c>
      <c r="C6599" s="92" t="s">
        <v>34</v>
      </c>
      <c r="D6599" s="92" t="s">
        <v>37</v>
      </c>
      <c r="E6599" s="92" t="s">
        <v>62</v>
      </c>
      <c r="F6599" s="92" t="s">
        <v>37</v>
      </c>
      <c r="G6599" s="93" t="s">
        <v>37</v>
      </c>
      <c r="H6599" s="93" t="s">
        <v>122</v>
      </c>
      <c r="I6599" s="92" t="s">
        <v>45</v>
      </c>
      <c r="J6599" s="94">
        <v>17637</v>
      </c>
      <c r="K6599" s="95">
        <v>27253</v>
      </c>
      <c r="L6599" s="96">
        <v>1885606.0500003099</v>
      </c>
    </row>
    <row r="6600" spans="1:12" s="97" customFormat="1" ht="15" customHeight="1" x14ac:dyDescent="0.25">
      <c r="A6600" s="91" t="s">
        <v>57</v>
      </c>
      <c r="B6600" s="92" t="s">
        <v>44</v>
      </c>
      <c r="C6600" s="92" t="s">
        <v>34</v>
      </c>
      <c r="D6600" s="92" t="s">
        <v>37</v>
      </c>
      <c r="E6600" s="92" t="s">
        <v>62</v>
      </c>
      <c r="F6600" s="92" t="s">
        <v>37</v>
      </c>
      <c r="G6600" s="93" t="s">
        <v>37</v>
      </c>
      <c r="H6600" s="93" t="s">
        <v>37</v>
      </c>
      <c r="I6600" s="92" t="s">
        <v>117</v>
      </c>
      <c r="J6600" s="94">
        <v>107366</v>
      </c>
      <c r="K6600" s="95">
        <v>254420</v>
      </c>
      <c r="L6600" s="96">
        <v>22984199.579993598</v>
      </c>
    </row>
    <row r="6601" spans="1:12" s="97" customFormat="1" ht="15" customHeight="1" x14ac:dyDescent="0.25">
      <c r="A6601" s="91" t="s">
        <v>57</v>
      </c>
      <c r="B6601" s="92" t="s">
        <v>44</v>
      </c>
      <c r="C6601" s="92" t="s">
        <v>34</v>
      </c>
      <c r="D6601" s="92" t="s">
        <v>37</v>
      </c>
      <c r="E6601" s="92" t="s">
        <v>62</v>
      </c>
      <c r="F6601" s="92" t="s">
        <v>37</v>
      </c>
      <c r="G6601" s="93" t="s">
        <v>37</v>
      </c>
      <c r="H6601" s="93" t="s">
        <v>37</v>
      </c>
      <c r="I6601" s="92" t="s">
        <v>45</v>
      </c>
      <c r="J6601" s="94">
        <v>226811</v>
      </c>
      <c r="K6601" s="95">
        <v>412947</v>
      </c>
      <c r="L6601" s="96">
        <v>34029018.270039096</v>
      </c>
    </row>
    <row r="6602" spans="1:12" s="97" customFormat="1" ht="15" customHeight="1" x14ac:dyDescent="0.25">
      <c r="A6602" s="91" t="s">
        <v>57</v>
      </c>
      <c r="B6602" s="92" t="s">
        <v>44</v>
      </c>
      <c r="C6602" s="92" t="s">
        <v>34</v>
      </c>
      <c r="D6602" s="92" t="s">
        <v>37</v>
      </c>
      <c r="E6602" s="92" t="s">
        <v>62</v>
      </c>
      <c r="F6602" s="92" t="s">
        <v>37</v>
      </c>
      <c r="G6602" s="93" t="s">
        <v>37</v>
      </c>
      <c r="H6602" s="93" t="s">
        <v>64</v>
      </c>
      <c r="I6602" s="92" t="s">
        <v>117</v>
      </c>
      <c r="J6602" s="94">
        <v>97534</v>
      </c>
      <c r="K6602" s="95">
        <v>230850</v>
      </c>
      <c r="L6602" s="96">
        <v>20986807.139992502</v>
      </c>
    </row>
    <row r="6603" spans="1:12" s="97" customFormat="1" ht="15" customHeight="1" x14ac:dyDescent="0.25">
      <c r="A6603" s="91" t="s">
        <v>57</v>
      </c>
      <c r="B6603" s="92" t="s">
        <v>44</v>
      </c>
      <c r="C6603" s="92" t="s">
        <v>34</v>
      </c>
      <c r="D6603" s="92" t="s">
        <v>37</v>
      </c>
      <c r="E6603" s="92" t="s">
        <v>62</v>
      </c>
      <c r="F6603" s="92" t="s">
        <v>37</v>
      </c>
      <c r="G6603" s="93" t="s">
        <v>37</v>
      </c>
      <c r="H6603" s="93" t="s">
        <v>64</v>
      </c>
      <c r="I6603" s="92" t="s">
        <v>45</v>
      </c>
      <c r="J6603" s="94">
        <v>208145</v>
      </c>
      <c r="K6603" s="95">
        <v>382481</v>
      </c>
      <c r="L6603" s="96">
        <v>31862023.5600283</v>
      </c>
    </row>
    <row r="6604" spans="1:12" s="97" customFormat="1" ht="15" customHeight="1" x14ac:dyDescent="0.25">
      <c r="A6604" s="91" t="s">
        <v>57</v>
      </c>
      <c r="B6604" s="92" t="s">
        <v>44</v>
      </c>
      <c r="C6604" s="92" t="s">
        <v>34</v>
      </c>
      <c r="D6604" s="92" t="s">
        <v>37</v>
      </c>
      <c r="E6604" s="92" t="s">
        <v>37</v>
      </c>
      <c r="F6604" s="92" t="s">
        <v>120</v>
      </c>
      <c r="G6604" s="93" t="s">
        <v>41</v>
      </c>
      <c r="H6604" s="93" t="s">
        <v>37</v>
      </c>
      <c r="I6604" s="92" t="s">
        <v>117</v>
      </c>
      <c r="J6604" s="94">
        <v>4444</v>
      </c>
      <c r="K6604" s="95">
        <v>10651</v>
      </c>
      <c r="L6604" s="96">
        <v>1169875.9100000199</v>
      </c>
    </row>
    <row r="6605" spans="1:12" s="97" customFormat="1" ht="15" customHeight="1" x14ac:dyDescent="0.25">
      <c r="A6605" s="91" t="s">
        <v>57</v>
      </c>
      <c r="B6605" s="92" t="s">
        <v>44</v>
      </c>
      <c r="C6605" s="92" t="s">
        <v>34</v>
      </c>
      <c r="D6605" s="92" t="s">
        <v>37</v>
      </c>
      <c r="E6605" s="92" t="s">
        <v>37</v>
      </c>
      <c r="F6605" s="92" t="s">
        <v>120</v>
      </c>
      <c r="G6605" s="93" t="s">
        <v>41</v>
      </c>
      <c r="H6605" s="93" t="s">
        <v>37</v>
      </c>
      <c r="I6605" s="92" t="s">
        <v>45</v>
      </c>
      <c r="J6605" s="94">
        <v>7122</v>
      </c>
      <c r="K6605" s="95">
        <v>11364</v>
      </c>
      <c r="L6605" s="96">
        <v>1132388.8299999901</v>
      </c>
    </row>
    <row r="6606" spans="1:12" s="97" customFormat="1" ht="15" customHeight="1" x14ac:dyDescent="0.25">
      <c r="A6606" s="91" t="s">
        <v>57</v>
      </c>
      <c r="B6606" s="92" t="s">
        <v>44</v>
      </c>
      <c r="C6606" s="92" t="s">
        <v>34</v>
      </c>
      <c r="D6606" s="92" t="s">
        <v>37</v>
      </c>
      <c r="E6606" s="92" t="s">
        <v>37</v>
      </c>
      <c r="F6606" s="92" t="s">
        <v>120</v>
      </c>
      <c r="G6606" s="93" t="s">
        <v>42</v>
      </c>
      <c r="H6606" s="93" t="s">
        <v>37</v>
      </c>
      <c r="I6606" s="92" t="s">
        <v>117</v>
      </c>
      <c r="J6606" s="94">
        <v>4498</v>
      </c>
      <c r="K6606" s="95">
        <v>10794</v>
      </c>
      <c r="L6606" s="96">
        <v>1216451.5500000201</v>
      </c>
    </row>
    <row r="6607" spans="1:12" s="97" customFormat="1" ht="15" customHeight="1" x14ac:dyDescent="0.25">
      <c r="A6607" s="91" t="s">
        <v>57</v>
      </c>
      <c r="B6607" s="92" t="s">
        <v>44</v>
      </c>
      <c r="C6607" s="92" t="s">
        <v>34</v>
      </c>
      <c r="D6607" s="92" t="s">
        <v>37</v>
      </c>
      <c r="E6607" s="92" t="s">
        <v>37</v>
      </c>
      <c r="F6607" s="92" t="s">
        <v>120</v>
      </c>
      <c r="G6607" s="93" t="s">
        <v>42</v>
      </c>
      <c r="H6607" s="93" t="s">
        <v>37</v>
      </c>
      <c r="I6607" s="92" t="s">
        <v>45</v>
      </c>
      <c r="J6607" s="94">
        <v>8311</v>
      </c>
      <c r="K6607" s="95">
        <v>13196</v>
      </c>
      <c r="L6607" s="96">
        <v>1322843.0600000301</v>
      </c>
    </row>
    <row r="6608" spans="1:12" s="97" customFormat="1" ht="15" customHeight="1" x14ac:dyDescent="0.25">
      <c r="A6608" s="91" t="s">
        <v>57</v>
      </c>
      <c r="B6608" s="92" t="s">
        <v>44</v>
      </c>
      <c r="C6608" s="92" t="s">
        <v>34</v>
      </c>
      <c r="D6608" s="92" t="s">
        <v>37</v>
      </c>
      <c r="E6608" s="92" t="s">
        <v>37</v>
      </c>
      <c r="F6608" s="92" t="s">
        <v>120</v>
      </c>
      <c r="G6608" s="93" t="s">
        <v>43</v>
      </c>
      <c r="H6608" s="93" t="s">
        <v>37</v>
      </c>
      <c r="I6608" s="92" t="s">
        <v>117</v>
      </c>
      <c r="J6608" s="94">
        <v>5092</v>
      </c>
      <c r="K6608" s="95">
        <v>11816</v>
      </c>
      <c r="L6608" s="96">
        <v>1325313.7700000401</v>
      </c>
    </row>
    <row r="6609" spans="1:12" s="97" customFormat="1" ht="15" customHeight="1" x14ac:dyDescent="0.25">
      <c r="A6609" s="91" t="s">
        <v>57</v>
      </c>
      <c r="B6609" s="92" t="s">
        <v>44</v>
      </c>
      <c r="C6609" s="92" t="s">
        <v>34</v>
      </c>
      <c r="D6609" s="92" t="s">
        <v>37</v>
      </c>
      <c r="E6609" s="92" t="s">
        <v>37</v>
      </c>
      <c r="F6609" s="92" t="s">
        <v>120</v>
      </c>
      <c r="G6609" s="93" t="s">
        <v>43</v>
      </c>
      <c r="H6609" s="93" t="s">
        <v>37</v>
      </c>
      <c r="I6609" s="92" t="s">
        <v>45</v>
      </c>
      <c r="J6609" s="94">
        <v>9643</v>
      </c>
      <c r="K6609" s="95">
        <v>15149</v>
      </c>
      <c r="L6609" s="96">
        <v>1456618.7800000799</v>
      </c>
    </row>
    <row r="6610" spans="1:12" s="97" customFormat="1" ht="15" customHeight="1" x14ac:dyDescent="0.25">
      <c r="A6610" s="91" t="s">
        <v>57</v>
      </c>
      <c r="B6610" s="92" t="s">
        <v>44</v>
      </c>
      <c r="C6610" s="92" t="s">
        <v>34</v>
      </c>
      <c r="D6610" s="92" t="s">
        <v>37</v>
      </c>
      <c r="E6610" s="92" t="s">
        <v>37</v>
      </c>
      <c r="F6610" s="92" t="s">
        <v>120</v>
      </c>
      <c r="G6610" s="93" t="s">
        <v>44</v>
      </c>
      <c r="H6610" s="93" t="s">
        <v>37</v>
      </c>
      <c r="I6610" s="92" t="s">
        <v>117</v>
      </c>
      <c r="J6610" s="94">
        <v>5458</v>
      </c>
      <c r="K6610" s="95">
        <v>11924</v>
      </c>
      <c r="L6610" s="96">
        <v>1284945.74000003</v>
      </c>
    </row>
    <row r="6611" spans="1:12" s="97" customFormat="1" ht="15" customHeight="1" x14ac:dyDescent="0.25">
      <c r="A6611" s="91" t="s">
        <v>57</v>
      </c>
      <c r="B6611" s="92" t="s">
        <v>44</v>
      </c>
      <c r="C6611" s="92" t="s">
        <v>34</v>
      </c>
      <c r="D6611" s="92" t="s">
        <v>37</v>
      </c>
      <c r="E6611" s="92" t="s">
        <v>37</v>
      </c>
      <c r="F6611" s="92" t="s">
        <v>120</v>
      </c>
      <c r="G6611" s="93" t="s">
        <v>44</v>
      </c>
      <c r="H6611" s="93" t="s">
        <v>37</v>
      </c>
      <c r="I6611" s="92" t="s">
        <v>45</v>
      </c>
      <c r="J6611" s="94">
        <v>11089</v>
      </c>
      <c r="K6611" s="95">
        <v>17538</v>
      </c>
      <c r="L6611" s="96">
        <v>1687135.0000001399</v>
      </c>
    </row>
    <row r="6612" spans="1:12" s="97" customFormat="1" ht="15" customHeight="1" x14ac:dyDescent="0.25">
      <c r="A6612" s="91" t="s">
        <v>57</v>
      </c>
      <c r="B6612" s="92" t="s">
        <v>44</v>
      </c>
      <c r="C6612" s="92" t="s">
        <v>34</v>
      </c>
      <c r="D6612" s="92" t="s">
        <v>37</v>
      </c>
      <c r="E6612" s="92" t="s">
        <v>37</v>
      </c>
      <c r="F6612" s="92" t="s">
        <v>120</v>
      </c>
      <c r="G6612" s="93" t="s">
        <v>98</v>
      </c>
      <c r="H6612" s="93" t="s">
        <v>37</v>
      </c>
      <c r="I6612" s="92" t="s">
        <v>117</v>
      </c>
      <c r="J6612" s="94">
        <v>5521</v>
      </c>
      <c r="K6612" s="95">
        <v>14190</v>
      </c>
      <c r="L6612" s="96">
        <v>1580785.0900000799</v>
      </c>
    </row>
    <row r="6613" spans="1:12" s="97" customFormat="1" ht="15" customHeight="1" x14ac:dyDescent="0.25">
      <c r="A6613" s="91" t="s">
        <v>57</v>
      </c>
      <c r="B6613" s="92" t="s">
        <v>44</v>
      </c>
      <c r="C6613" s="92" t="s">
        <v>34</v>
      </c>
      <c r="D6613" s="92" t="s">
        <v>37</v>
      </c>
      <c r="E6613" s="92" t="s">
        <v>37</v>
      </c>
      <c r="F6613" s="92" t="s">
        <v>120</v>
      </c>
      <c r="G6613" s="93" t="s">
        <v>98</v>
      </c>
      <c r="H6613" s="93" t="s">
        <v>37</v>
      </c>
      <c r="I6613" s="92" t="s">
        <v>45</v>
      </c>
      <c r="J6613" s="94">
        <v>12237</v>
      </c>
      <c r="K6613" s="95">
        <v>21111</v>
      </c>
      <c r="L6613" s="96">
        <v>2077754.8400002201</v>
      </c>
    </row>
    <row r="6614" spans="1:12" s="97" customFormat="1" ht="15" customHeight="1" x14ac:dyDescent="0.25">
      <c r="A6614" s="91" t="s">
        <v>57</v>
      </c>
      <c r="B6614" s="92" t="s">
        <v>44</v>
      </c>
      <c r="C6614" s="92" t="s">
        <v>34</v>
      </c>
      <c r="D6614" s="92" t="s">
        <v>37</v>
      </c>
      <c r="E6614" s="92" t="s">
        <v>37</v>
      </c>
      <c r="F6614" s="92" t="s">
        <v>120</v>
      </c>
      <c r="G6614" s="93" t="s">
        <v>37</v>
      </c>
      <c r="H6614" s="93" t="s">
        <v>122</v>
      </c>
      <c r="I6614" s="92" t="s">
        <v>117</v>
      </c>
      <c r="J6614" s="94">
        <v>2596</v>
      </c>
      <c r="K6614" s="95">
        <v>6128</v>
      </c>
      <c r="L6614" s="96">
        <v>608173.33999999403</v>
      </c>
    </row>
    <row r="6615" spans="1:12" s="97" customFormat="1" ht="15" customHeight="1" x14ac:dyDescent="0.25">
      <c r="A6615" s="91" t="s">
        <v>57</v>
      </c>
      <c r="B6615" s="92" t="s">
        <v>44</v>
      </c>
      <c r="C6615" s="92" t="s">
        <v>34</v>
      </c>
      <c r="D6615" s="92" t="s">
        <v>37</v>
      </c>
      <c r="E6615" s="92" t="s">
        <v>37</v>
      </c>
      <c r="F6615" s="92" t="s">
        <v>120</v>
      </c>
      <c r="G6615" s="93" t="s">
        <v>37</v>
      </c>
      <c r="H6615" s="93" t="s">
        <v>122</v>
      </c>
      <c r="I6615" s="92" t="s">
        <v>45</v>
      </c>
      <c r="J6615" s="94">
        <v>4087</v>
      </c>
      <c r="K6615" s="95">
        <v>6093</v>
      </c>
      <c r="L6615" s="96">
        <v>506656.62999998103</v>
      </c>
    </row>
    <row r="6616" spans="1:12" s="97" customFormat="1" ht="15" customHeight="1" x14ac:dyDescent="0.25">
      <c r="A6616" s="91" t="s">
        <v>57</v>
      </c>
      <c r="B6616" s="92" t="s">
        <v>44</v>
      </c>
      <c r="C6616" s="92" t="s">
        <v>34</v>
      </c>
      <c r="D6616" s="92" t="s">
        <v>37</v>
      </c>
      <c r="E6616" s="92" t="s">
        <v>37</v>
      </c>
      <c r="F6616" s="92" t="s">
        <v>120</v>
      </c>
      <c r="G6616" s="93" t="s">
        <v>37</v>
      </c>
      <c r="H6616" s="93" t="s">
        <v>37</v>
      </c>
      <c r="I6616" s="92" t="s">
        <v>117</v>
      </c>
      <c r="J6616" s="94">
        <v>23610</v>
      </c>
      <c r="K6616" s="95">
        <v>60127</v>
      </c>
      <c r="L6616" s="96">
        <v>6657169.0999990301</v>
      </c>
    </row>
    <row r="6617" spans="1:12" s="97" customFormat="1" ht="15" customHeight="1" x14ac:dyDescent="0.25">
      <c r="A6617" s="91" t="s">
        <v>57</v>
      </c>
      <c r="B6617" s="92" t="s">
        <v>44</v>
      </c>
      <c r="C6617" s="92" t="s">
        <v>34</v>
      </c>
      <c r="D6617" s="92" t="s">
        <v>37</v>
      </c>
      <c r="E6617" s="92" t="s">
        <v>37</v>
      </c>
      <c r="F6617" s="92" t="s">
        <v>120</v>
      </c>
      <c r="G6617" s="93" t="s">
        <v>37</v>
      </c>
      <c r="H6617" s="93" t="s">
        <v>37</v>
      </c>
      <c r="I6617" s="92" t="s">
        <v>45</v>
      </c>
      <c r="J6617" s="94">
        <v>46580</v>
      </c>
      <c r="K6617" s="95">
        <v>79214</v>
      </c>
      <c r="L6617" s="96">
        <v>7760286.7499974798</v>
      </c>
    </row>
    <row r="6618" spans="1:12" s="97" customFormat="1" ht="15" customHeight="1" x14ac:dyDescent="0.25">
      <c r="A6618" s="91" t="s">
        <v>57</v>
      </c>
      <c r="B6618" s="92" t="s">
        <v>44</v>
      </c>
      <c r="C6618" s="92" t="s">
        <v>34</v>
      </c>
      <c r="D6618" s="92" t="s">
        <v>37</v>
      </c>
      <c r="E6618" s="92" t="s">
        <v>37</v>
      </c>
      <c r="F6618" s="92" t="s">
        <v>120</v>
      </c>
      <c r="G6618" s="93" t="s">
        <v>37</v>
      </c>
      <c r="H6618" s="93" t="s">
        <v>64</v>
      </c>
      <c r="I6618" s="92" t="s">
        <v>117</v>
      </c>
      <c r="J6618" s="94">
        <v>21071</v>
      </c>
      <c r="K6618" s="95">
        <v>53857</v>
      </c>
      <c r="L6618" s="96">
        <v>6036570.0899993302</v>
      </c>
    </row>
    <row r="6619" spans="1:12" s="97" customFormat="1" ht="15" customHeight="1" x14ac:dyDescent="0.25">
      <c r="A6619" s="91" t="s">
        <v>57</v>
      </c>
      <c r="B6619" s="92" t="s">
        <v>44</v>
      </c>
      <c r="C6619" s="92" t="s">
        <v>34</v>
      </c>
      <c r="D6619" s="92" t="s">
        <v>37</v>
      </c>
      <c r="E6619" s="92" t="s">
        <v>37</v>
      </c>
      <c r="F6619" s="92" t="s">
        <v>120</v>
      </c>
      <c r="G6619" s="93" t="s">
        <v>37</v>
      </c>
      <c r="H6619" s="93" t="s">
        <v>64</v>
      </c>
      <c r="I6619" s="92" t="s">
        <v>45</v>
      </c>
      <c r="J6619" s="94">
        <v>42498</v>
      </c>
      <c r="K6619" s="95">
        <v>72920</v>
      </c>
      <c r="L6619" s="96">
        <v>7235933.45999802</v>
      </c>
    </row>
    <row r="6620" spans="1:12" s="97" customFormat="1" ht="15" customHeight="1" x14ac:dyDescent="0.25">
      <c r="A6620" s="91" t="s">
        <v>57</v>
      </c>
      <c r="B6620" s="92" t="s">
        <v>44</v>
      </c>
      <c r="C6620" s="92" t="s">
        <v>34</v>
      </c>
      <c r="D6620" s="92" t="s">
        <v>37</v>
      </c>
      <c r="E6620" s="92" t="s">
        <v>37</v>
      </c>
      <c r="F6620" s="92" t="s">
        <v>121</v>
      </c>
      <c r="G6620" s="93" t="s">
        <v>41</v>
      </c>
      <c r="H6620" s="93" t="s">
        <v>37</v>
      </c>
      <c r="I6620" s="92" t="s">
        <v>117</v>
      </c>
      <c r="J6620" s="94">
        <v>48756</v>
      </c>
      <c r="K6620" s="95">
        <v>116292</v>
      </c>
      <c r="L6620" s="96">
        <v>10421960.259996399</v>
      </c>
    </row>
    <row r="6621" spans="1:12" s="97" customFormat="1" ht="15" customHeight="1" x14ac:dyDescent="0.25">
      <c r="A6621" s="91" t="s">
        <v>57</v>
      </c>
      <c r="B6621" s="92" t="s">
        <v>44</v>
      </c>
      <c r="C6621" s="92" t="s">
        <v>34</v>
      </c>
      <c r="D6621" s="92" t="s">
        <v>37</v>
      </c>
      <c r="E6621" s="92" t="s">
        <v>37</v>
      </c>
      <c r="F6621" s="92" t="s">
        <v>121</v>
      </c>
      <c r="G6621" s="93" t="s">
        <v>41</v>
      </c>
      <c r="H6621" s="93" t="s">
        <v>37</v>
      </c>
      <c r="I6621" s="92" t="s">
        <v>45</v>
      </c>
      <c r="J6621" s="94">
        <v>103461</v>
      </c>
      <c r="K6621" s="95">
        <v>189948</v>
      </c>
      <c r="L6621" s="96">
        <v>15496565.209982499</v>
      </c>
    </row>
    <row r="6622" spans="1:12" s="97" customFormat="1" ht="15" customHeight="1" x14ac:dyDescent="0.25">
      <c r="A6622" s="91" t="s">
        <v>57</v>
      </c>
      <c r="B6622" s="92" t="s">
        <v>44</v>
      </c>
      <c r="C6622" s="92" t="s">
        <v>34</v>
      </c>
      <c r="D6622" s="92" t="s">
        <v>37</v>
      </c>
      <c r="E6622" s="92" t="s">
        <v>37</v>
      </c>
      <c r="F6622" s="92" t="s">
        <v>121</v>
      </c>
      <c r="G6622" s="93" t="s">
        <v>42</v>
      </c>
      <c r="H6622" s="93" t="s">
        <v>37</v>
      </c>
      <c r="I6622" s="92" t="s">
        <v>117</v>
      </c>
      <c r="J6622" s="94">
        <v>42770</v>
      </c>
      <c r="K6622" s="95">
        <v>93301</v>
      </c>
      <c r="L6622" s="96">
        <v>8193892.1699982397</v>
      </c>
    </row>
    <row r="6623" spans="1:12" s="97" customFormat="1" ht="15" customHeight="1" x14ac:dyDescent="0.25">
      <c r="A6623" s="91" t="s">
        <v>57</v>
      </c>
      <c r="B6623" s="92" t="s">
        <v>44</v>
      </c>
      <c r="C6623" s="92" t="s">
        <v>34</v>
      </c>
      <c r="D6623" s="92" t="s">
        <v>37</v>
      </c>
      <c r="E6623" s="92" t="s">
        <v>37</v>
      </c>
      <c r="F6623" s="92" t="s">
        <v>121</v>
      </c>
      <c r="G6623" s="93" t="s">
        <v>42</v>
      </c>
      <c r="H6623" s="93" t="s">
        <v>37</v>
      </c>
      <c r="I6623" s="92" t="s">
        <v>45</v>
      </c>
      <c r="J6623" s="94">
        <v>104099</v>
      </c>
      <c r="K6623" s="95">
        <v>189938</v>
      </c>
      <c r="L6623" s="96">
        <v>15461486.9699817</v>
      </c>
    </row>
    <row r="6624" spans="1:12" s="97" customFormat="1" ht="15" customHeight="1" x14ac:dyDescent="0.25">
      <c r="A6624" s="91" t="s">
        <v>57</v>
      </c>
      <c r="B6624" s="92" t="s">
        <v>44</v>
      </c>
      <c r="C6624" s="92" t="s">
        <v>34</v>
      </c>
      <c r="D6624" s="92" t="s">
        <v>37</v>
      </c>
      <c r="E6624" s="92" t="s">
        <v>37</v>
      </c>
      <c r="F6624" s="92" t="s">
        <v>121</v>
      </c>
      <c r="G6624" s="93" t="s">
        <v>43</v>
      </c>
      <c r="H6624" s="93" t="s">
        <v>37</v>
      </c>
      <c r="I6624" s="92" t="s">
        <v>117</v>
      </c>
      <c r="J6624" s="94">
        <v>42437</v>
      </c>
      <c r="K6624" s="95">
        <v>87447</v>
      </c>
      <c r="L6624" s="96">
        <v>7528548.2599984799</v>
      </c>
    </row>
    <row r="6625" spans="1:12" s="97" customFormat="1" ht="15" customHeight="1" x14ac:dyDescent="0.25">
      <c r="A6625" s="91" t="s">
        <v>57</v>
      </c>
      <c r="B6625" s="92" t="s">
        <v>44</v>
      </c>
      <c r="C6625" s="92" t="s">
        <v>34</v>
      </c>
      <c r="D6625" s="92" t="s">
        <v>37</v>
      </c>
      <c r="E6625" s="92" t="s">
        <v>37</v>
      </c>
      <c r="F6625" s="92" t="s">
        <v>121</v>
      </c>
      <c r="G6625" s="93" t="s">
        <v>43</v>
      </c>
      <c r="H6625" s="93" t="s">
        <v>37</v>
      </c>
      <c r="I6625" s="92" t="s">
        <v>45</v>
      </c>
      <c r="J6625" s="94">
        <v>105821</v>
      </c>
      <c r="K6625" s="95">
        <v>187511</v>
      </c>
      <c r="L6625" s="96">
        <v>15108214.189982001</v>
      </c>
    </row>
    <row r="6626" spans="1:12" s="97" customFormat="1" ht="15" customHeight="1" x14ac:dyDescent="0.25">
      <c r="A6626" s="91" t="s">
        <v>57</v>
      </c>
      <c r="B6626" s="92" t="s">
        <v>44</v>
      </c>
      <c r="C6626" s="92" t="s">
        <v>34</v>
      </c>
      <c r="D6626" s="92" t="s">
        <v>37</v>
      </c>
      <c r="E6626" s="92" t="s">
        <v>37</v>
      </c>
      <c r="F6626" s="92" t="s">
        <v>121</v>
      </c>
      <c r="G6626" s="93" t="s">
        <v>44</v>
      </c>
      <c r="H6626" s="93" t="s">
        <v>37</v>
      </c>
      <c r="I6626" s="92" t="s">
        <v>117</v>
      </c>
      <c r="J6626" s="94">
        <v>40426</v>
      </c>
      <c r="K6626" s="95">
        <v>78288</v>
      </c>
      <c r="L6626" s="96">
        <v>6611384.8299990697</v>
      </c>
    </row>
    <row r="6627" spans="1:12" s="97" customFormat="1" ht="15" customHeight="1" x14ac:dyDescent="0.25">
      <c r="A6627" s="91" t="s">
        <v>57</v>
      </c>
      <c r="B6627" s="92" t="s">
        <v>44</v>
      </c>
      <c r="C6627" s="92" t="s">
        <v>34</v>
      </c>
      <c r="D6627" s="92" t="s">
        <v>37</v>
      </c>
      <c r="E6627" s="92" t="s">
        <v>37</v>
      </c>
      <c r="F6627" s="92" t="s">
        <v>121</v>
      </c>
      <c r="G6627" s="93" t="s">
        <v>44</v>
      </c>
      <c r="H6627" s="93" t="s">
        <v>37</v>
      </c>
      <c r="I6627" s="92" t="s">
        <v>45</v>
      </c>
      <c r="J6627" s="94">
        <v>108884</v>
      </c>
      <c r="K6627" s="95">
        <v>191607</v>
      </c>
      <c r="L6627" s="96">
        <v>15424387.2799803</v>
      </c>
    </row>
    <row r="6628" spans="1:12" s="97" customFormat="1" ht="15" customHeight="1" x14ac:dyDescent="0.25">
      <c r="A6628" s="91" t="s">
        <v>57</v>
      </c>
      <c r="B6628" s="92" t="s">
        <v>44</v>
      </c>
      <c r="C6628" s="92" t="s">
        <v>34</v>
      </c>
      <c r="D6628" s="92" t="s">
        <v>37</v>
      </c>
      <c r="E6628" s="92" t="s">
        <v>37</v>
      </c>
      <c r="F6628" s="92" t="s">
        <v>121</v>
      </c>
      <c r="G6628" s="93" t="s">
        <v>98</v>
      </c>
      <c r="H6628" s="93" t="s">
        <v>37</v>
      </c>
      <c r="I6628" s="92" t="s">
        <v>117</v>
      </c>
      <c r="J6628" s="94">
        <v>37028</v>
      </c>
      <c r="K6628" s="95">
        <v>74089</v>
      </c>
      <c r="L6628" s="96">
        <v>6526102.0499994196</v>
      </c>
    </row>
    <row r="6629" spans="1:12" s="97" customFormat="1" ht="15" customHeight="1" x14ac:dyDescent="0.25">
      <c r="A6629" s="91" t="s">
        <v>57</v>
      </c>
      <c r="B6629" s="92" t="s">
        <v>44</v>
      </c>
      <c r="C6629" s="92" t="s">
        <v>34</v>
      </c>
      <c r="D6629" s="92" t="s">
        <v>37</v>
      </c>
      <c r="E6629" s="92" t="s">
        <v>37</v>
      </c>
      <c r="F6629" s="92" t="s">
        <v>121</v>
      </c>
      <c r="G6629" s="93" t="s">
        <v>98</v>
      </c>
      <c r="H6629" s="93" t="s">
        <v>37</v>
      </c>
      <c r="I6629" s="92" t="s">
        <v>45</v>
      </c>
      <c r="J6629" s="94">
        <v>109356</v>
      </c>
      <c r="K6629" s="95">
        <v>205467</v>
      </c>
      <c r="L6629" s="96">
        <v>17729725.2599831</v>
      </c>
    </row>
    <row r="6630" spans="1:12" s="97" customFormat="1" ht="15" customHeight="1" x14ac:dyDescent="0.25">
      <c r="A6630" s="91" t="s">
        <v>57</v>
      </c>
      <c r="B6630" s="92" t="s">
        <v>44</v>
      </c>
      <c r="C6630" s="92" t="s">
        <v>34</v>
      </c>
      <c r="D6630" s="92" t="s">
        <v>37</v>
      </c>
      <c r="E6630" s="92" t="s">
        <v>37</v>
      </c>
      <c r="F6630" s="92" t="s">
        <v>121</v>
      </c>
      <c r="G6630" s="93" t="s">
        <v>37</v>
      </c>
      <c r="H6630" s="93" t="s">
        <v>122</v>
      </c>
      <c r="I6630" s="92" t="s">
        <v>117</v>
      </c>
      <c r="J6630" s="94">
        <v>16863</v>
      </c>
      <c r="K6630" s="95">
        <v>35269</v>
      </c>
      <c r="L6630" s="96">
        <v>2872041.4700003001</v>
      </c>
    </row>
    <row r="6631" spans="1:12" s="97" customFormat="1" ht="15" customHeight="1" x14ac:dyDescent="0.25">
      <c r="A6631" s="91" t="s">
        <v>57</v>
      </c>
      <c r="B6631" s="92" t="s">
        <v>44</v>
      </c>
      <c r="C6631" s="92" t="s">
        <v>34</v>
      </c>
      <c r="D6631" s="92" t="s">
        <v>37</v>
      </c>
      <c r="E6631" s="92" t="s">
        <v>37</v>
      </c>
      <c r="F6631" s="92" t="s">
        <v>121</v>
      </c>
      <c r="G6631" s="93" t="s">
        <v>37</v>
      </c>
      <c r="H6631" s="93" t="s">
        <v>122</v>
      </c>
      <c r="I6631" s="92" t="s">
        <v>45</v>
      </c>
      <c r="J6631" s="94">
        <v>40541</v>
      </c>
      <c r="K6631" s="95">
        <v>66445</v>
      </c>
      <c r="L6631" s="96">
        <v>4592393.6200005999</v>
      </c>
    </row>
    <row r="6632" spans="1:12" s="97" customFormat="1" ht="15" customHeight="1" x14ac:dyDescent="0.25">
      <c r="A6632" s="91" t="s">
        <v>57</v>
      </c>
      <c r="B6632" s="92" t="s">
        <v>44</v>
      </c>
      <c r="C6632" s="92" t="s">
        <v>34</v>
      </c>
      <c r="D6632" s="92" t="s">
        <v>37</v>
      </c>
      <c r="E6632" s="92" t="s">
        <v>37</v>
      </c>
      <c r="F6632" s="92" t="s">
        <v>121</v>
      </c>
      <c r="G6632" s="93" t="s">
        <v>37</v>
      </c>
      <c r="H6632" s="93" t="s">
        <v>37</v>
      </c>
      <c r="I6632" s="92" t="s">
        <v>117</v>
      </c>
      <c r="J6632" s="94">
        <v>205297</v>
      </c>
      <c r="K6632" s="95">
        <v>458198</v>
      </c>
      <c r="L6632" s="96">
        <v>40041167.430019498</v>
      </c>
    </row>
    <row r="6633" spans="1:12" s="97" customFormat="1" ht="15" customHeight="1" x14ac:dyDescent="0.25">
      <c r="A6633" s="91" t="s">
        <v>57</v>
      </c>
      <c r="B6633" s="92" t="s">
        <v>44</v>
      </c>
      <c r="C6633" s="92" t="s">
        <v>34</v>
      </c>
      <c r="D6633" s="92" t="s">
        <v>37</v>
      </c>
      <c r="E6633" s="92" t="s">
        <v>37</v>
      </c>
      <c r="F6633" s="92" t="s">
        <v>121</v>
      </c>
      <c r="G6633" s="93" t="s">
        <v>37</v>
      </c>
      <c r="H6633" s="93" t="s">
        <v>37</v>
      </c>
      <c r="I6633" s="92" t="s">
        <v>45</v>
      </c>
      <c r="J6633" s="94">
        <v>513906</v>
      </c>
      <c r="K6633" s="95">
        <v>980401</v>
      </c>
      <c r="L6633" s="96">
        <v>80496505.850072399</v>
      </c>
    </row>
    <row r="6634" spans="1:12" s="97" customFormat="1" ht="15" customHeight="1" x14ac:dyDescent="0.25">
      <c r="A6634" s="91" t="s">
        <v>57</v>
      </c>
      <c r="B6634" s="92" t="s">
        <v>44</v>
      </c>
      <c r="C6634" s="92" t="s">
        <v>34</v>
      </c>
      <c r="D6634" s="92" t="s">
        <v>37</v>
      </c>
      <c r="E6634" s="92" t="s">
        <v>37</v>
      </c>
      <c r="F6634" s="92" t="s">
        <v>121</v>
      </c>
      <c r="G6634" s="93" t="s">
        <v>37</v>
      </c>
      <c r="H6634" s="93" t="s">
        <v>64</v>
      </c>
      <c r="I6634" s="92" t="s">
        <v>117</v>
      </c>
      <c r="J6634" s="94">
        <v>187332</v>
      </c>
      <c r="K6634" s="95">
        <v>418140</v>
      </c>
      <c r="L6634" s="96">
        <v>36717598.8800008</v>
      </c>
    </row>
    <row r="6635" spans="1:12" s="97" customFormat="1" ht="15" customHeight="1" x14ac:dyDescent="0.25">
      <c r="A6635" s="91" t="s">
        <v>57</v>
      </c>
      <c r="B6635" s="92" t="s">
        <v>44</v>
      </c>
      <c r="C6635" s="92" t="s">
        <v>34</v>
      </c>
      <c r="D6635" s="92" t="s">
        <v>37</v>
      </c>
      <c r="E6635" s="92" t="s">
        <v>37</v>
      </c>
      <c r="F6635" s="92" t="s">
        <v>121</v>
      </c>
      <c r="G6635" s="93" t="s">
        <v>37</v>
      </c>
      <c r="H6635" s="93" t="s">
        <v>64</v>
      </c>
      <c r="I6635" s="92" t="s">
        <v>45</v>
      </c>
      <c r="J6635" s="94">
        <v>471729</v>
      </c>
      <c r="K6635" s="95">
        <v>907367</v>
      </c>
      <c r="L6635" s="96">
        <v>75330360.830134094</v>
      </c>
    </row>
    <row r="6636" spans="1:12" s="97" customFormat="1" ht="15" customHeight="1" x14ac:dyDescent="0.25">
      <c r="A6636" s="91" t="s">
        <v>57</v>
      </c>
      <c r="B6636" s="92" t="s">
        <v>44</v>
      </c>
      <c r="C6636" s="92" t="s">
        <v>34</v>
      </c>
      <c r="D6636" s="92" t="s">
        <v>37</v>
      </c>
      <c r="E6636" s="92" t="s">
        <v>37</v>
      </c>
      <c r="F6636" s="92" t="s">
        <v>60</v>
      </c>
      <c r="G6636" s="93" t="s">
        <v>41</v>
      </c>
      <c r="H6636" s="93" t="s">
        <v>37</v>
      </c>
      <c r="I6636" s="92" t="s">
        <v>117</v>
      </c>
      <c r="J6636" s="94">
        <v>11431</v>
      </c>
      <c r="K6636" s="95">
        <v>28284</v>
      </c>
      <c r="L6636" s="96">
        <v>2391258.7299999101</v>
      </c>
    </row>
    <row r="6637" spans="1:12" s="97" customFormat="1" ht="15" customHeight="1" x14ac:dyDescent="0.25">
      <c r="A6637" s="91" t="s">
        <v>57</v>
      </c>
      <c r="B6637" s="92" t="s">
        <v>44</v>
      </c>
      <c r="C6637" s="92" t="s">
        <v>34</v>
      </c>
      <c r="D6637" s="92" t="s">
        <v>37</v>
      </c>
      <c r="E6637" s="92" t="s">
        <v>37</v>
      </c>
      <c r="F6637" s="92" t="s">
        <v>60</v>
      </c>
      <c r="G6637" s="93" t="s">
        <v>41</v>
      </c>
      <c r="H6637" s="93" t="s">
        <v>37</v>
      </c>
      <c r="I6637" s="92" t="s">
        <v>45</v>
      </c>
      <c r="J6637" s="94">
        <v>21896</v>
      </c>
      <c r="K6637" s="95">
        <v>37282</v>
      </c>
      <c r="L6637" s="96">
        <v>2906331.7500002799</v>
      </c>
    </row>
    <row r="6638" spans="1:12" s="97" customFormat="1" ht="15" customHeight="1" x14ac:dyDescent="0.25">
      <c r="A6638" s="91" t="s">
        <v>57</v>
      </c>
      <c r="B6638" s="92" t="s">
        <v>44</v>
      </c>
      <c r="C6638" s="92" t="s">
        <v>34</v>
      </c>
      <c r="D6638" s="92" t="s">
        <v>37</v>
      </c>
      <c r="E6638" s="92" t="s">
        <v>37</v>
      </c>
      <c r="F6638" s="92" t="s">
        <v>60</v>
      </c>
      <c r="G6638" s="93" t="s">
        <v>42</v>
      </c>
      <c r="H6638" s="93" t="s">
        <v>37</v>
      </c>
      <c r="I6638" s="92" t="s">
        <v>117</v>
      </c>
      <c r="J6638" s="94">
        <v>10781</v>
      </c>
      <c r="K6638" s="95">
        <v>24212</v>
      </c>
      <c r="L6638" s="96">
        <v>2042622.54999996</v>
      </c>
    </row>
    <row r="6639" spans="1:12" s="97" customFormat="1" ht="15" customHeight="1" x14ac:dyDescent="0.25">
      <c r="A6639" s="91" t="s">
        <v>57</v>
      </c>
      <c r="B6639" s="92" t="s">
        <v>44</v>
      </c>
      <c r="C6639" s="92" t="s">
        <v>34</v>
      </c>
      <c r="D6639" s="92" t="s">
        <v>37</v>
      </c>
      <c r="E6639" s="92" t="s">
        <v>37</v>
      </c>
      <c r="F6639" s="92" t="s">
        <v>60</v>
      </c>
      <c r="G6639" s="93" t="s">
        <v>42</v>
      </c>
      <c r="H6639" s="93" t="s">
        <v>37</v>
      </c>
      <c r="I6639" s="92" t="s">
        <v>45</v>
      </c>
      <c r="J6639" s="94">
        <v>21905</v>
      </c>
      <c r="K6639" s="95">
        <v>36420</v>
      </c>
      <c r="L6639" s="96">
        <v>2837689.1000002702</v>
      </c>
    </row>
    <row r="6640" spans="1:12" s="97" customFormat="1" ht="15" customHeight="1" x14ac:dyDescent="0.25">
      <c r="A6640" s="91" t="s">
        <v>57</v>
      </c>
      <c r="B6640" s="92" t="s">
        <v>44</v>
      </c>
      <c r="C6640" s="92" t="s">
        <v>34</v>
      </c>
      <c r="D6640" s="92" t="s">
        <v>37</v>
      </c>
      <c r="E6640" s="92" t="s">
        <v>37</v>
      </c>
      <c r="F6640" s="92" t="s">
        <v>60</v>
      </c>
      <c r="G6640" s="93" t="s">
        <v>43</v>
      </c>
      <c r="H6640" s="93" t="s">
        <v>37</v>
      </c>
      <c r="I6640" s="92" t="s">
        <v>117</v>
      </c>
      <c r="J6640" s="94">
        <v>9917</v>
      </c>
      <c r="K6640" s="95">
        <v>22432</v>
      </c>
      <c r="L6640" s="96">
        <v>1851531.8699999901</v>
      </c>
    </row>
    <row r="6641" spans="1:12" s="97" customFormat="1" ht="15" customHeight="1" x14ac:dyDescent="0.25">
      <c r="A6641" s="91" t="s">
        <v>57</v>
      </c>
      <c r="B6641" s="92" t="s">
        <v>44</v>
      </c>
      <c r="C6641" s="92" t="s">
        <v>34</v>
      </c>
      <c r="D6641" s="92" t="s">
        <v>37</v>
      </c>
      <c r="E6641" s="92" t="s">
        <v>37</v>
      </c>
      <c r="F6641" s="92" t="s">
        <v>60</v>
      </c>
      <c r="G6641" s="93" t="s">
        <v>43</v>
      </c>
      <c r="H6641" s="93" t="s">
        <v>37</v>
      </c>
      <c r="I6641" s="92" t="s">
        <v>45</v>
      </c>
      <c r="J6641" s="94">
        <v>20680</v>
      </c>
      <c r="K6641" s="95">
        <v>34307</v>
      </c>
      <c r="L6641" s="96">
        <v>2687604.0600002399</v>
      </c>
    </row>
    <row r="6642" spans="1:12" s="97" customFormat="1" ht="15" customHeight="1" x14ac:dyDescent="0.25">
      <c r="A6642" s="91" t="s">
        <v>57</v>
      </c>
      <c r="B6642" s="92" t="s">
        <v>44</v>
      </c>
      <c r="C6642" s="92" t="s">
        <v>34</v>
      </c>
      <c r="D6642" s="92" t="s">
        <v>37</v>
      </c>
      <c r="E6642" s="92" t="s">
        <v>37</v>
      </c>
      <c r="F6642" s="92" t="s">
        <v>60</v>
      </c>
      <c r="G6642" s="93" t="s">
        <v>44</v>
      </c>
      <c r="H6642" s="93" t="s">
        <v>37</v>
      </c>
      <c r="I6642" s="92" t="s">
        <v>117</v>
      </c>
      <c r="J6642" s="94">
        <v>8998</v>
      </c>
      <c r="K6642" s="95">
        <v>18164</v>
      </c>
      <c r="L6642" s="96">
        <v>1493935.43</v>
      </c>
    </row>
    <row r="6643" spans="1:12" s="97" customFormat="1" ht="15" customHeight="1" x14ac:dyDescent="0.25">
      <c r="A6643" s="91" t="s">
        <v>57</v>
      </c>
      <c r="B6643" s="92" t="s">
        <v>44</v>
      </c>
      <c r="C6643" s="92" t="s">
        <v>34</v>
      </c>
      <c r="D6643" s="92" t="s">
        <v>37</v>
      </c>
      <c r="E6643" s="92" t="s">
        <v>37</v>
      </c>
      <c r="F6643" s="92" t="s">
        <v>60</v>
      </c>
      <c r="G6643" s="93" t="s">
        <v>44</v>
      </c>
      <c r="H6643" s="93" t="s">
        <v>37</v>
      </c>
      <c r="I6643" s="92" t="s">
        <v>45</v>
      </c>
      <c r="J6643" s="94">
        <v>19261</v>
      </c>
      <c r="K6643" s="95">
        <v>31128</v>
      </c>
      <c r="L6643" s="96">
        <v>2437597.5700002601</v>
      </c>
    </row>
    <row r="6644" spans="1:12" s="97" customFormat="1" ht="15" customHeight="1" x14ac:dyDescent="0.25">
      <c r="A6644" s="91" t="s">
        <v>57</v>
      </c>
      <c r="B6644" s="92" t="s">
        <v>44</v>
      </c>
      <c r="C6644" s="92" t="s">
        <v>34</v>
      </c>
      <c r="D6644" s="92" t="s">
        <v>37</v>
      </c>
      <c r="E6644" s="92" t="s">
        <v>37</v>
      </c>
      <c r="F6644" s="92" t="s">
        <v>60</v>
      </c>
      <c r="G6644" s="93" t="s">
        <v>98</v>
      </c>
      <c r="H6644" s="93" t="s">
        <v>37</v>
      </c>
      <c r="I6644" s="92" t="s">
        <v>117</v>
      </c>
      <c r="J6644" s="94">
        <v>9494</v>
      </c>
      <c r="K6644" s="95">
        <v>20426</v>
      </c>
      <c r="L6644" s="96">
        <v>1784813.1999999899</v>
      </c>
    </row>
    <row r="6645" spans="1:12" s="97" customFormat="1" ht="15" customHeight="1" x14ac:dyDescent="0.25">
      <c r="A6645" s="91" t="s">
        <v>57</v>
      </c>
      <c r="B6645" s="92" t="s">
        <v>44</v>
      </c>
      <c r="C6645" s="92" t="s">
        <v>34</v>
      </c>
      <c r="D6645" s="92" t="s">
        <v>37</v>
      </c>
      <c r="E6645" s="92" t="s">
        <v>37</v>
      </c>
      <c r="F6645" s="92" t="s">
        <v>60</v>
      </c>
      <c r="G6645" s="93" t="s">
        <v>98</v>
      </c>
      <c r="H6645" s="93" t="s">
        <v>37</v>
      </c>
      <c r="I6645" s="92" t="s">
        <v>45</v>
      </c>
      <c r="J6645" s="94">
        <v>21754</v>
      </c>
      <c r="K6645" s="95">
        <v>39944</v>
      </c>
      <c r="L6645" s="96">
        <v>3565487.5400002999</v>
      </c>
    </row>
    <row r="6646" spans="1:12" s="97" customFormat="1" ht="15" customHeight="1" x14ac:dyDescent="0.25">
      <c r="A6646" s="91" t="s">
        <v>57</v>
      </c>
      <c r="B6646" s="92" t="s">
        <v>44</v>
      </c>
      <c r="C6646" s="92" t="s">
        <v>34</v>
      </c>
      <c r="D6646" s="92" t="s">
        <v>37</v>
      </c>
      <c r="E6646" s="92" t="s">
        <v>37</v>
      </c>
      <c r="F6646" s="92" t="s">
        <v>60</v>
      </c>
      <c r="G6646" s="93" t="s">
        <v>37</v>
      </c>
      <c r="H6646" s="93" t="s">
        <v>122</v>
      </c>
      <c r="I6646" s="92" t="s">
        <v>117</v>
      </c>
      <c r="J6646" s="94">
        <v>4360</v>
      </c>
      <c r="K6646" s="95">
        <v>9928</v>
      </c>
      <c r="L6646" s="96">
        <v>728531.43000000902</v>
      </c>
    </row>
    <row r="6647" spans="1:12" s="97" customFormat="1" ht="15" customHeight="1" x14ac:dyDescent="0.25">
      <c r="A6647" s="91" t="s">
        <v>57</v>
      </c>
      <c r="B6647" s="92" t="s">
        <v>44</v>
      </c>
      <c r="C6647" s="92" t="s">
        <v>34</v>
      </c>
      <c r="D6647" s="92" t="s">
        <v>37</v>
      </c>
      <c r="E6647" s="92" t="s">
        <v>37</v>
      </c>
      <c r="F6647" s="92" t="s">
        <v>60</v>
      </c>
      <c r="G6647" s="93" t="s">
        <v>37</v>
      </c>
      <c r="H6647" s="93" t="s">
        <v>122</v>
      </c>
      <c r="I6647" s="92" t="s">
        <v>45</v>
      </c>
      <c r="J6647" s="94">
        <v>8032</v>
      </c>
      <c r="K6647" s="95">
        <v>11905</v>
      </c>
      <c r="L6647" s="96">
        <v>782100.35999995505</v>
      </c>
    </row>
    <row r="6648" spans="1:12" s="97" customFormat="1" ht="15" customHeight="1" x14ac:dyDescent="0.25">
      <c r="A6648" s="91" t="s">
        <v>57</v>
      </c>
      <c r="B6648" s="92" t="s">
        <v>44</v>
      </c>
      <c r="C6648" s="92" t="s">
        <v>34</v>
      </c>
      <c r="D6648" s="92" t="s">
        <v>37</v>
      </c>
      <c r="E6648" s="92" t="s">
        <v>37</v>
      </c>
      <c r="F6648" s="92" t="s">
        <v>60</v>
      </c>
      <c r="G6648" s="93" t="s">
        <v>37</v>
      </c>
      <c r="H6648" s="93" t="s">
        <v>37</v>
      </c>
      <c r="I6648" s="92" t="s">
        <v>117</v>
      </c>
      <c r="J6648" s="94">
        <v>49192</v>
      </c>
      <c r="K6648" s="95">
        <v>115098</v>
      </c>
      <c r="L6648" s="96">
        <v>9697576.1900003403</v>
      </c>
    </row>
    <row r="6649" spans="1:12" s="97" customFormat="1" ht="15" customHeight="1" x14ac:dyDescent="0.25">
      <c r="A6649" s="91" t="s">
        <v>57</v>
      </c>
      <c r="B6649" s="92" t="s">
        <v>44</v>
      </c>
      <c r="C6649" s="92" t="s">
        <v>34</v>
      </c>
      <c r="D6649" s="92" t="s">
        <v>37</v>
      </c>
      <c r="E6649" s="92" t="s">
        <v>37</v>
      </c>
      <c r="F6649" s="92" t="s">
        <v>60</v>
      </c>
      <c r="G6649" s="93" t="s">
        <v>37</v>
      </c>
      <c r="H6649" s="93" t="s">
        <v>37</v>
      </c>
      <c r="I6649" s="92" t="s">
        <v>45</v>
      </c>
      <c r="J6649" s="94">
        <v>103501</v>
      </c>
      <c r="K6649" s="95">
        <v>181416</v>
      </c>
      <c r="L6649" s="96">
        <v>14621233.299986299</v>
      </c>
    </row>
    <row r="6650" spans="1:12" s="97" customFormat="1" ht="15" customHeight="1" x14ac:dyDescent="0.25">
      <c r="A6650" s="91" t="s">
        <v>57</v>
      </c>
      <c r="B6650" s="92" t="s">
        <v>44</v>
      </c>
      <c r="C6650" s="92" t="s">
        <v>34</v>
      </c>
      <c r="D6650" s="92" t="s">
        <v>37</v>
      </c>
      <c r="E6650" s="92" t="s">
        <v>37</v>
      </c>
      <c r="F6650" s="92" t="s">
        <v>60</v>
      </c>
      <c r="G6650" s="93" t="s">
        <v>37</v>
      </c>
      <c r="H6650" s="93" t="s">
        <v>64</v>
      </c>
      <c r="I6650" s="92" t="s">
        <v>117</v>
      </c>
      <c r="J6650" s="94">
        <v>44522</v>
      </c>
      <c r="K6650" s="95">
        <v>104044</v>
      </c>
      <c r="L6650" s="96">
        <v>8871421.8399994001</v>
      </c>
    </row>
    <row r="6651" spans="1:12" s="97" customFormat="1" ht="15" customHeight="1" x14ac:dyDescent="0.25">
      <c r="A6651" s="91" t="s">
        <v>57</v>
      </c>
      <c r="B6651" s="92" t="s">
        <v>44</v>
      </c>
      <c r="C6651" s="92" t="s">
        <v>34</v>
      </c>
      <c r="D6651" s="92" t="s">
        <v>37</v>
      </c>
      <c r="E6651" s="92" t="s">
        <v>37</v>
      </c>
      <c r="F6651" s="92" t="s">
        <v>60</v>
      </c>
      <c r="G6651" s="93" t="s">
        <v>37</v>
      </c>
      <c r="H6651" s="93" t="s">
        <v>64</v>
      </c>
      <c r="I6651" s="92" t="s">
        <v>45</v>
      </c>
      <c r="J6651" s="94">
        <v>94895</v>
      </c>
      <c r="K6651" s="95">
        <v>168136</v>
      </c>
      <c r="L6651" s="96">
        <v>13722664.3299881</v>
      </c>
    </row>
    <row r="6652" spans="1:12" s="97" customFormat="1" ht="15" customHeight="1" x14ac:dyDescent="0.25">
      <c r="A6652" s="91" t="s">
        <v>57</v>
      </c>
      <c r="B6652" s="92" t="s">
        <v>44</v>
      </c>
      <c r="C6652" s="92" t="s">
        <v>34</v>
      </c>
      <c r="D6652" s="92" t="s">
        <v>37</v>
      </c>
      <c r="E6652" s="92" t="s">
        <v>37</v>
      </c>
      <c r="F6652" s="92" t="s">
        <v>37</v>
      </c>
      <c r="G6652" s="93" t="s">
        <v>41</v>
      </c>
      <c r="H6652" s="93" t="s">
        <v>122</v>
      </c>
      <c r="I6652" s="92" t="s">
        <v>117</v>
      </c>
      <c r="J6652" s="94">
        <v>6063</v>
      </c>
      <c r="K6652" s="95">
        <v>12181</v>
      </c>
      <c r="L6652" s="96">
        <v>987702.93999997806</v>
      </c>
    </row>
    <row r="6653" spans="1:12" s="97" customFormat="1" ht="15" customHeight="1" x14ac:dyDescent="0.25">
      <c r="A6653" s="91" t="s">
        <v>57</v>
      </c>
      <c r="B6653" s="92" t="s">
        <v>44</v>
      </c>
      <c r="C6653" s="92" t="s">
        <v>34</v>
      </c>
      <c r="D6653" s="92" t="s">
        <v>37</v>
      </c>
      <c r="E6653" s="92" t="s">
        <v>37</v>
      </c>
      <c r="F6653" s="92" t="s">
        <v>37</v>
      </c>
      <c r="G6653" s="93" t="s">
        <v>41</v>
      </c>
      <c r="H6653" s="93" t="s">
        <v>122</v>
      </c>
      <c r="I6653" s="92" t="s">
        <v>45</v>
      </c>
      <c r="J6653" s="94">
        <v>11058</v>
      </c>
      <c r="K6653" s="95">
        <v>15166</v>
      </c>
      <c r="L6653" s="96">
        <v>1044986.3999999301</v>
      </c>
    </row>
    <row r="6654" spans="1:12" s="97" customFormat="1" ht="15" customHeight="1" x14ac:dyDescent="0.25">
      <c r="A6654" s="91" t="s">
        <v>57</v>
      </c>
      <c r="B6654" s="92" t="s">
        <v>44</v>
      </c>
      <c r="C6654" s="92" t="s">
        <v>34</v>
      </c>
      <c r="D6654" s="92" t="s">
        <v>37</v>
      </c>
      <c r="E6654" s="92" t="s">
        <v>37</v>
      </c>
      <c r="F6654" s="92" t="s">
        <v>37</v>
      </c>
      <c r="G6654" s="93" t="s">
        <v>41</v>
      </c>
      <c r="H6654" s="93" t="s">
        <v>37</v>
      </c>
      <c r="I6654" s="92" t="s">
        <v>117</v>
      </c>
      <c r="J6654" s="94">
        <v>64735</v>
      </c>
      <c r="K6654" s="95">
        <v>155565</v>
      </c>
      <c r="L6654" s="96">
        <v>14008072.5699958</v>
      </c>
    </row>
    <row r="6655" spans="1:12" s="97" customFormat="1" ht="15" customHeight="1" x14ac:dyDescent="0.25">
      <c r="A6655" s="91" t="s">
        <v>57</v>
      </c>
      <c r="B6655" s="92" t="s">
        <v>44</v>
      </c>
      <c r="C6655" s="92" t="s">
        <v>34</v>
      </c>
      <c r="D6655" s="92" t="s">
        <v>37</v>
      </c>
      <c r="E6655" s="92" t="s">
        <v>37</v>
      </c>
      <c r="F6655" s="92" t="s">
        <v>37</v>
      </c>
      <c r="G6655" s="93" t="s">
        <v>41</v>
      </c>
      <c r="H6655" s="93" t="s">
        <v>37</v>
      </c>
      <c r="I6655" s="92" t="s">
        <v>45</v>
      </c>
      <c r="J6655" s="94">
        <v>132604</v>
      </c>
      <c r="K6655" s="95">
        <v>239019</v>
      </c>
      <c r="L6655" s="96">
        <v>19562627.239989702</v>
      </c>
    </row>
    <row r="6656" spans="1:12" s="97" customFormat="1" ht="15" customHeight="1" x14ac:dyDescent="0.25">
      <c r="A6656" s="91" t="s">
        <v>57</v>
      </c>
      <c r="B6656" s="92" t="s">
        <v>44</v>
      </c>
      <c r="C6656" s="92" t="s">
        <v>34</v>
      </c>
      <c r="D6656" s="92" t="s">
        <v>37</v>
      </c>
      <c r="E6656" s="92" t="s">
        <v>37</v>
      </c>
      <c r="F6656" s="92" t="s">
        <v>37</v>
      </c>
      <c r="G6656" s="93" t="s">
        <v>41</v>
      </c>
      <c r="H6656" s="93" t="s">
        <v>64</v>
      </c>
      <c r="I6656" s="92" t="s">
        <v>117</v>
      </c>
      <c r="J6656" s="94">
        <v>58694</v>
      </c>
      <c r="K6656" s="95">
        <v>143384</v>
      </c>
      <c r="L6656" s="96">
        <v>13020369.6299963</v>
      </c>
    </row>
    <row r="6657" spans="1:12" s="97" customFormat="1" ht="15" customHeight="1" x14ac:dyDescent="0.25">
      <c r="A6657" s="91" t="s">
        <v>57</v>
      </c>
      <c r="B6657" s="92" t="s">
        <v>44</v>
      </c>
      <c r="C6657" s="92" t="s">
        <v>34</v>
      </c>
      <c r="D6657" s="92" t="s">
        <v>37</v>
      </c>
      <c r="E6657" s="92" t="s">
        <v>37</v>
      </c>
      <c r="F6657" s="92" t="s">
        <v>37</v>
      </c>
      <c r="G6657" s="93" t="s">
        <v>41</v>
      </c>
      <c r="H6657" s="93" t="s">
        <v>64</v>
      </c>
      <c r="I6657" s="92" t="s">
        <v>45</v>
      </c>
      <c r="J6657" s="94">
        <v>121571</v>
      </c>
      <c r="K6657" s="95">
        <v>223853</v>
      </c>
      <c r="L6657" s="96">
        <v>18517640.839986101</v>
      </c>
    </row>
    <row r="6658" spans="1:12" s="97" customFormat="1" ht="15" customHeight="1" x14ac:dyDescent="0.25">
      <c r="A6658" s="91" t="s">
        <v>57</v>
      </c>
      <c r="B6658" s="92" t="s">
        <v>44</v>
      </c>
      <c r="C6658" s="92" t="s">
        <v>34</v>
      </c>
      <c r="D6658" s="92" t="s">
        <v>37</v>
      </c>
      <c r="E6658" s="92" t="s">
        <v>37</v>
      </c>
      <c r="F6658" s="92" t="s">
        <v>37</v>
      </c>
      <c r="G6658" s="93" t="s">
        <v>42</v>
      </c>
      <c r="H6658" s="93" t="s">
        <v>122</v>
      </c>
      <c r="I6658" s="92" t="s">
        <v>117</v>
      </c>
      <c r="J6658" s="94">
        <v>5475</v>
      </c>
      <c r="K6658" s="95">
        <v>10073</v>
      </c>
      <c r="L6658" s="96">
        <v>821733.72999998997</v>
      </c>
    </row>
    <row r="6659" spans="1:12" s="97" customFormat="1" ht="15" customHeight="1" x14ac:dyDescent="0.25">
      <c r="A6659" s="91" t="s">
        <v>57</v>
      </c>
      <c r="B6659" s="92" t="s">
        <v>44</v>
      </c>
      <c r="C6659" s="92" t="s">
        <v>34</v>
      </c>
      <c r="D6659" s="92" t="s">
        <v>37</v>
      </c>
      <c r="E6659" s="92" t="s">
        <v>37</v>
      </c>
      <c r="F6659" s="92" t="s">
        <v>37</v>
      </c>
      <c r="G6659" s="93" t="s">
        <v>42</v>
      </c>
      <c r="H6659" s="93" t="s">
        <v>122</v>
      </c>
      <c r="I6659" s="92" t="s">
        <v>45</v>
      </c>
      <c r="J6659" s="94">
        <v>12116</v>
      </c>
      <c r="K6659" s="95">
        <v>16015</v>
      </c>
      <c r="L6659" s="96">
        <v>1120619.09999996</v>
      </c>
    </row>
    <row r="6660" spans="1:12" s="97" customFormat="1" ht="15" customHeight="1" x14ac:dyDescent="0.25">
      <c r="A6660" s="91" t="s">
        <v>57</v>
      </c>
      <c r="B6660" s="92" t="s">
        <v>44</v>
      </c>
      <c r="C6660" s="92" t="s">
        <v>34</v>
      </c>
      <c r="D6660" s="92" t="s">
        <v>37</v>
      </c>
      <c r="E6660" s="92" t="s">
        <v>37</v>
      </c>
      <c r="F6660" s="92" t="s">
        <v>37</v>
      </c>
      <c r="G6660" s="93" t="s">
        <v>42</v>
      </c>
      <c r="H6660" s="93" t="s">
        <v>37</v>
      </c>
      <c r="I6660" s="92" t="s">
        <v>117</v>
      </c>
      <c r="J6660" s="94">
        <v>58156</v>
      </c>
      <c r="K6660" s="95">
        <v>128680</v>
      </c>
      <c r="L6660" s="96">
        <v>11486801.2399968</v>
      </c>
    </row>
    <row r="6661" spans="1:12" s="97" customFormat="1" ht="15" customHeight="1" x14ac:dyDescent="0.25">
      <c r="A6661" s="91" t="s">
        <v>57</v>
      </c>
      <c r="B6661" s="92" t="s">
        <v>44</v>
      </c>
      <c r="C6661" s="92" t="s">
        <v>34</v>
      </c>
      <c r="D6661" s="92" t="s">
        <v>37</v>
      </c>
      <c r="E6661" s="92" t="s">
        <v>37</v>
      </c>
      <c r="F6661" s="92" t="s">
        <v>37</v>
      </c>
      <c r="G6661" s="93" t="s">
        <v>42</v>
      </c>
      <c r="H6661" s="93" t="s">
        <v>37</v>
      </c>
      <c r="I6661" s="92" t="s">
        <v>45</v>
      </c>
      <c r="J6661" s="94">
        <v>134464</v>
      </c>
      <c r="K6661" s="95">
        <v>240037</v>
      </c>
      <c r="L6661" s="96">
        <v>19665211.489989702</v>
      </c>
    </row>
    <row r="6662" spans="1:12" s="97" customFormat="1" ht="15" customHeight="1" x14ac:dyDescent="0.25">
      <c r="A6662" s="91" t="s">
        <v>57</v>
      </c>
      <c r="B6662" s="92" t="s">
        <v>44</v>
      </c>
      <c r="C6662" s="92" t="s">
        <v>34</v>
      </c>
      <c r="D6662" s="92" t="s">
        <v>37</v>
      </c>
      <c r="E6662" s="92" t="s">
        <v>37</v>
      </c>
      <c r="F6662" s="92" t="s">
        <v>37</v>
      </c>
      <c r="G6662" s="93" t="s">
        <v>42</v>
      </c>
      <c r="H6662" s="93" t="s">
        <v>64</v>
      </c>
      <c r="I6662" s="92" t="s">
        <v>117</v>
      </c>
      <c r="J6662" s="94">
        <v>52720</v>
      </c>
      <c r="K6662" s="95">
        <v>118607</v>
      </c>
      <c r="L6662" s="96">
        <v>10665067.5099969</v>
      </c>
    </row>
    <row r="6663" spans="1:12" s="97" customFormat="1" ht="15" customHeight="1" x14ac:dyDescent="0.25">
      <c r="A6663" s="91" t="s">
        <v>57</v>
      </c>
      <c r="B6663" s="92" t="s">
        <v>44</v>
      </c>
      <c r="C6663" s="92" t="s">
        <v>34</v>
      </c>
      <c r="D6663" s="92" t="s">
        <v>37</v>
      </c>
      <c r="E6663" s="92" t="s">
        <v>37</v>
      </c>
      <c r="F6663" s="92" t="s">
        <v>37</v>
      </c>
      <c r="G6663" s="93" t="s">
        <v>42</v>
      </c>
      <c r="H6663" s="93" t="s">
        <v>64</v>
      </c>
      <c r="I6663" s="92" t="s">
        <v>45</v>
      </c>
      <c r="J6663" s="94">
        <v>122412</v>
      </c>
      <c r="K6663" s="95">
        <v>224022</v>
      </c>
      <c r="L6663" s="96">
        <v>18544592.389985502</v>
      </c>
    </row>
    <row r="6664" spans="1:12" s="97" customFormat="1" ht="15" customHeight="1" x14ac:dyDescent="0.25">
      <c r="A6664" s="91" t="s">
        <v>57</v>
      </c>
      <c r="B6664" s="92" t="s">
        <v>44</v>
      </c>
      <c r="C6664" s="92" t="s">
        <v>34</v>
      </c>
      <c r="D6664" s="92" t="s">
        <v>37</v>
      </c>
      <c r="E6664" s="92" t="s">
        <v>37</v>
      </c>
      <c r="F6664" s="92" t="s">
        <v>37</v>
      </c>
      <c r="G6664" s="93" t="s">
        <v>43</v>
      </c>
      <c r="H6664" s="93" t="s">
        <v>122</v>
      </c>
      <c r="I6664" s="92" t="s">
        <v>117</v>
      </c>
      <c r="J6664" s="94">
        <v>5792</v>
      </c>
      <c r="K6664" s="95">
        <v>9478</v>
      </c>
      <c r="L6664" s="96">
        <v>790270.90999999095</v>
      </c>
    </row>
    <row r="6665" spans="1:12" s="97" customFormat="1" ht="15" customHeight="1" x14ac:dyDescent="0.25">
      <c r="A6665" s="91" t="s">
        <v>57</v>
      </c>
      <c r="B6665" s="92" t="s">
        <v>44</v>
      </c>
      <c r="C6665" s="92" t="s">
        <v>34</v>
      </c>
      <c r="D6665" s="92" t="s">
        <v>37</v>
      </c>
      <c r="E6665" s="92" t="s">
        <v>37</v>
      </c>
      <c r="F6665" s="92" t="s">
        <v>37</v>
      </c>
      <c r="G6665" s="93" t="s">
        <v>43</v>
      </c>
      <c r="H6665" s="93" t="s">
        <v>122</v>
      </c>
      <c r="I6665" s="92" t="s">
        <v>45</v>
      </c>
      <c r="J6665" s="94">
        <v>12559</v>
      </c>
      <c r="K6665" s="95">
        <v>16370</v>
      </c>
      <c r="L6665" s="96">
        <v>1131228.48999997</v>
      </c>
    </row>
    <row r="6666" spans="1:12" s="97" customFormat="1" ht="15" customHeight="1" x14ac:dyDescent="0.25">
      <c r="A6666" s="91" t="s">
        <v>57</v>
      </c>
      <c r="B6666" s="92" t="s">
        <v>44</v>
      </c>
      <c r="C6666" s="92" t="s">
        <v>34</v>
      </c>
      <c r="D6666" s="92" t="s">
        <v>37</v>
      </c>
      <c r="E6666" s="92" t="s">
        <v>37</v>
      </c>
      <c r="F6666" s="92" t="s">
        <v>37</v>
      </c>
      <c r="G6666" s="93" t="s">
        <v>43</v>
      </c>
      <c r="H6666" s="93" t="s">
        <v>37</v>
      </c>
      <c r="I6666" s="92" t="s">
        <v>117</v>
      </c>
      <c r="J6666" s="94">
        <v>57532</v>
      </c>
      <c r="K6666" s="95">
        <v>121935</v>
      </c>
      <c r="L6666" s="96">
        <v>10727617.099996701</v>
      </c>
    </row>
    <row r="6667" spans="1:12" s="97" customFormat="1" ht="15" customHeight="1" x14ac:dyDescent="0.25">
      <c r="A6667" s="91" t="s">
        <v>57</v>
      </c>
      <c r="B6667" s="92" t="s">
        <v>44</v>
      </c>
      <c r="C6667" s="92" t="s">
        <v>34</v>
      </c>
      <c r="D6667" s="92" t="s">
        <v>37</v>
      </c>
      <c r="E6667" s="92" t="s">
        <v>37</v>
      </c>
      <c r="F6667" s="92" t="s">
        <v>37</v>
      </c>
      <c r="G6667" s="93" t="s">
        <v>43</v>
      </c>
      <c r="H6667" s="93" t="s">
        <v>37</v>
      </c>
      <c r="I6667" s="92" t="s">
        <v>45</v>
      </c>
      <c r="J6667" s="94">
        <v>136250</v>
      </c>
      <c r="K6667" s="95">
        <v>237365</v>
      </c>
      <c r="L6667" s="96">
        <v>19283667.109988101</v>
      </c>
    </row>
    <row r="6668" spans="1:12" s="97" customFormat="1" ht="15" customHeight="1" x14ac:dyDescent="0.25">
      <c r="A6668" s="91" t="s">
        <v>57</v>
      </c>
      <c r="B6668" s="92" t="s">
        <v>44</v>
      </c>
      <c r="C6668" s="92" t="s">
        <v>34</v>
      </c>
      <c r="D6668" s="92" t="s">
        <v>37</v>
      </c>
      <c r="E6668" s="92" t="s">
        <v>37</v>
      </c>
      <c r="F6668" s="92" t="s">
        <v>37</v>
      </c>
      <c r="G6668" s="93" t="s">
        <v>43</v>
      </c>
      <c r="H6668" s="93" t="s">
        <v>64</v>
      </c>
      <c r="I6668" s="92" t="s">
        <v>117</v>
      </c>
      <c r="J6668" s="94">
        <v>51834</v>
      </c>
      <c r="K6668" s="95">
        <v>112457</v>
      </c>
      <c r="L6668" s="96">
        <v>9937346.1899972297</v>
      </c>
    </row>
    <row r="6669" spans="1:12" s="97" customFormat="1" ht="15" customHeight="1" x14ac:dyDescent="0.25">
      <c r="A6669" s="91" t="s">
        <v>57</v>
      </c>
      <c r="B6669" s="92" t="s">
        <v>44</v>
      </c>
      <c r="C6669" s="92" t="s">
        <v>34</v>
      </c>
      <c r="D6669" s="92" t="s">
        <v>37</v>
      </c>
      <c r="E6669" s="92" t="s">
        <v>37</v>
      </c>
      <c r="F6669" s="92" t="s">
        <v>37</v>
      </c>
      <c r="G6669" s="93" t="s">
        <v>43</v>
      </c>
      <c r="H6669" s="93" t="s">
        <v>64</v>
      </c>
      <c r="I6669" s="92" t="s">
        <v>45</v>
      </c>
      <c r="J6669" s="94">
        <v>123881</v>
      </c>
      <c r="K6669" s="95">
        <v>220995</v>
      </c>
      <c r="L6669" s="96">
        <v>18152438.619984102</v>
      </c>
    </row>
    <row r="6670" spans="1:12" s="97" customFormat="1" ht="15" customHeight="1" x14ac:dyDescent="0.25">
      <c r="A6670" s="91" t="s">
        <v>57</v>
      </c>
      <c r="B6670" s="92" t="s">
        <v>44</v>
      </c>
      <c r="C6670" s="92" t="s">
        <v>34</v>
      </c>
      <c r="D6670" s="92" t="s">
        <v>37</v>
      </c>
      <c r="E6670" s="92" t="s">
        <v>37</v>
      </c>
      <c r="F6670" s="92" t="s">
        <v>37</v>
      </c>
      <c r="G6670" s="93" t="s">
        <v>44</v>
      </c>
      <c r="H6670" s="93" t="s">
        <v>122</v>
      </c>
      <c r="I6670" s="92" t="s">
        <v>117</v>
      </c>
      <c r="J6670" s="94">
        <v>5716</v>
      </c>
      <c r="K6670" s="95">
        <v>9342</v>
      </c>
      <c r="L6670" s="96">
        <v>754209.22999998799</v>
      </c>
    </row>
    <row r="6671" spans="1:12" s="97" customFormat="1" ht="15" customHeight="1" x14ac:dyDescent="0.25">
      <c r="A6671" s="91" t="s">
        <v>57</v>
      </c>
      <c r="B6671" s="92" t="s">
        <v>44</v>
      </c>
      <c r="C6671" s="92" t="s">
        <v>34</v>
      </c>
      <c r="D6671" s="92" t="s">
        <v>37</v>
      </c>
      <c r="E6671" s="92" t="s">
        <v>37</v>
      </c>
      <c r="F6671" s="92" t="s">
        <v>37</v>
      </c>
      <c r="G6671" s="93" t="s">
        <v>44</v>
      </c>
      <c r="H6671" s="93" t="s">
        <v>122</v>
      </c>
      <c r="I6671" s="92" t="s">
        <v>45</v>
      </c>
      <c r="J6671" s="94">
        <v>13230</v>
      </c>
      <c r="K6671" s="95">
        <v>17684</v>
      </c>
      <c r="L6671" s="96">
        <v>1246265.3300000101</v>
      </c>
    </row>
    <row r="6672" spans="1:12" s="97" customFormat="1" ht="15" customHeight="1" x14ac:dyDescent="0.25">
      <c r="A6672" s="91" t="s">
        <v>57</v>
      </c>
      <c r="B6672" s="92" t="s">
        <v>44</v>
      </c>
      <c r="C6672" s="92" t="s">
        <v>34</v>
      </c>
      <c r="D6672" s="92" t="s">
        <v>37</v>
      </c>
      <c r="E6672" s="92" t="s">
        <v>37</v>
      </c>
      <c r="F6672" s="92" t="s">
        <v>37</v>
      </c>
      <c r="G6672" s="93" t="s">
        <v>44</v>
      </c>
      <c r="H6672" s="93" t="s">
        <v>37</v>
      </c>
      <c r="I6672" s="92" t="s">
        <v>117</v>
      </c>
      <c r="J6672" s="94">
        <v>54986</v>
      </c>
      <c r="K6672" s="95">
        <v>108693</v>
      </c>
      <c r="L6672" s="96">
        <v>9420545.9899973609</v>
      </c>
    </row>
    <row r="6673" spans="1:12" s="97" customFormat="1" ht="15" customHeight="1" x14ac:dyDescent="0.25">
      <c r="A6673" s="91" t="s">
        <v>57</v>
      </c>
      <c r="B6673" s="92" t="s">
        <v>44</v>
      </c>
      <c r="C6673" s="92" t="s">
        <v>34</v>
      </c>
      <c r="D6673" s="92" t="s">
        <v>37</v>
      </c>
      <c r="E6673" s="92" t="s">
        <v>37</v>
      </c>
      <c r="F6673" s="92" t="s">
        <v>37</v>
      </c>
      <c r="G6673" s="93" t="s">
        <v>44</v>
      </c>
      <c r="H6673" s="93" t="s">
        <v>37</v>
      </c>
      <c r="I6673" s="92" t="s">
        <v>45</v>
      </c>
      <c r="J6673" s="94">
        <v>139348</v>
      </c>
      <c r="K6673" s="95">
        <v>240739</v>
      </c>
      <c r="L6673" s="96">
        <v>19583837.599988502</v>
      </c>
    </row>
    <row r="6674" spans="1:12" s="97" customFormat="1" ht="15" customHeight="1" x14ac:dyDescent="0.25">
      <c r="A6674" s="91" t="s">
        <v>57</v>
      </c>
      <c r="B6674" s="92" t="s">
        <v>44</v>
      </c>
      <c r="C6674" s="92" t="s">
        <v>34</v>
      </c>
      <c r="D6674" s="92" t="s">
        <v>37</v>
      </c>
      <c r="E6674" s="92" t="s">
        <v>37</v>
      </c>
      <c r="F6674" s="92" t="s">
        <v>37</v>
      </c>
      <c r="G6674" s="93" t="s">
        <v>44</v>
      </c>
      <c r="H6674" s="93" t="s">
        <v>64</v>
      </c>
      <c r="I6674" s="92" t="s">
        <v>117</v>
      </c>
      <c r="J6674" s="94">
        <v>49409</v>
      </c>
      <c r="K6674" s="95">
        <v>99351</v>
      </c>
      <c r="L6674" s="96">
        <v>8666336.7599977907</v>
      </c>
    </row>
    <row r="6675" spans="1:12" s="97" customFormat="1" ht="15" customHeight="1" x14ac:dyDescent="0.25">
      <c r="A6675" s="91" t="s">
        <v>57</v>
      </c>
      <c r="B6675" s="92" t="s">
        <v>44</v>
      </c>
      <c r="C6675" s="92" t="s">
        <v>34</v>
      </c>
      <c r="D6675" s="92" t="s">
        <v>37</v>
      </c>
      <c r="E6675" s="92" t="s">
        <v>37</v>
      </c>
      <c r="F6675" s="92" t="s">
        <v>37</v>
      </c>
      <c r="G6675" s="93" t="s">
        <v>44</v>
      </c>
      <c r="H6675" s="93" t="s">
        <v>64</v>
      </c>
      <c r="I6675" s="92" t="s">
        <v>45</v>
      </c>
      <c r="J6675" s="94">
        <v>126358</v>
      </c>
      <c r="K6675" s="95">
        <v>223055</v>
      </c>
      <c r="L6675" s="96">
        <v>18337572.269983601</v>
      </c>
    </row>
    <row r="6676" spans="1:12" s="97" customFormat="1" ht="15" customHeight="1" x14ac:dyDescent="0.25">
      <c r="A6676" s="91" t="s">
        <v>57</v>
      </c>
      <c r="B6676" s="92" t="s">
        <v>44</v>
      </c>
      <c r="C6676" s="92" t="s">
        <v>34</v>
      </c>
      <c r="D6676" s="92" t="s">
        <v>37</v>
      </c>
      <c r="E6676" s="92" t="s">
        <v>37</v>
      </c>
      <c r="F6676" s="92" t="s">
        <v>37</v>
      </c>
      <c r="G6676" s="93" t="s">
        <v>98</v>
      </c>
      <c r="H6676" s="93" t="s">
        <v>122</v>
      </c>
      <c r="I6676" s="92" t="s">
        <v>117</v>
      </c>
      <c r="J6676" s="94">
        <v>5265</v>
      </c>
      <c r="K6676" s="95">
        <v>9926</v>
      </c>
      <c r="L6676" s="96">
        <v>822497.74999999302</v>
      </c>
    </row>
    <row r="6677" spans="1:12" s="97" customFormat="1" ht="15" customHeight="1" x14ac:dyDescent="0.25">
      <c r="A6677" s="91" t="s">
        <v>57</v>
      </c>
      <c r="B6677" s="92" t="s">
        <v>44</v>
      </c>
      <c r="C6677" s="92" t="s">
        <v>34</v>
      </c>
      <c r="D6677" s="92" t="s">
        <v>37</v>
      </c>
      <c r="E6677" s="92" t="s">
        <v>37</v>
      </c>
      <c r="F6677" s="92" t="s">
        <v>37</v>
      </c>
      <c r="G6677" s="93" t="s">
        <v>98</v>
      </c>
      <c r="H6677" s="93" t="s">
        <v>122</v>
      </c>
      <c r="I6677" s="92" t="s">
        <v>45</v>
      </c>
      <c r="J6677" s="94">
        <v>12900</v>
      </c>
      <c r="K6677" s="95">
        <v>18276</v>
      </c>
      <c r="L6677" s="96">
        <v>1269799.3500000199</v>
      </c>
    </row>
    <row r="6678" spans="1:12" s="97" customFormat="1" ht="15" customHeight="1" x14ac:dyDescent="0.25">
      <c r="A6678" s="91" t="s">
        <v>57</v>
      </c>
      <c r="B6678" s="92" t="s">
        <v>44</v>
      </c>
      <c r="C6678" s="92" t="s">
        <v>34</v>
      </c>
      <c r="D6678" s="92" t="s">
        <v>37</v>
      </c>
      <c r="E6678" s="92" t="s">
        <v>37</v>
      </c>
      <c r="F6678" s="92" t="s">
        <v>37</v>
      </c>
      <c r="G6678" s="93" t="s">
        <v>98</v>
      </c>
      <c r="H6678" s="93" t="s">
        <v>37</v>
      </c>
      <c r="I6678" s="92" t="s">
        <v>117</v>
      </c>
      <c r="J6678" s="94">
        <v>52106</v>
      </c>
      <c r="K6678" s="95">
        <v>108940</v>
      </c>
      <c r="L6678" s="96">
        <v>9909221.1499977894</v>
      </c>
    </row>
    <row r="6679" spans="1:12" s="97" customFormat="1" ht="15" customHeight="1" x14ac:dyDescent="0.25">
      <c r="A6679" s="91" t="s">
        <v>57</v>
      </c>
      <c r="B6679" s="92" t="s">
        <v>44</v>
      </c>
      <c r="C6679" s="92" t="s">
        <v>34</v>
      </c>
      <c r="D6679" s="92" t="s">
        <v>37</v>
      </c>
      <c r="E6679" s="92" t="s">
        <v>37</v>
      </c>
      <c r="F6679" s="92" t="s">
        <v>37</v>
      </c>
      <c r="G6679" s="93" t="s">
        <v>98</v>
      </c>
      <c r="H6679" s="93" t="s">
        <v>37</v>
      </c>
      <c r="I6679" s="92" t="s">
        <v>45</v>
      </c>
      <c r="J6679" s="94">
        <v>143425</v>
      </c>
      <c r="K6679" s="95">
        <v>267011</v>
      </c>
      <c r="L6679" s="96">
        <v>23413635.950002801</v>
      </c>
    </row>
    <row r="6680" spans="1:12" s="97" customFormat="1" ht="15" customHeight="1" x14ac:dyDescent="0.25">
      <c r="A6680" s="91" t="s">
        <v>57</v>
      </c>
      <c r="B6680" s="92" t="s">
        <v>44</v>
      </c>
      <c r="C6680" s="92" t="s">
        <v>34</v>
      </c>
      <c r="D6680" s="92" t="s">
        <v>37</v>
      </c>
      <c r="E6680" s="92" t="s">
        <v>37</v>
      </c>
      <c r="F6680" s="92" t="s">
        <v>37</v>
      </c>
      <c r="G6680" s="93" t="s">
        <v>98</v>
      </c>
      <c r="H6680" s="93" t="s">
        <v>64</v>
      </c>
      <c r="I6680" s="92" t="s">
        <v>117</v>
      </c>
      <c r="J6680" s="94">
        <v>46991</v>
      </c>
      <c r="K6680" s="95">
        <v>99014</v>
      </c>
      <c r="L6680" s="96">
        <v>9086723.3999982607</v>
      </c>
    </row>
    <row r="6681" spans="1:12" s="97" customFormat="1" ht="15" customHeight="1" x14ac:dyDescent="0.25">
      <c r="A6681" s="91" t="s">
        <v>57</v>
      </c>
      <c r="B6681" s="92" t="s">
        <v>44</v>
      </c>
      <c r="C6681" s="92" t="s">
        <v>34</v>
      </c>
      <c r="D6681" s="92" t="s">
        <v>37</v>
      </c>
      <c r="E6681" s="92" t="s">
        <v>37</v>
      </c>
      <c r="F6681" s="92" t="s">
        <v>37</v>
      </c>
      <c r="G6681" s="93" t="s">
        <v>98</v>
      </c>
      <c r="H6681" s="93" t="s">
        <v>64</v>
      </c>
      <c r="I6681" s="92" t="s">
        <v>45</v>
      </c>
      <c r="J6681" s="94">
        <v>130786</v>
      </c>
      <c r="K6681" s="95">
        <v>248735</v>
      </c>
      <c r="L6681" s="96">
        <v>22143836.5999979</v>
      </c>
    </row>
    <row r="6682" spans="1:12" s="97" customFormat="1" ht="15" customHeight="1" x14ac:dyDescent="0.25">
      <c r="A6682" s="91" t="s">
        <v>57</v>
      </c>
      <c r="B6682" s="92" t="s">
        <v>44</v>
      </c>
      <c r="C6682" s="92" t="s">
        <v>34</v>
      </c>
      <c r="D6682" s="92" t="s">
        <v>37</v>
      </c>
      <c r="E6682" s="92" t="s">
        <v>37</v>
      </c>
      <c r="F6682" s="92" t="s">
        <v>37</v>
      </c>
      <c r="G6682" s="93" t="s">
        <v>37</v>
      </c>
      <c r="H6682" s="93" t="s">
        <v>122</v>
      </c>
      <c r="I6682" s="92" t="s">
        <v>117</v>
      </c>
      <c r="J6682" s="94">
        <v>23867</v>
      </c>
      <c r="K6682" s="95">
        <v>51522</v>
      </c>
      <c r="L6682" s="96">
        <v>4222581.8100002604</v>
      </c>
    </row>
    <row r="6683" spans="1:12" s="97" customFormat="1" ht="15" customHeight="1" x14ac:dyDescent="0.25">
      <c r="A6683" s="91" t="s">
        <v>57</v>
      </c>
      <c r="B6683" s="92" t="s">
        <v>44</v>
      </c>
      <c r="C6683" s="92" t="s">
        <v>34</v>
      </c>
      <c r="D6683" s="92" t="s">
        <v>37</v>
      </c>
      <c r="E6683" s="92" t="s">
        <v>37</v>
      </c>
      <c r="F6683" s="92" t="s">
        <v>37</v>
      </c>
      <c r="G6683" s="93" t="s">
        <v>37</v>
      </c>
      <c r="H6683" s="93" t="s">
        <v>122</v>
      </c>
      <c r="I6683" s="92" t="s">
        <v>45</v>
      </c>
      <c r="J6683" s="94">
        <v>52734</v>
      </c>
      <c r="K6683" s="95">
        <v>84618</v>
      </c>
      <c r="L6683" s="96">
        <v>5892330.6699983999</v>
      </c>
    </row>
    <row r="6684" spans="1:12" s="97" customFormat="1" ht="15" customHeight="1" x14ac:dyDescent="0.25">
      <c r="A6684" s="91" t="s">
        <v>57</v>
      </c>
      <c r="B6684" s="92" t="s">
        <v>44</v>
      </c>
      <c r="C6684" s="92" t="s">
        <v>34</v>
      </c>
      <c r="D6684" s="92" t="s">
        <v>37</v>
      </c>
      <c r="E6684" s="92" t="s">
        <v>37</v>
      </c>
      <c r="F6684" s="92" t="s">
        <v>37</v>
      </c>
      <c r="G6684" s="93" t="s">
        <v>37</v>
      </c>
      <c r="H6684" s="93" t="s">
        <v>37</v>
      </c>
      <c r="I6684" s="92" t="s">
        <v>117</v>
      </c>
      <c r="J6684" s="94">
        <v>279486</v>
      </c>
      <c r="K6684" s="95">
        <v>637955</v>
      </c>
      <c r="L6684" s="96">
        <v>56822934.560092703</v>
      </c>
    </row>
    <row r="6685" spans="1:12" s="97" customFormat="1" ht="15" customHeight="1" x14ac:dyDescent="0.25">
      <c r="A6685" s="91" t="s">
        <v>57</v>
      </c>
      <c r="B6685" s="92" t="s">
        <v>44</v>
      </c>
      <c r="C6685" s="92" t="s">
        <v>34</v>
      </c>
      <c r="D6685" s="92" t="s">
        <v>37</v>
      </c>
      <c r="E6685" s="92" t="s">
        <v>37</v>
      </c>
      <c r="F6685" s="92" t="s">
        <v>37</v>
      </c>
      <c r="G6685" s="93" t="s">
        <v>37</v>
      </c>
      <c r="H6685" s="93" t="s">
        <v>37</v>
      </c>
      <c r="I6685" s="92" t="s">
        <v>45</v>
      </c>
      <c r="J6685" s="94">
        <v>666246</v>
      </c>
      <c r="K6685" s="95">
        <v>1246589</v>
      </c>
      <c r="L6685" s="96">
        <v>103317851.46980301</v>
      </c>
    </row>
    <row r="6686" spans="1:12" s="97" customFormat="1" ht="15" customHeight="1" x14ac:dyDescent="0.25">
      <c r="A6686" s="91" t="s">
        <v>57</v>
      </c>
      <c r="B6686" s="92" t="s">
        <v>44</v>
      </c>
      <c r="C6686" s="92" t="s">
        <v>34</v>
      </c>
      <c r="D6686" s="92" t="s">
        <v>37</v>
      </c>
      <c r="E6686" s="92" t="s">
        <v>37</v>
      </c>
      <c r="F6686" s="92" t="s">
        <v>37</v>
      </c>
      <c r="G6686" s="93" t="s">
        <v>37</v>
      </c>
      <c r="H6686" s="93" t="s">
        <v>64</v>
      </c>
      <c r="I6686" s="92" t="s">
        <v>117</v>
      </c>
      <c r="J6686" s="94">
        <v>253320</v>
      </c>
      <c r="K6686" s="95">
        <v>577361</v>
      </c>
      <c r="L6686" s="96">
        <v>51741582.440076701</v>
      </c>
    </row>
    <row r="6687" spans="1:12" s="97" customFormat="1" ht="15" customHeight="1" x14ac:dyDescent="0.25">
      <c r="A6687" s="91" t="s">
        <v>57</v>
      </c>
      <c r="B6687" s="92" t="s">
        <v>44</v>
      </c>
      <c r="C6687" s="92" t="s">
        <v>34</v>
      </c>
      <c r="D6687" s="92" t="s">
        <v>37</v>
      </c>
      <c r="E6687" s="92" t="s">
        <v>37</v>
      </c>
      <c r="F6687" s="92" t="s">
        <v>37</v>
      </c>
      <c r="G6687" s="93" t="s">
        <v>37</v>
      </c>
      <c r="H6687" s="93" t="s">
        <v>64</v>
      </c>
      <c r="I6687" s="92" t="s">
        <v>45</v>
      </c>
      <c r="J6687" s="94">
        <v>609548</v>
      </c>
      <c r="K6687" s="95">
        <v>1150555</v>
      </c>
      <c r="L6687" s="96">
        <v>96457550.269908994</v>
      </c>
    </row>
    <row r="6688" spans="1:12" s="97" customFormat="1" ht="15" customHeight="1" x14ac:dyDescent="0.25">
      <c r="A6688" s="91" t="s">
        <v>57</v>
      </c>
      <c r="B6688" s="92" t="s">
        <v>44</v>
      </c>
      <c r="C6688" s="92" t="s">
        <v>56</v>
      </c>
      <c r="D6688" s="92" t="s">
        <v>123</v>
      </c>
      <c r="E6688" s="92" t="s">
        <v>61</v>
      </c>
      <c r="F6688" s="92" t="s">
        <v>37</v>
      </c>
      <c r="G6688" s="93" t="s">
        <v>37</v>
      </c>
      <c r="H6688" s="93" t="s">
        <v>37</v>
      </c>
      <c r="I6688" s="92" t="s">
        <v>117</v>
      </c>
      <c r="J6688" s="94">
        <v>9441</v>
      </c>
      <c r="K6688" s="95">
        <v>15521</v>
      </c>
      <c r="L6688" s="96">
        <v>720142.26999999804</v>
      </c>
    </row>
    <row r="6689" spans="1:12" s="97" customFormat="1" ht="15" customHeight="1" x14ac:dyDescent="0.25">
      <c r="A6689" s="91" t="s">
        <v>57</v>
      </c>
      <c r="B6689" s="92" t="s">
        <v>44</v>
      </c>
      <c r="C6689" s="92" t="s">
        <v>56</v>
      </c>
      <c r="D6689" s="92" t="s">
        <v>123</v>
      </c>
      <c r="E6689" s="92" t="s">
        <v>61</v>
      </c>
      <c r="F6689" s="92" t="s">
        <v>37</v>
      </c>
      <c r="G6689" s="93" t="s">
        <v>37</v>
      </c>
      <c r="H6689" s="93" t="s">
        <v>37</v>
      </c>
      <c r="I6689" s="92" t="s">
        <v>45</v>
      </c>
      <c r="J6689" s="94">
        <v>4797</v>
      </c>
      <c r="K6689" s="95">
        <v>6758</v>
      </c>
      <c r="L6689" s="96">
        <v>337498.84999998898</v>
      </c>
    </row>
    <row r="6690" spans="1:12" s="97" customFormat="1" ht="15" customHeight="1" x14ac:dyDescent="0.25">
      <c r="A6690" s="91" t="s">
        <v>57</v>
      </c>
      <c r="B6690" s="92" t="s">
        <v>44</v>
      </c>
      <c r="C6690" s="92" t="s">
        <v>56</v>
      </c>
      <c r="D6690" s="92" t="s">
        <v>123</v>
      </c>
      <c r="E6690" s="92" t="s">
        <v>62</v>
      </c>
      <c r="F6690" s="92" t="s">
        <v>37</v>
      </c>
      <c r="G6690" s="93" t="s">
        <v>37</v>
      </c>
      <c r="H6690" s="93" t="s">
        <v>37</v>
      </c>
      <c r="I6690" s="92" t="s">
        <v>117</v>
      </c>
      <c r="J6690" s="94">
        <v>5304</v>
      </c>
      <c r="K6690" s="95">
        <v>8726</v>
      </c>
      <c r="L6690" s="96">
        <v>401222.22</v>
      </c>
    </row>
    <row r="6691" spans="1:12" s="97" customFormat="1" ht="15" customHeight="1" x14ac:dyDescent="0.25">
      <c r="A6691" s="91" t="s">
        <v>57</v>
      </c>
      <c r="B6691" s="92" t="s">
        <v>44</v>
      </c>
      <c r="C6691" s="92" t="s">
        <v>56</v>
      </c>
      <c r="D6691" s="92" t="s">
        <v>123</v>
      </c>
      <c r="E6691" s="92" t="s">
        <v>62</v>
      </c>
      <c r="F6691" s="92" t="s">
        <v>37</v>
      </c>
      <c r="G6691" s="93" t="s">
        <v>37</v>
      </c>
      <c r="H6691" s="93" t="s">
        <v>37</v>
      </c>
      <c r="I6691" s="92" t="s">
        <v>45</v>
      </c>
      <c r="J6691" s="94">
        <v>2149</v>
      </c>
      <c r="K6691" s="95">
        <v>2732</v>
      </c>
      <c r="L6691" s="96">
        <v>125943.50000000199</v>
      </c>
    </row>
    <row r="6692" spans="1:12" s="97" customFormat="1" ht="15" customHeight="1" x14ac:dyDescent="0.25">
      <c r="A6692" s="91" t="s">
        <v>57</v>
      </c>
      <c r="B6692" s="92" t="s">
        <v>44</v>
      </c>
      <c r="C6692" s="92" t="s">
        <v>56</v>
      </c>
      <c r="D6692" s="92" t="s">
        <v>123</v>
      </c>
      <c r="E6692" s="92" t="s">
        <v>37</v>
      </c>
      <c r="F6692" s="92" t="s">
        <v>120</v>
      </c>
      <c r="G6692" s="93" t="s">
        <v>37</v>
      </c>
      <c r="H6692" s="93" t="s">
        <v>37</v>
      </c>
      <c r="I6692" s="92" t="s">
        <v>117</v>
      </c>
      <c r="J6692" s="94">
        <v>1467</v>
      </c>
      <c r="K6692" s="95">
        <v>2448</v>
      </c>
      <c r="L6692" s="96">
        <v>106651.6</v>
      </c>
    </row>
    <row r="6693" spans="1:12" s="97" customFormat="1" ht="15" customHeight="1" x14ac:dyDescent="0.25">
      <c r="A6693" s="91" t="s">
        <v>57</v>
      </c>
      <c r="B6693" s="92" t="s">
        <v>44</v>
      </c>
      <c r="C6693" s="92" t="s">
        <v>56</v>
      </c>
      <c r="D6693" s="92" t="s">
        <v>123</v>
      </c>
      <c r="E6693" s="92" t="s">
        <v>37</v>
      </c>
      <c r="F6693" s="92" t="s">
        <v>120</v>
      </c>
      <c r="G6693" s="93" t="s">
        <v>37</v>
      </c>
      <c r="H6693" s="93" t="s">
        <v>37</v>
      </c>
      <c r="I6693" s="92" t="s">
        <v>45</v>
      </c>
      <c r="J6693" s="94">
        <v>570</v>
      </c>
      <c r="K6693" s="95">
        <v>673</v>
      </c>
      <c r="L6693" s="96">
        <v>25443.9</v>
      </c>
    </row>
    <row r="6694" spans="1:12" s="97" customFormat="1" ht="15" customHeight="1" x14ac:dyDescent="0.25">
      <c r="A6694" s="91" t="s">
        <v>57</v>
      </c>
      <c r="B6694" s="92" t="s">
        <v>44</v>
      </c>
      <c r="C6694" s="92" t="s">
        <v>56</v>
      </c>
      <c r="D6694" s="92" t="s">
        <v>123</v>
      </c>
      <c r="E6694" s="92" t="s">
        <v>37</v>
      </c>
      <c r="F6694" s="92" t="s">
        <v>121</v>
      </c>
      <c r="G6694" s="93" t="s">
        <v>37</v>
      </c>
      <c r="H6694" s="93" t="s">
        <v>37</v>
      </c>
      <c r="I6694" s="92" t="s">
        <v>117</v>
      </c>
      <c r="J6694" s="94">
        <v>11471</v>
      </c>
      <c r="K6694" s="95">
        <v>18571</v>
      </c>
      <c r="L6694" s="96">
        <v>851928.21000000404</v>
      </c>
    </row>
    <row r="6695" spans="1:12" s="97" customFormat="1" ht="15" customHeight="1" x14ac:dyDescent="0.25">
      <c r="A6695" s="91" t="s">
        <v>57</v>
      </c>
      <c r="B6695" s="92" t="s">
        <v>44</v>
      </c>
      <c r="C6695" s="92" t="s">
        <v>56</v>
      </c>
      <c r="D6695" s="92" t="s">
        <v>123</v>
      </c>
      <c r="E6695" s="92" t="s">
        <v>37</v>
      </c>
      <c r="F6695" s="92" t="s">
        <v>121</v>
      </c>
      <c r="G6695" s="93" t="s">
        <v>37</v>
      </c>
      <c r="H6695" s="93" t="s">
        <v>37</v>
      </c>
      <c r="I6695" s="92" t="s">
        <v>45</v>
      </c>
      <c r="J6695" s="94">
        <v>5541</v>
      </c>
      <c r="K6695" s="95">
        <v>7566</v>
      </c>
      <c r="L6695" s="96">
        <v>368540.54999998299</v>
      </c>
    </row>
    <row r="6696" spans="1:12" s="97" customFormat="1" ht="15" customHeight="1" x14ac:dyDescent="0.25">
      <c r="A6696" s="91" t="s">
        <v>57</v>
      </c>
      <c r="B6696" s="92" t="s">
        <v>44</v>
      </c>
      <c r="C6696" s="92" t="s">
        <v>56</v>
      </c>
      <c r="D6696" s="92" t="s">
        <v>123</v>
      </c>
      <c r="E6696" s="92" t="s">
        <v>37</v>
      </c>
      <c r="F6696" s="92" t="s">
        <v>60</v>
      </c>
      <c r="G6696" s="93" t="s">
        <v>37</v>
      </c>
      <c r="H6696" s="93" t="s">
        <v>37</v>
      </c>
      <c r="I6696" s="92" t="s">
        <v>117</v>
      </c>
      <c r="J6696" s="94">
        <v>1814</v>
      </c>
      <c r="K6696" s="95">
        <v>3228</v>
      </c>
      <c r="L6696" s="96">
        <v>162784.68000000101</v>
      </c>
    </row>
    <row r="6697" spans="1:12" s="97" customFormat="1" ht="15" customHeight="1" x14ac:dyDescent="0.25">
      <c r="A6697" s="91" t="s">
        <v>57</v>
      </c>
      <c r="B6697" s="92" t="s">
        <v>44</v>
      </c>
      <c r="C6697" s="92" t="s">
        <v>56</v>
      </c>
      <c r="D6697" s="92" t="s">
        <v>123</v>
      </c>
      <c r="E6697" s="92" t="s">
        <v>37</v>
      </c>
      <c r="F6697" s="92" t="s">
        <v>60</v>
      </c>
      <c r="G6697" s="93" t="s">
        <v>37</v>
      </c>
      <c r="H6697" s="93" t="s">
        <v>37</v>
      </c>
      <c r="I6697" s="92" t="s">
        <v>45</v>
      </c>
      <c r="J6697" s="94">
        <v>837</v>
      </c>
      <c r="K6697" s="95">
        <v>1251</v>
      </c>
      <c r="L6697" s="96">
        <v>69457.899999999805</v>
      </c>
    </row>
    <row r="6698" spans="1:12" s="97" customFormat="1" ht="15" customHeight="1" x14ac:dyDescent="0.25">
      <c r="A6698" s="91" t="s">
        <v>57</v>
      </c>
      <c r="B6698" s="92" t="s">
        <v>44</v>
      </c>
      <c r="C6698" s="92" t="s">
        <v>56</v>
      </c>
      <c r="D6698" s="92" t="s">
        <v>123</v>
      </c>
      <c r="E6698" s="92" t="s">
        <v>37</v>
      </c>
      <c r="F6698" s="92" t="s">
        <v>37</v>
      </c>
      <c r="G6698" s="93" t="s">
        <v>37</v>
      </c>
      <c r="H6698" s="93" t="s">
        <v>37</v>
      </c>
      <c r="I6698" s="92" t="s">
        <v>117</v>
      </c>
      <c r="J6698" s="94">
        <v>14744</v>
      </c>
      <c r="K6698" s="95">
        <v>24247</v>
      </c>
      <c r="L6698" s="96">
        <v>1121364.49</v>
      </c>
    </row>
    <row r="6699" spans="1:12" s="97" customFormat="1" ht="15" customHeight="1" x14ac:dyDescent="0.25">
      <c r="A6699" s="91" t="s">
        <v>57</v>
      </c>
      <c r="B6699" s="92" t="s">
        <v>44</v>
      </c>
      <c r="C6699" s="92" t="s">
        <v>56</v>
      </c>
      <c r="D6699" s="92" t="s">
        <v>123</v>
      </c>
      <c r="E6699" s="92" t="s">
        <v>37</v>
      </c>
      <c r="F6699" s="92" t="s">
        <v>37</v>
      </c>
      <c r="G6699" s="93" t="s">
        <v>37</v>
      </c>
      <c r="H6699" s="93" t="s">
        <v>37</v>
      </c>
      <c r="I6699" s="92" t="s">
        <v>45</v>
      </c>
      <c r="J6699" s="94">
        <v>6946</v>
      </c>
      <c r="K6699" s="95">
        <v>9490</v>
      </c>
      <c r="L6699" s="96">
        <v>463442.34999997303</v>
      </c>
    </row>
    <row r="6700" spans="1:12" s="97" customFormat="1" ht="15" customHeight="1" x14ac:dyDescent="0.25">
      <c r="A6700" s="91" t="s">
        <v>57</v>
      </c>
      <c r="B6700" s="92" t="s">
        <v>44</v>
      </c>
      <c r="C6700" s="92" t="s">
        <v>56</v>
      </c>
      <c r="D6700" s="92" t="s">
        <v>125</v>
      </c>
      <c r="E6700" s="92" t="s">
        <v>61</v>
      </c>
      <c r="F6700" s="92" t="s">
        <v>37</v>
      </c>
      <c r="G6700" s="93" t="s">
        <v>37</v>
      </c>
      <c r="H6700" s="93" t="s">
        <v>37</v>
      </c>
      <c r="I6700" s="92" t="s">
        <v>117</v>
      </c>
      <c r="J6700" s="94">
        <v>3739</v>
      </c>
      <c r="K6700" s="95">
        <v>13896</v>
      </c>
      <c r="L6700" s="96">
        <v>1348535.9000000199</v>
      </c>
    </row>
    <row r="6701" spans="1:12" s="97" customFormat="1" ht="15" customHeight="1" x14ac:dyDescent="0.25">
      <c r="A6701" s="91" t="s">
        <v>57</v>
      </c>
      <c r="B6701" s="92" t="s">
        <v>44</v>
      </c>
      <c r="C6701" s="92" t="s">
        <v>56</v>
      </c>
      <c r="D6701" s="92" t="s">
        <v>125</v>
      </c>
      <c r="E6701" s="92" t="s">
        <v>61</v>
      </c>
      <c r="F6701" s="92" t="s">
        <v>37</v>
      </c>
      <c r="G6701" s="93" t="s">
        <v>37</v>
      </c>
      <c r="H6701" s="93" t="s">
        <v>37</v>
      </c>
      <c r="I6701" s="92" t="s">
        <v>45</v>
      </c>
      <c r="J6701" s="94">
        <v>5530</v>
      </c>
      <c r="K6701" s="95">
        <v>16730</v>
      </c>
      <c r="L6701" s="96">
        <v>1227347.79999998</v>
      </c>
    </row>
    <row r="6702" spans="1:12" s="97" customFormat="1" ht="15" customHeight="1" x14ac:dyDescent="0.25">
      <c r="A6702" s="91" t="s">
        <v>57</v>
      </c>
      <c r="B6702" s="92" t="s">
        <v>44</v>
      </c>
      <c r="C6702" s="92" t="s">
        <v>56</v>
      </c>
      <c r="D6702" s="92" t="s">
        <v>125</v>
      </c>
      <c r="E6702" s="92" t="s">
        <v>62</v>
      </c>
      <c r="F6702" s="92" t="s">
        <v>37</v>
      </c>
      <c r="G6702" s="93" t="s">
        <v>37</v>
      </c>
      <c r="H6702" s="93" t="s">
        <v>37</v>
      </c>
      <c r="I6702" s="92" t="s">
        <v>117</v>
      </c>
      <c r="J6702" s="94">
        <v>2511</v>
      </c>
      <c r="K6702" s="95">
        <v>9272</v>
      </c>
      <c r="L6702" s="96">
        <v>851295.31999991904</v>
      </c>
    </row>
    <row r="6703" spans="1:12" s="97" customFormat="1" ht="15" customHeight="1" x14ac:dyDescent="0.25">
      <c r="A6703" s="91" t="s">
        <v>57</v>
      </c>
      <c r="B6703" s="92" t="s">
        <v>44</v>
      </c>
      <c r="C6703" s="92" t="s">
        <v>56</v>
      </c>
      <c r="D6703" s="92" t="s">
        <v>125</v>
      </c>
      <c r="E6703" s="92" t="s">
        <v>62</v>
      </c>
      <c r="F6703" s="92" t="s">
        <v>37</v>
      </c>
      <c r="G6703" s="93" t="s">
        <v>37</v>
      </c>
      <c r="H6703" s="93" t="s">
        <v>37</v>
      </c>
      <c r="I6703" s="92" t="s">
        <v>45</v>
      </c>
      <c r="J6703" s="94">
        <v>2608</v>
      </c>
      <c r="K6703" s="95">
        <v>7099</v>
      </c>
      <c r="L6703" s="96">
        <v>499564.89999994799</v>
      </c>
    </row>
    <row r="6704" spans="1:12" s="97" customFormat="1" ht="15" customHeight="1" x14ac:dyDescent="0.25">
      <c r="A6704" s="91" t="s">
        <v>57</v>
      </c>
      <c r="B6704" s="92" t="s">
        <v>44</v>
      </c>
      <c r="C6704" s="92" t="s">
        <v>56</v>
      </c>
      <c r="D6704" s="92" t="s">
        <v>125</v>
      </c>
      <c r="E6704" s="92" t="s">
        <v>37</v>
      </c>
      <c r="F6704" s="92" t="s">
        <v>120</v>
      </c>
      <c r="G6704" s="93" t="s">
        <v>37</v>
      </c>
      <c r="H6704" s="93" t="s">
        <v>37</v>
      </c>
      <c r="I6704" s="92" t="s">
        <v>117</v>
      </c>
      <c r="J6704" s="94">
        <v>611</v>
      </c>
      <c r="K6704" s="95">
        <v>2204</v>
      </c>
      <c r="L6704" s="96">
        <v>268522.75000000198</v>
      </c>
    </row>
    <row r="6705" spans="1:12" s="97" customFormat="1" ht="15" customHeight="1" x14ac:dyDescent="0.25">
      <c r="A6705" s="91" t="s">
        <v>57</v>
      </c>
      <c r="B6705" s="92" t="s">
        <v>44</v>
      </c>
      <c r="C6705" s="92" t="s">
        <v>56</v>
      </c>
      <c r="D6705" s="92" t="s">
        <v>125</v>
      </c>
      <c r="E6705" s="92" t="s">
        <v>37</v>
      </c>
      <c r="F6705" s="92" t="s">
        <v>120</v>
      </c>
      <c r="G6705" s="93" t="s">
        <v>37</v>
      </c>
      <c r="H6705" s="93" t="s">
        <v>37</v>
      </c>
      <c r="I6705" s="92" t="s">
        <v>45</v>
      </c>
      <c r="J6705" s="94">
        <v>634</v>
      </c>
      <c r="K6705" s="95">
        <v>2129</v>
      </c>
      <c r="L6705" s="96">
        <v>168853.800000007</v>
      </c>
    </row>
    <row r="6706" spans="1:12" s="97" customFormat="1" ht="15" customHeight="1" x14ac:dyDescent="0.25">
      <c r="A6706" s="91" t="s">
        <v>57</v>
      </c>
      <c r="B6706" s="92" t="s">
        <v>44</v>
      </c>
      <c r="C6706" s="92" t="s">
        <v>56</v>
      </c>
      <c r="D6706" s="92" t="s">
        <v>125</v>
      </c>
      <c r="E6706" s="92" t="s">
        <v>37</v>
      </c>
      <c r="F6706" s="92" t="s">
        <v>121</v>
      </c>
      <c r="G6706" s="93" t="s">
        <v>37</v>
      </c>
      <c r="H6706" s="93" t="s">
        <v>37</v>
      </c>
      <c r="I6706" s="92" t="s">
        <v>117</v>
      </c>
      <c r="J6706" s="94">
        <v>4975</v>
      </c>
      <c r="K6706" s="95">
        <v>18363</v>
      </c>
      <c r="L6706" s="96">
        <v>1691360.1499999</v>
      </c>
    </row>
    <row r="6707" spans="1:12" s="97" customFormat="1" ht="15" customHeight="1" x14ac:dyDescent="0.25">
      <c r="A6707" s="91" t="s">
        <v>57</v>
      </c>
      <c r="B6707" s="92" t="s">
        <v>44</v>
      </c>
      <c r="C6707" s="92" t="s">
        <v>56</v>
      </c>
      <c r="D6707" s="92" t="s">
        <v>125</v>
      </c>
      <c r="E6707" s="92" t="s">
        <v>37</v>
      </c>
      <c r="F6707" s="92" t="s">
        <v>121</v>
      </c>
      <c r="G6707" s="93" t="s">
        <v>37</v>
      </c>
      <c r="H6707" s="93" t="s">
        <v>37</v>
      </c>
      <c r="I6707" s="92" t="s">
        <v>45</v>
      </c>
      <c r="J6707" s="94">
        <v>6618</v>
      </c>
      <c r="K6707" s="95">
        <v>19098</v>
      </c>
      <c r="L6707" s="96">
        <v>1381772.0000001399</v>
      </c>
    </row>
    <row r="6708" spans="1:12" s="97" customFormat="1" ht="15" customHeight="1" x14ac:dyDescent="0.25">
      <c r="A6708" s="91" t="s">
        <v>57</v>
      </c>
      <c r="B6708" s="92" t="s">
        <v>44</v>
      </c>
      <c r="C6708" s="92" t="s">
        <v>56</v>
      </c>
      <c r="D6708" s="92" t="s">
        <v>125</v>
      </c>
      <c r="E6708" s="92" t="s">
        <v>37</v>
      </c>
      <c r="F6708" s="92" t="s">
        <v>60</v>
      </c>
      <c r="G6708" s="93" t="s">
        <v>37</v>
      </c>
      <c r="H6708" s="93" t="s">
        <v>37</v>
      </c>
      <c r="I6708" s="92" t="s">
        <v>117</v>
      </c>
      <c r="J6708" s="94">
        <v>672</v>
      </c>
      <c r="K6708" s="95">
        <v>2601</v>
      </c>
      <c r="L6708" s="96">
        <v>239948.320000003</v>
      </c>
    </row>
    <row r="6709" spans="1:12" s="97" customFormat="1" ht="15" customHeight="1" x14ac:dyDescent="0.25">
      <c r="A6709" s="91" t="s">
        <v>57</v>
      </c>
      <c r="B6709" s="92" t="s">
        <v>44</v>
      </c>
      <c r="C6709" s="92" t="s">
        <v>56</v>
      </c>
      <c r="D6709" s="92" t="s">
        <v>125</v>
      </c>
      <c r="E6709" s="92" t="s">
        <v>37</v>
      </c>
      <c r="F6709" s="92" t="s">
        <v>60</v>
      </c>
      <c r="G6709" s="93" t="s">
        <v>37</v>
      </c>
      <c r="H6709" s="93" t="s">
        <v>37</v>
      </c>
      <c r="I6709" s="92" t="s">
        <v>45</v>
      </c>
      <c r="J6709" s="94">
        <v>892</v>
      </c>
      <c r="K6709" s="95">
        <v>2602</v>
      </c>
      <c r="L6709" s="96">
        <v>176286.90000000599</v>
      </c>
    </row>
    <row r="6710" spans="1:12" s="97" customFormat="1" ht="15" customHeight="1" x14ac:dyDescent="0.25">
      <c r="A6710" s="91" t="s">
        <v>57</v>
      </c>
      <c r="B6710" s="92" t="s">
        <v>44</v>
      </c>
      <c r="C6710" s="92" t="s">
        <v>56</v>
      </c>
      <c r="D6710" s="92" t="s">
        <v>125</v>
      </c>
      <c r="E6710" s="92" t="s">
        <v>37</v>
      </c>
      <c r="F6710" s="92" t="s">
        <v>37</v>
      </c>
      <c r="G6710" s="93" t="s">
        <v>37</v>
      </c>
      <c r="H6710" s="93" t="s">
        <v>37</v>
      </c>
      <c r="I6710" s="92" t="s">
        <v>117</v>
      </c>
      <c r="J6710" s="94">
        <v>6250</v>
      </c>
      <c r="K6710" s="95">
        <v>23168</v>
      </c>
      <c r="L6710" s="96">
        <v>2199831.2200000798</v>
      </c>
    </row>
    <row r="6711" spans="1:12" s="97" customFormat="1" ht="15" customHeight="1" x14ac:dyDescent="0.25">
      <c r="A6711" s="91" t="s">
        <v>57</v>
      </c>
      <c r="B6711" s="92" t="s">
        <v>44</v>
      </c>
      <c r="C6711" s="92" t="s">
        <v>56</v>
      </c>
      <c r="D6711" s="92" t="s">
        <v>125</v>
      </c>
      <c r="E6711" s="92" t="s">
        <v>37</v>
      </c>
      <c r="F6711" s="92" t="s">
        <v>37</v>
      </c>
      <c r="G6711" s="93" t="s">
        <v>37</v>
      </c>
      <c r="H6711" s="93" t="s">
        <v>37</v>
      </c>
      <c r="I6711" s="92" t="s">
        <v>45</v>
      </c>
      <c r="J6711" s="94">
        <v>8136</v>
      </c>
      <c r="K6711" s="95">
        <v>23829</v>
      </c>
      <c r="L6711" s="96">
        <v>1726912.70000046</v>
      </c>
    </row>
    <row r="6712" spans="1:12" s="97" customFormat="1" ht="15" customHeight="1" x14ac:dyDescent="0.25">
      <c r="A6712" s="91" t="s">
        <v>57</v>
      </c>
      <c r="B6712" s="92" t="s">
        <v>44</v>
      </c>
      <c r="C6712" s="92" t="s">
        <v>56</v>
      </c>
      <c r="D6712" s="92" t="s">
        <v>124</v>
      </c>
      <c r="E6712" s="92" t="s">
        <v>61</v>
      </c>
      <c r="F6712" s="92" t="s">
        <v>37</v>
      </c>
      <c r="G6712" s="93" t="s">
        <v>37</v>
      </c>
      <c r="H6712" s="93" t="s">
        <v>37</v>
      </c>
      <c r="I6712" s="92" t="s">
        <v>117</v>
      </c>
      <c r="J6712" s="94">
        <v>337</v>
      </c>
      <c r="K6712" s="95">
        <v>488</v>
      </c>
      <c r="L6712" s="96">
        <v>49905.160000000098</v>
      </c>
    </row>
    <row r="6713" spans="1:12" s="97" customFormat="1" ht="15" customHeight="1" x14ac:dyDescent="0.25">
      <c r="A6713" s="91" t="s">
        <v>57</v>
      </c>
      <c r="B6713" s="92" t="s">
        <v>44</v>
      </c>
      <c r="C6713" s="92" t="s">
        <v>56</v>
      </c>
      <c r="D6713" s="92" t="s">
        <v>124</v>
      </c>
      <c r="E6713" s="92" t="s">
        <v>61</v>
      </c>
      <c r="F6713" s="92" t="s">
        <v>37</v>
      </c>
      <c r="G6713" s="93" t="s">
        <v>37</v>
      </c>
      <c r="H6713" s="93" t="s">
        <v>37</v>
      </c>
      <c r="I6713" s="92" t="s">
        <v>45</v>
      </c>
      <c r="J6713" s="94">
        <v>268</v>
      </c>
      <c r="K6713" s="95">
        <v>512</v>
      </c>
      <c r="L6713" s="96">
        <v>28915.5999999999</v>
      </c>
    </row>
    <row r="6714" spans="1:12" s="97" customFormat="1" ht="15" customHeight="1" x14ac:dyDescent="0.25">
      <c r="A6714" s="91" t="s">
        <v>57</v>
      </c>
      <c r="B6714" s="92" t="s">
        <v>44</v>
      </c>
      <c r="C6714" s="92" t="s">
        <v>56</v>
      </c>
      <c r="D6714" s="92" t="s">
        <v>124</v>
      </c>
      <c r="E6714" s="92" t="s">
        <v>62</v>
      </c>
      <c r="F6714" s="92" t="s">
        <v>37</v>
      </c>
      <c r="G6714" s="93" t="s">
        <v>37</v>
      </c>
      <c r="H6714" s="93" t="s">
        <v>37</v>
      </c>
      <c r="I6714" s="92" t="s">
        <v>117</v>
      </c>
      <c r="J6714" s="94">
        <v>158</v>
      </c>
      <c r="K6714" s="95">
        <v>210</v>
      </c>
      <c r="L6714" s="96">
        <v>21966.639999999999</v>
      </c>
    </row>
    <row r="6715" spans="1:12" s="97" customFormat="1" ht="15" customHeight="1" x14ac:dyDescent="0.25">
      <c r="A6715" s="91" t="s">
        <v>57</v>
      </c>
      <c r="B6715" s="92" t="s">
        <v>44</v>
      </c>
      <c r="C6715" s="92" t="s">
        <v>56</v>
      </c>
      <c r="D6715" s="92" t="s">
        <v>124</v>
      </c>
      <c r="E6715" s="92" t="s">
        <v>62</v>
      </c>
      <c r="F6715" s="92" t="s">
        <v>37</v>
      </c>
      <c r="G6715" s="93" t="s">
        <v>37</v>
      </c>
      <c r="H6715" s="93" t="s">
        <v>37</v>
      </c>
      <c r="I6715" s="92" t="s">
        <v>45</v>
      </c>
      <c r="J6715" s="94">
        <v>141</v>
      </c>
      <c r="K6715" s="95">
        <v>242</v>
      </c>
      <c r="L6715" s="96">
        <v>14426.3</v>
      </c>
    </row>
    <row r="6716" spans="1:12" s="97" customFormat="1" ht="15" customHeight="1" x14ac:dyDescent="0.25">
      <c r="A6716" s="91" t="s">
        <v>57</v>
      </c>
      <c r="B6716" s="92" t="s">
        <v>44</v>
      </c>
      <c r="C6716" s="92" t="s">
        <v>56</v>
      </c>
      <c r="D6716" s="92" t="s">
        <v>124</v>
      </c>
      <c r="E6716" s="92" t="s">
        <v>37</v>
      </c>
      <c r="F6716" s="92" t="s">
        <v>120</v>
      </c>
      <c r="G6716" s="93" t="s">
        <v>37</v>
      </c>
      <c r="H6716" s="93" t="s">
        <v>37</v>
      </c>
      <c r="I6716" s="92" t="s">
        <v>117</v>
      </c>
      <c r="J6716" s="94">
        <v>488</v>
      </c>
      <c r="K6716" s="95">
        <v>687</v>
      </c>
      <c r="L6716" s="96">
        <v>71111.3</v>
      </c>
    </row>
    <row r="6717" spans="1:12" s="97" customFormat="1" ht="15" customHeight="1" x14ac:dyDescent="0.25">
      <c r="A6717" s="91" t="s">
        <v>57</v>
      </c>
      <c r="B6717" s="92" t="s">
        <v>44</v>
      </c>
      <c r="C6717" s="92" t="s">
        <v>56</v>
      </c>
      <c r="D6717" s="92" t="s">
        <v>124</v>
      </c>
      <c r="E6717" s="92" t="s">
        <v>37</v>
      </c>
      <c r="F6717" s="92" t="s">
        <v>120</v>
      </c>
      <c r="G6717" s="93" t="s">
        <v>37</v>
      </c>
      <c r="H6717" s="93" t="s">
        <v>37</v>
      </c>
      <c r="I6717" s="92" t="s">
        <v>45</v>
      </c>
      <c r="J6717" s="94">
        <v>396</v>
      </c>
      <c r="K6717" s="95">
        <v>733</v>
      </c>
      <c r="L6717" s="96">
        <v>42305.599999999897</v>
      </c>
    </row>
    <row r="6718" spans="1:12" s="97" customFormat="1" ht="15" customHeight="1" x14ac:dyDescent="0.25">
      <c r="A6718" s="91" t="s">
        <v>57</v>
      </c>
      <c r="B6718" s="92" t="s">
        <v>44</v>
      </c>
      <c r="C6718" s="92" t="s">
        <v>56</v>
      </c>
      <c r="D6718" s="92" t="s">
        <v>124</v>
      </c>
      <c r="E6718" s="92" t="s">
        <v>37</v>
      </c>
      <c r="F6718" s="92" t="s">
        <v>37</v>
      </c>
      <c r="G6718" s="93" t="s">
        <v>37</v>
      </c>
      <c r="H6718" s="93" t="s">
        <v>37</v>
      </c>
      <c r="I6718" s="92" t="s">
        <v>117</v>
      </c>
      <c r="J6718" s="94">
        <v>495</v>
      </c>
      <c r="K6718" s="95">
        <v>698</v>
      </c>
      <c r="L6718" s="96">
        <v>71871.799999999901</v>
      </c>
    </row>
    <row r="6719" spans="1:12" s="97" customFormat="1" ht="15" customHeight="1" x14ac:dyDescent="0.25">
      <c r="A6719" s="91" t="s">
        <v>57</v>
      </c>
      <c r="B6719" s="92" t="s">
        <v>44</v>
      </c>
      <c r="C6719" s="92" t="s">
        <v>56</v>
      </c>
      <c r="D6719" s="92" t="s">
        <v>124</v>
      </c>
      <c r="E6719" s="92" t="s">
        <v>37</v>
      </c>
      <c r="F6719" s="92" t="s">
        <v>37</v>
      </c>
      <c r="G6719" s="93" t="s">
        <v>37</v>
      </c>
      <c r="H6719" s="93" t="s">
        <v>37</v>
      </c>
      <c r="I6719" s="92" t="s">
        <v>45</v>
      </c>
      <c r="J6719" s="94">
        <v>409</v>
      </c>
      <c r="K6719" s="95">
        <v>754</v>
      </c>
      <c r="L6719" s="96">
        <v>43341.8999999999</v>
      </c>
    </row>
    <row r="6720" spans="1:12" s="97" customFormat="1" ht="15" customHeight="1" x14ac:dyDescent="0.25">
      <c r="A6720" s="91" t="s">
        <v>57</v>
      </c>
      <c r="B6720" s="92" t="s">
        <v>44</v>
      </c>
      <c r="C6720" s="92" t="s">
        <v>56</v>
      </c>
      <c r="D6720" s="92" t="s">
        <v>37</v>
      </c>
      <c r="E6720" s="92" t="s">
        <v>61</v>
      </c>
      <c r="F6720" s="92" t="s">
        <v>120</v>
      </c>
      <c r="G6720" s="93" t="s">
        <v>37</v>
      </c>
      <c r="H6720" s="93" t="s">
        <v>37</v>
      </c>
      <c r="I6720" s="92" t="s">
        <v>117</v>
      </c>
      <c r="J6720" s="94">
        <v>1705</v>
      </c>
      <c r="K6720" s="95">
        <v>3906</v>
      </c>
      <c r="L6720" s="96">
        <v>327748.51</v>
      </c>
    </row>
    <row r="6721" spans="1:12" s="97" customFormat="1" ht="15" customHeight="1" x14ac:dyDescent="0.25">
      <c r="A6721" s="91" t="s">
        <v>57</v>
      </c>
      <c r="B6721" s="92" t="s">
        <v>44</v>
      </c>
      <c r="C6721" s="92" t="s">
        <v>56</v>
      </c>
      <c r="D6721" s="92" t="s">
        <v>37</v>
      </c>
      <c r="E6721" s="92" t="s">
        <v>61</v>
      </c>
      <c r="F6721" s="92" t="s">
        <v>120</v>
      </c>
      <c r="G6721" s="93" t="s">
        <v>37</v>
      </c>
      <c r="H6721" s="93" t="s">
        <v>37</v>
      </c>
      <c r="I6721" s="92" t="s">
        <v>45</v>
      </c>
      <c r="J6721" s="94">
        <v>1095</v>
      </c>
      <c r="K6721" s="95">
        <v>2533</v>
      </c>
      <c r="L6721" s="96">
        <v>169758.400000005</v>
      </c>
    </row>
    <row r="6722" spans="1:12" s="97" customFormat="1" ht="15" customHeight="1" x14ac:dyDescent="0.25">
      <c r="A6722" s="91" t="s">
        <v>57</v>
      </c>
      <c r="B6722" s="92" t="s">
        <v>44</v>
      </c>
      <c r="C6722" s="92" t="s">
        <v>56</v>
      </c>
      <c r="D6722" s="92" t="s">
        <v>37</v>
      </c>
      <c r="E6722" s="92" t="s">
        <v>61</v>
      </c>
      <c r="F6722" s="92" t="s">
        <v>121</v>
      </c>
      <c r="G6722" s="93" t="s">
        <v>37</v>
      </c>
      <c r="H6722" s="93" t="s">
        <v>37</v>
      </c>
      <c r="I6722" s="92" t="s">
        <v>117</v>
      </c>
      <c r="J6722" s="94">
        <v>9795</v>
      </c>
      <c r="K6722" s="95">
        <v>22321</v>
      </c>
      <c r="L6722" s="96">
        <v>1540724.19000002</v>
      </c>
    </row>
    <row r="6723" spans="1:12" s="97" customFormat="1" ht="15" customHeight="1" x14ac:dyDescent="0.25">
      <c r="A6723" s="91" t="s">
        <v>57</v>
      </c>
      <c r="B6723" s="92" t="s">
        <v>44</v>
      </c>
      <c r="C6723" s="92" t="s">
        <v>56</v>
      </c>
      <c r="D6723" s="92" t="s">
        <v>37</v>
      </c>
      <c r="E6723" s="92" t="s">
        <v>61</v>
      </c>
      <c r="F6723" s="92" t="s">
        <v>121</v>
      </c>
      <c r="G6723" s="93" t="s">
        <v>37</v>
      </c>
      <c r="H6723" s="93" t="s">
        <v>37</v>
      </c>
      <c r="I6723" s="92" t="s">
        <v>45</v>
      </c>
      <c r="J6723" s="94">
        <v>8134</v>
      </c>
      <c r="K6723" s="95">
        <v>18632</v>
      </c>
      <c r="L6723" s="96">
        <v>1238381.0999999801</v>
      </c>
    </row>
    <row r="6724" spans="1:12" s="97" customFormat="1" ht="15" customHeight="1" x14ac:dyDescent="0.25">
      <c r="A6724" s="91" t="s">
        <v>57</v>
      </c>
      <c r="B6724" s="92" t="s">
        <v>44</v>
      </c>
      <c r="C6724" s="92" t="s">
        <v>56</v>
      </c>
      <c r="D6724" s="92" t="s">
        <v>37</v>
      </c>
      <c r="E6724" s="92" t="s">
        <v>61</v>
      </c>
      <c r="F6724" s="92" t="s">
        <v>60</v>
      </c>
      <c r="G6724" s="93" t="s">
        <v>37</v>
      </c>
      <c r="H6724" s="93" t="s">
        <v>37</v>
      </c>
      <c r="I6724" s="92" t="s">
        <v>117</v>
      </c>
      <c r="J6724" s="94">
        <v>1596</v>
      </c>
      <c r="K6724" s="95">
        <v>3678</v>
      </c>
      <c r="L6724" s="96">
        <v>250110.63000000699</v>
      </c>
    </row>
    <row r="6725" spans="1:12" s="97" customFormat="1" ht="15" customHeight="1" x14ac:dyDescent="0.25">
      <c r="A6725" s="91" t="s">
        <v>57</v>
      </c>
      <c r="B6725" s="92" t="s">
        <v>44</v>
      </c>
      <c r="C6725" s="92" t="s">
        <v>56</v>
      </c>
      <c r="D6725" s="92" t="s">
        <v>37</v>
      </c>
      <c r="E6725" s="92" t="s">
        <v>61</v>
      </c>
      <c r="F6725" s="92" t="s">
        <v>60</v>
      </c>
      <c r="G6725" s="93" t="s">
        <v>37</v>
      </c>
      <c r="H6725" s="93" t="s">
        <v>37</v>
      </c>
      <c r="I6725" s="92" t="s">
        <v>45</v>
      </c>
      <c r="J6725" s="94">
        <v>1185</v>
      </c>
      <c r="K6725" s="95">
        <v>2835</v>
      </c>
      <c r="L6725" s="96">
        <v>185622.75000000701</v>
      </c>
    </row>
    <row r="6726" spans="1:12" s="97" customFormat="1" ht="15" customHeight="1" x14ac:dyDescent="0.25">
      <c r="A6726" s="91" t="s">
        <v>57</v>
      </c>
      <c r="B6726" s="92" t="s">
        <v>44</v>
      </c>
      <c r="C6726" s="92" t="s">
        <v>56</v>
      </c>
      <c r="D6726" s="92" t="s">
        <v>37</v>
      </c>
      <c r="E6726" s="92" t="s">
        <v>61</v>
      </c>
      <c r="F6726" s="92" t="s">
        <v>37</v>
      </c>
      <c r="G6726" s="93" t="s">
        <v>37</v>
      </c>
      <c r="H6726" s="93" t="s">
        <v>37</v>
      </c>
      <c r="I6726" s="92" t="s">
        <v>117</v>
      </c>
      <c r="J6726" s="94">
        <v>13087</v>
      </c>
      <c r="K6726" s="95">
        <v>29905</v>
      </c>
      <c r="L6726" s="96">
        <v>2118583.3300005202</v>
      </c>
    </row>
    <row r="6727" spans="1:12" s="97" customFormat="1" ht="15" customHeight="1" x14ac:dyDescent="0.25">
      <c r="A6727" s="91" t="s">
        <v>57</v>
      </c>
      <c r="B6727" s="92" t="s">
        <v>44</v>
      </c>
      <c r="C6727" s="92" t="s">
        <v>56</v>
      </c>
      <c r="D6727" s="92" t="s">
        <v>37</v>
      </c>
      <c r="E6727" s="92" t="s">
        <v>61</v>
      </c>
      <c r="F6727" s="92" t="s">
        <v>37</v>
      </c>
      <c r="G6727" s="93" t="s">
        <v>37</v>
      </c>
      <c r="H6727" s="93" t="s">
        <v>37</v>
      </c>
      <c r="I6727" s="92" t="s">
        <v>45</v>
      </c>
      <c r="J6727" s="94">
        <v>10405</v>
      </c>
      <c r="K6727" s="95">
        <v>24000</v>
      </c>
      <c r="L6727" s="96">
        <v>1593762.2500000999</v>
      </c>
    </row>
    <row r="6728" spans="1:12" s="97" customFormat="1" ht="15" customHeight="1" x14ac:dyDescent="0.25">
      <c r="A6728" s="91" t="s">
        <v>57</v>
      </c>
      <c r="B6728" s="92" t="s">
        <v>44</v>
      </c>
      <c r="C6728" s="92" t="s">
        <v>56</v>
      </c>
      <c r="D6728" s="92" t="s">
        <v>37</v>
      </c>
      <c r="E6728" s="92" t="s">
        <v>62</v>
      </c>
      <c r="F6728" s="92" t="s">
        <v>120</v>
      </c>
      <c r="G6728" s="93" t="s">
        <v>37</v>
      </c>
      <c r="H6728" s="93" t="s">
        <v>37</v>
      </c>
      <c r="I6728" s="92" t="s">
        <v>117</v>
      </c>
      <c r="J6728" s="94">
        <v>731</v>
      </c>
      <c r="K6728" s="95">
        <v>1433</v>
      </c>
      <c r="L6728" s="96">
        <v>118537.140000001</v>
      </c>
    </row>
    <row r="6729" spans="1:12" s="97" customFormat="1" ht="15" customHeight="1" x14ac:dyDescent="0.25">
      <c r="A6729" s="91" t="s">
        <v>57</v>
      </c>
      <c r="B6729" s="92" t="s">
        <v>44</v>
      </c>
      <c r="C6729" s="92" t="s">
        <v>56</v>
      </c>
      <c r="D6729" s="92" t="s">
        <v>37</v>
      </c>
      <c r="E6729" s="92" t="s">
        <v>62</v>
      </c>
      <c r="F6729" s="92" t="s">
        <v>120</v>
      </c>
      <c r="G6729" s="93" t="s">
        <v>37</v>
      </c>
      <c r="H6729" s="93" t="s">
        <v>37</v>
      </c>
      <c r="I6729" s="92" t="s">
        <v>45</v>
      </c>
      <c r="J6729" s="94">
        <v>468</v>
      </c>
      <c r="K6729" s="95">
        <v>1002</v>
      </c>
      <c r="L6729" s="96">
        <v>66844.899999999194</v>
      </c>
    </row>
    <row r="6730" spans="1:12" s="97" customFormat="1" ht="15" customHeight="1" x14ac:dyDescent="0.25">
      <c r="A6730" s="91" t="s">
        <v>57</v>
      </c>
      <c r="B6730" s="92" t="s">
        <v>44</v>
      </c>
      <c r="C6730" s="92" t="s">
        <v>56</v>
      </c>
      <c r="D6730" s="92" t="s">
        <v>37</v>
      </c>
      <c r="E6730" s="92" t="s">
        <v>62</v>
      </c>
      <c r="F6730" s="92" t="s">
        <v>121</v>
      </c>
      <c r="G6730" s="93" t="s">
        <v>37</v>
      </c>
      <c r="H6730" s="93" t="s">
        <v>37</v>
      </c>
      <c r="I6730" s="92" t="s">
        <v>117</v>
      </c>
      <c r="J6730" s="94">
        <v>6146</v>
      </c>
      <c r="K6730" s="95">
        <v>14624</v>
      </c>
      <c r="L6730" s="96">
        <v>1003324.6699999101</v>
      </c>
    </row>
    <row r="6731" spans="1:12" s="97" customFormat="1" ht="15" customHeight="1" x14ac:dyDescent="0.25">
      <c r="A6731" s="91" t="s">
        <v>57</v>
      </c>
      <c r="B6731" s="92" t="s">
        <v>44</v>
      </c>
      <c r="C6731" s="92" t="s">
        <v>56</v>
      </c>
      <c r="D6731" s="92" t="s">
        <v>37</v>
      </c>
      <c r="E6731" s="92" t="s">
        <v>62</v>
      </c>
      <c r="F6731" s="92" t="s">
        <v>121</v>
      </c>
      <c r="G6731" s="93" t="s">
        <v>37</v>
      </c>
      <c r="H6731" s="93" t="s">
        <v>37</v>
      </c>
      <c r="I6731" s="92" t="s">
        <v>45</v>
      </c>
      <c r="J6731" s="94">
        <v>3843</v>
      </c>
      <c r="K6731" s="95">
        <v>8053</v>
      </c>
      <c r="L6731" s="96">
        <v>512967.74999994901</v>
      </c>
    </row>
    <row r="6732" spans="1:12" s="97" customFormat="1" ht="15" customHeight="1" x14ac:dyDescent="0.25">
      <c r="A6732" s="91" t="s">
        <v>57</v>
      </c>
      <c r="B6732" s="92" t="s">
        <v>44</v>
      </c>
      <c r="C6732" s="92" t="s">
        <v>56</v>
      </c>
      <c r="D6732" s="92" t="s">
        <v>37</v>
      </c>
      <c r="E6732" s="92" t="s">
        <v>62</v>
      </c>
      <c r="F6732" s="92" t="s">
        <v>60</v>
      </c>
      <c r="G6732" s="93" t="s">
        <v>37</v>
      </c>
      <c r="H6732" s="93" t="s">
        <v>37</v>
      </c>
      <c r="I6732" s="92" t="s">
        <v>117</v>
      </c>
      <c r="J6732" s="94">
        <v>827</v>
      </c>
      <c r="K6732" s="95">
        <v>2151</v>
      </c>
      <c r="L6732" s="96">
        <v>152622.37000000299</v>
      </c>
    </row>
    <row r="6733" spans="1:12" s="97" customFormat="1" ht="15" customHeight="1" x14ac:dyDescent="0.25">
      <c r="A6733" s="91" t="s">
        <v>57</v>
      </c>
      <c r="B6733" s="92" t="s">
        <v>44</v>
      </c>
      <c r="C6733" s="92" t="s">
        <v>56</v>
      </c>
      <c r="D6733" s="92" t="s">
        <v>37</v>
      </c>
      <c r="E6733" s="92" t="s">
        <v>62</v>
      </c>
      <c r="F6733" s="92" t="s">
        <v>60</v>
      </c>
      <c r="G6733" s="93" t="s">
        <v>37</v>
      </c>
      <c r="H6733" s="93" t="s">
        <v>37</v>
      </c>
      <c r="I6733" s="92" t="s">
        <v>45</v>
      </c>
      <c r="J6733" s="94">
        <v>524</v>
      </c>
      <c r="K6733" s="95">
        <v>1018</v>
      </c>
      <c r="L6733" s="96">
        <v>60122.049999999297</v>
      </c>
    </row>
    <row r="6734" spans="1:12" s="97" customFormat="1" ht="15" customHeight="1" x14ac:dyDescent="0.25">
      <c r="A6734" s="91" t="s">
        <v>57</v>
      </c>
      <c r="B6734" s="92" t="s">
        <v>44</v>
      </c>
      <c r="C6734" s="92" t="s">
        <v>56</v>
      </c>
      <c r="D6734" s="92" t="s">
        <v>37</v>
      </c>
      <c r="E6734" s="92" t="s">
        <v>62</v>
      </c>
      <c r="F6734" s="92" t="s">
        <v>37</v>
      </c>
      <c r="G6734" s="93" t="s">
        <v>37</v>
      </c>
      <c r="H6734" s="93" t="s">
        <v>37</v>
      </c>
      <c r="I6734" s="92" t="s">
        <v>117</v>
      </c>
      <c r="J6734" s="94">
        <v>7696</v>
      </c>
      <c r="K6734" s="95">
        <v>18208</v>
      </c>
      <c r="L6734" s="96">
        <v>1274484.1800001001</v>
      </c>
    </row>
    <row r="6735" spans="1:12" s="97" customFormat="1" ht="15" customHeight="1" x14ac:dyDescent="0.25">
      <c r="A6735" s="91" t="s">
        <v>57</v>
      </c>
      <c r="B6735" s="92" t="s">
        <v>44</v>
      </c>
      <c r="C6735" s="92" t="s">
        <v>56</v>
      </c>
      <c r="D6735" s="92" t="s">
        <v>37</v>
      </c>
      <c r="E6735" s="92" t="s">
        <v>62</v>
      </c>
      <c r="F6735" s="92" t="s">
        <v>37</v>
      </c>
      <c r="G6735" s="93" t="s">
        <v>37</v>
      </c>
      <c r="H6735" s="93" t="s">
        <v>37</v>
      </c>
      <c r="I6735" s="92" t="s">
        <v>45</v>
      </c>
      <c r="J6735" s="94">
        <v>4833</v>
      </c>
      <c r="K6735" s="95">
        <v>10073</v>
      </c>
      <c r="L6735" s="96">
        <v>639934.69999994303</v>
      </c>
    </row>
    <row r="6736" spans="1:12" s="97" customFormat="1" ht="15" customHeight="1" x14ac:dyDescent="0.25">
      <c r="A6736" s="91" t="s">
        <v>57</v>
      </c>
      <c r="B6736" s="92" t="s">
        <v>44</v>
      </c>
      <c r="C6736" s="92" t="s">
        <v>56</v>
      </c>
      <c r="D6736" s="92" t="s">
        <v>37</v>
      </c>
      <c r="E6736" s="92" t="s">
        <v>37</v>
      </c>
      <c r="F6736" s="92" t="s">
        <v>120</v>
      </c>
      <c r="G6736" s="93" t="s">
        <v>37</v>
      </c>
      <c r="H6736" s="93" t="s">
        <v>37</v>
      </c>
      <c r="I6736" s="92" t="s">
        <v>117</v>
      </c>
      <c r="J6736" s="94">
        <v>2436</v>
      </c>
      <c r="K6736" s="95">
        <v>5339</v>
      </c>
      <c r="L6736" s="96">
        <v>446285.64999999001</v>
      </c>
    </row>
    <row r="6737" spans="1:12" s="97" customFormat="1" ht="15" customHeight="1" x14ac:dyDescent="0.25">
      <c r="A6737" s="91" t="s">
        <v>57</v>
      </c>
      <c r="B6737" s="92" t="s">
        <v>44</v>
      </c>
      <c r="C6737" s="92" t="s">
        <v>56</v>
      </c>
      <c r="D6737" s="92" t="s">
        <v>37</v>
      </c>
      <c r="E6737" s="92" t="s">
        <v>37</v>
      </c>
      <c r="F6737" s="92" t="s">
        <v>120</v>
      </c>
      <c r="G6737" s="93" t="s">
        <v>37</v>
      </c>
      <c r="H6737" s="93" t="s">
        <v>37</v>
      </c>
      <c r="I6737" s="92" t="s">
        <v>45</v>
      </c>
      <c r="J6737" s="94">
        <v>1563</v>
      </c>
      <c r="K6737" s="95">
        <v>3535</v>
      </c>
      <c r="L6737" s="96">
        <v>236603.30000000601</v>
      </c>
    </row>
    <row r="6738" spans="1:12" s="97" customFormat="1" ht="15" customHeight="1" x14ac:dyDescent="0.25">
      <c r="A6738" s="91" t="s">
        <v>57</v>
      </c>
      <c r="B6738" s="92" t="s">
        <v>44</v>
      </c>
      <c r="C6738" s="92" t="s">
        <v>56</v>
      </c>
      <c r="D6738" s="92" t="s">
        <v>37</v>
      </c>
      <c r="E6738" s="92" t="s">
        <v>37</v>
      </c>
      <c r="F6738" s="92" t="s">
        <v>121</v>
      </c>
      <c r="G6738" s="93" t="s">
        <v>37</v>
      </c>
      <c r="H6738" s="93" t="s">
        <v>37</v>
      </c>
      <c r="I6738" s="92" t="s">
        <v>117</v>
      </c>
      <c r="J6738" s="94">
        <v>15939</v>
      </c>
      <c r="K6738" s="95">
        <v>36945</v>
      </c>
      <c r="L6738" s="96">
        <v>2544048.8600006001</v>
      </c>
    </row>
    <row r="6739" spans="1:12" s="97" customFormat="1" ht="15" customHeight="1" x14ac:dyDescent="0.25">
      <c r="A6739" s="91" t="s">
        <v>57</v>
      </c>
      <c r="B6739" s="92" t="s">
        <v>44</v>
      </c>
      <c r="C6739" s="92" t="s">
        <v>56</v>
      </c>
      <c r="D6739" s="92" t="s">
        <v>37</v>
      </c>
      <c r="E6739" s="92" t="s">
        <v>37</v>
      </c>
      <c r="F6739" s="92" t="s">
        <v>121</v>
      </c>
      <c r="G6739" s="93" t="s">
        <v>37</v>
      </c>
      <c r="H6739" s="93" t="s">
        <v>37</v>
      </c>
      <c r="I6739" s="92" t="s">
        <v>45</v>
      </c>
      <c r="J6739" s="94">
        <v>11975</v>
      </c>
      <c r="K6739" s="95">
        <v>26685</v>
      </c>
      <c r="L6739" s="96">
        <v>1751348.85000033</v>
      </c>
    </row>
    <row r="6740" spans="1:12" s="97" customFormat="1" ht="15" customHeight="1" x14ac:dyDescent="0.25">
      <c r="A6740" s="91" t="s">
        <v>57</v>
      </c>
      <c r="B6740" s="92" t="s">
        <v>44</v>
      </c>
      <c r="C6740" s="92" t="s">
        <v>56</v>
      </c>
      <c r="D6740" s="92" t="s">
        <v>37</v>
      </c>
      <c r="E6740" s="92" t="s">
        <v>37</v>
      </c>
      <c r="F6740" s="92" t="s">
        <v>60</v>
      </c>
      <c r="G6740" s="93" t="s">
        <v>37</v>
      </c>
      <c r="H6740" s="93" t="s">
        <v>37</v>
      </c>
      <c r="I6740" s="92" t="s">
        <v>117</v>
      </c>
      <c r="J6740" s="94">
        <v>2423</v>
      </c>
      <c r="K6740" s="95">
        <v>5829</v>
      </c>
      <c r="L6740" s="96">
        <v>402732.99999998801</v>
      </c>
    </row>
    <row r="6741" spans="1:12" s="97" customFormat="1" ht="15" customHeight="1" x14ac:dyDescent="0.25">
      <c r="A6741" s="91" t="s">
        <v>57</v>
      </c>
      <c r="B6741" s="92" t="s">
        <v>44</v>
      </c>
      <c r="C6741" s="92" t="s">
        <v>56</v>
      </c>
      <c r="D6741" s="92" t="s">
        <v>37</v>
      </c>
      <c r="E6741" s="92" t="s">
        <v>37</v>
      </c>
      <c r="F6741" s="92" t="s">
        <v>60</v>
      </c>
      <c r="G6741" s="93" t="s">
        <v>37</v>
      </c>
      <c r="H6741" s="93" t="s">
        <v>37</v>
      </c>
      <c r="I6741" s="92" t="s">
        <v>45</v>
      </c>
      <c r="J6741" s="94">
        <v>1709</v>
      </c>
      <c r="K6741" s="95">
        <v>3853</v>
      </c>
      <c r="L6741" s="96">
        <v>245744.80000000799</v>
      </c>
    </row>
    <row r="6742" spans="1:12" s="97" customFormat="1" ht="15" customHeight="1" x14ac:dyDescent="0.25">
      <c r="A6742" s="91" t="s">
        <v>57</v>
      </c>
      <c r="B6742" s="92" t="s">
        <v>44</v>
      </c>
      <c r="C6742" s="92" t="s">
        <v>56</v>
      </c>
      <c r="D6742" s="92" t="s">
        <v>37</v>
      </c>
      <c r="E6742" s="92" t="s">
        <v>37</v>
      </c>
      <c r="F6742" s="92" t="s">
        <v>37</v>
      </c>
      <c r="G6742" s="93" t="s">
        <v>37</v>
      </c>
      <c r="H6742" s="93" t="s">
        <v>37</v>
      </c>
      <c r="I6742" s="92" t="s">
        <v>117</v>
      </c>
      <c r="J6742" s="94">
        <v>20781</v>
      </c>
      <c r="K6742" s="95">
        <v>48113</v>
      </c>
      <c r="L6742" s="96">
        <v>3393067.5100009101</v>
      </c>
    </row>
    <row r="6743" spans="1:12" s="97" customFormat="1" ht="15" customHeight="1" x14ac:dyDescent="0.25">
      <c r="A6743" s="101" t="s">
        <v>57</v>
      </c>
      <c r="B6743" s="102" t="s">
        <v>44</v>
      </c>
      <c r="C6743" s="102" t="s">
        <v>56</v>
      </c>
      <c r="D6743" s="102" t="s">
        <v>37</v>
      </c>
      <c r="E6743" s="102" t="s">
        <v>37</v>
      </c>
      <c r="F6743" s="102" t="s">
        <v>37</v>
      </c>
      <c r="G6743" s="103" t="s">
        <v>37</v>
      </c>
      <c r="H6743" s="103" t="s">
        <v>37</v>
      </c>
      <c r="I6743" s="102" t="s">
        <v>45</v>
      </c>
      <c r="J6743" s="104">
        <v>15236</v>
      </c>
      <c r="K6743" s="105">
        <v>34073</v>
      </c>
      <c r="L6743" s="106">
        <v>2233696.9500006498</v>
      </c>
    </row>
    <row r="6744" spans="1:12" s="110" customFormat="1" ht="17.25" customHeight="1" x14ac:dyDescent="0.3">
      <c r="A6744" s="109" t="s">
        <v>46</v>
      </c>
    </row>
    <row r="6745" spans="1:12" s="97" customFormat="1" ht="12" customHeight="1" x14ac:dyDescent="0.25">
      <c r="A6745" s="37" t="s">
        <v>142</v>
      </c>
    </row>
    <row r="6746" spans="1:12" s="97" customFormat="1" ht="12" customHeight="1" x14ac:dyDescent="0.25">
      <c r="A6746" s="37" t="s">
        <v>30</v>
      </c>
    </row>
    <row r="6747" spans="1:12" s="97" customFormat="1" ht="12" customHeight="1" x14ac:dyDescent="0.25">
      <c r="A6747" s="108" t="s">
        <v>48</v>
      </c>
    </row>
    <row r="6748" spans="1:12" s="97" customFormat="1" ht="12" customHeight="1" x14ac:dyDescent="0.25">
      <c r="A6748" s="107" t="s">
        <v>49</v>
      </c>
    </row>
    <row r="6749" spans="1:12" s="97" customFormat="1" ht="12" customHeight="1" x14ac:dyDescent="0.25">
      <c r="A6749" s="37" t="s">
        <v>50</v>
      </c>
    </row>
    <row r="6750" spans="1:12" s="90" customFormat="1" ht="15" customHeight="1" x14ac:dyDescent="0.3">
      <c r="A6750" s="89" t="s">
        <v>15</v>
      </c>
    </row>
  </sheetData>
  <sheetProtection sort="0" autoFilter="0" pivotTables="0"/>
  <mergeCells count="1">
    <mergeCell ref="A2:L2"/>
  </mergeCells>
  <dataValidations count="1">
    <dataValidation showInputMessage="1" showErrorMessage="1" sqref="A6747" xr:uid="{6B0614F9-9FD3-41C9-AF92-3361BE3C24D9}"/>
  </dataValidations>
  <pageMargins left="0.7" right="0.7" top="0.75" bottom="0.75" header="0.3" footer="0.3"/>
  <pageSetup orientation="landscape" r:id="rId1"/>
  <headerFooter>
    <oddFooter>&amp;L&amp;9© 2022 CIHI&amp;R&amp;9&amp;P</oddFoot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ADAF2-F95F-4447-BF22-42CF655E5DFC}">
  <sheetPr>
    <tabColor rgb="FF808080"/>
  </sheetPr>
  <dimension ref="A1:L19"/>
  <sheetViews>
    <sheetView showGridLines="0" zoomScaleNormal="100" workbookViewId="0"/>
  </sheetViews>
  <sheetFormatPr defaultColWidth="8.59765625" defaultRowHeight="14.4" x14ac:dyDescent="0.3"/>
  <cols>
    <col min="1" max="1" width="17.19921875" style="34" customWidth="1"/>
    <col min="2" max="2" width="13" style="34" customWidth="1"/>
    <col min="3" max="3" width="8.59765625" style="34"/>
    <col min="4" max="4" width="12.09765625" style="34" customWidth="1"/>
    <col min="5" max="5" width="18.59765625" style="34" customWidth="1"/>
    <col min="6" max="6" width="14.5" style="34" customWidth="1"/>
    <col min="7" max="7" width="17.59765625" style="34" customWidth="1"/>
    <col min="8" max="8" width="17.19921875" style="34" customWidth="1"/>
    <col min="9" max="9" width="14.8984375" style="34" customWidth="1"/>
    <col min="10" max="10" width="13.8984375" style="34" customWidth="1"/>
    <col min="11" max="11" width="17.8984375" style="34" customWidth="1"/>
    <col min="12" max="12" width="14.59765625" style="34" customWidth="1"/>
    <col min="13" max="16384" width="8.59765625" style="34"/>
  </cols>
  <sheetData>
    <row r="1" spans="1:12" x14ac:dyDescent="0.3">
      <c r="A1" s="41" t="s">
        <v>65</v>
      </c>
      <c r="B1" s="41"/>
      <c r="C1" s="41"/>
      <c r="D1" s="41"/>
      <c r="E1" s="41"/>
      <c r="F1" s="41"/>
      <c r="G1" s="41"/>
      <c r="H1" s="41"/>
      <c r="I1" s="41"/>
      <c r="J1" s="41"/>
      <c r="K1" s="41"/>
      <c r="L1" s="41"/>
    </row>
    <row r="2" spans="1:12" x14ac:dyDescent="0.3">
      <c r="A2" s="41" t="s">
        <v>33</v>
      </c>
      <c r="B2" s="41"/>
      <c r="C2" s="41" t="s">
        <v>36</v>
      </c>
      <c r="D2" s="41"/>
      <c r="E2" s="41" t="s">
        <v>66</v>
      </c>
      <c r="F2" s="41"/>
      <c r="G2" s="41" t="s">
        <v>67</v>
      </c>
      <c r="H2" s="41"/>
      <c r="I2" s="41" t="s">
        <v>68</v>
      </c>
      <c r="J2" s="41"/>
      <c r="K2" s="41" t="s">
        <v>35</v>
      </c>
      <c r="L2" s="41"/>
    </row>
    <row r="3" spans="1:12" x14ac:dyDescent="0.3">
      <c r="A3" s="69" t="s">
        <v>34</v>
      </c>
      <c r="B3" s="64" t="s">
        <v>69</v>
      </c>
      <c r="C3" s="69" t="s">
        <v>62</v>
      </c>
      <c r="D3" s="64" t="s">
        <v>70</v>
      </c>
      <c r="E3" s="69" t="s">
        <v>71</v>
      </c>
      <c r="F3" s="64" t="s">
        <v>58</v>
      </c>
      <c r="G3" s="69" t="s">
        <v>127</v>
      </c>
      <c r="H3" s="150">
        <v>1</v>
      </c>
      <c r="I3" s="69" t="s">
        <v>64</v>
      </c>
      <c r="J3" s="64" t="s">
        <v>64</v>
      </c>
      <c r="K3" s="69" t="s">
        <v>123</v>
      </c>
      <c r="L3" s="65" t="s">
        <v>72</v>
      </c>
    </row>
    <row r="4" spans="1:12" x14ac:dyDescent="0.3">
      <c r="A4" s="69" t="s">
        <v>55</v>
      </c>
      <c r="B4" s="64" t="s">
        <v>73</v>
      </c>
      <c r="C4" s="69" t="s">
        <v>61</v>
      </c>
      <c r="D4" s="64" t="s">
        <v>74</v>
      </c>
      <c r="E4" s="69" t="s">
        <v>75</v>
      </c>
      <c r="F4" s="64" t="s">
        <v>59</v>
      </c>
      <c r="G4" s="69" t="s">
        <v>42</v>
      </c>
      <c r="H4" s="150">
        <v>2</v>
      </c>
      <c r="I4" s="69" t="s">
        <v>63</v>
      </c>
      <c r="J4" s="64" t="s">
        <v>63</v>
      </c>
      <c r="K4" s="69" t="s">
        <v>125</v>
      </c>
      <c r="L4" s="65" t="s">
        <v>76</v>
      </c>
    </row>
    <row r="5" spans="1:12" x14ac:dyDescent="0.3">
      <c r="A5" s="69" t="s">
        <v>56</v>
      </c>
      <c r="B5" s="64" t="s">
        <v>77</v>
      </c>
      <c r="C5" s="69" t="s">
        <v>37</v>
      </c>
      <c r="D5" s="64" t="s">
        <v>37</v>
      </c>
      <c r="E5" s="69" t="s">
        <v>78</v>
      </c>
      <c r="F5" s="64" t="s">
        <v>60</v>
      </c>
      <c r="G5" s="69" t="s">
        <v>43</v>
      </c>
      <c r="H5" s="150">
        <v>3</v>
      </c>
      <c r="I5" s="69" t="s">
        <v>37</v>
      </c>
      <c r="J5" s="64" t="s">
        <v>37</v>
      </c>
      <c r="K5" s="69" t="s">
        <v>124</v>
      </c>
      <c r="L5" s="65" t="s">
        <v>79</v>
      </c>
    </row>
    <row r="6" spans="1:12" x14ac:dyDescent="0.3">
      <c r="A6" s="69" t="s">
        <v>53</v>
      </c>
      <c r="B6" s="64" t="s">
        <v>80</v>
      </c>
      <c r="C6" s="64"/>
      <c r="D6" s="64"/>
      <c r="E6" s="69" t="s">
        <v>37</v>
      </c>
      <c r="F6" s="64" t="s">
        <v>37</v>
      </c>
      <c r="G6" s="69" t="s">
        <v>44</v>
      </c>
      <c r="H6" s="150">
        <v>4</v>
      </c>
      <c r="I6" s="64"/>
      <c r="J6" s="64"/>
      <c r="K6" s="69" t="s">
        <v>37</v>
      </c>
      <c r="L6" s="64" t="s">
        <v>81</v>
      </c>
    </row>
    <row r="7" spans="1:12" x14ac:dyDescent="0.3">
      <c r="A7" s="69" t="s">
        <v>54</v>
      </c>
      <c r="B7" s="64" t="s">
        <v>82</v>
      </c>
      <c r="C7" s="64"/>
      <c r="D7" s="64"/>
      <c r="E7" s="64"/>
      <c r="F7" s="64"/>
      <c r="G7" s="69" t="s">
        <v>128</v>
      </c>
      <c r="H7" s="150">
        <v>5</v>
      </c>
      <c r="I7" s="64"/>
      <c r="J7" s="64"/>
      <c r="K7" s="64"/>
      <c r="L7" s="64"/>
    </row>
    <row r="8" spans="1:12" x14ac:dyDescent="0.3">
      <c r="A8" s="64"/>
      <c r="B8" s="64"/>
      <c r="C8" s="64"/>
      <c r="D8" s="64"/>
      <c r="E8" s="64"/>
      <c r="F8" s="64"/>
      <c r="G8" s="69" t="s">
        <v>37</v>
      </c>
      <c r="H8" s="64" t="s">
        <v>37</v>
      </c>
      <c r="I8" s="64"/>
      <c r="J8" s="64"/>
      <c r="K8" s="64"/>
      <c r="L8" s="64"/>
    </row>
    <row r="9" spans="1:12" x14ac:dyDescent="0.3">
      <c r="A9" s="64"/>
      <c r="B9" s="64"/>
      <c r="C9" s="64"/>
      <c r="D9" s="64"/>
      <c r="E9" s="64"/>
      <c r="F9" s="64"/>
      <c r="G9" s="64"/>
      <c r="H9" s="64"/>
      <c r="I9" s="64"/>
      <c r="J9" s="64"/>
      <c r="K9" s="64"/>
      <c r="L9" s="64"/>
    </row>
    <row r="10" spans="1:12" x14ac:dyDescent="0.3">
      <c r="A10" s="64"/>
      <c r="B10" s="64"/>
      <c r="C10" s="64"/>
      <c r="D10" s="64"/>
      <c r="E10" s="64"/>
      <c r="F10" s="64"/>
      <c r="G10" s="64"/>
      <c r="H10" s="64"/>
      <c r="I10" s="64"/>
      <c r="J10" s="64"/>
      <c r="K10" s="64"/>
      <c r="L10" s="64"/>
    </row>
    <row r="11" spans="1:12" x14ac:dyDescent="0.3">
      <c r="A11" s="66" t="s">
        <v>83</v>
      </c>
      <c r="B11" s="67" t="s">
        <v>84</v>
      </c>
      <c r="C11" s="64"/>
      <c r="D11" s="64"/>
      <c r="E11" s="67" t="s">
        <v>83</v>
      </c>
      <c r="F11" s="67" t="s">
        <v>85</v>
      </c>
      <c r="G11" s="64"/>
      <c r="H11" s="64"/>
      <c r="I11" s="64"/>
      <c r="J11" s="64"/>
      <c r="K11" s="64"/>
      <c r="L11" s="64"/>
    </row>
    <row r="12" spans="1:12" x14ac:dyDescent="0.3">
      <c r="A12" s="68" t="s">
        <v>33</v>
      </c>
      <c r="B12" s="64" t="str">
        <f>'1-3 Interactive tables'!B2</f>
        <v>Ontario</v>
      </c>
      <c r="C12" s="64"/>
      <c r="D12" s="64"/>
      <c r="E12" s="68" t="s">
        <v>33</v>
      </c>
      <c r="F12" s="64" t="str">
        <f>INDEX($A$3:$B$7,MATCH($B$12,$A$3:$A$7,0),2)</f>
        <v>ON</v>
      </c>
      <c r="G12" s="64"/>
      <c r="H12" s="64"/>
      <c r="I12" s="64"/>
      <c r="J12" s="64"/>
      <c r="K12" s="64"/>
      <c r="L12" s="64"/>
    </row>
    <row r="13" spans="1:12" x14ac:dyDescent="0.3">
      <c r="A13" s="68" t="s">
        <v>36</v>
      </c>
      <c r="B13" s="64" t="str">
        <f>'1-3 Interactive tables'!B4</f>
        <v>Total</v>
      </c>
      <c r="C13" s="64"/>
      <c r="D13" s="64"/>
      <c r="E13" s="68" t="s">
        <v>36</v>
      </c>
      <c r="F13" s="64" t="str">
        <f>INDEX($C$3:$D$5,MATCH($B$13,$C$3:$C$5,0),2)</f>
        <v>Total</v>
      </c>
      <c r="G13" s="64"/>
      <c r="H13" s="64"/>
      <c r="I13" s="64"/>
      <c r="J13" s="64"/>
      <c r="K13" s="64"/>
      <c r="L13" s="64"/>
    </row>
    <row r="14" spans="1:12" x14ac:dyDescent="0.3">
      <c r="A14" s="68" t="s">
        <v>38</v>
      </c>
      <c r="B14" s="64" t="str">
        <f>'1-3 Interactive tables'!B5</f>
        <v>Total</v>
      </c>
      <c r="C14" s="64"/>
      <c r="D14" s="64"/>
      <c r="E14" s="68" t="s">
        <v>38</v>
      </c>
      <c r="F14" s="64" t="str">
        <f>INDEX($E$3:$F$6,MATCH($B$14,$E$3:$E$6,0),2)</f>
        <v>Total</v>
      </c>
      <c r="G14" s="64"/>
      <c r="H14" s="64"/>
      <c r="I14" s="64"/>
      <c r="J14" s="64"/>
      <c r="K14" s="64"/>
      <c r="L14" s="64"/>
    </row>
    <row r="15" spans="1:12" x14ac:dyDescent="0.3">
      <c r="A15" s="68" t="s">
        <v>67</v>
      </c>
      <c r="B15" s="64" t="str">
        <f>'1-3 Interactive tables'!B6</f>
        <v>Total</v>
      </c>
      <c r="C15" s="64"/>
      <c r="D15" s="64"/>
      <c r="E15" s="68" t="s">
        <v>67</v>
      </c>
      <c r="F15" s="150" t="str">
        <f>INDEX($G$3:$H$8,MATCH($B$15,$G$3:$G8,0),2)</f>
        <v>Total</v>
      </c>
      <c r="G15" s="64"/>
      <c r="H15" s="64"/>
      <c r="I15" s="64"/>
      <c r="J15" s="64"/>
      <c r="K15" s="64"/>
      <c r="L15" s="64"/>
    </row>
    <row r="16" spans="1:12" x14ac:dyDescent="0.3">
      <c r="A16" s="68" t="s">
        <v>68</v>
      </c>
      <c r="B16" s="64" t="str">
        <f>'1-3 Interactive tables'!B7</f>
        <v>Total</v>
      </c>
      <c r="C16" s="64"/>
      <c r="D16" s="64"/>
      <c r="E16" s="68" t="s">
        <v>68</v>
      </c>
      <c r="F16" s="64" t="str">
        <f>INDEX($I$3:$J$5,MATCH($B$16,$I$3:$I$5,0),2)</f>
        <v>Total</v>
      </c>
      <c r="G16" s="64"/>
      <c r="H16" s="64"/>
      <c r="I16" s="64"/>
      <c r="J16" s="64"/>
      <c r="K16" s="64"/>
      <c r="L16" s="64"/>
    </row>
    <row r="17" spans="1:12" x14ac:dyDescent="0.3">
      <c r="A17" s="68" t="s">
        <v>35</v>
      </c>
      <c r="B17" s="64" t="str">
        <f>'1-3 Interactive tables'!B3</f>
        <v>Total</v>
      </c>
      <c r="C17" s="64"/>
      <c r="D17" s="64"/>
      <c r="E17" s="68" t="s">
        <v>35</v>
      </c>
      <c r="F17" s="64" t="str">
        <f>INDEX($K$3:$L$6,MATCH($B$17,$K$3:$K$6,0),2)</f>
        <v>To</v>
      </c>
      <c r="G17" s="64"/>
      <c r="H17" s="64"/>
      <c r="I17" s="64"/>
      <c r="J17" s="64"/>
      <c r="K17" s="64"/>
      <c r="L17" s="64"/>
    </row>
    <row r="18" spans="1:12" x14ac:dyDescent="0.3">
      <c r="A18" s="68"/>
      <c r="B18" s="64"/>
      <c r="C18" s="64"/>
      <c r="D18" s="64"/>
      <c r="E18" s="64"/>
      <c r="F18" s="64"/>
      <c r="G18" s="64"/>
      <c r="H18" s="64"/>
      <c r="I18" s="64"/>
      <c r="J18" s="64"/>
      <c r="K18" s="64"/>
      <c r="L18" s="64"/>
    </row>
    <row r="19" spans="1:12" x14ac:dyDescent="0.3">
      <c r="A19" s="40"/>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F7C10-3F52-4E93-A08E-3E5E780249CF}">
  <sheetPr>
    <tabColor rgb="FF808080"/>
  </sheetPr>
  <dimension ref="A1:Q865"/>
  <sheetViews>
    <sheetView showGridLines="0" zoomScaleNormal="100" workbookViewId="0"/>
  </sheetViews>
  <sheetFormatPr defaultColWidth="8.59765625" defaultRowHeight="14.4" x14ac:dyDescent="0.3"/>
  <cols>
    <col min="1" max="1" width="8.59765625" style="34"/>
    <col min="2" max="3" width="14.8984375" style="43" customWidth="1"/>
    <col min="4" max="4" width="16.19921875" style="43" customWidth="1"/>
    <col min="5" max="5" width="12.59765625" style="43" customWidth="1"/>
    <col min="6" max="6" width="13.69921875" style="43" customWidth="1"/>
    <col min="7" max="9" width="16.19921875" style="43" customWidth="1"/>
    <col min="10" max="11" width="14.09765625" style="42" customWidth="1"/>
    <col min="12" max="12" width="12.59765625" style="42" customWidth="1"/>
    <col min="13" max="17" width="10.19921875" style="42" customWidth="1"/>
    <col min="18" max="20" width="7.5" style="34" customWidth="1"/>
    <col min="21" max="16384" width="8.59765625" style="34"/>
  </cols>
  <sheetData>
    <row r="1" spans="1:17" x14ac:dyDescent="0.3">
      <c r="A1" s="46" t="s">
        <v>86</v>
      </c>
      <c r="B1" s="46" t="s">
        <v>33</v>
      </c>
      <c r="C1" s="46" t="s">
        <v>87</v>
      </c>
      <c r="D1" s="46" t="s">
        <v>38</v>
      </c>
      <c r="E1" s="46" t="s">
        <v>36</v>
      </c>
      <c r="F1" s="46" t="s">
        <v>67</v>
      </c>
      <c r="G1" s="46" t="s">
        <v>68</v>
      </c>
      <c r="H1" s="46" t="s">
        <v>35</v>
      </c>
      <c r="I1" s="46" t="s">
        <v>51</v>
      </c>
      <c r="J1" s="45" t="s">
        <v>88</v>
      </c>
      <c r="K1" s="45" t="s">
        <v>89</v>
      </c>
      <c r="L1" s="45" t="s">
        <v>90</v>
      </c>
      <c r="M1" s="45" t="s">
        <v>91</v>
      </c>
      <c r="N1" s="45" t="s">
        <v>92</v>
      </c>
      <c r="O1" s="45" t="s">
        <v>93</v>
      </c>
      <c r="P1" s="45" t="s">
        <v>94</v>
      </c>
      <c r="Q1" s="44" t="s">
        <v>95</v>
      </c>
    </row>
    <row r="2" spans="1:17" x14ac:dyDescent="0.3">
      <c r="A2" s="34">
        <f>IF($B2='Lookup (hidden)'!$F$12,IF($E2='Lookup (hidden)'!$F$13,IF($D2='Lookup (hidden)'!$F$14,IF($F2='Lookup (hidden)'!$F$15,IF($G2='Lookup (hidden)'!$F$16,IF($H2='Lookup (hidden)'!$F$17,1,0),0),0),0),0),0)</f>
        <v>0</v>
      </c>
      <c r="B2" s="47" t="s">
        <v>80</v>
      </c>
      <c r="C2" s="59"/>
      <c r="D2" s="47" t="s">
        <v>37</v>
      </c>
      <c r="E2" s="47" t="s">
        <v>37</v>
      </c>
      <c r="F2" s="47" t="s">
        <v>37</v>
      </c>
      <c r="G2" s="47" t="s">
        <v>37</v>
      </c>
      <c r="H2" s="47" t="s">
        <v>81</v>
      </c>
      <c r="I2" s="47" t="s">
        <v>96</v>
      </c>
      <c r="J2" s="48">
        <v>74724948.489770502</v>
      </c>
      <c r="K2" s="48">
        <v>72222003.189875096</v>
      </c>
      <c r="L2" s="48">
        <v>74703801.329856604</v>
      </c>
      <c r="M2" s="48">
        <v>72722248.819887593</v>
      </c>
      <c r="N2" s="48">
        <v>43376816.070172802</v>
      </c>
      <c r="O2" s="48">
        <v>54955247.580069698</v>
      </c>
      <c r="P2" s="48">
        <v>55030133.740089297</v>
      </c>
      <c r="Q2" s="48">
        <v>57189092.1600793</v>
      </c>
    </row>
    <row r="3" spans="1:17" x14ac:dyDescent="0.3">
      <c r="A3" s="34">
        <f>IF($B3='Lookup (hidden)'!$F$12,IF($E3='Lookup (hidden)'!$F$13,IF($D3='Lookup (hidden)'!$F$14,IF($F3='Lookup (hidden)'!$F$15,IF($G3='Lookup (hidden)'!$F$16,IF($H3='Lookup (hidden)'!$F$17,1,0),0),0),0),0),0)</f>
        <v>0</v>
      </c>
      <c r="B3" s="47" t="s">
        <v>80</v>
      </c>
      <c r="C3" s="59"/>
      <c r="D3" s="47" t="s">
        <v>37</v>
      </c>
      <c r="E3" s="47" t="s">
        <v>37</v>
      </c>
      <c r="F3" s="47" t="s">
        <v>37</v>
      </c>
      <c r="G3" s="47" t="s">
        <v>37</v>
      </c>
      <c r="H3" s="47" t="s">
        <v>81</v>
      </c>
      <c r="I3" s="47" t="s">
        <v>97</v>
      </c>
      <c r="J3" s="48">
        <v>1270080.46000006</v>
      </c>
      <c r="K3" s="48">
        <v>1433996.60999994</v>
      </c>
      <c r="L3" s="48">
        <v>1445457.5799998799</v>
      </c>
      <c r="M3" s="48">
        <v>3695451.48000177</v>
      </c>
      <c r="N3" s="48">
        <v>29494987.9298806</v>
      </c>
      <c r="O3" s="48">
        <v>21325216.8699366</v>
      </c>
      <c r="P3" s="48">
        <v>24182576.7799775</v>
      </c>
      <c r="Q3" s="48">
        <v>27229635.400000799</v>
      </c>
    </row>
    <row r="4" spans="1:17" x14ac:dyDescent="0.3">
      <c r="A4" s="34">
        <f>IF($B4='Lookup (hidden)'!$F$12,IF($E4='Lookup (hidden)'!$F$13,IF($D4='Lookup (hidden)'!$F$14,IF($F4='Lookup (hidden)'!$F$15,IF($G4='Lookup (hidden)'!$F$16,IF($H4='Lookup (hidden)'!$F$17,1,0),0),0),0),0),0)</f>
        <v>0</v>
      </c>
      <c r="B4" s="47" t="s">
        <v>82</v>
      </c>
      <c r="C4" s="59"/>
      <c r="D4" s="47" t="s">
        <v>37</v>
      </c>
      <c r="E4" s="47" t="s">
        <v>37</v>
      </c>
      <c r="F4" s="47" t="s">
        <v>37</v>
      </c>
      <c r="G4" s="47" t="s">
        <v>37</v>
      </c>
      <c r="H4" s="47" t="s">
        <v>81</v>
      </c>
      <c r="I4" s="47" t="s">
        <v>96</v>
      </c>
      <c r="J4" s="48">
        <v>42198232.669835404</v>
      </c>
      <c r="K4" s="48">
        <v>39701573.269961603</v>
      </c>
      <c r="L4" s="48">
        <v>40935772.5499129</v>
      </c>
      <c r="M4" s="48">
        <v>38660946.339898303</v>
      </c>
      <c r="N4" s="48">
        <v>17613151.4900029</v>
      </c>
      <c r="O4" s="48">
        <v>20675732.080015101</v>
      </c>
      <c r="P4" s="48">
        <v>21715462.589963801</v>
      </c>
      <c r="Q4" s="48">
        <v>24110607.160007302</v>
      </c>
    </row>
    <row r="5" spans="1:17" x14ac:dyDescent="0.3">
      <c r="A5" s="34">
        <f>IF($B5='Lookup (hidden)'!$F$12,IF($E5='Lookup (hidden)'!$F$13,IF($D5='Lookup (hidden)'!$F$14,IF($F5='Lookup (hidden)'!$F$15,IF($G5='Lookup (hidden)'!$F$16,IF($H5='Lookup (hidden)'!$F$17,1,0),0),0),0),0),0)</f>
        <v>0</v>
      </c>
      <c r="B5" s="47" t="s">
        <v>82</v>
      </c>
      <c r="C5" s="59"/>
      <c r="D5" s="47" t="s">
        <v>37</v>
      </c>
      <c r="E5" s="47" t="s">
        <v>37</v>
      </c>
      <c r="F5" s="47" t="s">
        <v>37</v>
      </c>
      <c r="G5" s="47" t="s">
        <v>37</v>
      </c>
      <c r="H5" s="47" t="s">
        <v>81</v>
      </c>
      <c r="I5" s="47" t="s">
        <v>97</v>
      </c>
      <c r="J5" s="48">
        <v>533841.45000000601</v>
      </c>
      <c r="K5" s="48">
        <v>553514.04000001098</v>
      </c>
      <c r="L5" s="48">
        <v>644784.54000001098</v>
      </c>
      <c r="M5" s="48">
        <v>4334126.7099977396</v>
      </c>
      <c r="N5" s="48">
        <v>27951453.070080701</v>
      </c>
      <c r="O5" s="48">
        <v>23553379.790074501</v>
      </c>
      <c r="P5" s="48">
        <v>25494447.779879801</v>
      </c>
      <c r="Q5" s="48">
        <v>26917213.550120998</v>
      </c>
    </row>
    <row r="6" spans="1:17" x14ac:dyDescent="0.3">
      <c r="A6" s="34">
        <f>IF($B6='Lookup (hidden)'!$F$12,IF($E6='Lookup (hidden)'!$F$13,IF($D6='Lookup (hidden)'!$F$14,IF($F6='Lookup (hidden)'!$F$15,IF($G6='Lookup (hidden)'!$F$16,IF($H6='Lookup (hidden)'!$F$17,1,0),0),0),0),0),0)</f>
        <v>0</v>
      </c>
      <c r="B6" s="47" t="s">
        <v>73</v>
      </c>
      <c r="C6" s="59"/>
      <c r="D6" s="47" t="s">
        <v>37</v>
      </c>
      <c r="E6" s="47" t="s">
        <v>37</v>
      </c>
      <c r="F6" s="47" t="s">
        <v>37</v>
      </c>
      <c r="G6" s="47" t="s">
        <v>37</v>
      </c>
      <c r="H6" s="47" t="s">
        <v>81</v>
      </c>
      <c r="I6" s="47" t="s">
        <v>96</v>
      </c>
      <c r="J6" s="48">
        <v>10274593.5500024</v>
      </c>
      <c r="K6" s="48">
        <v>9873576.7500022892</v>
      </c>
      <c r="L6" s="48">
        <v>10274706.760002499</v>
      </c>
      <c r="M6" s="48">
        <v>9135183.1300028209</v>
      </c>
      <c r="N6" s="48">
        <v>3906672.38999908</v>
      </c>
      <c r="O6" s="48">
        <v>5482290.9100009501</v>
      </c>
      <c r="P6" s="48">
        <v>4757255.9699985301</v>
      </c>
      <c r="Q6" s="48">
        <v>4744178.8499985198</v>
      </c>
    </row>
    <row r="7" spans="1:17" x14ac:dyDescent="0.3">
      <c r="A7" s="34">
        <f>IF($B7='Lookup (hidden)'!$F$12,IF($E7='Lookup (hidden)'!$F$13,IF($D7='Lookup (hidden)'!$F$14,IF($F7='Lookup (hidden)'!$F$15,IF($G7='Lookup (hidden)'!$F$16,IF($H7='Lookup (hidden)'!$F$17,1,0),0),0),0),0),0)</f>
        <v>0</v>
      </c>
      <c r="B7" s="47" t="s">
        <v>73</v>
      </c>
      <c r="C7" s="59"/>
      <c r="D7" s="47" t="s">
        <v>37</v>
      </c>
      <c r="E7" s="47" t="s">
        <v>37</v>
      </c>
      <c r="F7" s="47" t="s">
        <v>37</v>
      </c>
      <c r="G7" s="47" t="s">
        <v>37</v>
      </c>
      <c r="H7" s="47" t="s">
        <v>81</v>
      </c>
      <c r="I7" s="47" t="s">
        <v>97</v>
      </c>
      <c r="J7" s="48">
        <v>8141.45</v>
      </c>
      <c r="K7" s="48">
        <v>5689.36</v>
      </c>
      <c r="L7" s="48">
        <v>5803.08</v>
      </c>
      <c r="M7" s="48">
        <v>824220.88000002003</v>
      </c>
      <c r="N7" s="48">
        <v>5949509.3399975998</v>
      </c>
      <c r="O7" s="48">
        <v>4717650.31999911</v>
      </c>
      <c r="P7" s="48">
        <v>6459025.55999655</v>
      </c>
      <c r="Q7" s="48">
        <v>6729580.0799961602</v>
      </c>
    </row>
    <row r="8" spans="1:17" x14ac:dyDescent="0.3">
      <c r="A8" s="34">
        <f>IF($B8='Lookup (hidden)'!$F$12,IF($E8='Lookup (hidden)'!$F$13,IF($D8='Lookup (hidden)'!$F$14,IF($F8='Lookup (hidden)'!$F$15,IF($G8='Lookup (hidden)'!$F$16,IF($H8='Lookup (hidden)'!$F$17,1,0),0),0),0),0),0)</f>
        <v>1</v>
      </c>
      <c r="B8" s="47" t="s">
        <v>69</v>
      </c>
      <c r="C8" s="59"/>
      <c r="D8" s="47" t="s">
        <v>37</v>
      </c>
      <c r="E8" s="47" t="s">
        <v>37</v>
      </c>
      <c r="F8" s="47" t="s">
        <v>37</v>
      </c>
      <c r="G8" s="47" t="s">
        <v>37</v>
      </c>
      <c r="H8" s="47" t="s">
        <v>81</v>
      </c>
      <c r="I8" s="47" t="s">
        <v>96</v>
      </c>
      <c r="J8" s="48">
        <v>139449118.359889</v>
      </c>
      <c r="K8" s="48">
        <v>130685279.01007</v>
      </c>
      <c r="L8" s="48">
        <v>135669502.27999899</v>
      </c>
      <c r="M8" s="48">
        <v>121549157.02008399</v>
      </c>
      <c r="N8" s="48">
        <v>41978784.690021403</v>
      </c>
      <c r="O8" s="48">
        <v>55318890.500090003</v>
      </c>
      <c r="P8" s="48">
        <v>58467801.410111502</v>
      </c>
      <c r="Q8" s="48">
        <v>56822934.560092703</v>
      </c>
    </row>
    <row r="9" spans="1:17" x14ac:dyDescent="0.3">
      <c r="A9" s="34">
        <f>IF($B9='Lookup (hidden)'!$F$12,IF($E9='Lookup (hidden)'!$F$13,IF($D9='Lookup (hidden)'!$F$14,IF($F9='Lookup (hidden)'!$F$15,IF($G9='Lookup (hidden)'!$F$16,IF($H9='Lookup (hidden)'!$F$17,1,0),0),0),0),0),0)</f>
        <v>1</v>
      </c>
      <c r="B9" s="47" t="s">
        <v>69</v>
      </c>
      <c r="C9" s="59"/>
      <c r="D9" s="47" t="s">
        <v>37</v>
      </c>
      <c r="E9" s="47" t="s">
        <v>37</v>
      </c>
      <c r="F9" s="47" t="s">
        <v>37</v>
      </c>
      <c r="G9" s="47" t="s">
        <v>37</v>
      </c>
      <c r="H9" s="47" t="s">
        <v>81</v>
      </c>
      <c r="I9" s="47" t="s">
        <v>97</v>
      </c>
      <c r="J9" s="48">
        <v>364474.61000000098</v>
      </c>
      <c r="K9" s="48">
        <v>358245.84000000102</v>
      </c>
      <c r="L9" s="48">
        <v>438748.09000000102</v>
      </c>
      <c r="M9" s="48">
        <v>12697094.159987601</v>
      </c>
      <c r="N9" s="48">
        <v>100146583.599905</v>
      </c>
      <c r="O9" s="48">
        <v>87733308.720003799</v>
      </c>
      <c r="P9" s="48">
        <v>93453352.609938696</v>
      </c>
      <c r="Q9" s="48">
        <v>103317851.46980301</v>
      </c>
    </row>
    <row r="10" spans="1:17" x14ac:dyDescent="0.3">
      <c r="A10" s="34">
        <f>IF($B10='Lookup (hidden)'!$F$12,IF($E10='Lookup (hidden)'!$F$13,IF($D10='Lookup (hidden)'!$F$14,IF($F10='Lookup (hidden)'!$F$15,IF($G10='Lookup (hidden)'!$F$16,IF($H10='Lookup (hidden)'!$F$17,1,0),0),0),0),0),0)</f>
        <v>0</v>
      </c>
      <c r="B10" s="47" t="s">
        <v>77</v>
      </c>
      <c r="C10" s="59"/>
      <c r="D10" s="47" t="s">
        <v>37</v>
      </c>
      <c r="E10" s="47" t="s">
        <v>37</v>
      </c>
      <c r="F10" s="47" t="s">
        <v>37</v>
      </c>
      <c r="G10" s="47" t="s">
        <v>37</v>
      </c>
      <c r="H10" s="47" t="s">
        <v>81</v>
      </c>
      <c r="I10" s="47" t="s">
        <v>96</v>
      </c>
      <c r="J10" s="48">
        <v>5642783.9500001203</v>
      </c>
      <c r="K10" s="48">
        <v>5462648.7500000997</v>
      </c>
      <c r="L10" s="48">
        <v>6033827.9199972097</v>
      </c>
      <c r="M10" s="48">
        <v>5361076.6999977399</v>
      </c>
      <c r="N10" s="48">
        <v>1343944.7600000401</v>
      </c>
      <c r="O10" s="48">
        <v>3585637.58000131</v>
      </c>
      <c r="P10" s="48">
        <v>3477055.2600011299</v>
      </c>
      <c r="Q10" s="48">
        <v>3393067.5100009101</v>
      </c>
    </row>
    <row r="11" spans="1:17" x14ac:dyDescent="0.3">
      <c r="A11" s="34">
        <f>IF($B11='Lookup (hidden)'!$F$12,IF($E11='Lookup (hidden)'!$F$13,IF($D11='Lookup (hidden)'!$F$14,IF($F11='Lookup (hidden)'!$F$15,IF($G11='Lookup (hidden)'!$F$16,IF($H11='Lookup (hidden)'!$F$17,1,0),0),0),0),0),0)</f>
        <v>0</v>
      </c>
      <c r="B11" s="47" t="s">
        <v>77</v>
      </c>
      <c r="C11" s="59"/>
      <c r="D11" s="47" t="s">
        <v>37</v>
      </c>
      <c r="E11" s="47" t="s">
        <v>37</v>
      </c>
      <c r="F11" s="47" t="s">
        <v>37</v>
      </c>
      <c r="G11" s="47" t="s">
        <v>37</v>
      </c>
      <c r="H11" s="47" t="s">
        <v>81</v>
      </c>
      <c r="I11" s="47" t="s">
        <v>97</v>
      </c>
      <c r="J11" s="49">
        <v>0</v>
      </c>
      <c r="K11" s="49">
        <v>0</v>
      </c>
      <c r="L11" s="49">
        <v>0</v>
      </c>
      <c r="M11" s="48">
        <v>409704.60000000102</v>
      </c>
      <c r="N11" s="48">
        <v>1886363.19999988</v>
      </c>
      <c r="O11" s="48">
        <v>2710492.5000001201</v>
      </c>
      <c r="P11" s="48">
        <v>3152613.9000004102</v>
      </c>
      <c r="Q11" s="48">
        <v>2233696.9500006498</v>
      </c>
    </row>
    <row r="12" spans="1:17" x14ac:dyDescent="0.3">
      <c r="A12" s="34">
        <f>IF($B12='Lookup (hidden)'!$F$12,IF($E12='Lookup (hidden)'!$F$13,IF($D12='Lookup (hidden)'!$F$14,IF($F12='Lookup (hidden)'!$F$15,IF($G12='Lookup (hidden)'!$F$16,IF($H12='Lookup (hidden)'!$F$17,1,0),0),0),0),0),0)</f>
        <v>0</v>
      </c>
      <c r="B12" s="47" t="s">
        <v>80</v>
      </c>
      <c r="C12" s="59"/>
      <c r="D12" s="47" t="s">
        <v>58</v>
      </c>
      <c r="E12" s="47" t="s">
        <v>37</v>
      </c>
      <c r="F12" s="47" t="s">
        <v>37</v>
      </c>
      <c r="G12" s="47" t="s">
        <v>37</v>
      </c>
      <c r="H12" s="47" t="s">
        <v>81</v>
      </c>
      <c r="I12" s="47" t="s">
        <v>96</v>
      </c>
      <c r="J12" s="48">
        <v>8069203.7599948002</v>
      </c>
      <c r="K12" s="48">
        <v>6813941.0299972501</v>
      </c>
      <c r="L12" s="48">
        <v>8419346.7199956104</v>
      </c>
      <c r="M12" s="48">
        <v>8440466.6499952599</v>
      </c>
      <c r="N12" s="48">
        <v>4276918.8699993603</v>
      </c>
      <c r="O12" s="48">
        <v>5811973.7499989197</v>
      </c>
      <c r="P12" s="48">
        <v>6931092.2999984901</v>
      </c>
      <c r="Q12" s="48">
        <v>8095393.4299982702</v>
      </c>
    </row>
    <row r="13" spans="1:17" x14ac:dyDescent="0.3">
      <c r="A13" s="34">
        <f>IF($B13='Lookup (hidden)'!$F$12,IF($E13='Lookup (hidden)'!$F$13,IF($D13='Lookup (hidden)'!$F$14,IF($F13='Lookup (hidden)'!$F$15,IF($G13='Lookup (hidden)'!$F$16,IF($H13='Lookup (hidden)'!$F$17,1,0),0),0),0),0),0)</f>
        <v>0</v>
      </c>
      <c r="B13" s="47" t="s">
        <v>80</v>
      </c>
      <c r="C13" s="59"/>
      <c r="D13" s="47" t="s">
        <v>58</v>
      </c>
      <c r="E13" s="47" t="s">
        <v>37</v>
      </c>
      <c r="F13" s="47" t="s">
        <v>37</v>
      </c>
      <c r="G13" s="47" t="s">
        <v>37</v>
      </c>
      <c r="H13" s="47" t="s">
        <v>81</v>
      </c>
      <c r="I13" s="47" t="s">
        <v>97</v>
      </c>
      <c r="J13" s="48">
        <v>160604.400000002</v>
      </c>
      <c r="K13" s="48">
        <v>142951.310000003</v>
      </c>
      <c r="L13" s="48">
        <v>203646.48999999501</v>
      </c>
      <c r="M13" s="48">
        <v>438338.27000002301</v>
      </c>
      <c r="N13" s="48">
        <v>2748454.9000002202</v>
      </c>
      <c r="O13" s="48">
        <v>1769268.6500000099</v>
      </c>
      <c r="P13" s="48">
        <v>2067441.7800000999</v>
      </c>
      <c r="Q13" s="48">
        <v>2259676.5700001498</v>
      </c>
    </row>
    <row r="14" spans="1:17" x14ac:dyDescent="0.3">
      <c r="A14" s="34">
        <f>IF($B14='Lookup (hidden)'!$F$12,IF($E14='Lookup (hidden)'!$F$13,IF($D14='Lookup (hidden)'!$F$14,IF($F14='Lookup (hidden)'!$F$15,IF($G14='Lookup (hidden)'!$F$16,IF($H14='Lookup (hidden)'!$F$17,1,0),0),0),0),0),0)</f>
        <v>0</v>
      </c>
      <c r="B14" s="47" t="s">
        <v>80</v>
      </c>
      <c r="C14" s="59"/>
      <c r="D14" s="47" t="s">
        <v>59</v>
      </c>
      <c r="E14" s="47" t="s">
        <v>37</v>
      </c>
      <c r="F14" s="47" t="s">
        <v>37</v>
      </c>
      <c r="G14" s="47" t="s">
        <v>37</v>
      </c>
      <c r="H14" s="47" t="s">
        <v>81</v>
      </c>
      <c r="I14" s="47" t="s">
        <v>96</v>
      </c>
      <c r="J14" s="48">
        <v>56912037.650113203</v>
      </c>
      <c r="K14" s="48">
        <v>55703360.349998198</v>
      </c>
      <c r="L14" s="48">
        <v>56724200.659987099</v>
      </c>
      <c r="M14" s="48">
        <v>55362578.699995503</v>
      </c>
      <c r="N14" s="48">
        <v>33003834.7399262</v>
      </c>
      <c r="O14" s="48">
        <v>41445735.099845096</v>
      </c>
      <c r="P14" s="48">
        <v>40863468.699852601</v>
      </c>
      <c r="Q14" s="48">
        <v>41725506.029838301</v>
      </c>
    </row>
    <row r="15" spans="1:17" x14ac:dyDescent="0.3">
      <c r="A15" s="34">
        <f>IF($B15='Lookup (hidden)'!$F$12,IF($E15='Lookup (hidden)'!$F$13,IF($D15='Lookup (hidden)'!$F$14,IF($F15='Lookup (hidden)'!$F$15,IF($G15='Lookup (hidden)'!$F$16,IF($H15='Lookup (hidden)'!$F$17,1,0),0),0),0),0),0)</f>
        <v>0</v>
      </c>
      <c r="B15" s="47" t="s">
        <v>80</v>
      </c>
      <c r="C15" s="59"/>
      <c r="D15" s="47" t="s">
        <v>59</v>
      </c>
      <c r="E15" s="47" t="s">
        <v>37</v>
      </c>
      <c r="F15" s="47" t="s">
        <v>37</v>
      </c>
      <c r="G15" s="47" t="s">
        <v>37</v>
      </c>
      <c r="H15" s="47" t="s">
        <v>81</v>
      </c>
      <c r="I15" s="47" t="s">
        <v>97</v>
      </c>
      <c r="J15" s="48">
        <v>960220.29999997397</v>
      </c>
      <c r="K15" s="48">
        <v>1120559.0000002999</v>
      </c>
      <c r="L15" s="48">
        <v>1074590.41000028</v>
      </c>
      <c r="M15" s="48">
        <v>2814526.7300009602</v>
      </c>
      <c r="N15" s="48">
        <v>23210237.889946301</v>
      </c>
      <c r="O15" s="48">
        <v>17073534.959975298</v>
      </c>
      <c r="P15" s="48">
        <v>19245029.3499665</v>
      </c>
      <c r="Q15" s="48">
        <v>21750407.869959</v>
      </c>
    </row>
    <row r="16" spans="1:17" x14ac:dyDescent="0.3">
      <c r="A16" s="34">
        <f>IF($B16='Lookup (hidden)'!$F$12,IF($E16='Lookup (hidden)'!$F$13,IF($D16='Lookup (hidden)'!$F$14,IF($F16='Lookup (hidden)'!$F$15,IF($G16='Lookup (hidden)'!$F$16,IF($H16='Lookup (hidden)'!$F$17,1,0),0),0),0),0),0)</f>
        <v>0</v>
      </c>
      <c r="B16" s="47" t="s">
        <v>80</v>
      </c>
      <c r="C16" s="59"/>
      <c r="D16" s="47" t="s">
        <v>60</v>
      </c>
      <c r="E16" s="47" t="s">
        <v>37</v>
      </c>
      <c r="F16" s="47" t="s">
        <v>37</v>
      </c>
      <c r="G16" s="47" t="s">
        <v>37</v>
      </c>
      <c r="H16" s="47" t="s">
        <v>81</v>
      </c>
      <c r="I16" s="47" t="s">
        <v>96</v>
      </c>
      <c r="J16" s="48">
        <v>9743707.07999737</v>
      </c>
      <c r="K16" s="48">
        <v>9704701.8099969998</v>
      </c>
      <c r="L16" s="48">
        <v>9560253.9499979801</v>
      </c>
      <c r="M16" s="48">
        <v>8919203.4699981194</v>
      </c>
      <c r="N16" s="48">
        <v>6096062.4600004796</v>
      </c>
      <c r="O16" s="48">
        <v>7697538.7300005602</v>
      </c>
      <c r="P16" s="48">
        <v>7235572.7400008095</v>
      </c>
      <c r="Q16" s="48">
        <v>7368192.7000007099</v>
      </c>
    </row>
    <row r="17" spans="1:17" x14ac:dyDescent="0.3">
      <c r="A17" s="34">
        <f>IF($B17='Lookup (hidden)'!$F$12,IF($E17='Lookup (hidden)'!$F$13,IF($D17='Lookup (hidden)'!$F$14,IF($F17='Lookup (hidden)'!$F$15,IF($G17='Lookup (hidden)'!$F$16,IF($H17='Lookup (hidden)'!$F$17,1,0),0),0),0),0),0)</f>
        <v>0</v>
      </c>
      <c r="B17" s="47" t="s">
        <v>80</v>
      </c>
      <c r="C17" s="59"/>
      <c r="D17" s="47" t="s">
        <v>60</v>
      </c>
      <c r="E17" s="47" t="s">
        <v>37</v>
      </c>
      <c r="F17" s="47" t="s">
        <v>37</v>
      </c>
      <c r="G17" s="47" t="s">
        <v>37</v>
      </c>
      <c r="H17" s="47" t="s">
        <v>81</v>
      </c>
      <c r="I17" s="47" t="s">
        <v>97</v>
      </c>
      <c r="J17" s="48">
        <v>149255.759999995</v>
      </c>
      <c r="K17" s="48">
        <v>170486.29999998899</v>
      </c>
      <c r="L17" s="48">
        <v>167220.67999998899</v>
      </c>
      <c r="M17" s="48">
        <v>442586.479999976</v>
      </c>
      <c r="N17" s="48">
        <v>3536295.1400011899</v>
      </c>
      <c r="O17" s="48">
        <v>2482413.2600004901</v>
      </c>
      <c r="P17" s="48">
        <v>2870105.6500006202</v>
      </c>
      <c r="Q17" s="48">
        <v>3219550.9600006798</v>
      </c>
    </row>
    <row r="18" spans="1:17" x14ac:dyDescent="0.3">
      <c r="A18" s="34">
        <f>IF($B18='Lookup (hidden)'!$F$12,IF($E18='Lookup (hidden)'!$F$13,IF($D18='Lookup (hidden)'!$F$14,IF($F18='Lookup (hidden)'!$F$15,IF($G18='Lookup (hidden)'!$F$16,IF($H18='Lookup (hidden)'!$F$17,1,0),0),0),0),0),0)</f>
        <v>0</v>
      </c>
      <c r="B18" s="47" t="s">
        <v>82</v>
      </c>
      <c r="C18" s="59"/>
      <c r="D18" s="47" t="s">
        <v>58</v>
      </c>
      <c r="E18" s="47" t="s">
        <v>37</v>
      </c>
      <c r="F18" s="47" t="s">
        <v>37</v>
      </c>
      <c r="G18" s="47" t="s">
        <v>37</v>
      </c>
      <c r="H18" s="47" t="s">
        <v>81</v>
      </c>
      <c r="I18" s="47" t="s">
        <v>96</v>
      </c>
      <c r="J18" s="48">
        <v>4475300.4000002304</v>
      </c>
      <c r="K18" s="48">
        <v>3778674.3100008001</v>
      </c>
      <c r="L18" s="48">
        <v>4522919.8200017</v>
      </c>
      <c r="M18" s="48">
        <v>4202813.8000018001</v>
      </c>
      <c r="N18" s="48">
        <v>1698582.9099999601</v>
      </c>
      <c r="O18" s="48">
        <v>2258465.5799999898</v>
      </c>
      <c r="P18" s="48">
        <v>2817698.5399998301</v>
      </c>
      <c r="Q18" s="48">
        <v>3396396.71999959</v>
      </c>
    </row>
    <row r="19" spans="1:17" x14ac:dyDescent="0.3">
      <c r="A19" s="34">
        <f>IF($B19='Lookup (hidden)'!$F$12,IF($E19='Lookup (hidden)'!$F$13,IF($D19='Lookup (hidden)'!$F$14,IF($F19='Lookup (hidden)'!$F$15,IF($G19='Lookup (hidden)'!$F$16,IF($H19='Lookup (hidden)'!$F$17,1,0),0),0),0),0),0)</f>
        <v>0</v>
      </c>
      <c r="B19" s="47" t="s">
        <v>82</v>
      </c>
      <c r="C19" s="59"/>
      <c r="D19" s="47" t="s">
        <v>58</v>
      </c>
      <c r="E19" s="47" t="s">
        <v>37</v>
      </c>
      <c r="F19" s="47" t="s">
        <v>37</v>
      </c>
      <c r="G19" s="47" t="s">
        <v>37</v>
      </c>
      <c r="H19" s="47" t="s">
        <v>81</v>
      </c>
      <c r="I19" s="47" t="s">
        <v>97</v>
      </c>
      <c r="J19" s="48">
        <v>50211.22</v>
      </c>
      <c r="K19" s="48">
        <v>56557.019999999902</v>
      </c>
      <c r="L19" s="48">
        <v>64153.6899999999</v>
      </c>
      <c r="M19" s="48">
        <v>347493.13000000501</v>
      </c>
      <c r="N19" s="48">
        <v>2494303.7799994699</v>
      </c>
      <c r="O19" s="48">
        <v>1971577.7100000901</v>
      </c>
      <c r="P19" s="48">
        <v>2407545.8700008802</v>
      </c>
      <c r="Q19" s="48">
        <v>2616252.4600017699</v>
      </c>
    </row>
    <row r="20" spans="1:17" x14ac:dyDescent="0.3">
      <c r="A20" s="34">
        <f>IF($B20='Lookup (hidden)'!$F$12,IF($E20='Lookup (hidden)'!$F$13,IF($D20='Lookup (hidden)'!$F$14,IF($F20='Lookup (hidden)'!$F$15,IF($G20='Lookup (hidden)'!$F$16,IF($H20='Lookup (hidden)'!$F$17,1,0),0),0),0),0),0)</f>
        <v>0</v>
      </c>
      <c r="B20" s="47" t="s">
        <v>82</v>
      </c>
      <c r="C20" s="59"/>
      <c r="D20" s="47" t="s">
        <v>59</v>
      </c>
      <c r="E20" s="47" t="s">
        <v>37</v>
      </c>
      <c r="F20" s="47" t="s">
        <v>37</v>
      </c>
      <c r="G20" s="47" t="s">
        <v>37</v>
      </c>
      <c r="H20" s="47" t="s">
        <v>81</v>
      </c>
      <c r="I20" s="47" t="s">
        <v>96</v>
      </c>
      <c r="J20" s="48">
        <v>30106825.000080701</v>
      </c>
      <c r="K20" s="48">
        <v>28567880.160020102</v>
      </c>
      <c r="L20" s="48">
        <v>29053546.990031101</v>
      </c>
      <c r="M20" s="48">
        <v>27718198.3900242</v>
      </c>
      <c r="N20" s="48">
        <v>12518984.220001901</v>
      </c>
      <c r="O20" s="48">
        <v>14326497.299995</v>
      </c>
      <c r="P20" s="48">
        <v>14748831.980008399</v>
      </c>
      <c r="Q20" s="48">
        <v>16424424.1300066</v>
      </c>
    </row>
    <row r="21" spans="1:17" x14ac:dyDescent="0.3">
      <c r="A21" s="34">
        <f>IF($B21='Lookup (hidden)'!$F$12,IF($E21='Lookup (hidden)'!$F$13,IF($D21='Lookup (hidden)'!$F$14,IF($F21='Lookup (hidden)'!$F$15,IF($G21='Lookup (hidden)'!$F$16,IF($H21='Lookup (hidden)'!$F$17,1,0),0),0),0),0),0)</f>
        <v>0</v>
      </c>
      <c r="B21" s="47" t="s">
        <v>82</v>
      </c>
      <c r="C21" s="59"/>
      <c r="D21" s="47" t="s">
        <v>59</v>
      </c>
      <c r="E21" s="47" t="s">
        <v>37</v>
      </c>
      <c r="F21" s="47" t="s">
        <v>37</v>
      </c>
      <c r="G21" s="47" t="s">
        <v>37</v>
      </c>
      <c r="H21" s="47" t="s">
        <v>81</v>
      </c>
      <c r="I21" s="47" t="s">
        <v>97</v>
      </c>
      <c r="J21" s="49">
        <v>430505.38000000297</v>
      </c>
      <c r="K21" s="49">
        <v>442477.45999999798</v>
      </c>
      <c r="L21" s="49">
        <v>527300.18000000797</v>
      </c>
      <c r="M21" s="48">
        <v>3355766.56999795</v>
      </c>
      <c r="N21" s="48">
        <v>20754830.849983402</v>
      </c>
      <c r="O21" s="48">
        <v>17540647.8698733</v>
      </c>
      <c r="P21" s="48">
        <v>18879288.399862502</v>
      </c>
      <c r="Q21" s="48">
        <v>19968053.2599346</v>
      </c>
    </row>
    <row r="22" spans="1:17" x14ac:dyDescent="0.3">
      <c r="A22" s="34">
        <f>IF($B22='Lookup (hidden)'!$F$12,IF($E22='Lookup (hidden)'!$F$13,IF($D22='Lookup (hidden)'!$F$14,IF($F22='Lookup (hidden)'!$F$15,IF($G22='Lookup (hidden)'!$F$16,IF($H22='Lookup (hidden)'!$F$17,1,0),0),0),0),0),0)</f>
        <v>0</v>
      </c>
      <c r="B22" s="47" t="s">
        <v>82</v>
      </c>
      <c r="C22" s="59"/>
      <c r="D22" s="47" t="s">
        <v>60</v>
      </c>
      <c r="E22" s="47" t="s">
        <v>37</v>
      </c>
      <c r="F22" s="47" t="s">
        <v>37</v>
      </c>
      <c r="G22" s="47" t="s">
        <v>37</v>
      </c>
      <c r="H22" s="47" t="s">
        <v>81</v>
      </c>
      <c r="I22" s="47" t="s">
        <v>96</v>
      </c>
      <c r="J22" s="48">
        <v>7616107.2699998803</v>
      </c>
      <c r="K22" s="48">
        <v>7355018.8000001498</v>
      </c>
      <c r="L22" s="48">
        <v>7359305.7400008701</v>
      </c>
      <c r="M22" s="48">
        <v>6739934.1500011301</v>
      </c>
      <c r="N22" s="48">
        <v>3395584.3599998802</v>
      </c>
      <c r="O22" s="48">
        <v>4090769.20000041</v>
      </c>
      <c r="P22" s="48">
        <v>4148932.07000077</v>
      </c>
      <c r="Q22" s="48">
        <v>4289786.3099996196</v>
      </c>
    </row>
    <row r="23" spans="1:17" x14ac:dyDescent="0.3">
      <c r="A23" s="34">
        <f>IF($B23='Lookup (hidden)'!$F$12,IF($E23='Lookup (hidden)'!$F$13,IF($D23='Lookup (hidden)'!$F$14,IF($F23='Lookup (hidden)'!$F$15,IF($G23='Lookup (hidden)'!$F$16,IF($H23='Lookup (hidden)'!$F$17,1,0),0),0),0),0),0)</f>
        <v>0</v>
      </c>
      <c r="B23" s="47" t="s">
        <v>82</v>
      </c>
      <c r="C23" s="59"/>
      <c r="D23" s="47" t="s">
        <v>60</v>
      </c>
      <c r="E23" s="47" t="s">
        <v>37</v>
      </c>
      <c r="F23" s="47" t="s">
        <v>37</v>
      </c>
      <c r="G23" s="47" t="s">
        <v>37</v>
      </c>
      <c r="H23" s="47" t="s">
        <v>81</v>
      </c>
      <c r="I23" s="47" t="s">
        <v>97</v>
      </c>
      <c r="J23" s="48">
        <v>53124.850000000202</v>
      </c>
      <c r="K23" s="48">
        <v>54479.560000000303</v>
      </c>
      <c r="L23" s="48">
        <v>53330.670000000202</v>
      </c>
      <c r="M23" s="48">
        <v>630867.00999991503</v>
      </c>
      <c r="N23" s="48">
        <v>4702318.4399992004</v>
      </c>
      <c r="O23" s="48">
        <v>4041154.2099994798</v>
      </c>
      <c r="P23" s="48">
        <v>4207613.5099999104</v>
      </c>
      <c r="Q23" s="48">
        <v>4332971.0699998997</v>
      </c>
    </row>
    <row r="24" spans="1:17" x14ac:dyDescent="0.3">
      <c r="A24" s="34">
        <f>IF($B24='Lookup (hidden)'!$F$12,IF($E24='Lookup (hidden)'!$F$13,IF($D24='Lookup (hidden)'!$F$14,IF($F24='Lookup (hidden)'!$F$15,IF($G24='Lookup (hidden)'!$F$16,IF($H24='Lookup (hidden)'!$F$17,1,0),0),0),0),0),0)</f>
        <v>0</v>
      </c>
      <c r="B24" s="47" t="s">
        <v>73</v>
      </c>
      <c r="C24" s="59"/>
      <c r="D24" s="47" t="s">
        <v>58</v>
      </c>
      <c r="E24" s="47" t="s">
        <v>37</v>
      </c>
      <c r="F24" s="47" t="s">
        <v>37</v>
      </c>
      <c r="G24" s="47" t="s">
        <v>37</v>
      </c>
      <c r="H24" s="47" t="s">
        <v>81</v>
      </c>
      <c r="I24" s="47" t="s">
        <v>96</v>
      </c>
      <c r="J24" s="48">
        <v>825383.20000007295</v>
      </c>
      <c r="K24" s="48">
        <v>648575.04000002495</v>
      </c>
      <c r="L24" s="48">
        <v>821811.47000007599</v>
      </c>
      <c r="M24" s="48">
        <v>732353.38000003702</v>
      </c>
      <c r="N24" s="48">
        <v>223033.91999999699</v>
      </c>
      <c r="O24" s="48">
        <v>387760.54000002501</v>
      </c>
      <c r="P24" s="48">
        <v>408119.50000002701</v>
      </c>
      <c r="Q24" s="48">
        <v>436487.63000002399</v>
      </c>
    </row>
    <row r="25" spans="1:17" x14ac:dyDescent="0.3">
      <c r="A25" s="34">
        <f>IF($B25='Lookup (hidden)'!$F$12,IF($E25='Lookup (hidden)'!$F$13,IF($D25='Lookup (hidden)'!$F$14,IF($F25='Lookup (hidden)'!$F$15,IF($G25='Lookup (hidden)'!$F$16,IF($H25='Lookup (hidden)'!$F$17,1,0),0),0),0),0),0)</f>
        <v>0</v>
      </c>
      <c r="B25" s="47" t="s">
        <v>73</v>
      </c>
      <c r="C25" s="59"/>
      <c r="D25" s="47" t="s">
        <v>58</v>
      </c>
      <c r="E25" s="47" t="s">
        <v>37</v>
      </c>
      <c r="F25" s="47" t="s">
        <v>37</v>
      </c>
      <c r="G25" s="47" t="s">
        <v>37</v>
      </c>
      <c r="H25" s="47" t="s">
        <v>81</v>
      </c>
      <c r="I25" s="47" t="s">
        <v>97</v>
      </c>
      <c r="J25" s="48">
        <v>925.7</v>
      </c>
      <c r="K25" s="48">
        <v>426</v>
      </c>
      <c r="L25" s="48">
        <v>710.5</v>
      </c>
      <c r="M25" s="48">
        <v>64980.4800000002</v>
      </c>
      <c r="N25" s="48">
        <v>451908.58999998402</v>
      </c>
      <c r="O25" s="48">
        <v>360788.32999999099</v>
      </c>
      <c r="P25" s="48">
        <v>492731.56999998202</v>
      </c>
      <c r="Q25" s="48">
        <v>525453.19999998005</v>
      </c>
    </row>
    <row r="26" spans="1:17" x14ac:dyDescent="0.3">
      <c r="A26" s="34">
        <f>IF($B26='Lookup (hidden)'!$F$12,IF($E26='Lookup (hidden)'!$F$13,IF($D26='Lookup (hidden)'!$F$14,IF($F26='Lookup (hidden)'!$F$15,IF($G26='Lookup (hidden)'!$F$16,IF($H26='Lookup (hidden)'!$F$17,1,0),0),0),0),0),0)</f>
        <v>0</v>
      </c>
      <c r="B26" s="47" t="s">
        <v>73</v>
      </c>
      <c r="C26" s="59"/>
      <c r="D26" s="47" t="s">
        <v>59</v>
      </c>
      <c r="E26" s="47" t="s">
        <v>37</v>
      </c>
      <c r="F26" s="47" t="s">
        <v>37</v>
      </c>
      <c r="G26" s="47" t="s">
        <v>37</v>
      </c>
      <c r="H26" s="47" t="s">
        <v>81</v>
      </c>
      <c r="I26" s="47" t="s">
        <v>96</v>
      </c>
      <c r="J26" s="48">
        <v>7899633.4600046696</v>
      </c>
      <c r="K26" s="48">
        <v>7695586.9700044896</v>
      </c>
      <c r="L26" s="48">
        <v>7883356.4900043802</v>
      </c>
      <c r="M26" s="48">
        <v>7109182.9300039103</v>
      </c>
      <c r="N26" s="48">
        <v>2973137.4699992002</v>
      </c>
      <c r="O26" s="48">
        <v>4105419.79999898</v>
      </c>
      <c r="P26" s="48">
        <v>3526972.49999918</v>
      </c>
      <c r="Q26" s="48">
        <v>3520331.7799988398</v>
      </c>
    </row>
    <row r="27" spans="1:17" x14ac:dyDescent="0.3">
      <c r="A27" s="34">
        <f>IF($B27='Lookup (hidden)'!$F$12,IF($E27='Lookup (hidden)'!$F$13,IF($D27='Lookup (hidden)'!$F$14,IF($F27='Lookup (hidden)'!$F$15,IF($G27='Lookup (hidden)'!$F$16,IF($H27='Lookup (hidden)'!$F$17,1,0),0),0),0),0),0)</f>
        <v>0</v>
      </c>
      <c r="B27" s="47" t="s">
        <v>73</v>
      </c>
      <c r="C27" s="59"/>
      <c r="D27" s="47" t="s">
        <v>59</v>
      </c>
      <c r="E27" s="47" t="s">
        <v>37</v>
      </c>
      <c r="F27" s="47" t="s">
        <v>37</v>
      </c>
      <c r="G27" s="47" t="s">
        <v>37</v>
      </c>
      <c r="H27" s="47" t="s">
        <v>81</v>
      </c>
      <c r="I27" s="47" t="s">
        <v>97</v>
      </c>
      <c r="J27" s="48">
        <v>6445.75</v>
      </c>
      <c r="K27" s="48">
        <v>4497.16</v>
      </c>
      <c r="L27" s="48">
        <v>4660.58</v>
      </c>
      <c r="M27" s="48">
        <v>647040.21999997902</v>
      </c>
      <c r="N27" s="48">
        <v>4636132.7699989798</v>
      </c>
      <c r="O27" s="48">
        <v>3723404.09999996</v>
      </c>
      <c r="P27" s="48">
        <v>5049425.2899987502</v>
      </c>
      <c r="Q27" s="48">
        <v>5255156.7299987199</v>
      </c>
    </row>
    <row r="28" spans="1:17" x14ac:dyDescent="0.3">
      <c r="A28" s="34">
        <f>IF($B28='Lookup (hidden)'!$F$12,IF($E28='Lookup (hidden)'!$F$13,IF($D28='Lookup (hidden)'!$F$14,IF($F28='Lookup (hidden)'!$F$15,IF($G28='Lookup (hidden)'!$F$16,IF($H28='Lookup (hidden)'!$F$17,1,0),0),0),0),0),0)</f>
        <v>0</v>
      </c>
      <c r="B28" s="47" t="s">
        <v>73</v>
      </c>
      <c r="C28" s="59"/>
      <c r="D28" s="47" t="s">
        <v>60</v>
      </c>
      <c r="E28" s="47" t="s">
        <v>37</v>
      </c>
      <c r="F28" s="47" t="s">
        <v>37</v>
      </c>
      <c r="G28" s="47" t="s">
        <v>37</v>
      </c>
      <c r="H28" s="47" t="s">
        <v>81</v>
      </c>
      <c r="I28" s="47" t="s">
        <v>96</v>
      </c>
      <c r="J28" s="48">
        <v>1549576.8900003899</v>
      </c>
      <c r="K28" s="48">
        <v>1529414.7400002801</v>
      </c>
      <c r="L28" s="48">
        <v>1569538.8000004799</v>
      </c>
      <c r="M28" s="48">
        <v>1293646.82000011</v>
      </c>
      <c r="N28" s="48">
        <v>710501.00000005495</v>
      </c>
      <c r="O28" s="48">
        <v>989110.57000002195</v>
      </c>
      <c r="P28" s="48">
        <v>822163.97000009206</v>
      </c>
      <c r="Q28" s="48">
        <v>787359.44000006397</v>
      </c>
    </row>
    <row r="29" spans="1:17" x14ac:dyDescent="0.3">
      <c r="A29" s="34">
        <f>IF($B29='Lookup (hidden)'!$F$12,IF($E29='Lookup (hidden)'!$F$13,IF($D29='Lookup (hidden)'!$F$14,IF($F29='Lookup (hidden)'!$F$15,IF($G29='Lookup (hidden)'!$F$16,IF($H29='Lookup (hidden)'!$F$17,1,0),0),0),0),0),0)</f>
        <v>0</v>
      </c>
      <c r="B29" s="47" t="s">
        <v>73</v>
      </c>
      <c r="C29" s="59"/>
      <c r="D29" s="47" t="s">
        <v>60</v>
      </c>
      <c r="E29" s="47" t="s">
        <v>37</v>
      </c>
      <c r="F29" s="47" t="s">
        <v>37</v>
      </c>
      <c r="G29" s="47" t="s">
        <v>37</v>
      </c>
      <c r="H29" s="47" t="s">
        <v>81</v>
      </c>
      <c r="I29" s="47" t="s">
        <v>97</v>
      </c>
      <c r="J29" s="48">
        <v>770</v>
      </c>
      <c r="K29" s="48">
        <v>766.2</v>
      </c>
      <c r="L29" s="48">
        <v>432</v>
      </c>
      <c r="M29" s="48">
        <v>112200.180000001</v>
      </c>
      <c r="N29" s="48">
        <v>861467.98000003595</v>
      </c>
      <c r="O29" s="48">
        <v>633457.88999997603</v>
      </c>
      <c r="P29" s="48">
        <v>916868.69999998703</v>
      </c>
      <c r="Q29" s="48">
        <v>948970.14999999502</v>
      </c>
    </row>
    <row r="30" spans="1:17" x14ac:dyDescent="0.3">
      <c r="A30" s="34">
        <f>IF($B30='Lookup (hidden)'!$F$12,IF($E30='Lookup (hidden)'!$F$13,IF($D30='Lookup (hidden)'!$F$14,IF($F30='Lookup (hidden)'!$F$15,IF($G30='Lookup (hidden)'!$F$16,IF($H30='Lookup (hidden)'!$F$17,1,0),0),0),0),0),0)</f>
        <v>0</v>
      </c>
      <c r="B30" s="47" t="s">
        <v>69</v>
      </c>
      <c r="C30" s="59"/>
      <c r="D30" s="47" t="s">
        <v>58</v>
      </c>
      <c r="E30" s="47" t="s">
        <v>37</v>
      </c>
      <c r="F30" s="47" t="s">
        <v>37</v>
      </c>
      <c r="G30" s="47" t="s">
        <v>37</v>
      </c>
      <c r="H30" s="47" t="s">
        <v>81</v>
      </c>
      <c r="I30" s="47" t="s">
        <v>96</v>
      </c>
      <c r="J30" s="48">
        <v>12483396.629993901</v>
      </c>
      <c r="K30" s="48">
        <v>9791450.5099984296</v>
      </c>
      <c r="L30" s="48">
        <v>12303559.319994301</v>
      </c>
      <c r="M30" s="48">
        <v>11118451.439996</v>
      </c>
      <c r="N30" s="48">
        <v>3368606.1300001498</v>
      </c>
      <c r="O30" s="48">
        <v>4858991.1199998502</v>
      </c>
      <c r="P30" s="48">
        <v>6474582.2299989499</v>
      </c>
      <c r="Q30" s="48">
        <v>6657169.0999990301</v>
      </c>
    </row>
    <row r="31" spans="1:17" x14ac:dyDescent="0.3">
      <c r="A31" s="34">
        <f>IF($B31='Lookup (hidden)'!$F$12,IF($E31='Lookup (hidden)'!$F$13,IF($D31='Lookup (hidden)'!$F$14,IF($F31='Lookup (hidden)'!$F$15,IF($G31='Lookup (hidden)'!$F$16,IF($H31='Lookup (hidden)'!$F$17,1,0),0),0),0),0),0)</f>
        <v>0</v>
      </c>
      <c r="B31" s="47" t="s">
        <v>69</v>
      </c>
      <c r="C31" s="59"/>
      <c r="D31" s="47" t="s">
        <v>58</v>
      </c>
      <c r="E31" s="47" t="s">
        <v>37</v>
      </c>
      <c r="F31" s="47" t="s">
        <v>37</v>
      </c>
      <c r="G31" s="47" t="s">
        <v>37</v>
      </c>
      <c r="H31" s="47" t="s">
        <v>81</v>
      </c>
      <c r="I31" s="47" t="s">
        <v>97</v>
      </c>
      <c r="J31" s="49">
        <v>21900.02</v>
      </c>
      <c r="K31" s="49">
        <v>19552.18</v>
      </c>
      <c r="L31" s="49">
        <v>26695.94</v>
      </c>
      <c r="M31" s="48">
        <v>718730.19999997201</v>
      </c>
      <c r="N31" s="48">
        <v>6851864.7499988601</v>
      </c>
      <c r="O31" s="48">
        <v>5740329.3599991901</v>
      </c>
      <c r="P31" s="48">
        <v>6768870.9999983497</v>
      </c>
      <c r="Q31" s="48">
        <v>7760286.7499974798</v>
      </c>
    </row>
    <row r="32" spans="1:17" x14ac:dyDescent="0.3">
      <c r="A32" s="34">
        <f>IF($B32='Lookup (hidden)'!$F$12,IF($E32='Lookup (hidden)'!$F$13,IF($D32='Lookup (hidden)'!$F$14,IF($F32='Lookup (hidden)'!$F$15,IF($G32='Lookup (hidden)'!$F$16,IF($H32='Lookup (hidden)'!$F$17,1,0),0),0),0),0),0)</f>
        <v>0</v>
      </c>
      <c r="B32" s="47" t="s">
        <v>69</v>
      </c>
      <c r="C32" s="59"/>
      <c r="D32" s="47" t="s">
        <v>59</v>
      </c>
      <c r="E32" s="47" t="s">
        <v>37</v>
      </c>
      <c r="F32" s="47" t="s">
        <v>37</v>
      </c>
      <c r="G32" s="47" t="s">
        <v>37</v>
      </c>
      <c r="H32" s="47" t="s">
        <v>81</v>
      </c>
      <c r="I32" s="47" t="s">
        <v>96</v>
      </c>
      <c r="J32" s="48">
        <v>104756102.220135</v>
      </c>
      <c r="K32" s="48">
        <v>99694537.870159298</v>
      </c>
      <c r="L32" s="48">
        <v>102082557.820141</v>
      </c>
      <c r="M32" s="48">
        <v>91944042.340190604</v>
      </c>
      <c r="N32" s="48">
        <v>30528298.459989399</v>
      </c>
      <c r="O32" s="48">
        <v>40076153.000031099</v>
      </c>
      <c r="P32" s="48">
        <v>41293373.520034298</v>
      </c>
      <c r="Q32" s="48">
        <v>40041167.430019498</v>
      </c>
    </row>
    <row r="33" spans="1:17" x14ac:dyDescent="0.3">
      <c r="A33" s="34">
        <f>IF($B33='Lookup (hidden)'!$F$12,IF($E33='Lookup (hidden)'!$F$13,IF($D33='Lookup (hidden)'!$F$14,IF($F33='Lookup (hidden)'!$F$15,IF($G33='Lookup (hidden)'!$F$16,IF($H33='Lookup (hidden)'!$F$17,1,0),0),0),0),0),0)</f>
        <v>0</v>
      </c>
      <c r="B33" s="47" t="s">
        <v>69</v>
      </c>
      <c r="C33" s="59"/>
      <c r="D33" s="47" t="s">
        <v>59</v>
      </c>
      <c r="E33" s="47" t="s">
        <v>37</v>
      </c>
      <c r="F33" s="47" t="s">
        <v>37</v>
      </c>
      <c r="G33" s="47" t="s">
        <v>37</v>
      </c>
      <c r="H33" s="47" t="s">
        <v>81</v>
      </c>
      <c r="I33" s="47" t="s">
        <v>97</v>
      </c>
      <c r="J33" s="48">
        <v>308882.42000000301</v>
      </c>
      <c r="K33" s="48">
        <v>305509.44000000297</v>
      </c>
      <c r="L33" s="48">
        <v>376585.56000000198</v>
      </c>
      <c r="M33" s="48">
        <v>10107870.739992199</v>
      </c>
      <c r="N33" s="48">
        <v>77898289.870111793</v>
      </c>
      <c r="O33" s="48">
        <v>68759277.900197402</v>
      </c>
      <c r="P33" s="48">
        <v>72884390.680162802</v>
      </c>
      <c r="Q33" s="48">
        <v>80496505.850072399</v>
      </c>
    </row>
    <row r="34" spans="1:17" x14ac:dyDescent="0.3">
      <c r="A34" s="34">
        <f>IF($B34='Lookup (hidden)'!$F$12,IF($E34='Lookup (hidden)'!$F$13,IF($D34='Lookup (hidden)'!$F$14,IF($F34='Lookup (hidden)'!$F$15,IF($G34='Lookup (hidden)'!$F$16,IF($H34='Lookup (hidden)'!$F$17,1,0),0),0),0),0),0)</f>
        <v>0</v>
      </c>
      <c r="B34" s="47" t="s">
        <v>69</v>
      </c>
      <c r="C34" s="59"/>
      <c r="D34" s="47" t="s">
        <v>60</v>
      </c>
      <c r="E34" s="47" t="s">
        <v>37</v>
      </c>
      <c r="F34" s="47" t="s">
        <v>37</v>
      </c>
      <c r="G34" s="47" t="s">
        <v>37</v>
      </c>
      <c r="H34" s="47" t="s">
        <v>81</v>
      </c>
      <c r="I34" s="47" t="s">
        <v>96</v>
      </c>
      <c r="J34" s="48">
        <v>21503444.280012298</v>
      </c>
      <c r="K34" s="48">
        <v>20480221.3300074</v>
      </c>
      <c r="L34" s="48">
        <v>20457572.0500056</v>
      </c>
      <c r="M34" s="48">
        <v>17755277.409990799</v>
      </c>
      <c r="N34" s="48">
        <v>7788542.7099999301</v>
      </c>
      <c r="O34" s="48">
        <v>10006297.210000999</v>
      </c>
      <c r="P34" s="48">
        <v>10246840.4700021</v>
      </c>
      <c r="Q34" s="48">
        <v>9697576.1900003403</v>
      </c>
    </row>
    <row r="35" spans="1:17" x14ac:dyDescent="0.3">
      <c r="A35" s="34">
        <f>IF($B35='Lookup (hidden)'!$F$12,IF($E35='Lookup (hidden)'!$F$13,IF($D35='Lookup (hidden)'!$F$14,IF($F35='Lookup (hidden)'!$F$15,IF($G35='Lookup (hidden)'!$F$16,IF($H35='Lookup (hidden)'!$F$17,1,0),0),0),0),0),0)</f>
        <v>0</v>
      </c>
      <c r="B35" s="47" t="s">
        <v>69</v>
      </c>
      <c r="C35" s="59"/>
      <c r="D35" s="47" t="s">
        <v>60</v>
      </c>
      <c r="E35" s="47" t="s">
        <v>37</v>
      </c>
      <c r="F35" s="47" t="s">
        <v>37</v>
      </c>
      <c r="G35" s="47" t="s">
        <v>37</v>
      </c>
      <c r="H35" s="47" t="s">
        <v>81</v>
      </c>
      <c r="I35" s="47" t="s">
        <v>97</v>
      </c>
      <c r="J35" s="48">
        <v>30915.32</v>
      </c>
      <c r="K35" s="48">
        <v>29036.52</v>
      </c>
      <c r="L35" s="48">
        <v>31850.41</v>
      </c>
      <c r="M35" s="48">
        <v>1805792.46000022</v>
      </c>
      <c r="N35" s="48">
        <v>15013111.6799837</v>
      </c>
      <c r="O35" s="48">
        <v>12880390.5099891</v>
      </c>
      <c r="P35" s="48">
        <v>13384639.009988301</v>
      </c>
      <c r="Q35" s="48">
        <v>14621233.299986299</v>
      </c>
    </row>
    <row r="36" spans="1:17" x14ac:dyDescent="0.3">
      <c r="A36" s="34">
        <f>IF($B36='Lookup (hidden)'!$F$12,IF($E36='Lookup (hidden)'!$F$13,IF($D36='Lookup (hidden)'!$F$14,IF($F36='Lookup (hidden)'!$F$15,IF($G36='Lookup (hidden)'!$F$16,IF($H36='Lookup (hidden)'!$F$17,1,0),0),0),0),0),0)</f>
        <v>0</v>
      </c>
      <c r="B36" s="47" t="s">
        <v>77</v>
      </c>
      <c r="C36" s="59"/>
      <c r="D36" s="47" t="s">
        <v>58</v>
      </c>
      <c r="E36" s="47" t="s">
        <v>37</v>
      </c>
      <c r="F36" s="47" t="s">
        <v>37</v>
      </c>
      <c r="G36" s="47" t="s">
        <v>37</v>
      </c>
      <c r="H36" s="47" t="s">
        <v>81</v>
      </c>
      <c r="I36" s="47" t="s">
        <v>96</v>
      </c>
      <c r="J36" s="48">
        <v>566785.29000001005</v>
      </c>
      <c r="K36" s="48">
        <v>440877.450000001</v>
      </c>
      <c r="L36" s="48">
        <v>559808.88999998104</v>
      </c>
      <c r="M36" s="48">
        <v>496337.75999997498</v>
      </c>
      <c r="N36" s="48">
        <v>108001.480000001</v>
      </c>
      <c r="O36" s="48">
        <v>331814.02999999101</v>
      </c>
      <c r="P36" s="48">
        <v>398278.17999998201</v>
      </c>
      <c r="Q36" s="48">
        <v>446285.64999999001</v>
      </c>
    </row>
    <row r="37" spans="1:17" x14ac:dyDescent="0.3">
      <c r="A37" s="34">
        <f>IF($B37='Lookup (hidden)'!$F$12,IF($E37='Lookup (hidden)'!$F$13,IF($D37='Lookup (hidden)'!$F$14,IF($F37='Lookup (hidden)'!$F$15,IF($G37='Lookup (hidden)'!$F$16,IF($H37='Lookup (hidden)'!$F$17,1,0),0),0),0),0),0)</f>
        <v>0</v>
      </c>
      <c r="B37" s="47" t="s">
        <v>77</v>
      </c>
      <c r="C37" s="59"/>
      <c r="D37" s="47" t="s">
        <v>58</v>
      </c>
      <c r="E37" s="47" t="s">
        <v>37</v>
      </c>
      <c r="F37" s="47" t="s">
        <v>37</v>
      </c>
      <c r="G37" s="47" t="s">
        <v>37</v>
      </c>
      <c r="H37" s="47" t="s">
        <v>81</v>
      </c>
      <c r="I37" s="47" t="s">
        <v>97</v>
      </c>
      <c r="J37" s="49">
        <v>0</v>
      </c>
      <c r="K37" s="49">
        <v>0</v>
      </c>
      <c r="L37" s="49">
        <v>0</v>
      </c>
      <c r="M37" s="48">
        <v>26988.400000000001</v>
      </c>
      <c r="N37" s="48">
        <v>132583.70000000001</v>
      </c>
      <c r="O37" s="48">
        <v>197164.50000000099</v>
      </c>
      <c r="P37" s="48">
        <v>287584.50000000402</v>
      </c>
      <c r="Q37" s="48">
        <v>236603.30000000601</v>
      </c>
    </row>
    <row r="38" spans="1:17" x14ac:dyDescent="0.3">
      <c r="A38" s="34">
        <f>IF($B38='Lookup (hidden)'!$F$12,IF($E38='Lookup (hidden)'!$F$13,IF($D38='Lookup (hidden)'!$F$14,IF($F38='Lookup (hidden)'!$F$15,IF($G38='Lookup (hidden)'!$F$16,IF($H38='Lookup (hidden)'!$F$17,1,0),0),0),0),0),0)</f>
        <v>0</v>
      </c>
      <c r="B38" s="47" t="s">
        <v>77</v>
      </c>
      <c r="C38" s="59"/>
      <c r="D38" s="47" t="s">
        <v>59</v>
      </c>
      <c r="E38" s="47" t="s">
        <v>37</v>
      </c>
      <c r="F38" s="47" t="s">
        <v>37</v>
      </c>
      <c r="G38" s="47" t="s">
        <v>37</v>
      </c>
      <c r="H38" s="47" t="s">
        <v>81</v>
      </c>
      <c r="I38" s="47" t="s">
        <v>96</v>
      </c>
      <c r="J38" s="48">
        <v>4356123.2099999804</v>
      </c>
      <c r="K38" s="48">
        <v>4306908.1499999501</v>
      </c>
      <c r="L38" s="48">
        <v>4720774.0100010801</v>
      </c>
      <c r="M38" s="48">
        <v>4209124.4900019905</v>
      </c>
      <c r="N38" s="48">
        <v>1038751.5099999</v>
      </c>
      <c r="O38" s="48">
        <v>2754738.9400012698</v>
      </c>
      <c r="P38" s="48">
        <v>2619538.7200009101</v>
      </c>
      <c r="Q38" s="48">
        <v>2544048.8600006001</v>
      </c>
    </row>
    <row r="39" spans="1:17" x14ac:dyDescent="0.3">
      <c r="A39" s="34">
        <f>IF($B39='Lookup (hidden)'!$F$12,IF($E39='Lookup (hidden)'!$F$13,IF($D39='Lookup (hidden)'!$F$14,IF($F39='Lookup (hidden)'!$F$15,IF($G39='Lookup (hidden)'!$F$16,IF($H39='Lookup (hidden)'!$F$17,1,0),0),0),0),0),0)</f>
        <v>0</v>
      </c>
      <c r="B39" s="47" t="s">
        <v>77</v>
      </c>
      <c r="C39" s="59"/>
      <c r="D39" s="47" t="s">
        <v>59</v>
      </c>
      <c r="E39" s="47" t="s">
        <v>37</v>
      </c>
      <c r="F39" s="47" t="s">
        <v>37</v>
      </c>
      <c r="G39" s="47" t="s">
        <v>37</v>
      </c>
      <c r="H39" s="47" t="s">
        <v>81</v>
      </c>
      <c r="I39" s="47" t="s">
        <v>97</v>
      </c>
      <c r="J39" s="49">
        <v>0</v>
      </c>
      <c r="K39" s="49">
        <v>0</v>
      </c>
      <c r="L39" s="49">
        <v>0</v>
      </c>
      <c r="M39" s="48">
        <v>332249.40000000101</v>
      </c>
      <c r="N39" s="48">
        <v>1518989.8999998099</v>
      </c>
      <c r="O39" s="48">
        <v>2207466.79999995</v>
      </c>
      <c r="P39" s="48">
        <v>2511488.3000000902</v>
      </c>
      <c r="Q39" s="48">
        <v>1751348.85000033</v>
      </c>
    </row>
    <row r="40" spans="1:17" x14ac:dyDescent="0.3">
      <c r="A40" s="34">
        <f>IF($B40='Lookup (hidden)'!$F$12,IF($E40='Lookup (hidden)'!$F$13,IF($D40='Lookup (hidden)'!$F$14,IF($F40='Lookup (hidden)'!$F$15,IF($G40='Lookup (hidden)'!$F$16,IF($H40='Lookup (hidden)'!$F$17,1,0),0),0),0),0),0)</f>
        <v>0</v>
      </c>
      <c r="B40" s="47" t="s">
        <v>77</v>
      </c>
      <c r="C40" s="59"/>
      <c r="D40" s="47" t="s">
        <v>60</v>
      </c>
      <c r="E40" s="47" t="s">
        <v>37</v>
      </c>
      <c r="F40" s="47" t="s">
        <v>37</v>
      </c>
      <c r="G40" s="47" t="s">
        <v>37</v>
      </c>
      <c r="H40" s="47" t="s">
        <v>81</v>
      </c>
      <c r="I40" s="47" t="s">
        <v>96</v>
      </c>
      <c r="J40" s="48">
        <v>719875.44999999902</v>
      </c>
      <c r="K40" s="48">
        <v>714863.15000001097</v>
      </c>
      <c r="L40" s="48">
        <v>753245.019999924</v>
      </c>
      <c r="M40" s="48">
        <v>655614.44999994803</v>
      </c>
      <c r="N40" s="48">
        <v>197191.770000007</v>
      </c>
      <c r="O40" s="48">
        <v>499084.609999943</v>
      </c>
      <c r="P40" s="48">
        <v>459238.35999996</v>
      </c>
      <c r="Q40" s="48">
        <v>402732.99999998801</v>
      </c>
    </row>
    <row r="41" spans="1:17" x14ac:dyDescent="0.3">
      <c r="A41" s="34">
        <f>IF($B41='Lookup (hidden)'!$F$12,IF($E41='Lookup (hidden)'!$F$13,IF($D41='Lookup (hidden)'!$F$14,IF($F41='Lookup (hidden)'!$F$15,IF($G41='Lookup (hidden)'!$F$16,IF($H41='Lookup (hidden)'!$F$17,1,0),0),0),0),0),0)</f>
        <v>0</v>
      </c>
      <c r="B41" s="47" t="s">
        <v>77</v>
      </c>
      <c r="C41" s="59"/>
      <c r="D41" s="47" t="s">
        <v>60</v>
      </c>
      <c r="E41" s="47" t="s">
        <v>37</v>
      </c>
      <c r="F41" s="47" t="s">
        <v>37</v>
      </c>
      <c r="G41" s="47" t="s">
        <v>37</v>
      </c>
      <c r="H41" s="47" t="s">
        <v>81</v>
      </c>
      <c r="I41" s="47" t="s">
        <v>97</v>
      </c>
      <c r="J41" s="49">
        <v>0</v>
      </c>
      <c r="K41" s="49">
        <v>0</v>
      </c>
      <c r="L41" s="49">
        <v>0</v>
      </c>
      <c r="M41" s="48">
        <v>50466.8</v>
      </c>
      <c r="N41" s="48">
        <v>234789.60000000501</v>
      </c>
      <c r="O41" s="48">
        <v>305861.20000000502</v>
      </c>
      <c r="P41" s="48">
        <v>353541.10000000597</v>
      </c>
      <c r="Q41" s="48">
        <v>245744.80000000799</v>
      </c>
    </row>
    <row r="42" spans="1:17" x14ac:dyDescent="0.3">
      <c r="A42" s="34">
        <f>IF($B42='Lookup (hidden)'!$F$12,IF($E42='Lookup (hidden)'!$F$13,IF($D42='Lookup (hidden)'!$F$14,IF($F42='Lookup (hidden)'!$F$15,IF($G42='Lookup (hidden)'!$F$16,IF($H42='Lookup (hidden)'!$F$17,1,0),0),0),0),0),0)</f>
        <v>0</v>
      </c>
      <c r="B42" s="47" t="s">
        <v>80</v>
      </c>
      <c r="C42" s="59"/>
      <c r="D42" s="47" t="s">
        <v>37</v>
      </c>
      <c r="E42" s="47" t="s">
        <v>74</v>
      </c>
      <c r="F42" s="47" t="s">
        <v>37</v>
      </c>
      <c r="G42" s="47" t="s">
        <v>37</v>
      </c>
      <c r="H42" s="47" t="s">
        <v>81</v>
      </c>
      <c r="I42" s="47" t="s">
        <v>96</v>
      </c>
      <c r="J42" s="48">
        <v>45808125.4598983</v>
      </c>
      <c r="K42" s="48">
        <v>43750429.220009297</v>
      </c>
      <c r="L42" s="48">
        <v>45615953.260057703</v>
      </c>
      <c r="M42" s="48">
        <v>43846929.130065203</v>
      </c>
      <c r="N42" s="48">
        <v>25212021.8500196</v>
      </c>
      <c r="O42" s="48">
        <v>32716371.269982401</v>
      </c>
      <c r="P42" s="48">
        <v>33087284.240044799</v>
      </c>
      <c r="Q42" s="48">
        <v>34472535.489999697</v>
      </c>
    </row>
    <row r="43" spans="1:17" x14ac:dyDescent="0.3">
      <c r="A43" s="34">
        <f>IF($B43='Lookup (hidden)'!$F$12,IF($E43='Lookup (hidden)'!$F$13,IF($D43='Lookup (hidden)'!$F$14,IF($F43='Lookup (hidden)'!$F$15,IF($G43='Lookup (hidden)'!$F$16,IF($H43='Lookup (hidden)'!$F$17,1,0),0),0),0),0),0)</f>
        <v>0</v>
      </c>
      <c r="B43" s="47" t="s">
        <v>80</v>
      </c>
      <c r="C43" s="59"/>
      <c r="D43" s="47" t="s">
        <v>37</v>
      </c>
      <c r="E43" s="47" t="s">
        <v>74</v>
      </c>
      <c r="F43" s="47" t="s">
        <v>37</v>
      </c>
      <c r="G43" s="47" t="s">
        <v>37</v>
      </c>
      <c r="H43" s="47" t="s">
        <v>81</v>
      </c>
      <c r="I43" s="47" t="s">
        <v>97</v>
      </c>
      <c r="J43" s="48">
        <v>743589.61999992805</v>
      </c>
      <c r="K43" s="48">
        <v>835433.70000032696</v>
      </c>
      <c r="L43" s="48">
        <v>843157.98000034201</v>
      </c>
      <c r="M43" s="48">
        <v>2374496.2400007299</v>
      </c>
      <c r="N43" s="48">
        <v>20033665.6400127</v>
      </c>
      <c r="O43" s="48">
        <v>14410198.3199642</v>
      </c>
      <c r="P43" s="48">
        <v>16560118.829955099</v>
      </c>
      <c r="Q43" s="48">
        <v>18674061.8999856</v>
      </c>
    </row>
    <row r="44" spans="1:17" x14ac:dyDescent="0.3">
      <c r="A44" s="34">
        <f>IF($B44='Lookup (hidden)'!$F$12,IF($E44='Lookup (hidden)'!$F$13,IF($D44='Lookup (hidden)'!$F$14,IF($F44='Lookup (hidden)'!$F$15,IF($G44='Lookup (hidden)'!$F$16,IF($H44='Lookup (hidden)'!$F$17,1,0),0),0),0),0),0)</f>
        <v>0</v>
      </c>
      <c r="B44" s="47" t="s">
        <v>80</v>
      </c>
      <c r="C44" s="59"/>
      <c r="D44" s="47" t="s">
        <v>37</v>
      </c>
      <c r="E44" s="47" t="s">
        <v>70</v>
      </c>
      <c r="F44" s="47" t="s">
        <v>37</v>
      </c>
      <c r="G44" s="47" t="s">
        <v>37</v>
      </c>
      <c r="H44" s="47" t="s">
        <v>81</v>
      </c>
      <c r="I44" s="47" t="s">
        <v>96</v>
      </c>
      <c r="J44" s="48">
        <v>28916634.480010699</v>
      </c>
      <c r="K44" s="48">
        <v>28471402.289985601</v>
      </c>
      <c r="L44" s="48">
        <v>29086864.4499822</v>
      </c>
      <c r="M44" s="48">
        <v>28875021.3899891</v>
      </c>
      <c r="N44" s="48">
        <v>18164719.229998302</v>
      </c>
      <c r="O44" s="48">
        <v>22238591.0700153</v>
      </c>
      <c r="P44" s="48">
        <v>21942309.690017</v>
      </c>
      <c r="Q44" s="48">
        <v>22716366.5100176</v>
      </c>
    </row>
    <row r="45" spans="1:17" x14ac:dyDescent="0.3">
      <c r="A45" s="34">
        <f>IF($B45='Lookup (hidden)'!$F$12,IF($E45='Lookup (hidden)'!$F$13,IF($D45='Lookup (hidden)'!$F$14,IF($F45='Lookup (hidden)'!$F$15,IF($G45='Lookup (hidden)'!$F$16,IF($H45='Lookup (hidden)'!$F$17,1,0),0),0),0),0),0)</f>
        <v>0</v>
      </c>
      <c r="B45" s="47" t="s">
        <v>80</v>
      </c>
      <c r="C45" s="59"/>
      <c r="D45" s="47" t="s">
        <v>37</v>
      </c>
      <c r="E45" s="47" t="s">
        <v>70</v>
      </c>
      <c r="F45" s="47" t="s">
        <v>37</v>
      </c>
      <c r="G45" s="47" t="s">
        <v>37</v>
      </c>
      <c r="H45" s="47" t="s">
        <v>81</v>
      </c>
      <c r="I45" s="47" t="s">
        <v>97</v>
      </c>
      <c r="J45" s="48">
        <v>526490.839999986</v>
      </c>
      <c r="K45" s="48">
        <v>598562.91000010795</v>
      </c>
      <c r="L45" s="48">
        <v>602282.17000010598</v>
      </c>
      <c r="M45" s="48">
        <v>1320955.2399997499</v>
      </c>
      <c r="N45" s="48">
        <v>9461284.2599904593</v>
      </c>
      <c r="O45" s="48">
        <v>6914780.8500025002</v>
      </c>
      <c r="P45" s="48">
        <v>7622001.57000334</v>
      </c>
      <c r="Q45" s="48">
        <v>8555525.9600023106</v>
      </c>
    </row>
    <row r="46" spans="1:17" x14ac:dyDescent="0.3">
      <c r="A46" s="34">
        <f>IF($B46='Lookup (hidden)'!$F$12,IF($E46='Lookup (hidden)'!$F$13,IF($D46='Lookup (hidden)'!$F$14,IF($F46='Lookup (hidden)'!$F$15,IF($G46='Lookup (hidden)'!$F$16,IF($H46='Lookup (hidden)'!$F$17,1,0),0),0),0),0),0)</f>
        <v>0</v>
      </c>
      <c r="B46" s="47" t="s">
        <v>82</v>
      </c>
      <c r="C46" s="59"/>
      <c r="D46" s="47" t="s">
        <v>37</v>
      </c>
      <c r="E46" s="47" t="s">
        <v>74</v>
      </c>
      <c r="F46" s="47" t="s">
        <v>37</v>
      </c>
      <c r="G46" s="47" t="s">
        <v>37</v>
      </c>
      <c r="H46" s="47" t="s">
        <v>81</v>
      </c>
      <c r="I46" s="47" t="s">
        <v>96</v>
      </c>
      <c r="J46" s="48">
        <v>26192357.640048601</v>
      </c>
      <c r="K46" s="48">
        <v>24496701.690027401</v>
      </c>
      <c r="L46" s="48">
        <v>25147150.210031901</v>
      </c>
      <c r="M46" s="48">
        <v>23772271.450021502</v>
      </c>
      <c r="N46" s="48">
        <v>10376454.2299939</v>
      </c>
      <c r="O46" s="48">
        <v>12244144.609992299</v>
      </c>
      <c r="P46" s="48">
        <v>12936796.4199929</v>
      </c>
      <c r="Q46" s="48">
        <v>14768192.4999764</v>
      </c>
    </row>
    <row r="47" spans="1:17" x14ac:dyDescent="0.3">
      <c r="A47" s="34">
        <f>IF($B47='Lookup (hidden)'!$F$12,IF($E47='Lookup (hidden)'!$F$13,IF($D47='Lookup (hidden)'!$F$14,IF($F47='Lookup (hidden)'!$F$15,IF($G47='Lookup (hidden)'!$F$16,IF($H47='Lookup (hidden)'!$F$17,1,0),0),0),0),0),0)</f>
        <v>0</v>
      </c>
      <c r="B47" s="47" t="s">
        <v>82</v>
      </c>
      <c r="C47" s="59"/>
      <c r="D47" s="47" t="s">
        <v>37</v>
      </c>
      <c r="E47" s="47" t="s">
        <v>74</v>
      </c>
      <c r="F47" s="47" t="s">
        <v>37</v>
      </c>
      <c r="G47" s="47" t="s">
        <v>37</v>
      </c>
      <c r="H47" s="47" t="s">
        <v>81</v>
      </c>
      <c r="I47" s="47" t="s">
        <v>97</v>
      </c>
      <c r="J47" s="48">
        <v>329881.75000001403</v>
      </c>
      <c r="K47" s="48">
        <v>345844.56000001403</v>
      </c>
      <c r="L47" s="48">
        <v>423141.18000001699</v>
      </c>
      <c r="M47" s="48">
        <v>2911200.6899981699</v>
      </c>
      <c r="N47" s="48">
        <v>18428207.210003302</v>
      </c>
      <c r="O47" s="48">
        <v>15647648.969911801</v>
      </c>
      <c r="P47" s="48">
        <v>16950326.879916299</v>
      </c>
      <c r="Q47" s="48">
        <v>17932927.5700204</v>
      </c>
    </row>
    <row r="48" spans="1:17" x14ac:dyDescent="0.3">
      <c r="A48" s="34">
        <f>IF($B48='Lookup (hidden)'!$F$12,IF($E48='Lookup (hidden)'!$F$13,IF($D48='Lookup (hidden)'!$F$14,IF($F48='Lookup (hidden)'!$F$15,IF($G48='Lookup (hidden)'!$F$16,IF($H48='Lookup (hidden)'!$F$17,1,0),0),0),0),0),0)</f>
        <v>0</v>
      </c>
      <c r="B48" s="47" t="s">
        <v>82</v>
      </c>
      <c r="C48" s="59"/>
      <c r="D48" s="47" t="s">
        <v>37</v>
      </c>
      <c r="E48" s="47" t="s">
        <v>70</v>
      </c>
      <c r="F48" s="47" t="s">
        <v>37</v>
      </c>
      <c r="G48" s="47" t="s">
        <v>37</v>
      </c>
      <c r="H48" s="47" t="s">
        <v>81</v>
      </c>
      <c r="I48" s="47" t="s">
        <v>96</v>
      </c>
      <c r="J48" s="48">
        <v>15997072.2800027</v>
      </c>
      <c r="K48" s="48">
        <v>15199194.520002401</v>
      </c>
      <c r="L48" s="48">
        <v>15780689.6700087</v>
      </c>
      <c r="M48" s="48">
        <v>14880518.3800005</v>
      </c>
      <c r="N48" s="48">
        <v>7231141.6400001198</v>
      </c>
      <c r="O48" s="48">
        <v>8425586.8400017302</v>
      </c>
      <c r="P48" s="48">
        <v>8769961.6499923896</v>
      </c>
      <c r="Q48" s="48">
        <v>9333666.9299888294</v>
      </c>
    </row>
    <row r="49" spans="1:17" x14ac:dyDescent="0.3">
      <c r="A49" s="34">
        <f>IF($B49='Lookup (hidden)'!$F$12,IF($E49='Lookup (hidden)'!$F$13,IF($D49='Lookup (hidden)'!$F$14,IF($F49='Lookup (hidden)'!$F$15,IF($G49='Lookup (hidden)'!$F$16,IF($H49='Lookup (hidden)'!$F$17,1,0),0),0),0),0),0)</f>
        <v>0</v>
      </c>
      <c r="B49" s="47" t="s">
        <v>82</v>
      </c>
      <c r="C49" s="59"/>
      <c r="D49" s="47" t="s">
        <v>37</v>
      </c>
      <c r="E49" s="47" t="s">
        <v>70</v>
      </c>
      <c r="F49" s="47" t="s">
        <v>37</v>
      </c>
      <c r="G49" s="47" t="s">
        <v>37</v>
      </c>
      <c r="H49" s="47" t="s">
        <v>81</v>
      </c>
      <c r="I49" s="47" t="s">
        <v>97</v>
      </c>
      <c r="J49" s="48">
        <v>203905.490000005</v>
      </c>
      <c r="K49" s="48">
        <v>207615.27000000901</v>
      </c>
      <c r="L49" s="48">
        <v>221554.71000000299</v>
      </c>
      <c r="M49" s="48">
        <v>1422168.1199996499</v>
      </c>
      <c r="N49" s="48">
        <v>9516867.8700074404</v>
      </c>
      <c r="O49" s="48">
        <v>7904056.28000795</v>
      </c>
      <c r="P49" s="48">
        <v>8541020.8000040296</v>
      </c>
      <c r="Q49" s="48">
        <v>8979495.8900062498</v>
      </c>
    </row>
    <row r="50" spans="1:17" x14ac:dyDescent="0.3">
      <c r="A50" s="34">
        <f>IF($B50='Lookup (hidden)'!$F$12,IF($E50='Lookup (hidden)'!$F$13,IF($D50='Lookup (hidden)'!$F$14,IF($F50='Lookup (hidden)'!$F$15,IF($G50='Lookup (hidden)'!$F$16,IF($H50='Lookup (hidden)'!$F$17,1,0),0),0),0),0),0)</f>
        <v>0</v>
      </c>
      <c r="B50" s="47" t="s">
        <v>73</v>
      </c>
      <c r="C50" s="59"/>
      <c r="D50" s="47" t="s">
        <v>37</v>
      </c>
      <c r="E50" s="47" t="s">
        <v>74</v>
      </c>
      <c r="F50" s="47" t="s">
        <v>37</v>
      </c>
      <c r="G50" s="47" t="s">
        <v>37</v>
      </c>
      <c r="H50" s="47" t="s">
        <v>81</v>
      </c>
      <c r="I50" s="47" t="s">
        <v>96</v>
      </c>
      <c r="J50" s="48">
        <v>6478315.5800026199</v>
      </c>
      <c r="K50" s="48">
        <v>6198793.1200009603</v>
      </c>
      <c r="L50" s="48">
        <v>6448752.0800010404</v>
      </c>
      <c r="M50" s="48">
        <v>5679402.2099999404</v>
      </c>
      <c r="N50" s="48">
        <v>2267865.1199994702</v>
      </c>
      <c r="O50" s="48">
        <v>3343358.85999915</v>
      </c>
      <c r="P50" s="48">
        <v>2921160.23999921</v>
      </c>
      <c r="Q50" s="48">
        <v>2899012.6899991799</v>
      </c>
    </row>
    <row r="51" spans="1:17" x14ac:dyDescent="0.3">
      <c r="A51" s="34">
        <f>IF($B51='Lookup (hidden)'!$F$12,IF($E51='Lookup (hidden)'!$F$13,IF($D51='Lookup (hidden)'!$F$14,IF($F51='Lookup (hidden)'!$F$15,IF($G51='Lookup (hidden)'!$F$16,IF($H51='Lookup (hidden)'!$F$17,1,0),0),0),0),0),0)</f>
        <v>0</v>
      </c>
      <c r="B51" s="47" t="s">
        <v>73</v>
      </c>
      <c r="C51" s="59"/>
      <c r="D51" s="47" t="s">
        <v>37</v>
      </c>
      <c r="E51" s="47" t="s">
        <v>74</v>
      </c>
      <c r="F51" s="47" t="s">
        <v>37</v>
      </c>
      <c r="G51" s="47" t="s">
        <v>37</v>
      </c>
      <c r="H51" s="47" t="s">
        <v>81</v>
      </c>
      <c r="I51" s="47" t="s">
        <v>97</v>
      </c>
      <c r="J51" s="49">
        <v>5904.35</v>
      </c>
      <c r="K51" s="49">
        <v>3157.36</v>
      </c>
      <c r="L51" s="49">
        <v>3545.68</v>
      </c>
      <c r="M51" s="48">
        <v>544077.27999996103</v>
      </c>
      <c r="N51" s="48">
        <v>3914680.0099995099</v>
      </c>
      <c r="O51" s="48">
        <v>3187274.75000021</v>
      </c>
      <c r="P51" s="48">
        <v>4348474.66999886</v>
      </c>
      <c r="Q51" s="48">
        <v>4473951.0999985496</v>
      </c>
    </row>
    <row r="52" spans="1:17" x14ac:dyDescent="0.3">
      <c r="A52" s="34">
        <f>IF($B52='Lookup (hidden)'!$F$12,IF($E52='Lookup (hidden)'!$F$13,IF($D52='Lookup (hidden)'!$F$14,IF($F52='Lookup (hidden)'!$F$15,IF($G52='Lookup (hidden)'!$F$16,IF($H52='Lookup (hidden)'!$F$17,1,0),0),0),0),0),0)</f>
        <v>0</v>
      </c>
      <c r="B52" s="47" t="s">
        <v>73</v>
      </c>
      <c r="C52" s="59"/>
      <c r="D52" s="47" t="s">
        <v>37</v>
      </c>
      <c r="E52" s="47" t="s">
        <v>70</v>
      </c>
      <c r="F52" s="47" t="s">
        <v>37</v>
      </c>
      <c r="G52" s="47" t="s">
        <v>37</v>
      </c>
      <c r="H52" s="47" t="s">
        <v>81</v>
      </c>
      <c r="I52" s="47" t="s">
        <v>96</v>
      </c>
      <c r="J52" s="48">
        <v>3796277.9699992598</v>
      </c>
      <c r="K52" s="48">
        <v>3674783.6299994099</v>
      </c>
      <c r="L52" s="48">
        <v>3825954.67999927</v>
      </c>
      <c r="M52" s="48">
        <v>3455780.91999928</v>
      </c>
      <c r="N52" s="48">
        <v>1638807.26999981</v>
      </c>
      <c r="O52" s="48">
        <v>2138932.0499994601</v>
      </c>
      <c r="P52" s="48">
        <v>1836095.7299997001</v>
      </c>
      <c r="Q52" s="48">
        <v>1845166.1599995799</v>
      </c>
    </row>
    <row r="53" spans="1:17" x14ac:dyDescent="0.3">
      <c r="A53" s="34">
        <f>IF($B53='Lookup (hidden)'!$F$12,IF($E53='Lookup (hidden)'!$F$13,IF($D53='Lookup (hidden)'!$F$14,IF($F53='Lookup (hidden)'!$F$15,IF($G53='Lookup (hidden)'!$F$16,IF($H53='Lookup (hidden)'!$F$17,1,0),0),0),0),0),0)</f>
        <v>0</v>
      </c>
      <c r="B53" s="47" t="s">
        <v>73</v>
      </c>
      <c r="C53" s="59"/>
      <c r="D53" s="47" t="s">
        <v>37</v>
      </c>
      <c r="E53" s="47" t="s">
        <v>70</v>
      </c>
      <c r="F53" s="47" t="s">
        <v>37</v>
      </c>
      <c r="G53" s="47" t="s">
        <v>37</v>
      </c>
      <c r="H53" s="47" t="s">
        <v>81</v>
      </c>
      <c r="I53" s="47" t="s">
        <v>97</v>
      </c>
      <c r="J53" s="48">
        <v>2237.1</v>
      </c>
      <c r="K53" s="48">
        <v>2532</v>
      </c>
      <c r="L53" s="48">
        <v>2257.4</v>
      </c>
      <c r="M53" s="48">
        <v>280143.59999999503</v>
      </c>
      <c r="N53" s="48">
        <v>2034829.3300004201</v>
      </c>
      <c r="O53" s="48">
        <v>1530375.5700002499</v>
      </c>
      <c r="P53" s="48">
        <v>2110550.8900004402</v>
      </c>
      <c r="Q53" s="48">
        <v>2255628.9800004102</v>
      </c>
    </row>
    <row r="54" spans="1:17" x14ac:dyDescent="0.3">
      <c r="A54" s="34">
        <f>IF($B54='Lookup (hidden)'!$F$12,IF($E54='Lookup (hidden)'!$F$13,IF($D54='Lookup (hidden)'!$F$14,IF($F54='Lookup (hidden)'!$F$15,IF($G54='Lookup (hidden)'!$F$16,IF($H54='Lookup (hidden)'!$F$17,1,0),0),0),0),0),0)</f>
        <v>0</v>
      </c>
      <c r="B54" s="47" t="s">
        <v>69</v>
      </c>
      <c r="C54" s="59"/>
      <c r="D54" s="47" t="s">
        <v>37</v>
      </c>
      <c r="E54" s="47" t="s">
        <v>74</v>
      </c>
      <c r="F54" s="47" t="s">
        <v>37</v>
      </c>
      <c r="G54" s="47" t="s">
        <v>37</v>
      </c>
      <c r="H54" s="47" t="s">
        <v>81</v>
      </c>
      <c r="I54" s="47" t="s">
        <v>96</v>
      </c>
      <c r="J54" s="48">
        <v>85966380.110202</v>
      </c>
      <c r="K54" s="48">
        <v>80058886.160227895</v>
      </c>
      <c r="L54" s="48">
        <v>83011397.240215406</v>
      </c>
      <c r="M54" s="48">
        <v>73877155.430225402</v>
      </c>
      <c r="N54" s="48">
        <v>23406122.8599898</v>
      </c>
      <c r="O54" s="48">
        <v>31949045.0899949</v>
      </c>
      <c r="P54" s="48">
        <v>34197720.479993999</v>
      </c>
      <c r="Q54" s="48">
        <v>33411713.139987901</v>
      </c>
    </row>
    <row r="55" spans="1:17" x14ac:dyDescent="0.3">
      <c r="A55" s="34">
        <f>IF($B55='Lookup (hidden)'!$F$12,IF($E55='Lookup (hidden)'!$F$13,IF($D55='Lookup (hidden)'!$F$14,IF($F55='Lookup (hidden)'!$F$15,IF($G55='Lookup (hidden)'!$F$16,IF($H55='Lookup (hidden)'!$F$17,1,0),0),0),0),0),0)</f>
        <v>0</v>
      </c>
      <c r="B55" s="47" t="s">
        <v>69</v>
      </c>
      <c r="C55" s="59"/>
      <c r="D55" s="47" t="s">
        <v>37</v>
      </c>
      <c r="E55" s="47" t="s">
        <v>74</v>
      </c>
      <c r="F55" s="47" t="s">
        <v>37</v>
      </c>
      <c r="G55" s="47" t="s">
        <v>37</v>
      </c>
      <c r="H55" s="47" t="s">
        <v>81</v>
      </c>
      <c r="I55" s="47" t="s">
        <v>97</v>
      </c>
      <c r="J55" s="48">
        <v>226342.51000000301</v>
      </c>
      <c r="K55" s="48">
        <v>217869.76000000199</v>
      </c>
      <c r="L55" s="48">
        <v>278900.25000000303</v>
      </c>
      <c r="M55" s="48">
        <v>8373560.4899949497</v>
      </c>
      <c r="N55" s="48">
        <v>66048628.830198199</v>
      </c>
      <c r="O55" s="48">
        <v>57839613.780162796</v>
      </c>
      <c r="P55" s="48">
        <v>62008514.040191099</v>
      </c>
      <c r="Q55" s="48">
        <v>68849007.630201206</v>
      </c>
    </row>
    <row r="56" spans="1:17" x14ac:dyDescent="0.3">
      <c r="A56" s="34">
        <f>IF($B56='Lookup (hidden)'!$F$12,IF($E56='Lookup (hidden)'!$F$13,IF($D56='Lookup (hidden)'!$F$14,IF($F56='Lookup (hidden)'!$F$15,IF($G56='Lookup (hidden)'!$F$16,IF($H56='Lookup (hidden)'!$F$17,1,0),0),0),0),0),0)</f>
        <v>0</v>
      </c>
      <c r="B56" s="47" t="s">
        <v>69</v>
      </c>
      <c r="C56" s="59"/>
      <c r="D56" s="47" t="s">
        <v>37</v>
      </c>
      <c r="E56" s="47" t="s">
        <v>70</v>
      </c>
      <c r="F56" s="47" t="s">
        <v>37</v>
      </c>
      <c r="G56" s="47" t="s">
        <v>37</v>
      </c>
      <c r="H56" s="47" t="s">
        <v>81</v>
      </c>
      <c r="I56" s="47" t="s">
        <v>96</v>
      </c>
      <c r="J56" s="48">
        <v>52776563.020154297</v>
      </c>
      <c r="K56" s="48">
        <v>49907323.5501367</v>
      </c>
      <c r="L56" s="48">
        <v>51832291.9501478</v>
      </c>
      <c r="M56" s="48">
        <v>46940615.760104902</v>
      </c>
      <c r="N56" s="48">
        <v>18279324.439994901</v>
      </c>
      <c r="O56" s="48">
        <v>22992396.2399958</v>
      </c>
      <c r="P56" s="48">
        <v>23817075.7399951</v>
      </c>
      <c r="Q56" s="48">
        <v>22984199.579993598</v>
      </c>
    </row>
    <row r="57" spans="1:17" x14ac:dyDescent="0.3">
      <c r="A57" s="34">
        <f>IF($B57='Lookup (hidden)'!$F$12,IF($E57='Lookup (hidden)'!$F$13,IF($D57='Lookup (hidden)'!$F$14,IF($F57='Lookup (hidden)'!$F$15,IF($G57='Lookup (hidden)'!$F$16,IF($H57='Lookup (hidden)'!$F$17,1,0),0),0),0),0),0)</f>
        <v>0</v>
      </c>
      <c r="B57" s="47" t="s">
        <v>69</v>
      </c>
      <c r="C57" s="59"/>
      <c r="D57" s="47" t="s">
        <v>37</v>
      </c>
      <c r="E57" s="47" t="s">
        <v>70</v>
      </c>
      <c r="F57" s="47" t="s">
        <v>37</v>
      </c>
      <c r="G57" s="47" t="s">
        <v>37</v>
      </c>
      <c r="H57" s="47" t="s">
        <v>81</v>
      </c>
      <c r="I57" s="47" t="s">
        <v>97</v>
      </c>
      <c r="J57" s="48">
        <v>135355.25</v>
      </c>
      <c r="K57" s="48">
        <v>136228.38</v>
      </c>
      <c r="L57" s="48">
        <v>156231.66000000099</v>
      </c>
      <c r="M57" s="48">
        <v>4258832.9100010497</v>
      </c>
      <c r="N57" s="48">
        <v>33714637.470031701</v>
      </c>
      <c r="O57" s="48">
        <v>29540383.990019798</v>
      </c>
      <c r="P57" s="48">
        <v>31029386.6500278</v>
      </c>
      <c r="Q57" s="48">
        <v>34029018.270039096</v>
      </c>
    </row>
    <row r="58" spans="1:17" x14ac:dyDescent="0.3">
      <c r="A58" s="34">
        <f>IF($B58='Lookup (hidden)'!$F$12,IF($E58='Lookup (hidden)'!$F$13,IF($D58='Lookup (hidden)'!$F$14,IF($F58='Lookup (hidden)'!$F$15,IF($G58='Lookup (hidden)'!$F$16,IF($H58='Lookup (hidden)'!$F$17,1,0),0),0),0),0),0)</f>
        <v>0</v>
      </c>
      <c r="B58" s="47" t="s">
        <v>77</v>
      </c>
      <c r="C58" s="59"/>
      <c r="D58" s="47" t="s">
        <v>37</v>
      </c>
      <c r="E58" s="47" t="s">
        <v>74</v>
      </c>
      <c r="F58" s="47" t="s">
        <v>37</v>
      </c>
      <c r="G58" s="47" t="s">
        <v>37</v>
      </c>
      <c r="H58" s="47" t="s">
        <v>81</v>
      </c>
      <c r="I58" s="47" t="s">
        <v>96</v>
      </c>
      <c r="J58" s="48">
        <v>3660101.7999998699</v>
      </c>
      <c r="K58" s="48">
        <v>3531164.8399998401</v>
      </c>
      <c r="L58" s="48">
        <v>3942320.2200013399</v>
      </c>
      <c r="M58" s="48">
        <v>3474556.8600016702</v>
      </c>
      <c r="N58" s="48">
        <v>813353.37999991595</v>
      </c>
      <c r="O58" s="48">
        <v>2254149.4700009399</v>
      </c>
      <c r="P58" s="48">
        <v>2173516.8500006301</v>
      </c>
      <c r="Q58" s="48">
        <v>2118583.3300005202</v>
      </c>
    </row>
    <row r="59" spans="1:17" x14ac:dyDescent="0.3">
      <c r="A59" s="34">
        <f>IF($B59='Lookup (hidden)'!$F$12,IF($E59='Lookup (hidden)'!$F$13,IF($D59='Lookup (hidden)'!$F$14,IF($F59='Lookup (hidden)'!$F$15,IF($G59='Lookup (hidden)'!$F$16,IF($H59='Lookup (hidden)'!$F$17,1,0),0),0),0),0),0)</f>
        <v>0</v>
      </c>
      <c r="B59" s="47" t="s">
        <v>77</v>
      </c>
      <c r="C59" s="59"/>
      <c r="D59" s="47" t="s">
        <v>37</v>
      </c>
      <c r="E59" s="47" t="s">
        <v>74</v>
      </c>
      <c r="F59" s="47" t="s">
        <v>37</v>
      </c>
      <c r="G59" s="47" t="s">
        <v>37</v>
      </c>
      <c r="H59" s="47" t="s">
        <v>81</v>
      </c>
      <c r="I59" s="47" t="s">
        <v>97</v>
      </c>
      <c r="J59" s="49">
        <v>0</v>
      </c>
      <c r="K59" s="49">
        <v>0</v>
      </c>
      <c r="L59" s="49">
        <v>0</v>
      </c>
      <c r="M59" s="48">
        <v>283627.8</v>
      </c>
      <c r="N59" s="48">
        <v>1313698.19999987</v>
      </c>
      <c r="O59" s="48">
        <v>1913844.7999998301</v>
      </c>
      <c r="P59" s="48">
        <v>2244680.7999999402</v>
      </c>
      <c r="Q59" s="48">
        <v>1593762.2500000999</v>
      </c>
    </row>
    <row r="60" spans="1:17" x14ac:dyDescent="0.3">
      <c r="A60" s="34">
        <f>IF($B60='Lookup (hidden)'!$F$12,IF($E60='Lookup (hidden)'!$F$13,IF($D60='Lookup (hidden)'!$F$14,IF($F60='Lookup (hidden)'!$F$15,IF($G60='Lookup (hidden)'!$F$16,IF($H60='Lookup (hidden)'!$F$17,1,0),0),0),0),0),0)</f>
        <v>0</v>
      </c>
      <c r="B60" s="47" t="s">
        <v>77</v>
      </c>
      <c r="C60" s="59"/>
      <c r="D60" s="47" t="s">
        <v>37</v>
      </c>
      <c r="E60" s="47" t="s">
        <v>70</v>
      </c>
      <c r="F60" s="47" t="s">
        <v>37</v>
      </c>
      <c r="G60" s="47" t="s">
        <v>37</v>
      </c>
      <c r="H60" s="47" t="s">
        <v>81</v>
      </c>
      <c r="I60" s="47" t="s">
        <v>96</v>
      </c>
      <c r="J60" s="48">
        <v>1982682.1500000299</v>
      </c>
      <c r="K60" s="48">
        <v>1931483.91000003</v>
      </c>
      <c r="L60" s="48">
        <v>2091507.7000003001</v>
      </c>
      <c r="M60" s="48">
        <v>1886519.8400006499</v>
      </c>
      <c r="N60" s="48">
        <v>530591.37999994401</v>
      </c>
      <c r="O60" s="48">
        <v>1331488.1100002299</v>
      </c>
      <c r="P60" s="48">
        <v>1303538.4100001201</v>
      </c>
      <c r="Q60" s="48">
        <v>1274484.1800001001</v>
      </c>
    </row>
    <row r="61" spans="1:17" x14ac:dyDescent="0.3">
      <c r="A61" s="34">
        <f>IF($B61='Lookup (hidden)'!$F$12,IF($E61='Lookup (hidden)'!$F$13,IF($D61='Lookup (hidden)'!$F$14,IF($F61='Lookup (hidden)'!$F$15,IF($G61='Lookup (hidden)'!$F$16,IF($H61='Lookup (hidden)'!$F$17,1,0),0),0),0),0),0)</f>
        <v>0</v>
      </c>
      <c r="B61" s="47" t="s">
        <v>77</v>
      </c>
      <c r="C61" s="59"/>
      <c r="D61" s="47" t="s">
        <v>37</v>
      </c>
      <c r="E61" s="47" t="s">
        <v>70</v>
      </c>
      <c r="F61" s="47" t="s">
        <v>37</v>
      </c>
      <c r="G61" s="47" t="s">
        <v>37</v>
      </c>
      <c r="H61" s="47" t="s">
        <v>81</v>
      </c>
      <c r="I61" s="47" t="s">
        <v>97</v>
      </c>
      <c r="J61" s="49">
        <v>0</v>
      </c>
      <c r="K61" s="49">
        <v>0</v>
      </c>
      <c r="L61" s="49">
        <v>0</v>
      </c>
      <c r="M61" s="48">
        <v>126076.8</v>
      </c>
      <c r="N61" s="48">
        <v>572664.99999998405</v>
      </c>
      <c r="O61" s="48">
        <v>796647.69999998203</v>
      </c>
      <c r="P61" s="48">
        <v>907933.09999997006</v>
      </c>
      <c r="Q61" s="48">
        <v>639934.69999994303</v>
      </c>
    </row>
    <row r="62" spans="1:17" x14ac:dyDescent="0.3">
      <c r="A62" s="34">
        <f>IF($B62='Lookup (hidden)'!$F$12,IF($E62='Lookup (hidden)'!$F$13,IF($D62='Lookup (hidden)'!$F$14,IF($F62='Lookup (hidden)'!$F$15,IF($G62='Lookup (hidden)'!$F$16,IF($H62='Lookup (hidden)'!$F$17,1,0),0),0),0),0),0)</f>
        <v>0</v>
      </c>
      <c r="B62" s="47" t="s">
        <v>80</v>
      </c>
      <c r="C62" s="59"/>
      <c r="D62" s="47" t="s">
        <v>37</v>
      </c>
      <c r="E62" s="47" t="s">
        <v>37</v>
      </c>
      <c r="F62" s="151">
        <v>1</v>
      </c>
      <c r="G62" s="47" t="s">
        <v>37</v>
      </c>
      <c r="H62" s="47" t="s">
        <v>81</v>
      </c>
      <c r="I62" s="47" t="s">
        <v>96</v>
      </c>
      <c r="J62" s="48">
        <v>20083352.030003302</v>
      </c>
      <c r="K62" s="48">
        <v>19304348.6100008</v>
      </c>
      <c r="L62" s="48">
        <v>19677046.680006102</v>
      </c>
      <c r="M62" s="48">
        <v>18993516.660008799</v>
      </c>
      <c r="N62" s="48">
        <v>12255577.1899896</v>
      </c>
      <c r="O62" s="48">
        <v>14793778.4799845</v>
      </c>
      <c r="P62" s="48">
        <v>14410806.0699862</v>
      </c>
      <c r="Q62" s="48">
        <v>14910280.159985701</v>
      </c>
    </row>
    <row r="63" spans="1:17" x14ac:dyDescent="0.3">
      <c r="A63" s="34">
        <f>IF($B63='Lookup (hidden)'!$F$12,IF($E63='Lookup (hidden)'!$F$13,IF($D63='Lookup (hidden)'!$F$14,IF($F63='Lookup (hidden)'!$F$15,IF($G63='Lookup (hidden)'!$F$16,IF($H63='Lookup (hidden)'!$F$17,1,0),0),0),0),0),0)</f>
        <v>0</v>
      </c>
      <c r="B63" s="47" t="s">
        <v>80</v>
      </c>
      <c r="C63" s="59"/>
      <c r="D63" s="47" t="s">
        <v>37</v>
      </c>
      <c r="E63" s="47" t="s">
        <v>37</v>
      </c>
      <c r="F63" s="151">
        <v>1</v>
      </c>
      <c r="G63" s="47" t="s">
        <v>37</v>
      </c>
      <c r="H63" s="47" t="s">
        <v>81</v>
      </c>
      <c r="I63" s="47" t="s">
        <v>97</v>
      </c>
      <c r="J63" s="48">
        <v>321116.06999999</v>
      </c>
      <c r="K63" s="48">
        <v>358256.51999999699</v>
      </c>
      <c r="L63" s="48">
        <v>354757.19999999</v>
      </c>
      <c r="M63" s="48">
        <v>853640.95000030298</v>
      </c>
      <c r="N63" s="48">
        <v>6388182.4700021604</v>
      </c>
      <c r="O63" s="48">
        <v>4671499.9699989799</v>
      </c>
      <c r="P63" s="48">
        <v>5223424.2500019604</v>
      </c>
      <c r="Q63" s="48">
        <v>5953692.8100016396</v>
      </c>
    </row>
    <row r="64" spans="1:17" x14ac:dyDescent="0.3">
      <c r="A64" s="34">
        <f>IF($B64='Lookup (hidden)'!$F$12,IF($E64='Lookup (hidden)'!$F$13,IF($D64='Lookup (hidden)'!$F$14,IF($F64='Lookup (hidden)'!$F$15,IF($G64='Lookup (hidden)'!$F$16,IF($H64='Lookup (hidden)'!$F$17,1,0),0),0),0),0),0)</f>
        <v>0</v>
      </c>
      <c r="B64" s="47" t="s">
        <v>80</v>
      </c>
      <c r="C64" s="59"/>
      <c r="D64" s="47" t="s">
        <v>37</v>
      </c>
      <c r="E64" s="47" t="s">
        <v>37</v>
      </c>
      <c r="F64" s="151">
        <v>2</v>
      </c>
      <c r="G64" s="47" t="s">
        <v>37</v>
      </c>
      <c r="H64" s="47" t="s">
        <v>81</v>
      </c>
      <c r="I64" s="47" t="s">
        <v>96</v>
      </c>
      <c r="J64" s="48">
        <v>15199746.689982601</v>
      </c>
      <c r="K64" s="48">
        <v>14849693.5299823</v>
      </c>
      <c r="L64" s="48">
        <v>15258897.0899822</v>
      </c>
      <c r="M64" s="48">
        <v>14811533.309986901</v>
      </c>
      <c r="N64" s="48">
        <v>9077766.20999486</v>
      </c>
      <c r="O64" s="48">
        <v>11333507.749993499</v>
      </c>
      <c r="P64" s="48">
        <v>11236573.699993899</v>
      </c>
      <c r="Q64" s="48">
        <v>11844496.8399926</v>
      </c>
    </row>
    <row r="65" spans="1:17" x14ac:dyDescent="0.3">
      <c r="A65" s="34">
        <f>IF($B65='Lookup (hidden)'!$F$12,IF($E65='Lookup (hidden)'!$F$13,IF($D65='Lookup (hidden)'!$F$14,IF($F65='Lookup (hidden)'!$F$15,IF($G65='Lookup (hidden)'!$F$16,IF($H65='Lookup (hidden)'!$F$17,1,0),0),0),0),0),0)</f>
        <v>0</v>
      </c>
      <c r="B65" s="47" t="s">
        <v>80</v>
      </c>
      <c r="C65" s="59"/>
      <c r="D65" s="47" t="s">
        <v>37</v>
      </c>
      <c r="E65" s="47" t="s">
        <v>37</v>
      </c>
      <c r="F65" s="151">
        <v>2</v>
      </c>
      <c r="G65" s="47" t="s">
        <v>37</v>
      </c>
      <c r="H65" s="47" t="s">
        <v>81</v>
      </c>
      <c r="I65" s="47" t="s">
        <v>97</v>
      </c>
      <c r="J65" s="48">
        <v>260449.259999987</v>
      </c>
      <c r="K65" s="48">
        <v>284183.64999998099</v>
      </c>
      <c r="L65" s="48">
        <v>292806.13999998203</v>
      </c>
      <c r="M65" s="48">
        <v>728065.33000024897</v>
      </c>
      <c r="N65" s="48">
        <v>6033683.4600025602</v>
      </c>
      <c r="O65" s="48">
        <v>4370829.4599983599</v>
      </c>
      <c r="P65" s="48">
        <v>4902815.0600020597</v>
      </c>
      <c r="Q65" s="48">
        <v>5569221.2500020703</v>
      </c>
    </row>
    <row r="66" spans="1:17" x14ac:dyDescent="0.3">
      <c r="A66" s="34">
        <f>IF($B66='Lookup (hidden)'!$F$12,IF($E66='Lookup (hidden)'!$F$13,IF($D66='Lookup (hidden)'!$F$14,IF($F66='Lookup (hidden)'!$F$15,IF($G66='Lookup (hidden)'!$F$16,IF($H66='Lookup (hidden)'!$F$17,1,0),0),0),0),0),0)</f>
        <v>0</v>
      </c>
      <c r="B66" s="47" t="s">
        <v>80</v>
      </c>
      <c r="C66" s="59"/>
      <c r="D66" s="47" t="s">
        <v>37</v>
      </c>
      <c r="E66" s="47" t="s">
        <v>37</v>
      </c>
      <c r="F66" s="151">
        <v>3</v>
      </c>
      <c r="G66" s="47" t="s">
        <v>37</v>
      </c>
      <c r="H66" s="47" t="s">
        <v>81</v>
      </c>
      <c r="I66" s="47" t="s">
        <v>96</v>
      </c>
      <c r="J66" s="48">
        <v>13621279.4399863</v>
      </c>
      <c r="K66" s="48">
        <v>13212980.0199873</v>
      </c>
      <c r="L66" s="48">
        <v>13940932.9299856</v>
      </c>
      <c r="M66" s="48">
        <v>13568749.109988799</v>
      </c>
      <c r="N66" s="48">
        <v>8016076.4499952197</v>
      </c>
      <c r="O66" s="48">
        <v>10133821.199996499</v>
      </c>
      <c r="P66" s="48">
        <v>10132388.039996799</v>
      </c>
      <c r="Q66" s="48">
        <v>10473412.4999968</v>
      </c>
    </row>
    <row r="67" spans="1:17" x14ac:dyDescent="0.3">
      <c r="A67" s="34">
        <f>IF($B67='Lookup (hidden)'!$F$12,IF($E67='Lookup (hidden)'!$F$13,IF($D67='Lookup (hidden)'!$F$14,IF($F67='Lookup (hidden)'!$F$15,IF($G67='Lookup (hidden)'!$F$16,IF($H67='Lookup (hidden)'!$F$17,1,0),0),0),0),0),0)</f>
        <v>0</v>
      </c>
      <c r="B67" s="47" t="s">
        <v>80</v>
      </c>
      <c r="C67" s="59"/>
      <c r="D67" s="47" t="s">
        <v>37</v>
      </c>
      <c r="E67" s="47" t="s">
        <v>37</v>
      </c>
      <c r="F67" s="151">
        <v>3</v>
      </c>
      <c r="G67" s="47" t="s">
        <v>37</v>
      </c>
      <c r="H67" s="47" t="s">
        <v>81</v>
      </c>
      <c r="I67" s="47" t="s">
        <v>97</v>
      </c>
      <c r="J67" s="48">
        <v>230827.71999998999</v>
      </c>
      <c r="K67" s="48">
        <v>271975.02999997803</v>
      </c>
      <c r="L67" s="48">
        <v>270750.51999997802</v>
      </c>
      <c r="M67" s="48">
        <v>709915.26000022597</v>
      </c>
      <c r="N67" s="48">
        <v>5738691.77000276</v>
      </c>
      <c r="O67" s="48">
        <v>4186095.7099995301</v>
      </c>
      <c r="P67" s="48">
        <v>4769494.5500006601</v>
      </c>
      <c r="Q67" s="48">
        <v>5367298.7600023504</v>
      </c>
    </row>
    <row r="68" spans="1:17" x14ac:dyDescent="0.3">
      <c r="A68" s="34">
        <f>IF($B68='Lookup (hidden)'!$F$12,IF($E68='Lookup (hidden)'!$F$13,IF($D68='Lookup (hidden)'!$F$14,IF($F68='Lookup (hidden)'!$F$15,IF($G68='Lookup (hidden)'!$F$16,IF($H68='Lookup (hidden)'!$F$17,1,0),0),0),0),0),0)</f>
        <v>0</v>
      </c>
      <c r="B68" s="47" t="s">
        <v>80</v>
      </c>
      <c r="C68" s="59"/>
      <c r="D68" s="47" t="s">
        <v>37</v>
      </c>
      <c r="E68" s="47" t="s">
        <v>37</v>
      </c>
      <c r="F68" s="151">
        <v>4</v>
      </c>
      <c r="G68" s="47" t="s">
        <v>37</v>
      </c>
      <c r="H68" s="47" t="s">
        <v>81</v>
      </c>
      <c r="I68" s="47" t="s">
        <v>96</v>
      </c>
      <c r="J68" s="48">
        <v>13205418.759988301</v>
      </c>
      <c r="K68" s="48">
        <v>12698108.849989001</v>
      </c>
      <c r="L68" s="48">
        <v>13304834.7599879</v>
      </c>
      <c r="M68" s="48">
        <v>13041084.8799902</v>
      </c>
      <c r="N68" s="48">
        <v>7305408.6899960199</v>
      </c>
      <c r="O68" s="48">
        <v>9663610.9099972602</v>
      </c>
      <c r="P68" s="48">
        <v>9705433.9399979599</v>
      </c>
      <c r="Q68" s="48">
        <v>10242041.429997399</v>
      </c>
    </row>
    <row r="69" spans="1:17" x14ac:dyDescent="0.3">
      <c r="A69" s="34">
        <f>IF($B69='Lookup (hidden)'!$F$12,IF($E69='Lookup (hidden)'!$F$13,IF($D69='Lookup (hidden)'!$F$14,IF($F69='Lookup (hidden)'!$F$15,IF($G69='Lookup (hidden)'!$F$16,IF($H69='Lookup (hidden)'!$F$17,1,0),0),0),0),0),0)</f>
        <v>0</v>
      </c>
      <c r="B69" s="47" t="s">
        <v>80</v>
      </c>
      <c r="C69" s="59"/>
      <c r="D69" s="47" t="s">
        <v>37</v>
      </c>
      <c r="E69" s="47" t="s">
        <v>37</v>
      </c>
      <c r="F69" s="151">
        <v>4</v>
      </c>
      <c r="G69" s="47" t="s">
        <v>37</v>
      </c>
      <c r="H69" s="47" t="s">
        <v>81</v>
      </c>
      <c r="I69" s="47" t="s">
        <v>97</v>
      </c>
      <c r="J69" s="48">
        <v>228580.11999998899</v>
      </c>
      <c r="K69" s="48">
        <v>271872.449999979</v>
      </c>
      <c r="L69" s="48">
        <v>265672.299999977</v>
      </c>
      <c r="M69" s="48">
        <v>703837.04000021797</v>
      </c>
      <c r="N69" s="48">
        <v>5616925.0000027902</v>
      </c>
      <c r="O69" s="48">
        <v>4022720.1099995901</v>
      </c>
      <c r="P69" s="48">
        <v>4608470.7499991702</v>
      </c>
      <c r="Q69" s="48">
        <v>5109635.7700024797</v>
      </c>
    </row>
    <row r="70" spans="1:17" x14ac:dyDescent="0.3">
      <c r="A70" s="34">
        <f>IF($B70='Lookup (hidden)'!$F$12,IF($E70='Lookup (hidden)'!$F$13,IF($D70='Lookup (hidden)'!$F$14,IF($F70='Lookup (hidden)'!$F$15,IF($G70='Lookup (hidden)'!$F$16,IF($H70='Lookup (hidden)'!$F$17,1,0),0),0),0),0),0)</f>
        <v>0</v>
      </c>
      <c r="B70" s="47" t="s">
        <v>80</v>
      </c>
      <c r="C70" s="59"/>
      <c r="D70" s="47" t="s">
        <v>37</v>
      </c>
      <c r="E70" s="47" t="s">
        <v>37</v>
      </c>
      <c r="F70" s="151">
        <v>5</v>
      </c>
      <c r="G70" s="47" t="s">
        <v>37</v>
      </c>
      <c r="H70" s="47" t="s">
        <v>81</v>
      </c>
      <c r="I70" s="47" t="s">
        <v>96</v>
      </c>
      <c r="J70" s="48">
        <v>11929189.109990699</v>
      </c>
      <c r="K70" s="48">
        <v>11459471.809991401</v>
      </c>
      <c r="L70" s="48">
        <v>11804824.839991599</v>
      </c>
      <c r="M70" s="48">
        <v>11526949.0499938</v>
      </c>
      <c r="N70" s="48">
        <v>6292952.4299974004</v>
      </c>
      <c r="O70" s="48">
        <v>8333456.4299972299</v>
      </c>
      <c r="P70" s="48">
        <v>8776108.9199970402</v>
      </c>
      <c r="Q70" s="48">
        <v>8978676.3499976993</v>
      </c>
    </row>
    <row r="71" spans="1:17" x14ac:dyDescent="0.3">
      <c r="A71" s="34">
        <f>IF($B71='Lookup (hidden)'!$F$12,IF($E71='Lookup (hidden)'!$F$13,IF($D71='Lookup (hidden)'!$F$14,IF($F71='Lookup (hidden)'!$F$15,IF($G71='Lookup (hidden)'!$F$16,IF($H71='Lookup (hidden)'!$F$17,1,0),0),0),0),0),0)</f>
        <v>0</v>
      </c>
      <c r="B71" s="47" t="s">
        <v>80</v>
      </c>
      <c r="C71" s="59"/>
      <c r="D71" s="47" t="s">
        <v>37</v>
      </c>
      <c r="E71" s="47" t="s">
        <v>37</v>
      </c>
      <c r="F71" s="151">
        <v>5</v>
      </c>
      <c r="G71" s="47" t="s">
        <v>37</v>
      </c>
      <c r="H71" s="47" t="s">
        <v>81</v>
      </c>
      <c r="I71" s="47" t="s">
        <v>97</v>
      </c>
      <c r="J71" s="48">
        <v>218718.939999992</v>
      </c>
      <c r="K71" s="48">
        <v>235497.28999998001</v>
      </c>
      <c r="L71" s="48">
        <v>248085.39999997901</v>
      </c>
      <c r="M71" s="48">
        <v>662533.98000019696</v>
      </c>
      <c r="N71" s="48">
        <v>5388433.3100028401</v>
      </c>
      <c r="O71" s="48">
        <v>3825966.7399994899</v>
      </c>
      <c r="P71" s="48">
        <v>4361246.6599987</v>
      </c>
      <c r="Q71" s="48">
        <v>4882388.0900024297</v>
      </c>
    </row>
    <row r="72" spans="1:17" x14ac:dyDescent="0.3">
      <c r="A72" s="34">
        <f>IF($B72='Lookup (hidden)'!$F$12,IF($E72='Lookup (hidden)'!$F$13,IF($D72='Lookup (hidden)'!$F$14,IF($F72='Lookup (hidden)'!$F$15,IF($G72='Lookup (hidden)'!$F$16,IF($H72='Lookup (hidden)'!$F$17,1,0),0),0),0),0),0)</f>
        <v>0</v>
      </c>
      <c r="B72" s="47" t="s">
        <v>82</v>
      </c>
      <c r="C72" s="59"/>
      <c r="D72" s="47" t="s">
        <v>37</v>
      </c>
      <c r="E72" s="47" t="s">
        <v>37</v>
      </c>
      <c r="F72" s="151">
        <v>1</v>
      </c>
      <c r="G72" s="47" t="s">
        <v>37</v>
      </c>
      <c r="H72" s="47" t="s">
        <v>81</v>
      </c>
      <c r="I72" s="47" t="s">
        <v>96</v>
      </c>
      <c r="J72" s="48">
        <v>9620823.60000211</v>
      </c>
      <c r="K72" s="48">
        <v>9121068.0300038103</v>
      </c>
      <c r="L72" s="48">
        <v>9490997.7300040107</v>
      </c>
      <c r="M72" s="48">
        <v>9053131.0700036492</v>
      </c>
      <c r="N72" s="48">
        <v>4406800.6500001401</v>
      </c>
      <c r="O72" s="48">
        <v>4971806.93000207</v>
      </c>
      <c r="P72" s="48">
        <v>5285551.5899994401</v>
      </c>
      <c r="Q72" s="48">
        <v>5786348.9099994404</v>
      </c>
    </row>
    <row r="73" spans="1:17" x14ac:dyDescent="0.3">
      <c r="A73" s="34">
        <f>IF($B73='Lookup (hidden)'!$F$12,IF($E73='Lookup (hidden)'!$F$13,IF($D73='Lookup (hidden)'!$F$14,IF($F73='Lookup (hidden)'!$F$15,IF($G73='Lookup (hidden)'!$F$16,IF($H73='Lookup (hidden)'!$F$17,1,0),0),0),0),0),0)</f>
        <v>0</v>
      </c>
      <c r="B73" s="47" t="s">
        <v>82</v>
      </c>
      <c r="C73" s="59"/>
      <c r="D73" s="47" t="s">
        <v>37</v>
      </c>
      <c r="E73" s="47" t="s">
        <v>37</v>
      </c>
      <c r="F73" s="151">
        <v>1</v>
      </c>
      <c r="G73" s="47" t="s">
        <v>37</v>
      </c>
      <c r="H73" s="47" t="s">
        <v>81</v>
      </c>
      <c r="I73" s="47" t="s">
        <v>97</v>
      </c>
      <c r="J73" s="48">
        <v>101007.689999999</v>
      </c>
      <c r="K73" s="48">
        <v>93810.679999999003</v>
      </c>
      <c r="L73" s="48">
        <v>118612.229999998</v>
      </c>
      <c r="M73" s="48">
        <v>893389.43000004895</v>
      </c>
      <c r="N73" s="48">
        <v>6009237.9499989701</v>
      </c>
      <c r="O73" s="48">
        <v>4991131.3300040197</v>
      </c>
      <c r="P73" s="48">
        <v>5312858.7400018796</v>
      </c>
      <c r="Q73" s="48">
        <v>5541132.47000397</v>
      </c>
    </row>
    <row r="74" spans="1:17" x14ac:dyDescent="0.3">
      <c r="A74" s="34">
        <f>IF($B74='Lookup (hidden)'!$F$12,IF($E74='Lookup (hidden)'!$F$13,IF($D74='Lookup (hidden)'!$F$14,IF($F74='Lookup (hidden)'!$F$15,IF($G74='Lookup (hidden)'!$F$16,IF($H74='Lookup (hidden)'!$F$17,1,0),0),0),0),0),0)</f>
        <v>0</v>
      </c>
      <c r="B74" s="47" t="s">
        <v>82</v>
      </c>
      <c r="C74" s="59"/>
      <c r="D74" s="47" t="s">
        <v>37</v>
      </c>
      <c r="E74" s="47" t="s">
        <v>37</v>
      </c>
      <c r="F74" s="151">
        <v>2</v>
      </c>
      <c r="G74" s="47" t="s">
        <v>37</v>
      </c>
      <c r="H74" s="47" t="s">
        <v>81</v>
      </c>
      <c r="I74" s="47" t="s">
        <v>96</v>
      </c>
      <c r="J74" s="48">
        <v>8392017.6000033394</v>
      </c>
      <c r="K74" s="48">
        <v>7917059.9000051403</v>
      </c>
      <c r="L74" s="48">
        <v>8045932.6100051003</v>
      </c>
      <c r="M74" s="48">
        <v>7580406.8800045</v>
      </c>
      <c r="N74" s="48">
        <v>3543201.0300000398</v>
      </c>
      <c r="O74" s="48">
        <v>4341282.1800013101</v>
      </c>
      <c r="P74" s="48">
        <v>4335506.2200007001</v>
      </c>
      <c r="Q74" s="48">
        <v>4808108.2799993996</v>
      </c>
    </row>
    <row r="75" spans="1:17" x14ac:dyDescent="0.3">
      <c r="A75" s="34">
        <f>IF($B75='Lookup (hidden)'!$F$12,IF($E75='Lookup (hidden)'!$F$13,IF($D75='Lookup (hidden)'!$F$14,IF($F75='Lookup (hidden)'!$F$15,IF($G75='Lookup (hidden)'!$F$16,IF($H75='Lookup (hidden)'!$F$17,1,0),0),0),0),0),0)</f>
        <v>0</v>
      </c>
      <c r="B75" s="47" t="s">
        <v>82</v>
      </c>
      <c r="C75" s="59"/>
      <c r="D75" s="47" t="s">
        <v>37</v>
      </c>
      <c r="E75" s="47" t="s">
        <v>37</v>
      </c>
      <c r="F75" s="151">
        <v>2</v>
      </c>
      <c r="G75" s="47" t="s">
        <v>37</v>
      </c>
      <c r="H75" s="47" t="s">
        <v>81</v>
      </c>
      <c r="I75" s="47" t="s">
        <v>97</v>
      </c>
      <c r="J75" s="48">
        <v>92511.769999999</v>
      </c>
      <c r="K75" s="48">
        <v>91043.849999999293</v>
      </c>
      <c r="L75" s="48">
        <v>113008.02999999899</v>
      </c>
      <c r="M75" s="48">
        <v>833426.25000004098</v>
      </c>
      <c r="N75" s="48">
        <v>5390802.3199989004</v>
      </c>
      <c r="O75" s="48">
        <v>4578352.1100044399</v>
      </c>
      <c r="P75" s="48">
        <v>4890001.1500019096</v>
      </c>
      <c r="Q75" s="48">
        <v>5163947.07000353</v>
      </c>
    </row>
    <row r="76" spans="1:17" x14ac:dyDescent="0.3">
      <c r="A76" s="34">
        <f>IF($B76='Lookup (hidden)'!$F$12,IF($E76='Lookup (hidden)'!$F$13,IF($D76='Lookup (hidden)'!$F$14,IF($F76='Lookup (hidden)'!$F$15,IF($G76='Lookup (hidden)'!$F$16,IF($H76='Lookup (hidden)'!$F$17,1,0),0),0),0),0),0)</f>
        <v>0</v>
      </c>
      <c r="B76" s="47" t="s">
        <v>82</v>
      </c>
      <c r="C76" s="59"/>
      <c r="D76" s="47" t="s">
        <v>37</v>
      </c>
      <c r="E76" s="47" t="s">
        <v>37</v>
      </c>
      <c r="F76" s="151">
        <v>3</v>
      </c>
      <c r="G76" s="47" t="s">
        <v>37</v>
      </c>
      <c r="H76" s="47" t="s">
        <v>81</v>
      </c>
      <c r="I76" s="47" t="s">
        <v>96</v>
      </c>
      <c r="J76" s="48">
        <v>8254829.3700035103</v>
      </c>
      <c r="K76" s="48">
        <v>7710995.22000519</v>
      </c>
      <c r="L76" s="48">
        <v>7990848.8700052304</v>
      </c>
      <c r="M76" s="48">
        <v>7529716.67000461</v>
      </c>
      <c r="N76" s="48">
        <v>3360688.0900001298</v>
      </c>
      <c r="O76" s="48">
        <v>3994235.0100010498</v>
      </c>
      <c r="P76" s="48">
        <v>4127183.55000054</v>
      </c>
      <c r="Q76" s="48">
        <v>4567721.6999994703</v>
      </c>
    </row>
    <row r="77" spans="1:17" x14ac:dyDescent="0.3">
      <c r="A77" s="34">
        <f>IF($B77='Lookup (hidden)'!$F$12,IF($E77='Lookup (hidden)'!$F$13,IF($D77='Lookup (hidden)'!$F$14,IF($F77='Lookup (hidden)'!$F$15,IF($G77='Lookup (hidden)'!$F$16,IF($H77='Lookup (hidden)'!$F$17,1,0),0),0),0),0),0)</f>
        <v>0</v>
      </c>
      <c r="B77" s="47" t="s">
        <v>82</v>
      </c>
      <c r="C77" s="59"/>
      <c r="D77" s="47" t="s">
        <v>37</v>
      </c>
      <c r="E77" s="47" t="s">
        <v>37</v>
      </c>
      <c r="F77" s="151">
        <v>3</v>
      </c>
      <c r="G77" s="47" t="s">
        <v>37</v>
      </c>
      <c r="H77" s="47" t="s">
        <v>81</v>
      </c>
      <c r="I77" s="47" t="s">
        <v>97</v>
      </c>
      <c r="J77" s="48">
        <v>90806.979999998905</v>
      </c>
      <c r="K77" s="48">
        <v>98991.1099999992</v>
      </c>
      <c r="L77" s="48">
        <v>113379.519999999</v>
      </c>
      <c r="M77" s="48">
        <v>866535.71000004199</v>
      </c>
      <c r="N77" s="48">
        <v>5493063.4299989399</v>
      </c>
      <c r="O77" s="48">
        <v>4618882.7300045304</v>
      </c>
      <c r="P77" s="48">
        <v>5000126.2000019597</v>
      </c>
      <c r="Q77" s="48">
        <v>5331877.3200037898</v>
      </c>
    </row>
    <row r="78" spans="1:17" x14ac:dyDescent="0.3">
      <c r="A78" s="34">
        <f>IF($B78='Lookup (hidden)'!$F$12,IF($E78='Lookup (hidden)'!$F$13,IF($D78='Lookup (hidden)'!$F$14,IF($F78='Lookup (hidden)'!$F$15,IF($G78='Lookup (hidden)'!$F$16,IF($H78='Lookup (hidden)'!$F$17,1,0),0),0),0),0),0)</f>
        <v>0</v>
      </c>
      <c r="B78" s="47" t="s">
        <v>82</v>
      </c>
      <c r="C78" s="59"/>
      <c r="D78" s="47" t="s">
        <v>37</v>
      </c>
      <c r="E78" s="47" t="s">
        <v>37</v>
      </c>
      <c r="F78" s="151">
        <v>4</v>
      </c>
      <c r="G78" s="47" t="s">
        <v>37</v>
      </c>
      <c r="H78" s="47" t="s">
        <v>81</v>
      </c>
      <c r="I78" s="47" t="s">
        <v>96</v>
      </c>
      <c r="J78" s="48">
        <v>8111577.9700036496</v>
      </c>
      <c r="K78" s="48">
        <v>7496994.8100052802</v>
      </c>
      <c r="L78" s="48">
        <v>7718825.1500054002</v>
      </c>
      <c r="M78" s="48">
        <v>7203934.7200051304</v>
      </c>
      <c r="N78" s="48">
        <v>3160272.0300003402</v>
      </c>
      <c r="O78" s="48">
        <v>3671113.2200008901</v>
      </c>
      <c r="P78" s="48">
        <v>3956429.0600005998</v>
      </c>
      <c r="Q78" s="48">
        <v>4530847.4999997504</v>
      </c>
    </row>
    <row r="79" spans="1:17" x14ac:dyDescent="0.3">
      <c r="A79" s="34">
        <f>IF($B79='Lookup (hidden)'!$F$12,IF($E79='Lookup (hidden)'!$F$13,IF($D79='Lookup (hidden)'!$F$14,IF($F79='Lookup (hidden)'!$F$15,IF($G79='Lookup (hidden)'!$F$16,IF($H79='Lookup (hidden)'!$F$17,1,0),0),0),0),0),0)</f>
        <v>0</v>
      </c>
      <c r="B79" s="47" t="s">
        <v>82</v>
      </c>
      <c r="C79" s="59"/>
      <c r="D79" s="47" t="s">
        <v>37</v>
      </c>
      <c r="E79" s="47" t="s">
        <v>37</v>
      </c>
      <c r="F79" s="151">
        <v>4</v>
      </c>
      <c r="G79" s="47" t="s">
        <v>37</v>
      </c>
      <c r="H79" s="47" t="s">
        <v>81</v>
      </c>
      <c r="I79" s="47" t="s">
        <v>97</v>
      </c>
      <c r="J79" s="48">
        <v>109041.739999999</v>
      </c>
      <c r="K79" s="48">
        <v>118553.549999999</v>
      </c>
      <c r="L79" s="48">
        <v>127280.119999998</v>
      </c>
      <c r="M79" s="48">
        <v>862784.41000003403</v>
      </c>
      <c r="N79" s="48">
        <v>5510505.3199990802</v>
      </c>
      <c r="O79" s="48">
        <v>4627562.7800045703</v>
      </c>
      <c r="P79" s="48">
        <v>5093070.0700021302</v>
      </c>
      <c r="Q79" s="48">
        <v>5386533.5600038003</v>
      </c>
    </row>
    <row r="80" spans="1:17" x14ac:dyDescent="0.3">
      <c r="A80" s="34">
        <f>IF($B80='Lookup (hidden)'!$F$12,IF($E80='Lookup (hidden)'!$F$13,IF($D80='Lookup (hidden)'!$F$14,IF($F80='Lookup (hidden)'!$F$15,IF($G80='Lookup (hidden)'!$F$16,IF($H80='Lookup (hidden)'!$F$17,1,0),0),0),0),0),0)</f>
        <v>0</v>
      </c>
      <c r="B80" s="47" t="s">
        <v>82</v>
      </c>
      <c r="C80" s="59"/>
      <c r="D80" s="47" t="s">
        <v>37</v>
      </c>
      <c r="E80" s="47" t="s">
        <v>37</v>
      </c>
      <c r="F80" s="151">
        <v>5</v>
      </c>
      <c r="G80" s="47" t="s">
        <v>37</v>
      </c>
      <c r="H80" s="47" t="s">
        <v>81</v>
      </c>
      <c r="I80" s="47" t="s">
        <v>96</v>
      </c>
      <c r="J80" s="48">
        <v>7451069.1300031096</v>
      </c>
      <c r="K80" s="48">
        <v>7067189.5700052204</v>
      </c>
      <c r="L80" s="48">
        <v>7281862.1800053203</v>
      </c>
      <c r="M80" s="48">
        <v>6870144.9100048002</v>
      </c>
      <c r="N80" s="48">
        <v>2881462.0800001998</v>
      </c>
      <c r="O80" s="48">
        <v>3394024.8700007298</v>
      </c>
      <c r="P80" s="48">
        <v>3677102.14000049</v>
      </c>
      <c r="Q80" s="48">
        <v>4051916.1899999501</v>
      </c>
    </row>
    <row r="81" spans="1:17" x14ac:dyDescent="0.3">
      <c r="A81" s="34">
        <f>IF($B81='Lookup (hidden)'!$F$12,IF($E81='Lookup (hidden)'!$F$13,IF($D81='Lookup (hidden)'!$F$14,IF($F81='Lookup (hidden)'!$F$15,IF($G81='Lookup (hidden)'!$F$16,IF($H81='Lookup (hidden)'!$F$17,1,0),0),0),0),0),0)</f>
        <v>0</v>
      </c>
      <c r="B81" s="47" t="s">
        <v>82</v>
      </c>
      <c r="C81" s="59"/>
      <c r="D81" s="47" t="s">
        <v>37</v>
      </c>
      <c r="E81" s="47" t="s">
        <v>37</v>
      </c>
      <c r="F81" s="151">
        <v>5</v>
      </c>
      <c r="G81" s="47" t="s">
        <v>37</v>
      </c>
      <c r="H81" s="47" t="s">
        <v>81</v>
      </c>
      <c r="I81" s="47" t="s">
        <v>97</v>
      </c>
      <c r="J81" s="48">
        <v>112038.96999999799</v>
      </c>
      <c r="K81" s="48">
        <v>120839.75999999901</v>
      </c>
      <c r="L81" s="48">
        <v>141025.769999999</v>
      </c>
      <c r="M81" s="48">
        <v>819125.03000003204</v>
      </c>
      <c r="N81" s="48">
        <v>5264124.6399990497</v>
      </c>
      <c r="O81" s="48">
        <v>4479093.3000044301</v>
      </c>
      <c r="P81" s="48">
        <v>4907898.4900019197</v>
      </c>
      <c r="Q81" s="48">
        <v>5177314.4200033201</v>
      </c>
    </row>
    <row r="82" spans="1:17" x14ac:dyDescent="0.3">
      <c r="A82" s="34">
        <f>IF($B82='Lookup (hidden)'!$F$12,IF($E82='Lookup (hidden)'!$F$13,IF($D82='Lookup (hidden)'!$F$14,IF($F82='Lookup (hidden)'!$F$15,IF($G82='Lookup (hidden)'!$F$16,IF($H82='Lookup (hidden)'!$F$17,1,0),0),0),0),0),0)</f>
        <v>0</v>
      </c>
      <c r="B82" s="47" t="s">
        <v>73</v>
      </c>
      <c r="C82" s="59"/>
      <c r="D82" s="47" t="s">
        <v>37</v>
      </c>
      <c r="E82" s="47" t="s">
        <v>37</v>
      </c>
      <c r="F82" s="151">
        <v>1</v>
      </c>
      <c r="G82" s="47" t="s">
        <v>37</v>
      </c>
      <c r="H82" s="47" t="s">
        <v>81</v>
      </c>
      <c r="I82" s="47" t="s">
        <v>96</v>
      </c>
      <c r="J82" s="48">
        <v>2141237.83999934</v>
      </c>
      <c r="K82" s="48">
        <v>2044792.05999939</v>
      </c>
      <c r="L82" s="48">
        <v>2142300.7699993602</v>
      </c>
      <c r="M82" s="48">
        <v>1874837.9599995301</v>
      </c>
      <c r="N82" s="48">
        <v>933172.00000008906</v>
      </c>
      <c r="O82" s="48">
        <v>1238787.9500001399</v>
      </c>
      <c r="P82" s="48">
        <v>1101917.0100001199</v>
      </c>
      <c r="Q82" s="48">
        <v>1111535.33000011</v>
      </c>
    </row>
    <row r="83" spans="1:17" x14ac:dyDescent="0.3">
      <c r="A83" s="34">
        <f>IF($B83='Lookup (hidden)'!$F$12,IF($E83='Lookup (hidden)'!$F$13,IF($D83='Lookup (hidden)'!$F$14,IF($F83='Lookup (hidden)'!$F$15,IF($G83='Lookup (hidden)'!$F$16,IF($H83='Lookup (hidden)'!$F$17,1,0),0),0),0),0),0)</f>
        <v>0</v>
      </c>
      <c r="B83" s="47" t="s">
        <v>73</v>
      </c>
      <c r="C83" s="59"/>
      <c r="D83" s="47" t="s">
        <v>37</v>
      </c>
      <c r="E83" s="47" t="s">
        <v>37</v>
      </c>
      <c r="F83" s="151">
        <v>1</v>
      </c>
      <c r="G83" s="47" t="s">
        <v>37</v>
      </c>
      <c r="H83" s="47" t="s">
        <v>81</v>
      </c>
      <c r="I83" s="47" t="s">
        <v>97</v>
      </c>
      <c r="J83" s="48">
        <v>1376</v>
      </c>
      <c r="K83" s="48">
        <v>2002.2</v>
      </c>
      <c r="L83" s="48">
        <v>1125</v>
      </c>
      <c r="M83" s="48">
        <v>127947.830000002</v>
      </c>
      <c r="N83" s="48">
        <v>977418.94000008504</v>
      </c>
      <c r="O83" s="48">
        <v>799067.00000002806</v>
      </c>
      <c r="P83" s="48">
        <v>1070640.6900001201</v>
      </c>
      <c r="Q83" s="48">
        <v>1158169.31000018</v>
      </c>
    </row>
    <row r="84" spans="1:17" x14ac:dyDescent="0.3">
      <c r="A84" s="34">
        <f>IF($B84='Lookup (hidden)'!$F$12,IF($E84='Lookup (hidden)'!$F$13,IF($D84='Lookup (hidden)'!$F$14,IF($F84='Lookup (hidden)'!$F$15,IF($G84='Lookup (hidden)'!$F$16,IF($H84='Lookup (hidden)'!$F$17,1,0),0),0),0),0),0)</f>
        <v>0</v>
      </c>
      <c r="B84" s="47" t="s">
        <v>73</v>
      </c>
      <c r="C84" s="59"/>
      <c r="D84" s="47" t="s">
        <v>37</v>
      </c>
      <c r="E84" s="47" t="s">
        <v>37</v>
      </c>
      <c r="F84" s="151">
        <v>2</v>
      </c>
      <c r="G84" s="47" t="s">
        <v>37</v>
      </c>
      <c r="H84" s="47" t="s">
        <v>81</v>
      </c>
      <c r="I84" s="47" t="s">
        <v>96</v>
      </c>
      <c r="J84" s="48">
        <v>2003436.59999952</v>
      </c>
      <c r="K84" s="48">
        <v>1954156.3899995501</v>
      </c>
      <c r="L84" s="48">
        <v>1984557.74999956</v>
      </c>
      <c r="M84" s="48">
        <v>1787188.02999955</v>
      </c>
      <c r="N84" s="48">
        <v>830649.69000007398</v>
      </c>
      <c r="O84" s="48">
        <v>1124204.7300001199</v>
      </c>
      <c r="P84" s="48">
        <v>982188.65000009001</v>
      </c>
      <c r="Q84" s="48">
        <v>986566.28000008303</v>
      </c>
    </row>
    <row r="85" spans="1:17" x14ac:dyDescent="0.3">
      <c r="A85" s="34">
        <f>IF($B85='Lookup (hidden)'!$F$12,IF($E85='Lookup (hidden)'!$F$13,IF($D85='Lookup (hidden)'!$F$14,IF($F85='Lookup (hidden)'!$F$15,IF($G85='Lookup (hidden)'!$F$16,IF($H85='Lookup (hidden)'!$F$17,1,0),0),0),0),0),0)</f>
        <v>0</v>
      </c>
      <c r="B85" s="47" t="s">
        <v>73</v>
      </c>
      <c r="C85" s="59"/>
      <c r="D85" s="47" t="s">
        <v>37</v>
      </c>
      <c r="E85" s="47" t="s">
        <v>37</v>
      </c>
      <c r="F85" s="151">
        <v>2</v>
      </c>
      <c r="G85" s="47" t="s">
        <v>37</v>
      </c>
      <c r="H85" s="47" t="s">
        <v>81</v>
      </c>
      <c r="I85" s="47" t="s">
        <v>97</v>
      </c>
      <c r="J85" s="48">
        <v>2078.17</v>
      </c>
      <c r="K85" s="48">
        <v>1525.13</v>
      </c>
      <c r="L85" s="48">
        <v>924</v>
      </c>
      <c r="M85" s="48">
        <v>155314.94000000099</v>
      </c>
      <c r="N85" s="48">
        <v>1136248.83000014</v>
      </c>
      <c r="O85" s="48">
        <v>915280.24000004504</v>
      </c>
      <c r="P85" s="48">
        <v>1282605.30000019</v>
      </c>
      <c r="Q85" s="48">
        <v>1324914.8100002301</v>
      </c>
    </row>
    <row r="86" spans="1:17" x14ac:dyDescent="0.3">
      <c r="A86" s="34">
        <f>IF($B86='Lookup (hidden)'!$F$12,IF($E86='Lookup (hidden)'!$F$13,IF($D86='Lookup (hidden)'!$F$14,IF($F86='Lookup (hidden)'!$F$15,IF($G86='Lookup (hidden)'!$F$16,IF($H86='Lookup (hidden)'!$F$17,1,0),0),0),0),0),0)</f>
        <v>0</v>
      </c>
      <c r="B86" s="47" t="s">
        <v>73</v>
      </c>
      <c r="C86" s="59"/>
      <c r="D86" s="47" t="s">
        <v>37</v>
      </c>
      <c r="E86" s="47" t="s">
        <v>37</v>
      </c>
      <c r="F86" s="151">
        <v>3</v>
      </c>
      <c r="G86" s="47" t="s">
        <v>37</v>
      </c>
      <c r="H86" s="47" t="s">
        <v>81</v>
      </c>
      <c r="I86" s="47" t="s">
        <v>96</v>
      </c>
      <c r="J86" s="48">
        <v>1995698.4199995699</v>
      </c>
      <c r="K86" s="48">
        <v>1927686.74999957</v>
      </c>
      <c r="L86" s="48">
        <v>2025782.06999956</v>
      </c>
      <c r="M86" s="48">
        <v>1746935.46999961</v>
      </c>
      <c r="N86" s="48">
        <v>727375.03000007605</v>
      </c>
      <c r="O86" s="48">
        <v>1032049.9000001</v>
      </c>
      <c r="P86" s="48">
        <v>894649.29000009899</v>
      </c>
      <c r="Q86" s="48">
        <v>883396.46000009403</v>
      </c>
    </row>
    <row r="87" spans="1:17" x14ac:dyDescent="0.3">
      <c r="A87" s="34">
        <f>IF($B87='Lookup (hidden)'!$F$12,IF($E87='Lookup (hidden)'!$F$13,IF($D87='Lookup (hidden)'!$F$14,IF($F87='Lookup (hidden)'!$F$15,IF($G87='Lookup (hidden)'!$F$16,IF($H87='Lookup (hidden)'!$F$17,1,0),0),0),0),0),0)</f>
        <v>0</v>
      </c>
      <c r="B87" s="47" t="s">
        <v>73</v>
      </c>
      <c r="C87" s="59"/>
      <c r="D87" s="47" t="s">
        <v>37</v>
      </c>
      <c r="E87" s="47" t="s">
        <v>37</v>
      </c>
      <c r="F87" s="151">
        <v>3</v>
      </c>
      <c r="G87" s="47" t="s">
        <v>37</v>
      </c>
      <c r="H87" s="47" t="s">
        <v>81</v>
      </c>
      <c r="I87" s="47" t="s">
        <v>97</v>
      </c>
      <c r="J87" s="48">
        <v>2730.08</v>
      </c>
      <c r="K87" s="48">
        <v>941.03</v>
      </c>
      <c r="L87" s="48">
        <v>1307.5999999999999</v>
      </c>
      <c r="M87" s="48">
        <v>169908.45</v>
      </c>
      <c r="N87" s="48">
        <v>1203326.9600001499</v>
      </c>
      <c r="O87" s="48">
        <v>961746.01000004006</v>
      </c>
      <c r="P87" s="48">
        <v>1293701.6000001901</v>
      </c>
      <c r="Q87" s="48">
        <v>1352278.1100002199</v>
      </c>
    </row>
    <row r="88" spans="1:17" x14ac:dyDescent="0.3">
      <c r="A88" s="34">
        <f>IF($B88='Lookup (hidden)'!$F$12,IF($E88='Lookup (hidden)'!$F$13,IF($D88='Lookup (hidden)'!$F$14,IF($F88='Lookup (hidden)'!$F$15,IF($G88='Lookup (hidden)'!$F$16,IF($H88='Lookup (hidden)'!$F$17,1,0),0),0),0),0),0)</f>
        <v>0</v>
      </c>
      <c r="B88" s="47" t="s">
        <v>73</v>
      </c>
      <c r="C88" s="59"/>
      <c r="D88" s="47" t="s">
        <v>37</v>
      </c>
      <c r="E88" s="47" t="s">
        <v>37</v>
      </c>
      <c r="F88" s="151">
        <v>4</v>
      </c>
      <c r="G88" s="47" t="s">
        <v>37</v>
      </c>
      <c r="H88" s="47" t="s">
        <v>81</v>
      </c>
      <c r="I88" s="47" t="s">
        <v>96</v>
      </c>
      <c r="J88" s="48">
        <v>1914026.04999958</v>
      </c>
      <c r="K88" s="48">
        <v>1789884.8899995801</v>
      </c>
      <c r="L88" s="48">
        <v>1855453.2599996401</v>
      </c>
      <c r="M88" s="48">
        <v>1691258.1099996101</v>
      </c>
      <c r="N88" s="48">
        <v>649743.59000005899</v>
      </c>
      <c r="O88" s="48">
        <v>954694.76000009605</v>
      </c>
      <c r="P88" s="48">
        <v>823775.27000009199</v>
      </c>
      <c r="Q88" s="48">
        <v>836301.67000010295</v>
      </c>
    </row>
    <row r="89" spans="1:17" x14ac:dyDescent="0.3">
      <c r="A89" s="34">
        <f>IF($B89='Lookup (hidden)'!$F$12,IF($E89='Lookup (hidden)'!$F$13,IF($D89='Lookup (hidden)'!$F$14,IF($F89='Lookup (hidden)'!$F$15,IF($G89='Lookup (hidden)'!$F$16,IF($H89='Lookup (hidden)'!$F$17,1,0),0),0),0),0),0)</f>
        <v>0</v>
      </c>
      <c r="B89" s="47" t="s">
        <v>73</v>
      </c>
      <c r="C89" s="59"/>
      <c r="D89" s="47" t="s">
        <v>37</v>
      </c>
      <c r="E89" s="47" t="s">
        <v>37</v>
      </c>
      <c r="F89" s="151">
        <v>4</v>
      </c>
      <c r="G89" s="47" t="s">
        <v>37</v>
      </c>
      <c r="H89" s="47" t="s">
        <v>81</v>
      </c>
      <c r="I89" s="47" t="s">
        <v>97</v>
      </c>
      <c r="J89" s="48">
        <v>852</v>
      </c>
      <c r="K89" s="48">
        <v>552</v>
      </c>
      <c r="L89" s="48">
        <v>773.5</v>
      </c>
      <c r="M89" s="48">
        <v>158980.06</v>
      </c>
      <c r="N89" s="48">
        <v>1136827.4500001201</v>
      </c>
      <c r="O89" s="48">
        <v>905043.39000003296</v>
      </c>
      <c r="P89" s="48">
        <v>1273226.75000017</v>
      </c>
      <c r="Q89" s="48">
        <v>1312693.5400002101</v>
      </c>
    </row>
    <row r="90" spans="1:17" x14ac:dyDescent="0.3">
      <c r="A90" s="34">
        <f>IF($B90='Lookup (hidden)'!$F$12,IF($E90='Lookup (hidden)'!$F$13,IF($D90='Lookup (hidden)'!$F$14,IF($F90='Lookup (hidden)'!$F$15,IF($G90='Lookup (hidden)'!$F$16,IF($H90='Lookup (hidden)'!$F$17,1,0),0),0),0),0),0)</f>
        <v>0</v>
      </c>
      <c r="B90" s="47" t="s">
        <v>73</v>
      </c>
      <c r="C90" s="59"/>
      <c r="D90" s="47" t="s">
        <v>37</v>
      </c>
      <c r="E90" s="47" t="s">
        <v>37</v>
      </c>
      <c r="F90" s="151">
        <v>5</v>
      </c>
      <c r="G90" s="47" t="s">
        <v>37</v>
      </c>
      <c r="H90" s="47" t="s">
        <v>81</v>
      </c>
      <c r="I90" s="47" t="s">
        <v>96</v>
      </c>
      <c r="J90" s="48">
        <v>2074528.8599996299</v>
      </c>
      <c r="K90" s="48">
        <v>1989858.73999964</v>
      </c>
      <c r="L90" s="48">
        <v>2053477.28999961</v>
      </c>
      <c r="M90" s="48">
        <v>1812428.5699996201</v>
      </c>
      <c r="N90" s="48">
        <v>653410.28000004997</v>
      </c>
      <c r="O90" s="48">
        <v>989803.85000008601</v>
      </c>
      <c r="P90" s="48">
        <v>831757.96000007901</v>
      </c>
      <c r="Q90" s="48">
        <v>813086.73000008101</v>
      </c>
    </row>
    <row r="91" spans="1:17" x14ac:dyDescent="0.3">
      <c r="A91" s="34">
        <f>IF($B91='Lookup (hidden)'!$F$12,IF($E91='Lookup (hidden)'!$F$13,IF($D91='Lookup (hidden)'!$F$14,IF($F91='Lookup (hidden)'!$F$15,IF($G91='Lookup (hidden)'!$F$16,IF($H91='Lookup (hidden)'!$F$17,1,0),0),0),0),0),0)</f>
        <v>0</v>
      </c>
      <c r="B91" s="47" t="s">
        <v>73</v>
      </c>
      <c r="C91" s="59"/>
      <c r="D91" s="47" t="s">
        <v>37</v>
      </c>
      <c r="E91" s="47" t="s">
        <v>37</v>
      </c>
      <c r="F91" s="151">
        <v>5</v>
      </c>
      <c r="G91" s="47" t="s">
        <v>37</v>
      </c>
      <c r="H91" s="47" t="s">
        <v>81</v>
      </c>
      <c r="I91" s="47" t="s">
        <v>97</v>
      </c>
      <c r="J91" s="48">
        <v>647</v>
      </c>
      <c r="K91" s="48">
        <v>546</v>
      </c>
      <c r="L91" s="48">
        <v>1399.98</v>
      </c>
      <c r="M91" s="48">
        <v>191609.73</v>
      </c>
      <c r="N91" s="48">
        <v>1367877.56000016</v>
      </c>
      <c r="O91" s="48">
        <v>1043020.54000003</v>
      </c>
      <c r="P91" s="48">
        <v>1392207.9500001899</v>
      </c>
      <c r="Q91" s="48">
        <v>1430285.23000022</v>
      </c>
    </row>
    <row r="92" spans="1:17" x14ac:dyDescent="0.3">
      <c r="A92" s="34">
        <f>IF($B92='Lookup (hidden)'!$F$12,IF($E92='Lookup (hidden)'!$F$13,IF($D92='Lookup (hidden)'!$F$14,IF($F92='Lookup (hidden)'!$F$15,IF($G92='Lookup (hidden)'!$F$16,IF($H92='Lookup (hidden)'!$F$17,1,0),0),0),0),0),0)</f>
        <v>0</v>
      </c>
      <c r="B92" s="47" t="s">
        <v>69</v>
      </c>
      <c r="C92" s="59"/>
      <c r="D92" s="47" t="s">
        <v>37</v>
      </c>
      <c r="E92" s="47" t="s">
        <v>37</v>
      </c>
      <c r="F92" s="151">
        <v>1</v>
      </c>
      <c r="G92" s="47" t="s">
        <v>37</v>
      </c>
      <c r="H92" s="47" t="s">
        <v>81</v>
      </c>
      <c r="I92" s="47" t="s">
        <v>96</v>
      </c>
      <c r="J92" s="48">
        <v>29863112.550008599</v>
      </c>
      <c r="K92" s="48">
        <v>28671326.370003998</v>
      </c>
      <c r="L92" s="48">
        <v>29228033.760004699</v>
      </c>
      <c r="M92" s="48">
        <v>26490491.889999799</v>
      </c>
      <c r="N92" s="48">
        <v>10662850.379997499</v>
      </c>
      <c r="O92" s="48">
        <v>13967057.109995</v>
      </c>
      <c r="P92" s="48">
        <v>14236394.819994699</v>
      </c>
      <c r="Q92" s="48">
        <v>14008072.5699958</v>
      </c>
    </row>
    <row r="93" spans="1:17" x14ac:dyDescent="0.3">
      <c r="A93" s="34">
        <f>IF($B93='Lookup (hidden)'!$F$12,IF($E93='Lookup (hidden)'!$F$13,IF($D93='Lookup (hidden)'!$F$14,IF($F93='Lookup (hidden)'!$F$15,IF($G93='Lookup (hidden)'!$F$16,IF($H93='Lookup (hidden)'!$F$17,1,0),0),0),0),0),0)</f>
        <v>0</v>
      </c>
      <c r="B93" s="47" t="s">
        <v>69</v>
      </c>
      <c r="C93" s="59"/>
      <c r="D93" s="47" t="s">
        <v>37</v>
      </c>
      <c r="E93" s="47" t="s">
        <v>37</v>
      </c>
      <c r="F93" s="151">
        <v>1</v>
      </c>
      <c r="G93" s="47" t="s">
        <v>37</v>
      </c>
      <c r="H93" s="47" t="s">
        <v>81</v>
      </c>
      <c r="I93" s="47" t="s">
        <v>97</v>
      </c>
      <c r="J93" s="48">
        <v>82777.459999999803</v>
      </c>
      <c r="K93" s="48">
        <v>86326.139999999796</v>
      </c>
      <c r="L93" s="48">
        <v>97064.79</v>
      </c>
      <c r="M93" s="48">
        <v>2428621.2600004398</v>
      </c>
      <c r="N93" s="48">
        <v>19492860.73999</v>
      </c>
      <c r="O93" s="48">
        <v>16857500.639981601</v>
      </c>
      <c r="P93" s="48">
        <v>17641247.029983301</v>
      </c>
      <c r="Q93" s="48">
        <v>19562627.239989702</v>
      </c>
    </row>
    <row r="94" spans="1:17" x14ac:dyDescent="0.3">
      <c r="A94" s="34">
        <f>IF($B94='Lookup (hidden)'!$F$12,IF($E94='Lookup (hidden)'!$F$13,IF($D94='Lookup (hidden)'!$F$14,IF($F94='Lookup (hidden)'!$F$15,IF($G94='Lookup (hidden)'!$F$16,IF($H94='Lookup (hidden)'!$F$17,1,0),0),0),0),0),0)</f>
        <v>0</v>
      </c>
      <c r="B94" s="47" t="s">
        <v>69</v>
      </c>
      <c r="C94" s="59"/>
      <c r="D94" s="47" t="s">
        <v>37</v>
      </c>
      <c r="E94" s="47" t="s">
        <v>37</v>
      </c>
      <c r="F94" s="151">
        <v>2</v>
      </c>
      <c r="G94" s="47" t="s">
        <v>37</v>
      </c>
      <c r="H94" s="47" t="s">
        <v>81</v>
      </c>
      <c r="I94" s="47" t="s">
        <v>96</v>
      </c>
      <c r="J94" s="48">
        <v>27535368.580002401</v>
      </c>
      <c r="K94" s="48">
        <v>25851986.929996502</v>
      </c>
      <c r="L94" s="48">
        <v>26467623.559998199</v>
      </c>
      <c r="M94" s="48">
        <v>23638758.5099934</v>
      </c>
      <c r="N94" s="48">
        <v>8573073.6199987493</v>
      </c>
      <c r="O94" s="48">
        <v>11232273.3299968</v>
      </c>
      <c r="P94" s="48">
        <v>11803201.699995801</v>
      </c>
      <c r="Q94" s="48">
        <v>11486801.2399968</v>
      </c>
    </row>
    <row r="95" spans="1:17" x14ac:dyDescent="0.3">
      <c r="A95" s="34">
        <f>IF($B95='Lookup (hidden)'!$F$12,IF($E95='Lookup (hidden)'!$F$13,IF($D95='Lookup (hidden)'!$F$14,IF($F95='Lookup (hidden)'!$F$15,IF($G95='Lookup (hidden)'!$F$16,IF($H95='Lookup (hidden)'!$F$17,1,0),0),0),0),0),0)</f>
        <v>0</v>
      </c>
      <c r="B95" s="47" t="s">
        <v>69</v>
      </c>
      <c r="C95" s="59"/>
      <c r="D95" s="47" t="s">
        <v>37</v>
      </c>
      <c r="E95" s="47" t="s">
        <v>37</v>
      </c>
      <c r="F95" s="151">
        <v>2</v>
      </c>
      <c r="G95" s="47" t="s">
        <v>37</v>
      </c>
      <c r="H95" s="47" t="s">
        <v>81</v>
      </c>
      <c r="I95" s="47" t="s">
        <v>97</v>
      </c>
      <c r="J95" s="48">
        <v>68500.099999999802</v>
      </c>
      <c r="K95" s="48">
        <v>65661.789999999804</v>
      </c>
      <c r="L95" s="48">
        <v>80817.649999999805</v>
      </c>
      <c r="M95" s="48">
        <v>2436121.8100004699</v>
      </c>
      <c r="N95" s="48">
        <v>19131269.969987702</v>
      </c>
      <c r="O95" s="48">
        <v>16746093.819979999</v>
      </c>
      <c r="P95" s="48">
        <v>17659428.709983099</v>
      </c>
      <c r="Q95" s="48">
        <v>19665211.489989702</v>
      </c>
    </row>
    <row r="96" spans="1:17" x14ac:dyDescent="0.3">
      <c r="A96" s="34">
        <f>IF($B96='Lookup (hidden)'!$F$12,IF($E96='Lookup (hidden)'!$F$13,IF($D96='Lookup (hidden)'!$F$14,IF($F96='Lookup (hidden)'!$F$15,IF($G96='Lookup (hidden)'!$F$16,IF($H96='Lookup (hidden)'!$F$17,1,0),0),0),0),0),0)</f>
        <v>0</v>
      </c>
      <c r="B96" s="47" t="s">
        <v>69</v>
      </c>
      <c r="C96" s="59"/>
      <c r="D96" s="47" t="s">
        <v>37</v>
      </c>
      <c r="E96" s="47" t="s">
        <v>37</v>
      </c>
      <c r="F96" s="151">
        <v>3</v>
      </c>
      <c r="G96" s="47" t="s">
        <v>37</v>
      </c>
      <c r="H96" s="47" t="s">
        <v>81</v>
      </c>
      <c r="I96" s="47" t="s">
        <v>96</v>
      </c>
      <c r="J96" s="48">
        <v>25740983.509998199</v>
      </c>
      <c r="K96" s="48">
        <v>24134326.6199935</v>
      </c>
      <c r="L96" s="48">
        <v>25231000.6399954</v>
      </c>
      <c r="M96" s="48">
        <v>22664757.399991099</v>
      </c>
      <c r="N96" s="48">
        <v>7807076.2099989001</v>
      </c>
      <c r="O96" s="48">
        <v>10463501.199997</v>
      </c>
      <c r="P96" s="48">
        <v>11023594.6799963</v>
      </c>
      <c r="Q96" s="48">
        <v>10727617.099996701</v>
      </c>
    </row>
    <row r="97" spans="1:17" x14ac:dyDescent="0.3">
      <c r="A97" s="34">
        <f>IF($B97='Lookup (hidden)'!$F$12,IF($E97='Lookup (hidden)'!$F$13,IF($D97='Lookup (hidden)'!$F$14,IF($F97='Lookup (hidden)'!$F$15,IF($G97='Lookup (hidden)'!$F$16,IF($H97='Lookup (hidden)'!$F$17,1,0),0),0),0),0),0)</f>
        <v>0</v>
      </c>
      <c r="B97" s="47" t="s">
        <v>69</v>
      </c>
      <c r="C97" s="59"/>
      <c r="D97" s="47" t="s">
        <v>37</v>
      </c>
      <c r="E97" s="47" t="s">
        <v>37</v>
      </c>
      <c r="F97" s="151">
        <v>3</v>
      </c>
      <c r="G97" s="47" t="s">
        <v>37</v>
      </c>
      <c r="H97" s="47" t="s">
        <v>81</v>
      </c>
      <c r="I97" s="47" t="s">
        <v>97</v>
      </c>
      <c r="J97" s="48">
        <v>66860.739999999802</v>
      </c>
      <c r="K97" s="48">
        <v>62047.049999999901</v>
      </c>
      <c r="L97" s="48">
        <v>84486.4399999999</v>
      </c>
      <c r="M97" s="48">
        <v>2372316.96000046</v>
      </c>
      <c r="N97" s="48">
        <v>18684993.909986101</v>
      </c>
      <c r="O97" s="48">
        <v>16314930.999980601</v>
      </c>
      <c r="P97" s="48">
        <v>17440405.799981501</v>
      </c>
      <c r="Q97" s="48">
        <v>19283667.109988101</v>
      </c>
    </row>
    <row r="98" spans="1:17" x14ac:dyDescent="0.3">
      <c r="A98" s="34">
        <f>IF($B98='Lookup (hidden)'!$F$12,IF($E98='Lookup (hidden)'!$F$13,IF($D98='Lookup (hidden)'!$F$14,IF($F98='Lookup (hidden)'!$F$15,IF($G98='Lookup (hidden)'!$F$16,IF($H98='Lookup (hidden)'!$F$17,1,0),0),0),0),0),0)</f>
        <v>0</v>
      </c>
      <c r="B98" s="47" t="s">
        <v>69</v>
      </c>
      <c r="C98" s="59"/>
      <c r="D98" s="47" t="s">
        <v>37</v>
      </c>
      <c r="E98" s="47" t="s">
        <v>37</v>
      </c>
      <c r="F98" s="151">
        <v>4</v>
      </c>
      <c r="G98" s="47" t="s">
        <v>37</v>
      </c>
      <c r="H98" s="47" t="s">
        <v>81</v>
      </c>
      <c r="I98" s="47" t="s">
        <v>96</v>
      </c>
      <c r="J98" s="48">
        <v>24475526.4399959</v>
      </c>
      <c r="K98" s="48">
        <v>22897329.5399912</v>
      </c>
      <c r="L98" s="48">
        <v>24031582.519993201</v>
      </c>
      <c r="M98" s="48">
        <v>21545116.279988401</v>
      </c>
      <c r="N98" s="48">
        <v>6848463.3099994604</v>
      </c>
      <c r="O98" s="48">
        <v>9109447.2399978396</v>
      </c>
      <c r="P98" s="48">
        <v>9785381.6099969894</v>
      </c>
      <c r="Q98" s="48">
        <v>9420545.9899973609</v>
      </c>
    </row>
    <row r="99" spans="1:17" x14ac:dyDescent="0.3">
      <c r="A99" s="34">
        <f>IF($B99='Lookup (hidden)'!$F$12,IF($E99='Lookup (hidden)'!$F$13,IF($D99='Lookup (hidden)'!$F$14,IF($F99='Lookup (hidden)'!$F$15,IF($G99='Lookup (hidden)'!$F$16,IF($H99='Lookup (hidden)'!$F$17,1,0),0),0),0),0),0)</f>
        <v>0</v>
      </c>
      <c r="B99" s="47" t="s">
        <v>69</v>
      </c>
      <c r="C99" s="59"/>
      <c r="D99" s="47" t="s">
        <v>37</v>
      </c>
      <c r="E99" s="47" t="s">
        <v>37</v>
      </c>
      <c r="F99" s="151">
        <v>4</v>
      </c>
      <c r="G99" s="47" t="s">
        <v>37</v>
      </c>
      <c r="H99" s="47" t="s">
        <v>81</v>
      </c>
      <c r="I99" s="47" t="s">
        <v>97</v>
      </c>
      <c r="J99" s="48">
        <v>66577.549999999799</v>
      </c>
      <c r="K99" s="48">
        <v>63206.639999999803</v>
      </c>
      <c r="L99" s="48">
        <v>76744.779999999795</v>
      </c>
      <c r="M99" s="48">
        <v>2361104.8700004499</v>
      </c>
      <c r="N99" s="48">
        <v>18599001.059985399</v>
      </c>
      <c r="O99" s="48">
        <v>16406587.709979801</v>
      </c>
      <c r="P99" s="48">
        <v>17628573.619981699</v>
      </c>
      <c r="Q99" s="48">
        <v>19583837.599988502</v>
      </c>
    </row>
    <row r="100" spans="1:17" x14ac:dyDescent="0.3">
      <c r="A100" s="34">
        <f>IF($B100='Lookup (hidden)'!$F$12,IF($E100='Lookup (hidden)'!$F$13,IF($D100='Lookup (hidden)'!$F$14,IF($F100='Lookup (hidden)'!$F$15,IF($G100='Lookup (hidden)'!$F$16,IF($H100='Lookup (hidden)'!$F$17,1,0),0),0),0),0),0)</f>
        <v>0</v>
      </c>
      <c r="B100" s="47" t="s">
        <v>69</v>
      </c>
      <c r="C100" s="59"/>
      <c r="D100" s="47" t="s">
        <v>37</v>
      </c>
      <c r="E100" s="47" t="s">
        <v>37</v>
      </c>
      <c r="F100" s="151">
        <v>5</v>
      </c>
      <c r="G100" s="47" t="s">
        <v>37</v>
      </c>
      <c r="H100" s="47" t="s">
        <v>81</v>
      </c>
      <c r="I100" s="47" t="s">
        <v>96</v>
      </c>
      <c r="J100" s="48">
        <v>28647272.5900084</v>
      </c>
      <c r="K100" s="48">
        <v>26256993.3800021</v>
      </c>
      <c r="L100" s="48">
        <v>27795368.390003599</v>
      </c>
      <c r="M100" s="48">
        <v>24666428.609996799</v>
      </c>
      <c r="N100" s="48">
        <v>7017943.8199995803</v>
      </c>
      <c r="O100" s="48">
        <v>9246620.2299981192</v>
      </c>
      <c r="P100" s="48">
        <v>10231156.079997201</v>
      </c>
      <c r="Q100" s="48">
        <v>9909221.1499977894</v>
      </c>
    </row>
    <row r="101" spans="1:17" x14ac:dyDescent="0.3">
      <c r="A101" s="34">
        <f>IF($B101='Lookup (hidden)'!$F$12,IF($E101='Lookup (hidden)'!$F$13,IF($D101='Lookup (hidden)'!$F$14,IF($F101='Lookup (hidden)'!$F$15,IF($G101='Lookup (hidden)'!$F$16,IF($H101='Lookup (hidden)'!$F$17,1,0),0),0),0),0),0)</f>
        <v>0</v>
      </c>
      <c r="B101" s="47" t="s">
        <v>69</v>
      </c>
      <c r="C101" s="59"/>
      <c r="D101" s="47" t="s">
        <v>37</v>
      </c>
      <c r="E101" s="47" t="s">
        <v>37</v>
      </c>
      <c r="F101" s="151">
        <v>5</v>
      </c>
      <c r="G101" s="47" t="s">
        <v>37</v>
      </c>
      <c r="H101" s="47" t="s">
        <v>81</v>
      </c>
      <c r="I101" s="47" t="s">
        <v>97</v>
      </c>
      <c r="J101" s="48">
        <v>70119.1599999998</v>
      </c>
      <c r="K101" s="48">
        <v>70275.969999999797</v>
      </c>
      <c r="L101" s="48">
        <v>88728.479999999894</v>
      </c>
      <c r="M101" s="48">
        <v>2862153.5900005498</v>
      </c>
      <c r="N101" s="48">
        <v>22492616.629998401</v>
      </c>
      <c r="O101" s="48">
        <v>19911744.769991301</v>
      </c>
      <c r="P101" s="48">
        <v>21452554.1499965</v>
      </c>
      <c r="Q101" s="48">
        <v>23413635.950002801</v>
      </c>
    </row>
    <row r="102" spans="1:17" x14ac:dyDescent="0.3">
      <c r="A102" s="34">
        <f>IF($B102='Lookup (hidden)'!$F$12,IF($E102='Lookup (hidden)'!$F$13,IF($D102='Lookup (hidden)'!$F$14,IF($F102='Lookup (hidden)'!$F$15,IF($G102='Lookup (hidden)'!$F$16,IF($H102='Lookup (hidden)'!$F$17,1,0),0),0),0),0),0)</f>
        <v>0</v>
      </c>
      <c r="B102" s="47" t="s">
        <v>80</v>
      </c>
      <c r="C102" s="59"/>
      <c r="D102" s="47" t="s">
        <v>37</v>
      </c>
      <c r="E102" s="47" t="s">
        <v>37</v>
      </c>
      <c r="F102" s="47" t="s">
        <v>37</v>
      </c>
      <c r="G102" s="47" t="s">
        <v>63</v>
      </c>
      <c r="H102" s="47" t="s">
        <v>81</v>
      </c>
      <c r="I102" s="47" t="s">
        <v>96</v>
      </c>
      <c r="J102" s="48">
        <v>9411951.8399944901</v>
      </c>
      <c r="K102" s="48">
        <v>9250134.8699940499</v>
      </c>
      <c r="L102" s="48">
        <v>9440324.3299955409</v>
      </c>
      <c r="M102" s="48">
        <v>9165360.95999486</v>
      </c>
      <c r="N102" s="48">
        <v>6141948.4799959902</v>
      </c>
      <c r="O102" s="48">
        <v>7403770.6699953703</v>
      </c>
      <c r="P102" s="48">
        <v>7347750.6399957202</v>
      </c>
      <c r="Q102" s="48">
        <v>7646373.6999955196</v>
      </c>
    </row>
    <row r="103" spans="1:17" x14ac:dyDescent="0.3">
      <c r="A103" s="34">
        <f>IF($B103='Lookup (hidden)'!$F$12,IF($E103='Lookup (hidden)'!$F$13,IF($D103='Lookup (hidden)'!$F$14,IF($F103='Lookup (hidden)'!$F$15,IF($G103='Lookup (hidden)'!$F$16,IF($H103='Lookup (hidden)'!$F$17,1,0),0),0),0),0),0)</f>
        <v>0</v>
      </c>
      <c r="B103" s="47" t="s">
        <v>80</v>
      </c>
      <c r="C103" s="59"/>
      <c r="D103" s="47" t="s">
        <v>37</v>
      </c>
      <c r="E103" s="47" t="s">
        <v>37</v>
      </c>
      <c r="F103" s="47" t="s">
        <v>37</v>
      </c>
      <c r="G103" s="47" t="s">
        <v>63</v>
      </c>
      <c r="H103" s="47" t="s">
        <v>81</v>
      </c>
      <c r="I103" s="47" t="s">
        <v>97</v>
      </c>
      <c r="J103" s="49">
        <v>355420.06999999698</v>
      </c>
      <c r="K103" s="49">
        <v>347136.09999998898</v>
      </c>
      <c r="L103" s="49">
        <v>400799.55999998603</v>
      </c>
      <c r="M103" s="48">
        <v>628811.63999997301</v>
      </c>
      <c r="N103" s="48">
        <v>3239589.3900007</v>
      </c>
      <c r="O103" s="48">
        <v>2337893.42000025</v>
      </c>
      <c r="P103" s="48">
        <v>2539332.0300004799</v>
      </c>
      <c r="Q103" s="48">
        <v>2790764.2000004998</v>
      </c>
    </row>
    <row r="104" spans="1:17" x14ac:dyDescent="0.3">
      <c r="A104" s="34">
        <f>IF($B104='Lookup (hidden)'!$F$12,IF($E104='Lookup (hidden)'!$F$13,IF($D104='Lookup (hidden)'!$F$14,IF($F104='Lookup (hidden)'!$F$15,IF($G104='Lookup (hidden)'!$F$16,IF($H104='Lookup (hidden)'!$F$17,1,0),0),0),0),0),0)</f>
        <v>0</v>
      </c>
      <c r="B104" s="47" t="s">
        <v>80</v>
      </c>
      <c r="C104" s="59"/>
      <c r="D104" s="47" t="s">
        <v>37</v>
      </c>
      <c r="E104" s="47" t="s">
        <v>37</v>
      </c>
      <c r="F104" s="47" t="s">
        <v>37</v>
      </c>
      <c r="G104" s="47" t="s">
        <v>64</v>
      </c>
      <c r="H104" s="47" t="s">
        <v>81</v>
      </c>
      <c r="I104" s="47" t="s">
        <v>96</v>
      </c>
      <c r="J104" s="48">
        <v>64721789.950062603</v>
      </c>
      <c r="K104" s="48">
        <v>62348065.3600462</v>
      </c>
      <c r="L104" s="48">
        <v>64640236.070041798</v>
      </c>
      <c r="M104" s="48">
        <v>62884745.690058902</v>
      </c>
      <c r="N104" s="48">
        <v>36878205.630072698</v>
      </c>
      <c r="O104" s="48">
        <v>46950464.220057301</v>
      </c>
      <c r="P104" s="48">
        <v>47074145.320073597</v>
      </c>
      <c r="Q104" s="48">
        <v>49262998.570064001</v>
      </c>
    </row>
    <row r="105" spans="1:17" x14ac:dyDescent="0.3">
      <c r="A105" s="34">
        <f>IF($B105='Lookup (hidden)'!$F$12,IF($E105='Lookup (hidden)'!$F$13,IF($D105='Lookup (hidden)'!$F$14,IF($F105='Lookup (hidden)'!$F$15,IF($G105='Lookup (hidden)'!$F$16,IF($H105='Lookup (hidden)'!$F$17,1,0),0),0),0),0),0)</f>
        <v>0</v>
      </c>
      <c r="B105" s="47" t="s">
        <v>80</v>
      </c>
      <c r="C105" s="59"/>
      <c r="D105" s="47" t="s">
        <v>37</v>
      </c>
      <c r="E105" s="47" t="s">
        <v>37</v>
      </c>
      <c r="F105" s="47" t="s">
        <v>37</v>
      </c>
      <c r="G105" s="47" t="s">
        <v>64</v>
      </c>
      <c r="H105" s="47" t="s">
        <v>81</v>
      </c>
      <c r="I105" s="47" t="s">
        <v>97</v>
      </c>
      <c r="J105" s="48">
        <v>904786.66999997804</v>
      </c>
      <c r="K105" s="48">
        <v>1075932.6800001699</v>
      </c>
      <c r="L105" s="48">
        <v>1033595.13000013</v>
      </c>
      <c r="M105" s="48">
        <v>3034275.2100010398</v>
      </c>
      <c r="N105" s="48">
        <v>25970331.779938001</v>
      </c>
      <c r="O105" s="48">
        <v>18781250.859971698</v>
      </c>
      <c r="P105" s="48">
        <v>21392331.769963</v>
      </c>
      <c r="Q105" s="48">
        <v>24332477.739955202</v>
      </c>
    </row>
    <row r="106" spans="1:17" x14ac:dyDescent="0.3">
      <c r="A106" s="34">
        <f>IF($B106='Lookup (hidden)'!$F$12,IF($E106='Lookup (hidden)'!$F$13,IF($D106='Lookup (hidden)'!$F$14,IF($F106='Lookup (hidden)'!$F$15,IF($G106='Lookup (hidden)'!$F$16,IF($H106='Lookup (hidden)'!$F$17,1,0),0),0),0),0),0)</f>
        <v>0</v>
      </c>
      <c r="B106" s="47" t="s">
        <v>82</v>
      </c>
      <c r="C106" s="59"/>
      <c r="D106" s="47" t="s">
        <v>37</v>
      </c>
      <c r="E106" s="47" t="s">
        <v>37</v>
      </c>
      <c r="F106" s="47" t="s">
        <v>37</v>
      </c>
      <c r="G106" s="47" t="s">
        <v>63</v>
      </c>
      <c r="H106" s="47" t="s">
        <v>81</v>
      </c>
      <c r="I106" s="47" t="s">
        <v>96</v>
      </c>
      <c r="J106" s="48">
        <v>4422292.8900017496</v>
      </c>
      <c r="K106" s="48">
        <v>4035052.4700015001</v>
      </c>
      <c r="L106" s="48">
        <v>4128630.55000155</v>
      </c>
      <c r="M106" s="48">
        <v>3895585.2000014</v>
      </c>
      <c r="N106" s="48">
        <v>1812404.4800003101</v>
      </c>
      <c r="O106" s="48">
        <v>2048914.1800005101</v>
      </c>
      <c r="P106" s="48">
        <v>2289266.1400005599</v>
      </c>
      <c r="Q106" s="48">
        <v>2545540.5300003998</v>
      </c>
    </row>
    <row r="107" spans="1:17" x14ac:dyDescent="0.3">
      <c r="A107" s="34">
        <f>IF($B107='Lookup (hidden)'!$F$12,IF($E107='Lookup (hidden)'!$F$13,IF($D107='Lookup (hidden)'!$F$14,IF($F107='Lookup (hidden)'!$F$15,IF($G107='Lookup (hidden)'!$F$16,IF($H107='Lookup (hidden)'!$F$17,1,0),0),0),0),0),0)</f>
        <v>0</v>
      </c>
      <c r="B107" s="47" t="s">
        <v>82</v>
      </c>
      <c r="C107" s="59"/>
      <c r="D107" s="47" t="s">
        <v>37</v>
      </c>
      <c r="E107" s="47" t="s">
        <v>37</v>
      </c>
      <c r="F107" s="47" t="s">
        <v>37</v>
      </c>
      <c r="G107" s="47" t="s">
        <v>63</v>
      </c>
      <c r="H107" s="47" t="s">
        <v>81</v>
      </c>
      <c r="I107" s="47" t="s">
        <v>97</v>
      </c>
      <c r="J107" s="48">
        <v>83541.780000000203</v>
      </c>
      <c r="K107" s="48">
        <v>77089.649999999994</v>
      </c>
      <c r="L107" s="48">
        <v>96040.939999999595</v>
      </c>
      <c r="M107" s="48">
        <v>462000.76000002603</v>
      </c>
      <c r="N107" s="48">
        <v>2684414.0999990599</v>
      </c>
      <c r="O107" s="48">
        <v>2219664.32999977</v>
      </c>
      <c r="P107" s="48">
        <v>2426874.47000066</v>
      </c>
      <c r="Q107" s="48">
        <v>2641103.3900024001</v>
      </c>
    </row>
    <row r="108" spans="1:17" x14ac:dyDescent="0.3">
      <c r="A108" s="34">
        <f>IF($B108='Lookup (hidden)'!$F$12,IF($E108='Lookup (hidden)'!$F$13,IF($D108='Lookup (hidden)'!$F$14,IF($F108='Lookup (hidden)'!$F$15,IF($G108='Lookup (hidden)'!$F$16,IF($H108='Lookup (hidden)'!$F$17,1,0),0),0),0),0),0)</f>
        <v>0</v>
      </c>
      <c r="B108" s="47" t="s">
        <v>82</v>
      </c>
      <c r="C108" s="59"/>
      <c r="D108" s="47" t="s">
        <v>37</v>
      </c>
      <c r="E108" s="47" t="s">
        <v>37</v>
      </c>
      <c r="F108" s="47" t="s">
        <v>37</v>
      </c>
      <c r="G108" s="47" t="s">
        <v>64</v>
      </c>
      <c r="H108" s="47" t="s">
        <v>81</v>
      </c>
      <c r="I108" s="47" t="s">
        <v>96</v>
      </c>
      <c r="J108" s="48">
        <v>37470176.179943599</v>
      </c>
      <c r="K108" s="48">
        <v>35360006.410060301</v>
      </c>
      <c r="L108" s="48">
        <v>36480255.329994299</v>
      </c>
      <c r="M108" s="48">
        <v>34424539.570111804</v>
      </c>
      <c r="N108" s="48">
        <v>15582233.209982499</v>
      </c>
      <c r="O108" s="48">
        <v>18392102.2500236</v>
      </c>
      <c r="P108" s="48">
        <v>19207496.4599577</v>
      </c>
      <c r="Q108" s="48">
        <v>21338766.5999978</v>
      </c>
    </row>
    <row r="109" spans="1:17" x14ac:dyDescent="0.3">
      <c r="A109" s="34">
        <f>IF($B109='Lookup (hidden)'!$F$12,IF($E109='Lookup (hidden)'!$F$13,IF($D109='Lookup (hidden)'!$F$14,IF($F109='Lookup (hidden)'!$F$15,IF($G109='Lookup (hidden)'!$F$16,IF($H109='Lookup (hidden)'!$F$17,1,0),0),0),0),0),0)</f>
        <v>0</v>
      </c>
      <c r="B109" s="47" t="s">
        <v>82</v>
      </c>
      <c r="C109" s="59"/>
      <c r="D109" s="47" t="s">
        <v>37</v>
      </c>
      <c r="E109" s="47" t="s">
        <v>37</v>
      </c>
      <c r="F109" s="47" t="s">
        <v>37</v>
      </c>
      <c r="G109" s="47" t="s">
        <v>64</v>
      </c>
      <c r="H109" s="47" t="s">
        <v>81</v>
      </c>
      <c r="I109" s="47" t="s">
        <v>97</v>
      </c>
      <c r="J109" s="48">
        <v>422473.00000000402</v>
      </c>
      <c r="K109" s="48">
        <v>446614.60000000201</v>
      </c>
      <c r="L109" s="48">
        <v>518109.35000000597</v>
      </c>
      <c r="M109" s="48">
        <v>3824525.2899979898</v>
      </c>
      <c r="N109" s="48">
        <v>25063298.4800799</v>
      </c>
      <c r="O109" s="48">
        <v>21149915.970015898</v>
      </c>
      <c r="P109" s="48">
        <v>22922219.2299661</v>
      </c>
      <c r="Q109" s="48">
        <v>24127022.3699678</v>
      </c>
    </row>
    <row r="110" spans="1:17" x14ac:dyDescent="0.3">
      <c r="A110" s="34">
        <f>IF($B110='Lookup (hidden)'!$F$12,IF($E110='Lookup (hidden)'!$F$13,IF($D110='Lookup (hidden)'!$F$14,IF($F110='Lookup (hidden)'!$F$15,IF($G110='Lookup (hidden)'!$F$16,IF($H110='Lookup (hidden)'!$F$17,1,0),0),0),0),0),0)</f>
        <v>0</v>
      </c>
      <c r="B110" s="47" t="s">
        <v>73</v>
      </c>
      <c r="C110" s="59"/>
      <c r="D110" s="47" t="s">
        <v>37</v>
      </c>
      <c r="E110" s="47" t="s">
        <v>37</v>
      </c>
      <c r="F110" s="47" t="s">
        <v>37</v>
      </c>
      <c r="G110" s="47" t="s">
        <v>63</v>
      </c>
      <c r="H110" s="47" t="s">
        <v>81</v>
      </c>
      <c r="I110" s="47" t="s">
        <v>96</v>
      </c>
      <c r="J110" s="48">
        <v>1734599.4600000801</v>
      </c>
      <c r="K110" s="48">
        <v>1612953.9600001599</v>
      </c>
      <c r="L110" s="48">
        <v>1713008.2400001001</v>
      </c>
      <c r="M110" s="48">
        <v>1589839.35000009</v>
      </c>
      <c r="N110" s="48">
        <v>736912.09000007296</v>
      </c>
      <c r="O110" s="48">
        <v>1015629.88000012</v>
      </c>
      <c r="P110" s="48">
        <v>871256.86000009696</v>
      </c>
      <c r="Q110" s="48">
        <v>931351.35000011197</v>
      </c>
    </row>
    <row r="111" spans="1:17" x14ac:dyDescent="0.3">
      <c r="A111" s="34">
        <f>IF($B111='Lookup (hidden)'!$F$12,IF($E111='Lookup (hidden)'!$F$13,IF($D111='Lookup (hidden)'!$F$14,IF($F111='Lookup (hidden)'!$F$15,IF($G111='Lookup (hidden)'!$F$16,IF($H111='Lookup (hidden)'!$F$17,1,0),0),0),0),0),0)</f>
        <v>0</v>
      </c>
      <c r="B111" s="47" t="s">
        <v>73</v>
      </c>
      <c r="C111" s="59"/>
      <c r="D111" s="47" t="s">
        <v>37</v>
      </c>
      <c r="E111" s="47" t="s">
        <v>37</v>
      </c>
      <c r="F111" s="47" t="s">
        <v>37</v>
      </c>
      <c r="G111" s="47" t="s">
        <v>63</v>
      </c>
      <c r="H111" s="47" t="s">
        <v>81</v>
      </c>
      <c r="I111" s="47" t="s">
        <v>97</v>
      </c>
      <c r="J111" s="48">
        <v>5464.75</v>
      </c>
      <c r="K111" s="48">
        <v>2427.16</v>
      </c>
      <c r="L111" s="48">
        <v>2573.7800000000002</v>
      </c>
      <c r="M111" s="48">
        <v>116260.58</v>
      </c>
      <c r="N111" s="48">
        <v>873494.77000008</v>
      </c>
      <c r="O111" s="48">
        <v>656122.99999999395</v>
      </c>
      <c r="P111" s="48">
        <v>937862.27000005695</v>
      </c>
      <c r="Q111" s="48">
        <v>952977.76000005298</v>
      </c>
    </row>
    <row r="112" spans="1:17" x14ac:dyDescent="0.3">
      <c r="A112" s="34">
        <f>IF($B112='Lookup (hidden)'!$F$12,IF($E112='Lookup (hidden)'!$F$13,IF($D112='Lookup (hidden)'!$F$14,IF($F112='Lookup (hidden)'!$F$15,IF($G112='Lookup (hidden)'!$F$16,IF($H112='Lookup (hidden)'!$F$17,1,0),0),0),0),0),0)</f>
        <v>0</v>
      </c>
      <c r="B112" s="47" t="s">
        <v>73</v>
      </c>
      <c r="C112" s="59"/>
      <c r="D112" s="47" t="s">
        <v>37</v>
      </c>
      <c r="E112" s="47" t="s">
        <v>37</v>
      </c>
      <c r="F112" s="47" t="s">
        <v>37</v>
      </c>
      <c r="G112" s="47" t="s">
        <v>64</v>
      </c>
      <c r="H112" s="47" t="s">
        <v>81</v>
      </c>
      <c r="I112" s="47" t="s">
        <v>96</v>
      </c>
      <c r="J112" s="48">
        <v>8428179.5300064702</v>
      </c>
      <c r="K112" s="48">
        <v>8135271.6700063301</v>
      </c>
      <c r="L112" s="48">
        <v>8399231.5400074702</v>
      </c>
      <c r="M112" s="48">
        <v>7374944.5500053596</v>
      </c>
      <c r="N112" s="48">
        <v>3081108.58999915</v>
      </c>
      <c r="O112" s="48">
        <v>4340072.74999939</v>
      </c>
      <c r="P112" s="48">
        <v>3776260.9299990502</v>
      </c>
      <c r="Q112" s="48">
        <v>3730757.4299992602</v>
      </c>
    </row>
    <row r="113" spans="1:17" x14ac:dyDescent="0.3">
      <c r="A113" s="34">
        <f>IF($B113='Lookup (hidden)'!$F$12,IF($E113='Lookup (hidden)'!$F$13,IF($D113='Lookup (hidden)'!$F$14,IF($F113='Lookup (hidden)'!$F$15,IF($G113='Lookup (hidden)'!$F$16,IF($H113='Lookup (hidden)'!$F$17,1,0),0),0),0),0),0)</f>
        <v>0</v>
      </c>
      <c r="B113" s="47" t="s">
        <v>73</v>
      </c>
      <c r="C113" s="59"/>
      <c r="D113" s="47" t="s">
        <v>37</v>
      </c>
      <c r="E113" s="47" t="s">
        <v>37</v>
      </c>
      <c r="F113" s="47" t="s">
        <v>37</v>
      </c>
      <c r="G113" s="47" t="s">
        <v>64</v>
      </c>
      <c r="H113" s="47" t="s">
        <v>81</v>
      </c>
      <c r="I113" s="47" t="s">
        <v>97</v>
      </c>
      <c r="J113" s="49">
        <v>2218.5</v>
      </c>
      <c r="K113" s="49">
        <v>3202.2</v>
      </c>
      <c r="L113" s="49">
        <v>3016.3</v>
      </c>
      <c r="M113" s="48">
        <v>693251.62999998301</v>
      </c>
      <c r="N113" s="48">
        <v>4976390.2199983802</v>
      </c>
      <c r="O113" s="48">
        <v>3977328.1299998402</v>
      </c>
      <c r="P113" s="48">
        <v>5390489.0499986503</v>
      </c>
      <c r="Q113" s="48">
        <v>5651593.5799986403</v>
      </c>
    </row>
    <row r="114" spans="1:17" x14ac:dyDescent="0.3">
      <c r="A114" s="34">
        <f>IF($B114='Lookup (hidden)'!$F$12,IF($E114='Lookup (hidden)'!$F$13,IF($D114='Lookup (hidden)'!$F$14,IF($F114='Lookup (hidden)'!$F$15,IF($G114='Lookup (hidden)'!$F$16,IF($H114='Lookup (hidden)'!$F$17,1,0),0),0),0),0),0)</f>
        <v>0</v>
      </c>
      <c r="B114" s="47" t="s">
        <v>69</v>
      </c>
      <c r="C114" s="59"/>
      <c r="D114" s="47" t="s">
        <v>37</v>
      </c>
      <c r="E114" s="47" t="s">
        <v>37</v>
      </c>
      <c r="F114" s="47" t="s">
        <v>37</v>
      </c>
      <c r="G114" s="47" t="s">
        <v>63</v>
      </c>
      <c r="H114" s="47" t="s">
        <v>81</v>
      </c>
      <c r="I114" s="47" t="s">
        <v>96</v>
      </c>
      <c r="J114" s="48">
        <v>8618588.6700012404</v>
      </c>
      <c r="K114" s="48">
        <v>8094404.3300018497</v>
      </c>
      <c r="L114" s="48">
        <v>8469790.4400014896</v>
      </c>
      <c r="M114" s="48">
        <v>7651249.7600013604</v>
      </c>
      <c r="N114" s="48">
        <v>2868957.7000001702</v>
      </c>
      <c r="O114" s="48">
        <v>4120880.61000033</v>
      </c>
      <c r="P114" s="48">
        <v>4360678.6100001996</v>
      </c>
      <c r="Q114" s="48">
        <v>4222581.8100002604</v>
      </c>
    </row>
    <row r="115" spans="1:17" x14ac:dyDescent="0.3">
      <c r="A115" s="34">
        <f>IF($B115='Lookup (hidden)'!$F$12,IF($E115='Lookup (hidden)'!$F$13,IF($D115='Lookup (hidden)'!$F$14,IF($F115='Lookup (hidden)'!$F$15,IF($G115='Lookup (hidden)'!$F$16,IF($H115='Lookup (hidden)'!$F$17,1,0),0),0),0),0),0)</f>
        <v>0</v>
      </c>
      <c r="B115" s="47" t="s">
        <v>69</v>
      </c>
      <c r="C115" s="59"/>
      <c r="D115" s="47" t="s">
        <v>37</v>
      </c>
      <c r="E115" s="47" t="s">
        <v>37</v>
      </c>
      <c r="F115" s="47" t="s">
        <v>37</v>
      </c>
      <c r="G115" s="47" t="s">
        <v>63</v>
      </c>
      <c r="H115" s="47" t="s">
        <v>81</v>
      </c>
      <c r="I115" s="47" t="s">
        <v>97</v>
      </c>
      <c r="J115" s="48">
        <v>44718.929999999898</v>
      </c>
      <c r="K115" s="48">
        <v>43674.909999999902</v>
      </c>
      <c r="L115" s="48">
        <v>53446.629999999903</v>
      </c>
      <c r="M115" s="48">
        <v>750500.76999994204</v>
      </c>
      <c r="N115" s="48">
        <v>5411098.8599992804</v>
      </c>
      <c r="O115" s="48">
        <v>4698364.7700003404</v>
      </c>
      <c r="P115" s="48">
        <v>5171982.5399994403</v>
      </c>
      <c r="Q115" s="48">
        <v>5892330.6699983999</v>
      </c>
    </row>
    <row r="116" spans="1:17" x14ac:dyDescent="0.3">
      <c r="A116" s="34">
        <f>IF($B116='Lookup (hidden)'!$F$12,IF($E116='Lookup (hidden)'!$F$13,IF($D116='Lookup (hidden)'!$F$14,IF($F116='Lookup (hidden)'!$F$15,IF($G116='Lookup (hidden)'!$F$16,IF($H116='Lookup (hidden)'!$F$17,1,0),0),0),0),0),0)</f>
        <v>0</v>
      </c>
      <c r="B116" s="47" t="s">
        <v>69</v>
      </c>
      <c r="C116" s="59"/>
      <c r="D116" s="47" t="s">
        <v>37</v>
      </c>
      <c r="E116" s="47" t="s">
        <v>37</v>
      </c>
      <c r="F116" s="47" t="s">
        <v>37</v>
      </c>
      <c r="G116" s="47" t="s">
        <v>64</v>
      </c>
      <c r="H116" s="47" t="s">
        <v>81</v>
      </c>
      <c r="I116" s="47" t="s">
        <v>96</v>
      </c>
      <c r="J116" s="48">
        <v>127827193.060022</v>
      </c>
      <c r="K116" s="48">
        <v>119909041.750056</v>
      </c>
      <c r="L116" s="48">
        <v>124522092.67003401</v>
      </c>
      <c r="M116" s="48">
        <v>111605080.54007</v>
      </c>
      <c r="N116" s="48">
        <v>38141002.580005102</v>
      </c>
      <c r="O116" s="48">
        <v>50191990.340072602</v>
      </c>
      <c r="P116" s="48">
        <v>53112384.010085598</v>
      </c>
      <c r="Q116" s="48">
        <v>51741582.440076701</v>
      </c>
    </row>
    <row r="117" spans="1:17" x14ac:dyDescent="0.3">
      <c r="A117" s="34">
        <f>IF($B117='Lookup (hidden)'!$F$12,IF($E117='Lookup (hidden)'!$F$13,IF($D117='Lookup (hidden)'!$F$14,IF($F117='Lookup (hidden)'!$F$15,IF($G117='Lookup (hidden)'!$F$16,IF($H117='Lookup (hidden)'!$F$17,1,0),0),0),0),0),0)</f>
        <v>0</v>
      </c>
      <c r="B117" s="47" t="s">
        <v>69</v>
      </c>
      <c r="C117" s="59"/>
      <c r="D117" s="47" t="s">
        <v>37</v>
      </c>
      <c r="E117" s="47" t="s">
        <v>37</v>
      </c>
      <c r="F117" s="47" t="s">
        <v>37</v>
      </c>
      <c r="G117" s="47" t="s">
        <v>64</v>
      </c>
      <c r="H117" s="47" t="s">
        <v>81</v>
      </c>
      <c r="I117" s="47" t="s">
        <v>97</v>
      </c>
      <c r="J117" s="48">
        <v>310573.43000000302</v>
      </c>
      <c r="K117" s="48">
        <v>304609.58000000298</v>
      </c>
      <c r="L117" s="48">
        <v>375396.96000000101</v>
      </c>
      <c r="M117" s="48">
        <v>11737190.759989999</v>
      </c>
      <c r="N117" s="48">
        <v>93247449.509988502</v>
      </c>
      <c r="O117" s="48">
        <v>82019412.460061401</v>
      </c>
      <c r="P117" s="48">
        <v>87364008.730002493</v>
      </c>
      <c r="Q117" s="48">
        <v>96457550.269908994</v>
      </c>
    </row>
    <row r="118" spans="1:17" x14ac:dyDescent="0.3">
      <c r="A118" s="34">
        <f>IF($B118='Lookup (hidden)'!$F$12,IF($E118='Lookup (hidden)'!$F$13,IF($D118='Lookup (hidden)'!$F$14,IF($F118='Lookup (hidden)'!$F$15,IF($G118='Lookup (hidden)'!$F$16,IF($H118='Lookup (hidden)'!$F$17,1,0),0),0),0),0),0)</f>
        <v>0</v>
      </c>
      <c r="B118" s="47" t="s">
        <v>80</v>
      </c>
      <c r="C118" s="59"/>
      <c r="D118" s="47" t="s">
        <v>37</v>
      </c>
      <c r="E118" s="47" t="s">
        <v>37</v>
      </c>
      <c r="F118" s="47" t="s">
        <v>37</v>
      </c>
      <c r="G118" s="47" t="s">
        <v>37</v>
      </c>
      <c r="H118" s="47" t="s">
        <v>72</v>
      </c>
      <c r="I118" s="47" t="s">
        <v>96</v>
      </c>
      <c r="J118" s="48">
        <v>39437215.259977102</v>
      </c>
      <c r="K118" s="48">
        <v>38689329.929980502</v>
      </c>
      <c r="L118" s="48">
        <v>39463049.8399674</v>
      </c>
      <c r="M118" s="48">
        <v>38430520.679980397</v>
      </c>
      <c r="N118" s="48">
        <v>22584309.0600155</v>
      </c>
      <c r="O118" s="48">
        <v>30306642.589875601</v>
      </c>
      <c r="P118" s="48">
        <v>29935087.359880202</v>
      </c>
      <c r="Q118" s="48">
        <v>31695223.619866099</v>
      </c>
    </row>
    <row r="119" spans="1:17" x14ac:dyDescent="0.3">
      <c r="A119" s="34">
        <f>IF($B119='Lookup (hidden)'!$F$12,IF($E119='Lookup (hidden)'!$F$13,IF($D119='Lookup (hidden)'!$F$14,IF($F119='Lookup (hidden)'!$F$15,IF($G119='Lookup (hidden)'!$F$16,IF($H119='Lookup (hidden)'!$F$17,1,0),0),0),0),0),0)</f>
        <v>0</v>
      </c>
      <c r="B119" s="47" t="s">
        <v>80</v>
      </c>
      <c r="C119" s="59"/>
      <c r="D119" s="47" t="s">
        <v>37</v>
      </c>
      <c r="E119" s="47" t="s">
        <v>37</v>
      </c>
      <c r="F119" s="47" t="s">
        <v>37</v>
      </c>
      <c r="G119" s="47" t="s">
        <v>37</v>
      </c>
      <c r="H119" s="47" t="s">
        <v>72</v>
      </c>
      <c r="I119" s="47" t="s">
        <v>97</v>
      </c>
      <c r="J119" s="48">
        <v>588892.86999996705</v>
      </c>
      <c r="K119" s="48">
        <v>745726.51000026299</v>
      </c>
      <c r="L119" s="48">
        <v>724230.23000024597</v>
      </c>
      <c r="M119" s="48">
        <v>2018081.2799988999</v>
      </c>
      <c r="N119" s="48">
        <v>16251575.0099284</v>
      </c>
      <c r="O119" s="48">
        <v>10958276.549972899</v>
      </c>
      <c r="P119" s="48">
        <v>12984841.049960099</v>
      </c>
      <c r="Q119" s="48">
        <v>14501024.829946799</v>
      </c>
    </row>
    <row r="120" spans="1:17" x14ac:dyDescent="0.3">
      <c r="A120" s="34">
        <f>IF($B120='Lookup (hidden)'!$F$12,IF($E120='Lookup (hidden)'!$F$13,IF($D120='Lookup (hidden)'!$F$14,IF($F120='Lookup (hidden)'!$F$15,IF($G120='Lookup (hidden)'!$F$16,IF($H120='Lookup (hidden)'!$F$17,1,0),0),0),0),0),0)</f>
        <v>0</v>
      </c>
      <c r="B120" s="47" t="s">
        <v>80</v>
      </c>
      <c r="C120" s="59"/>
      <c r="D120" s="47" t="s">
        <v>37</v>
      </c>
      <c r="E120" s="47" t="s">
        <v>37</v>
      </c>
      <c r="F120" s="47" t="s">
        <v>37</v>
      </c>
      <c r="G120" s="47" t="s">
        <v>37</v>
      </c>
      <c r="H120" s="47" t="s">
        <v>76</v>
      </c>
      <c r="I120" s="47" t="s">
        <v>96</v>
      </c>
      <c r="J120" s="48">
        <v>34041216.630013801</v>
      </c>
      <c r="K120" s="48">
        <v>32483755.2800765</v>
      </c>
      <c r="L120" s="48">
        <v>34081944.590084098</v>
      </c>
      <c r="M120" s="48">
        <v>33204272.190087501</v>
      </c>
      <c r="N120" s="48">
        <v>20372728.200025</v>
      </c>
      <c r="O120" s="48">
        <v>23863818.760077499</v>
      </c>
      <c r="P120" s="48">
        <v>24183023.010063499</v>
      </c>
      <c r="Q120" s="48">
        <v>24324287.259989198</v>
      </c>
    </row>
    <row r="121" spans="1:17" x14ac:dyDescent="0.3">
      <c r="A121" s="34">
        <f>IF($B121='Lookup (hidden)'!$F$12,IF($E121='Lookup (hidden)'!$F$13,IF($D121='Lookup (hidden)'!$F$14,IF($F121='Lookup (hidden)'!$F$15,IF($G121='Lookup (hidden)'!$F$16,IF($H121='Lookup (hidden)'!$F$17,1,0),0),0),0),0),0)</f>
        <v>0</v>
      </c>
      <c r="B121" s="47" t="s">
        <v>80</v>
      </c>
      <c r="C121" s="59"/>
      <c r="D121" s="47" t="s">
        <v>37</v>
      </c>
      <c r="E121" s="47" t="s">
        <v>37</v>
      </c>
      <c r="F121" s="47" t="s">
        <v>37</v>
      </c>
      <c r="G121" s="47" t="s">
        <v>37</v>
      </c>
      <c r="H121" s="47" t="s">
        <v>76</v>
      </c>
      <c r="I121" s="47" t="s">
        <v>97</v>
      </c>
      <c r="J121" s="48">
        <v>665388.26999991096</v>
      </c>
      <c r="K121" s="48">
        <v>674155.08000007505</v>
      </c>
      <c r="L121" s="48">
        <v>702590.77000009199</v>
      </c>
      <c r="M121" s="48">
        <v>1606326.1899997499</v>
      </c>
      <c r="N121" s="48">
        <v>12758438.2599949</v>
      </c>
      <c r="O121" s="48">
        <v>10075905.7099935</v>
      </c>
      <c r="P121" s="48">
        <v>10848084.1599945</v>
      </c>
      <c r="Q121" s="48">
        <v>12358764.3299945</v>
      </c>
    </row>
    <row r="122" spans="1:17" x14ac:dyDescent="0.3">
      <c r="A122" s="34">
        <f>IF($B122='Lookup (hidden)'!$F$12,IF($E122='Lookup (hidden)'!$F$13,IF($D122='Lookup (hidden)'!$F$14,IF($F122='Lookup (hidden)'!$F$15,IF($G122='Lookup (hidden)'!$F$16,IF($H122='Lookup (hidden)'!$F$17,1,0),0),0),0),0),0)</f>
        <v>0</v>
      </c>
      <c r="B122" s="47" t="s">
        <v>80</v>
      </c>
      <c r="C122" s="59"/>
      <c r="D122" s="47" t="s">
        <v>37</v>
      </c>
      <c r="E122" s="47" t="s">
        <v>37</v>
      </c>
      <c r="F122" s="47" t="s">
        <v>37</v>
      </c>
      <c r="G122" s="47" t="s">
        <v>37</v>
      </c>
      <c r="H122" s="47" t="s">
        <v>79</v>
      </c>
      <c r="I122" s="47" t="s">
        <v>96</v>
      </c>
      <c r="J122" s="48">
        <v>1246516.6000000299</v>
      </c>
      <c r="K122" s="48">
        <v>1048917.97999998</v>
      </c>
      <c r="L122" s="48">
        <v>1158806.9000000099</v>
      </c>
      <c r="M122" s="48">
        <v>1087455.9499999899</v>
      </c>
      <c r="N122" s="48">
        <v>419778.81000000099</v>
      </c>
      <c r="O122" s="48">
        <v>784786.22999998205</v>
      </c>
      <c r="P122" s="48">
        <v>912023.36999996298</v>
      </c>
      <c r="Q122" s="48">
        <v>1169581.27999999</v>
      </c>
    </row>
    <row r="123" spans="1:17" x14ac:dyDescent="0.3">
      <c r="A123" s="34">
        <f>IF($B123='Lookup (hidden)'!$F$12,IF($E123='Lookup (hidden)'!$F$13,IF($D123='Lookup (hidden)'!$F$14,IF($F123='Lookup (hidden)'!$F$15,IF($G123='Lookup (hidden)'!$F$16,IF($H123='Lookup (hidden)'!$F$17,1,0),0),0),0),0),0)</f>
        <v>0</v>
      </c>
      <c r="B123" s="47" t="s">
        <v>80</v>
      </c>
      <c r="C123" s="59"/>
      <c r="D123" s="47" t="s">
        <v>37</v>
      </c>
      <c r="E123" s="47" t="s">
        <v>37</v>
      </c>
      <c r="F123" s="47" t="s">
        <v>37</v>
      </c>
      <c r="G123" s="47" t="s">
        <v>37</v>
      </c>
      <c r="H123" s="47" t="s">
        <v>79</v>
      </c>
      <c r="I123" s="47" t="s">
        <v>97</v>
      </c>
      <c r="J123" s="48">
        <v>15799.3199999999</v>
      </c>
      <c r="K123" s="48">
        <v>14115.02</v>
      </c>
      <c r="L123" s="48">
        <v>18636.580000000002</v>
      </c>
      <c r="M123" s="48">
        <v>71044.009999999107</v>
      </c>
      <c r="N123" s="48">
        <v>484974.66000003699</v>
      </c>
      <c r="O123" s="48">
        <v>291034.610000015</v>
      </c>
      <c r="P123" s="48">
        <v>349651.57000002102</v>
      </c>
      <c r="Q123" s="48">
        <v>369846.24000002199</v>
      </c>
    </row>
    <row r="124" spans="1:17" x14ac:dyDescent="0.3">
      <c r="A124" s="34">
        <f>IF($B124='Lookup (hidden)'!$F$12,IF($E124='Lookup (hidden)'!$F$13,IF($D124='Lookup (hidden)'!$F$14,IF($F124='Lookup (hidden)'!$F$15,IF($G124='Lookup (hidden)'!$F$16,IF($H124='Lookup (hidden)'!$F$17,1,0),0),0),0),0),0)</f>
        <v>0</v>
      </c>
      <c r="B124" s="47" t="s">
        <v>82</v>
      </c>
      <c r="C124" s="59"/>
      <c r="D124" s="47" t="s">
        <v>37</v>
      </c>
      <c r="E124" s="47" t="s">
        <v>37</v>
      </c>
      <c r="F124" s="47" t="s">
        <v>37</v>
      </c>
      <c r="G124" s="47" t="s">
        <v>37</v>
      </c>
      <c r="H124" s="47" t="s">
        <v>72</v>
      </c>
      <c r="I124" s="47" t="s">
        <v>96</v>
      </c>
      <c r="J124" s="48">
        <v>16282961.2200233</v>
      </c>
      <c r="K124" s="48">
        <v>15843544.6400194</v>
      </c>
      <c r="L124" s="48">
        <v>15990667.310016399</v>
      </c>
      <c r="M124" s="48">
        <v>15594995.849967901</v>
      </c>
      <c r="N124" s="48">
        <v>5967812.9800043199</v>
      </c>
      <c r="O124" s="48">
        <v>6728553.0600065598</v>
      </c>
      <c r="P124" s="48">
        <v>6891697.9800039502</v>
      </c>
      <c r="Q124" s="48">
        <v>8146035.7600031998</v>
      </c>
    </row>
    <row r="125" spans="1:17" x14ac:dyDescent="0.3">
      <c r="A125" s="34">
        <f>IF($B125='Lookup (hidden)'!$F$12,IF($E125='Lookup (hidden)'!$F$13,IF($D125='Lookup (hidden)'!$F$14,IF($F125='Lookup (hidden)'!$F$15,IF($G125='Lookup (hidden)'!$F$16,IF($H125='Lookup (hidden)'!$F$17,1,0),0),0),0),0),0)</f>
        <v>0</v>
      </c>
      <c r="B125" s="47" t="s">
        <v>82</v>
      </c>
      <c r="C125" s="59"/>
      <c r="D125" s="47" t="s">
        <v>37</v>
      </c>
      <c r="E125" s="47" t="s">
        <v>37</v>
      </c>
      <c r="F125" s="47" t="s">
        <v>37</v>
      </c>
      <c r="G125" s="47" t="s">
        <v>37</v>
      </c>
      <c r="H125" s="47" t="s">
        <v>72</v>
      </c>
      <c r="I125" s="47" t="s">
        <v>97</v>
      </c>
      <c r="J125" s="48">
        <v>118002.640000003</v>
      </c>
      <c r="K125" s="48">
        <v>153223.590000005</v>
      </c>
      <c r="L125" s="48">
        <v>180640.230000007</v>
      </c>
      <c r="M125" s="48">
        <v>2185469.6999974102</v>
      </c>
      <c r="N125" s="48">
        <v>12900308.9400282</v>
      </c>
      <c r="O125" s="48">
        <v>11255765.010010701</v>
      </c>
      <c r="P125" s="48">
        <v>11965417.6599967</v>
      </c>
      <c r="Q125" s="48">
        <v>12684903.329919999</v>
      </c>
    </row>
    <row r="126" spans="1:17" x14ac:dyDescent="0.3">
      <c r="A126" s="34">
        <f>IF($B126='Lookup (hidden)'!$F$12,IF($E126='Lookup (hidden)'!$F$13,IF($D126='Lookup (hidden)'!$F$14,IF($F126='Lookup (hidden)'!$F$15,IF($G126='Lookup (hidden)'!$F$16,IF($H126='Lookup (hidden)'!$F$17,1,0),0),0),0),0),0)</f>
        <v>0</v>
      </c>
      <c r="B126" s="47" t="s">
        <v>82</v>
      </c>
      <c r="C126" s="59"/>
      <c r="D126" s="47" t="s">
        <v>37</v>
      </c>
      <c r="E126" s="47" t="s">
        <v>37</v>
      </c>
      <c r="F126" s="47" t="s">
        <v>37</v>
      </c>
      <c r="G126" s="47" t="s">
        <v>37</v>
      </c>
      <c r="H126" s="47" t="s">
        <v>76</v>
      </c>
      <c r="I126" s="47" t="s">
        <v>96</v>
      </c>
      <c r="J126" s="48">
        <v>25108708.830033701</v>
      </c>
      <c r="K126" s="48">
        <v>23172299.830024902</v>
      </c>
      <c r="L126" s="48">
        <v>24129884.2600233</v>
      </c>
      <c r="M126" s="48">
        <v>22279059.610014901</v>
      </c>
      <c r="N126" s="48">
        <v>11434380.5400015</v>
      </c>
      <c r="O126" s="48">
        <v>13579976.8400099</v>
      </c>
      <c r="P126" s="48">
        <v>14392489.0999984</v>
      </c>
      <c r="Q126" s="48">
        <v>15405900.149999</v>
      </c>
    </row>
    <row r="127" spans="1:17" x14ac:dyDescent="0.3">
      <c r="A127" s="34">
        <f>IF($B127='Lookup (hidden)'!$F$12,IF($E127='Lookup (hidden)'!$F$13,IF($D127='Lookup (hidden)'!$F$14,IF($F127='Lookup (hidden)'!$F$15,IF($G127='Lookup (hidden)'!$F$16,IF($H127='Lookup (hidden)'!$F$17,1,0),0),0),0),0),0)</f>
        <v>0</v>
      </c>
      <c r="B127" s="47" t="s">
        <v>82</v>
      </c>
      <c r="C127" s="59"/>
      <c r="D127" s="47" t="s">
        <v>37</v>
      </c>
      <c r="E127" s="47" t="s">
        <v>37</v>
      </c>
      <c r="F127" s="47" t="s">
        <v>37</v>
      </c>
      <c r="G127" s="47" t="s">
        <v>37</v>
      </c>
      <c r="H127" s="47" t="s">
        <v>76</v>
      </c>
      <c r="I127" s="47" t="s">
        <v>97</v>
      </c>
      <c r="J127" s="49">
        <v>415444.62000000902</v>
      </c>
      <c r="K127" s="49">
        <v>400092.43000001297</v>
      </c>
      <c r="L127" s="49">
        <v>464065.28000001301</v>
      </c>
      <c r="M127" s="48">
        <v>2080489.5499996601</v>
      </c>
      <c r="N127" s="48">
        <v>14419941.279988</v>
      </c>
      <c r="O127" s="48">
        <v>11793389.0200033</v>
      </c>
      <c r="P127" s="48">
        <v>12892392.3999996</v>
      </c>
      <c r="Q127" s="48">
        <v>13546196.250000101</v>
      </c>
    </row>
    <row r="128" spans="1:17" x14ac:dyDescent="0.3">
      <c r="A128" s="34">
        <f>IF($B128='Lookup (hidden)'!$F$12,IF($E128='Lookup (hidden)'!$F$13,IF($D128='Lookup (hidden)'!$F$14,IF($F128='Lookup (hidden)'!$F$15,IF($G128='Lookup (hidden)'!$F$16,IF($H128='Lookup (hidden)'!$F$17,1,0),0),0),0),0),0)</f>
        <v>0</v>
      </c>
      <c r="B128" s="47" t="s">
        <v>82</v>
      </c>
      <c r="C128" s="59"/>
      <c r="D128" s="47" t="s">
        <v>37</v>
      </c>
      <c r="E128" s="47" t="s">
        <v>37</v>
      </c>
      <c r="F128" s="47" t="s">
        <v>37</v>
      </c>
      <c r="G128" s="47" t="s">
        <v>37</v>
      </c>
      <c r="H128" s="47" t="s">
        <v>79</v>
      </c>
      <c r="I128" s="47" t="s">
        <v>96</v>
      </c>
      <c r="J128" s="48">
        <v>806562.62000001594</v>
      </c>
      <c r="K128" s="48">
        <v>685728.800000004</v>
      </c>
      <c r="L128" s="48">
        <v>815220.979999998</v>
      </c>
      <c r="M128" s="48">
        <v>786890.88000000594</v>
      </c>
      <c r="N128" s="48">
        <v>210957.96999999901</v>
      </c>
      <c r="O128" s="48">
        <v>367202.17999999103</v>
      </c>
      <c r="P128" s="48">
        <v>431275.50999999902</v>
      </c>
      <c r="Q128" s="48">
        <v>558671.25000000896</v>
      </c>
    </row>
    <row r="129" spans="1:17" x14ac:dyDescent="0.3">
      <c r="A129" s="34">
        <f>IF($B129='Lookup (hidden)'!$F$12,IF($E129='Lookup (hidden)'!$F$13,IF($D129='Lookup (hidden)'!$F$14,IF($F129='Lookup (hidden)'!$F$15,IF($G129='Lookup (hidden)'!$F$16,IF($H129='Lookup (hidden)'!$F$17,1,0),0),0),0),0),0)</f>
        <v>0</v>
      </c>
      <c r="B129" s="47" t="s">
        <v>82</v>
      </c>
      <c r="C129" s="59"/>
      <c r="D129" s="47" t="s">
        <v>37</v>
      </c>
      <c r="E129" s="47" t="s">
        <v>37</v>
      </c>
      <c r="F129" s="47" t="s">
        <v>37</v>
      </c>
      <c r="G129" s="47" t="s">
        <v>37</v>
      </c>
      <c r="H129" s="47" t="s">
        <v>79</v>
      </c>
      <c r="I129" s="47" t="s">
        <v>97</v>
      </c>
      <c r="J129" s="63" t="s">
        <v>99</v>
      </c>
      <c r="K129" s="48" t="s">
        <v>99</v>
      </c>
      <c r="L129" s="48" t="s">
        <v>99</v>
      </c>
      <c r="M129" s="48">
        <v>68167.459999999905</v>
      </c>
      <c r="N129" s="48">
        <v>631202.85000002501</v>
      </c>
      <c r="O129" s="48">
        <v>504225.759999995</v>
      </c>
      <c r="P129" s="48">
        <v>636637.720000008</v>
      </c>
      <c r="Q129" s="48">
        <v>686113.97000001394</v>
      </c>
    </row>
    <row r="130" spans="1:17" x14ac:dyDescent="0.3">
      <c r="A130" s="34">
        <f>IF($B130='Lookup (hidden)'!$F$12,IF($E130='Lookup (hidden)'!$F$13,IF($D130='Lookup (hidden)'!$F$14,IF($F130='Lookup (hidden)'!$F$15,IF($G130='Lookup (hidden)'!$F$16,IF($H130='Lookup (hidden)'!$F$17,1,0),0),0),0),0),0)</f>
        <v>0</v>
      </c>
      <c r="B130" s="47" t="s">
        <v>73</v>
      </c>
      <c r="C130" s="59"/>
      <c r="D130" s="47" t="s">
        <v>37</v>
      </c>
      <c r="E130" s="47" t="s">
        <v>37</v>
      </c>
      <c r="F130" s="47" t="s">
        <v>37</v>
      </c>
      <c r="G130" s="47" t="s">
        <v>37</v>
      </c>
      <c r="H130" s="47" t="s">
        <v>72</v>
      </c>
      <c r="I130" s="47" t="s">
        <v>96</v>
      </c>
      <c r="J130" s="48">
        <v>4221204.0399974696</v>
      </c>
      <c r="K130" s="48">
        <v>4003844.1099977102</v>
      </c>
      <c r="L130" s="48">
        <v>4237241.2999975597</v>
      </c>
      <c r="M130" s="48">
        <v>3879536.8399979202</v>
      </c>
      <c r="N130" s="48">
        <v>1894417.67999948</v>
      </c>
      <c r="O130" s="48">
        <v>2733393.1599987</v>
      </c>
      <c r="P130" s="48">
        <v>2428729.2799988701</v>
      </c>
      <c r="Q130" s="48">
        <v>2409542.5499989102</v>
      </c>
    </row>
    <row r="131" spans="1:17" x14ac:dyDescent="0.3">
      <c r="A131" s="34">
        <f>IF($B131='Lookup (hidden)'!$F$12,IF($E131='Lookup (hidden)'!$F$13,IF($D131='Lookup (hidden)'!$F$14,IF($F131='Lookup (hidden)'!$F$15,IF($G131='Lookup (hidden)'!$F$16,IF($H131='Lookup (hidden)'!$F$17,1,0),0),0),0),0),0)</f>
        <v>0</v>
      </c>
      <c r="B131" s="47" t="s">
        <v>73</v>
      </c>
      <c r="C131" s="59"/>
      <c r="D131" s="47" t="s">
        <v>37</v>
      </c>
      <c r="E131" s="47" t="s">
        <v>37</v>
      </c>
      <c r="F131" s="47" t="s">
        <v>37</v>
      </c>
      <c r="G131" s="47" t="s">
        <v>37</v>
      </c>
      <c r="H131" s="47" t="s">
        <v>72</v>
      </c>
      <c r="I131" s="47" t="s">
        <v>97</v>
      </c>
      <c r="J131" s="49">
        <v>0</v>
      </c>
      <c r="K131" s="49">
        <v>0</v>
      </c>
      <c r="L131" s="49">
        <v>0</v>
      </c>
      <c r="M131" s="48">
        <v>334023.29000001203</v>
      </c>
      <c r="N131" s="48">
        <v>2340316.49999903</v>
      </c>
      <c r="O131" s="48">
        <v>1733699.8999999701</v>
      </c>
      <c r="P131" s="48">
        <v>2588971.0899989801</v>
      </c>
      <c r="Q131" s="48">
        <v>2663751.88999866</v>
      </c>
    </row>
    <row r="132" spans="1:17" x14ac:dyDescent="0.3">
      <c r="A132" s="34">
        <f>IF($B132='Lookup (hidden)'!$F$12,IF($E132='Lookup (hidden)'!$F$13,IF($D132='Lookup (hidden)'!$F$14,IF($F132='Lookup (hidden)'!$F$15,IF($G132='Lookup (hidden)'!$F$16,IF($H132='Lookup (hidden)'!$F$17,1,0),0),0),0),0),0)</f>
        <v>0</v>
      </c>
      <c r="B132" s="47" t="s">
        <v>73</v>
      </c>
      <c r="C132" s="59"/>
      <c r="D132" s="47" t="s">
        <v>37</v>
      </c>
      <c r="E132" s="47" t="s">
        <v>37</v>
      </c>
      <c r="F132" s="47" t="s">
        <v>37</v>
      </c>
      <c r="G132" s="47" t="s">
        <v>37</v>
      </c>
      <c r="H132" s="47" t="s">
        <v>76</v>
      </c>
      <c r="I132" s="47" t="s">
        <v>96</v>
      </c>
      <c r="J132" s="48">
        <v>5932909.9899983397</v>
      </c>
      <c r="K132" s="48">
        <v>5776445.2400000496</v>
      </c>
      <c r="L132" s="48">
        <v>5934246.2799995299</v>
      </c>
      <c r="M132" s="48">
        <v>5156997.0599996503</v>
      </c>
      <c r="N132" s="48">
        <v>1969945.5199995399</v>
      </c>
      <c r="O132" s="48">
        <v>2681327.3599998602</v>
      </c>
      <c r="P132" s="48">
        <v>2256134.94999963</v>
      </c>
      <c r="Q132" s="48">
        <v>2251022.5399994999</v>
      </c>
    </row>
    <row r="133" spans="1:17" x14ac:dyDescent="0.3">
      <c r="A133" s="34">
        <f>IF($B133='Lookup (hidden)'!$F$12,IF($E133='Lookup (hidden)'!$F$13,IF($D133='Lookup (hidden)'!$F$14,IF($F133='Lookup (hidden)'!$F$15,IF($G133='Lookup (hidden)'!$F$16,IF($H133='Lookup (hidden)'!$F$17,1,0),0),0),0),0),0)</f>
        <v>0</v>
      </c>
      <c r="B133" s="47" t="s">
        <v>73</v>
      </c>
      <c r="C133" s="59"/>
      <c r="D133" s="47" t="s">
        <v>37</v>
      </c>
      <c r="E133" s="47" t="s">
        <v>37</v>
      </c>
      <c r="F133" s="47" t="s">
        <v>37</v>
      </c>
      <c r="G133" s="47" t="s">
        <v>37</v>
      </c>
      <c r="H133" s="47" t="s">
        <v>76</v>
      </c>
      <c r="I133" s="47" t="s">
        <v>97</v>
      </c>
      <c r="J133" s="48">
        <v>8141.45</v>
      </c>
      <c r="K133" s="48">
        <v>5689.36</v>
      </c>
      <c r="L133" s="48">
        <v>5803.08</v>
      </c>
      <c r="M133" s="48">
        <v>477862.79999997601</v>
      </c>
      <c r="N133" s="48">
        <v>3518405.9399999101</v>
      </c>
      <c r="O133" s="48">
        <v>2916553.9199999799</v>
      </c>
      <c r="P133" s="48">
        <v>3777077.9599998002</v>
      </c>
      <c r="Q133" s="48">
        <v>3967898.1399996602</v>
      </c>
    </row>
    <row r="134" spans="1:17" x14ac:dyDescent="0.3">
      <c r="A134" s="34">
        <f>IF($B134='Lookup (hidden)'!$F$12,IF($E134='Lookup (hidden)'!$F$13,IF($D134='Lookup (hidden)'!$F$14,IF($F134='Lookup (hidden)'!$F$15,IF($G134='Lookup (hidden)'!$F$16,IF($H134='Lookup (hidden)'!$F$17,1,0),0),0),0),0),0)</f>
        <v>0</v>
      </c>
      <c r="B134" s="47" t="s">
        <v>73</v>
      </c>
      <c r="C134" s="59"/>
      <c r="D134" s="47" t="s">
        <v>37</v>
      </c>
      <c r="E134" s="47" t="s">
        <v>37</v>
      </c>
      <c r="F134" s="47" t="s">
        <v>37</v>
      </c>
      <c r="G134" s="47" t="s">
        <v>37</v>
      </c>
      <c r="H134" s="47" t="s">
        <v>79</v>
      </c>
      <c r="I134" s="47" t="s">
        <v>96</v>
      </c>
      <c r="J134" s="48">
        <v>120479.519999999</v>
      </c>
      <c r="K134" s="48">
        <v>93287.399999998801</v>
      </c>
      <c r="L134" s="48">
        <v>103219.179999999</v>
      </c>
      <c r="M134" s="48">
        <v>98649.23</v>
      </c>
      <c r="N134" s="48">
        <v>42309.190000000199</v>
      </c>
      <c r="O134" s="48">
        <v>67570.389999999607</v>
      </c>
      <c r="P134" s="48">
        <v>72391.7399999997</v>
      </c>
      <c r="Q134" s="48">
        <v>83613.759999999107</v>
      </c>
    </row>
    <row r="135" spans="1:17" x14ac:dyDescent="0.3">
      <c r="A135" s="34">
        <f>IF($B135='Lookup (hidden)'!$F$12,IF($E135='Lookup (hidden)'!$F$13,IF($D135='Lookup (hidden)'!$F$14,IF($F135='Lookup (hidden)'!$F$15,IF($G135='Lookup (hidden)'!$F$16,IF($H135='Lookup (hidden)'!$F$17,1,0),0),0),0),0),0)</f>
        <v>0</v>
      </c>
      <c r="B135" s="47" t="s">
        <v>73</v>
      </c>
      <c r="C135" s="59"/>
      <c r="D135" s="47" t="s">
        <v>37</v>
      </c>
      <c r="E135" s="47" t="s">
        <v>37</v>
      </c>
      <c r="F135" s="47" t="s">
        <v>37</v>
      </c>
      <c r="G135" s="47" t="s">
        <v>37</v>
      </c>
      <c r="H135" s="47" t="s">
        <v>79</v>
      </c>
      <c r="I135" s="47" t="s">
        <v>97</v>
      </c>
      <c r="J135" s="49">
        <v>0</v>
      </c>
      <c r="K135" s="49">
        <v>0</v>
      </c>
      <c r="L135" s="49">
        <v>0</v>
      </c>
      <c r="M135" s="48">
        <v>12334.79</v>
      </c>
      <c r="N135" s="48">
        <v>90786.899999997695</v>
      </c>
      <c r="O135" s="48">
        <v>67396.499999998807</v>
      </c>
      <c r="P135" s="48">
        <v>92976.509999997594</v>
      </c>
      <c r="Q135" s="48">
        <v>97930.0499999975</v>
      </c>
    </row>
    <row r="136" spans="1:17" x14ac:dyDescent="0.3">
      <c r="A136" s="34">
        <f>IF($B136='Lookup (hidden)'!$F$12,IF($E136='Lookup (hidden)'!$F$13,IF($D136='Lookup (hidden)'!$F$14,IF($F136='Lookup (hidden)'!$F$15,IF($G136='Lookup (hidden)'!$F$16,IF($H136='Lookup (hidden)'!$F$17,1,0),0),0),0),0),0)</f>
        <v>0</v>
      </c>
      <c r="B136" s="47" t="s">
        <v>69</v>
      </c>
      <c r="C136" s="59"/>
      <c r="D136" s="47" t="s">
        <v>37</v>
      </c>
      <c r="E136" s="47" t="s">
        <v>37</v>
      </c>
      <c r="F136" s="47" t="s">
        <v>37</v>
      </c>
      <c r="G136" s="47" t="s">
        <v>37</v>
      </c>
      <c r="H136" s="47" t="s">
        <v>72</v>
      </c>
      <c r="I136" s="47" t="s">
        <v>96</v>
      </c>
      <c r="J136" s="48">
        <v>55152753.400278501</v>
      </c>
      <c r="K136" s="48">
        <v>51922666.1502323</v>
      </c>
      <c r="L136" s="48">
        <v>54056518.150253601</v>
      </c>
      <c r="M136" s="48">
        <v>48268010.880161501</v>
      </c>
      <c r="N136" s="48">
        <v>13749667.849987101</v>
      </c>
      <c r="O136" s="48">
        <v>20868107.849987701</v>
      </c>
      <c r="P136" s="48">
        <v>21939270.059993699</v>
      </c>
      <c r="Q136" s="48">
        <v>20490826.349986698</v>
      </c>
    </row>
    <row r="137" spans="1:17" x14ac:dyDescent="0.3">
      <c r="A137" s="34">
        <f>IF($B137='Lookup (hidden)'!$F$12,IF($E137='Lookup (hidden)'!$F$13,IF($D137='Lookup (hidden)'!$F$14,IF($F137='Lookup (hidden)'!$F$15,IF($G137='Lookup (hidden)'!$F$16,IF($H137='Lookup (hidden)'!$F$17,1,0),0),0),0),0),0)</f>
        <v>0</v>
      </c>
      <c r="B137" s="47" t="s">
        <v>69</v>
      </c>
      <c r="C137" s="59"/>
      <c r="D137" s="47" t="s">
        <v>37</v>
      </c>
      <c r="E137" s="47" t="s">
        <v>37</v>
      </c>
      <c r="F137" s="47" t="s">
        <v>37</v>
      </c>
      <c r="G137" s="47" t="s">
        <v>37</v>
      </c>
      <c r="H137" s="47" t="s">
        <v>72</v>
      </c>
      <c r="I137" s="47" t="s">
        <v>97</v>
      </c>
      <c r="J137" s="48">
        <v>166990.78000000099</v>
      </c>
      <c r="K137" s="48">
        <v>167993.680000002</v>
      </c>
      <c r="L137" s="48">
        <v>189280.650000002</v>
      </c>
      <c r="M137" s="48">
        <v>6661466.6799951997</v>
      </c>
      <c r="N137" s="48">
        <v>43640398.280174702</v>
      </c>
      <c r="O137" s="48">
        <v>37984332.020126402</v>
      </c>
      <c r="P137" s="48">
        <v>40851781.870158598</v>
      </c>
      <c r="Q137" s="48">
        <v>46896451.570230603</v>
      </c>
    </row>
    <row r="138" spans="1:17" x14ac:dyDescent="0.3">
      <c r="A138" s="34">
        <f>IF($B138='Lookup (hidden)'!$F$12,IF($E138='Lookup (hidden)'!$F$13,IF($D138='Lookup (hidden)'!$F$14,IF($F138='Lookup (hidden)'!$F$15,IF($G138='Lookup (hidden)'!$F$16,IF($H138='Lookup (hidden)'!$F$17,1,0),0),0),0),0),0)</f>
        <v>0</v>
      </c>
      <c r="B138" s="47" t="s">
        <v>69</v>
      </c>
      <c r="C138" s="59"/>
      <c r="D138" s="47" t="s">
        <v>37</v>
      </c>
      <c r="E138" s="47" t="s">
        <v>37</v>
      </c>
      <c r="F138" s="47" t="s">
        <v>37</v>
      </c>
      <c r="G138" s="47" t="s">
        <v>37</v>
      </c>
      <c r="H138" s="47" t="s">
        <v>76</v>
      </c>
      <c r="I138" s="47" t="s">
        <v>96</v>
      </c>
      <c r="J138" s="48">
        <v>82767584.1298825</v>
      </c>
      <c r="K138" s="48">
        <v>77422771.259979501</v>
      </c>
      <c r="L138" s="48">
        <v>80081513.499931902</v>
      </c>
      <c r="M138" s="48">
        <v>71869735.560073003</v>
      </c>
      <c r="N138" s="48">
        <v>27843782.169985801</v>
      </c>
      <c r="O138" s="48">
        <v>33874801.959981002</v>
      </c>
      <c r="P138" s="48">
        <v>35814253.259981699</v>
      </c>
      <c r="Q138" s="48">
        <v>35608812.519982897</v>
      </c>
    </row>
    <row r="139" spans="1:17" x14ac:dyDescent="0.3">
      <c r="A139" s="34">
        <f>IF($B139='Lookup (hidden)'!$F$12,IF($E139='Lookup (hidden)'!$F$13,IF($D139='Lookup (hidden)'!$F$14,IF($F139='Lookup (hidden)'!$F$15,IF($G139='Lookup (hidden)'!$F$16,IF($H139='Lookup (hidden)'!$F$17,1,0),0),0),0),0),0)</f>
        <v>0</v>
      </c>
      <c r="B139" s="47" t="s">
        <v>69</v>
      </c>
      <c r="C139" s="59"/>
      <c r="D139" s="47" t="s">
        <v>37</v>
      </c>
      <c r="E139" s="47" t="s">
        <v>37</v>
      </c>
      <c r="F139" s="47" t="s">
        <v>37</v>
      </c>
      <c r="G139" s="47" t="s">
        <v>37</v>
      </c>
      <c r="H139" s="47" t="s">
        <v>76</v>
      </c>
      <c r="I139" s="47" t="s">
        <v>97</v>
      </c>
      <c r="J139" s="48">
        <v>196183.78000000201</v>
      </c>
      <c r="K139" s="48">
        <v>188843.81000000099</v>
      </c>
      <c r="L139" s="48">
        <v>247722.890000004</v>
      </c>
      <c r="M139" s="48">
        <v>5903197.6699998397</v>
      </c>
      <c r="N139" s="48">
        <v>55313941.500028402</v>
      </c>
      <c r="O139" s="48">
        <v>48766993.000017203</v>
      </c>
      <c r="P139" s="48">
        <v>51504156.970021099</v>
      </c>
      <c r="Q139" s="48">
        <v>55143618.570023097</v>
      </c>
    </row>
    <row r="140" spans="1:17" x14ac:dyDescent="0.3">
      <c r="A140" s="34">
        <f>IF($B140='Lookup (hidden)'!$F$12,IF($E140='Lookup (hidden)'!$F$13,IF($D140='Lookup (hidden)'!$F$14,IF($F140='Lookup (hidden)'!$F$15,IF($G140='Lookup (hidden)'!$F$16,IF($H140='Lookup (hidden)'!$F$17,1,0),0),0),0),0),0)</f>
        <v>0</v>
      </c>
      <c r="B140" s="47" t="s">
        <v>69</v>
      </c>
      <c r="C140" s="59"/>
      <c r="D140" s="47" t="s">
        <v>37</v>
      </c>
      <c r="E140" s="47" t="s">
        <v>37</v>
      </c>
      <c r="F140" s="47" t="s">
        <v>37</v>
      </c>
      <c r="G140" s="47" t="s">
        <v>37</v>
      </c>
      <c r="H140" s="47" t="s">
        <v>79</v>
      </c>
      <c r="I140" s="47" t="s">
        <v>96</v>
      </c>
      <c r="J140" s="48">
        <v>1528780.82999994</v>
      </c>
      <c r="K140" s="48">
        <v>1339841.59999993</v>
      </c>
      <c r="L140" s="48">
        <v>1531470.6299999601</v>
      </c>
      <c r="M140" s="48">
        <v>1411410.57999995</v>
      </c>
      <c r="N140" s="48">
        <v>385334.66999999498</v>
      </c>
      <c r="O140" s="48">
        <v>575980.689999989</v>
      </c>
      <c r="P140" s="48">
        <v>714278.08999999403</v>
      </c>
      <c r="Q140" s="48">
        <v>723295.68999999203</v>
      </c>
    </row>
    <row r="141" spans="1:17" x14ac:dyDescent="0.3">
      <c r="A141" s="34">
        <f>IF($B141='Lookup (hidden)'!$F$12,IF($E141='Lookup (hidden)'!$F$13,IF($D141='Lookup (hidden)'!$F$14,IF($F141='Lookup (hidden)'!$F$15,IF($G141='Lookup (hidden)'!$F$16,IF($H141='Lookup (hidden)'!$F$17,1,0),0),0),0),0),0)</f>
        <v>0</v>
      </c>
      <c r="B141" s="47" t="s">
        <v>69</v>
      </c>
      <c r="C141" s="59"/>
      <c r="D141" s="47" t="s">
        <v>37</v>
      </c>
      <c r="E141" s="47" t="s">
        <v>37</v>
      </c>
      <c r="F141" s="47" t="s">
        <v>37</v>
      </c>
      <c r="G141" s="47" t="s">
        <v>37</v>
      </c>
      <c r="H141" s="47" t="s">
        <v>79</v>
      </c>
      <c r="I141" s="47" t="s">
        <v>97</v>
      </c>
      <c r="J141" s="49">
        <v>1300.05</v>
      </c>
      <c r="K141" s="49">
        <v>1408.35</v>
      </c>
      <c r="L141" s="49">
        <v>1744.55</v>
      </c>
      <c r="M141" s="48">
        <v>132429.81</v>
      </c>
      <c r="N141" s="48">
        <v>1192243.82</v>
      </c>
      <c r="O141" s="48">
        <v>981983.700000001</v>
      </c>
      <c r="P141" s="48">
        <v>1097413.77</v>
      </c>
      <c r="Q141" s="48">
        <v>1277781.3300000101</v>
      </c>
    </row>
    <row r="142" spans="1:17" x14ac:dyDescent="0.3">
      <c r="A142" s="34">
        <f>IF($B142='Lookup (hidden)'!$F$12,IF($E142='Lookup (hidden)'!$F$13,IF($D142='Lookup (hidden)'!$F$14,IF($F142='Lookup (hidden)'!$F$15,IF($G142='Lookup (hidden)'!$F$16,IF($H142='Lookup (hidden)'!$F$17,1,0),0),0),0),0),0)</f>
        <v>0</v>
      </c>
      <c r="B142" s="47" t="s">
        <v>77</v>
      </c>
      <c r="C142" s="59"/>
      <c r="D142" s="47" t="s">
        <v>37</v>
      </c>
      <c r="E142" s="47" t="s">
        <v>37</v>
      </c>
      <c r="F142" s="47" t="s">
        <v>37</v>
      </c>
      <c r="G142" s="47" t="s">
        <v>37</v>
      </c>
      <c r="H142" s="47" t="s">
        <v>72</v>
      </c>
      <c r="I142" s="47" t="s">
        <v>96</v>
      </c>
      <c r="J142" s="48">
        <v>2349880.88000006</v>
      </c>
      <c r="K142" s="48">
        <v>2370533.8799996702</v>
      </c>
      <c r="L142" s="48">
        <v>2560714.2099999501</v>
      </c>
      <c r="M142" s="48">
        <v>2230872.8499999698</v>
      </c>
      <c r="N142" s="48">
        <v>333369.23000002198</v>
      </c>
      <c r="O142" s="48">
        <v>1150404.22000019</v>
      </c>
      <c r="P142" s="48">
        <v>1128815.6300000199</v>
      </c>
      <c r="Q142" s="48">
        <v>1121364.49</v>
      </c>
    </row>
    <row r="143" spans="1:17" x14ac:dyDescent="0.3">
      <c r="A143" s="34">
        <f>IF($B143='Lookup (hidden)'!$F$12,IF($E143='Lookup (hidden)'!$F$13,IF($D143='Lookup (hidden)'!$F$14,IF($F143='Lookup (hidden)'!$F$15,IF($G143='Lookup (hidden)'!$F$16,IF($H143='Lookup (hidden)'!$F$17,1,0),0),0),0),0),0)</f>
        <v>0</v>
      </c>
      <c r="B143" s="47" t="s">
        <v>77</v>
      </c>
      <c r="C143" s="59"/>
      <c r="D143" s="47" t="s">
        <v>37</v>
      </c>
      <c r="E143" s="47" t="s">
        <v>37</v>
      </c>
      <c r="F143" s="47" t="s">
        <v>37</v>
      </c>
      <c r="G143" s="47" t="s">
        <v>37</v>
      </c>
      <c r="H143" s="47" t="s">
        <v>72</v>
      </c>
      <c r="I143" s="47" t="s">
        <v>97</v>
      </c>
      <c r="J143" s="49">
        <v>0</v>
      </c>
      <c r="K143" s="49">
        <v>0</v>
      </c>
      <c r="L143" s="49">
        <v>0</v>
      </c>
      <c r="M143" s="48">
        <v>304469.09999999998</v>
      </c>
      <c r="N143" s="48">
        <v>809456.39999999804</v>
      </c>
      <c r="O143" s="48">
        <v>1444754.30000014</v>
      </c>
      <c r="P143" s="48">
        <v>1653718.4000001401</v>
      </c>
      <c r="Q143" s="48">
        <v>463442.34999997303</v>
      </c>
    </row>
    <row r="144" spans="1:17" x14ac:dyDescent="0.3">
      <c r="A144" s="34">
        <f>IF($B144='Lookup (hidden)'!$F$12,IF($E144='Lookup (hidden)'!$F$13,IF($D144='Lookup (hidden)'!$F$14,IF($F144='Lookup (hidden)'!$F$15,IF($G144='Lookup (hidden)'!$F$16,IF($H144='Lookup (hidden)'!$F$17,1,0),0),0),0),0),0)</f>
        <v>0</v>
      </c>
      <c r="B144" s="47" t="s">
        <v>77</v>
      </c>
      <c r="C144" s="59"/>
      <c r="D144" s="47" t="s">
        <v>37</v>
      </c>
      <c r="E144" s="47" t="s">
        <v>37</v>
      </c>
      <c r="F144" s="47" t="s">
        <v>37</v>
      </c>
      <c r="G144" s="47" t="s">
        <v>37</v>
      </c>
      <c r="H144" s="47" t="s">
        <v>76</v>
      </c>
      <c r="I144" s="47" t="s">
        <v>96</v>
      </c>
      <c r="J144" s="48">
        <v>3229123.9299999801</v>
      </c>
      <c r="K144" s="48">
        <v>3031430.7699999702</v>
      </c>
      <c r="L144" s="48">
        <v>3396794.2800014499</v>
      </c>
      <c r="M144" s="48">
        <v>3060748.8000016301</v>
      </c>
      <c r="N144" s="48">
        <v>1000992.92999986</v>
      </c>
      <c r="O144" s="48">
        <v>2389882.1000006101</v>
      </c>
      <c r="P144" s="48">
        <v>2296134.7800000799</v>
      </c>
      <c r="Q144" s="48">
        <v>2199831.2200000798</v>
      </c>
    </row>
    <row r="145" spans="1:17" x14ac:dyDescent="0.3">
      <c r="A145" s="34">
        <f>IF($B145='Lookup (hidden)'!$F$12,IF($E145='Lookup (hidden)'!$F$13,IF($D145='Lookup (hidden)'!$F$14,IF($F145='Lookup (hidden)'!$F$15,IF($G145='Lookup (hidden)'!$F$16,IF($H145='Lookup (hidden)'!$F$17,1,0),0),0),0),0),0)</f>
        <v>0</v>
      </c>
      <c r="B145" s="47" t="s">
        <v>77</v>
      </c>
      <c r="C145" s="59"/>
      <c r="D145" s="47" t="s">
        <v>37</v>
      </c>
      <c r="E145" s="47" t="s">
        <v>37</v>
      </c>
      <c r="F145" s="47" t="s">
        <v>37</v>
      </c>
      <c r="G145" s="47" t="s">
        <v>37</v>
      </c>
      <c r="H145" s="47" t="s">
        <v>76</v>
      </c>
      <c r="I145" s="47" t="s">
        <v>97</v>
      </c>
      <c r="J145" s="49">
        <v>0</v>
      </c>
      <c r="K145" s="49">
        <v>0</v>
      </c>
      <c r="L145" s="49">
        <v>0</v>
      </c>
      <c r="M145" s="48">
        <v>100996.500000001</v>
      </c>
      <c r="N145" s="48">
        <v>1052008.9999998</v>
      </c>
      <c r="O145" s="48">
        <v>1236035.79999994</v>
      </c>
      <c r="P145" s="48">
        <v>1456131.9000002199</v>
      </c>
      <c r="Q145" s="48">
        <v>1726912.70000046</v>
      </c>
    </row>
    <row r="146" spans="1:17" x14ac:dyDescent="0.3">
      <c r="A146" s="34">
        <f>IF($B146='Lookup (hidden)'!$F$12,IF($E146='Lookup (hidden)'!$F$13,IF($D146='Lookup (hidden)'!$F$14,IF($F146='Lookup (hidden)'!$F$15,IF($G146='Lookup (hidden)'!$F$16,IF($H146='Lookup (hidden)'!$F$17,1,0),0),0),0),0),0)</f>
        <v>0</v>
      </c>
      <c r="B146" s="47" t="s">
        <v>77</v>
      </c>
      <c r="C146" s="59"/>
      <c r="D146" s="47" t="s">
        <v>37</v>
      </c>
      <c r="E146" s="47" t="s">
        <v>37</v>
      </c>
      <c r="F146" s="47" t="s">
        <v>37</v>
      </c>
      <c r="G146" s="47" t="s">
        <v>37</v>
      </c>
      <c r="H146" s="47" t="s">
        <v>79</v>
      </c>
      <c r="I146" s="47" t="s">
        <v>96</v>
      </c>
      <c r="J146" s="48">
        <v>63779.139999999199</v>
      </c>
      <c r="K146" s="48">
        <v>60684.1</v>
      </c>
      <c r="L146" s="48">
        <v>76319.4299999996</v>
      </c>
      <c r="M146" s="48">
        <v>69455.049999999595</v>
      </c>
      <c r="N146" s="48">
        <v>9582.6000000000095</v>
      </c>
      <c r="O146" s="48">
        <v>45351.259999999696</v>
      </c>
      <c r="P146" s="48">
        <v>52104.850000000202</v>
      </c>
      <c r="Q146" s="48">
        <v>71871.799999999901</v>
      </c>
    </row>
    <row r="147" spans="1:17" x14ac:dyDescent="0.3">
      <c r="A147" s="34">
        <f>IF($B147='Lookup (hidden)'!$F$12,IF($E147='Lookup (hidden)'!$F$13,IF($D147='Lookup (hidden)'!$F$14,IF($F147='Lookup (hidden)'!$F$15,IF($G147='Lookup (hidden)'!$F$16,IF($H147='Lookup (hidden)'!$F$17,1,0),0),0),0),0),0)</f>
        <v>0</v>
      </c>
      <c r="B147" s="47" t="s">
        <v>77</v>
      </c>
      <c r="C147" s="59"/>
      <c r="D147" s="47" t="s">
        <v>37</v>
      </c>
      <c r="E147" s="47" t="s">
        <v>37</v>
      </c>
      <c r="F147" s="47" t="s">
        <v>37</v>
      </c>
      <c r="G147" s="47" t="s">
        <v>37</v>
      </c>
      <c r="H147" s="47" t="s">
        <v>79</v>
      </c>
      <c r="I147" s="47" t="s">
        <v>97</v>
      </c>
      <c r="J147" s="49">
        <v>0</v>
      </c>
      <c r="K147" s="49">
        <v>0</v>
      </c>
      <c r="L147" s="49">
        <v>0</v>
      </c>
      <c r="M147" s="48">
        <v>4239</v>
      </c>
      <c r="N147" s="48">
        <v>24897.8</v>
      </c>
      <c r="O147" s="48">
        <v>29702.400000000001</v>
      </c>
      <c r="P147" s="48">
        <v>42763.599999999802</v>
      </c>
      <c r="Q147" s="48">
        <v>43341.8999999999</v>
      </c>
    </row>
    <row r="148" spans="1:17" x14ac:dyDescent="0.3">
      <c r="A148" s="34">
        <f>IF($B148='Lookup (hidden)'!$F$12,IF($E148='Lookup (hidden)'!$F$13,IF($D148='Lookup (hidden)'!$F$14,IF($F148='Lookup (hidden)'!$F$15,IF($G148='Lookup (hidden)'!$F$16,IF($H148='Lookup (hidden)'!$F$17,1,0),0),0),0),0),0)</f>
        <v>0</v>
      </c>
      <c r="B148" s="47" t="s">
        <v>80</v>
      </c>
      <c r="C148" s="59"/>
      <c r="D148" s="47" t="s">
        <v>58</v>
      </c>
      <c r="E148" s="47" t="s">
        <v>74</v>
      </c>
      <c r="F148" s="47" t="s">
        <v>37</v>
      </c>
      <c r="G148" s="47" t="s">
        <v>37</v>
      </c>
      <c r="H148" s="47" t="s">
        <v>81</v>
      </c>
      <c r="I148" s="47" t="s">
        <v>96</v>
      </c>
      <c r="J148" s="48">
        <v>4824061.69999984</v>
      </c>
      <c r="K148" s="48">
        <v>4007576.2000001199</v>
      </c>
      <c r="L148" s="48">
        <v>5174509.6199997896</v>
      </c>
      <c r="M148" s="48">
        <v>5223173.8899997398</v>
      </c>
      <c r="N148" s="48">
        <v>2768278.6800001999</v>
      </c>
      <c r="O148" s="48">
        <v>3747254.9900000398</v>
      </c>
      <c r="P148" s="48">
        <v>4641090.4199994598</v>
      </c>
      <c r="Q148" s="48">
        <v>5655743.3499979395</v>
      </c>
    </row>
    <row r="149" spans="1:17" x14ac:dyDescent="0.3">
      <c r="A149" s="34">
        <f>IF($B149='Lookup (hidden)'!$F$12,IF($E149='Lookup (hidden)'!$F$13,IF($D149='Lookup (hidden)'!$F$14,IF($F149='Lookup (hidden)'!$F$15,IF($G149='Lookup (hidden)'!$F$16,IF($H149='Lookup (hidden)'!$F$17,1,0),0),0),0),0),0)</f>
        <v>0</v>
      </c>
      <c r="B149" s="47" t="s">
        <v>80</v>
      </c>
      <c r="C149" s="59"/>
      <c r="D149" s="47" t="s">
        <v>58</v>
      </c>
      <c r="E149" s="47" t="s">
        <v>74</v>
      </c>
      <c r="F149" s="47" t="s">
        <v>37</v>
      </c>
      <c r="G149" s="47" t="s">
        <v>37</v>
      </c>
      <c r="H149" s="47" t="s">
        <v>81</v>
      </c>
      <c r="I149" s="47" t="s">
        <v>97</v>
      </c>
      <c r="J149" s="48">
        <v>93299.180000000997</v>
      </c>
      <c r="K149" s="48">
        <v>81260.419999999707</v>
      </c>
      <c r="L149" s="48">
        <v>117386.45000000299</v>
      </c>
      <c r="M149" s="48">
        <v>263784.15999999299</v>
      </c>
      <c r="N149" s="48">
        <v>1713843.7900000999</v>
      </c>
      <c r="O149" s="48">
        <v>1105730.9599999699</v>
      </c>
      <c r="P149" s="48">
        <v>1324826.4100000199</v>
      </c>
      <c r="Q149" s="48">
        <v>1493040.6400001401</v>
      </c>
    </row>
    <row r="150" spans="1:17" x14ac:dyDescent="0.3">
      <c r="A150" s="34">
        <f>IF($B150='Lookup (hidden)'!$F$12,IF($E150='Lookup (hidden)'!$F$13,IF($D150='Lookup (hidden)'!$F$14,IF($F150='Lookup (hidden)'!$F$15,IF($G150='Lookup (hidden)'!$F$16,IF($H150='Lookup (hidden)'!$F$17,1,0),0),0),0),0),0)</f>
        <v>0</v>
      </c>
      <c r="B150" s="47" t="s">
        <v>80</v>
      </c>
      <c r="C150" s="59"/>
      <c r="D150" s="47" t="s">
        <v>58</v>
      </c>
      <c r="E150" s="47" t="s">
        <v>70</v>
      </c>
      <c r="F150" s="47" t="s">
        <v>37</v>
      </c>
      <c r="G150" s="47" t="s">
        <v>37</v>
      </c>
      <c r="H150" s="47" t="s">
        <v>81</v>
      </c>
      <c r="I150" s="47" t="s">
        <v>96</v>
      </c>
      <c r="J150" s="48">
        <v>3245048.5899998499</v>
      </c>
      <c r="K150" s="48">
        <v>2806364.8299999</v>
      </c>
      <c r="L150" s="48">
        <v>3244837.09999992</v>
      </c>
      <c r="M150" s="48">
        <v>3217292.7599998601</v>
      </c>
      <c r="N150" s="48">
        <v>1508640.1900001001</v>
      </c>
      <c r="O150" s="48">
        <v>2064718.7600002401</v>
      </c>
      <c r="P150" s="48">
        <v>2290001.8800001899</v>
      </c>
      <c r="Q150" s="48">
        <v>2439650.0799997598</v>
      </c>
    </row>
    <row r="151" spans="1:17" x14ac:dyDescent="0.3">
      <c r="A151" s="34">
        <f>IF($B151='Lookup (hidden)'!$F$12,IF($E151='Lookup (hidden)'!$F$13,IF($D151='Lookup (hidden)'!$F$14,IF($F151='Lookup (hidden)'!$F$15,IF($G151='Lookup (hidden)'!$F$16,IF($H151='Lookup (hidden)'!$F$17,1,0),0),0),0),0),0)</f>
        <v>0</v>
      </c>
      <c r="B151" s="47" t="s">
        <v>80</v>
      </c>
      <c r="C151" s="59"/>
      <c r="D151" s="47" t="s">
        <v>58</v>
      </c>
      <c r="E151" s="47" t="s">
        <v>70</v>
      </c>
      <c r="F151" s="47" t="s">
        <v>37</v>
      </c>
      <c r="G151" s="47" t="s">
        <v>37</v>
      </c>
      <c r="H151" s="47" t="s">
        <v>81</v>
      </c>
      <c r="I151" s="47" t="s">
        <v>97</v>
      </c>
      <c r="J151" s="49">
        <v>67305.219999999797</v>
      </c>
      <c r="K151" s="49">
        <v>61690.889999999803</v>
      </c>
      <c r="L151" s="49">
        <v>86260.040000000095</v>
      </c>
      <c r="M151" s="48">
        <v>174554.10999999801</v>
      </c>
      <c r="N151" s="48">
        <v>1034611.10999998</v>
      </c>
      <c r="O151" s="48">
        <v>663537.68999998097</v>
      </c>
      <c r="P151" s="48">
        <v>742615.36999996798</v>
      </c>
      <c r="Q151" s="48">
        <v>766635.93</v>
      </c>
    </row>
    <row r="152" spans="1:17" x14ac:dyDescent="0.3">
      <c r="A152" s="34">
        <f>IF($B152='Lookup (hidden)'!$F$12,IF($E152='Lookup (hidden)'!$F$13,IF($D152='Lookup (hidden)'!$F$14,IF($F152='Lookup (hidden)'!$F$15,IF($G152='Lookup (hidden)'!$F$16,IF($H152='Lookup (hidden)'!$F$17,1,0),0),0),0),0),0)</f>
        <v>0</v>
      </c>
      <c r="B152" s="47" t="s">
        <v>80</v>
      </c>
      <c r="C152" s="59"/>
      <c r="D152" s="47" t="s">
        <v>59</v>
      </c>
      <c r="E152" s="47" t="s">
        <v>74</v>
      </c>
      <c r="F152" s="47" t="s">
        <v>37</v>
      </c>
      <c r="G152" s="47" t="s">
        <v>37</v>
      </c>
      <c r="H152" s="47" t="s">
        <v>81</v>
      </c>
      <c r="I152" s="47" t="s">
        <v>96</v>
      </c>
      <c r="J152" s="48">
        <v>34680636.049953297</v>
      </c>
      <c r="K152" s="48">
        <v>33561158.399958998</v>
      </c>
      <c r="L152" s="48">
        <v>34331025.259950101</v>
      </c>
      <c r="M152" s="48">
        <v>32996894.109956302</v>
      </c>
      <c r="N152" s="48">
        <v>18782931.829976</v>
      </c>
      <c r="O152" s="48">
        <v>24198459.779945701</v>
      </c>
      <c r="P152" s="48">
        <v>23994513.299939699</v>
      </c>
      <c r="Q152" s="48">
        <v>24273255.609994501</v>
      </c>
    </row>
    <row r="153" spans="1:17" x14ac:dyDescent="0.3">
      <c r="A153" s="34">
        <f>IF($B153='Lookup (hidden)'!$F$12,IF($E153='Lookup (hidden)'!$F$13,IF($D153='Lookup (hidden)'!$F$14,IF($F153='Lookup (hidden)'!$F$15,IF($G153='Lookup (hidden)'!$F$16,IF($H153='Lookup (hidden)'!$F$17,1,0),0),0),0),0),0)</f>
        <v>0</v>
      </c>
      <c r="B153" s="47" t="s">
        <v>80</v>
      </c>
      <c r="C153" s="59"/>
      <c r="D153" s="47" t="s">
        <v>59</v>
      </c>
      <c r="E153" s="47" t="s">
        <v>74</v>
      </c>
      <c r="F153" s="47" t="s">
        <v>37</v>
      </c>
      <c r="G153" s="47" t="s">
        <v>37</v>
      </c>
      <c r="H153" s="47" t="s">
        <v>81</v>
      </c>
      <c r="I153" s="47" t="s">
        <v>97</v>
      </c>
      <c r="J153" s="48">
        <v>555778.10999998602</v>
      </c>
      <c r="K153" s="48">
        <v>642224.66000000096</v>
      </c>
      <c r="L153" s="48">
        <v>618326.69999999099</v>
      </c>
      <c r="M153" s="48">
        <v>1810729.0700002599</v>
      </c>
      <c r="N153" s="48">
        <v>15855073.979968101</v>
      </c>
      <c r="O153" s="48">
        <v>11566165.2199878</v>
      </c>
      <c r="P153" s="48">
        <v>13209921.659980301</v>
      </c>
      <c r="Q153" s="48">
        <v>14912950.6299768</v>
      </c>
    </row>
    <row r="154" spans="1:17" x14ac:dyDescent="0.3">
      <c r="A154" s="34">
        <f>IF($B154='Lookup (hidden)'!$F$12,IF($E154='Lookup (hidden)'!$F$13,IF($D154='Lookup (hidden)'!$F$14,IF($F154='Lookup (hidden)'!$F$15,IF($G154='Lookup (hidden)'!$F$16,IF($H154='Lookup (hidden)'!$F$17,1,0),0),0),0),0),0)</f>
        <v>0</v>
      </c>
      <c r="B154" s="47" t="s">
        <v>80</v>
      </c>
      <c r="C154" s="59"/>
      <c r="D154" s="47" t="s">
        <v>59</v>
      </c>
      <c r="E154" s="47" t="s">
        <v>70</v>
      </c>
      <c r="F154" s="47" t="s">
        <v>37</v>
      </c>
      <c r="G154" s="47" t="s">
        <v>37</v>
      </c>
      <c r="H154" s="47" t="s">
        <v>81</v>
      </c>
      <c r="I154" s="47" t="s">
        <v>96</v>
      </c>
      <c r="J154" s="48">
        <v>22231306.519961599</v>
      </c>
      <c r="K154" s="48">
        <v>22142030.269958299</v>
      </c>
      <c r="L154" s="48">
        <v>22392191.779960401</v>
      </c>
      <c r="M154" s="48">
        <v>22365386.289960999</v>
      </c>
      <c r="N154" s="48">
        <v>14220827.9199875</v>
      </c>
      <c r="O154" s="48">
        <v>17246990.079977401</v>
      </c>
      <c r="P154" s="48">
        <v>16868415.589975201</v>
      </c>
      <c r="Q154" s="48">
        <v>17452060.259978</v>
      </c>
    </row>
    <row r="155" spans="1:17" x14ac:dyDescent="0.3">
      <c r="A155" s="34">
        <f>IF($B155='Lookup (hidden)'!$F$12,IF($E155='Lookup (hidden)'!$F$13,IF($D155='Lookup (hidden)'!$F$14,IF($F155='Lookup (hidden)'!$F$15,IF($G155='Lookup (hidden)'!$F$16,IF($H155='Lookup (hidden)'!$F$17,1,0),0),0),0),0),0)</f>
        <v>0</v>
      </c>
      <c r="B155" s="47" t="s">
        <v>80</v>
      </c>
      <c r="C155" s="59"/>
      <c r="D155" s="47" t="s">
        <v>59</v>
      </c>
      <c r="E155" s="47" t="s">
        <v>70</v>
      </c>
      <c r="F155" s="47" t="s">
        <v>37</v>
      </c>
      <c r="G155" s="47" t="s">
        <v>37</v>
      </c>
      <c r="H155" s="47" t="s">
        <v>81</v>
      </c>
      <c r="I155" s="47" t="s">
        <v>97</v>
      </c>
      <c r="J155" s="48">
        <v>404442.18999998597</v>
      </c>
      <c r="K155" s="48">
        <v>478334.33999998798</v>
      </c>
      <c r="L155" s="48">
        <v>456246.27999998402</v>
      </c>
      <c r="M155" s="48">
        <v>1003797.65999995</v>
      </c>
      <c r="N155" s="48">
        <v>7355125.8800005503</v>
      </c>
      <c r="O155" s="48">
        <v>5507132.0400003204</v>
      </c>
      <c r="P155" s="48">
        <v>6034651.3100005602</v>
      </c>
      <c r="Q155" s="48">
        <v>6837409.7000004398</v>
      </c>
    </row>
    <row r="156" spans="1:17" x14ac:dyDescent="0.3">
      <c r="A156" s="34">
        <f>IF($B156='Lookup (hidden)'!$F$12,IF($E156='Lookup (hidden)'!$F$13,IF($D156='Lookup (hidden)'!$F$14,IF($F156='Lookup (hidden)'!$F$15,IF($G156='Lookup (hidden)'!$F$16,IF($H156='Lookup (hidden)'!$F$17,1,0),0),0),0),0),0)</f>
        <v>0</v>
      </c>
      <c r="B156" s="47" t="s">
        <v>80</v>
      </c>
      <c r="C156" s="59"/>
      <c r="D156" s="47" t="s">
        <v>60</v>
      </c>
      <c r="E156" s="47" t="s">
        <v>74</v>
      </c>
      <c r="F156" s="47" t="s">
        <v>37</v>
      </c>
      <c r="G156" s="47" t="s">
        <v>37</v>
      </c>
      <c r="H156" s="47" t="s">
        <v>81</v>
      </c>
      <c r="I156" s="47" t="s">
        <v>96</v>
      </c>
      <c r="J156" s="48">
        <v>6303427.7099970104</v>
      </c>
      <c r="K156" s="48">
        <v>6181694.6200011196</v>
      </c>
      <c r="L156" s="48">
        <v>6110418.3799973801</v>
      </c>
      <c r="M156" s="48">
        <v>5626861.1299991403</v>
      </c>
      <c r="N156" s="48">
        <v>3660811.3399999798</v>
      </c>
      <c r="O156" s="48">
        <v>4770656.5000018496</v>
      </c>
      <c r="P156" s="48">
        <v>4451680.52000154</v>
      </c>
      <c r="Q156" s="48">
        <v>4543536.5300013004</v>
      </c>
    </row>
    <row r="157" spans="1:17" x14ac:dyDescent="0.3">
      <c r="A157" s="34">
        <f>IF($B157='Lookup (hidden)'!$F$12,IF($E157='Lookup (hidden)'!$F$13,IF($D157='Lookup (hidden)'!$F$14,IF($F157='Lookup (hidden)'!$F$15,IF($G157='Lookup (hidden)'!$F$16,IF($H157='Lookup (hidden)'!$F$17,1,0),0),0),0),0),0)</f>
        <v>0</v>
      </c>
      <c r="B157" s="47" t="s">
        <v>80</v>
      </c>
      <c r="C157" s="59"/>
      <c r="D157" s="47" t="s">
        <v>60</v>
      </c>
      <c r="E157" s="47" t="s">
        <v>74</v>
      </c>
      <c r="F157" s="47" t="s">
        <v>37</v>
      </c>
      <c r="G157" s="47" t="s">
        <v>37</v>
      </c>
      <c r="H157" s="47" t="s">
        <v>81</v>
      </c>
      <c r="I157" s="47" t="s">
        <v>97</v>
      </c>
      <c r="J157" s="48">
        <v>94512.330000001501</v>
      </c>
      <c r="K157" s="48">
        <v>111948.62</v>
      </c>
      <c r="L157" s="48">
        <v>107444.83</v>
      </c>
      <c r="M157" s="48">
        <v>299983.00999999599</v>
      </c>
      <c r="N157" s="48">
        <v>2464747.87000074</v>
      </c>
      <c r="O157" s="48">
        <v>1738302.14000029</v>
      </c>
      <c r="P157" s="48">
        <v>2025370.7600004801</v>
      </c>
      <c r="Q157" s="48">
        <v>2268070.6300004902</v>
      </c>
    </row>
    <row r="158" spans="1:17" x14ac:dyDescent="0.3">
      <c r="A158" s="34">
        <f>IF($B158='Lookup (hidden)'!$F$12,IF($E158='Lookup (hidden)'!$F$13,IF($D158='Lookup (hidden)'!$F$14,IF($F158='Lookup (hidden)'!$F$15,IF($G158='Lookup (hidden)'!$F$16,IF($H158='Lookup (hidden)'!$F$17,1,0),0),0),0),0),0)</f>
        <v>0</v>
      </c>
      <c r="B158" s="47" t="s">
        <v>80</v>
      </c>
      <c r="C158" s="59"/>
      <c r="D158" s="47" t="s">
        <v>60</v>
      </c>
      <c r="E158" s="47" t="s">
        <v>70</v>
      </c>
      <c r="F158" s="47" t="s">
        <v>37</v>
      </c>
      <c r="G158" s="47" t="s">
        <v>37</v>
      </c>
      <c r="H158" s="47" t="s">
        <v>81</v>
      </c>
      <c r="I158" s="47" t="s">
        <v>96</v>
      </c>
      <c r="J158" s="48">
        <v>3440279.3700005398</v>
      </c>
      <c r="K158" s="48">
        <v>3523007.1900000898</v>
      </c>
      <c r="L158" s="48">
        <v>3449835.5700005498</v>
      </c>
      <c r="M158" s="48">
        <v>3292342.3400005698</v>
      </c>
      <c r="N158" s="48">
        <v>2435251.1200002301</v>
      </c>
      <c r="O158" s="48">
        <v>2926882.2300001602</v>
      </c>
      <c r="P158" s="48">
        <v>2783892.2200001599</v>
      </c>
      <c r="Q158" s="48">
        <v>2824656.1700001401</v>
      </c>
    </row>
    <row r="159" spans="1:17" x14ac:dyDescent="0.3">
      <c r="A159" s="34">
        <f>IF($B159='Lookup (hidden)'!$F$12,IF($E159='Lookup (hidden)'!$F$13,IF($D159='Lookup (hidden)'!$F$14,IF($F159='Lookup (hidden)'!$F$15,IF($G159='Lookup (hidden)'!$F$16,IF($H159='Lookup (hidden)'!$F$17,1,0),0),0),0),0),0)</f>
        <v>0</v>
      </c>
      <c r="B159" s="47" t="s">
        <v>80</v>
      </c>
      <c r="C159" s="59"/>
      <c r="D159" s="47" t="s">
        <v>60</v>
      </c>
      <c r="E159" s="47" t="s">
        <v>70</v>
      </c>
      <c r="F159" s="47" t="s">
        <v>37</v>
      </c>
      <c r="G159" s="47" t="s">
        <v>37</v>
      </c>
      <c r="H159" s="47" t="s">
        <v>81</v>
      </c>
      <c r="I159" s="47" t="s">
        <v>97</v>
      </c>
      <c r="J159" s="48">
        <v>54743.429999999898</v>
      </c>
      <c r="K159" s="48">
        <v>58537.68</v>
      </c>
      <c r="L159" s="48">
        <v>59775.85</v>
      </c>
      <c r="M159" s="48">
        <v>142603.46999999901</v>
      </c>
      <c r="N159" s="48">
        <v>1071547.26999999</v>
      </c>
      <c r="O159" s="48">
        <v>744111.11999998603</v>
      </c>
      <c r="P159" s="48">
        <v>844734.89000000397</v>
      </c>
      <c r="Q159" s="48">
        <v>951480.32999999402</v>
      </c>
    </row>
    <row r="160" spans="1:17" x14ac:dyDescent="0.3">
      <c r="A160" s="34">
        <f>IF($B160='Lookup (hidden)'!$F$12,IF($E160='Lookup (hidden)'!$F$13,IF($D160='Lookup (hidden)'!$F$14,IF($F160='Lookup (hidden)'!$F$15,IF($G160='Lookup (hidden)'!$F$16,IF($H160='Lookup (hidden)'!$F$17,1,0),0),0),0),0),0)</f>
        <v>0</v>
      </c>
      <c r="B160" s="47" t="s">
        <v>82</v>
      </c>
      <c r="C160" s="59"/>
      <c r="D160" s="47" t="s">
        <v>58</v>
      </c>
      <c r="E160" s="47" t="s">
        <v>74</v>
      </c>
      <c r="F160" s="47" t="s">
        <v>37</v>
      </c>
      <c r="G160" s="47" t="s">
        <v>37</v>
      </c>
      <c r="H160" s="47" t="s">
        <v>81</v>
      </c>
      <c r="I160" s="47" t="s">
        <v>96</v>
      </c>
      <c r="J160" s="48">
        <v>2799045.6200006702</v>
      </c>
      <c r="K160" s="48">
        <v>2275040.7099999799</v>
      </c>
      <c r="L160" s="48">
        <v>2805571.6100005899</v>
      </c>
      <c r="M160" s="48">
        <v>2625986.8200010201</v>
      </c>
      <c r="N160" s="48">
        <v>1144658.1699999699</v>
      </c>
      <c r="O160" s="48">
        <v>1515701.2600000601</v>
      </c>
      <c r="P160" s="48">
        <v>1945752.46999999</v>
      </c>
      <c r="Q160" s="48">
        <v>2408561.8300000802</v>
      </c>
    </row>
    <row r="161" spans="1:17" x14ac:dyDescent="0.3">
      <c r="A161" s="34">
        <f>IF($B161='Lookup (hidden)'!$F$12,IF($E161='Lookup (hidden)'!$F$13,IF($D161='Lookup (hidden)'!$F$14,IF($F161='Lookup (hidden)'!$F$15,IF($G161='Lookup (hidden)'!$F$16,IF($H161='Lookup (hidden)'!$F$17,1,0),0),0),0),0),0)</f>
        <v>0</v>
      </c>
      <c r="B161" s="47" t="s">
        <v>82</v>
      </c>
      <c r="C161" s="59"/>
      <c r="D161" s="47" t="s">
        <v>58</v>
      </c>
      <c r="E161" s="47" t="s">
        <v>74</v>
      </c>
      <c r="F161" s="47" t="s">
        <v>37</v>
      </c>
      <c r="G161" s="47" t="s">
        <v>37</v>
      </c>
      <c r="H161" s="47" t="s">
        <v>81</v>
      </c>
      <c r="I161" s="47" t="s">
        <v>97</v>
      </c>
      <c r="J161" s="49">
        <v>29229.25</v>
      </c>
      <c r="K161" s="49">
        <v>30556.91</v>
      </c>
      <c r="L161" s="49">
        <v>37394.089999999997</v>
      </c>
      <c r="M161" s="48">
        <v>203451.270000002</v>
      </c>
      <c r="N161" s="48">
        <v>1497649.5099998</v>
      </c>
      <c r="O161" s="48">
        <v>1214265.49999984</v>
      </c>
      <c r="P161" s="48">
        <v>1511170.2600003299</v>
      </c>
      <c r="Q161" s="48">
        <v>1656321.6300003901</v>
      </c>
    </row>
    <row r="162" spans="1:17" x14ac:dyDescent="0.3">
      <c r="A162" s="34">
        <f>IF($B162='Lookup (hidden)'!$F$12,IF($E162='Lookup (hidden)'!$F$13,IF($D162='Lookup (hidden)'!$F$14,IF($F162='Lookup (hidden)'!$F$15,IF($G162='Lookup (hidden)'!$F$16,IF($H162='Lookup (hidden)'!$F$17,1,0),0),0),0),0),0)</f>
        <v>0</v>
      </c>
      <c r="B162" s="47" t="s">
        <v>82</v>
      </c>
      <c r="C162" s="59"/>
      <c r="D162" s="47" t="s">
        <v>58</v>
      </c>
      <c r="E162" s="47" t="s">
        <v>70</v>
      </c>
      <c r="F162" s="47" t="s">
        <v>37</v>
      </c>
      <c r="G162" s="47" t="s">
        <v>37</v>
      </c>
      <c r="H162" s="47" t="s">
        <v>81</v>
      </c>
      <c r="I162" s="47" t="s">
        <v>96</v>
      </c>
      <c r="J162" s="48">
        <v>1675994.23000004</v>
      </c>
      <c r="K162" s="48">
        <v>1503633.59999996</v>
      </c>
      <c r="L162" s="48">
        <v>1717180.8300004599</v>
      </c>
      <c r="M162" s="48">
        <v>1576349.6800003599</v>
      </c>
      <c r="N162" s="48">
        <v>553407.14999999001</v>
      </c>
      <c r="O162" s="48">
        <v>742401.20000000997</v>
      </c>
      <c r="P162" s="48">
        <v>871665.38999999606</v>
      </c>
      <c r="Q162" s="48">
        <v>987224.77000004996</v>
      </c>
    </row>
    <row r="163" spans="1:17" x14ac:dyDescent="0.3">
      <c r="A163" s="34">
        <f>IF($B163='Lookup (hidden)'!$F$12,IF($E163='Lookup (hidden)'!$F$13,IF($D163='Lookup (hidden)'!$F$14,IF($F163='Lookup (hidden)'!$F$15,IF($G163='Lookup (hidden)'!$F$16,IF($H163='Lookup (hidden)'!$F$17,1,0),0),0),0),0),0)</f>
        <v>0</v>
      </c>
      <c r="B163" s="47" t="s">
        <v>82</v>
      </c>
      <c r="C163" s="59"/>
      <c r="D163" s="47" t="s">
        <v>58</v>
      </c>
      <c r="E163" s="47" t="s">
        <v>70</v>
      </c>
      <c r="F163" s="47" t="s">
        <v>37</v>
      </c>
      <c r="G163" s="47" t="s">
        <v>37</v>
      </c>
      <c r="H163" s="47" t="s">
        <v>81</v>
      </c>
      <c r="I163" s="47" t="s">
        <v>97</v>
      </c>
      <c r="J163" s="48">
        <v>20981.97</v>
      </c>
      <c r="K163" s="48">
        <v>26000.11</v>
      </c>
      <c r="L163" s="48">
        <v>26759.5999999999</v>
      </c>
      <c r="M163" s="48">
        <v>144041.85999999801</v>
      </c>
      <c r="N163" s="48">
        <v>995566.80000004801</v>
      </c>
      <c r="O163" s="48">
        <v>757248.97000001394</v>
      </c>
      <c r="P163" s="48">
        <v>896375.61000002595</v>
      </c>
      <c r="Q163" s="48">
        <v>959741.53000000701</v>
      </c>
    </row>
    <row r="164" spans="1:17" x14ac:dyDescent="0.3">
      <c r="A164" s="34">
        <f>IF($B164='Lookup (hidden)'!$F$12,IF($E164='Lookup (hidden)'!$F$13,IF($D164='Lookup (hidden)'!$F$14,IF($F164='Lookup (hidden)'!$F$15,IF($G164='Lookup (hidden)'!$F$16,IF($H164='Lookup (hidden)'!$F$17,1,0),0),0),0),0),0)</f>
        <v>0</v>
      </c>
      <c r="B164" s="47" t="s">
        <v>82</v>
      </c>
      <c r="C164" s="59"/>
      <c r="D164" s="47" t="s">
        <v>59</v>
      </c>
      <c r="E164" s="47" t="s">
        <v>74</v>
      </c>
      <c r="F164" s="47" t="s">
        <v>37</v>
      </c>
      <c r="G164" s="47" t="s">
        <v>37</v>
      </c>
      <c r="H164" s="47" t="s">
        <v>81</v>
      </c>
      <c r="I164" s="47" t="s">
        <v>96</v>
      </c>
      <c r="J164" s="48">
        <v>18562518.260011502</v>
      </c>
      <c r="K164" s="48">
        <v>17593817.770014901</v>
      </c>
      <c r="L164" s="48">
        <v>17726391.920001902</v>
      </c>
      <c r="M164" s="48">
        <v>16900538.900001999</v>
      </c>
      <c r="N164" s="48">
        <v>7165049.4000014504</v>
      </c>
      <c r="O164" s="48">
        <v>8202324.4400012204</v>
      </c>
      <c r="P164" s="48">
        <v>8502135.5600001495</v>
      </c>
      <c r="Q164" s="48">
        <v>9739380.1899858695</v>
      </c>
    </row>
    <row r="165" spans="1:17" x14ac:dyDescent="0.3">
      <c r="A165" s="34">
        <f>IF($B165='Lookup (hidden)'!$F$12,IF($E165='Lookup (hidden)'!$F$13,IF($D165='Lookup (hidden)'!$F$14,IF($F165='Lookup (hidden)'!$F$15,IF($G165='Lookup (hidden)'!$F$16,IF($H165='Lookup (hidden)'!$F$17,1,0),0),0),0),0),0)</f>
        <v>0</v>
      </c>
      <c r="B165" s="47" t="s">
        <v>82</v>
      </c>
      <c r="C165" s="59"/>
      <c r="D165" s="47" t="s">
        <v>59</v>
      </c>
      <c r="E165" s="47" t="s">
        <v>74</v>
      </c>
      <c r="F165" s="47" t="s">
        <v>37</v>
      </c>
      <c r="G165" s="47" t="s">
        <v>37</v>
      </c>
      <c r="H165" s="47" t="s">
        <v>81</v>
      </c>
      <c r="I165" s="47" t="s">
        <v>97</v>
      </c>
      <c r="J165" s="48">
        <v>265563.96000000503</v>
      </c>
      <c r="K165" s="48">
        <v>281191.790000004</v>
      </c>
      <c r="L165" s="48">
        <v>348826.89000001497</v>
      </c>
      <c r="M165" s="48">
        <v>2283593.33999812</v>
      </c>
      <c r="N165" s="48">
        <v>13810197.8199664</v>
      </c>
      <c r="O165" s="48">
        <v>11723931.119966401</v>
      </c>
      <c r="P165" s="48">
        <v>12637332.010017199</v>
      </c>
      <c r="Q165" s="48">
        <v>13378634.039977601</v>
      </c>
    </row>
    <row r="166" spans="1:17" x14ac:dyDescent="0.3">
      <c r="A166" s="34">
        <f>IF($B166='Lookup (hidden)'!$F$12,IF($E166='Lookup (hidden)'!$F$13,IF($D166='Lookup (hidden)'!$F$14,IF($F166='Lookup (hidden)'!$F$15,IF($G166='Lookup (hidden)'!$F$16,IF($H166='Lookup (hidden)'!$F$17,1,0),0),0),0),0),0)</f>
        <v>0</v>
      </c>
      <c r="B166" s="47" t="s">
        <v>82</v>
      </c>
      <c r="C166" s="59"/>
      <c r="D166" s="47" t="s">
        <v>59</v>
      </c>
      <c r="E166" s="47" t="s">
        <v>70</v>
      </c>
      <c r="F166" s="47" t="s">
        <v>37</v>
      </c>
      <c r="G166" s="47" t="s">
        <v>37</v>
      </c>
      <c r="H166" s="47" t="s">
        <v>81</v>
      </c>
      <c r="I166" s="47" t="s">
        <v>96</v>
      </c>
      <c r="J166" s="48">
        <v>11536470.680007599</v>
      </c>
      <c r="K166" s="48">
        <v>10968787.4900082</v>
      </c>
      <c r="L166" s="48">
        <v>11319708.1000042</v>
      </c>
      <c r="M166" s="48">
        <v>10810209.890004</v>
      </c>
      <c r="N166" s="48">
        <v>5349114.6200002898</v>
      </c>
      <c r="O166" s="48">
        <v>6119126.7000012305</v>
      </c>
      <c r="P166" s="48">
        <v>6238588.5499997297</v>
      </c>
      <c r="Q166" s="48">
        <v>6676814.8300006399</v>
      </c>
    </row>
    <row r="167" spans="1:17" x14ac:dyDescent="0.3">
      <c r="A167" s="34">
        <f>IF($B167='Lookup (hidden)'!$F$12,IF($E167='Lookup (hidden)'!$F$13,IF($D167='Lookup (hidden)'!$F$14,IF($F167='Lookup (hidden)'!$F$15,IF($G167='Lookup (hidden)'!$F$16,IF($H167='Lookup (hidden)'!$F$17,1,0),0),0),0),0),0)</f>
        <v>0</v>
      </c>
      <c r="B167" s="47" t="s">
        <v>82</v>
      </c>
      <c r="C167" s="59"/>
      <c r="D167" s="47" t="s">
        <v>59</v>
      </c>
      <c r="E167" s="47" t="s">
        <v>70</v>
      </c>
      <c r="F167" s="47" t="s">
        <v>37</v>
      </c>
      <c r="G167" s="47" t="s">
        <v>37</v>
      </c>
      <c r="H167" s="47" t="s">
        <v>81</v>
      </c>
      <c r="I167" s="47" t="s">
        <v>97</v>
      </c>
      <c r="J167" s="48">
        <v>164887.210000002</v>
      </c>
      <c r="K167" s="48">
        <v>161231.46000000299</v>
      </c>
      <c r="L167" s="48">
        <v>178384.64000000199</v>
      </c>
      <c r="M167" s="48">
        <v>1071562.87999933</v>
      </c>
      <c r="N167" s="48">
        <v>6939474.1800119895</v>
      </c>
      <c r="O167" s="48">
        <v>5815141.8100078003</v>
      </c>
      <c r="P167" s="48">
        <v>6239231.1800049199</v>
      </c>
      <c r="Q167" s="48">
        <v>6584818.4300047103</v>
      </c>
    </row>
    <row r="168" spans="1:17" x14ac:dyDescent="0.3">
      <c r="A168" s="34">
        <f>IF($B168='Lookup (hidden)'!$F$12,IF($E168='Lookup (hidden)'!$F$13,IF($D168='Lookup (hidden)'!$F$14,IF($F168='Lookup (hidden)'!$F$15,IF($G168='Lookup (hidden)'!$F$16,IF($H168='Lookup (hidden)'!$F$17,1,0),0),0),0),0),0)</f>
        <v>0</v>
      </c>
      <c r="B168" s="47" t="s">
        <v>82</v>
      </c>
      <c r="C168" s="59"/>
      <c r="D168" s="47" t="s">
        <v>60</v>
      </c>
      <c r="E168" s="47" t="s">
        <v>74</v>
      </c>
      <c r="F168" s="47" t="s">
        <v>37</v>
      </c>
      <c r="G168" s="47" t="s">
        <v>37</v>
      </c>
      <c r="H168" s="47" t="s">
        <v>81</v>
      </c>
      <c r="I168" s="47" t="s">
        <v>96</v>
      </c>
      <c r="J168" s="48">
        <v>4830793.7599999299</v>
      </c>
      <c r="K168" s="48">
        <v>4627843.2099995604</v>
      </c>
      <c r="L168" s="48">
        <v>4615186.6799993999</v>
      </c>
      <c r="M168" s="48">
        <v>4245745.7299990598</v>
      </c>
      <c r="N168" s="48">
        <v>2066746.6600003501</v>
      </c>
      <c r="O168" s="48">
        <v>2526118.9099997599</v>
      </c>
      <c r="P168" s="48">
        <v>2488908.39000045</v>
      </c>
      <c r="Q168" s="48">
        <v>2620250.4800000899</v>
      </c>
    </row>
    <row r="169" spans="1:17" x14ac:dyDescent="0.3">
      <c r="A169" s="34">
        <f>IF($B169='Lookup (hidden)'!$F$12,IF($E169='Lookup (hidden)'!$F$13,IF($D169='Lookup (hidden)'!$F$14,IF($F169='Lookup (hidden)'!$F$15,IF($G169='Lookup (hidden)'!$F$16,IF($H169='Lookup (hidden)'!$F$17,1,0),0),0),0),0),0)</f>
        <v>0</v>
      </c>
      <c r="B169" s="47" t="s">
        <v>82</v>
      </c>
      <c r="C169" s="59"/>
      <c r="D169" s="47" t="s">
        <v>60</v>
      </c>
      <c r="E169" s="47" t="s">
        <v>74</v>
      </c>
      <c r="F169" s="47" t="s">
        <v>37</v>
      </c>
      <c r="G169" s="47" t="s">
        <v>37</v>
      </c>
      <c r="H169" s="47" t="s">
        <v>81</v>
      </c>
      <c r="I169" s="47" t="s">
        <v>97</v>
      </c>
      <c r="J169" s="48">
        <v>35088.54</v>
      </c>
      <c r="K169" s="48">
        <v>34095.860000000102</v>
      </c>
      <c r="L169" s="48">
        <v>36920.200000000099</v>
      </c>
      <c r="M169" s="48">
        <v>424156.080000035</v>
      </c>
      <c r="N169" s="48">
        <v>3120359.8799983999</v>
      </c>
      <c r="O169" s="48">
        <v>2709452.3500010702</v>
      </c>
      <c r="P169" s="48">
        <v>2801824.60999974</v>
      </c>
      <c r="Q169" s="48">
        <v>2898035.1399997501</v>
      </c>
    </row>
    <row r="170" spans="1:17" x14ac:dyDescent="0.3">
      <c r="A170" s="34">
        <f>IF($B170='Lookup (hidden)'!$F$12,IF($E170='Lookup (hidden)'!$F$13,IF($D170='Lookup (hidden)'!$F$14,IF($F170='Lookup (hidden)'!$F$15,IF($G170='Lookup (hidden)'!$F$16,IF($H170='Lookup (hidden)'!$F$17,1,0),0),0),0),0),0)</f>
        <v>0</v>
      </c>
      <c r="B170" s="47" t="s">
        <v>82</v>
      </c>
      <c r="C170" s="59"/>
      <c r="D170" s="47" t="s">
        <v>60</v>
      </c>
      <c r="E170" s="47" t="s">
        <v>70</v>
      </c>
      <c r="F170" s="47" t="s">
        <v>37</v>
      </c>
      <c r="G170" s="47" t="s">
        <v>37</v>
      </c>
      <c r="H170" s="47" t="s">
        <v>81</v>
      </c>
      <c r="I170" s="47" t="s">
        <v>96</v>
      </c>
      <c r="J170" s="48">
        <v>2784607.37000007</v>
      </c>
      <c r="K170" s="48">
        <v>2726773.4299994102</v>
      </c>
      <c r="L170" s="48">
        <v>2743800.73999978</v>
      </c>
      <c r="M170" s="48">
        <v>2493958.8099996201</v>
      </c>
      <c r="N170" s="48">
        <v>1328619.87000009</v>
      </c>
      <c r="O170" s="48">
        <v>1564058.94000001</v>
      </c>
      <c r="P170" s="48">
        <v>1659707.71000027</v>
      </c>
      <c r="Q170" s="48">
        <v>1669627.3300002399</v>
      </c>
    </row>
    <row r="171" spans="1:17" x14ac:dyDescent="0.3">
      <c r="A171" s="34">
        <f>IF($B171='Lookup (hidden)'!$F$12,IF($E171='Lookup (hidden)'!$F$13,IF($D171='Lookup (hidden)'!$F$14,IF($F171='Lookup (hidden)'!$F$15,IF($G171='Lookup (hidden)'!$F$16,IF($H171='Lookup (hidden)'!$F$17,1,0),0),0),0),0),0)</f>
        <v>0</v>
      </c>
      <c r="B171" s="47" t="s">
        <v>82</v>
      </c>
      <c r="C171" s="59"/>
      <c r="D171" s="47" t="s">
        <v>60</v>
      </c>
      <c r="E171" s="47" t="s">
        <v>70</v>
      </c>
      <c r="F171" s="47" t="s">
        <v>37</v>
      </c>
      <c r="G171" s="47" t="s">
        <v>37</v>
      </c>
      <c r="H171" s="47" t="s">
        <v>81</v>
      </c>
      <c r="I171" s="47" t="s">
        <v>97</v>
      </c>
      <c r="J171" s="49">
        <v>18036.310000000001</v>
      </c>
      <c r="K171" s="49">
        <v>20383.7</v>
      </c>
      <c r="L171" s="49">
        <v>16410.47</v>
      </c>
      <c r="M171" s="48">
        <v>206563.380000003</v>
      </c>
      <c r="N171" s="48">
        <v>1581826.8899998199</v>
      </c>
      <c r="O171" s="48">
        <v>1331665.49999999</v>
      </c>
      <c r="P171" s="48">
        <v>1405414.00999998</v>
      </c>
      <c r="Q171" s="48">
        <v>1434935.93000008</v>
      </c>
    </row>
    <row r="172" spans="1:17" x14ac:dyDescent="0.3">
      <c r="A172" s="34">
        <f>IF($B172='Lookup (hidden)'!$F$12,IF($E172='Lookup (hidden)'!$F$13,IF($D172='Lookup (hidden)'!$F$14,IF($F172='Lookup (hidden)'!$F$15,IF($G172='Lookup (hidden)'!$F$16,IF($H172='Lookup (hidden)'!$F$17,1,0),0),0),0),0),0)</f>
        <v>0</v>
      </c>
      <c r="B172" s="47" t="s">
        <v>73</v>
      </c>
      <c r="C172" s="59"/>
      <c r="D172" s="47" t="s">
        <v>58</v>
      </c>
      <c r="E172" s="47" t="s">
        <v>74</v>
      </c>
      <c r="F172" s="47" t="s">
        <v>37</v>
      </c>
      <c r="G172" s="47" t="s">
        <v>37</v>
      </c>
      <c r="H172" s="47" t="s">
        <v>81</v>
      </c>
      <c r="I172" s="47" t="s">
        <v>96</v>
      </c>
      <c r="J172" s="48">
        <v>586142.61000004702</v>
      </c>
      <c r="K172" s="48">
        <v>450375.03000000899</v>
      </c>
      <c r="L172" s="48">
        <v>571556.08000001498</v>
      </c>
      <c r="M172" s="48">
        <v>510914.67000003799</v>
      </c>
      <c r="N172" s="48">
        <v>141125.75999999899</v>
      </c>
      <c r="O172" s="48">
        <v>285498.81999999401</v>
      </c>
      <c r="P172" s="48">
        <v>304302.88999999501</v>
      </c>
      <c r="Q172" s="48">
        <v>321290.97999999602</v>
      </c>
    </row>
    <row r="173" spans="1:17" x14ac:dyDescent="0.3">
      <c r="A173" s="34">
        <f>IF($B173='Lookup (hidden)'!$F$12,IF($E173='Lookup (hidden)'!$F$13,IF($D173='Lookup (hidden)'!$F$14,IF($F173='Lookup (hidden)'!$F$15,IF($G173='Lookup (hidden)'!$F$16,IF($H173='Lookup (hidden)'!$F$17,1,0),0),0),0),0),0)</f>
        <v>0</v>
      </c>
      <c r="B173" s="47" t="s">
        <v>73</v>
      </c>
      <c r="C173" s="59"/>
      <c r="D173" s="47" t="s">
        <v>58</v>
      </c>
      <c r="E173" s="47" t="s">
        <v>74</v>
      </c>
      <c r="F173" s="47" t="s">
        <v>37</v>
      </c>
      <c r="G173" s="47" t="s">
        <v>37</v>
      </c>
      <c r="H173" s="47" t="s">
        <v>81</v>
      </c>
      <c r="I173" s="47" t="s">
        <v>97</v>
      </c>
      <c r="J173" s="63" t="s">
        <v>100</v>
      </c>
      <c r="K173" s="48" t="s">
        <v>100</v>
      </c>
      <c r="L173" s="48" t="s">
        <v>100</v>
      </c>
      <c r="M173" s="48">
        <v>48316.59</v>
      </c>
      <c r="N173" s="48">
        <v>332597.43999999302</v>
      </c>
      <c r="O173" s="48">
        <v>262432.64999999799</v>
      </c>
      <c r="P173" s="48">
        <v>361866.19999999099</v>
      </c>
      <c r="Q173" s="48">
        <v>377870.08999999001</v>
      </c>
    </row>
    <row r="174" spans="1:17" x14ac:dyDescent="0.3">
      <c r="A174" s="34">
        <f>IF($B174='Lookup (hidden)'!$F$12,IF($E174='Lookup (hidden)'!$F$13,IF($D174='Lookup (hidden)'!$F$14,IF($F174='Lookup (hidden)'!$F$15,IF($G174='Lookup (hidden)'!$F$16,IF($H174='Lookup (hidden)'!$F$17,1,0),0),0),0),0),0)</f>
        <v>0</v>
      </c>
      <c r="B174" s="47" t="s">
        <v>73</v>
      </c>
      <c r="C174" s="59"/>
      <c r="D174" s="47" t="s">
        <v>58</v>
      </c>
      <c r="E174" s="47" t="s">
        <v>70</v>
      </c>
      <c r="F174" s="47" t="s">
        <v>37</v>
      </c>
      <c r="G174" s="47" t="s">
        <v>37</v>
      </c>
      <c r="H174" s="47" t="s">
        <v>81</v>
      </c>
      <c r="I174" s="47" t="s">
        <v>96</v>
      </c>
      <c r="J174" s="48">
        <v>239240.58999999499</v>
      </c>
      <c r="K174" s="48">
        <v>198200.00999999599</v>
      </c>
      <c r="L174" s="48">
        <v>250255.38999999399</v>
      </c>
      <c r="M174" s="48">
        <v>221438.709999994</v>
      </c>
      <c r="N174" s="48">
        <v>81908.159999999698</v>
      </c>
      <c r="O174" s="48">
        <v>102261.719999999</v>
      </c>
      <c r="P174" s="48">
        <v>103816.609999999</v>
      </c>
      <c r="Q174" s="48">
        <v>115196.649999999</v>
      </c>
    </row>
    <row r="175" spans="1:17" x14ac:dyDescent="0.3">
      <c r="A175" s="34">
        <f>IF($B175='Lookup (hidden)'!$F$12,IF($E175='Lookup (hidden)'!$F$13,IF($D175='Lookup (hidden)'!$F$14,IF($F175='Lookup (hidden)'!$F$15,IF($G175='Lookup (hidden)'!$F$16,IF($H175='Lookup (hidden)'!$F$17,1,0),0),0),0),0),0)</f>
        <v>0</v>
      </c>
      <c r="B175" s="47" t="s">
        <v>73</v>
      </c>
      <c r="C175" s="59"/>
      <c r="D175" s="47" t="s">
        <v>58</v>
      </c>
      <c r="E175" s="47" t="s">
        <v>70</v>
      </c>
      <c r="F175" s="47" t="s">
        <v>37</v>
      </c>
      <c r="G175" s="47" t="s">
        <v>37</v>
      </c>
      <c r="H175" s="47" t="s">
        <v>81</v>
      </c>
      <c r="I175" s="47" t="s">
        <v>97</v>
      </c>
      <c r="J175" s="63" t="s">
        <v>99</v>
      </c>
      <c r="K175" s="48" t="s">
        <v>99</v>
      </c>
      <c r="L175" s="48" t="s">
        <v>99</v>
      </c>
      <c r="M175" s="48">
        <v>16663.89</v>
      </c>
      <c r="N175" s="48">
        <v>119311.15</v>
      </c>
      <c r="O175" s="48">
        <v>98355.680000000197</v>
      </c>
      <c r="P175" s="48">
        <v>130865.37</v>
      </c>
      <c r="Q175" s="48">
        <v>147583.109999999</v>
      </c>
    </row>
    <row r="176" spans="1:17" x14ac:dyDescent="0.3">
      <c r="A176" s="34">
        <f>IF($B176='Lookup (hidden)'!$F$12,IF($E176='Lookup (hidden)'!$F$13,IF($D176='Lookup (hidden)'!$F$14,IF($F176='Lookup (hidden)'!$F$15,IF($G176='Lookup (hidden)'!$F$16,IF($H176='Lookup (hidden)'!$F$17,1,0),0),0),0),0),0)</f>
        <v>0</v>
      </c>
      <c r="B176" s="47" t="s">
        <v>73</v>
      </c>
      <c r="C176" s="59"/>
      <c r="D176" s="47" t="s">
        <v>59</v>
      </c>
      <c r="E176" s="47" t="s">
        <v>74</v>
      </c>
      <c r="F176" s="47" t="s">
        <v>37</v>
      </c>
      <c r="G176" s="47" t="s">
        <v>37</v>
      </c>
      <c r="H176" s="47" t="s">
        <v>81</v>
      </c>
      <c r="I176" s="47" t="s">
        <v>96</v>
      </c>
      <c r="J176" s="48">
        <v>4889969.2099993099</v>
      </c>
      <c r="K176" s="48">
        <v>4772672.0099996803</v>
      </c>
      <c r="L176" s="48">
        <v>4883130.6299999598</v>
      </c>
      <c r="M176" s="48">
        <v>4331427.4799990896</v>
      </c>
      <c r="N176" s="48">
        <v>1710345.4299995699</v>
      </c>
      <c r="O176" s="48">
        <v>2433225.0499992301</v>
      </c>
      <c r="P176" s="48">
        <v>2121454.51999922</v>
      </c>
      <c r="Q176" s="48">
        <v>2079136.4199992199</v>
      </c>
    </row>
    <row r="177" spans="1:17" x14ac:dyDescent="0.3">
      <c r="A177" s="34">
        <f>IF($B177='Lookup (hidden)'!$F$12,IF($E177='Lookup (hidden)'!$F$13,IF($D177='Lookup (hidden)'!$F$14,IF($F177='Lookup (hidden)'!$F$15,IF($G177='Lookup (hidden)'!$F$16,IF($H177='Lookup (hidden)'!$F$17,1,0),0),0),0),0),0)</f>
        <v>0</v>
      </c>
      <c r="B177" s="47" t="s">
        <v>73</v>
      </c>
      <c r="C177" s="59"/>
      <c r="D177" s="47" t="s">
        <v>59</v>
      </c>
      <c r="E177" s="47" t="s">
        <v>74</v>
      </c>
      <c r="F177" s="47" t="s">
        <v>37</v>
      </c>
      <c r="G177" s="47" t="s">
        <v>37</v>
      </c>
      <c r="H177" s="47" t="s">
        <v>81</v>
      </c>
      <c r="I177" s="47" t="s">
        <v>97</v>
      </c>
      <c r="J177" s="48">
        <v>4885.75</v>
      </c>
      <c r="K177" s="48">
        <v>2214.16</v>
      </c>
      <c r="L177" s="48">
        <v>2523.1799999999998</v>
      </c>
      <c r="M177" s="48">
        <v>420643.98999997502</v>
      </c>
      <c r="N177" s="48">
        <v>3000404.8300002501</v>
      </c>
      <c r="O177" s="48">
        <v>2490686.8500004201</v>
      </c>
      <c r="P177" s="48">
        <v>3364712.8899999498</v>
      </c>
      <c r="Q177" s="48">
        <v>3448432.0799997002</v>
      </c>
    </row>
    <row r="178" spans="1:17" x14ac:dyDescent="0.3">
      <c r="A178" s="34">
        <f>IF($B178='Lookup (hidden)'!$F$12,IF($E178='Lookup (hidden)'!$F$13,IF($D178='Lookup (hidden)'!$F$14,IF($F178='Lookup (hidden)'!$F$15,IF($G178='Lookup (hidden)'!$F$16,IF($H178='Lookup (hidden)'!$F$17,1,0),0),0),0),0),0)</f>
        <v>0</v>
      </c>
      <c r="B178" s="47" t="s">
        <v>73</v>
      </c>
      <c r="C178" s="59"/>
      <c r="D178" s="47" t="s">
        <v>59</v>
      </c>
      <c r="E178" s="47" t="s">
        <v>70</v>
      </c>
      <c r="F178" s="47" t="s">
        <v>37</v>
      </c>
      <c r="G178" s="47" t="s">
        <v>37</v>
      </c>
      <c r="H178" s="47" t="s">
        <v>81</v>
      </c>
      <c r="I178" s="47" t="s">
        <v>96</v>
      </c>
      <c r="J178" s="48">
        <v>3009664.2499994398</v>
      </c>
      <c r="K178" s="48">
        <v>2922914.9599994398</v>
      </c>
      <c r="L178" s="48">
        <v>3000225.8599994201</v>
      </c>
      <c r="M178" s="48">
        <v>2777755.4499994102</v>
      </c>
      <c r="N178" s="48">
        <v>1262792.0400001099</v>
      </c>
      <c r="O178" s="48">
        <v>1672194.7499995499</v>
      </c>
      <c r="P178" s="48">
        <v>1405517.9799999101</v>
      </c>
      <c r="Q178" s="48">
        <v>1441195.3599998599</v>
      </c>
    </row>
    <row r="179" spans="1:17" x14ac:dyDescent="0.3">
      <c r="A179" s="34">
        <f>IF($B179='Lookup (hidden)'!$F$12,IF($E179='Lookup (hidden)'!$F$13,IF($D179='Lookup (hidden)'!$F$14,IF($F179='Lookup (hidden)'!$F$15,IF($G179='Lookup (hidden)'!$F$16,IF($H179='Lookup (hidden)'!$F$17,1,0),0),0),0),0),0)</f>
        <v>0</v>
      </c>
      <c r="B179" s="47" t="s">
        <v>73</v>
      </c>
      <c r="C179" s="59"/>
      <c r="D179" s="47" t="s">
        <v>59</v>
      </c>
      <c r="E179" s="47" t="s">
        <v>70</v>
      </c>
      <c r="F179" s="47" t="s">
        <v>37</v>
      </c>
      <c r="G179" s="47" t="s">
        <v>37</v>
      </c>
      <c r="H179" s="47" t="s">
        <v>81</v>
      </c>
      <c r="I179" s="47" t="s">
        <v>97</v>
      </c>
      <c r="J179" s="48">
        <v>1560</v>
      </c>
      <c r="K179" s="48">
        <v>2283</v>
      </c>
      <c r="L179" s="48">
        <v>2137.4</v>
      </c>
      <c r="M179" s="48">
        <v>226396.22999999899</v>
      </c>
      <c r="N179" s="48">
        <v>1635727.9400002901</v>
      </c>
      <c r="O179" s="48">
        <v>1232717.2500001299</v>
      </c>
      <c r="P179" s="48">
        <v>1684712.40000031</v>
      </c>
      <c r="Q179" s="48">
        <v>1806724.6500003601</v>
      </c>
    </row>
    <row r="180" spans="1:17" x14ac:dyDescent="0.3">
      <c r="A180" s="34">
        <f>IF($B180='Lookup (hidden)'!$F$12,IF($E180='Lookup (hidden)'!$F$13,IF($D180='Lookup (hidden)'!$F$14,IF($F180='Lookup (hidden)'!$F$15,IF($G180='Lookup (hidden)'!$F$16,IF($H180='Lookup (hidden)'!$F$17,1,0),0),0),0),0),0)</f>
        <v>0</v>
      </c>
      <c r="B180" s="47" t="s">
        <v>73</v>
      </c>
      <c r="C180" s="59"/>
      <c r="D180" s="47" t="s">
        <v>60</v>
      </c>
      <c r="E180" s="47" t="s">
        <v>74</v>
      </c>
      <c r="F180" s="47" t="s">
        <v>37</v>
      </c>
      <c r="G180" s="47" t="s">
        <v>37</v>
      </c>
      <c r="H180" s="47" t="s">
        <v>81</v>
      </c>
      <c r="I180" s="47" t="s">
        <v>96</v>
      </c>
      <c r="J180" s="48">
        <v>1002203.76000001</v>
      </c>
      <c r="K180" s="48">
        <v>975746.08000000904</v>
      </c>
      <c r="L180" s="48">
        <v>994065.37000004202</v>
      </c>
      <c r="M180" s="48">
        <v>837060.06000004895</v>
      </c>
      <c r="N180" s="48">
        <v>416393.92999999499</v>
      </c>
      <c r="O180" s="48">
        <v>624634.99000001699</v>
      </c>
      <c r="P180" s="48">
        <v>495402.82999998698</v>
      </c>
      <c r="Q180" s="48">
        <v>498585.29000001098</v>
      </c>
    </row>
    <row r="181" spans="1:17" x14ac:dyDescent="0.3">
      <c r="A181" s="34">
        <f>IF($B181='Lookup (hidden)'!$F$12,IF($E181='Lookup (hidden)'!$F$13,IF($D181='Lookup (hidden)'!$F$14,IF($F181='Lookup (hidden)'!$F$15,IF($G181='Lookup (hidden)'!$F$16,IF($H181='Lookup (hidden)'!$F$17,1,0),0),0),0),0),0)</f>
        <v>0</v>
      </c>
      <c r="B181" s="47" t="s">
        <v>73</v>
      </c>
      <c r="C181" s="59"/>
      <c r="D181" s="47" t="s">
        <v>60</v>
      </c>
      <c r="E181" s="47" t="s">
        <v>74</v>
      </c>
      <c r="F181" s="47" t="s">
        <v>37</v>
      </c>
      <c r="G181" s="47" t="s">
        <v>37</v>
      </c>
      <c r="H181" s="47" t="s">
        <v>81</v>
      </c>
      <c r="I181" s="47" t="s">
        <v>97</v>
      </c>
      <c r="J181" s="62" t="s">
        <v>100</v>
      </c>
      <c r="K181" s="49" t="s">
        <v>100</v>
      </c>
      <c r="L181" s="49" t="s">
        <v>99</v>
      </c>
      <c r="M181" s="48">
        <v>75116.700000000696</v>
      </c>
      <c r="N181" s="48">
        <v>581677.73999997403</v>
      </c>
      <c r="O181" s="48">
        <v>434155.249999983</v>
      </c>
      <c r="P181" s="48">
        <v>621895.57999999099</v>
      </c>
      <c r="Q181" s="48">
        <v>647648.92999999004</v>
      </c>
    </row>
    <row r="182" spans="1:17" x14ac:dyDescent="0.3">
      <c r="A182" s="34">
        <f>IF($B182='Lookup (hidden)'!$F$12,IF($E182='Lookup (hidden)'!$F$13,IF($D182='Lookup (hidden)'!$F$14,IF($F182='Lookup (hidden)'!$F$15,IF($G182='Lookup (hidden)'!$F$16,IF($H182='Lookup (hidden)'!$F$17,1,0),0),0),0),0),0)</f>
        <v>0</v>
      </c>
      <c r="B182" s="47" t="s">
        <v>73</v>
      </c>
      <c r="C182" s="59"/>
      <c r="D182" s="47" t="s">
        <v>60</v>
      </c>
      <c r="E182" s="47" t="s">
        <v>70</v>
      </c>
      <c r="F182" s="47" t="s">
        <v>37</v>
      </c>
      <c r="G182" s="47" t="s">
        <v>37</v>
      </c>
      <c r="H182" s="47" t="s">
        <v>81</v>
      </c>
      <c r="I182" s="47" t="s">
        <v>96</v>
      </c>
      <c r="J182" s="48">
        <v>547373.13000001304</v>
      </c>
      <c r="K182" s="48">
        <v>553668.66000002297</v>
      </c>
      <c r="L182" s="48">
        <v>575473.42999999702</v>
      </c>
      <c r="M182" s="48">
        <v>456586.76</v>
      </c>
      <c r="N182" s="48">
        <v>294107.06999999302</v>
      </c>
      <c r="O182" s="48">
        <v>364475.57999998902</v>
      </c>
      <c r="P182" s="48">
        <v>326761.13999997999</v>
      </c>
      <c r="Q182" s="48">
        <v>288774.14999999199</v>
      </c>
    </row>
    <row r="183" spans="1:17" x14ac:dyDescent="0.3">
      <c r="A183" s="34">
        <f>IF($B183='Lookup (hidden)'!$F$12,IF($E183='Lookup (hidden)'!$F$13,IF($D183='Lookup (hidden)'!$F$14,IF($F183='Lookup (hidden)'!$F$15,IF($G183='Lookup (hidden)'!$F$16,IF($H183='Lookup (hidden)'!$F$17,1,0),0),0),0),0),0)</f>
        <v>0</v>
      </c>
      <c r="B183" s="47" t="s">
        <v>73</v>
      </c>
      <c r="C183" s="59"/>
      <c r="D183" s="47" t="s">
        <v>60</v>
      </c>
      <c r="E183" s="47" t="s">
        <v>70</v>
      </c>
      <c r="F183" s="47" t="s">
        <v>37</v>
      </c>
      <c r="G183" s="47" t="s">
        <v>37</v>
      </c>
      <c r="H183" s="47" t="s">
        <v>81</v>
      </c>
      <c r="I183" s="47" t="s">
        <v>97</v>
      </c>
      <c r="J183" s="63" t="s">
        <v>100</v>
      </c>
      <c r="K183" s="48" t="s">
        <v>99</v>
      </c>
      <c r="L183" s="48" t="s">
        <v>99</v>
      </c>
      <c r="M183" s="48">
        <v>37083.479999999901</v>
      </c>
      <c r="N183" s="48">
        <v>279790.23999999498</v>
      </c>
      <c r="O183" s="48">
        <v>199302.64</v>
      </c>
      <c r="P183" s="48">
        <v>294973.119999994</v>
      </c>
      <c r="Q183" s="48">
        <v>301321.21999999799</v>
      </c>
    </row>
    <row r="184" spans="1:17" x14ac:dyDescent="0.3">
      <c r="A184" s="34">
        <f>IF($B184='Lookup (hidden)'!$F$12,IF($E184='Lookup (hidden)'!$F$13,IF($D184='Lookup (hidden)'!$F$14,IF($F184='Lookup (hidden)'!$F$15,IF($G184='Lookup (hidden)'!$F$16,IF($H184='Lookup (hidden)'!$F$17,1,0),0),0),0),0),0)</f>
        <v>0</v>
      </c>
      <c r="B184" s="47" t="s">
        <v>69</v>
      </c>
      <c r="C184" s="59"/>
      <c r="D184" s="47" t="s">
        <v>58</v>
      </c>
      <c r="E184" s="47" t="s">
        <v>74</v>
      </c>
      <c r="F184" s="47" t="s">
        <v>37</v>
      </c>
      <c r="G184" s="47" t="s">
        <v>37</v>
      </c>
      <c r="H184" s="47" t="s">
        <v>81</v>
      </c>
      <c r="I184" s="47" t="s">
        <v>96</v>
      </c>
      <c r="J184" s="48">
        <v>7900619.3000006396</v>
      </c>
      <c r="K184" s="48">
        <v>6166011.42000088</v>
      </c>
      <c r="L184" s="48">
        <v>7819736.2600009199</v>
      </c>
      <c r="M184" s="48">
        <v>7124161.6700007804</v>
      </c>
      <c r="N184" s="48">
        <v>2279142.2700001402</v>
      </c>
      <c r="O184" s="48">
        <v>3404447.50000017</v>
      </c>
      <c r="P184" s="48">
        <v>4602153.5600000601</v>
      </c>
      <c r="Q184" s="48">
        <v>4798925.7199999401</v>
      </c>
    </row>
    <row r="185" spans="1:17" x14ac:dyDescent="0.3">
      <c r="A185" s="34">
        <f>IF($B185='Lookup (hidden)'!$F$12,IF($E185='Lookup (hidden)'!$F$13,IF($D185='Lookup (hidden)'!$F$14,IF($F185='Lookup (hidden)'!$F$15,IF($G185='Lookup (hidden)'!$F$16,IF($H185='Lookup (hidden)'!$F$17,1,0),0),0),0),0),0)</f>
        <v>0</v>
      </c>
      <c r="B185" s="47" t="s">
        <v>69</v>
      </c>
      <c r="C185" s="59"/>
      <c r="D185" s="47" t="s">
        <v>58</v>
      </c>
      <c r="E185" s="47" t="s">
        <v>74</v>
      </c>
      <c r="F185" s="47" t="s">
        <v>37</v>
      </c>
      <c r="G185" s="47" t="s">
        <v>37</v>
      </c>
      <c r="H185" s="47" t="s">
        <v>81</v>
      </c>
      <c r="I185" s="47" t="s">
        <v>97</v>
      </c>
      <c r="J185" s="48">
        <v>13040.02</v>
      </c>
      <c r="K185" s="48">
        <v>11187.26</v>
      </c>
      <c r="L185" s="48">
        <v>15743.39</v>
      </c>
      <c r="M185" s="48">
        <v>452232.93999998999</v>
      </c>
      <c r="N185" s="48">
        <v>4359673.3100002697</v>
      </c>
      <c r="O185" s="48">
        <v>3696946.8800004199</v>
      </c>
      <c r="P185" s="48">
        <v>4431626.0600003302</v>
      </c>
      <c r="Q185" s="48">
        <v>5242658.0099996598</v>
      </c>
    </row>
    <row r="186" spans="1:17" x14ac:dyDescent="0.3">
      <c r="A186" s="34">
        <f>IF($B186='Lookup (hidden)'!$F$12,IF($E186='Lookup (hidden)'!$F$13,IF($D186='Lookup (hidden)'!$F$14,IF($F186='Lookup (hidden)'!$F$15,IF($G186='Lookup (hidden)'!$F$16,IF($H186='Lookup (hidden)'!$F$17,1,0),0),0),0),0),0)</f>
        <v>0</v>
      </c>
      <c r="B186" s="47" t="s">
        <v>69</v>
      </c>
      <c r="C186" s="59"/>
      <c r="D186" s="47" t="s">
        <v>58</v>
      </c>
      <c r="E186" s="47" t="s">
        <v>70</v>
      </c>
      <c r="F186" s="47" t="s">
        <v>37</v>
      </c>
      <c r="G186" s="47" t="s">
        <v>37</v>
      </c>
      <c r="H186" s="47" t="s">
        <v>81</v>
      </c>
      <c r="I186" s="47" t="s">
        <v>96</v>
      </c>
      <c r="J186" s="48">
        <v>4582777.33000057</v>
      </c>
      <c r="K186" s="48">
        <v>3625439.09000035</v>
      </c>
      <c r="L186" s="48">
        <v>4483823.0600004997</v>
      </c>
      <c r="M186" s="48">
        <v>3994289.7700004401</v>
      </c>
      <c r="N186" s="48">
        <v>1089463.8600000001</v>
      </c>
      <c r="O186" s="48">
        <v>1454543.62000007</v>
      </c>
      <c r="P186" s="48">
        <v>1872428.6700001401</v>
      </c>
      <c r="Q186" s="48">
        <v>1858243.38000012</v>
      </c>
    </row>
    <row r="187" spans="1:17" x14ac:dyDescent="0.3">
      <c r="A187" s="34">
        <f>IF($B187='Lookup (hidden)'!$F$12,IF($E187='Lookup (hidden)'!$F$13,IF($D187='Lookup (hidden)'!$F$14,IF($F187='Lookup (hidden)'!$F$15,IF($G187='Lookup (hidden)'!$F$16,IF($H187='Lookup (hidden)'!$F$17,1,0),0),0),0),0),0)</f>
        <v>0</v>
      </c>
      <c r="B187" s="47" t="s">
        <v>69</v>
      </c>
      <c r="C187" s="59"/>
      <c r="D187" s="47" t="s">
        <v>58</v>
      </c>
      <c r="E187" s="47" t="s">
        <v>70</v>
      </c>
      <c r="F187" s="47" t="s">
        <v>37</v>
      </c>
      <c r="G187" s="47" t="s">
        <v>37</v>
      </c>
      <c r="H187" s="47" t="s">
        <v>81</v>
      </c>
      <c r="I187" s="47" t="s">
        <v>97</v>
      </c>
      <c r="J187" s="48">
        <v>8860</v>
      </c>
      <c r="K187" s="48">
        <v>8364.92</v>
      </c>
      <c r="L187" s="48">
        <v>10952.55</v>
      </c>
      <c r="M187" s="48">
        <v>266497.26000000298</v>
      </c>
      <c r="N187" s="48">
        <v>2492191.4400001899</v>
      </c>
      <c r="O187" s="48">
        <v>2043382.48000018</v>
      </c>
      <c r="P187" s="48">
        <v>2337244.94000025</v>
      </c>
      <c r="Q187" s="48">
        <v>2517628.7400002899</v>
      </c>
    </row>
    <row r="188" spans="1:17" x14ac:dyDescent="0.3">
      <c r="A188" s="34">
        <f>IF($B188='Lookup (hidden)'!$F$12,IF($E188='Lookup (hidden)'!$F$13,IF($D188='Lookup (hidden)'!$F$14,IF($F188='Lookup (hidden)'!$F$15,IF($G188='Lookup (hidden)'!$F$16,IF($H188='Lookup (hidden)'!$F$17,1,0),0),0),0),0),0)</f>
        <v>0</v>
      </c>
      <c r="B188" s="47" t="s">
        <v>69</v>
      </c>
      <c r="C188" s="59"/>
      <c r="D188" s="47" t="s">
        <v>59</v>
      </c>
      <c r="E188" s="47" t="s">
        <v>74</v>
      </c>
      <c r="F188" s="47" t="s">
        <v>37</v>
      </c>
      <c r="G188" s="47" t="s">
        <v>37</v>
      </c>
      <c r="H188" s="47" t="s">
        <v>81</v>
      </c>
      <c r="I188" s="47" t="s">
        <v>96</v>
      </c>
      <c r="J188" s="48">
        <v>64422587.680271201</v>
      </c>
      <c r="K188" s="48">
        <v>60737299.150242999</v>
      </c>
      <c r="L188" s="48">
        <v>62236083.200245902</v>
      </c>
      <c r="M188" s="48">
        <v>55581650.780195303</v>
      </c>
      <c r="N188" s="48">
        <v>16493273.069992101</v>
      </c>
      <c r="O188" s="48">
        <v>22490386.979988899</v>
      </c>
      <c r="P188" s="48">
        <v>23275466.0599842</v>
      </c>
      <c r="Q188" s="48">
        <v>22689865.779986098</v>
      </c>
    </row>
    <row r="189" spans="1:17" x14ac:dyDescent="0.3">
      <c r="A189" s="34">
        <f>IF($B189='Lookup (hidden)'!$F$12,IF($E189='Lookup (hidden)'!$F$13,IF($D189='Lookup (hidden)'!$F$14,IF($F189='Lookup (hidden)'!$F$15,IF($G189='Lookup (hidden)'!$F$16,IF($H189='Lookup (hidden)'!$F$17,1,0),0),0),0),0),0)</f>
        <v>0</v>
      </c>
      <c r="B189" s="47" t="s">
        <v>69</v>
      </c>
      <c r="C189" s="59"/>
      <c r="D189" s="47" t="s">
        <v>59</v>
      </c>
      <c r="E189" s="47" t="s">
        <v>74</v>
      </c>
      <c r="F189" s="47" t="s">
        <v>37</v>
      </c>
      <c r="G189" s="47" t="s">
        <v>37</v>
      </c>
      <c r="H189" s="47" t="s">
        <v>81</v>
      </c>
      <c r="I189" s="47" t="s">
        <v>97</v>
      </c>
      <c r="J189" s="48">
        <v>192580.43000000101</v>
      </c>
      <c r="K189" s="48">
        <v>187829.260000001</v>
      </c>
      <c r="L189" s="48">
        <v>242851.79000000301</v>
      </c>
      <c r="M189" s="48">
        <v>6707461.2299972996</v>
      </c>
      <c r="N189" s="48">
        <v>51595708.240123503</v>
      </c>
      <c r="O189" s="48">
        <v>45521960.410101697</v>
      </c>
      <c r="P189" s="48">
        <v>48600040.690115102</v>
      </c>
      <c r="Q189" s="48">
        <v>53793488.580151297</v>
      </c>
    </row>
    <row r="190" spans="1:17" x14ac:dyDescent="0.3">
      <c r="A190" s="34">
        <f>IF($B190='Lookup (hidden)'!$F$12,IF($E190='Lookup (hidden)'!$F$13,IF($D190='Lookup (hidden)'!$F$14,IF($F190='Lookup (hidden)'!$F$15,IF($G190='Lookup (hidden)'!$F$16,IF($H190='Lookup (hidden)'!$F$17,1,0),0),0),0),0),0)</f>
        <v>0</v>
      </c>
      <c r="B190" s="47" t="s">
        <v>69</v>
      </c>
      <c r="C190" s="59"/>
      <c r="D190" s="47" t="s">
        <v>59</v>
      </c>
      <c r="E190" s="47" t="s">
        <v>70</v>
      </c>
      <c r="F190" s="47" t="s">
        <v>37</v>
      </c>
      <c r="G190" s="47" t="s">
        <v>37</v>
      </c>
      <c r="H190" s="47" t="s">
        <v>81</v>
      </c>
      <c r="I190" s="47" t="s">
        <v>96</v>
      </c>
      <c r="J190" s="48">
        <v>40333514.540054299</v>
      </c>
      <c r="K190" s="48">
        <v>38957238.720045</v>
      </c>
      <c r="L190" s="48">
        <v>39846474.620050199</v>
      </c>
      <c r="M190" s="48">
        <v>36362391.560022302</v>
      </c>
      <c r="N190" s="48">
        <v>14035025.3899951</v>
      </c>
      <c r="O190" s="48">
        <v>17585766.019989099</v>
      </c>
      <c r="P190" s="48">
        <v>18017907.459989998</v>
      </c>
      <c r="Q190" s="48">
        <v>17351301.6499906</v>
      </c>
    </row>
    <row r="191" spans="1:17" x14ac:dyDescent="0.3">
      <c r="A191" s="34">
        <f>IF($B191='Lookup (hidden)'!$F$12,IF($E191='Lookup (hidden)'!$F$13,IF($D191='Lookup (hidden)'!$F$14,IF($F191='Lookup (hidden)'!$F$15,IF($G191='Lookup (hidden)'!$F$16,IF($H191='Lookup (hidden)'!$F$17,1,0),0),0),0),0),0)</f>
        <v>0</v>
      </c>
      <c r="B191" s="47" t="s">
        <v>69</v>
      </c>
      <c r="C191" s="59"/>
      <c r="D191" s="47" t="s">
        <v>59</v>
      </c>
      <c r="E191" s="47" t="s">
        <v>70</v>
      </c>
      <c r="F191" s="47" t="s">
        <v>37</v>
      </c>
      <c r="G191" s="47" t="s">
        <v>37</v>
      </c>
      <c r="H191" s="47" t="s">
        <v>81</v>
      </c>
      <c r="I191" s="47" t="s">
        <v>97</v>
      </c>
      <c r="J191" s="49">
        <v>116301.99</v>
      </c>
      <c r="K191" s="49">
        <v>117680.18</v>
      </c>
      <c r="L191" s="49">
        <v>133733.76999999999</v>
      </c>
      <c r="M191" s="48">
        <v>3400409.5100008398</v>
      </c>
      <c r="N191" s="48">
        <v>26302581.6300098</v>
      </c>
      <c r="O191" s="48">
        <v>23237317.4900009</v>
      </c>
      <c r="P191" s="48">
        <v>24284349.9900048</v>
      </c>
      <c r="Q191" s="48">
        <v>26703017.270013001</v>
      </c>
    </row>
    <row r="192" spans="1:17" x14ac:dyDescent="0.3">
      <c r="A192" s="34">
        <f>IF($B192='Lookup (hidden)'!$F$12,IF($E192='Lookup (hidden)'!$F$13,IF($D192='Lookup (hidden)'!$F$14,IF($F192='Lookup (hidden)'!$F$15,IF($G192='Lookup (hidden)'!$F$16,IF($H192='Lookup (hidden)'!$F$17,1,0),0),0),0),0),0)</f>
        <v>0</v>
      </c>
      <c r="B192" s="47" t="s">
        <v>69</v>
      </c>
      <c r="C192" s="59"/>
      <c r="D192" s="47" t="s">
        <v>60</v>
      </c>
      <c r="E192" s="47" t="s">
        <v>74</v>
      </c>
      <c r="F192" s="47" t="s">
        <v>37</v>
      </c>
      <c r="G192" s="47" t="s">
        <v>37</v>
      </c>
      <c r="H192" s="47" t="s">
        <v>81</v>
      </c>
      <c r="I192" s="47" t="s">
        <v>96</v>
      </c>
      <c r="J192" s="48">
        <v>13643173.129989</v>
      </c>
      <c r="K192" s="48">
        <v>13155575.589989699</v>
      </c>
      <c r="L192" s="48">
        <v>12955577.779990099</v>
      </c>
      <c r="M192" s="48">
        <v>11171342.9799923</v>
      </c>
      <c r="N192" s="48">
        <v>4633707.5199996103</v>
      </c>
      <c r="O192" s="48">
        <v>6054210.6099992497</v>
      </c>
      <c r="P192" s="48">
        <v>6320100.8599988101</v>
      </c>
      <c r="Q192" s="48">
        <v>5922921.6399991503</v>
      </c>
    </row>
    <row r="193" spans="1:17" x14ac:dyDescent="0.3">
      <c r="A193" s="34">
        <f>IF($B193='Lookup (hidden)'!$F$12,IF($E193='Lookup (hidden)'!$F$13,IF($D193='Lookup (hidden)'!$F$14,IF($F193='Lookup (hidden)'!$F$15,IF($G193='Lookup (hidden)'!$F$16,IF($H193='Lookup (hidden)'!$F$17,1,0),0),0),0),0),0)</f>
        <v>0</v>
      </c>
      <c r="B193" s="47" t="s">
        <v>69</v>
      </c>
      <c r="C193" s="59"/>
      <c r="D193" s="47" t="s">
        <v>60</v>
      </c>
      <c r="E193" s="47" t="s">
        <v>74</v>
      </c>
      <c r="F193" s="47" t="s">
        <v>37</v>
      </c>
      <c r="G193" s="47" t="s">
        <v>37</v>
      </c>
      <c r="H193" s="47" t="s">
        <v>81</v>
      </c>
      <c r="I193" s="47" t="s">
        <v>97</v>
      </c>
      <c r="J193" s="48">
        <v>20722.060000000001</v>
      </c>
      <c r="K193" s="48">
        <v>18853.240000000002</v>
      </c>
      <c r="L193" s="48">
        <v>20305.07</v>
      </c>
      <c r="M193" s="48">
        <v>1213866.3199999901</v>
      </c>
      <c r="N193" s="48">
        <v>10093247.279994</v>
      </c>
      <c r="O193" s="48">
        <v>8620706.4899966102</v>
      </c>
      <c r="P193" s="48">
        <v>8976847.2899960391</v>
      </c>
      <c r="Q193" s="48">
        <v>9812861.0399943702</v>
      </c>
    </row>
    <row r="194" spans="1:17" x14ac:dyDescent="0.3">
      <c r="A194" s="34">
        <f>IF($B194='Lookup (hidden)'!$F$12,IF($E194='Lookup (hidden)'!$F$13,IF($D194='Lookup (hidden)'!$F$14,IF($F194='Lookup (hidden)'!$F$15,IF($G194='Lookup (hidden)'!$F$16,IF($H194='Lookup (hidden)'!$F$17,1,0),0),0),0),0),0)</f>
        <v>0</v>
      </c>
      <c r="B194" s="47" t="s">
        <v>69</v>
      </c>
      <c r="C194" s="59"/>
      <c r="D194" s="47" t="s">
        <v>60</v>
      </c>
      <c r="E194" s="47" t="s">
        <v>70</v>
      </c>
      <c r="F194" s="47" t="s">
        <v>37</v>
      </c>
      <c r="G194" s="47" t="s">
        <v>37</v>
      </c>
      <c r="H194" s="47" t="s">
        <v>81</v>
      </c>
      <c r="I194" s="47" t="s">
        <v>96</v>
      </c>
      <c r="J194" s="48">
        <v>7860271.1499958904</v>
      </c>
      <c r="K194" s="48">
        <v>7324645.7399962898</v>
      </c>
      <c r="L194" s="48">
        <v>7501994.2699961597</v>
      </c>
      <c r="M194" s="48">
        <v>6583934.4299971703</v>
      </c>
      <c r="N194" s="48">
        <v>3154835.1899997401</v>
      </c>
      <c r="O194" s="48">
        <v>3952086.5999993901</v>
      </c>
      <c r="P194" s="48">
        <v>3926739.6099993698</v>
      </c>
      <c r="Q194" s="48">
        <v>3774654.5499995002</v>
      </c>
    </row>
    <row r="195" spans="1:17" x14ac:dyDescent="0.3">
      <c r="A195" s="34">
        <f>IF($B195='Lookup (hidden)'!$F$12,IF($E195='Lookup (hidden)'!$F$13,IF($D195='Lookup (hidden)'!$F$14,IF($F195='Lookup (hidden)'!$F$15,IF($G195='Lookup (hidden)'!$F$16,IF($H195='Lookup (hidden)'!$F$17,1,0),0),0),0),0),0)</f>
        <v>0</v>
      </c>
      <c r="B195" s="47" t="s">
        <v>69</v>
      </c>
      <c r="C195" s="59"/>
      <c r="D195" s="47" t="s">
        <v>60</v>
      </c>
      <c r="E195" s="47" t="s">
        <v>70</v>
      </c>
      <c r="F195" s="47" t="s">
        <v>37</v>
      </c>
      <c r="G195" s="47" t="s">
        <v>37</v>
      </c>
      <c r="H195" s="47" t="s">
        <v>81</v>
      </c>
      <c r="I195" s="47" t="s">
        <v>97</v>
      </c>
      <c r="J195" s="48">
        <v>10193.26</v>
      </c>
      <c r="K195" s="48">
        <v>10183.280000000001</v>
      </c>
      <c r="L195" s="48">
        <v>11545.34</v>
      </c>
      <c r="M195" s="48">
        <v>591926.13999997301</v>
      </c>
      <c r="N195" s="48">
        <v>4919864.3999996996</v>
      </c>
      <c r="O195" s="48">
        <v>4259684.0200002203</v>
      </c>
      <c r="P195" s="48">
        <v>4407791.7200000901</v>
      </c>
      <c r="Q195" s="48">
        <v>4808372.2599997399</v>
      </c>
    </row>
    <row r="196" spans="1:17" x14ac:dyDescent="0.3">
      <c r="A196" s="34">
        <f>IF($B196='Lookup (hidden)'!$F$12,IF($E196='Lookup (hidden)'!$F$13,IF($D196='Lookup (hidden)'!$F$14,IF($F196='Lookup (hidden)'!$F$15,IF($G196='Lookup (hidden)'!$F$16,IF($H196='Lookup (hidden)'!$F$17,1,0),0),0),0),0),0)</f>
        <v>0</v>
      </c>
      <c r="B196" s="47" t="s">
        <v>77</v>
      </c>
      <c r="C196" s="59"/>
      <c r="D196" s="47" t="s">
        <v>58</v>
      </c>
      <c r="E196" s="47" t="s">
        <v>74</v>
      </c>
      <c r="F196" s="47" t="s">
        <v>37</v>
      </c>
      <c r="G196" s="47" t="s">
        <v>37</v>
      </c>
      <c r="H196" s="47" t="s">
        <v>81</v>
      </c>
      <c r="I196" s="47" t="s">
        <v>96</v>
      </c>
      <c r="J196" s="48">
        <v>389201.72000000102</v>
      </c>
      <c r="K196" s="48">
        <v>311779.85000000102</v>
      </c>
      <c r="L196" s="48">
        <v>392867.93999998202</v>
      </c>
      <c r="M196" s="48">
        <v>351918.549999988</v>
      </c>
      <c r="N196" s="48">
        <v>81273.77</v>
      </c>
      <c r="O196" s="48">
        <v>238913.12</v>
      </c>
      <c r="P196" s="48">
        <v>290448.36000000202</v>
      </c>
      <c r="Q196" s="48">
        <v>327748.51</v>
      </c>
    </row>
    <row r="197" spans="1:17" x14ac:dyDescent="0.3">
      <c r="A197" s="34">
        <f>IF($B197='Lookup (hidden)'!$F$12,IF($E197='Lookup (hidden)'!$F$13,IF($D197='Lookup (hidden)'!$F$14,IF($F197='Lookup (hidden)'!$F$15,IF($G197='Lookup (hidden)'!$F$16,IF($H197='Lookup (hidden)'!$F$17,1,0),0),0),0),0),0)</f>
        <v>0</v>
      </c>
      <c r="B197" s="47" t="s">
        <v>77</v>
      </c>
      <c r="C197" s="59"/>
      <c r="D197" s="47" t="s">
        <v>58</v>
      </c>
      <c r="E197" s="47" t="s">
        <v>74</v>
      </c>
      <c r="F197" s="47" t="s">
        <v>37</v>
      </c>
      <c r="G197" s="47" t="s">
        <v>37</v>
      </c>
      <c r="H197" s="47" t="s">
        <v>81</v>
      </c>
      <c r="I197" s="47" t="s">
        <v>97</v>
      </c>
      <c r="J197" s="49">
        <v>0</v>
      </c>
      <c r="K197" s="49">
        <v>0</v>
      </c>
      <c r="L197" s="49">
        <v>0</v>
      </c>
      <c r="M197" s="48">
        <v>17980.400000000001</v>
      </c>
      <c r="N197" s="48">
        <v>98357.799999999406</v>
      </c>
      <c r="O197" s="48">
        <v>138230.5</v>
      </c>
      <c r="P197" s="48">
        <v>207419.30000000101</v>
      </c>
      <c r="Q197" s="48">
        <v>169758.400000005</v>
      </c>
    </row>
    <row r="198" spans="1:17" x14ac:dyDescent="0.3">
      <c r="A198" s="34">
        <f>IF($B198='Lookup (hidden)'!$F$12,IF($E198='Lookup (hidden)'!$F$13,IF($D198='Lookup (hidden)'!$F$14,IF($F198='Lookup (hidden)'!$F$15,IF($G198='Lookup (hidden)'!$F$16,IF($H198='Lookup (hidden)'!$F$17,1,0),0),0),0),0),0)</f>
        <v>0</v>
      </c>
      <c r="B198" s="47" t="s">
        <v>77</v>
      </c>
      <c r="C198" s="59"/>
      <c r="D198" s="47" t="s">
        <v>58</v>
      </c>
      <c r="E198" s="47" t="s">
        <v>70</v>
      </c>
      <c r="F198" s="47" t="s">
        <v>37</v>
      </c>
      <c r="G198" s="47" t="s">
        <v>37</v>
      </c>
      <c r="H198" s="47" t="s">
        <v>81</v>
      </c>
      <c r="I198" s="47" t="s">
        <v>96</v>
      </c>
      <c r="J198" s="48">
        <v>177583.57</v>
      </c>
      <c r="K198" s="48">
        <v>129097.60000000001</v>
      </c>
      <c r="L198" s="48">
        <v>166940.95000000001</v>
      </c>
      <c r="M198" s="48">
        <v>144419.210000002</v>
      </c>
      <c r="N198" s="48">
        <v>26727.709999999901</v>
      </c>
      <c r="O198" s="48">
        <v>92900.9100000006</v>
      </c>
      <c r="P198" s="48">
        <v>107829.820000001</v>
      </c>
      <c r="Q198" s="48">
        <v>118537.140000001</v>
      </c>
    </row>
    <row r="199" spans="1:17" x14ac:dyDescent="0.3">
      <c r="A199" s="34">
        <f>IF($B199='Lookup (hidden)'!$F$12,IF($E199='Lookup (hidden)'!$F$13,IF($D199='Lookup (hidden)'!$F$14,IF($F199='Lookup (hidden)'!$F$15,IF($G199='Lookup (hidden)'!$F$16,IF($H199='Lookup (hidden)'!$F$17,1,0),0),0),0),0),0)</f>
        <v>0</v>
      </c>
      <c r="B199" s="47" t="s">
        <v>77</v>
      </c>
      <c r="C199" s="59"/>
      <c r="D199" s="47" t="s">
        <v>58</v>
      </c>
      <c r="E199" s="47" t="s">
        <v>70</v>
      </c>
      <c r="F199" s="47" t="s">
        <v>37</v>
      </c>
      <c r="G199" s="47" t="s">
        <v>37</v>
      </c>
      <c r="H199" s="47" t="s">
        <v>81</v>
      </c>
      <c r="I199" s="47" t="s">
        <v>97</v>
      </c>
      <c r="J199" s="49">
        <v>0</v>
      </c>
      <c r="K199" s="49">
        <v>0</v>
      </c>
      <c r="L199" s="49">
        <v>0</v>
      </c>
      <c r="M199" s="48">
        <v>9008</v>
      </c>
      <c r="N199" s="48">
        <v>34225.9</v>
      </c>
      <c r="O199" s="48">
        <v>58933.999999999804</v>
      </c>
      <c r="P199" s="48">
        <v>80165.199999999706</v>
      </c>
      <c r="Q199" s="48">
        <v>66844.899999999194</v>
      </c>
    </row>
    <row r="200" spans="1:17" x14ac:dyDescent="0.3">
      <c r="A200" s="34">
        <f>IF($B200='Lookup (hidden)'!$F$12,IF($E200='Lookup (hidden)'!$F$13,IF($D200='Lookup (hidden)'!$F$14,IF($F200='Lookup (hidden)'!$F$15,IF($G200='Lookup (hidden)'!$F$16,IF($H200='Lookup (hidden)'!$F$17,1,0),0),0),0),0),0)</f>
        <v>0</v>
      </c>
      <c r="B200" s="47" t="s">
        <v>77</v>
      </c>
      <c r="C200" s="59"/>
      <c r="D200" s="47" t="s">
        <v>59</v>
      </c>
      <c r="E200" s="47" t="s">
        <v>74</v>
      </c>
      <c r="F200" s="47" t="s">
        <v>37</v>
      </c>
      <c r="G200" s="47" t="s">
        <v>37</v>
      </c>
      <c r="H200" s="47" t="s">
        <v>81</v>
      </c>
      <c r="I200" s="47" t="s">
        <v>96</v>
      </c>
      <c r="J200" s="48">
        <v>2798874.0999999801</v>
      </c>
      <c r="K200" s="48">
        <v>2749856.07999996</v>
      </c>
      <c r="L200" s="48">
        <v>3060706.8300012299</v>
      </c>
      <c r="M200" s="48">
        <v>2710076.1500010402</v>
      </c>
      <c r="N200" s="48">
        <v>619199.20999994804</v>
      </c>
      <c r="O200" s="48">
        <v>1682746.9200003401</v>
      </c>
      <c r="P200" s="48">
        <v>1601345.1700001899</v>
      </c>
      <c r="Q200" s="48">
        <v>1540724.19000002</v>
      </c>
    </row>
    <row r="201" spans="1:17" x14ac:dyDescent="0.3">
      <c r="A201" s="34">
        <f>IF($B201='Lookup (hidden)'!$F$12,IF($E201='Lookup (hidden)'!$F$13,IF($D201='Lookup (hidden)'!$F$14,IF($F201='Lookup (hidden)'!$F$15,IF($G201='Lookup (hidden)'!$F$16,IF($H201='Lookup (hidden)'!$F$17,1,0),0),0),0),0),0)</f>
        <v>0</v>
      </c>
      <c r="B201" s="47" t="s">
        <v>77</v>
      </c>
      <c r="C201" s="59"/>
      <c r="D201" s="47" t="s">
        <v>59</v>
      </c>
      <c r="E201" s="47" t="s">
        <v>74</v>
      </c>
      <c r="F201" s="47" t="s">
        <v>37</v>
      </c>
      <c r="G201" s="47" t="s">
        <v>37</v>
      </c>
      <c r="H201" s="47" t="s">
        <v>81</v>
      </c>
      <c r="I201" s="47" t="s">
        <v>97</v>
      </c>
      <c r="J201" s="49">
        <v>0</v>
      </c>
      <c r="K201" s="49">
        <v>0</v>
      </c>
      <c r="L201" s="49">
        <v>0</v>
      </c>
      <c r="M201" s="48">
        <v>231423.99999999901</v>
      </c>
      <c r="N201" s="48">
        <v>1045108.4999999</v>
      </c>
      <c r="O201" s="48">
        <v>1551197.19999986</v>
      </c>
      <c r="P201" s="48">
        <v>1780901.69999985</v>
      </c>
      <c r="Q201" s="48">
        <v>1238381.0999999801</v>
      </c>
    </row>
    <row r="202" spans="1:17" x14ac:dyDescent="0.3">
      <c r="A202" s="34">
        <f>IF($B202='Lookup (hidden)'!$F$12,IF($E202='Lookup (hidden)'!$F$13,IF($D202='Lookup (hidden)'!$F$14,IF($F202='Lookup (hidden)'!$F$15,IF($G202='Lookup (hidden)'!$F$16,IF($H202='Lookup (hidden)'!$F$17,1,0),0),0),0),0),0)</f>
        <v>0</v>
      </c>
      <c r="B202" s="47" t="s">
        <v>77</v>
      </c>
      <c r="C202" s="59"/>
      <c r="D202" s="47" t="s">
        <v>59</v>
      </c>
      <c r="E202" s="47" t="s">
        <v>70</v>
      </c>
      <c r="F202" s="47" t="s">
        <v>37</v>
      </c>
      <c r="G202" s="47" t="s">
        <v>37</v>
      </c>
      <c r="H202" s="47" t="s">
        <v>81</v>
      </c>
      <c r="I202" s="47" t="s">
        <v>96</v>
      </c>
      <c r="J202" s="48">
        <v>1557249.11</v>
      </c>
      <c r="K202" s="48">
        <v>1557052.06999998</v>
      </c>
      <c r="L202" s="48">
        <v>1660067.1799999501</v>
      </c>
      <c r="M202" s="48">
        <v>1499048.34000012</v>
      </c>
      <c r="N202" s="48">
        <v>419552.299999982</v>
      </c>
      <c r="O202" s="48">
        <v>1071992.0199999299</v>
      </c>
      <c r="P202" s="48">
        <v>1018193.54999989</v>
      </c>
      <c r="Q202" s="48">
        <v>1003324.6699999101</v>
      </c>
    </row>
    <row r="203" spans="1:17" x14ac:dyDescent="0.3">
      <c r="A203" s="34">
        <f>IF($B203='Lookup (hidden)'!$F$12,IF($E203='Lookup (hidden)'!$F$13,IF($D203='Lookup (hidden)'!$F$14,IF($F203='Lookup (hidden)'!$F$15,IF($G203='Lookup (hidden)'!$F$16,IF($H203='Lookup (hidden)'!$F$17,1,0),0),0),0),0),0)</f>
        <v>0</v>
      </c>
      <c r="B203" s="47" t="s">
        <v>77</v>
      </c>
      <c r="C203" s="59"/>
      <c r="D203" s="47" t="s">
        <v>59</v>
      </c>
      <c r="E203" s="47" t="s">
        <v>70</v>
      </c>
      <c r="F203" s="47" t="s">
        <v>37</v>
      </c>
      <c r="G203" s="47" t="s">
        <v>37</v>
      </c>
      <c r="H203" s="47" t="s">
        <v>81</v>
      </c>
      <c r="I203" s="47" t="s">
        <v>97</v>
      </c>
      <c r="J203" s="49">
        <v>0</v>
      </c>
      <c r="K203" s="49">
        <v>0</v>
      </c>
      <c r="L203" s="49">
        <v>0</v>
      </c>
      <c r="M203" s="48">
        <v>100825.4</v>
      </c>
      <c r="N203" s="48">
        <v>473881.40000000497</v>
      </c>
      <c r="O203" s="48">
        <v>656269.59999999404</v>
      </c>
      <c r="P203" s="48">
        <v>730586.59999998496</v>
      </c>
      <c r="Q203" s="48">
        <v>512967.74999994901</v>
      </c>
    </row>
    <row r="204" spans="1:17" x14ac:dyDescent="0.3">
      <c r="A204" s="34">
        <f>IF($B204='Lookup (hidden)'!$F$12,IF($E204='Lookup (hidden)'!$F$13,IF($D204='Lookup (hidden)'!$F$14,IF($F204='Lookup (hidden)'!$F$15,IF($G204='Lookup (hidden)'!$F$16,IF($H204='Lookup (hidden)'!$F$17,1,0),0),0),0),0),0)</f>
        <v>0</v>
      </c>
      <c r="B204" s="47" t="s">
        <v>77</v>
      </c>
      <c r="C204" s="59"/>
      <c r="D204" s="47" t="s">
        <v>60</v>
      </c>
      <c r="E204" s="47" t="s">
        <v>74</v>
      </c>
      <c r="F204" s="47" t="s">
        <v>37</v>
      </c>
      <c r="G204" s="47" t="s">
        <v>37</v>
      </c>
      <c r="H204" s="47" t="s">
        <v>81</v>
      </c>
      <c r="I204" s="47" t="s">
        <v>96</v>
      </c>
      <c r="J204" s="48">
        <v>472025.97999999701</v>
      </c>
      <c r="K204" s="48">
        <v>469528.90999999898</v>
      </c>
      <c r="L204" s="48">
        <v>488745.44999996602</v>
      </c>
      <c r="M204" s="48">
        <v>412562.159999981</v>
      </c>
      <c r="N204" s="48">
        <v>112880.400000002</v>
      </c>
      <c r="O204" s="48">
        <v>332489.43000000197</v>
      </c>
      <c r="P204" s="48">
        <v>281723.32000000798</v>
      </c>
      <c r="Q204" s="48">
        <v>250110.63000000699</v>
      </c>
    </row>
    <row r="205" spans="1:17" x14ac:dyDescent="0.3">
      <c r="A205" s="34">
        <f>IF($B205='Lookup (hidden)'!$F$12,IF($E205='Lookup (hidden)'!$F$13,IF($D205='Lookup (hidden)'!$F$14,IF($F205='Lookup (hidden)'!$F$15,IF($G205='Lookup (hidden)'!$F$16,IF($H205='Lookup (hidden)'!$F$17,1,0),0),0),0),0),0)</f>
        <v>0</v>
      </c>
      <c r="B205" s="47" t="s">
        <v>77</v>
      </c>
      <c r="C205" s="59"/>
      <c r="D205" s="47" t="s">
        <v>60</v>
      </c>
      <c r="E205" s="47" t="s">
        <v>74</v>
      </c>
      <c r="F205" s="47" t="s">
        <v>37</v>
      </c>
      <c r="G205" s="47" t="s">
        <v>37</v>
      </c>
      <c r="H205" s="47" t="s">
        <v>81</v>
      </c>
      <c r="I205" s="47" t="s">
        <v>97</v>
      </c>
      <c r="J205" s="49">
        <v>0</v>
      </c>
      <c r="K205" s="49">
        <v>0</v>
      </c>
      <c r="L205" s="49">
        <v>0</v>
      </c>
      <c r="M205" s="48">
        <v>34223.4</v>
      </c>
      <c r="N205" s="48">
        <v>170231.900000002</v>
      </c>
      <c r="O205" s="48">
        <v>224417.10000000201</v>
      </c>
      <c r="P205" s="48">
        <v>256359.80000000299</v>
      </c>
      <c r="Q205" s="48">
        <v>185622.75000000701</v>
      </c>
    </row>
    <row r="206" spans="1:17" x14ac:dyDescent="0.3">
      <c r="A206" s="34">
        <f>IF($B206='Lookup (hidden)'!$F$12,IF($E206='Lookup (hidden)'!$F$13,IF($D206='Lookup (hidden)'!$F$14,IF($F206='Lookup (hidden)'!$F$15,IF($G206='Lookup (hidden)'!$F$16,IF($H206='Lookup (hidden)'!$F$17,1,0),0),0),0),0),0)</f>
        <v>0</v>
      </c>
      <c r="B206" s="47" t="s">
        <v>77</v>
      </c>
      <c r="C206" s="59"/>
      <c r="D206" s="47" t="s">
        <v>60</v>
      </c>
      <c r="E206" s="47" t="s">
        <v>70</v>
      </c>
      <c r="F206" s="47" t="s">
        <v>37</v>
      </c>
      <c r="G206" s="47" t="s">
        <v>37</v>
      </c>
      <c r="H206" s="47" t="s">
        <v>81</v>
      </c>
      <c r="I206" s="47" t="s">
        <v>96</v>
      </c>
      <c r="J206" s="48">
        <v>247849.46999999901</v>
      </c>
      <c r="K206" s="48">
        <v>245334.24</v>
      </c>
      <c r="L206" s="48">
        <v>264499.56999999902</v>
      </c>
      <c r="M206" s="48">
        <v>243052.29000000801</v>
      </c>
      <c r="N206" s="48">
        <v>84311.370000000505</v>
      </c>
      <c r="O206" s="48">
        <v>166595.18000000299</v>
      </c>
      <c r="P206" s="48">
        <v>177515.040000006</v>
      </c>
      <c r="Q206" s="48">
        <v>152622.37000000299</v>
      </c>
    </row>
    <row r="207" spans="1:17" x14ac:dyDescent="0.3">
      <c r="A207" s="34">
        <f>IF($B207='Lookup (hidden)'!$F$12,IF($E207='Lookup (hidden)'!$F$13,IF($D207='Lookup (hidden)'!$F$14,IF($F207='Lookup (hidden)'!$F$15,IF($G207='Lookup (hidden)'!$F$16,IF($H207='Lookup (hidden)'!$F$17,1,0),0),0),0),0),0)</f>
        <v>0</v>
      </c>
      <c r="B207" s="47" t="s">
        <v>77</v>
      </c>
      <c r="C207" s="59"/>
      <c r="D207" s="47" t="s">
        <v>60</v>
      </c>
      <c r="E207" s="47" t="s">
        <v>70</v>
      </c>
      <c r="F207" s="47" t="s">
        <v>37</v>
      </c>
      <c r="G207" s="47" t="s">
        <v>37</v>
      </c>
      <c r="H207" s="47" t="s">
        <v>81</v>
      </c>
      <c r="I207" s="47" t="s">
        <v>97</v>
      </c>
      <c r="J207" s="49">
        <v>0</v>
      </c>
      <c r="K207" s="49">
        <v>0</v>
      </c>
      <c r="L207" s="49">
        <v>0</v>
      </c>
      <c r="M207" s="48">
        <v>16243.4</v>
      </c>
      <c r="N207" s="48">
        <v>64557.699999999699</v>
      </c>
      <c r="O207" s="48">
        <v>81444.099999999802</v>
      </c>
      <c r="P207" s="48">
        <v>97181.299999999697</v>
      </c>
      <c r="Q207" s="48">
        <v>60122.049999999297</v>
      </c>
    </row>
    <row r="208" spans="1:17" x14ac:dyDescent="0.3">
      <c r="A208" s="34">
        <f>IF($B208='Lookup (hidden)'!$F$12,IF($E208='Lookup (hidden)'!$F$13,IF($D208='Lookup (hidden)'!$F$14,IF($F208='Lookup (hidden)'!$F$15,IF($G208='Lookup (hidden)'!$F$16,IF($H208='Lookup (hidden)'!$F$17,1,0),0),0),0),0),0)</f>
        <v>0</v>
      </c>
      <c r="B208" s="47" t="s">
        <v>80</v>
      </c>
      <c r="C208" s="59"/>
      <c r="D208" s="47" t="s">
        <v>58</v>
      </c>
      <c r="E208" s="47" t="s">
        <v>37</v>
      </c>
      <c r="F208" s="151">
        <v>1</v>
      </c>
      <c r="G208" s="47" t="s">
        <v>37</v>
      </c>
      <c r="H208" s="47" t="s">
        <v>81</v>
      </c>
      <c r="I208" s="47" t="s">
        <v>96</v>
      </c>
      <c r="J208" s="48">
        <v>1751500.8100000999</v>
      </c>
      <c r="K208" s="48">
        <v>1519579.7500000501</v>
      </c>
      <c r="L208" s="48">
        <v>1676353.06000014</v>
      </c>
      <c r="M208" s="48">
        <v>1698037.68000004</v>
      </c>
      <c r="N208" s="48">
        <v>813236.41000013705</v>
      </c>
      <c r="O208" s="48">
        <v>1131029.5600000101</v>
      </c>
      <c r="P208" s="48">
        <v>1201293.82</v>
      </c>
      <c r="Q208" s="48">
        <v>1344903.3099998999</v>
      </c>
    </row>
    <row r="209" spans="1:17" x14ac:dyDescent="0.3">
      <c r="A209" s="34">
        <f>IF($B209='Lookup (hidden)'!$F$12,IF($E209='Lookup (hidden)'!$F$13,IF($D209='Lookup (hidden)'!$F$14,IF($F209='Lookup (hidden)'!$F$15,IF($G209='Lookup (hidden)'!$F$16,IF($H209='Lookup (hidden)'!$F$17,1,0),0),0),0),0),0)</f>
        <v>0</v>
      </c>
      <c r="B209" s="47" t="s">
        <v>80</v>
      </c>
      <c r="C209" s="59"/>
      <c r="D209" s="47" t="s">
        <v>58</v>
      </c>
      <c r="E209" s="47" t="s">
        <v>37</v>
      </c>
      <c r="F209" s="151">
        <v>1</v>
      </c>
      <c r="G209" s="47" t="s">
        <v>37</v>
      </c>
      <c r="H209" s="47" t="s">
        <v>81</v>
      </c>
      <c r="I209" s="47" t="s">
        <v>97</v>
      </c>
      <c r="J209" s="48">
        <v>29810.819999999901</v>
      </c>
      <c r="K209" s="48">
        <v>24489.819999999901</v>
      </c>
      <c r="L209" s="48">
        <v>41487.08</v>
      </c>
      <c r="M209" s="48">
        <v>73934.870000000505</v>
      </c>
      <c r="N209" s="48">
        <v>430969.25000000198</v>
      </c>
      <c r="O209" s="48">
        <v>273092.75000000198</v>
      </c>
      <c r="P209" s="48">
        <v>308106.76000000298</v>
      </c>
      <c r="Q209" s="48">
        <v>339085.53000000201</v>
      </c>
    </row>
    <row r="210" spans="1:17" x14ac:dyDescent="0.3">
      <c r="A210" s="34">
        <f>IF($B210='Lookup (hidden)'!$F$12,IF($E210='Lookup (hidden)'!$F$13,IF($D210='Lookup (hidden)'!$F$14,IF($F210='Lookup (hidden)'!$F$15,IF($G210='Lookup (hidden)'!$F$16,IF($H210='Lookup (hidden)'!$F$17,1,0),0),0),0),0),0)</f>
        <v>0</v>
      </c>
      <c r="B210" s="47" t="s">
        <v>80</v>
      </c>
      <c r="C210" s="59"/>
      <c r="D210" s="47" t="s">
        <v>59</v>
      </c>
      <c r="E210" s="47" t="s">
        <v>37</v>
      </c>
      <c r="F210" s="151">
        <v>1</v>
      </c>
      <c r="G210" s="47" t="s">
        <v>37</v>
      </c>
      <c r="H210" s="47" t="s">
        <v>81</v>
      </c>
      <c r="I210" s="47" t="s">
        <v>96</v>
      </c>
      <c r="J210" s="48">
        <v>15819664.339981601</v>
      </c>
      <c r="K210" s="48">
        <v>15266402.029982001</v>
      </c>
      <c r="L210" s="48">
        <v>15428200.0699839</v>
      </c>
      <c r="M210" s="48">
        <v>14863755.6599844</v>
      </c>
      <c r="N210" s="48">
        <v>9638324.5099923201</v>
      </c>
      <c r="O210" s="48">
        <v>11539321.8099935</v>
      </c>
      <c r="P210" s="48">
        <v>11221181.0599904</v>
      </c>
      <c r="Q210" s="48">
        <v>11515049.8599899</v>
      </c>
    </row>
    <row r="211" spans="1:17" x14ac:dyDescent="0.3">
      <c r="A211" s="34">
        <f>IF($B211='Lookup (hidden)'!$F$12,IF($E211='Lookup (hidden)'!$F$13,IF($D211='Lookup (hidden)'!$F$14,IF($F211='Lookup (hidden)'!$F$15,IF($G211='Lookup (hidden)'!$F$16,IF($H211='Lookup (hidden)'!$F$17,1,0),0),0),0),0),0)</f>
        <v>0</v>
      </c>
      <c r="B211" s="47" t="s">
        <v>80</v>
      </c>
      <c r="C211" s="59"/>
      <c r="D211" s="47" t="s">
        <v>59</v>
      </c>
      <c r="E211" s="47" t="s">
        <v>37</v>
      </c>
      <c r="F211" s="151">
        <v>1</v>
      </c>
      <c r="G211" s="47" t="s">
        <v>37</v>
      </c>
      <c r="H211" s="47" t="s">
        <v>81</v>
      </c>
      <c r="I211" s="47" t="s">
        <v>97</v>
      </c>
      <c r="J211" s="49">
        <v>254710.269999988</v>
      </c>
      <c r="K211" s="49">
        <v>290577.99999998498</v>
      </c>
      <c r="L211" s="49">
        <v>270973.39999998698</v>
      </c>
      <c r="M211" s="48">
        <v>667736.40999996802</v>
      </c>
      <c r="N211" s="48">
        <v>5136542.7300005704</v>
      </c>
      <c r="O211" s="48">
        <v>3807789.3800003901</v>
      </c>
      <c r="P211" s="48">
        <v>4250196.5800004601</v>
      </c>
      <c r="Q211" s="48">
        <v>4854139.4500003103</v>
      </c>
    </row>
    <row r="212" spans="1:17" x14ac:dyDescent="0.3">
      <c r="A212" s="34">
        <f>IF($B212='Lookup (hidden)'!$F$12,IF($E212='Lookup (hidden)'!$F$13,IF($D212='Lookup (hidden)'!$F$14,IF($F212='Lookup (hidden)'!$F$15,IF($G212='Lookup (hidden)'!$F$16,IF($H212='Lookup (hidden)'!$F$17,1,0),0),0),0),0),0)</f>
        <v>0</v>
      </c>
      <c r="B212" s="47" t="s">
        <v>80</v>
      </c>
      <c r="C212" s="59"/>
      <c r="D212" s="47" t="s">
        <v>60</v>
      </c>
      <c r="E212" s="47" t="s">
        <v>37</v>
      </c>
      <c r="F212" s="151">
        <v>1</v>
      </c>
      <c r="G212" s="47" t="s">
        <v>37</v>
      </c>
      <c r="H212" s="47" t="s">
        <v>81</v>
      </c>
      <c r="I212" s="47" t="s">
        <v>96</v>
      </c>
      <c r="J212" s="48">
        <v>2512186.8800002602</v>
      </c>
      <c r="K212" s="48">
        <v>2518366.8300001798</v>
      </c>
      <c r="L212" s="48">
        <v>2572493.55000014</v>
      </c>
      <c r="M212" s="48">
        <v>2431723.3200000701</v>
      </c>
      <c r="N212" s="48">
        <v>1804016.26999976</v>
      </c>
      <c r="O212" s="48">
        <v>2123427.1099997899</v>
      </c>
      <c r="P212" s="48">
        <v>1988331.1899997499</v>
      </c>
      <c r="Q212" s="48">
        <v>2050326.98999981</v>
      </c>
    </row>
    <row r="213" spans="1:17" x14ac:dyDescent="0.3">
      <c r="A213" s="34">
        <f>IF($B213='Lookup (hidden)'!$F$12,IF($E213='Lookup (hidden)'!$F$13,IF($D213='Lookup (hidden)'!$F$14,IF($F213='Lookup (hidden)'!$F$15,IF($G213='Lookup (hidden)'!$F$16,IF($H213='Lookup (hidden)'!$F$17,1,0),0),0),0),0),0)</f>
        <v>0</v>
      </c>
      <c r="B213" s="47" t="s">
        <v>80</v>
      </c>
      <c r="C213" s="59"/>
      <c r="D213" s="47" t="s">
        <v>60</v>
      </c>
      <c r="E213" s="47" t="s">
        <v>37</v>
      </c>
      <c r="F213" s="151">
        <v>1</v>
      </c>
      <c r="G213" s="47" t="s">
        <v>37</v>
      </c>
      <c r="H213" s="47" t="s">
        <v>81</v>
      </c>
      <c r="I213" s="47" t="s">
        <v>97</v>
      </c>
      <c r="J213" s="48">
        <v>36594.980000000098</v>
      </c>
      <c r="K213" s="48">
        <v>43188.700000000099</v>
      </c>
      <c r="L213" s="48">
        <v>42296.719999999899</v>
      </c>
      <c r="M213" s="48">
        <v>111969.669999998</v>
      </c>
      <c r="N213" s="48">
        <v>820670.48999999405</v>
      </c>
      <c r="O213" s="48">
        <v>590617.83999998902</v>
      </c>
      <c r="P213" s="48">
        <v>665120.90999998502</v>
      </c>
      <c r="Q213" s="48">
        <v>760467.82999999798</v>
      </c>
    </row>
    <row r="214" spans="1:17" x14ac:dyDescent="0.3">
      <c r="A214" s="34">
        <f>IF($B214='Lookup (hidden)'!$F$12,IF($E214='Lookup (hidden)'!$F$13,IF($D214='Lookup (hidden)'!$F$14,IF($F214='Lookup (hidden)'!$F$15,IF($G214='Lookup (hidden)'!$F$16,IF($H214='Lookup (hidden)'!$F$17,1,0),0),0),0),0),0)</f>
        <v>0</v>
      </c>
      <c r="B214" s="47" t="s">
        <v>80</v>
      </c>
      <c r="C214" s="59"/>
      <c r="D214" s="47" t="s">
        <v>58</v>
      </c>
      <c r="E214" s="47" t="s">
        <v>37</v>
      </c>
      <c r="F214" s="151">
        <v>2</v>
      </c>
      <c r="G214" s="47" t="s">
        <v>37</v>
      </c>
      <c r="H214" s="47" t="s">
        <v>81</v>
      </c>
      <c r="I214" s="47" t="s">
        <v>96</v>
      </c>
      <c r="J214" s="48">
        <v>1358415.5000001199</v>
      </c>
      <c r="K214" s="48">
        <v>1156672.8700000001</v>
      </c>
      <c r="L214" s="48">
        <v>1488240.8800001501</v>
      </c>
      <c r="M214" s="48">
        <v>1366563.4200001</v>
      </c>
      <c r="N214" s="48">
        <v>832148.86000014504</v>
      </c>
      <c r="O214" s="48">
        <v>1130431.1599999999</v>
      </c>
      <c r="P214" s="48">
        <v>1249389.04999995</v>
      </c>
      <c r="Q214" s="48">
        <v>1467762.46999982</v>
      </c>
    </row>
    <row r="215" spans="1:17" x14ac:dyDescent="0.3">
      <c r="A215" s="34">
        <f>IF($B215='Lookup (hidden)'!$F$12,IF($E215='Lookup (hidden)'!$F$13,IF($D215='Lookup (hidden)'!$F$14,IF($F215='Lookup (hidden)'!$F$15,IF($G215='Lookup (hidden)'!$F$16,IF($H215='Lookup (hidden)'!$F$17,1,0),0),0),0),0),0)</f>
        <v>0</v>
      </c>
      <c r="B215" s="47" t="s">
        <v>80</v>
      </c>
      <c r="C215" s="59"/>
      <c r="D215" s="47" t="s">
        <v>58</v>
      </c>
      <c r="E215" s="47" t="s">
        <v>37</v>
      </c>
      <c r="F215" s="151">
        <v>2</v>
      </c>
      <c r="G215" s="47" t="s">
        <v>37</v>
      </c>
      <c r="H215" s="47" t="s">
        <v>81</v>
      </c>
      <c r="I215" s="47" t="s">
        <v>97</v>
      </c>
      <c r="J215" s="48">
        <v>25447.319999999901</v>
      </c>
      <c r="K215" s="48">
        <v>23635.67</v>
      </c>
      <c r="L215" s="48">
        <v>34029.589999999902</v>
      </c>
      <c r="M215" s="48">
        <v>69312.760000000198</v>
      </c>
      <c r="N215" s="48">
        <v>450002.94000000501</v>
      </c>
      <c r="O215" s="48">
        <v>288035.24000000698</v>
      </c>
      <c r="P215" s="48">
        <v>327986.14000000298</v>
      </c>
      <c r="Q215" s="48">
        <v>374161.20000000199</v>
      </c>
    </row>
    <row r="216" spans="1:17" x14ac:dyDescent="0.3">
      <c r="A216" s="34">
        <f>IF($B216='Lookup (hidden)'!$F$12,IF($E216='Lookup (hidden)'!$F$13,IF($D216='Lookup (hidden)'!$F$14,IF($F216='Lookup (hidden)'!$F$15,IF($G216='Lookup (hidden)'!$F$16,IF($H216='Lookup (hidden)'!$F$17,1,0),0),0),0),0),0)</f>
        <v>0</v>
      </c>
      <c r="B216" s="47" t="s">
        <v>80</v>
      </c>
      <c r="C216" s="59"/>
      <c r="D216" s="47" t="s">
        <v>59</v>
      </c>
      <c r="E216" s="47" t="s">
        <v>37</v>
      </c>
      <c r="F216" s="151">
        <v>2</v>
      </c>
      <c r="G216" s="47" t="s">
        <v>37</v>
      </c>
      <c r="H216" s="47" t="s">
        <v>81</v>
      </c>
      <c r="I216" s="47" t="s">
        <v>96</v>
      </c>
      <c r="J216" s="48">
        <v>11650218.6199928</v>
      </c>
      <c r="K216" s="48">
        <v>11524409.9499919</v>
      </c>
      <c r="L216" s="48">
        <v>11658418.7099938</v>
      </c>
      <c r="M216" s="48">
        <v>11495779.439993</v>
      </c>
      <c r="N216" s="48">
        <v>6919530.3599968497</v>
      </c>
      <c r="O216" s="48">
        <v>8547095.3399999999</v>
      </c>
      <c r="P216" s="48">
        <v>8437029.9699964002</v>
      </c>
      <c r="Q216" s="48">
        <v>8714066.0099956095</v>
      </c>
    </row>
    <row r="217" spans="1:17" x14ac:dyDescent="0.3">
      <c r="A217" s="34">
        <f>IF($B217='Lookup (hidden)'!$F$12,IF($E217='Lookup (hidden)'!$F$13,IF($D217='Lookup (hidden)'!$F$14,IF($F217='Lookup (hidden)'!$F$15,IF($G217='Lookup (hidden)'!$F$16,IF($H217='Lookup (hidden)'!$F$17,1,0),0),0),0),0),0)</f>
        <v>0</v>
      </c>
      <c r="B217" s="47" t="s">
        <v>80</v>
      </c>
      <c r="C217" s="59"/>
      <c r="D217" s="47" t="s">
        <v>59</v>
      </c>
      <c r="E217" s="47" t="s">
        <v>37</v>
      </c>
      <c r="F217" s="151">
        <v>2</v>
      </c>
      <c r="G217" s="47" t="s">
        <v>37</v>
      </c>
      <c r="H217" s="47" t="s">
        <v>81</v>
      </c>
      <c r="I217" s="47" t="s">
        <v>97</v>
      </c>
      <c r="J217" s="48">
        <v>196754.15999999401</v>
      </c>
      <c r="K217" s="48">
        <v>225469.79999999001</v>
      </c>
      <c r="L217" s="48">
        <v>224034.74999999101</v>
      </c>
      <c r="M217" s="48">
        <v>569941.73999996402</v>
      </c>
      <c r="N217" s="48">
        <v>4861876.9300007196</v>
      </c>
      <c r="O217" s="48">
        <v>3566606.73000044</v>
      </c>
      <c r="P217" s="48">
        <v>3967082.3900005501</v>
      </c>
      <c r="Q217" s="48">
        <v>4517016.5900004497</v>
      </c>
    </row>
    <row r="218" spans="1:17" x14ac:dyDescent="0.3">
      <c r="A218" s="34">
        <f>IF($B218='Lookup (hidden)'!$F$12,IF($E218='Lookup (hidden)'!$F$13,IF($D218='Lookup (hidden)'!$F$14,IF($F218='Lookup (hidden)'!$F$15,IF($G218='Lookup (hidden)'!$F$16,IF($H218='Lookup (hidden)'!$F$17,1,0),0),0),0),0),0)</f>
        <v>0</v>
      </c>
      <c r="B218" s="47" t="s">
        <v>80</v>
      </c>
      <c r="C218" s="59"/>
      <c r="D218" s="47" t="s">
        <v>60</v>
      </c>
      <c r="E218" s="47" t="s">
        <v>37</v>
      </c>
      <c r="F218" s="151">
        <v>2</v>
      </c>
      <c r="G218" s="47" t="s">
        <v>37</v>
      </c>
      <c r="H218" s="47" t="s">
        <v>81</v>
      </c>
      <c r="I218" s="47" t="s">
        <v>96</v>
      </c>
      <c r="J218" s="48">
        <v>2191112.57000014</v>
      </c>
      <c r="K218" s="48">
        <v>2168610.7099999702</v>
      </c>
      <c r="L218" s="48">
        <v>2112237.5000001602</v>
      </c>
      <c r="M218" s="48">
        <v>1949190.4500001899</v>
      </c>
      <c r="N218" s="48">
        <v>1326086.9899999299</v>
      </c>
      <c r="O218" s="48">
        <v>1655981.24999984</v>
      </c>
      <c r="P218" s="48">
        <v>1550154.6799997899</v>
      </c>
      <c r="Q218" s="48">
        <v>1662668.3599998399</v>
      </c>
    </row>
    <row r="219" spans="1:17" x14ac:dyDescent="0.3">
      <c r="A219" s="34">
        <f>IF($B219='Lookup (hidden)'!$F$12,IF($E219='Lookup (hidden)'!$F$13,IF($D219='Lookup (hidden)'!$F$14,IF($F219='Lookup (hidden)'!$F$15,IF($G219='Lookup (hidden)'!$F$16,IF($H219='Lookup (hidden)'!$F$17,1,0),0),0),0),0),0)</f>
        <v>0</v>
      </c>
      <c r="B219" s="47" t="s">
        <v>80</v>
      </c>
      <c r="C219" s="59"/>
      <c r="D219" s="47" t="s">
        <v>60</v>
      </c>
      <c r="E219" s="47" t="s">
        <v>37</v>
      </c>
      <c r="F219" s="151">
        <v>2</v>
      </c>
      <c r="G219" s="47" t="s">
        <v>37</v>
      </c>
      <c r="H219" s="47" t="s">
        <v>81</v>
      </c>
      <c r="I219" s="47" t="s">
        <v>97</v>
      </c>
      <c r="J219" s="48">
        <v>38247.780000000101</v>
      </c>
      <c r="K219" s="48">
        <v>35078.180000000102</v>
      </c>
      <c r="L219" s="48">
        <v>34741.800000000097</v>
      </c>
      <c r="M219" s="48">
        <v>88810.829999999303</v>
      </c>
      <c r="N219" s="48">
        <v>721803.58999998495</v>
      </c>
      <c r="O219" s="48">
        <v>516187.48999998998</v>
      </c>
      <c r="P219" s="48">
        <v>607746.52999998804</v>
      </c>
      <c r="Q219" s="48">
        <v>678043.45999998995</v>
      </c>
    </row>
    <row r="220" spans="1:17" x14ac:dyDescent="0.3">
      <c r="A220" s="34">
        <f>IF($B220='Lookup (hidden)'!$F$12,IF($E220='Lookup (hidden)'!$F$13,IF($D220='Lookup (hidden)'!$F$14,IF($F220='Lookup (hidden)'!$F$15,IF($G220='Lookup (hidden)'!$F$16,IF($H220='Lookup (hidden)'!$F$17,1,0),0),0),0),0),0)</f>
        <v>0</v>
      </c>
      <c r="B220" s="47" t="s">
        <v>80</v>
      </c>
      <c r="C220" s="59"/>
      <c r="D220" s="47" t="s">
        <v>58</v>
      </c>
      <c r="E220" s="47" t="s">
        <v>37</v>
      </c>
      <c r="F220" s="151">
        <v>3</v>
      </c>
      <c r="G220" s="47" t="s">
        <v>37</v>
      </c>
      <c r="H220" s="47" t="s">
        <v>81</v>
      </c>
      <c r="I220" s="47" t="s">
        <v>96</v>
      </c>
      <c r="J220" s="48">
        <v>1547902.07000015</v>
      </c>
      <c r="K220" s="48">
        <v>1306373.76000002</v>
      </c>
      <c r="L220" s="48">
        <v>1639171.18000009</v>
      </c>
      <c r="M220" s="48">
        <v>1785903.50999998</v>
      </c>
      <c r="N220" s="48">
        <v>880553.90000015404</v>
      </c>
      <c r="O220" s="48">
        <v>1184375.1399999899</v>
      </c>
      <c r="P220" s="48">
        <v>1482876.4799997699</v>
      </c>
      <c r="Q220" s="48">
        <v>1658024.4099997899</v>
      </c>
    </row>
    <row r="221" spans="1:17" x14ac:dyDescent="0.3">
      <c r="A221" s="34">
        <f>IF($B221='Lookup (hidden)'!$F$12,IF($E221='Lookup (hidden)'!$F$13,IF($D221='Lookup (hidden)'!$F$14,IF($F221='Lookup (hidden)'!$F$15,IF($G221='Lookup (hidden)'!$F$16,IF($H221='Lookup (hidden)'!$F$17,1,0),0),0),0),0),0)</f>
        <v>0</v>
      </c>
      <c r="B221" s="47" t="s">
        <v>80</v>
      </c>
      <c r="C221" s="59"/>
      <c r="D221" s="47" t="s">
        <v>58</v>
      </c>
      <c r="E221" s="47" t="s">
        <v>37</v>
      </c>
      <c r="F221" s="151">
        <v>3</v>
      </c>
      <c r="G221" s="47" t="s">
        <v>37</v>
      </c>
      <c r="H221" s="47" t="s">
        <v>81</v>
      </c>
      <c r="I221" s="47" t="s">
        <v>97</v>
      </c>
      <c r="J221" s="48">
        <v>25972.5099999999</v>
      </c>
      <c r="K221" s="48">
        <v>36189.469999999797</v>
      </c>
      <c r="L221" s="48">
        <v>35353.249999999898</v>
      </c>
      <c r="M221" s="48">
        <v>93382.710000000399</v>
      </c>
      <c r="N221" s="48">
        <v>578959.25000000198</v>
      </c>
      <c r="O221" s="48">
        <v>368061.60000000801</v>
      </c>
      <c r="P221" s="48">
        <v>447031.59000000102</v>
      </c>
      <c r="Q221" s="48">
        <v>480601.36</v>
      </c>
    </row>
    <row r="222" spans="1:17" x14ac:dyDescent="0.3">
      <c r="A222" s="34">
        <f>IF($B222='Lookup (hidden)'!$F$12,IF($E222='Lookup (hidden)'!$F$13,IF($D222='Lookup (hidden)'!$F$14,IF($F222='Lookup (hidden)'!$F$15,IF($G222='Lookup (hidden)'!$F$16,IF($H222='Lookup (hidden)'!$F$17,1,0),0),0),0),0),0)</f>
        <v>0</v>
      </c>
      <c r="B222" s="47" t="s">
        <v>80</v>
      </c>
      <c r="C222" s="59"/>
      <c r="D222" s="47" t="s">
        <v>59</v>
      </c>
      <c r="E222" s="47" t="s">
        <v>37</v>
      </c>
      <c r="F222" s="151">
        <v>3</v>
      </c>
      <c r="G222" s="47" t="s">
        <v>37</v>
      </c>
      <c r="H222" s="47" t="s">
        <v>81</v>
      </c>
      <c r="I222" s="47" t="s">
        <v>96</v>
      </c>
      <c r="J222" s="48">
        <v>10309076.9599957</v>
      </c>
      <c r="K222" s="48">
        <v>10164714.569994301</v>
      </c>
      <c r="L222" s="48">
        <v>10599533.2799959</v>
      </c>
      <c r="M222" s="48">
        <v>10111945.6299961</v>
      </c>
      <c r="N222" s="48">
        <v>6048131.6699974705</v>
      </c>
      <c r="O222" s="48">
        <v>7579600.9700008901</v>
      </c>
      <c r="P222" s="48">
        <v>7359462.9999975301</v>
      </c>
      <c r="Q222" s="48">
        <v>7521990.5399978897</v>
      </c>
    </row>
    <row r="223" spans="1:17" x14ac:dyDescent="0.3">
      <c r="A223" s="34">
        <f>IF($B223='Lookup (hidden)'!$F$12,IF($E223='Lookup (hidden)'!$F$13,IF($D223='Lookup (hidden)'!$F$14,IF($F223='Lookup (hidden)'!$F$15,IF($G223='Lookup (hidden)'!$F$16,IF($H223='Lookup (hidden)'!$F$17,1,0),0),0),0),0),0)</f>
        <v>0</v>
      </c>
      <c r="B223" s="47" t="s">
        <v>80</v>
      </c>
      <c r="C223" s="59"/>
      <c r="D223" s="47" t="s">
        <v>59</v>
      </c>
      <c r="E223" s="47" t="s">
        <v>37</v>
      </c>
      <c r="F223" s="151">
        <v>3</v>
      </c>
      <c r="G223" s="47" t="s">
        <v>37</v>
      </c>
      <c r="H223" s="47" t="s">
        <v>81</v>
      </c>
      <c r="I223" s="47" t="s">
        <v>97</v>
      </c>
      <c r="J223" s="48">
        <v>178563.13999999501</v>
      </c>
      <c r="K223" s="48">
        <v>205165.19999999099</v>
      </c>
      <c r="L223" s="48">
        <v>204160.00999999201</v>
      </c>
      <c r="M223" s="48">
        <v>532162.13999996998</v>
      </c>
      <c r="N223" s="48">
        <v>4479584.0700008897</v>
      </c>
      <c r="O223" s="48">
        <v>3321194.5400005002</v>
      </c>
      <c r="P223" s="48">
        <v>3775400.9300005902</v>
      </c>
      <c r="Q223" s="48">
        <v>4280594.0000006203</v>
      </c>
    </row>
    <row r="224" spans="1:17" x14ac:dyDescent="0.3">
      <c r="A224" s="34">
        <f>IF($B224='Lookup (hidden)'!$F$12,IF($E224='Lookup (hidden)'!$F$13,IF($D224='Lookup (hidden)'!$F$14,IF($F224='Lookup (hidden)'!$F$15,IF($G224='Lookup (hidden)'!$F$16,IF($H224='Lookup (hidden)'!$F$17,1,0),0),0),0),0),0)</f>
        <v>0</v>
      </c>
      <c r="B224" s="47" t="s">
        <v>80</v>
      </c>
      <c r="C224" s="59"/>
      <c r="D224" s="47" t="s">
        <v>60</v>
      </c>
      <c r="E224" s="47" t="s">
        <v>37</v>
      </c>
      <c r="F224" s="151">
        <v>3</v>
      </c>
      <c r="G224" s="47" t="s">
        <v>37</v>
      </c>
      <c r="H224" s="47" t="s">
        <v>81</v>
      </c>
      <c r="I224" s="47" t="s">
        <v>96</v>
      </c>
      <c r="J224" s="48">
        <v>1764300.41</v>
      </c>
      <c r="K224" s="48">
        <v>1741891.6899999201</v>
      </c>
      <c r="L224" s="48">
        <v>1702228.4700001299</v>
      </c>
      <c r="M224" s="48">
        <v>1670899.9700000901</v>
      </c>
      <c r="N224" s="48">
        <v>1087390.88000008</v>
      </c>
      <c r="O224" s="48">
        <v>1369845.0899998101</v>
      </c>
      <c r="P224" s="48">
        <v>1290048.5599998999</v>
      </c>
      <c r="Q224" s="48">
        <v>1293397.54999997</v>
      </c>
    </row>
    <row r="225" spans="1:17" x14ac:dyDescent="0.3">
      <c r="A225" s="34">
        <f>IF($B225='Lookup (hidden)'!$F$12,IF($E225='Lookup (hidden)'!$F$13,IF($D225='Lookup (hidden)'!$F$14,IF($F225='Lookup (hidden)'!$F$15,IF($G225='Lookup (hidden)'!$F$16,IF($H225='Lookup (hidden)'!$F$17,1,0),0),0),0),0),0)</f>
        <v>0</v>
      </c>
      <c r="B225" s="47" t="s">
        <v>80</v>
      </c>
      <c r="C225" s="59"/>
      <c r="D225" s="47" t="s">
        <v>60</v>
      </c>
      <c r="E225" s="47" t="s">
        <v>37</v>
      </c>
      <c r="F225" s="151">
        <v>3</v>
      </c>
      <c r="G225" s="47" t="s">
        <v>37</v>
      </c>
      <c r="H225" s="47" t="s">
        <v>81</v>
      </c>
      <c r="I225" s="47" t="s">
        <v>97</v>
      </c>
      <c r="J225" s="48">
        <v>26292.07</v>
      </c>
      <c r="K225" s="48">
        <v>30620.360000000099</v>
      </c>
      <c r="L225" s="48">
        <v>31237.2600000001</v>
      </c>
      <c r="M225" s="48">
        <v>84370.409999999407</v>
      </c>
      <c r="N225" s="48">
        <v>680148.44999998598</v>
      </c>
      <c r="O225" s="48">
        <v>496839.56999999</v>
      </c>
      <c r="P225" s="48">
        <v>547062.029999992</v>
      </c>
      <c r="Q225" s="48">
        <v>606103.39999998896</v>
      </c>
    </row>
    <row r="226" spans="1:17" x14ac:dyDescent="0.3">
      <c r="A226" s="34">
        <f>IF($B226='Lookup (hidden)'!$F$12,IF($E226='Lookup (hidden)'!$F$13,IF($D226='Lookup (hidden)'!$F$14,IF($F226='Lookup (hidden)'!$F$15,IF($G226='Lookup (hidden)'!$F$16,IF($H226='Lookup (hidden)'!$F$17,1,0),0),0),0),0),0)</f>
        <v>0</v>
      </c>
      <c r="B226" s="47" t="s">
        <v>80</v>
      </c>
      <c r="C226" s="59"/>
      <c r="D226" s="47" t="s">
        <v>58</v>
      </c>
      <c r="E226" s="47" t="s">
        <v>37</v>
      </c>
      <c r="F226" s="151">
        <v>4</v>
      </c>
      <c r="G226" s="47" t="s">
        <v>37</v>
      </c>
      <c r="H226" s="47" t="s">
        <v>81</v>
      </c>
      <c r="I226" s="47" t="s">
        <v>96</v>
      </c>
      <c r="J226" s="48">
        <v>1803400.3600000101</v>
      </c>
      <c r="K226" s="48">
        <v>1462039.0900000201</v>
      </c>
      <c r="L226" s="48">
        <v>1979606.81999998</v>
      </c>
      <c r="M226" s="48">
        <v>1866535.8500000699</v>
      </c>
      <c r="N226" s="48">
        <v>871220.87000012398</v>
      </c>
      <c r="O226" s="48">
        <v>1176677.03</v>
      </c>
      <c r="P226" s="48">
        <v>1465571.8599997701</v>
      </c>
      <c r="Q226" s="48">
        <v>1877835.8499997701</v>
      </c>
    </row>
    <row r="227" spans="1:17" x14ac:dyDescent="0.3">
      <c r="A227" s="34">
        <f>IF($B227='Lookup (hidden)'!$F$12,IF($E227='Lookup (hidden)'!$F$13,IF($D227='Lookup (hidden)'!$F$14,IF($F227='Lookup (hidden)'!$F$15,IF($G227='Lookup (hidden)'!$F$16,IF($H227='Lookup (hidden)'!$F$17,1,0),0),0),0),0),0)</f>
        <v>0</v>
      </c>
      <c r="B227" s="47" t="s">
        <v>80</v>
      </c>
      <c r="C227" s="59"/>
      <c r="D227" s="47" t="s">
        <v>58</v>
      </c>
      <c r="E227" s="47" t="s">
        <v>37</v>
      </c>
      <c r="F227" s="151">
        <v>4</v>
      </c>
      <c r="G227" s="47" t="s">
        <v>37</v>
      </c>
      <c r="H227" s="47" t="s">
        <v>81</v>
      </c>
      <c r="I227" s="47" t="s">
        <v>97</v>
      </c>
      <c r="J227" s="48">
        <v>36245.1599999998</v>
      </c>
      <c r="K227" s="48">
        <v>26459.859999999899</v>
      </c>
      <c r="L227" s="48">
        <v>44116.219999999797</v>
      </c>
      <c r="M227" s="48">
        <v>102221.650000001</v>
      </c>
      <c r="N227" s="48">
        <v>636063.09</v>
      </c>
      <c r="O227" s="48">
        <v>400243.20000000502</v>
      </c>
      <c r="P227" s="48">
        <v>464168.49000000098</v>
      </c>
      <c r="Q227" s="48">
        <v>502610.88999999798</v>
      </c>
    </row>
    <row r="228" spans="1:17" x14ac:dyDescent="0.3">
      <c r="A228" s="34">
        <f>IF($B228='Lookup (hidden)'!$F$12,IF($E228='Lookup (hidden)'!$F$13,IF($D228='Lookup (hidden)'!$F$14,IF($F228='Lookup (hidden)'!$F$15,IF($G228='Lookup (hidden)'!$F$16,IF($H228='Lookup (hidden)'!$F$17,1,0),0),0),0),0),0)</f>
        <v>0</v>
      </c>
      <c r="B228" s="47" t="s">
        <v>80</v>
      </c>
      <c r="C228" s="59"/>
      <c r="D228" s="47" t="s">
        <v>59</v>
      </c>
      <c r="E228" s="47" t="s">
        <v>37</v>
      </c>
      <c r="F228" s="151">
        <v>4</v>
      </c>
      <c r="G228" s="47" t="s">
        <v>37</v>
      </c>
      <c r="H228" s="47" t="s">
        <v>81</v>
      </c>
      <c r="I228" s="47" t="s">
        <v>96</v>
      </c>
      <c r="J228" s="48">
        <v>9819902.8599968404</v>
      </c>
      <c r="K228" s="48">
        <v>9660658.3599957507</v>
      </c>
      <c r="L228" s="48">
        <v>9768105.3399975598</v>
      </c>
      <c r="M228" s="48">
        <v>9714138.5099971499</v>
      </c>
      <c r="N228" s="48">
        <v>5458973.6499979701</v>
      </c>
      <c r="O228" s="48">
        <v>7168750.5400010403</v>
      </c>
      <c r="P228" s="48">
        <v>7073168.1099982196</v>
      </c>
      <c r="Q228" s="48">
        <v>7208546.1499983799</v>
      </c>
    </row>
    <row r="229" spans="1:17" x14ac:dyDescent="0.3">
      <c r="A229" s="34">
        <f>IF($B229='Lookup (hidden)'!$F$12,IF($E229='Lookup (hidden)'!$F$13,IF($D229='Lookup (hidden)'!$F$14,IF($F229='Lookup (hidden)'!$F$15,IF($G229='Lookup (hidden)'!$F$16,IF($H229='Lookup (hidden)'!$F$17,1,0),0),0),0),0),0)</f>
        <v>0</v>
      </c>
      <c r="B229" s="47" t="s">
        <v>80</v>
      </c>
      <c r="C229" s="59"/>
      <c r="D229" s="47" t="s">
        <v>59</v>
      </c>
      <c r="E229" s="47" t="s">
        <v>37</v>
      </c>
      <c r="F229" s="151">
        <v>4</v>
      </c>
      <c r="G229" s="47" t="s">
        <v>37</v>
      </c>
      <c r="H229" s="47" t="s">
        <v>81</v>
      </c>
      <c r="I229" s="47" t="s">
        <v>97</v>
      </c>
      <c r="J229" s="48">
        <v>168518.19999999501</v>
      </c>
      <c r="K229" s="48">
        <v>212234.32999999201</v>
      </c>
      <c r="L229" s="48">
        <v>193035.36999999301</v>
      </c>
      <c r="M229" s="48">
        <v>524557.02999996895</v>
      </c>
      <c r="N229" s="48">
        <v>4373673.3400010699</v>
      </c>
      <c r="O229" s="48">
        <v>3210910.52000055</v>
      </c>
      <c r="P229" s="48">
        <v>3654134.5600006599</v>
      </c>
      <c r="Q229" s="48">
        <v>4078259.0200007102</v>
      </c>
    </row>
    <row r="230" spans="1:17" x14ac:dyDescent="0.3">
      <c r="A230" s="34">
        <f>IF($B230='Lookup (hidden)'!$F$12,IF($E230='Lookup (hidden)'!$F$13,IF($D230='Lookup (hidden)'!$F$14,IF($F230='Lookup (hidden)'!$F$15,IF($G230='Lookup (hidden)'!$F$16,IF($H230='Lookup (hidden)'!$F$17,1,0),0),0),0),0),0)</f>
        <v>0</v>
      </c>
      <c r="B230" s="47" t="s">
        <v>80</v>
      </c>
      <c r="C230" s="59"/>
      <c r="D230" s="47" t="s">
        <v>60</v>
      </c>
      <c r="E230" s="47" t="s">
        <v>37</v>
      </c>
      <c r="F230" s="151">
        <v>4</v>
      </c>
      <c r="G230" s="47" t="s">
        <v>37</v>
      </c>
      <c r="H230" s="47" t="s">
        <v>81</v>
      </c>
      <c r="I230" s="47" t="s">
        <v>96</v>
      </c>
      <c r="J230" s="48">
        <v>1582115.53999996</v>
      </c>
      <c r="K230" s="48">
        <v>1575411.39999992</v>
      </c>
      <c r="L230" s="48">
        <v>1557122.60000013</v>
      </c>
      <c r="M230" s="48">
        <v>1460410.5200000601</v>
      </c>
      <c r="N230" s="48">
        <v>975214.17000007303</v>
      </c>
      <c r="O230" s="48">
        <v>1318183.3399999</v>
      </c>
      <c r="P230" s="48">
        <v>1166693.97000003</v>
      </c>
      <c r="Q230" s="48">
        <v>1155659.43000006</v>
      </c>
    </row>
    <row r="231" spans="1:17" x14ac:dyDescent="0.3">
      <c r="A231" s="34">
        <f>IF($B231='Lookup (hidden)'!$F$12,IF($E231='Lookup (hidden)'!$F$13,IF($D231='Lookup (hidden)'!$F$14,IF($F231='Lookup (hidden)'!$F$15,IF($G231='Lookup (hidden)'!$F$16,IF($H231='Lookup (hidden)'!$F$17,1,0),0),0),0),0),0)</f>
        <v>0</v>
      </c>
      <c r="B231" s="47" t="s">
        <v>80</v>
      </c>
      <c r="C231" s="59"/>
      <c r="D231" s="47" t="s">
        <v>60</v>
      </c>
      <c r="E231" s="47" t="s">
        <v>37</v>
      </c>
      <c r="F231" s="151">
        <v>4</v>
      </c>
      <c r="G231" s="47" t="s">
        <v>37</v>
      </c>
      <c r="H231" s="47" t="s">
        <v>81</v>
      </c>
      <c r="I231" s="47" t="s">
        <v>97</v>
      </c>
      <c r="J231" s="48">
        <v>23816.76</v>
      </c>
      <c r="K231" s="48">
        <v>33178.26</v>
      </c>
      <c r="L231" s="48">
        <v>28520.71</v>
      </c>
      <c r="M231" s="48">
        <v>77058.359999999593</v>
      </c>
      <c r="N231" s="48">
        <v>607188.56999998598</v>
      </c>
      <c r="O231" s="48">
        <v>411566.38999999402</v>
      </c>
      <c r="P231" s="48">
        <v>490167.69999998802</v>
      </c>
      <c r="Q231" s="48">
        <v>528765.85999998497</v>
      </c>
    </row>
    <row r="232" spans="1:17" x14ac:dyDescent="0.3">
      <c r="A232" s="34">
        <f>IF($B232='Lookup (hidden)'!$F$12,IF($E232='Lookup (hidden)'!$F$13,IF($D232='Lookup (hidden)'!$F$14,IF($F232='Lookup (hidden)'!$F$15,IF($G232='Lookup (hidden)'!$F$16,IF($H232='Lookup (hidden)'!$F$17,1,0),0),0),0),0),0)</f>
        <v>0</v>
      </c>
      <c r="B232" s="47" t="s">
        <v>80</v>
      </c>
      <c r="C232" s="59"/>
      <c r="D232" s="47" t="s">
        <v>58</v>
      </c>
      <c r="E232" s="47" t="s">
        <v>37</v>
      </c>
      <c r="F232" s="151">
        <v>5</v>
      </c>
      <c r="G232" s="47" t="s">
        <v>37</v>
      </c>
      <c r="H232" s="47" t="s">
        <v>81</v>
      </c>
      <c r="I232" s="47" t="s">
        <v>96</v>
      </c>
      <c r="J232" s="48">
        <v>1544172.9400001499</v>
      </c>
      <c r="K232" s="48">
        <v>1314639.8200000101</v>
      </c>
      <c r="L232" s="48">
        <v>1565952.5300001299</v>
      </c>
      <c r="M232" s="48">
        <v>1647690.68000008</v>
      </c>
      <c r="N232" s="48">
        <v>847767.17000011704</v>
      </c>
      <c r="O232" s="48">
        <v>1128405.1399999999</v>
      </c>
      <c r="P232" s="48">
        <v>1438627.75999978</v>
      </c>
      <c r="Q232" s="48">
        <v>1632183.1299998199</v>
      </c>
    </row>
    <row r="233" spans="1:17" x14ac:dyDescent="0.3">
      <c r="A233" s="34">
        <f>IF($B233='Lookup (hidden)'!$F$12,IF($E233='Lookup (hidden)'!$F$13,IF($D233='Lookup (hidden)'!$F$14,IF($F233='Lookup (hidden)'!$F$15,IF($G233='Lookup (hidden)'!$F$16,IF($H233='Lookup (hidden)'!$F$17,1,0),0),0),0),0),0)</f>
        <v>0</v>
      </c>
      <c r="B233" s="47" t="s">
        <v>80</v>
      </c>
      <c r="C233" s="59"/>
      <c r="D233" s="47" t="s">
        <v>58</v>
      </c>
      <c r="E233" s="47" t="s">
        <v>37</v>
      </c>
      <c r="F233" s="151">
        <v>5</v>
      </c>
      <c r="G233" s="47" t="s">
        <v>37</v>
      </c>
      <c r="H233" s="47" t="s">
        <v>81</v>
      </c>
      <c r="I233" s="47" t="s">
        <v>97</v>
      </c>
      <c r="J233" s="48">
        <v>42406.209999999897</v>
      </c>
      <c r="K233" s="48">
        <v>31278.6899999999</v>
      </c>
      <c r="L233" s="48">
        <v>47912.469999999797</v>
      </c>
      <c r="M233" s="48">
        <v>96587.800000001007</v>
      </c>
      <c r="N233" s="48">
        <v>622125.53000000399</v>
      </c>
      <c r="O233" s="48">
        <v>419066.160000009</v>
      </c>
      <c r="P233" s="48">
        <v>493515.59999999899</v>
      </c>
      <c r="Q233" s="48">
        <v>534633.82999999495</v>
      </c>
    </row>
    <row r="234" spans="1:17" x14ac:dyDescent="0.3">
      <c r="A234" s="34">
        <f>IF($B234='Lookup (hidden)'!$F$12,IF($E234='Lookup (hidden)'!$F$13,IF($D234='Lookup (hidden)'!$F$14,IF($F234='Lookup (hidden)'!$F$15,IF($G234='Lookup (hidden)'!$F$16,IF($H234='Lookup (hidden)'!$F$17,1,0),0),0),0),0),0)</f>
        <v>0</v>
      </c>
      <c r="B234" s="47" t="s">
        <v>80</v>
      </c>
      <c r="C234" s="59"/>
      <c r="D234" s="47" t="s">
        <v>59</v>
      </c>
      <c r="E234" s="47" t="s">
        <v>37</v>
      </c>
      <c r="F234" s="151">
        <v>5</v>
      </c>
      <c r="G234" s="47" t="s">
        <v>37</v>
      </c>
      <c r="H234" s="47" t="s">
        <v>81</v>
      </c>
      <c r="I234" s="47" t="s">
        <v>96</v>
      </c>
      <c r="J234" s="48">
        <v>8763172.4699991997</v>
      </c>
      <c r="K234" s="48">
        <v>8524041.6599978302</v>
      </c>
      <c r="L234" s="48">
        <v>8715406.5499996208</v>
      </c>
      <c r="M234" s="48">
        <v>8545396.2399994191</v>
      </c>
      <c r="N234" s="48">
        <v>4588318.49000003</v>
      </c>
      <c r="O234" s="48">
        <v>6071023.4700008696</v>
      </c>
      <c r="P234" s="48">
        <v>6195888.6499984805</v>
      </c>
      <c r="Q234" s="48">
        <v>6221423.0799990203</v>
      </c>
    </row>
    <row r="235" spans="1:17" x14ac:dyDescent="0.3">
      <c r="A235" s="34">
        <f>IF($B235='Lookup (hidden)'!$F$12,IF($E235='Lookup (hidden)'!$F$13,IF($D235='Lookup (hidden)'!$F$14,IF($F235='Lookup (hidden)'!$F$15,IF($G235='Lookup (hidden)'!$F$16,IF($H235='Lookup (hidden)'!$F$17,1,0),0),0),0),0),0)</f>
        <v>0</v>
      </c>
      <c r="B235" s="47" t="s">
        <v>80</v>
      </c>
      <c r="C235" s="59"/>
      <c r="D235" s="47" t="s">
        <v>59</v>
      </c>
      <c r="E235" s="47" t="s">
        <v>37</v>
      </c>
      <c r="F235" s="151">
        <v>5</v>
      </c>
      <c r="G235" s="47" t="s">
        <v>37</v>
      </c>
      <c r="H235" s="47" t="s">
        <v>81</v>
      </c>
      <c r="I235" s="47" t="s">
        <v>97</v>
      </c>
      <c r="J235" s="48">
        <v>153095.02999999799</v>
      </c>
      <c r="K235" s="48">
        <v>177043.33999999601</v>
      </c>
      <c r="L235" s="48">
        <v>171044.56999999599</v>
      </c>
      <c r="M235" s="48">
        <v>488999.36999997898</v>
      </c>
      <c r="N235" s="48">
        <v>4093751.2800009199</v>
      </c>
      <c r="O235" s="48">
        <v>2962054.4500004998</v>
      </c>
      <c r="P235" s="48">
        <v>3343319.8800006099</v>
      </c>
      <c r="Q235" s="48">
        <v>3737235.9900007001</v>
      </c>
    </row>
    <row r="236" spans="1:17" x14ac:dyDescent="0.3">
      <c r="A236" s="34">
        <f>IF($B236='Lookup (hidden)'!$F$12,IF($E236='Lookup (hidden)'!$F$13,IF($D236='Lookup (hidden)'!$F$14,IF($F236='Lookup (hidden)'!$F$15,IF($G236='Lookup (hidden)'!$F$16,IF($H236='Lookup (hidden)'!$F$17,1,0),0),0),0),0),0)</f>
        <v>0</v>
      </c>
      <c r="B236" s="47" t="s">
        <v>80</v>
      </c>
      <c r="C236" s="59"/>
      <c r="D236" s="47" t="s">
        <v>60</v>
      </c>
      <c r="E236" s="47" t="s">
        <v>37</v>
      </c>
      <c r="F236" s="151">
        <v>5</v>
      </c>
      <c r="G236" s="47" t="s">
        <v>37</v>
      </c>
      <c r="H236" s="47" t="s">
        <v>81</v>
      </c>
      <c r="I236" s="47" t="s">
        <v>96</v>
      </c>
      <c r="J236" s="48">
        <v>1621843.6999999401</v>
      </c>
      <c r="K236" s="48">
        <v>1620790.3299998899</v>
      </c>
      <c r="L236" s="48">
        <v>1523465.7600001299</v>
      </c>
      <c r="M236" s="48">
        <v>1333862.1300000099</v>
      </c>
      <c r="N236" s="48">
        <v>856866.77000004402</v>
      </c>
      <c r="O236" s="48">
        <v>1134027.8200000101</v>
      </c>
      <c r="P236" s="48">
        <v>1141592.51000002</v>
      </c>
      <c r="Q236" s="48">
        <v>1125070.1400000399</v>
      </c>
    </row>
    <row r="237" spans="1:17" x14ac:dyDescent="0.3">
      <c r="A237" s="34">
        <f>IF($B237='Lookup (hidden)'!$F$12,IF($E237='Lookup (hidden)'!$F$13,IF($D237='Lookup (hidden)'!$F$14,IF($F237='Lookup (hidden)'!$F$15,IF($G237='Lookup (hidden)'!$F$16,IF($H237='Lookup (hidden)'!$F$17,1,0),0),0),0),0),0)</f>
        <v>0</v>
      </c>
      <c r="B237" s="47" t="s">
        <v>80</v>
      </c>
      <c r="C237" s="59"/>
      <c r="D237" s="47" t="s">
        <v>60</v>
      </c>
      <c r="E237" s="47" t="s">
        <v>37</v>
      </c>
      <c r="F237" s="151">
        <v>5</v>
      </c>
      <c r="G237" s="47" t="s">
        <v>37</v>
      </c>
      <c r="H237" s="47" t="s">
        <v>81</v>
      </c>
      <c r="I237" s="47" t="s">
        <v>97</v>
      </c>
      <c r="J237" s="48">
        <v>23217.7</v>
      </c>
      <c r="K237" s="48">
        <v>27175.26</v>
      </c>
      <c r="L237" s="48">
        <v>29128.360000000099</v>
      </c>
      <c r="M237" s="48">
        <v>76946.809999999794</v>
      </c>
      <c r="N237" s="48">
        <v>672556.49999998906</v>
      </c>
      <c r="O237" s="48">
        <v>444846.12999998801</v>
      </c>
      <c r="P237" s="48">
        <v>524411.17999998503</v>
      </c>
      <c r="Q237" s="48">
        <v>610518.26999999199</v>
      </c>
    </row>
    <row r="238" spans="1:17" x14ac:dyDescent="0.3">
      <c r="A238" s="34">
        <f>IF($B238='Lookup (hidden)'!$F$12,IF($E238='Lookup (hidden)'!$F$13,IF($D238='Lookup (hidden)'!$F$14,IF($F238='Lookup (hidden)'!$F$15,IF($G238='Lookup (hidden)'!$F$16,IF($H238='Lookup (hidden)'!$F$17,1,0),0),0),0),0),0)</f>
        <v>0</v>
      </c>
      <c r="B238" s="47" t="s">
        <v>82</v>
      </c>
      <c r="C238" s="59"/>
      <c r="D238" s="47" t="s">
        <v>58</v>
      </c>
      <c r="E238" s="47" t="s">
        <v>37</v>
      </c>
      <c r="F238" s="151">
        <v>1</v>
      </c>
      <c r="G238" s="47" t="s">
        <v>37</v>
      </c>
      <c r="H238" s="47" t="s">
        <v>81</v>
      </c>
      <c r="I238" s="47" t="s">
        <v>96</v>
      </c>
      <c r="J238" s="48">
        <v>745479.33000001498</v>
      </c>
      <c r="K238" s="48">
        <v>645878.55000000296</v>
      </c>
      <c r="L238" s="48">
        <v>809687.96000000695</v>
      </c>
      <c r="M238" s="48">
        <v>763616.13000001397</v>
      </c>
      <c r="N238" s="48">
        <v>309368.65000000101</v>
      </c>
      <c r="O238" s="48">
        <v>387869.919999993</v>
      </c>
      <c r="P238" s="48">
        <v>455883.68</v>
      </c>
      <c r="Q238" s="48">
        <v>612163.48000000301</v>
      </c>
    </row>
    <row r="239" spans="1:17" x14ac:dyDescent="0.3">
      <c r="A239" s="34">
        <f>IF($B239='Lookup (hidden)'!$F$12,IF($E239='Lookup (hidden)'!$F$13,IF($D239='Lookup (hidden)'!$F$14,IF($F239='Lookup (hidden)'!$F$15,IF($G239='Lookup (hidden)'!$F$16,IF($H239='Lookup (hidden)'!$F$17,1,0),0),0),0),0),0)</f>
        <v>0</v>
      </c>
      <c r="B239" s="47" t="s">
        <v>82</v>
      </c>
      <c r="C239" s="59"/>
      <c r="D239" s="47" t="s">
        <v>58</v>
      </c>
      <c r="E239" s="47" t="s">
        <v>37</v>
      </c>
      <c r="F239" s="151">
        <v>1</v>
      </c>
      <c r="G239" s="47" t="s">
        <v>37</v>
      </c>
      <c r="H239" s="47" t="s">
        <v>81</v>
      </c>
      <c r="I239" s="47" t="s">
        <v>97</v>
      </c>
      <c r="J239" s="48">
        <v>7432.72</v>
      </c>
      <c r="K239" s="48">
        <v>7676.78</v>
      </c>
      <c r="L239" s="48">
        <v>10209.27</v>
      </c>
      <c r="M239" s="48">
        <v>51835.1700000005</v>
      </c>
      <c r="N239" s="48">
        <v>399988.610000004</v>
      </c>
      <c r="O239" s="48">
        <v>303985.699999996</v>
      </c>
      <c r="P239" s="48">
        <v>361100.02999999397</v>
      </c>
      <c r="Q239" s="48">
        <v>385659.31999999197</v>
      </c>
    </row>
    <row r="240" spans="1:17" x14ac:dyDescent="0.3">
      <c r="A240" s="34">
        <f>IF($B240='Lookup (hidden)'!$F$12,IF($E240='Lookup (hidden)'!$F$13,IF($D240='Lookup (hidden)'!$F$14,IF($F240='Lookup (hidden)'!$F$15,IF($G240='Lookup (hidden)'!$F$16,IF($H240='Lookup (hidden)'!$F$17,1,0),0),0),0),0),0)</f>
        <v>0</v>
      </c>
      <c r="B240" s="47" t="s">
        <v>82</v>
      </c>
      <c r="C240" s="59"/>
      <c r="D240" s="47" t="s">
        <v>59</v>
      </c>
      <c r="E240" s="47" t="s">
        <v>37</v>
      </c>
      <c r="F240" s="151">
        <v>1</v>
      </c>
      <c r="G240" s="47" t="s">
        <v>37</v>
      </c>
      <c r="H240" s="47" t="s">
        <v>81</v>
      </c>
      <c r="I240" s="47" t="s">
        <v>96</v>
      </c>
      <c r="J240" s="48">
        <v>6933319.8100043004</v>
      </c>
      <c r="K240" s="48">
        <v>6588703.3600042202</v>
      </c>
      <c r="L240" s="48">
        <v>6729498.3900042102</v>
      </c>
      <c r="M240" s="48">
        <v>6474233.0800014101</v>
      </c>
      <c r="N240" s="48">
        <v>3165620.1100001601</v>
      </c>
      <c r="O240" s="48">
        <v>3488385.5000008801</v>
      </c>
      <c r="P240" s="48">
        <v>3729258.9000002998</v>
      </c>
      <c r="Q240" s="48">
        <v>4018223.69000044</v>
      </c>
    </row>
    <row r="241" spans="1:17" x14ac:dyDescent="0.3">
      <c r="A241" s="34">
        <f>IF($B241='Lookup (hidden)'!$F$12,IF($E241='Lookup (hidden)'!$F$13,IF($D241='Lookup (hidden)'!$F$14,IF($F241='Lookup (hidden)'!$F$15,IF($G241='Lookup (hidden)'!$F$16,IF($H241='Lookup (hidden)'!$F$17,1,0),0),0),0),0),0)</f>
        <v>0</v>
      </c>
      <c r="B241" s="47" t="s">
        <v>82</v>
      </c>
      <c r="C241" s="59"/>
      <c r="D241" s="47" t="s">
        <v>59</v>
      </c>
      <c r="E241" s="47" t="s">
        <v>37</v>
      </c>
      <c r="F241" s="151">
        <v>1</v>
      </c>
      <c r="G241" s="47" t="s">
        <v>37</v>
      </c>
      <c r="H241" s="47" t="s">
        <v>81</v>
      </c>
      <c r="I241" s="47" t="s">
        <v>97</v>
      </c>
      <c r="J241" s="49">
        <v>83332.029999999402</v>
      </c>
      <c r="K241" s="48">
        <v>77377.600000001403</v>
      </c>
      <c r="L241" s="48">
        <v>99017.839999999007</v>
      </c>
      <c r="M241" s="48">
        <v>694508.85999983503</v>
      </c>
      <c r="N241" s="48">
        <v>4468666.8300004601</v>
      </c>
      <c r="O241" s="48">
        <v>3742877.13000189</v>
      </c>
      <c r="P241" s="48">
        <v>3938897.7900014101</v>
      </c>
      <c r="Q241" s="48">
        <v>4118292.9700029301</v>
      </c>
    </row>
    <row r="242" spans="1:17" x14ac:dyDescent="0.3">
      <c r="A242" s="34">
        <f>IF($B242='Lookup (hidden)'!$F$12,IF($E242='Lookup (hidden)'!$F$13,IF($D242='Lookup (hidden)'!$F$14,IF($F242='Lookup (hidden)'!$F$15,IF($G242='Lookup (hidden)'!$F$16,IF($H242='Lookup (hidden)'!$F$17,1,0),0),0),0),0),0)</f>
        <v>0</v>
      </c>
      <c r="B242" s="47" t="s">
        <v>82</v>
      </c>
      <c r="C242" s="59"/>
      <c r="D242" s="47" t="s">
        <v>60</v>
      </c>
      <c r="E242" s="47" t="s">
        <v>37</v>
      </c>
      <c r="F242" s="151">
        <v>1</v>
      </c>
      <c r="G242" s="47" t="s">
        <v>37</v>
      </c>
      <c r="H242" s="47" t="s">
        <v>81</v>
      </c>
      <c r="I242" s="47" t="s">
        <v>96</v>
      </c>
      <c r="J242" s="48">
        <v>1942024.45999967</v>
      </c>
      <c r="K242" s="48">
        <v>1886486.1200001501</v>
      </c>
      <c r="L242" s="48">
        <v>1951811.37999973</v>
      </c>
      <c r="M242" s="48">
        <v>1815281.86000015</v>
      </c>
      <c r="N242" s="48">
        <v>931811.88999998698</v>
      </c>
      <c r="O242" s="48">
        <v>1095551.5099999399</v>
      </c>
      <c r="P242" s="48">
        <v>1100409.0100001099</v>
      </c>
      <c r="Q242" s="48">
        <v>1155961.74000001</v>
      </c>
    </row>
    <row r="243" spans="1:17" x14ac:dyDescent="0.3">
      <c r="A243" s="34">
        <f>IF($B243='Lookup (hidden)'!$F$12,IF($E243='Lookup (hidden)'!$F$13,IF($D243='Lookup (hidden)'!$F$14,IF($F243='Lookup (hidden)'!$F$15,IF($G243='Lookup (hidden)'!$F$16,IF($H243='Lookup (hidden)'!$F$17,1,0),0),0),0),0),0)</f>
        <v>0</v>
      </c>
      <c r="B243" s="47" t="s">
        <v>82</v>
      </c>
      <c r="C243" s="59"/>
      <c r="D243" s="47" t="s">
        <v>60</v>
      </c>
      <c r="E243" s="47" t="s">
        <v>37</v>
      </c>
      <c r="F243" s="151">
        <v>1</v>
      </c>
      <c r="G243" s="47" t="s">
        <v>37</v>
      </c>
      <c r="H243" s="47" t="s">
        <v>81</v>
      </c>
      <c r="I243" s="47" t="s">
        <v>97</v>
      </c>
      <c r="J243" s="48">
        <v>10242.94</v>
      </c>
      <c r="K243" s="48">
        <v>8756.3000000000102</v>
      </c>
      <c r="L243" s="48">
        <v>9385.1200000000208</v>
      </c>
      <c r="M243" s="48">
        <v>147045.40000000299</v>
      </c>
      <c r="N243" s="48">
        <v>1140582.5099995399</v>
      </c>
      <c r="O243" s="48">
        <v>944268.49999984703</v>
      </c>
      <c r="P243" s="48">
        <v>1012860.91999988</v>
      </c>
      <c r="Q243" s="48">
        <v>1037180.17999977</v>
      </c>
    </row>
    <row r="244" spans="1:17" x14ac:dyDescent="0.3">
      <c r="A244" s="34">
        <f>IF($B244='Lookup (hidden)'!$F$12,IF($E244='Lookup (hidden)'!$F$13,IF($D244='Lookup (hidden)'!$F$14,IF($F244='Lookup (hidden)'!$F$15,IF($G244='Lookup (hidden)'!$F$16,IF($H244='Lookup (hidden)'!$F$17,1,0),0),0),0),0),0)</f>
        <v>0</v>
      </c>
      <c r="B244" s="47" t="s">
        <v>82</v>
      </c>
      <c r="C244" s="59"/>
      <c r="D244" s="47" t="s">
        <v>58</v>
      </c>
      <c r="E244" s="47" t="s">
        <v>37</v>
      </c>
      <c r="F244" s="151">
        <v>2</v>
      </c>
      <c r="G244" s="47" t="s">
        <v>37</v>
      </c>
      <c r="H244" s="47" t="s">
        <v>81</v>
      </c>
      <c r="I244" s="47" t="s">
        <v>96</v>
      </c>
      <c r="J244" s="48">
        <v>740735.31000000902</v>
      </c>
      <c r="K244" s="48">
        <v>664885.70000000403</v>
      </c>
      <c r="L244" s="48">
        <v>800203.320000006</v>
      </c>
      <c r="M244" s="48">
        <v>752136.66000000702</v>
      </c>
      <c r="N244" s="48">
        <v>309780.69000000099</v>
      </c>
      <c r="O244" s="48">
        <v>393300.63999999198</v>
      </c>
      <c r="P244" s="48">
        <v>465392.02</v>
      </c>
      <c r="Q244" s="48">
        <v>589976.93999999901</v>
      </c>
    </row>
    <row r="245" spans="1:17" x14ac:dyDescent="0.3">
      <c r="A245" s="34">
        <f>IF($B245='Lookup (hidden)'!$F$12,IF($E245='Lookup (hidden)'!$F$13,IF($D245='Lookup (hidden)'!$F$14,IF($F245='Lookup (hidden)'!$F$15,IF($G245='Lookup (hidden)'!$F$16,IF($H245='Lookup (hidden)'!$F$17,1,0),0),0),0),0),0)</f>
        <v>0</v>
      </c>
      <c r="B245" s="47" t="s">
        <v>82</v>
      </c>
      <c r="C245" s="59"/>
      <c r="D245" s="47" t="s">
        <v>58</v>
      </c>
      <c r="E245" s="47" t="s">
        <v>37</v>
      </c>
      <c r="F245" s="151">
        <v>2</v>
      </c>
      <c r="G245" s="47" t="s">
        <v>37</v>
      </c>
      <c r="H245" s="47" t="s">
        <v>81</v>
      </c>
      <c r="I245" s="47" t="s">
        <v>97</v>
      </c>
      <c r="J245" s="48">
        <v>8127.37</v>
      </c>
      <c r="K245" s="48">
        <v>9567.5400000000009</v>
      </c>
      <c r="L245" s="48">
        <v>11609.55</v>
      </c>
      <c r="M245" s="48">
        <v>65736.460000000399</v>
      </c>
      <c r="N245" s="48">
        <v>414219.46000000398</v>
      </c>
      <c r="O245" s="48">
        <v>327192.06999999599</v>
      </c>
      <c r="P245" s="48">
        <v>384081.77999999397</v>
      </c>
      <c r="Q245" s="48">
        <v>433320.54999998998</v>
      </c>
    </row>
    <row r="246" spans="1:17" x14ac:dyDescent="0.3">
      <c r="A246" s="34">
        <f>IF($B246='Lookup (hidden)'!$F$12,IF($E246='Lookup (hidden)'!$F$13,IF($D246='Lookup (hidden)'!$F$14,IF($F246='Lookup (hidden)'!$F$15,IF($G246='Lookup (hidden)'!$F$16,IF($H246='Lookup (hidden)'!$F$17,1,0),0),0),0),0),0)</f>
        <v>0</v>
      </c>
      <c r="B246" s="47" t="s">
        <v>82</v>
      </c>
      <c r="C246" s="59"/>
      <c r="D246" s="47" t="s">
        <v>59</v>
      </c>
      <c r="E246" s="47" t="s">
        <v>37</v>
      </c>
      <c r="F246" s="151">
        <v>2</v>
      </c>
      <c r="G246" s="47" t="s">
        <v>37</v>
      </c>
      <c r="H246" s="47" t="s">
        <v>81</v>
      </c>
      <c r="I246" s="47" t="s">
        <v>96</v>
      </c>
      <c r="J246" s="48">
        <v>6054483.5400038296</v>
      </c>
      <c r="K246" s="48">
        <v>5758902.86000372</v>
      </c>
      <c r="L246" s="48">
        <v>5779269.8600052698</v>
      </c>
      <c r="M246" s="48">
        <v>5501328.5200004801</v>
      </c>
      <c r="N246" s="48">
        <v>2525755.5500002601</v>
      </c>
      <c r="O246" s="48">
        <v>3054703.9700009399</v>
      </c>
      <c r="P246" s="48">
        <v>2988125.9200002798</v>
      </c>
      <c r="Q246" s="48">
        <v>3338227.9100004002</v>
      </c>
    </row>
    <row r="247" spans="1:17" x14ac:dyDescent="0.3">
      <c r="A247" s="34">
        <f>IF($B247='Lookup (hidden)'!$F$12,IF($E247='Lookup (hidden)'!$F$13,IF($D247='Lookup (hidden)'!$F$14,IF($F247='Lookup (hidden)'!$F$15,IF($G247='Lookup (hidden)'!$F$16,IF($H247='Lookup (hidden)'!$F$17,1,0),0),0),0),0),0)</f>
        <v>0</v>
      </c>
      <c r="B247" s="47" t="s">
        <v>82</v>
      </c>
      <c r="C247" s="59"/>
      <c r="D247" s="47" t="s">
        <v>59</v>
      </c>
      <c r="E247" s="47" t="s">
        <v>37</v>
      </c>
      <c r="F247" s="151">
        <v>2</v>
      </c>
      <c r="G247" s="47" t="s">
        <v>37</v>
      </c>
      <c r="H247" s="47" t="s">
        <v>81</v>
      </c>
      <c r="I247" s="47" t="s">
        <v>97</v>
      </c>
      <c r="J247" s="48">
        <v>77226.539999999193</v>
      </c>
      <c r="K247" s="48">
        <v>73431.530000001294</v>
      </c>
      <c r="L247" s="48">
        <v>93948.909999999101</v>
      </c>
      <c r="M247" s="48">
        <v>644701.46999991697</v>
      </c>
      <c r="N247" s="48">
        <v>4028866.1999992002</v>
      </c>
      <c r="O247" s="48">
        <v>3432425.5900015598</v>
      </c>
      <c r="P247" s="48">
        <v>3673992.4300013599</v>
      </c>
      <c r="Q247" s="48">
        <v>3864140.2600028198</v>
      </c>
    </row>
    <row r="248" spans="1:17" x14ac:dyDescent="0.3">
      <c r="A248" s="34">
        <f>IF($B248='Lookup (hidden)'!$F$12,IF($E248='Lookup (hidden)'!$F$13,IF($D248='Lookup (hidden)'!$F$14,IF($F248='Lookup (hidden)'!$F$15,IF($G248='Lookup (hidden)'!$F$16,IF($H248='Lookup (hidden)'!$F$17,1,0),0),0),0),0),0)</f>
        <v>0</v>
      </c>
      <c r="B248" s="47" t="s">
        <v>82</v>
      </c>
      <c r="C248" s="59"/>
      <c r="D248" s="47" t="s">
        <v>60</v>
      </c>
      <c r="E248" s="47" t="s">
        <v>37</v>
      </c>
      <c r="F248" s="151">
        <v>2</v>
      </c>
      <c r="G248" s="47" t="s">
        <v>37</v>
      </c>
      <c r="H248" s="47" t="s">
        <v>81</v>
      </c>
      <c r="I248" s="47" t="s">
        <v>96</v>
      </c>
      <c r="J248" s="48">
        <v>1596798.74999979</v>
      </c>
      <c r="K248" s="48">
        <v>1493271.3400002101</v>
      </c>
      <c r="L248" s="48">
        <v>1466459.42999986</v>
      </c>
      <c r="M248" s="48">
        <v>1326941.7000001499</v>
      </c>
      <c r="N248" s="48">
        <v>707664.78999995301</v>
      </c>
      <c r="O248" s="48">
        <v>893277.56999993697</v>
      </c>
      <c r="P248" s="48">
        <v>881988.28000001097</v>
      </c>
      <c r="Q248" s="48">
        <v>879903.42999996606</v>
      </c>
    </row>
    <row r="249" spans="1:17" x14ac:dyDescent="0.3">
      <c r="A249" s="34">
        <f>IF($B249='Lookup (hidden)'!$F$12,IF($E249='Lookup (hidden)'!$F$13,IF($D249='Lookup (hidden)'!$F$14,IF($F249='Lookup (hidden)'!$F$15,IF($G249='Lookup (hidden)'!$F$16,IF($H249='Lookup (hidden)'!$F$17,1,0),0),0),0),0),0)</f>
        <v>0</v>
      </c>
      <c r="B249" s="47" t="s">
        <v>82</v>
      </c>
      <c r="C249" s="59"/>
      <c r="D249" s="47" t="s">
        <v>60</v>
      </c>
      <c r="E249" s="47" t="s">
        <v>37</v>
      </c>
      <c r="F249" s="151">
        <v>2</v>
      </c>
      <c r="G249" s="47" t="s">
        <v>37</v>
      </c>
      <c r="H249" s="47" t="s">
        <v>81</v>
      </c>
      <c r="I249" s="47" t="s">
        <v>97</v>
      </c>
      <c r="J249" s="48">
        <v>7157.86</v>
      </c>
      <c r="K249" s="48">
        <v>8044.78</v>
      </c>
      <c r="L249" s="48">
        <v>7449.57</v>
      </c>
      <c r="M249" s="48">
        <v>122988.320000003</v>
      </c>
      <c r="N249" s="48">
        <v>947716.65999969398</v>
      </c>
      <c r="O249" s="48">
        <v>818734.449999884</v>
      </c>
      <c r="P249" s="48">
        <v>831926.93999990402</v>
      </c>
      <c r="Q249" s="48">
        <v>866486.25999980897</v>
      </c>
    </row>
    <row r="250" spans="1:17" x14ac:dyDescent="0.3">
      <c r="A250" s="34">
        <f>IF($B250='Lookup (hidden)'!$F$12,IF($E250='Lookup (hidden)'!$F$13,IF($D250='Lookup (hidden)'!$F$14,IF($F250='Lookup (hidden)'!$F$15,IF($G250='Lookup (hidden)'!$F$16,IF($H250='Lookup (hidden)'!$F$17,1,0),0),0),0),0),0)</f>
        <v>0</v>
      </c>
      <c r="B250" s="47" t="s">
        <v>82</v>
      </c>
      <c r="C250" s="59"/>
      <c r="D250" s="47" t="s">
        <v>58</v>
      </c>
      <c r="E250" s="47" t="s">
        <v>37</v>
      </c>
      <c r="F250" s="151">
        <v>3</v>
      </c>
      <c r="G250" s="47" t="s">
        <v>37</v>
      </c>
      <c r="H250" s="47" t="s">
        <v>81</v>
      </c>
      <c r="I250" s="47" t="s">
        <v>96</v>
      </c>
      <c r="J250" s="48">
        <v>840644.25000001804</v>
      </c>
      <c r="K250" s="48">
        <v>674357.03000000899</v>
      </c>
      <c r="L250" s="48">
        <v>835282.93000000995</v>
      </c>
      <c r="M250" s="48">
        <v>799865.59000001301</v>
      </c>
      <c r="N250" s="48">
        <v>308293.890000001</v>
      </c>
      <c r="O250" s="48">
        <v>458656.60999998997</v>
      </c>
      <c r="P250" s="48">
        <v>546325.23000000196</v>
      </c>
      <c r="Q250" s="48">
        <v>618277.61000000197</v>
      </c>
    </row>
    <row r="251" spans="1:17" x14ac:dyDescent="0.3">
      <c r="A251" s="34">
        <f>IF($B251='Lookup (hidden)'!$F$12,IF($E251='Lookup (hidden)'!$F$13,IF($D251='Lookup (hidden)'!$F$14,IF($F251='Lookup (hidden)'!$F$15,IF($G251='Lookup (hidden)'!$F$16,IF($H251='Lookup (hidden)'!$F$17,1,0),0),0),0),0),0)</f>
        <v>0</v>
      </c>
      <c r="B251" s="47" t="s">
        <v>82</v>
      </c>
      <c r="C251" s="59"/>
      <c r="D251" s="47" t="s">
        <v>58</v>
      </c>
      <c r="E251" s="47" t="s">
        <v>37</v>
      </c>
      <c r="F251" s="151">
        <v>3</v>
      </c>
      <c r="G251" s="47" t="s">
        <v>37</v>
      </c>
      <c r="H251" s="47" t="s">
        <v>81</v>
      </c>
      <c r="I251" s="47" t="s">
        <v>97</v>
      </c>
      <c r="J251" s="48">
        <v>11785.9</v>
      </c>
      <c r="K251" s="48">
        <v>12397.72</v>
      </c>
      <c r="L251" s="48">
        <v>14204.86</v>
      </c>
      <c r="M251" s="48">
        <v>76560.020000000601</v>
      </c>
      <c r="N251" s="48">
        <v>501225.01000000502</v>
      </c>
      <c r="O251" s="48">
        <v>395493.82999999297</v>
      </c>
      <c r="P251" s="48">
        <v>477971.28999999398</v>
      </c>
      <c r="Q251" s="48">
        <v>528876.39999998605</v>
      </c>
    </row>
    <row r="252" spans="1:17" x14ac:dyDescent="0.3">
      <c r="A252" s="34">
        <f>IF($B252='Lookup (hidden)'!$F$12,IF($E252='Lookup (hidden)'!$F$13,IF($D252='Lookup (hidden)'!$F$14,IF($F252='Lookup (hidden)'!$F$15,IF($G252='Lookup (hidden)'!$F$16,IF($H252='Lookup (hidden)'!$F$17,1,0),0),0),0),0),0)</f>
        <v>0</v>
      </c>
      <c r="B252" s="47" t="s">
        <v>82</v>
      </c>
      <c r="C252" s="59"/>
      <c r="D252" s="47" t="s">
        <v>59</v>
      </c>
      <c r="E252" s="47" t="s">
        <v>37</v>
      </c>
      <c r="F252" s="151">
        <v>3</v>
      </c>
      <c r="G252" s="47" t="s">
        <v>37</v>
      </c>
      <c r="H252" s="47" t="s">
        <v>81</v>
      </c>
      <c r="I252" s="47" t="s">
        <v>96</v>
      </c>
      <c r="J252" s="48">
        <v>5955402.5600036299</v>
      </c>
      <c r="K252" s="48">
        <v>5627194.2500037802</v>
      </c>
      <c r="L252" s="48">
        <v>5740420.9300053697</v>
      </c>
      <c r="M252" s="48">
        <v>5480157.6400006302</v>
      </c>
      <c r="N252" s="48">
        <v>2404117.6300002201</v>
      </c>
      <c r="O252" s="48">
        <v>2788528.8800010202</v>
      </c>
      <c r="P252" s="48">
        <v>2812052.55000037</v>
      </c>
      <c r="Q252" s="48">
        <v>3137411.3300004201</v>
      </c>
    </row>
    <row r="253" spans="1:17" x14ac:dyDescent="0.3">
      <c r="A253" s="34">
        <f>IF($B253='Lookup (hidden)'!$F$12,IF($E253='Lookup (hidden)'!$F$13,IF($D253='Lookup (hidden)'!$F$14,IF($F253='Lookup (hidden)'!$F$15,IF($G253='Lookup (hidden)'!$F$16,IF($H253='Lookup (hidden)'!$F$17,1,0),0),0),0),0),0)</f>
        <v>0</v>
      </c>
      <c r="B253" s="47" t="s">
        <v>82</v>
      </c>
      <c r="C253" s="59"/>
      <c r="D253" s="47" t="s">
        <v>59</v>
      </c>
      <c r="E253" s="47" t="s">
        <v>37</v>
      </c>
      <c r="F253" s="151">
        <v>3</v>
      </c>
      <c r="G253" s="47" t="s">
        <v>37</v>
      </c>
      <c r="H253" s="47" t="s">
        <v>81</v>
      </c>
      <c r="I253" s="47" t="s">
        <v>97</v>
      </c>
      <c r="J253" s="48">
        <v>70639.309999999401</v>
      </c>
      <c r="K253" s="48">
        <v>76972.300000001196</v>
      </c>
      <c r="L253" s="48">
        <v>91020.4999999992</v>
      </c>
      <c r="M253" s="48">
        <v>665338.67999989504</v>
      </c>
      <c r="N253" s="48">
        <v>4095940.0899992199</v>
      </c>
      <c r="O253" s="48">
        <v>3448099.64000171</v>
      </c>
      <c r="P253" s="48">
        <v>3712747.7600015099</v>
      </c>
      <c r="Q253" s="48">
        <v>3986118.4900030298</v>
      </c>
    </row>
    <row r="254" spans="1:17" x14ac:dyDescent="0.3">
      <c r="A254" s="34">
        <f>IF($B254='Lookup (hidden)'!$F$12,IF($E254='Lookup (hidden)'!$F$13,IF($D254='Lookup (hidden)'!$F$14,IF($F254='Lookup (hidden)'!$F$15,IF($G254='Lookup (hidden)'!$F$16,IF($H254='Lookup (hidden)'!$F$17,1,0),0),0),0),0),0)</f>
        <v>0</v>
      </c>
      <c r="B254" s="47" t="s">
        <v>82</v>
      </c>
      <c r="C254" s="59"/>
      <c r="D254" s="47" t="s">
        <v>60</v>
      </c>
      <c r="E254" s="47" t="s">
        <v>37</v>
      </c>
      <c r="F254" s="151">
        <v>3</v>
      </c>
      <c r="G254" s="47" t="s">
        <v>37</v>
      </c>
      <c r="H254" s="47" t="s">
        <v>81</v>
      </c>
      <c r="I254" s="47" t="s">
        <v>96</v>
      </c>
      <c r="J254" s="48">
        <v>1458782.5599998501</v>
      </c>
      <c r="K254" s="48">
        <v>1409443.94000022</v>
      </c>
      <c r="L254" s="48">
        <v>1415145.0099998901</v>
      </c>
      <c r="M254" s="48">
        <v>1249693.4400001201</v>
      </c>
      <c r="N254" s="48">
        <v>648276.56999996805</v>
      </c>
      <c r="O254" s="48">
        <v>747049.51999994402</v>
      </c>
      <c r="P254" s="48">
        <v>768805.77000000305</v>
      </c>
      <c r="Q254" s="48">
        <v>812032.75999996997</v>
      </c>
    </row>
    <row r="255" spans="1:17" x14ac:dyDescent="0.3">
      <c r="A255" s="34">
        <f>IF($B255='Lookup (hidden)'!$F$12,IF($E255='Lookup (hidden)'!$F$13,IF($D255='Lookup (hidden)'!$F$14,IF($F255='Lookup (hidden)'!$F$15,IF($G255='Lookup (hidden)'!$F$16,IF($H255='Lookup (hidden)'!$F$17,1,0),0),0),0),0),0)</f>
        <v>0</v>
      </c>
      <c r="B255" s="47" t="s">
        <v>82</v>
      </c>
      <c r="C255" s="59"/>
      <c r="D255" s="47" t="s">
        <v>60</v>
      </c>
      <c r="E255" s="47" t="s">
        <v>37</v>
      </c>
      <c r="F255" s="151">
        <v>3</v>
      </c>
      <c r="G255" s="47" t="s">
        <v>37</v>
      </c>
      <c r="H255" s="47" t="s">
        <v>81</v>
      </c>
      <c r="I255" s="47" t="s">
        <v>97</v>
      </c>
      <c r="J255" s="48">
        <v>8381.77</v>
      </c>
      <c r="K255" s="48">
        <v>9621.0900000000092</v>
      </c>
      <c r="L255" s="48">
        <v>8154.16</v>
      </c>
      <c r="M255" s="48">
        <v>124637.010000002</v>
      </c>
      <c r="N255" s="48">
        <v>895898.32999973302</v>
      </c>
      <c r="O255" s="48">
        <v>775289.25999989395</v>
      </c>
      <c r="P255" s="48">
        <v>809407.14999991003</v>
      </c>
      <c r="Q255" s="48">
        <v>816882.42999982496</v>
      </c>
    </row>
    <row r="256" spans="1:17" x14ac:dyDescent="0.3">
      <c r="A256" s="34">
        <f>IF($B256='Lookup (hidden)'!$F$12,IF($E256='Lookup (hidden)'!$F$13,IF($D256='Lookup (hidden)'!$F$14,IF($F256='Lookup (hidden)'!$F$15,IF($G256='Lookup (hidden)'!$F$16,IF($H256='Lookup (hidden)'!$F$17,1,0),0),0),0),0),0)</f>
        <v>0</v>
      </c>
      <c r="B256" s="47" t="s">
        <v>82</v>
      </c>
      <c r="C256" s="59"/>
      <c r="D256" s="47" t="s">
        <v>58</v>
      </c>
      <c r="E256" s="47" t="s">
        <v>37</v>
      </c>
      <c r="F256" s="151">
        <v>4</v>
      </c>
      <c r="G256" s="47" t="s">
        <v>37</v>
      </c>
      <c r="H256" s="47" t="s">
        <v>81</v>
      </c>
      <c r="I256" s="47" t="s">
        <v>96</v>
      </c>
      <c r="J256" s="48">
        <v>1072312.3200000001</v>
      </c>
      <c r="K256" s="48">
        <v>884344.68000000506</v>
      </c>
      <c r="L256" s="48">
        <v>1030809.08999999</v>
      </c>
      <c r="M256" s="48">
        <v>904990.23000001302</v>
      </c>
      <c r="N256" s="48">
        <v>362955.41999999899</v>
      </c>
      <c r="O256" s="48">
        <v>506819.38999998802</v>
      </c>
      <c r="P256" s="48">
        <v>702374.52999999595</v>
      </c>
      <c r="Q256" s="48">
        <v>806035.12000003003</v>
      </c>
    </row>
    <row r="257" spans="1:17" x14ac:dyDescent="0.3">
      <c r="A257" s="34">
        <f>IF($B257='Lookup (hidden)'!$F$12,IF($E257='Lookup (hidden)'!$F$13,IF($D257='Lookup (hidden)'!$F$14,IF($F257='Lookup (hidden)'!$F$15,IF($G257='Lookup (hidden)'!$F$16,IF($H257='Lookup (hidden)'!$F$17,1,0),0),0),0),0),0)</f>
        <v>0</v>
      </c>
      <c r="B257" s="47" t="s">
        <v>82</v>
      </c>
      <c r="C257" s="59"/>
      <c r="D257" s="47" t="s">
        <v>58</v>
      </c>
      <c r="E257" s="47" t="s">
        <v>37</v>
      </c>
      <c r="F257" s="151">
        <v>4</v>
      </c>
      <c r="G257" s="47" t="s">
        <v>37</v>
      </c>
      <c r="H257" s="47" t="s">
        <v>81</v>
      </c>
      <c r="I257" s="47" t="s">
        <v>97</v>
      </c>
      <c r="J257" s="48">
        <v>11755.25</v>
      </c>
      <c r="K257" s="48">
        <v>14944.07</v>
      </c>
      <c r="L257" s="49">
        <v>14528.8</v>
      </c>
      <c r="M257" s="48">
        <v>73935.590000000593</v>
      </c>
      <c r="N257" s="48">
        <v>558554.82000001299</v>
      </c>
      <c r="O257" s="48">
        <v>444253.98999998998</v>
      </c>
      <c r="P257" s="48">
        <v>564747.91000000096</v>
      </c>
      <c r="Q257" s="48">
        <v>606594.41999997897</v>
      </c>
    </row>
    <row r="258" spans="1:17" x14ac:dyDescent="0.3">
      <c r="A258" s="34">
        <f>IF($B258='Lookup (hidden)'!$F$12,IF($E258='Lookup (hidden)'!$F$13,IF($D258='Lookup (hidden)'!$F$14,IF($F258='Lookup (hidden)'!$F$15,IF($G258='Lookup (hidden)'!$F$16,IF($H258='Lookup (hidden)'!$F$17,1,0),0),0),0),0),0)</f>
        <v>0</v>
      </c>
      <c r="B258" s="47" t="s">
        <v>82</v>
      </c>
      <c r="C258" s="59"/>
      <c r="D258" s="47" t="s">
        <v>59</v>
      </c>
      <c r="E258" s="47" t="s">
        <v>37</v>
      </c>
      <c r="F258" s="151">
        <v>4</v>
      </c>
      <c r="G258" s="47" t="s">
        <v>37</v>
      </c>
      <c r="H258" s="47" t="s">
        <v>81</v>
      </c>
      <c r="I258" s="47" t="s">
        <v>96</v>
      </c>
      <c r="J258" s="48">
        <v>5755643.3200035598</v>
      </c>
      <c r="K258" s="48">
        <v>5398138.0800032998</v>
      </c>
      <c r="L258" s="48">
        <v>5483935.1100054597</v>
      </c>
      <c r="M258" s="48">
        <v>5201664.5500005204</v>
      </c>
      <c r="N258" s="48">
        <v>2234320.7200001702</v>
      </c>
      <c r="O258" s="48">
        <v>2490967.9600009401</v>
      </c>
      <c r="P258" s="48">
        <v>2601174.31000038</v>
      </c>
      <c r="Q258" s="48">
        <v>2977973.6500003701</v>
      </c>
    </row>
    <row r="259" spans="1:17" x14ac:dyDescent="0.3">
      <c r="A259" s="34">
        <f>IF($B259='Lookup (hidden)'!$F$12,IF($E259='Lookup (hidden)'!$F$13,IF($D259='Lookup (hidden)'!$F$14,IF($F259='Lookup (hidden)'!$F$15,IF($G259='Lookup (hidden)'!$F$16,IF($H259='Lookup (hidden)'!$F$17,1,0),0),0),0),0),0)</f>
        <v>0</v>
      </c>
      <c r="B259" s="47" t="s">
        <v>82</v>
      </c>
      <c r="C259" s="59"/>
      <c r="D259" s="47" t="s">
        <v>59</v>
      </c>
      <c r="E259" s="47" t="s">
        <v>37</v>
      </c>
      <c r="F259" s="151">
        <v>4</v>
      </c>
      <c r="G259" s="47" t="s">
        <v>37</v>
      </c>
      <c r="H259" s="47" t="s">
        <v>81</v>
      </c>
      <c r="I259" s="47" t="s">
        <v>97</v>
      </c>
      <c r="J259" s="48">
        <v>90174.469999999099</v>
      </c>
      <c r="K259" s="48">
        <v>95709.480000001306</v>
      </c>
      <c r="L259" s="48">
        <v>105007.599999999</v>
      </c>
      <c r="M259" s="48">
        <v>681502.489999871</v>
      </c>
      <c r="N259" s="48">
        <v>4133015.00999921</v>
      </c>
      <c r="O259" s="48">
        <v>3468834.1400016202</v>
      </c>
      <c r="P259" s="48">
        <v>3783745.7900015502</v>
      </c>
      <c r="Q259" s="48">
        <v>3998107.4800030598</v>
      </c>
    </row>
    <row r="260" spans="1:17" x14ac:dyDescent="0.3">
      <c r="A260" s="34">
        <f>IF($B260='Lookup (hidden)'!$F$12,IF($E260='Lookup (hidden)'!$F$13,IF($D260='Lookup (hidden)'!$F$14,IF($F260='Lookup (hidden)'!$F$15,IF($G260='Lookup (hidden)'!$F$16,IF($H260='Lookup (hidden)'!$F$17,1,0),0),0),0),0),0)</f>
        <v>0</v>
      </c>
      <c r="B260" s="47" t="s">
        <v>82</v>
      </c>
      <c r="C260" s="59"/>
      <c r="D260" s="47" t="s">
        <v>60</v>
      </c>
      <c r="E260" s="47" t="s">
        <v>37</v>
      </c>
      <c r="F260" s="151">
        <v>4</v>
      </c>
      <c r="G260" s="47" t="s">
        <v>37</v>
      </c>
      <c r="H260" s="47" t="s">
        <v>81</v>
      </c>
      <c r="I260" s="47" t="s">
        <v>96</v>
      </c>
      <c r="J260" s="48">
        <v>1283622.32999991</v>
      </c>
      <c r="K260" s="48">
        <v>1214512.0500001099</v>
      </c>
      <c r="L260" s="48">
        <v>1204080.9499999699</v>
      </c>
      <c r="M260" s="48">
        <v>1097279.9399999899</v>
      </c>
      <c r="N260" s="48">
        <v>562995.88999998302</v>
      </c>
      <c r="O260" s="48">
        <v>673325.86999993701</v>
      </c>
      <c r="P260" s="48">
        <v>652880.21999998298</v>
      </c>
      <c r="Q260" s="48">
        <v>746838.729999976</v>
      </c>
    </row>
    <row r="261" spans="1:17" x14ac:dyDescent="0.3">
      <c r="A261" s="34">
        <f>IF($B261='Lookup (hidden)'!$F$12,IF($E261='Lookup (hidden)'!$F$13,IF($D261='Lookup (hidden)'!$F$14,IF($F261='Lookup (hidden)'!$F$15,IF($G261='Lookup (hidden)'!$F$16,IF($H261='Lookup (hidden)'!$F$17,1,0),0),0),0),0),0)</f>
        <v>0</v>
      </c>
      <c r="B261" s="47" t="s">
        <v>82</v>
      </c>
      <c r="C261" s="59"/>
      <c r="D261" s="47" t="s">
        <v>60</v>
      </c>
      <c r="E261" s="47" t="s">
        <v>37</v>
      </c>
      <c r="F261" s="151">
        <v>4</v>
      </c>
      <c r="G261" s="47" t="s">
        <v>37</v>
      </c>
      <c r="H261" s="47" t="s">
        <v>81</v>
      </c>
      <c r="I261" s="47" t="s">
        <v>97</v>
      </c>
      <c r="J261" s="48">
        <v>7112.02</v>
      </c>
      <c r="K261" s="48">
        <v>7899.99999999999</v>
      </c>
      <c r="L261" s="48">
        <v>7743.72</v>
      </c>
      <c r="M261" s="48">
        <v>107346.330000002</v>
      </c>
      <c r="N261" s="48">
        <v>818935.48999982199</v>
      </c>
      <c r="O261" s="48">
        <v>714474.64999991201</v>
      </c>
      <c r="P261" s="48">
        <v>744576.36999992898</v>
      </c>
      <c r="Q261" s="48">
        <v>781831.65999984101</v>
      </c>
    </row>
    <row r="262" spans="1:17" x14ac:dyDescent="0.3">
      <c r="A262" s="34">
        <f>IF($B262='Lookup (hidden)'!$F$12,IF($E262='Lookup (hidden)'!$F$13,IF($D262='Lookup (hidden)'!$F$14,IF($F262='Lookup (hidden)'!$F$15,IF($G262='Lookup (hidden)'!$F$16,IF($H262='Lookup (hidden)'!$F$17,1,0),0),0),0),0),0)</f>
        <v>0</v>
      </c>
      <c r="B262" s="47" t="s">
        <v>82</v>
      </c>
      <c r="C262" s="59"/>
      <c r="D262" s="47" t="s">
        <v>58</v>
      </c>
      <c r="E262" s="47" t="s">
        <v>37</v>
      </c>
      <c r="F262" s="151">
        <v>5</v>
      </c>
      <c r="G262" s="47" t="s">
        <v>37</v>
      </c>
      <c r="H262" s="47" t="s">
        <v>81</v>
      </c>
      <c r="I262" s="47" t="s">
        <v>96</v>
      </c>
      <c r="J262" s="48">
        <v>1055072.3500000199</v>
      </c>
      <c r="K262" s="48">
        <v>887038.10000000405</v>
      </c>
      <c r="L262" s="48">
        <v>1020767.3199999901</v>
      </c>
      <c r="M262" s="48">
        <v>941845.74000002304</v>
      </c>
      <c r="N262" s="48">
        <v>381717.48999999702</v>
      </c>
      <c r="O262" s="48">
        <v>489243.27999998699</v>
      </c>
      <c r="P262" s="48">
        <v>609924.26999999594</v>
      </c>
      <c r="Q262" s="48">
        <v>736004.85000001604</v>
      </c>
    </row>
    <row r="263" spans="1:17" x14ac:dyDescent="0.3">
      <c r="A263" s="34">
        <f>IF($B263='Lookup (hidden)'!$F$12,IF($E263='Lookup (hidden)'!$F$13,IF($D263='Lookup (hidden)'!$F$14,IF($F263='Lookup (hidden)'!$F$15,IF($G263='Lookup (hidden)'!$F$16,IF($H263='Lookup (hidden)'!$F$17,1,0),0),0),0),0),0)</f>
        <v>0</v>
      </c>
      <c r="B263" s="47" t="s">
        <v>82</v>
      </c>
      <c r="C263" s="59"/>
      <c r="D263" s="47" t="s">
        <v>58</v>
      </c>
      <c r="E263" s="47" t="s">
        <v>37</v>
      </c>
      <c r="F263" s="151">
        <v>5</v>
      </c>
      <c r="G263" s="47" t="s">
        <v>37</v>
      </c>
      <c r="H263" s="47" t="s">
        <v>81</v>
      </c>
      <c r="I263" s="47" t="s">
        <v>97</v>
      </c>
      <c r="J263" s="48">
        <v>11068.88</v>
      </c>
      <c r="K263" s="48">
        <v>11970.91</v>
      </c>
      <c r="L263" s="48">
        <v>13406.51</v>
      </c>
      <c r="M263" s="48">
        <v>77668.690000000803</v>
      </c>
      <c r="N263" s="48">
        <v>598737.280000019</v>
      </c>
      <c r="O263" s="48">
        <v>485877.989999988</v>
      </c>
      <c r="P263" s="48">
        <v>590090.56000000203</v>
      </c>
      <c r="Q263" s="48">
        <v>624112.26999997604</v>
      </c>
    </row>
    <row r="264" spans="1:17" x14ac:dyDescent="0.3">
      <c r="A264" s="34">
        <f>IF($B264='Lookup (hidden)'!$F$12,IF($E264='Lookup (hidden)'!$F$13,IF($D264='Lookup (hidden)'!$F$14,IF($F264='Lookup (hidden)'!$F$15,IF($G264='Lookup (hidden)'!$F$16,IF($H264='Lookup (hidden)'!$F$17,1,0),0),0),0),0),0)</f>
        <v>0</v>
      </c>
      <c r="B264" s="47" t="s">
        <v>82</v>
      </c>
      <c r="C264" s="59"/>
      <c r="D264" s="47" t="s">
        <v>59</v>
      </c>
      <c r="E264" s="47" t="s">
        <v>37</v>
      </c>
      <c r="F264" s="151">
        <v>5</v>
      </c>
      <c r="G264" s="47" t="s">
        <v>37</v>
      </c>
      <c r="H264" s="47" t="s">
        <v>81</v>
      </c>
      <c r="I264" s="47" t="s">
        <v>96</v>
      </c>
      <c r="J264" s="48">
        <v>5109821.3600038895</v>
      </c>
      <c r="K264" s="48">
        <v>4872873.83000228</v>
      </c>
      <c r="L264" s="48">
        <v>4989810.62000464</v>
      </c>
      <c r="M264" s="48">
        <v>4723938.2400000803</v>
      </c>
      <c r="N264" s="48">
        <v>1990056.82000012</v>
      </c>
      <c r="O264" s="48">
        <v>2266910.97000062</v>
      </c>
      <c r="P264" s="48">
        <v>2353115.1500003799</v>
      </c>
      <c r="Q264" s="48">
        <v>2655256.4400002402</v>
      </c>
    </row>
    <row r="265" spans="1:17" x14ac:dyDescent="0.3">
      <c r="A265" s="34">
        <f>IF($B265='Lookup (hidden)'!$F$12,IF($E265='Lookup (hidden)'!$F$13,IF($D265='Lookup (hidden)'!$F$14,IF($F265='Lookup (hidden)'!$F$15,IF($G265='Lookup (hidden)'!$F$16,IF($H265='Lookup (hidden)'!$F$17,1,0),0),0),0),0),0)</f>
        <v>0</v>
      </c>
      <c r="B265" s="47" t="s">
        <v>82</v>
      </c>
      <c r="C265" s="59"/>
      <c r="D265" s="47" t="s">
        <v>59</v>
      </c>
      <c r="E265" s="47" t="s">
        <v>37</v>
      </c>
      <c r="F265" s="151">
        <v>5</v>
      </c>
      <c r="G265" s="47" t="s">
        <v>37</v>
      </c>
      <c r="H265" s="47" t="s">
        <v>81</v>
      </c>
      <c r="I265" s="47" t="s">
        <v>97</v>
      </c>
      <c r="J265" s="48">
        <v>80857.639999999403</v>
      </c>
      <c r="K265" s="48">
        <v>89419.310000001104</v>
      </c>
      <c r="L265" s="48">
        <v>107520.44999999899</v>
      </c>
      <c r="M265" s="48">
        <v>618481.37999996694</v>
      </c>
      <c r="N265" s="48">
        <v>3797689.2499991702</v>
      </c>
      <c r="O265" s="48">
        <v>3234491.07000111</v>
      </c>
      <c r="P265" s="48">
        <v>3534417.8300011698</v>
      </c>
      <c r="Q265" s="48">
        <v>3751624.0800026599</v>
      </c>
    </row>
    <row r="266" spans="1:17" x14ac:dyDescent="0.3">
      <c r="A266" s="34">
        <f>IF($B266='Lookup (hidden)'!$F$12,IF($E266='Lookup (hidden)'!$F$13,IF($D266='Lookup (hidden)'!$F$14,IF($F266='Lookup (hidden)'!$F$15,IF($G266='Lookup (hidden)'!$F$16,IF($H266='Lookup (hidden)'!$F$17,1,0),0),0),0),0),0)</f>
        <v>0</v>
      </c>
      <c r="B266" s="47" t="s">
        <v>82</v>
      </c>
      <c r="C266" s="59"/>
      <c r="D266" s="47" t="s">
        <v>60</v>
      </c>
      <c r="E266" s="47" t="s">
        <v>37</v>
      </c>
      <c r="F266" s="151">
        <v>5</v>
      </c>
      <c r="G266" s="47" t="s">
        <v>37</v>
      </c>
      <c r="H266" s="47" t="s">
        <v>81</v>
      </c>
      <c r="I266" s="47" t="s">
        <v>96</v>
      </c>
      <c r="J266" s="48">
        <v>1286175.41999989</v>
      </c>
      <c r="K266" s="48">
        <v>1307277.6400001701</v>
      </c>
      <c r="L266" s="48">
        <v>1271284.2399999199</v>
      </c>
      <c r="M266" s="48">
        <v>1204360.93000009</v>
      </c>
      <c r="N266" s="48">
        <v>509687.769999996</v>
      </c>
      <c r="O266" s="48">
        <v>637870.61999993701</v>
      </c>
      <c r="P266" s="48">
        <v>714062.71999998495</v>
      </c>
      <c r="Q266" s="48">
        <v>660654.89999998303</v>
      </c>
    </row>
    <row r="267" spans="1:17" x14ac:dyDescent="0.3">
      <c r="A267" s="34">
        <f>IF($B267='Lookup (hidden)'!$F$12,IF($E267='Lookup (hidden)'!$F$13,IF($D267='Lookup (hidden)'!$F$14,IF($F267='Lookup (hidden)'!$F$15,IF($G267='Lookup (hidden)'!$F$16,IF($H267='Lookup (hidden)'!$F$17,1,0),0),0),0),0),0)</f>
        <v>0</v>
      </c>
      <c r="B267" s="47" t="s">
        <v>82</v>
      </c>
      <c r="C267" s="59"/>
      <c r="D267" s="47" t="s">
        <v>60</v>
      </c>
      <c r="E267" s="47" t="s">
        <v>37</v>
      </c>
      <c r="F267" s="151">
        <v>5</v>
      </c>
      <c r="G267" s="47" t="s">
        <v>37</v>
      </c>
      <c r="H267" s="47" t="s">
        <v>81</v>
      </c>
      <c r="I267" s="47" t="s">
        <v>97</v>
      </c>
      <c r="J267" s="48">
        <v>20112.45</v>
      </c>
      <c r="K267" s="48">
        <v>19449.54</v>
      </c>
      <c r="L267" s="48">
        <v>20098.810000000001</v>
      </c>
      <c r="M267" s="48">
        <v>122974.960000002</v>
      </c>
      <c r="N267" s="48">
        <v>867698.10999975703</v>
      </c>
      <c r="O267" s="48">
        <v>758724.23999991</v>
      </c>
      <c r="P267" s="48">
        <v>783390.09999992198</v>
      </c>
      <c r="Q267" s="48">
        <v>801578.06999983802</v>
      </c>
    </row>
    <row r="268" spans="1:17" x14ac:dyDescent="0.3">
      <c r="A268" s="34">
        <f>IF($B268='Lookup (hidden)'!$F$12,IF($E268='Lookup (hidden)'!$F$13,IF($D268='Lookup (hidden)'!$F$14,IF($F268='Lookup (hidden)'!$F$15,IF($G268='Lookup (hidden)'!$F$16,IF($H268='Lookup (hidden)'!$F$17,1,0),0),0),0),0),0)</f>
        <v>0</v>
      </c>
      <c r="B268" s="47" t="s">
        <v>73</v>
      </c>
      <c r="C268" s="59"/>
      <c r="D268" s="47" t="s">
        <v>58</v>
      </c>
      <c r="E268" s="47" t="s">
        <v>37</v>
      </c>
      <c r="F268" s="151">
        <v>1</v>
      </c>
      <c r="G268" s="47" t="s">
        <v>37</v>
      </c>
      <c r="H268" s="47" t="s">
        <v>81</v>
      </c>
      <c r="I268" s="47" t="s">
        <v>96</v>
      </c>
      <c r="J268" s="48">
        <v>219569.81999999701</v>
      </c>
      <c r="K268" s="48">
        <v>157718.98999999699</v>
      </c>
      <c r="L268" s="48">
        <v>203432.52999999499</v>
      </c>
      <c r="M268" s="48">
        <v>182194.649999997</v>
      </c>
      <c r="N268" s="48">
        <v>69098.39</v>
      </c>
      <c r="O268" s="48">
        <v>112178.9</v>
      </c>
      <c r="P268" s="48">
        <v>103942.78</v>
      </c>
      <c r="Q268" s="48">
        <v>118864.189999999</v>
      </c>
    </row>
    <row r="269" spans="1:17" x14ac:dyDescent="0.3">
      <c r="A269" s="34">
        <f>IF($B269='Lookup (hidden)'!$F$12,IF($E269='Lookup (hidden)'!$F$13,IF($D269='Lookup (hidden)'!$F$14,IF($F269='Lookup (hidden)'!$F$15,IF($G269='Lookup (hidden)'!$F$16,IF($H269='Lookup (hidden)'!$F$17,1,0),0),0),0),0),0)</f>
        <v>0</v>
      </c>
      <c r="B269" s="47" t="s">
        <v>73</v>
      </c>
      <c r="C269" s="59"/>
      <c r="D269" s="47" t="s">
        <v>58</v>
      </c>
      <c r="E269" s="47" t="s">
        <v>37</v>
      </c>
      <c r="F269" s="151">
        <v>1</v>
      </c>
      <c r="G269" s="47" t="s">
        <v>37</v>
      </c>
      <c r="H269" s="47" t="s">
        <v>81</v>
      </c>
      <c r="I269" s="47" t="s">
        <v>97</v>
      </c>
      <c r="J269" s="63" t="s">
        <v>99</v>
      </c>
      <c r="K269" s="48" t="s">
        <v>99</v>
      </c>
      <c r="L269" s="48" t="s">
        <v>99</v>
      </c>
      <c r="M269" s="48">
        <v>8501.6300000000101</v>
      </c>
      <c r="N269" s="48">
        <v>66141.380000000296</v>
      </c>
      <c r="O269" s="48">
        <v>53478.2300000002</v>
      </c>
      <c r="P269" s="48">
        <v>72421.990000000107</v>
      </c>
      <c r="Q269" s="48">
        <v>82257.500000000102</v>
      </c>
    </row>
    <row r="270" spans="1:17" x14ac:dyDescent="0.3">
      <c r="A270" s="34">
        <f>IF($B270='Lookup (hidden)'!$F$12,IF($E270='Lookup (hidden)'!$F$13,IF($D270='Lookup (hidden)'!$F$14,IF($F270='Lookup (hidden)'!$F$15,IF($G270='Lookup (hidden)'!$F$16,IF($H270='Lookup (hidden)'!$F$17,1,0),0),0),0),0),0)</f>
        <v>0</v>
      </c>
      <c r="B270" s="47" t="s">
        <v>73</v>
      </c>
      <c r="C270" s="59"/>
      <c r="D270" s="47" t="s">
        <v>59</v>
      </c>
      <c r="E270" s="47" t="s">
        <v>37</v>
      </c>
      <c r="F270" s="151">
        <v>1</v>
      </c>
      <c r="G270" s="47" t="s">
        <v>37</v>
      </c>
      <c r="H270" s="47" t="s">
        <v>81</v>
      </c>
      <c r="I270" s="47" t="s">
        <v>96</v>
      </c>
      <c r="J270" s="48">
        <v>1636608.3399996399</v>
      </c>
      <c r="K270" s="48">
        <v>1592591.6199996001</v>
      </c>
      <c r="L270" s="48">
        <v>1635036.65999967</v>
      </c>
      <c r="M270" s="48">
        <v>1451444.55999975</v>
      </c>
      <c r="N270" s="48">
        <v>724372.11000008299</v>
      </c>
      <c r="O270" s="48">
        <v>958553.89000010805</v>
      </c>
      <c r="P270" s="48">
        <v>842160.38000008697</v>
      </c>
      <c r="Q270" s="48">
        <v>834345.45000008901</v>
      </c>
    </row>
    <row r="271" spans="1:17" x14ac:dyDescent="0.3">
      <c r="A271" s="34">
        <f>IF($B271='Lookup (hidden)'!$F$12,IF($E271='Lookup (hidden)'!$F$13,IF($D271='Lookup (hidden)'!$F$14,IF($F271='Lookup (hidden)'!$F$15,IF($G271='Lookup (hidden)'!$F$16,IF($H271='Lookup (hidden)'!$F$17,1,0),0),0),0),0),0)</f>
        <v>0</v>
      </c>
      <c r="B271" s="47" t="s">
        <v>73</v>
      </c>
      <c r="C271" s="59"/>
      <c r="D271" s="47" t="s">
        <v>59</v>
      </c>
      <c r="E271" s="47" t="s">
        <v>37</v>
      </c>
      <c r="F271" s="151">
        <v>1</v>
      </c>
      <c r="G271" s="47" t="s">
        <v>37</v>
      </c>
      <c r="H271" s="47" t="s">
        <v>81</v>
      </c>
      <c r="I271" s="47" t="s">
        <v>97</v>
      </c>
      <c r="J271" s="48">
        <v>1041</v>
      </c>
      <c r="K271" s="48">
        <v>1425</v>
      </c>
      <c r="L271" s="48">
        <v>822</v>
      </c>
      <c r="M271" s="48">
        <v>101870.960000001</v>
      </c>
      <c r="N271" s="48">
        <v>763666.25999999803</v>
      </c>
      <c r="O271" s="48">
        <v>636829.84000007703</v>
      </c>
      <c r="P271" s="48">
        <v>845548.17000004195</v>
      </c>
      <c r="Q271" s="48">
        <v>909522.27000007301</v>
      </c>
    </row>
    <row r="272" spans="1:17" x14ac:dyDescent="0.3">
      <c r="A272" s="34">
        <f>IF($B272='Lookup (hidden)'!$F$12,IF($E272='Lookup (hidden)'!$F$13,IF($D272='Lookup (hidden)'!$F$14,IF($F272='Lookup (hidden)'!$F$15,IF($G272='Lookup (hidden)'!$F$16,IF($H272='Lookup (hidden)'!$F$17,1,0),0),0),0),0),0)</f>
        <v>0</v>
      </c>
      <c r="B272" s="47" t="s">
        <v>73</v>
      </c>
      <c r="C272" s="59"/>
      <c r="D272" s="47" t="s">
        <v>60</v>
      </c>
      <c r="E272" s="47" t="s">
        <v>37</v>
      </c>
      <c r="F272" s="151">
        <v>1</v>
      </c>
      <c r="G272" s="47" t="s">
        <v>37</v>
      </c>
      <c r="H272" s="47" t="s">
        <v>81</v>
      </c>
      <c r="I272" s="47" t="s">
        <v>96</v>
      </c>
      <c r="J272" s="48">
        <v>285059.68000000098</v>
      </c>
      <c r="K272" s="48">
        <v>294481.449999984</v>
      </c>
      <c r="L272" s="48">
        <v>303831.58</v>
      </c>
      <c r="M272" s="48">
        <v>241198.749999994</v>
      </c>
      <c r="N272" s="48">
        <v>139701.49999999901</v>
      </c>
      <c r="O272" s="48">
        <v>168055.16</v>
      </c>
      <c r="P272" s="48">
        <v>155813.85</v>
      </c>
      <c r="Q272" s="48">
        <v>158325.68999999901</v>
      </c>
    </row>
    <row r="273" spans="1:17" x14ac:dyDescent="0.3">
      <c r="A273" s="34">
        <f>IF($B273='Lookup (hidden)'!$F$12,IF($E273='Lookup (hidden)'!$F$13,IF($D273='Lookup (hidden)'!$F$14,IF($F273='Lookup (hidden)'!$F$15,IF($G273='Lookup (hidden)'!$F$16,IF($H273='Lookup (hidden)'!$F$17,1,0),0),0),0),0),0)</f>
        <v>0</v>
      </c>
      <c r="B273" s="47" t="s">
        <v>73</v>
      </c>
      <c r="C273" s="59"/>
      <c r="D273" s="47" t="s">
        <v>60</v>
      </c>
      <c r="E273" s="47" t="s">
        <v>37</v>
      </c>
      <c r="F273" s="151">
        <v>1</v>
      </c>
      <c r="G273" s="47" t="s">
        <v>37</v>
      </c>
      <c r="H273" s="47" t="s">
        <v>81</v>
      </c>
      <c r="I273" s="47" t="s">
        <v>97</v>
      </c>
      <c r="J273" s="63" t="s">
        <v>99</v>
      </c>
      <c r="K273" s="48" t="s">
        <v>100</v>
      </c>
      <c r="L273" s="48" t="s">
        <v>99</v>
      </c>
      <c r="M273" s="48">
        <v>17575.240000000002</v>
      </c>
      <c r="N273" s="48">
        <v>147611.30000000101</v>
      </c>
      <c r="O273" s="48">
        <v>108758.929999999</v>
      </c>
      <c r="P273" s="48">
        <v>152670.53</v>
      </c>
      <c r="Q273" s="48">
        <v>166389.54</v>
      </c>
    </row>
    <row r="274" spans="1:17" x14ac:dyDescent="0.3">
      <c r="A274" s="34">
        <f>IF($B274='Lookup (hidden)'!$F$12,IF($E274='Lookup (hidden)'!$F$13,IF($D274='Lookup (hidden)'!$F$14,IF($F274='Lookup (hidden)'!$F$15,IF($G274='Lookup (hidden)'!$F$16,IF($H274='Lookup (hidden)'!$F$17,1,0),0),0),0),0),0)</f>
        <v>0</v>
      </c>
      <c r="B274" s="47" t="s">
        <v>73</v>
      </c>
      <c r="C274" s="59"/>
      <c r="D274" s="47" t="s">
        <v>58</v>
      </c>
      <c r="E274" s="47" t="s">
        <v>37</v>
      </c>
      <c r="F274" s="151">
        <v>2</v>
      </c>
      <c r="G274" s="47" t="s">
        <v>37</v>
      </c>
      <c r="H274" s="47" t="s">
        <v>81</v>
      </c>
      <c r="I274" s="47" t="s">
        <v>96</v>
      </c>
      <c r="J274" s="48">
        <v>138350.37999999899</v>
      </c>
      <c r="K274" s="48">
        <v>99632.249999999505</v>
      </c>
      <c r="L274" s="48">
        <v>130122.51</v>
      </c>
      <c r="M274" s="48">
        <v>114258.209999999</v>
      </c>
      <c r="N274" s="48">
        <v>39780.150000000198</v>
      </c>
      <c r="O274" s="48">
        <v>67428.580000000395</v>
      </c>
      <c r="P274" s="48">
        <v>71665.8100000001</v>
      </c>
      <c r="Q274" s="48">
        <v>71967.16</v>
      </c>
    </row>
    <row r="275" spans="1:17" x14ac:dyDescent="0.3">
      <c r="A275" s="34">
        <f>IF($B275='Lookup (hidden)'!$F$12,IF($E275='Lookup (hidden)'!$F$13,IF($D275='Lookup (hidden)'!$F$14,IF($F275='Lookup (hidden)'!$F$15,IF($G275='Lookup (hidden)'!$F$16,IF($H275='Lookup (hidden)'!$F$17,1,0),0),0),0),0),0)</f>
        <v>0</v>
      </c>
      <c r="B275" s="47" t="s">
        <v>73</v>
      </c>
      <c r="C275" s="59"/>
      <c r="D275" s="47" t="s">
        <v>58</v>
      </c>
      <c r="E275" s="47" t="s">
        <v>37</v>
      </c>
      <c r="F275" s="151">
        <v>2</v>
      </c>
      <c r="G275" s="47" t="s">
        <v>37</v>
      </c>
      <c r="H275" s="47" t="s">
        <v>81</v>
      </c>
      <c r="I275" s="47" t="s">
        <v>97</v>
      </c>
      <c r="J275" s="49">
        <v>0</v>
      </c>
      <c r="K275" s="48" t="s">
        <v>99</v>
      </c>
      <c r="L275" s="48" t="s">
        <v>99</v>
      </c>
      <c r="M275" s="48">
        <v>12006.86</v>
      </c>
      <c r="N275" s="48">
        <v>81087.600000000501</v>
      </c>
      <c r="O275" s="48">
        <v>64513.99</v>
      </c>
      <c r="P275" s="48">
        <v>90242.630000000398</v>
      </c>
      <c r="Q275" s="48">
        <v>95149.070000000298</v>
      </c>
    </row>
    <row r="276" spans="1:17" x14ac:dyDescent="0.3">
      <c r="A276" s="34">
        <f>IF($B276='Lookup (hidden)'!$F$12,IF($E276='Lookup (hidden)'!$F$13,IF($D276='Lookup (hidden)'!$F$14,IF($F276='Lookup (hidden)'!$F$15,IF($G276='Lookup (hidden)'!$F$16,IF($H276='Lookup (hidden)'!$F$17,1,0),0),0),0),0),0)</f>
        <v>0</v>
      </c>
      <c r="B276" s="47" t="s">
        <v>73</v>
      </c>
      <c r="C276" s="59"/>
      <c r="D276" s="47" t="s">
        <v>59</v>
      </c>
      <c r="E276" s="47" t="s">
        <v>37</v>
      </c>
      <c r="F276" s="151">
        <v>2</v>
      </c>
      <c r="G276" s="47" t="s">
        <v>37</v>
      </c>
      <c r="H276" s="47" t="s">
        <v>81</v>
      </c>
      <c r="I276" s="47" t="s">
        <v>96</v>
      </c>
      <c r="J276" s="48">
        <v>1550945.3099996201</v>
      </c>
      <c r="K276" s="48">
        <v>1564903.16999968</v>
      </c>
      <c r="L276" s="48">
        <v>1555543.5399996601</v>
      </c>
      <c r="M276" s="48">
        <v>1400624.38999987</v>
      </c>
      <c r="N276" s="48">
        <v>632448.03000006103</v>
      </c>
      <c r="O276" s="48">
        <v>844336.10000008706</v>
      </c>
      <c r="P276" s="48">
        <v>735400.59000007703</v>
      </c>
      <c r="Q276" s="48">
        <v>745378.75000008405</v>
      </c>
    </row>
    <row r="277" spans="1:17" x14ac:dyDescent="0.3">
      <c r="A277" s="34">
        <f>IF($B277='Lookup (hidden)'!$F$12,IF($E277='Lookup (hidden)'!$F$13,IF($D277='Lookup (hidden)'!$F$14,IF($F277='Lookup (hidden)'!$F$15,IF($G277='Lookup (hidden)'!$F$16,IF($H277='Lookup (hidden)'!$F$17,1,0),0),0),0),0),0)</f>
        <v>0</v>
      </c>
      <c r="B277" s="47" t="s">
        <v>73</v>
      </c>
      <c r="C277" s="59"/>
      <c r="D277" s="47" t="s">
        <v>59</v>
      </c>
      <c r="E277" s="47" t="s">
        <v>37</v>
      </c>
      <c r="F277" s="151">
        <v>2</v>
      </c>
      <c r="G277" s="47" t="s">
        <v>37</v>
      </c>
      <c r="H277" s="47" t="s">
        <v>81</v>
      </c>
      <c r="I277" s="47" t="s">
        <v>97</v>
      </c>
      <c r="J277" s="63" t="s">
        <v>100</v>
      </c>
      <c r="K277" s="48">
        <v>1276.1300000000001</v>
      </c>
      <c r="L277" s="48" t="s">
        <v>100</v>
      </c>
      <c r="M277" s="48">
        <v>120756.42000000201</v>
      </c>
      <c r="N277" s="48">
        <v>891919.48000003502</v>
      </c>
      <c r="O277" s="48">
        <v>726843.91000012599</v>
      </c>
      <c r="P277" s="48">
        <v>1014376.8300000801</v>
      </c>
      <c r="Q277" s="48">
        <v>1044314.6600001</v>
      </c>
    </row>
    <row r="278" spans="1:17" x14ac:dyDescent="0.3">
      <c r="A278" s="34">
        <f>IF($B278='Lookup (hidden)'!$F$12,IF($E278='Lookup (hidden)'!$F$13,IF($D278='Lookup (hidden)'!$F$14,IF($F278='Lookup (hidden)'!$F$15,IF($G278='Lookup (hidden)'!$F$16,IF($H278='Lookup (hidden)'!$F$17,1,0),0),0),0),0),0)</f>
        <v>0</v>
      </c>
      <c r="B278" s="47" t="s">
        <v>73</v>
      </c>
      <c r="C278" s="59"/>
      <c r="D278" s="47" t="s">
        <v>60</v>
      </c>
      <c r="E278" s="47" t="s">
        <v>37</v>
      </c>
      <c r="F278" s="151">
        <v>2</v>
      </c>
      <c r="G278" s="47" t="s">
        <v>37</v>
      </c>
      <c r="H278" s="47" t="s">
        <v>81</v>
      </c>
      <c r="I278" s="47" t="s">
        <v>96</v>
      </c>
      <c r="J278" s="48">
        <v>314140.909999986</v>
      </c>
      <c r="K278" s="48">
        <v>289620.96999999398</v>
      </c>
      <c r="L278" s="48">
        <v>298891.69999998302</v>
      </c>
      <c r="M278" s="48">
        <v>272305.42999998998</v>
      </c>
      <c r="N278" s="48">
        <v>158421.509999998</v>
      </c>
      <c r="O278" s="48">
        <v>212440.050000002</v>
      </c>
      <c r="P278" s="48">
        <v>175122.25000000201</v>
      </c>
      <c r="Q278" s="48">
        <v>169220.36999999901</v>
      </c>
    </row>
    <row r="279" spans="1:17" x14ac:dyDescent="0.3">
      <c r="A279" s="34">
        <f>IF($B279='Lookup (hidden)'!$F$12,IF($E279='Lookup (hidden)'!$F$13,IF($D279='Lookup (hidden)'!$F$14,IF($F279='Lookup (hidden)'!$F$15,IF($G279='Lookup (hidden)'!$F$16,IF($H279='Lookup (hidden)'!$F$17,1,0),0),0),0),0),0)</f>
        <v>0</v>
      </c>
      <c r="B279" s="47" t="s">
        <v>73</v>
      </c>
      <c r="C279" s="59"/>
      <c r="D279" s="47" t="s">
        <v>60</v>
      </c>
      <c r="E279" s="47" t="s">
        <v>37</v>
      </c>
      <c r="F279" s="151">
        <v>2</v>
      </c>
      <c r="G279" s="47" t="s">
        <v>37</v>
      </c>
      <c r="H279" s="47" t="s">
        <v>81</v>
      </c>
      <c r="I279" s="47" t="s">
        <v>97</v>
      </c>
      <c r="J279" s="63" t="s">
        <v>99</v>
      </c>
      <c r="K279" s="48" t="s">
        <v>99</v>
      </c>
      <c r="L279" s="49">
        <v>0</v>
      </c>
      <c r="M279" s="48">
        <v>22551.66</v>
      </c>
      <c r="N279" s="48">
        <v>163241.75</v>
      </c>
      <c r="O279" s="48">
        <v>123922.339999998</v>
      </c>
      <c r="P279" s="48">
        <v>177985.83999999799</v>
      </c>
      <c r="Q279" s="48">
        <v>185451.08</v>
      </c>
    </row>
    <row r="280" spans="1:17" x14ac:dyDescent="0.3">
      <c r="A280" s="34">
        <f>IF($B280='Lookup (hidden)'!$F$12,IF($E280='Lookup (hidden)'!$F$13,IF($D280='Lookup (hidden)'!$F$14,IF($F280='Lookup (hidden)'!$F$15,IF($G280='Lookup (hidden)'!$F$16,IF($H280='Lookup (hidden)'!$F$17,1,0),0),0),0),0),0)</f>
        <v>0</v>
      </c>
      <c r="B280" s="47" t="s">
        <v>73</v>
      </c>
      <c r="C280" s="59"/>
      <c r="D280" s="47" t="s">
        <v>58</v>
      </c>
      <c r="E280" s="47" t="s">
        <v>37</v>
      </c>
      <c r="F280" s="151">
        <v>3</v>
      </c>
      <c r="G280" s="47" t="s">
        <v>37</v>
      </c>
      <c r="H280" s="47" t="s">
        <v>81</v>
      </c>
      <c r="I280" s="47" t="s">
        <v>96</v>
      </c>
      <c r="J280" s="48">
        <v>141823.55999999901</v>
      </c>
      <c r="K280" s="48">
        <v>118918.19999999899</v>
      </c>
      <c r="L280" s="48">
        <v>141220.94999999899</v>
      </c>
      <c r="M280" s="48">
        <v>126997.889999999</v>
      </c>
      <c r="N280" s="48">
        <v>30335.5100000001</v>
      </c>
      <c r="O280" s="48">
        <v>64752.540000000503</v>
      </c>
      <c r="P280" s="48">
        <v>74343.25</v>
      </c>
      <c r="Q280" s="48">
        <v>73838.11</v>
      </c>
    </row>
    <row r="281" spans="1:17" x14ac:dyDescent="0.3">
      <c r="A281" s="34">
        <f>IF($B281='Lookup (hidden)'!$F$12,IF($E281='Lookup (hidden)'!$F$13,IF($D281='Lookup (hidden)'!$F$14,IF($F281='Lookup (hidden)'!$F$15,IF($G281='Lookup (hidden)'!$F$16,IF($H281='Lookup (hidden)'!$F$17,1,0),0),0),0),0),0)</f>
        <v>0</v>
      </c>
      <c r="B281" s="47" t="s">
        <v>73</v>
      </c>
      <c r="C281" s="59"/>
      <c r="D281" s="47" t="s">
        <v>58</v>
      </c>
      <c r="E281" s="47" t="s">
        <v>37</v>
      </c>
      <c r="F281" s="151">
        <v>3</v>
      </c>
      <c r="G281" s="47" t="s">
        <v>37</v>
      </c>
      <c r="H281" s="47" t="s">
        <v>81</v>
      </c>
      <c r="I281" s="47" t="s">
        <v>97</v>
      </c>
      <c r="J281" s="63" t="s">
        <v>99</v>
      </c>
      <c r="K281" s="48" t="s">
        <v>99</v>
      </c>
      <c r="L281" s="48" t="s">
        <v>99</v>
      </c>
      <c r="M281" s="48">
        <v>12388.06</v>
      </c>
      <c r="N281" s="48">
        <v>81891.610000000495</v>
      </c>
      <c r="O281" s="48">
        <v>67874.719999999899</v>
      </c>
      <c r="P281" s="48">
        <v>88010.810000000507</v>
      </c>
      <c r="Q281" s="48">
        <v>95269.320000000298</v>
      </c>
    </row>
    <row r="282" spans="1:17" x14ac:dyDescent="0.3">
      <c r="A282" s="34">
        <f>IF($B282='Lookup (hidden)'!$F$12,IF($E282='Lookup (hidden)'!$F$13,IF($D282='Lookup (hidden)'!$F$14,IF($F282='Lookup (hidden)'!$F$15,IF($G282='Lookup (hidden)'!$F$16,IF($H282='Lookup (hidden)'!$F$17,1,0),0),0),0),0),0)</f>
        <v>0</v>
      </c>
      <c r="B282" s="47" t="s">
        <v>73</v>
      </c>
      <c r="C282" s="59"/>
      <c r="D282" s="47" t="s">
        <v>59</v>
      </c>
      <c r="E282" s="47" t="s">
        <v>37</v>
      </c>
      <c r="F282" s="151">
        <v>3</v>
      </c>
      <c r="G282" s="47" t="s">
        <v>37</v>
      </c>
      <c r="H282" s="47" t="s">
        <v>81</v>
      </c>
      <c r="I282" s="47" t="s">
        <v>96</v>
      </c>
      <c r="J282" s="48">
        <v>1540759.6599996199</v>
      </c>
      <c r="K282" s="48">
        <v>1492936.2699997199</v>
      </c>
      <c r="L282" s="48">
        <v>1556973.88999971</v>
      </c>
      <c r="M282" s="48">
        <v>1357089.5099999099</v>
      </c>
      <c r="N282" s="48">
        <v>560159.31000006397</v>
      </c>
      <c r="O282" s="48">
        <v>763367.32000006898</v>
      </c>
      <c r="P282" s="48">
        <v>659941.66000007396</v>
      </c>
      <c r="Q282" s="48">
        <v>668024.11000007705</v>
      </c>
    </row>
    <row r="283" spans="1:17" x14ac:dyDescent="0.3">
      <c r="A283" s="34">
        <f>IF($B283='Lookup (hidden)'!$F$12,IF($E283='Lookup (hidden)'!$F$13,IF($D283='Lookup (hidden)'!$F$14,IF($F283='Lookup (hidden)'!$F$15,IF($G283='Lookup (hidden)'!$F$16,IF($H283='Lookup (hidden)'!$F$17,1,0),0),0),0),0),0)</f>
        <v>0</v>
      </c>
      <c r="B283" s="47" t="s">
        <v>73</v>
      </c>
      <c r="C283" s="59"/>
      <c r="D283" s="47" t="s">
        <v>59</v>
      </c>
      <c r="E283" s="47" t="s">
        <v>37</v>
      </c>
      <c r="F283" s="151">
        <v>3</v>
      </c>
      <c r="G283" s="47" t="s">
        <v>37</v>
      </c>
      <c r="H283" s="47" t="s">
        <v>81</v>
      </c>
      <c r="I283" s="47" t="s">
        <v>97</v>
      </c>
      <c r="J283" s="48">
        <v>2361.08</v>
      </c>
      <c r="K283" s="48" t="s">
        <v>99</v>
      </c>
      <c r="L283" s="48">
        <v>998.6</v>
      </c>
      <c r="M283" s="48">
        <v>133962.510000001</v>
      </c>
      <c r="N283" s="48">
        <v>943401.41000004404</v>
      </c>
      <c r="O283" s="48">
        <v>756042.94000013894</v>
      </c>
      <c r="P283" s="48">
        <v>1009797.30000007</v>
      </c>
      <c r="Q283" s="48">
        <v>1057398.4500001001</v>
      </c>
    </row>
    <row r="284" spans="1:17" x14ac:dyDescent="0.3">
      <c r="A284" s="34">
        <f>IF($B284='Lookup (hidden)'!$F$12,IF($E284='Lookup (hidden)'!$F$13,IF($D284='Lookup (hidden)'!$F$14,IF($F284='Lookup (hidden)'!$F$15,IF($G284='Lookup (hidden)'!$F$16,IF($H284='Lookup (hidden)'!$F$17,1,0),0),0),0),0),0)</f>
        <v>0</v>
      </c>
      <c r="B284" s="47" t="s">
        <v>73</v>
      </c>
      <c r="C284" s="59"/>
      <c r="D284" s="47" t="s">
        <v>60</v>
      </c>
      <c r="E284" s="47" t="s">
        <v>37</v>
      </c>
      <c r="F284" s="151">
        <v>3</v>
      </c>
      <c r="G284" s="47" t="s">
        <v>37</v>
      </c>
      <c r="H284" s="47" t="s">
        <v>81</v>
      </c>
      <c r="I284" s="47" t="s">
        <v>96</v>
      </c>
      <c r="J284" s="48">
        <v>313115.19999999698</v>
      </c>
      <c r="K284" s="48">
        <v>315832.27999998297</v>
      </c>
      <c r="L284" s="48">
        <v>327587.23000000097</v>
      </c>
      <c r="M284" s="48">
        <v>262848.06999998901</v>
      </c>
      <c r="N284" s="48">
        <v>136880.21</v>
      </c>
      <c r="O284" s="48">
        <v>203930.04000000301</v>
      </c>
      <c r="P284" s="48">
        <v>160364.38000000099</v>
      </c>
      <c r="Q284" s="48">
        <v>141534.24</v>
      </c>
    </row>
    <row r="285" spans="1:17" x14ac:dyDescent="0.3">
      <c r="A285" s="34">
        <f>IF($B285='Lookup (hidden)'!$F$12,IF($E285='Lookup (hidden)'!$F$13,IF($D285='Lookup (hidden)'!$F$14,IF($F285='Lookup (hidden)'!$F$15,IF($G285='Lookup (hidden)'!$F$16,IF($H285='Lookup (hidden)'!$F$17,1,0),0),0),0),0),0)</f>
        <v>0</v>
      </c>
      <c r="B285" s="47" t="s">
        <v>73</v>
      </c>
      <c r="C285" s="59"/>
      <c r="D285" s="47" t="s">
        <v>60</v>
      </c>
      <c r="E285" s="47" t="s">
        <v>37</v>
      </c>
      <c r="F285" s="151">
        <v>3</v>
      </c>
      <c r="G285" s="47" t="s">
        <v>37</v>
      </c>
      <c r="H285" s="47" t="s">
        <v>81</v>
      </c>
      <c r="I285" s="47" t="s">
        <v>97</v>
      </c>
      <c r="J285" s="63" t="s">
        <v>99</v>
      </c>
      <c r="K285" s="48" t="s">
        <v>99</v>
      </c>
      <c r="L285" s="48" t="s">
        <v>99</v>
      </c>
      <c r="M285" s="48">
        <v>23557.88</v>
      </c>
      <c r="N285" s="48">
        <v>178033.94</v>
      </c>
      <c r="O285" s="48">
        <v>137828.349999998</v>
      </c>
      <c r="P285" s="48">
        <v>195893.48999999801</v>
      </c>
      <c r="Q285" s="48">
        <v>199610.34</v>
      </c>
    </row>
    <row r="286" spans="1:17" x14ac:dyDescent="0.3">
      <c r="A286" s="34">
        <f>IF($B286='Lookup (hidden)'!$F$12,IF($E286='Lookup (hidden)'!$F$13,IF($D286='Lookup (hidden)'!$F$14,IF($F286='Lookup (hidden)'!$F$15,IF($G286='Lookup (hidden)'!$F$16,IF($H286='Lookup (hidden)'!$F$17,1,0),0),0),0),0),0)</f>
        <v>0</v>
      </c>
      <c r="B286" s="47" t="s">
        <v>73</v>
      </c>
      <c r="C286" s="59"/>
      <c r="D286" s="47" t="s">
        <v>58</v>
      </c>
      <c r="E286" s="47" t="s">
        <v>37</v>
      </c>
      <c r="F286" s="151">
        <v>4</v>
      </c>
      <c r="G286" s="47" t="s">
        <v>37</v>
      </c>
      <c r="H286" s="47" t="s">
        <v>81</v>
      </c>
      <c r="I286" s="47" t="s">
        <v>96</v>
      </c>
      <c r="J286" s="48">
        <v>160675.16999999899</v>
      </c>
      <c r="K286" s="48">
        <v>113491.83999999901</v>
      </c>
      <c r="L286" s="48">
        <v>148276.05999999901</v>
      </c>
      <c r="M286" s="48">
        <v>125422.659999999</v>
      </c>
      <c r="N286" s="48">
        <v>36421.950000000201</v>
      </c>
      <c r="O286" s="48">
        <v>63152.2500000004</v>
      </c>
      <c r="P286" s="48">
        <v>71094.16</v>
      </c>
      <c r="Q286" s="48">
        <v>81364.719999999797</v>
      </c>
    </row>
    <row r="287" spans="1:17" x14ac:dyDescent="0.3">
      <c r="A287" s="34">
        <f>IF($B287='Lookup (hidden)'!$F$12,IF($E287='Lookup (hidden)'!$F$13,IF($D287='Lookup (hidden)'!$F$14,IF($F287='Lookup (hidden)'!$F$15,IF($G287='Lookup (hidden)'!$F$16,IF($H287='Lookup (hidden)'!$F$17,1,0),0),0),0),0),0)</f>
        <v>0</v>
      </c>
      <c r="B287" s="47" t="s">
        <v>73</v>
      </c>
      <c r="C287" s="59"/>
      <c r="D287" s="47" t="s">
        <v>58</v>
      </c>
      <c r="E287" s="47" t="s">
        <v>37</v>
      </c>
      <c r="F287" s="151">
        <v>4</v>
      </c>
      <c r="G287" s="47" t="s">
        <v>37</v>
      </c>
      <c r="H287" s="47" t="s">
        <v>81</v>
      </c>
      <c r="I287" s="47" t="s">
        <v>97</v>
      </c>
      <c r="J287" s="63" t="s">
        <v>99</v>
      </c>
      <c r="K287" s="48" t="s">
        <v>99</v>
      </c>
      <c r="L287" s="48" t="s">
        <v>99</v>
      </c>
      <c r="M287" s="48">
        <v>12401.86</v>
      </c>
      <c r="N287" s="48">
        <v>83975.690000000701</v>
      </c>
      <c r="O287" s="48">
        <v>70834.669999999896</v>
      </c>
      <c r="P287" s="48">
        <v>104031.86</v>
      </c>
      <c r="Q287" s="48">
        <v>109080.91</v>
      </c>
    </row>
    <row r="288" spans="1:17" x14ac:dyDescent="0.3">
      <c r="A288" s="34">
        <f>IF($B288='Lookup (hidden)'!$F$12,IF($E288='Lookup (hidden)'!$F$13,IF($D288='Lookup (hidden)'!$F$14,IF($F288='Lookup (hidden)'!$F$15,IF($G288='Lookup (hidden)'!$F$16,IF($H288='Lookup (hidden)'!$F$17,1,0),0),0),0),0),0)</f>
        <v>0</v>
      </c>
      <c r="B288" s="47" t="s">
        <v>73</v>
      </c>
      <c r="C288" s="59"/>
      <c r="D288" s="47" t="s">
        <v>59</v>
      </c>
      <c r="E288" s="47" t="s">
        <v>37</v>
      </c>
      <c r="F288" s="151">
        <v>4</v>
      </c>
      <c r="G288" s="47" t="s">
        <v>37</v>
      </c>
      <c r="H288" s="47" t="s">
        <v>81</v>
      </c>
      <c r="I288" s="47" t="s">
        <v>96</v>
      </c>
      <c r="J288" s="48">
        <v>1467670.9699997101</v>
      </c>
      <c r="K288" s="48">
        <v>1400806.0699998401</v>
      </c>
      <c r="L288" s="48">
        <v>1433085.56999975</v>
      </c>
      <c r="M288" s="48">
        <v>1344018.2499999001</v>
      </c>
      <c r="N288" s="48">
        <v>484628.04000005301</v>
      </c>
      <c r="O288" s="48">
        <v>716142.130000056</v>
      </c>
      <c r="P288" s="48">
        <v>605401.06000007002</v>
      </c>
      <c r="Q288" s="48">
        <v>606033.680000072</v>
      </c>
    </row>
    <row r="289" spans="1:17" x14ac:dyDescent="0.3">
      <c r="A289" s="34">
        <f>IF($B289='Lookup (hidden)'!$F$12,IF($E289='Lookup (hidden)'!$F$13,IF($D289='Lookup (hidden)'!$F$14,IF($F289='Lookup (hidden)'!$F$15,IF($G289='Lookup (hidden)'!$F$16,IF($H289='Lookup (hidden)'!$F$17,1,0),0),0),0),0),0)</f>
        <v>0</v>
      </c>
      <c r="B289" s="47" t="s">
        <v>73</v>
      </c>
      <c r="C289" s="59"/>
      <c r="D289" s="47" t="s">
        <v>59</v>
      </c>
      <c r="E289" s="47" t="s">
        <v>37</v>
      </c>
      <c r="F289" s="151">
        <v>4</v>
      </c>
      <c r="G289" s="47" t="s">
        <v>37</v>
      </c>
      <c r="H289" s="47" t="s">
        <v>81</v>
      </c>
      <c r="I289" s="47" t="s">
        <v>97</v>
      </c>
      <c r="J289" s="48">
        <v>546</v>
      </c>
      <c r="K289" s="48" t="s">
        <v>100</v>
      </c>
      <c r="L289" s="48" t="s">
        <v>100</v>
      </c>
      <c r="M289" s="48">
        <v>125922.44000000101</v>
      </c>
      <c r="N289" s="48">
        <v>906146.06000002194</v>
      </c>
      <c r="O289" s="48">
        <v>731534.470000125</v>
      </c>
      <c r="P289" s="48">
        <v>1010186.3600000601</v>
      </c>
      <c r="Q289" s="48">
        <v>1040718.40000008</v>
      </c>
    </row>
    <row r="290" spans="1:17" x14ac:dyDescent="0.3">
      <c r="A290" s="34">
        <f>IF($B290='Lookup (hidden)'!$F$12,IF($E290='Lookup (hidden)'!$F$13,IF($D290='Lookup (hidden)'!$F$14,IF($F290='Lookup (hidden)'!$F$15,IF($G290='Lookup (hidden)'!$F$16,IF($H290='Lookup (hidden)'!$F$17,1,0),0),0),0),0),0)</f>
        <v>0</v>
      </c>
      <c r="B290" s="47" t="s">
        <v>73</v>
      </c>
      <c r="C290" s="59"/>
      <c r="D290" s="47" t="s">
        <v>60</v>
      </c>
      <c r="E290" s="47" t="s">
        <v>37</v>
      </c>
      <c r="F290" s="151">
        <v>4</v>
      </c>
      <c r="G290" s="47" t="s">
        <v>37</v>
      </c>
      <c r="H290" s="47" t="s">
        <v>81</v>
      </c>
      <c r="I290" s="47" t="s">
        <v>96</v>
      </c>
      <c r="J290" s="48">
        <v>285679.90999998699</v>
      </c>
      <c r="K290" s="48">
        <v>275586.97999999003</v>
      </c>
      <c r="L290" s="48">
        <v>274091.629999989</v>
      </c>
      <c r="M290" s="48">
        <v>221817.19999999099</v>
      </c>
      <c r="N290" s="48">
        <v>128693.599999999</v>
      </c>
      <c r="O290" s="48">
        <v>175400.379999998</v>
      </c>
      <c r="P290" s="48">
        <v>147280.04999999999</v>
      </c>
      <c r="Q290" s="48">
        <v>148903.269999999</v>
      </c>
    </row>
    <row r="291" spans="1:17" x14ac:dyDescent="0.3">
      <c r="A291" s="34">
        <f>IF($B291='Lookup (hidden)'!$F$12,IF($E291='Lookup (hidden)'!$F$13,IF($D291='Lookup (hidden)'!$F$14,IF($F291='Lookup (hidden)'!$F$15,IF($G291='Lookup (hidden)'!$F$16,IF($H291='Lookup (hidden)'!$F$17,1,0),0),0),0),0),0)</f>
        <v>0</v>
      </c>
      <c r="B291" s="47" t="s">
        <v>73</v>
      </c>
      <c r="C291" s="59"/>
      <c r="D291" s="47" t="s">
        <v>60</v>
      </c>
      <c r="E291" s="47" t="s">
        <v>37</v>
      </c>
      <c r="F291" s="151">
        <v>4</v>
      </c>
      <c r="G291" s="47" t="s">
        <v>37</v>
      </c>
      <c r="H291" s="47" t="s">
        <v>81</v>
      </c>
      <c r="I291" s="47" t="s">
        <v>97</v>
      </c>
      <c r="J291" s="63" t="s">
        <v>99</v>
      </c>
      <c r="K291" s="48" t="s">
        <v>99</v>
      </c>
      <c r="L291" s="48" t="s">
        <v>99</v>
      </c>
      <c r="M291" s="48">
        <v>20655.759999999998</v>
      </c>
      <c r="N291" s="48">
        <v>146705.700000001</v>
      </c>
      <c r="O291" s="48">
        <v>102674.25</v>
      </c>
      <c r="P291" s="48">
        <v>159008.52999999901</v>
      </c>
      <c r="Q291" s="48">
        <v>162894.230000001</v>
      </c>
    </row>
    <row r="292" spans="1:17" x14ac:dyDescent="0.3">
      <c r="A292" s="34">
        <f>IF($B292='Lookup (hidden)'!$F$12,IF($E292='Lookup (hidden)'!$F$13,IF($D292='Lookup (hidden)'!$F$14,IF($F292='Lookup (hidden)'!$F$15,IF($G292='Lookup (hidden)'!$F$16,IF($H292='Lookup (hidden)'!$F$17,1,0),0),0),0),0),0)</f>
        <v>0</v>
      </c>
      <c r="B292" s="47" t="s">
        <v>73</v>
      </c>
      <c r="C292" s="59"/>
      <c r="D292" s="47" t="s">
        <v>58</v>
      </c>
      <c r="E292" s="47" t="s">
        <v>37</v>
      </c>
      <c r="F292" s="151">
        <v>5</v>
      </c>
      <c r="G292" s="47" t="s">
        <v>37</v>
      </c>
      <c r="H292" s="47" t="s">
        <v>81</v>
      </c>
      <c r="I292" s="47" t="s">
        <v>96</v>
      </c>
      <c r="J292" s="48">
        <v>151692.44999999899</v>
      </c>
      <c r="K292" s="48">
        <v>142239.55999999901</v>
      </c>
      <c r="L292" s="48">
        <v>178230.349999998</v>
      </c>
      <c r="M292" s="48">
        <v>159313.17999999801</v>
      </c>
      <c r="N292" s="48">
        <v>38252.760000000198</v>
      </c>
      <c r="O292" s="48">
        <v>70154.700000000099</v>
      </c>
      <c r="P292" s="48">
        <v>76594.959999999803</v>
      </c>
      <c r="Q292" s="48">
        <v>79880.379999999597</v>
      </c>
    </row>
    <row r="293" spans="1:17" x14ac:dyDescent="0.3">
      <c r="A293" s="34">
        <f>IF($B293='Lookup (hidden)'!$F$12,IF($E293='Lookup (hidden)'!$F$13,IF($D293='Lookup (hidden)'!$F$14,IF($F293='Lookup (hidden)'!$F$15,IF($G293='Lookup (hidden)'!$F$16,IF($H293='Lookup (hidden)'!$F$17,1,0),0),0),0),0),0)</f>
        <v>0</v>
      </c>
      <c r="B293" s="47" t="s">
        <v>73</v>
      </c>
      <c r="C293" s="59"/>
      <c r="D293" s="47" t="s">
        <v>58</v>
      </c>
      <c r="E293" s="47" t="s">
        <v>37</v>
      </c>
      <c r="F293" s="151">
        <v>5</v>
      </c>
      <c r="G293" s="47" t="s">
        <v>37</v>
      </c>
      <c r="H293" s="47" t="s">
        <v>81</v>
      </c>
      <c r="I293" s="47" t="s">
        <v>97</v>
      </c>
      <c r="J293" s="63" t="s">
        <v>99</v>
      </c>
      <c r="K293" s="49">
        <v>0</v>
      </c>
      <c r="L293" s="48" t="s">
        <v>99</v>
      </c>
      <c r="M293" s="48">
        <v>17284.72</v>
      </c>
      <c r="N293" s="48">
        <v>127195.58000000101</v>
      </c>
      <c r="O293" s="48">
        <v>95131.289999999703</v>
      </c>
      <c r="P293" s="48">
        <v>125493.4</v>
      </c>
      <c r="Q293" s="48">
        <v>131608.45000000001</v>
      </c>
    </row>
    <row r="294" spans="1:17" x14ac:dyDescent="0.3">
      <c r="A294" s="34">
        <f>IF($B294='Lookup (hidden)'!$F$12,IF($E294='Lookup (hidden)'!$F$13,IF($D294='Lookup (hidden)'!$F$14,IF($F294='Lookup (hidden)'!$F$15,IF($G294='Lookup (hidden)'!$F$16,IF($H294='Lookup (hidden)'!$F$17,1,0),0),0),0),0),0)</f>
        <v>0</v>
      </c>
      <c r="B294" s="47" t="s">
        <v>73</v>
      </c>
      <c r="C294" s="59"/>
      <c r="D294" s="47" t="s">
        <v>59</v>
      </c>
      <c r="E294" s="47" t="s">
        <v>37</v>
      </c>
      <c r="F294" s="151">
        <v>5</v>
      </c>
      <c r="G294" s="47" t="s">
        <v>37</v>
      </c>
      <c r="H294" s="47" t="s">
        <v>81</v>
      </c>
      <c r="I294" s="47" t="s">
        <v>96</v>
      </c>
      <c r="J294" s="48">
        <v>1591463.17999967</v>
      </c>
      <c r="K294" s="48">
        <v>1511804.12999969</v>
      </c>
      <c r="L294" s="48">
        <v>1532146.3099996799</v>
      </c>
      <c r="M294" s="48">
        <v>1390739.21999982</v>
      </c>
      <c r="N294" s="48">
        <v>477771.59000005102</v>
      </c>
      <c r="O294" s="48">
        <v>704115.69000005804</v>
      </c>
      <c r="P294" s="48">
        <v>583062.32000006305</v>
      </c>
      <c r="Q294" s="48">
        <v>573074.33000006503</v>
      </c>
    </row>
    <row r="295" spans="1:17" x14ac:dyDescent="0.3">
      <c r="A295" s="34">
        <f>IF($B295='Lookup (hidden)'!$F$12,IF($E295='Lookup (hidden)'!$F$13,IF($D295='Lookup (hidden)'!$F$14,IF($F295='Lookup (hidden)'!$F$15,IF($G295='Lookup (hidden)'!$F$16,IF($H295='Lookup (hidden)'!$F$17,1,0),0),0),0),0),0)</f>
        <v>0</v>
      </c>
      <c r="B295" s="47" t="s">
        <v>73</v>
      </c>
      <c r="C295" s="59"/>
      <c r="D295" s="47" t="s">
        <v>59</v>
      </c>
      <c r="E295" s="47" t="s">
        <v>37</v>
      </c>
      <c r="F295" s="151">
        <v>5</v>
      </c>
      <c r="G295" s="47" t="s">
        <v>37</v>
      </c>
      <c r="H295" s="47" t="s">
        <v>81</v>
      </c>
      <c r="I295" s="47" t="s">
        <v>97</v>
      </c>
      <c r="J295" s="63" t="s">
        <v>100</v>
      </c>
      <c r="K295" s="48" t="s">
        <v>100</v>
      </c>
      <c r="L295" s="48" t="s">
        <v>100</v>
      </c>
      <c r="M295" s="48">
        <v>148337.83000000101</v>
      </c>
      <c r="N295" s="48">
        <v>1027847.21000002</v>
      </c>
      <c r="O295" s="48">
        <v>796495.31000012497</v>
      </c>
      <c r="P295" s="48">
        <v>1050542.5300000501</v>
      </c>
      <c r="Q295" s="48">
        <v>1080373.0900000699</v>
      </c>
    </row>
    <row r="296" spans="1:17" x14ac:dyDescent="0.3">
      <c r="A296" s="34">
        <f>IF($B296='Lookup (hidden)'!$F$12,IF($E296='Lookup (hidden)'!$F$13,IF($D296='Lookup (hidden)'!$F$14,IF($F296='Lookup (hidden)'!$F$15,IF($G296='Lookup (hidden)'!$F$16,IF($H296='Lookup (hidden)'!$F$17,1,0),0),0),0),0),0)</f>
        <v>0</v>
      </c>
      <c r="B296" s="47" t="s">
        <v>73</v>
      </c>
      <c r="C296" s="59"/>
      <c r="D296" s="47" t="s">
        <v>60</v>
      </c>
      <c r="E296" s="47" t="s">
        <v>37</v>
      </c>
      <c r="F296" s="151">
        <v>5</v>
      </c>
      <c r="G296" s="47" t="s">
        <v>37</v>
      </c>
      <c r="H296" s="47" t="s">
        <v>81</v>
      </c>
      <c r="I296" s="47" t="s">
        <v>96</v>
      </c>
      <c r="J296" s="48">
        <v>331373.22999999602</v>
      </c>
      <c r="K296" s="48">
        <v>335815.049999988</v>
      </c>
      <c r="L296" s="48">
        <v>343100.62999999098</v>
      </c>
      <c r="M296" s="48">
        <v>262376.16999999399</v>
      </c>
      <c r="N296" s="48">
        <v>137385.93</v>
      </c>
      <c r="O296" s="48">
        <v>215533.460000002</v>
      </c>
      <c r="P296" s="48">
        <v>172100.680000005</v>
      </c>
      <c r="Q296" s="48">
        <v>160132.01999999999</v>
      </c>
    </row>
    <row r="297" spans="1:17" x14ac:dyDescent="0.3">
      <c r="A297" s="34">
        <f>IF($B297='Lookup (hidden)'!$F$12,IF($E297='Lookup (hidden)'!$F$13,IF($D297='Lookup (hidden)'!$F$14,IF($F297='Lookup (hidden)'!$F$15,IF($G297='Lookup (hidden)'!$F$16,IF($H297='Lookup (hidden)'!$F$17,1,0),0),0),0),0),0)</f>
        <v>0</v>
      </c>
      <c r="B297" s="47" t="s">
        <v>73</v>
      </c>
      <c r="C297" s="59"/>
      <c r="D297" s="47" t="s">
        <v>60</v>
      </c>
      <c r="E297" s="47" t="s">
        <v>37</v>
      </c>
      <c r="F297" s="151">
        <v>5</v>
      </c>
      <c r="G297" s="47" t="s">
        <v>37</v>
      </c>
      <c r="H297" s="47" t="s">
        <v>81</v>
      </c>
      <c r="I297" s="47" t="s">
        <v>97</v>
      </c>
      <c r="J297" s="49">
        <v>0</v>
      </c>
      <c r="K297" s="48" t="s">
        <v>99</v>
      </c>
      <c r="L297" s="49">
        <v>0</v>
      </c>
      <c r="M297" s="48">
        <v>25987.179999999898</v>
      </c>
      <c r="N297" s="48">
        <v>212834.77</v>
      </c>
      <c r="O297" s="48">
        <v>151393.939999997</v>
      </c>
      <c r="P297" s="48">
        <v>216172.01999999801</v>
      </c>
      <c r="Q297" s="48">
        <v>218303.69000000099</v>
      </c>
    </row>
    <row r="298" spans="1:17" x14ac:dyDescent="0.3">
      <c r="A298" s="34">
        <f>IF($B298='Lookup (hidden)'!$F$12,IF($E298='Lookup (hidden)'!$F$13,IF($D298='Lookup (hidden)'!$F$14,IF($F298='Lookup (hidden)'!$F$15,IF($G298='Lookup (hidden)'!$F$16,IF($H298='Lookup (hidden)'!$F$17,1,0),0),0),0),0),0)</f>
        <v>0</v>
      </c>
      <c r="B298" s="47" t="s">
        <v>69</v>
      </c>
      <c r="C298" s="59"/>
      <c r="D298" s="47" t="s">
        <v>58</v>
      </c>
      <c r="E298" s="47" t="s">
        <v>37</v>
      </c>
      <c r="F298" s="151">
        <v>1</v>
      </c>
      <c r="G298" s="47" t="s">
        <v>37</v>
      </c>
      <c r="H298" s="47" t="s">
        <v>81</v>
      </c>
      <c r="I298" s="47" t="s">
        <v>96</v>
      </c>
      <c r="J298" s="48">
        <v>2212816.98999997</v>
      </c>
      <c r="K298" s="48">
        <v>1708028.2099999599</v>
      </c>
      <c r="L298" s="48">
        <v>2164152.6999999601</v>
      </c>
      <c r="M298" s="48">
        <v>2007044.9999999399</v>
      </c>
      <c r="N298" s="48">
        <v>601239.83999999601</v>
      </c>
      <c r="O298" s="48">
        <v>913984.02999998897</v>
      </c>
      <c r="P298" s="48">
        <v>1144286.5600000101</v>
      </c>
      <c r="Q298" s="48">
        <v>1169875.9100000199</v>
      </c>
    </row>
    <row r="299" spans="1:17" x14ac:dyDescent="0.3">
      <c r="A299" s="34">
        <f>IF($B299='Lookup (hidden)'!$F$12,IF($E299='Lookup (hidden)'!$F$13,IF($D299='Lookup (hidden)'!$F$14,IF($F299='Lookup (hidden)'!$F$15,IF($G299='Lookup (hidden)'!$F$16,IF($H299='Lookup (hidden)'!$F$17,1,0),0),0),0),0),0)</f>
        <v>0</v>
      </c>
      <c r="B299" s="47" t="s">
        <v>69</v>
      </c>
      <c r="C299" s="59"/>
      <c r="D299" s="47" t="s">
        <v>58</v>
      </c>
      <c r="E299" s="47" t="s">
        <v>37</v>
      </c>
      <c r="F299" s="151">
        <v>1</v>
      </c>
      <c r="G299" s="47" t="s">
        <v>37</v>
      </c>
      <c r="H299" s="47" t="s">
        <v>81</v>
      </c>
      <c r="I299" s="47" t="s">
        <v>97</v>
      </c>
      <c r="J299" s="48">
        <v>4980.5200000000004</v>
      </c>
      <c r="K299" s="48">
        <v>4079.81</v>
      </c>
      <c r="L299" s="48">
        <v>5563.42</v>
      </c>
      <c r="M299" s="48">
        <v>104659.12</v>
      </c>
      <c r="N299" s="48">
        <v>1098858.58</v>
      </c>
      <c r="O299" s="48">
        <v>883078.86999998102</v>
      </c>
      <c r="P299" s="48">
        <v>979756.11999997904</v>
      </c>
      <c r="Q299" s="48">
        <v>1132388.8299999901</v>
      </c>
    </row>
    <row r="300" spans="1:17" x14ac:dyDescent="0.3">
      <c r="A300" s="34">
        <f>IF($B300='Lookup (hidden)'!$F$12,IF($E300='Lookup (hidden)'!$F$13,IF($D300='Lookup (hidden)'!$F$14,IF($F300='Lookup (hidden)'!$F$15,IF($G300='Lookup (hidden)'!$F$16,IF($H300='Lookup (hidden)'!$F$17,1,0),0),0),0),0),0)</f>
        <v>0</v>
      </c>
      <c r="B300" s="47" t="s">
        <v>69</v>
      </c>
      <c r="C300" s="59"/>
      <c r="D300" s="47" t="s">
        <v>59</v>
      </c>
      <c r="E300" s="47" t="s">
        <v>37</v>
      </c>
      <c r="F300" s="151">
        <v>1</v>
      </c>
      <c r="G300" s="47" t="s">
        <v>37</v>
      </c>
      <c r="H300" s="47" t="s">
        <v>81</v>
      </c>
      <c r="I300" s="47" t="s">
        <v>96</v>
      </c>
      <c r="J300" s="48">
        <v>23008235.059991099</v>
      </c>
      <c r="K300" s="48">
        <v>22463786.009990301</v>
      </c>
      <c r="L300" s="48">
        <v>22564577.949989699</v>
      </c>
      <c r="M300" s="48">
        <v>20491875.469988201</v>
      </c>
      <c r="N300" s="48">
        <v>8205966.1899986602</v>
      </c>
      <c r="O300" s="48">
        <v>10525459.309995299</v>
      </c>
      <c r="P300" s="48">
        <v>10560277.6899957</v>
      </c>
      <c r="Q300" s="48">
        <v>10421960.259996399</v>
      </c>
    </row>
    <row r="301" spans="1:17" x14ac:dyDescent="0.3">
      <c r="A301" s="34">
        <f>IF($B301='Lookup (hidden)'!$F$12,IF($E301='Lookup (hidden)'!$F$13,IF($D301='Lookup (hidden)'!$F$14,IF($F301='Lookup (hidden)'!$F$15,IF($G301='Lookup (hidden)'!$F$16,IF($H301='Lookup (hidden)'!$F$17,1,0),0),0),0),0),0)</f>
        <v>0</v>
      </c>
      <c r="B301" s="47" t="s">
        <v>69</v>
      </c>
      <c r="C301" s="59"/>
      <c r="D301" s="47" t="s">
        <v>59</v>
      </c>
      <c r="E301" s="47" t="s">
        <v>37</v>
      </c>
      <c r="F301" s="151">
        <v>1</v>
      </c>
      <c r="G301" s="47" t="s">
        <v>37</v>
      </c>
      <c r="H301" s="47" t="s">
        <v>81</v>
      </c>
      <c r="I301" s="47" t="s">
        <v>97</v>
      </c>
      <c r="J301" s="48">
        <v>71320.619999999806</v>
      </c>
      <c r="K301" s="48">
        <v>75929.779999999795</v>
      </c>
      <c r="L301" s="48">
        <v>84489.619999999893</v>
      </c>
      <c r="M301" s="48">
        <v>1957683.31000031</v>
      </c>
      <c r="N301" s="48">
        <v>15328353.519983601</v>
      </c>
      <c r="O301" s="48">
        <v>13402030.749987399</v>
      </c>
      <c r="P301" s="48">
        <v>14022944.2799855</v>
      </c>
      <c r="Q301" s="48">
        <v>15496565.209982499</v>
      </c>
    </row>
    <row r="302" spans="1:17" x14ac:dyDescent="0.3">
      <c r="A302" s="34">
        <f>IF($B302='Lookup (hidden)'!$F$12,IF($E302='Lookup (hidden)'!$F$13,IF($D302='Lookup (hidden)'!$F$14,IF($F302='Lookup (hidden)'!$F$15,IF($G302='Lookup (hidden)'!$F$16,IF($H302='Lookup (hidden)'!$F$17,1,0),0),0),0),0),0)</f>
        <v>0</v>
      </c>
      <c r="B302" s="47" t="s">
        <v>69</v>
      </c>
      <c r="C302" s="59"/>
      <c r="D302" s="47" t="s">
        <v>60</v>
      </c>
      <c r="E302" s="47" t="s">
        <v>37</v>
      </c>
      <c r="F302" s="151">
        <v>1</v>
      </c>
      <c r="G302" s="47" t="s">
        <v>37</v>
      </c>
      <c r="H302" s="47" t="s">
        <v>81</v>
      </c>
      <c r="I302" s="47" t="s">
        <v>96</v>
      </c>
      <c r="J302" s="48">
        <v>4606785.7499988396</v>
      </c>
      <c r="K302" s="48">
        <v>4459236.7299990803</v>
      </c>
      <c r="L302" s="48">
        <v>4464126.8699990902</v>
      </c>
      <c r="M302" s="48">
        <v>3947228.7599994899</v>
      </c>
      <c r="N302" s="48">
        <v>1843593.3</v>
      </c>
      <c r="O302" s="48">
        <v>2504588.3299998399</v>
      </c>
      <c r="P302" s="48">
        <v>2510850.3499997999</v>
      </c>
      <c r="Q302" s="48">
        <v>2391258.7299999101</v>
      </c>
    </row>
    <row r="303" spans="1:17" x14ac:dyDescent="0.3">
      <c r="A303" s="34">
        <f>IF($B303='Lookup (hidden)'!$F$12,IF($E303='Lookup (hidden)'!$F$13,IF($D303='Lookup (hidden)'!$F$14,IF($F303='Lookup (hidden)'!$F$15,IF($G303='Lookup (hidden)'!$F$16,IF($H303='Lookup (hidden)'!$F$17,1,0),0),0),0),0),0)</f>
        <v>0</v>
      </c>
      <c r="B303" s="47" t="s">
        <v>69</v>
      </c>
      <c r="C303" s="59"/>
      <c r="D303" s="47" t="s">
        <v>60</v>
      </c>
      <c r="E303" s="47" t="s">
        <v>37</v>
      </c>
      <c r="F303" s="151">
        <v>1</v>
      </c>
      <c r="G303" s="47" t="s">
        <v>37</v>
      </c>
      <c r="H303" s="47" t="s">
        <v>81</v>
      </c>
      <c r="I303" s="47" t="s">
        <v>97</v>
      </c>
      <c r="J303" s="48">
        <v>6426.32</v>
      </c>
      <c r="K303" s="48">
        <v>6061.55</v>
      </c>
      <c r="L303" s="48">
        <v>6781.75000000001</v>
      </c>
      <c r="M303" s="48">
        <v>362763.189999995</v>
      </c>
      <c r="N303" s="48">
        <v>3037746.46000027</v>
      </c>
      <c r="O303" s="48">
        <v>2548530.3300002399</v>
      </c>
      <c r="P303" s="48">
        <v>2612667.5600002501</v>
      </c>
      <c r="Q303" s="48">
        <v>2906331.7500002799</v>
      </c>
    </row>
    <row r="304" spans="1:17" x14ac:dyDescent="0.3">
      <c r="A304" s="34">
        <f>IF($B304='Lookup (hidden)'!$F$12,IF($E304='Lookup (hidden)'!$F$13,IF($D304='Lookup (hidden)'!$F$14,IF($F304='Lookup (hidden)'!$F$15,IF($G304='Lookup (hidden)'!$F$16,IF($H304='Lookup (hidden)'!$F$17,1,0),0),0),0),0),0)</f>
        <v>0</v>
      </c>
      <c r="B304" s="47" t="s">
        <v>69</v>
      </c>
      <c r="C304" s="59"/>
      <c r="D304" s="47" t="s">
        <v>58</v>
      </c>
      <c r="E304" s="47" t="s">
        <v>37</v>
      </c>
      <c r="F304" s="151">
        <v>2</v>
      </c>
      <c r="G304" s="47" t="s">
        <v>37</v>
      </c>
      <c r="H304" s="47" t="s">
        <v>81</v>
      </c>
      <c r="I304" s="47" t="s">
        <v>96</v>
      </c>
      <c r="J304" s="48">
        <v>2266063.48</v>
      </c>
      <c r="K304" s="48">
        <v>1741152.57999995</v>
      </c>
      <c r="L304" s="48">
        <v>2158391.2299999702</v>
      </c>
      <c r="M304" s="48">
        <v>1897490.36999994</v>
      </c>
      <c r="N304" s="48">
        <v>625549.28999999305</v>
      </c>
      <c r="O304" s="48">
        <v>900517.25999999698</v>
      </c>
      <c r="P304" s="48">
        <v>1197941.6100000199</v>
      </c>
      <c r="Q304" s="48">
        <v>1216451.5500000201</v>
      </c>
    </row>
    <row r="305" spans="1:17" x14ac:dyDescent="0.3">
      <c r="A305" s="34">
        <f>IF($B305='Lookup (hidden)'!$F$12,IF($E305='Lookup (hidden)'!$F$13,IF($D305='Lookup (hidden)'!$F$14,IF($F305='Lookup (hidden)'!$F$15,IF($G305='Lookup (hidden)'!$F$16,IF($H305='Lookup (hidden)'!$F$17,1,0),0),0),0),0),0)</f>
        <v>0</v>
      </c>
      <c r="B305" s="47" t="s">
        <v>69</v>
      </c>
      <c r="C305" s="59"/>
      <c r="D305" s="47" t="s">
        <v>58</v>
      </c>
      <c r="E305" s="47" t="s">
        <v>37</v>
      </c>
      <c r="F305" s="151">
        <v>2</v>
      </c>
      <c r="G305" s="47" t="s">
        <v>37</v>
      </c>
      <c r="H305" s="47" t="s">
        <v>81</v>
      </c>
      <c r="I305" s="47" t="s">
        <v>97</v>
      </c>
      <c r="J305" s="48">
        <v>3986.3</v>
      </c>
      <c r="K305" s="48">
        <v>3873.4</v>
      </c>
      <c r="L305" s="48">
        <v>4345</v>
      </c>
      <c r="M305" s="48">
        <v>120906.560000001</v>
      </c>
      <c r="N305" s="48">
        <v>1159344.6000000001</v>
      </c>
      <c r="O305" s="48">
        <v>942193.45999997796</v>
      </c>
      <c r="P305" s="48">
        <v>1107581.77999999</v>
      </c>
      <c r="Q305" s="48">
        <v>1322843.0600000301</v>
      </c>
    </row>
    <row r="306" spans="1:17" x14ac:dyDescent="0.3">
      <c r="A306" s="34">
        <f>IF($B306='Lookup (hidden)'!$F$12,IF($E306='Lookup (hidden)'!$F$13,IF($D306='Lookup (hidden)'!$F$14,IF($F306='Lookup (hidden)'!$F$15,IF($G306='Lookup (hidden)'!$F$16,IF($H306='Lookup (hidden)'!$F$17,1,0),0),0),0),0),0)</f>
        <v>0</v>
      </c>
      <c r="B306" s="47" t="s">
        <v>69</v>
      </c>
      <c r="C306" s="59"/>
      <c r="D306" s="47" t="s">
        <v>59</v>
      </c>
      <c r="E306" s="47" t="s">
        <v>37</v>
      </c>
      <c r="F306" s="151">
        <v>2</v>
      </c>
      <c r="G306" s="47" t="s">
        <v>37</v>
      </c>
      <c r="H306" s="47" t="s">
        <v>81</v>
      </c>
      <c r="I306" s="47" t="s">
        <v>96</v>
      </c>
      <c r="J306" s="48">
        <v>20902270.979987498</v>
      </c>
      <c r="K306" s="48">
        <v>19861875.8399859</v>
      </c>
      <c r="L306" s="48">
        <v>20175687.029986199</v>
      </c>
      <c r="M306" s="48">
        <v>18145371.3399846</v>
      </c>
      <c r="N306" s="48">
        <v>6298090.3999995003</v>
      </c>
      <c r="O306" s="48">
        <v>8280148.8399981204</v>
      </c>
      <c r="P306" s="48">
        <v>8446758.2799978796</v>
      </c>
      <c r="Q306" s="48">
        <v>8193892.1699982397</v>
      </c>
    </row>
    <row r="307" spans="1:17" x14ac:dyDescent="0.3">
      <c r="A307" s="34">
        <f>IF($B307='Lookup (hidden)'!$F$12,IF($E307='Lookup (hidden)'!$F$13,IF($D307='Lookup (hidden)'!$F$14,IF($F307='Lookup (hidden)'!$F$15,IF($G307='Lookup (hidden)'!$F$16,IF($H307='Lookup (hidden)'!$F$17,1,0),0),0),0),0),0)</f>
        <v>0</v>
      </c>
      <c r="B307" s="47" t="s">
        <v>69</v>
      </c>
      <c r="C307" s="59"/>
      <c r="D307" s="47" t="s">
        <v>59</v>
      </c>
      <c r="E307" s="47" t="s">
        <v>37</v>
      </c>
      <c r="F307" s="151">
        <v>2</v>
      </c>
      <c r="G307" s="47" t="s">
        <v>37</v>
      </c>
      <c r="H307" s="47" t="s">
        <v>81</v>
      </c>
      <c r="I307" s="47" t="s">
        <v>97</v>
      </c>
      <c r="J307" s="48">
        <v>59592.549999999799</v>
      </c>
      <c r="K307" s="48">
        <v>56628.489999999903</v>
      </c>
      <c r="L307" s="48">
        <v>71299.389999999796</v>
      </c>
      <c r="M307" s="48">
        <v>1958337.7200003101</v>
      </c>
      <c r="N307" s="48">
        <v>15040520.249983899</v>
      </c>
      <c r="O307" s="48">
        <v>13297602.6799866</v>
      </c>
      <c r="P307" s="48">
        <v>14000746.059985301</v>
      </c>
      <c r="Q307" s="48">
        <v>15461486.9699817</v>
      </c>
    </row>
    <row r="308" spans="1:17" x14ac:dyDescent="0.3">
      <c r="A308" s="34">
        <f>IF($B308='Lookup (hidden)'!$F$12,IF($E308='Lookup (hidden)'!$F$13,IF($D308='Lookup (hidden)'!$F$14,IF($F308='Lookup (hidden)'!$F$15,IF($G308='Lookup (hidden)'!$F$16,IF($H308='Lookup (hidden)'!$F$17,1,0),0),0),0),0),0)</f>
        <v>0</v>
      </c>
      <c r="B308" s="47" t="s">
        <v>69</v>
      </c>
      <c r="C308" s="59"/>
      <c r="D308" s="47" t="s">
        <v>60</v>
      </c>
      <c r="E308" s="47" t="s">
        <v>37</v>
      </c>
      <c r="F308" s="151">
        <v>2</v>
      </c>
      <c r="G308" s="47" t="s">
        <v>37</v>
      </c>
      <c r="H308" s="47" t="s">
        <v>81</v>
      </c>
      <c r="I308" s="47" t="s">
        <v>96</v>
      </c>
      <c r="J308" s="48">
        <v>4323610.96999906</v>
      </c>
      <c r="K308" s="48">
        <v>4208125.20999924</v>
      </c>
      <c r="L308" s="48">
        <v>4091420.9499993101</v>
      </c>
      <c r="M308" s="48">
        <v>3542946.1999995499</v>
      </c>
      <c r="N308" s="48">
        <v>1634235.80999998</v>
      </c>
      <c r="O308" s="48">
        <v>2025278.6599999601</v>
      </c>
      <c r="P308" s="48">
        <v>2116586.1099999198</v>
      </c>
      <c r="Q308" s="48">
        <v>2042622.54999996</v>
      </c>
    </row>
    <row r="309" spans="1:17" x14ac:dyDescent="0.3">
      <c r="A309" s="34">
        <f>IF($B309='Lookup (hidden)'!$F$12,IF($E309='Lookup (hidden)'!$F$13,IF($D309='Lookup (hidden)'!$F$14,IF($F309='Lookup (hidden)'!$F$15,IF($G309='Lookup (hidden)'!$F$16,IF($H309='Lookup (hidden)'!$F$17,1,0),0),0),0),0),0)</f>
        <v>0</v>
      </c>
      <c r="B309" s="47" t="s">
        <v>69</v>
      </c>
      <c r="C309" s="59"/>
      <c r="D309" s="47" t="s">
        <v>60</v>
      </c>
      <c r="E309" s="47" t="s">
        <v>37</v>
      </c>
      <c r="F309" s="151">
        <v>2</v>
      </c>
      <c r="G309" s="47" t="s">
        <v>37</v>
      </c>
      <c r="H309" s="47" t="s">
        <v>81</v>
      </c>
      <c r="I309" s="47" t="s">
        <v>97</v>
      </c>
      <c r="J309" s="48">
        <v>4770.8</v>
      </c>
      <c r="K309" s="48">
        <v>4914.8999999999996</v>
      </c>
      <c r="L309" s="48">
        <v>4975.51</v>
      </c>
      <c r="M309" s="48">
        <v>351181.02999999601</v>
      </c>
      <c r="N309" s="48">
        <v>2897098.7400002498</v>
      </c>
      <c r="O309" s="48">
        <v>2466640.8100002399</v>
      </c>
      <c r="P309" s="48">
        <v>2512796.9800002398</v>
      </c>
      <c r="Q309" s="48">
        <v>2837689.1000002702</v>
      </c>
    </row>
    <row r="310" spans="1:17" x14ac:dyDescent="0.3">
      <c r="A310" s="34">
        <f>IF($B310='Lookup (hidden)'!$F$12,IF($E310='Lookup (hidden)'!$F$13,IF($D310='Lookup (hidden)'!$F$14,IF($F310='Lookup (hidden)'!$F$15,IF($G310='Lookup (hidden)'!$F$16,IF($H310='Lookup (hidden)'!$F$17,1,0),0),0),0),0),0)</f>
        <v>0</v>
      </c>
      <c r="B310" s="47" t="s">
        <v>69</v>
      </c>
      <c r="C310" s="59"/>
      <c r="D310" s="47" t="s">
        <v>58</v>
      </c>
      <c r="E310" s="47" t="s">
        <v>37</v>
      </c>
      <c r="F310" s="151">
        <v>3</v>
      </c>
      <c r="G310" s="47" t="s">
        <v>37</v>
      </c>
      <c r="H310" s="47" t="s">
        <v>81</v>
      </c>
      <c r="I310" s="47" t="s">
        <v>96</v>
      </c>
      <c r="J310" s="48">
        <v>2398986.1700000102</v>
      </c>
      <c r="K310" s="48">
        <v>1898046.9099999401</v>
      </c>
      <c r="L310" s="48">
        <v>2358257.00000002</v>
      </c>
      <c r="M310" s="48">
        <v>2165736.84999996</v>
      </c>
      <c r="N310" s="48">
        <v>712658.42999999505</v>
      </c>
      <c r="O310" s="48">
        <v>956495.53999999806</v>
      </c>
      <c r="P310" s="48">
        <v>1300346.74000004</v>
      </c>
      <c r="Q310" s="48">
        <v>1325313.7700000401</v>
      </c>
    </row>
    <row r="311" spans="1:17" x14ac:dyDescent="0.3">
      <c r="A311" s="34">
        <f>IF($B311='Lookup (hidden)'!$F$12,IF($E311='Lookup (hidden)'!$F$13,IF($D311='Lookup (hidden)'!$F$14,IF($F311='Lookup (hidden)'!$F$15,IF($G311='Lookup (hidden)'!$F$16,IF($H311='Lookup (hidden)'!$F$17,1,0),0),0),0),0),0)</f>
        <v>0</v>
      </c>
      <c r="B311" s="47" t="s">
        <v>69</v>
      </c>
      <c r="C311" s="59"/>
      <c r="D311" s="47" t="s">
        <v>58</v>
      </c>
      <c r="E311" s="47" t="s">
        <v>37</v>
      </c>
      <c r="F311" s="151">
        <v>3</v>
      </c>
      <c r="G311" s="47" t="s">
        <v>37</v>
      </c>
      <c r="H311" s="47" t="s">
        <v>81</v>
      </c>
      <c r="I311" s="47" t="s">
        <v>97</v>
      </c>
      <c r="J311" s="48">
        <v>4023</v>
      </c>
      <c r="K311" s="48">
        <v>3229.93</v>
      </c>
      <c r="L311" s="48">
        <v>5509.87</v>
      </c>
      <c r="M311" s="48">
        <v>135873.06000000099</v>
      </c>
      <c r="N311" s="48">
        <v>1311104.5400000301</v>
      </c>
      <c r="O311" s="48">
        <v>1107791.98999999</v>
      </c>
      <c r="P311" s="48">
        <v>1310259.2600000401</v>
      </c>
      <c r="Q311" s="48">
        <v>1456618.7800000799</v>
      </c>
    </row>
    <row r="312" spans="1:17" x14ac:dyDescent="0.3">
      <c r="A312" s="34">
        <f>IF($B312='Lookup (hidden)'!$F$12,IF($E312='Lookup (hidden)'!$F$13,IF($D312='Lookup (hidden)'!$F$14,IF($F312='Lookup (hidden)'!$F$15,IF($G312='Lookup (hidden)'!$F$16,IF($H312='Lookup (hidden)'!$F$17,1,0),0),0),0),0),0)</f>
        <v>0</v>
      </c>
      <c r="B312" s="47" t="s">
        <v>69</v>
      </c>
      <c r="C312" s="59"/>
      <c r="D312" s="47" t="s">
        <v>59</v>
      </c>
      <c r="E312" s="47" t="s">
        <v>37</v>
      </c>
      <c r="F312" s="151">
        <v>3</v>
      </c>
      <c r="G312" s="47" t="s">
        <v>37</v>
      </c>
      <c r="H312" s="47" t="s">
        <v>81</v>
      </c>
      <c r="I312" s="47" t="s">
        <v>96</v>
      </c>
      <c r="J312" s="48">
        <v>19338803.4599852</v>
      </c>
      <c r="K312" s="48">
        <v>18395737.939984102</v>
      </c>
      <c r="L312" s="48">
        <v>19059291.2599843</v>
      </c>
      <c r="M312" s="48">
        <v>17183328.529983599</v>
      </c>
      <c r="N312" s="48">
        <v>5629231.7799997702</v>
      </c>
      <c r="O312" s="48">
        <v>7582780.8999983901</v>
      </c>
      <c r="P312" s="48">
        <v>7785864.8299983898</v>
      </c>
      <c r="Q312" s="48">
        <v>7528548.2599984799</v>
      </c>
    </row>
    <row r="313" spans="1:17" x14ac:dyDescent="0.3">
      <c r="A313" s="34">
        <f>IF($B313='Lookup (hidden)'!$F$12,IF($E313='Lookup (hidden)'!$F$13,IF($D313='Lookup (hidden)'!$F$14,IF($F313='Lookup (hidden)'!$F$15,IF($G313='Lookup (hidden)'!$F$16,IF($H313='Lookup (hidden)'!$F$17,1,0),0),0),0),0),0)</f>
        <v>0</v>
      </c>
      <c r="B313" s="47" t="s">
        <v>69</v>
      </c>
      <c r="C313" s="59"/>
      <c r="D313" s="47" t="s">
        <v>59</v>
      </c>
      <c r="E313" s="47" t="s">
        <v>37</v>
      </c>
      <c r="F313" s="151">
        <v>3</v>
      </c>
      <c r="G313" s="47" t="s">
        <v>37</v>
      </c>
      <c r="H313" s="47" t="s">
        <v>81</v>
      </c>
      <c r="I313" s="47" t="s">
        <v>97</v>
      </c>
      <c r="J313" s="48">
        <v>55619.189999999799</v>
      </c>
      <c r="K313" s="49">
        <v>53221.389999999898</v>
      </c>
      <c r="L313" s="48">
        <v>72303.919999999896</v>
      </c>
      <c r="M313" s="48">
        <v>1902268.13000029</v>
      </c>
      <c r="N313" s="48">
        <v>14562704.009984201</v>
      </c>
      <c r="O313" s="48">
        <v>12821644.8399872</v>
      </c>
      <c r="P313" s="48">
        <v>13595854.289985601</v>
      </c>
      <c r="Q313" s="48">
        <v>15108214.189982001</v>
      </c>
    </row>
    <row r="314" spans="1:17" x14ac:dyDescent="0.3">
      <c r="A314" s="34">
        <f>IF($B314='Lookup (hidden)'!$F$12,IF($E314='Lookup (hidden)'!$F$13,IF($D314='Lookup (hidden)'!$F$14,IF($F314='Lookup (hidden)'!$F$15,IF($G314='Lookup (hidden)'!$F$16,IF($H314='Lookup (hidden)'!$F$17,1,0),0),0),0),0),0)</f>
        <v>0</v>
      </c>
      <c r="B314" s="47" t="s">
        <v>69</v>
      </c>
      <c r="C314" s="59"/>
      <c r="D314" s="47" t="s">
        <v>60</v>
      </c>
      <c r="E314" s="47" t="s">
        <v>37</v>
      </c>
      <c r="F314" s="151">
        <v>3</v>
      </c>
      <c r="G314" s="47" t="s">
        <v>37</v>
      </c>
      <c r="H314" s="47" t="s">
        <v>81</v>
      </c>
      <c r="I314" s="47" t="s">
        <v>96</v>
      </c>
      <c r="J314" s="48">
        <v>3982140.14999926</v>
      </c>
      <c r="K314" s="48">
        <v>3811437.8999993401</v>
      </c>
      <c r="L314" s="48">
        <v>3777896.0299993302</v>
      </c>
      <c r="M314" s="48">
        <v>3277734.6499996302</v>
      </c>
      <c r="N314" s="48">
        <v>1451947.23000002</v>
      </c>
      <c r="O314" s="48">
        <v>1884827.4599999599</v>
      </c>
      <c r="P314" s="48">
        <v>1915090.6699999501</v>
      </c>
      <c r="Q314" s="48">
        <v>1851531.8699999901</v>
      </c>
    </row>
    <row r="315" spans="1:17" x14ac:dyDescent="0.3">
      <c r="A315" s="34">
        <f>IF($B315='Lookup (hidden)'!$F$12,IF($E315='Lookup (hidden)'!$F$13,IF($D315='Lookup (hidden)'!$F$14,IF($F315='Lookup (hidden)'!$F$15,IF($G315='Lookup (hidden)'!$F$16,IF($H315='Lookup (hidden)'!$F$17,1,0),0),0),0),0),0)</f>
        <v>0</v>
      </c>
      <c r="B315" s="47" t="s">
        <v>69</v>
      </c>
      <c r="C315" s="59"/>
      <c r="D315" s="47" t="s">
        <v>60</v>
      </c>
      <c r="E315" s="47" t="s">
        <v>37</v>
      </c>
      <c r="F315" s="151">
        <v>3</v>
      </c>
      <c r="G315" s="47" t="s">
        <v>37</v>
      </c>
      <c r="H315" s="47" t="s">
        <v>81</v>
      </c>
      <c r="I315" s="47" t="s">
        <v>97</v>
      </c>
      <c r="J315" s="48">
        <v>6928.55</v>
      </c>
      <c r="K315" s="48">
        <v>5429.73</v>
      </c>
      <c r="L315" s="48">
        <v>6412.65</v>
      </c>
      <c r="M315" s="48">
        <v>331271.96999999898</v>
      </c>
      <c r="N315" s="48">
        <v>2781818.8100002399</v>
      </c>
      <c r="O315" s="48">
        <v>2353989.6900002402</v>
      </c>
      <c r="P315" s="48">
        <v>2496381.21000023</v>
      </c>
      <c r="Q315" s="48">
        <v>2687604.0600002399</v>
      </c>
    </row>
    <row r="316" spans="1:17" x14ac:dyDescent="0.3">
      <c r="A316" s="34">
        <f>IF($B316='Lookup (hidden)'!$F$12,IF($E316='Lookup (hidden)'!$F$13,IF($D316='Lookup (hidden)'!$F$14,IF($F316='Lookup (hidden)'!$F$15,IF($G316='Lookup (hidden)'!$F$16,IF($H316='Lookup (hidden)'!$F$17,1,0),0),0),0),0),0)</f>
        <v>0</v>
      </c>
      <c r="B316" s="47" t="s">
        <v>69</v>
      </c>
      <c r="C316" s="59"/>
      <c r="D316" s="47" t="s">
        <v>58</v>
      </c>
      <c r="E316" s="47" t="s">
        <v>37</v>
      </c>
      <c r="F316" s="151">
        <v>4</v>
      </c>
      <c r="G316" s="47" t="s">
        <v>37</v>
      </c>
      <c r="H316" s="47" t="s">
        <v>81</v>
      </c>
      <c r="I316" s="47" t="s">
        <v>96</v>
      </c>
      <c r="J316" s="48">
        <v>2492681.51000003</v>
      </c>
      <c r="K316" s="48">
        <v>2023543.6899999499</v>
      </c>
      <c r="L316" s="48">
        <v>2479803.0800000601</v>
      </c>
      <c r="M316" s="48">
        <v>2215243.9199999901</v>
      </c>
      <c r="N316" s="48">
        <v>657212.73999999801</v>
      </c>
      <c r="O316" s="48">
        <v>966463.059999994</v>
      </c>
      <c r="P316" s="48">
        <v>1299976.7800000401</v>
      </c>
      <c r="Q316" s="48">
        <v>1284945.74000003</v>
      </c>
    </row>
    <row r="317" spans="1:17" x14ac:dyDescent="0.3">
      <c r="A317" s="34">
        <f>IF($B317='Lookup (hidden)'!$F$12,IF($E317='Lookup (hidden)'!$F$13,IF($D317='Lookup (hidden)'!$F$14,IF($F317='Lookup (hidden)'!$F$15,IF($G317='Lookup (hidden)'!$F$16,IF($H317='Lookup (hidden)'!$F$17,1,0),0),0),0),0),0)</f>
        <v>0</v>
      </c>
      <c r="B317" s="47" t="s">
        <v>69</v>
      </c>
      <c r="C317" s="59"/>
      <c r="D317" s="47" t="s">
        <v>58</v>
      </c>
      <c r="E317" s="47" t="s">
        <v>37</v>
      </c>
      <c r="F317" s="151">
        <v>4</v>
      </c>
      <c r="G317" s="47" t="s">
        <v>37</v>
      </c>
      <c r="H317" s="47" t="s">
        <v>81</v>
      </c>
      <c r="I317" s="47" t="s">
        <v>97</v>
      </c>
      <c r="J317" s="48">
        <v>4065.95</v>
      </c>
      <c r="K317" s="48">
        <v>3698.38</v>
      </c>
      <c r="L317" s="48">
        <v>5802.6</v>
      </c>
      <c r="M317" s="48">
        <v>153184.94000000201</v>
      </c>
      <c r="N317" s="48">
        <v>1408491.3400000499</v>
      </c>
      <c r="O317" s="48">
        <v>1202395.6000000101</v>
      </c>
      <c r="P317" s="48">
        <v>1503494.7600000901</v>
      </c>
      <c r="Q317" s="48">
        <v>1687135.0000001399</v>
      </c>
    </row>
    <row r="318" spans="1:17" x14ac:dyDescent="0.3">
      <c r="A318" s="34">
        <f>IF($B318='Lookup (hidden)'!$F$12,IF($E318='Lookup (hidden)'!$F$13,IF($D318='Lookup (hidden)'!$F$14,IF($F318='Lookup (hidden)'!$F$15,IF($G318='Lookup (hidden)'!$F$16,IF($H318='Lookup (hidden)'!$F$17,1,0),0),0),0),0),0)</f>
        <v>0</v>
      </c>
      <c r="B318" s="47" t="s">
        <v>69</v>
      </c>
      <c r="C318" s="59"/>
      <c r="D318" s="47" t="s">
        <v>59</v>
      </c>
      <c r="E318" s="47" t="s">
        <v>37</v>
      </c>
      <c r="F318" s="151">
        <v>4</v>
      </c>
      <c r="G318" s="47" t="s">
        <v>37</v>
      </c>
      <c r="H318" s="47" t="s">
        <v>81</v>
      </c>
      <c r="I318" s="47" t="s">
        <v>96</v>
      </c>
      <c r="J318" s="48">
        <v>18574620.539983999</v>
      </c>
      <c r="K318" s="48">
        <v>17622411.569982599</v>
      </c>
      <c r="L318" s="48">
        <v>18213530.9399825</v>
      </c>
      <c r="M318" s="48">
        <v>16455567.929982901</v>
      </c>
      <c r="N318" s="48">
        <v>4958949.4500000803</v>
      </c>
      <c r="O318" s="48">
        <v>6543664.2499991897</v>
      </c>
      <c r="P318" s="48">
        <v>6850364.0399989504</v>
      </c>
      <c r="Q318" s="48">
        <v>6611384.8299990697</v>
      </c>
    </row>
    <row r="319" spans="1:17" x14ac:dyDescent="0.3">
      <c r="A319" s="34">
        <f>IF($B319='Lookup (hidden)'!$F$12,IF($E319='Lookup (hidden)'!$F$13,IF($D319='Lookup (hidden)'!$F$14,IF($F319='Lookup (hidden)'!$F$15,IF($G319='Lookup (hidden)'!$F$16,IF($H319='Lookup (hidden)'!$F$17,1,0),0),0),0),0),0)</f>
        <v>0</v>
      </c>
      <c r="B319" s="47" t="s">
        <v>69</v>
      </c>
      <c r="C319" s="59"/>
      <c r="D319" s="47" t="s">
        <v>59</v>
      </c>
      <c r="E319" s="47" t="s">
        <v>37</v>
      </c>
      <c r="F319" s="151">
        <v>4</v>
      </c>
      <c r="G319" s="47" t="s">
        <v>37</v>
      </c>
      <c r="H319" s="47" t="s">
        <v>81</v>
      </c>
      <c r="I319" s="47" t="s">
        <v>97</v>
      </c>
      <c r="J319" s="48">
        <v>56855.049999999901</v>
      </c>
      <c r="K319" s="48">
        <v>53838.0799999999</v>
      </c>
      <c r="L319" s="48">
        <v>64634.529999999802</v>
      </c>
      <c r="M319" s="48">
        <v>1902147.2500003299</v>
      </c>
      <c r="N319" s="48">
        <v>14655911.3699836</v>
      </c>
      <c r="O319" s="48">
        <v>13001434.259986401</v>
      </c>
      <c r="P319" s="48">
        <v>13830368.7399846</v>
      </c>
      <c r="Q319" s="48">
        <v>15424387.2799803</v>
      </c>
    </row>
    <row r="320" spans="1:17" x14ac:dyDescent="0.3">
      <c r="A320" s="34">
        <f>IF($B320='Lookup (hidden)'!$F$12,IF($E320='Lookup (hidden)'!$F$13,IF($D320='Lookup (hidden)'!$F$14,IF($F320='Lookup (hidden)'!$F$15,IF($G320='Lookup (hidden)'!$F$16,IF($H320='Lookup (hidden)'!$F$17,1,0),0),0),0),0),0)</f>
        <v>0</v>
      </c>
      <c r="B320" s="47" t="s">
        <v>69</v>
      </c>
      <c r="C320" s="59"/>
      <c r="D320" s="47" t="s">
        <v>60</v>
      </c>
      <c r="E320" s="47" t="s">
        <v>37</v>
      </c>
      <c r="F320" s="151">
        <v>4</v>
      </c>
      <c r="G320" s="47" t="s">
        <v>37</v>
      </c>
      <c r="H320" s="47" t="s">
        <v>81</v>
      </c>
      <c r="I320" s="47" t="s">
        <v>96</v>
      </c>
      <c r="J320" s="48">
        <v>3386960.4699994698</v>
      </c>
      <c r="K320" s="48">
        <v>3229494.1499995599</v>
      </c>
      <c r="L320" s="48">
        <v>3308414.0099995001</v>
      </c>
      <c r="M320" s="48">
        <v>2846837.8599998001</v>
      </c>
      <c r="N320" s="48">
        <v>1216158.72000002</v>
      </c>
      <c r="O320" s="48">
        <v>1585198.47999999</v>
      </c>
      <c r="P320" s="48">
        <v>1605706.7299999699</v>
      </c>
      <c r="Q320" s="48">
        <v>1493935.43</v>
      </c>
    </row>
    <row r="321" spans="1:17" x14ac:dyDescent="0.3">
      <c r="A321" s="34">
        <f>IF($B321='Lookup (hidden)'!$F$12,IF($E321='Lookup (hidden)'!$F$13,IF($D321='Lookup (hidden)'!$F$14,IF($F321='Lookup (hidden)'!$F$15,IF($G321='Lookup (hidden)'!$F$16,IF($H321='Lookup (hidden)'!$F$17,1,0),0),0),0),0),0)</f>
        <v>0</v>
      </c>
      <c r="B321" s="47" t="s">
        <v>69</v>
      </c>
      <c r="C321" s="59"/>
      <c r="D321" s="47" t="s">
        <v>60</v>
      </c>
      <c r="E321" s="47" t="s">
        <v>37</v>
      </c>
      <c r="F321" s="151">
        <v>4</v>
      </c>
      <c r="G321" s="47" t="s">
        <v>37</v>
      </c>
      <c r="H321" s="47" t="s">
        <v>81</v>
      </c>
      <c r="I321" s="47" t="s">
        <v>97</v>
      </c>
      <c r="J321" s="48">
        <v>5541.55</v>
      </c>
      <c r="K321" s="48">
        <v>5490.18</v>
      </c>
      <c r="L321" s="48">
        <v>6117.65</v>
      </c>
      <c r="M321" s="48">
        <v>302233.48000000202</v>
      </c>
      <c r="N321" s="48">
        <v>2506265.89000026</v>
      </c>
      <c r="O321" s="48">
        <v>2177485.8900002302</v>
      </c>
      <c r="P321" s="48">
        <v>2264740.75000023</v>
      </c>
      <c r="Q321" s="48">
        <v>2437597.5700002601</v>
      </c>
    </row>
    <row r="322" spans="1:17" x14ac:dyDescent="0.3">
      <c r="A322" s="34">
        <f>IF($B322='Lookup (hidden)'!$F$12,IF($E322='Lookup (hidden)'!$F$13,IF($D322='Lookup (hidden)'!$F$14,IF($F322='Lookup (hidden)'!$F$15,IF($G322='Lookup (hidden)'!$F$16,IF($H322='Lookup (hidden)'!$F$17,1,0),0),0),0),0),0)</f>
        <v>0</v>
      </c>
      <c r="B322" s="47" t="s">
        <v>69</v>
      </c>
      <c r="C322" s="59"/>
      <c r="D322" s="47" t="s">
        <v>58</v>
      </c>
      <c r="E322" s="47" t="s">
        <v>37</v>
      </c>
      <c r="F322" s="151">
        <v>5</v>
      </c>
      <c r="G322" s="47" t="s">
        <v>37</v>
      </c>
      <c r="H322" s="47" t="s">
        <v>81</v>
      </c>
      <c r="I322" s="47" t="s">
        <v>96</v>
      </c>
      <c r="J322" s="48">
        <v>2987175.25000017</v>
      </c>
      <c r="K322" s="48">
        <v>2305281.21000004</v>
      </c>
      <c r="L322" s="48">
        <v>3011040.1500001801</v>
      </c>
      <c r="M322" s="48">
        <v>2702915.2100001099</v>
      </c>
      <c r="N322" s="48">
        <v>744628.29999999201</v>
      </c>
      <c r="O322" s="48">
        <v>1065655.52</v>
      </c>
      <c r="P322" s="48">
        <v>1460175.70000007</v>
      </c>
      <c r="Q322" s="48">
        <v>1580785.0900000799</v>
      </c>
    </row>
    <row r="323" spans="1:17" x14ac:dyDescent="0.3">
      <c r="A323" s="34">
        <f>IF($B323='Lookup (hidden)'!$F$12,IF($E323='Lookup (hidden)'!$F$13,IF($D323='Lookup (hidden)'!$F$14,IF($F323='Lookup (hidden)'!$F$15,IF($G323='Lookup (hidden)'!$F$16,IF($H323='Lookup (hidden)'!$F$17,1,0),0),0),0),0),0)</f>
        <v>0</v>
      </c>
      <c r="B323" s="47" t="s">
        <v>69</v>
      </c>
      <c r="C323" s="59"/>
      <c r="D323" s="47" t="s">
        <v>58</v>
      </c>
      <c r="E323" s="47" t="s">
        <v>37</v>
      </c>
      <c r="F323" s="151">
        <v>5</v>
      </c>
      <c r="G323" s="47" t="s">
        <v>37</v>
      </c>
      <c r="H323" s="47" t="s">
        <v>81</v>
      </c>
      <c r="I323" s="47" t="s">
        <v>97</v>
      </c>
      <c r="J323" s="48">
        <v>4588.8</v>
      </c>
      <c r="K323" s="48">
        <v>4358.76</v>
      </c>
      <c r="L323" s="48">
        <v>5192.7</v>
      </c>
      <c r="M323" s="48">
        <v>197590.82000000199</v>
      </c>
      <c r="N323" s="48">
        <v>1807675.62000011</v>
      </c>
      <c r="O323" s="48">
        <v>1553432.40000008</v>
      </c>
      <c r="P323" s="48">
        <v>1808612.4000001501</v>
      </c>
      <c r="Q323" s="48">
        <v>2077754.8400002201</v>
      </c>
    </row>
    <row r="324" spans="1:17" x14ac:dyDescent="0.3">
      <c r="A324" s="34">
        <f>IF($B324='Lookup (hidden)'!$F$12,IF($E324='Lookup (hidden)'!$F$13,IF($D324='Lookup (hidden)'!$F$14,IF($F324='Lookup (hidden)'!$F$15,IF($G324='Lookup (hidden)'!$F$16,IF($H324='Lookup (hidden)'!$F$17,1,0),0),0),0),0),0)</f>
        <v>0</v>
      </c>
      <c r="B324" s="47" t="s">
        <v>69</v>
      </c>
      <c r="C324" s="59"/>
      <c r="D324" s="47" t="s">
        <v>59</v>
      </c>
      <c r="E324" s="47" t="s">
        <v>37</v>
      </c>
      <c r="F324" s="151">
        <v>5</v>
      </c>
      <c r="G324" s="47" t="s">
        <v>37</v>
      </c>
      <c r="H324" s="47" t="s">
        <v>81</v>
      </c>
      <c r="I324" s="47" t="s">
        <v>96</v>
      </c>
      <c r="J324" s="48">
        <v>20864307.139988001</v>
      </c>
      <c r="K324" s="48">
        <v>19493012.5099857</v>
      </c>
      <c r="L324" s="48">
        <v>20239991.4999866</v>
      </c>
      <c r="M324" s="48">
        <v>18097954.789984401</v>
      </c>
      <c r="N324" s="48">
        <v>4775298.12000034</v>
      </c>
      <c r="O324" s="48">
        <v>6353990.3899993598</v>
      </c>
      <c r="P324" s="48">
        <v>6793401.3699992504</v>
      </c>
      <c r="Q324" s="48">
        <v>6526102.0499994196</v>
      </c>
    </row>
    <row r="325" spans="1:17" x14ac:dyDescent="0.3">
      <c r="A325" s="34">
        <f>IF($B325='Lookup (hidden)'!$F$12,IF($E325='Lookup (hidden)'!$F$13,IF($D325='Lookup (hidden)'!$F$14,IF($F325='Lookup (hidden)'!$F$15,IF($G325='Lookup (hidden)'!$F$16,IF($H325='Lookup (hidden)'!$F$17,1,0),0),0),0),0),0)</f>
        <v>0</v>
      </c>
      <c r="B325" s="47" t="s">
        <v>69</v>
      </c>
      <c r="C325" s="59"/>
      <c r="D325" s="47" t="s">
        <v>59</v>
      </c>
      <c r="E325" s="47" t="s">
        <v>37</v>
      </c>
      <c r="F325" s="151">
        <v>5</v>
      </c>
      <c r="G325" s="47" t="s">
        <v>37</v>
      </c>
      <c r="H325" s="47" t="s">
        <v>81</v>
      </c>
      <c r="I325" s="47" t="s">
        <v>97</v>
      </c>
      <c r="J325" s="48">
        <v>58760.409999999902</v>
      </c>
      <c r="K325" s="48">
        <v>59181.199999999903</v>
      </c>
      <c r="L325" s="48">
        <v>76287.949999999895</v>
      </c>
      <c r="M325" s="48">
        <v>2227317.9800004</v>
      </c>
      <c r="N325" s="48">
        <v>17078834.4399825</v>
      </c>
      <c r="O325" s="48">
        <v>15170393.249983801</v>
      </c>
      <c r="P325" s="48">
        <v>16293030.4499813</v>
      </c>
      <c r="Q325" s="48">
        <v>17729725.2599831</v>
      </c>
    </row>
    <row r="326" spans="1:17" x14ac:dyDescent="0.3">
      <c r="A326" s="34">
        <f>IF($B326='Lookup (hidden)'!$F$12,IF($E326='Lookup (hidden)'!$F$13,IF($D326='Lookup (hidden)'!$F$14,IF($F326='Lookup (hidden)'!$F$15,IF($G326='Lookup (hidden)'!$F$16,IF($H326='Lookup (hidden)'!$F$17,1,0),0),0),0),0),0)</f>
        <v>0</v>
      </c>
      <c r="B326" s="47" t="s">
        <v>69</v>
      </c>
      <c r="C326" s="59"/>
      <c r="D326" s="47" t="s">
        <v>60</v>
      </c>
      <c r="E326" s="47" t="s">
        <v>37</v>
      </c>
      <c r="F326" s="151">
        <v>5</v>
      </c>
      <c r="G326" s="47" t="s">
        <v>37</v>
      </c>
      <c r="H326" s="47" t="s">
        <v>81</v>
      </c>
      <c r="I326" s="47" t="s">
        <v>96</v>
      </c>
      <c r="J326" s="48">
        <v>4759458.0599988401</v>
      </c>
      <c r="K326" s="48">
        <v>4431316.5799991405</v>
      </c>
      <c r="L326" s="48">
        <v>4512325.8199991202</v>
      </c>
      <c r="M326" s="48">
        <v>3838337.2799995402</v>
      </c>
      <c r="N326" s="48">
        <v>1484379.8200000101</v>
      </c>
      <c r="O326" s="48">
        <v>1813275.0199999399</v>
      </c>
      <c r="P326" s="48">
        <v>1963442.4999999299</v>
      </c>
      <c r="Q326" s="48">
        <v>1784813.1999999899</v>
      </c>
    </row>
    <row r="327" spans="1:17" x14ac:dyDescent="0.3">
      <c r="A327" s="34">
        <f>IF($B327='Lookup (hidden)'!$F$12,IF($E327='Lookup (hidden)'!$F$13,IF($D327='Lookup (hidden)'!$F$14,IF($F327='Lookup (hidden)'!$F$15,IF($G327='Lookup (hidden)'!$F$16,IF($H327='Lookup (hidden)'!$F$17,1,0),0),0),0),0),0)</f>
        <v>0</v>
      </c>
      <c r="B327" s="47" t="s">
        <v>69</v>
      </c>
      <c r="C327" s="59"/>
      <c r="D327" s="47" t="s">
        <v>60</v>
      </c>
      <c r="E327" s="47" t="s">
        <v>37</v>
      </c>
      <c r="F327" s="151">
        <v>5</v>
      </c>
      <c r="G327" s="47" t="s">
        <v>37</v>
      </c>
      <c r="H327" s="47" t="s">
        <v>81</v>
      </c>
      <c r="I327" s="47" t="s">
        <v>97</v>
      </c>
      <c r="J327" s="48">
        <v>6694.95</v>
      </c>
      <c r="K327" s="48">
        <v>6590.56</v>
      </c>
      <c r="L327" s="48">
        <v>7132.8</v>
      </c>
      <c r="M327" s="48">
        <v>433508.15999999002</v>
      </c>
      <c r="N327" s="48">
        <v>3583249.0900002699</v>
      </c>
      <c r="O327" s="48">
        <v>3164660.8300002599</v>
      </c>
      <c r="P327" s="48">
        <v>3322419.24000024</v>
      </c>
      <c r="Q327" s="48">
        <v>3565487.5400002999</v>
      </c>
    </row>
    <row r="328" spans="1:17" x14ac:dyDescent="0.3">
      <c r="A328" s="34">
        <f>IF($B328='Lookup (hidden)'!$F$12,IF($E328='Lookup (hidden)'!$F$13,IF($D328='Lookup (hidden)'!$F$14,IF($F328='Lookup (hidden)'!$F$15,IF($G328='Lookup (hidden)'!$F$16,IF($H328='Lookup (hidden)'!$F$17,1,0),0),0),0),0),0)</f>
        <v>0</v>
      </c>
      <c r="B328" s="47" t="s">
        <v>80</v>
      </c>
      <c r="C328" s="59"/>
      <c r="D328" s="47" t="s">
        <v>58</v>
      </c>
      <c r="E328" s="47" t="s">
        <v>37</v>
      </c>
      <c r="F328" s="47" t="s">
        <v>37</v>
      </c>
      <c r="G328" s="47" t="s">
        <v>63</v>
      </c>
      <c r="H328" s="47" t="s">
        <v>81</v>
      </c>
      <c r="I328" s="47" t="s">
        <v>96</v>
      </c>
      <c r="J328" s="48">
        <v>1115972.7</v>
      </c>
      <c r="K328" s="48">
        <v>993055.31000005896</v>
      </c>
      <c r="L328" s="48">
        <v>1182572.01</v>
      </c>
      <c r="M328" s="48">
        <v>1140232.6999999899</v>
      </c>
      <c r="N328" s="48">
        <v>582441.75000000501</v>
      </c>
      <c r="O328" s="48">
        <v>824329.35000000696</v>
      </c>
      <c r="P328" s="48">
        <v>948556.03000000305</v>
      </c>
      <c r="Q328" s="48">
        <v>1051115.5400000401</v>
      </c>
    </row>
    <row r="329" spans="1:17" x14ac:dyDescent="0.3">
      <c r="A329" s="34">
        <f>IF($B329='Lookup (hidden)'!$F$12,IF($E329='Lookup (hidden)'!$F$13,IF($D329='Lookup (hidden)'!$F$14,IF($F329='Lookup (hidden)'!$F$15,IF($G329='Lookup (hidden)'!$F$16,IF($H329='Lookup (hidden)'!$F$17,1,0),0),0),0),0),0)</f>
        <v>0</v>
      </c>
      <c r="B329" s="47" t="s">
        <v>80</v>
      </c>
      <c r="C329" s="59"/>
      <c r="D329" s="47" t="s">
        <v>58</v>
      </c>
      <c r="E329" s="47" t="s">
        <v>37</v>
      </c>
      <c r="F329" s="47" t="s">
        <v>37</v>
      </c>
      <c r="G329" s="47" t="s">
        <v>63</v>
      </c>
      <c r="H329" s="47" t="s">
        <v>81</v>
      </c>
      <c r="I329" s="47" t="s">
        <v>97</v>
      </c>
      <c r="J329" s="49">
        <v>64068.769999999902</v>
      </c>
      <c r="K329" s="48">
        <v>51545.499999999804</v>
      </c>
      <c r="L329" s="49">
        <v>88486.440000000104</v>
      </c>
      <c r="M329" s="48">
        <v>103777.85</v>
      </c>
      <c r="N329" s="48">
        <v>417503.78000000201</v>
      </c>
      <c r="O329" s="48">
        <v>250907.899999999</v>
      </c>
      <c r="P329" s="48">
        <v>302008.05</v>
      </c>
      <c r="Q329" s="48">
        <v>332418.88</v>
      </c>
    </row>
    <row r="330" spans="1:17" x14ac:dyDescent="0.3">
      <c r="A330" s="34">
        <f>IF($B330='Lookup (hidden)'!$F$12,IF($E330='Lookup (hidden)'!$F$13,IF($D330='Lookup (hidden)'!$F$14,IF($F330='Lookup (hidden)'!$F$15,IF($G330='Lookup (hidden)'!$F$16,IF($H330='Lookup (hidden)'!$F$17,1,0),0),0),0),0),0)</f>
        <v>0</v>
      </c>
      <c r="B330" s="47" t="s">
        <v>80</v>
      </c>
      <c r="C330" s="59"/>
      <c r="D330" s="47" t="s">
        <v>59</v>
      </c>
      <c r="E330" s="47" t="s">
        <v>37</v>
      </c>
      <c r="F330" s="47" t="s">
        <v>37</v>
      </c>
      <c r="G330" s="47" t="s">
        <v>63</v>
      </c>
      <c r="H330" s="47" t="s">
        <v>81</v>
      </c>
      <c r="I330" s="47" t="s">
        <v>96</v>
      </c>
      <c r="J330" s="48">
        <v>6902071.8400002001</v>
      </c>
      <c r="K330" s="48">
        <v>6933473.7899964796</v>
      </c>
      <c r="L330" s="48">
        <v>6975997.7400000896</v>
      </c>
      <c r="M330" s="48">
        <v>6787092.7900002096</v>
      </c>
      <c r="N330" s="48">
        <v>4588654.7800005199</v>
      </c>
      <c r="O330" s="48">
        <v>5482051.3800002299</v>
      </c>
      <c r="P330" s="48">
        <v>5431075.4600003399</v>
      </c>
      <c r="Q330" s="48">
        <v>5625928.9999984</v>
      </c>
    </row>
    <row r="331" spans="1:17" x14ac:dyDescent="0.3">
      <c r="A331" s="34">
        <f>IF($B331='Lookup (hidden)'!$F$12,IF($E331='Lookup (hidden)'!$F$13,IF($D331='Lookup (hidden)'!$F$14,IF($F331='Lookup (hidden)'!$F$15,IF($G331='Lookup (hidden)'!$F$16,IF($H331='Lookup (hidden)'!$F$17,1,0),0),0),0),0),0)</f>
        <v>0</v>
      </c>
      <c r="B331" s="47" t="s">
        <v>80</v>
      </c>
      <c r="C331" s="59"/>
      <c r="D331" s="47" t="s">
        <v>59</v>
      </c>
      <c r="E331" s="47" t="s">
        <v>37</v>
      </c>
      <c r="F331" s="47" t="s">
        <v>37</v>
      </c>
      <c r="G331" s="47" t="s">
        <v>63</v>
      </c>
      <c r="H331" s="47" t="s">
        <v>81</v>
      </c>
      <c r="I331" s="47" t="s">
        <v>97</v>
      </c>
      <c r="J331" s="48">
        <v>256538.189999989</v>
      </c>
      <c r="K331" s="48">
        <v>260248.41999998601</v>
      </c>
      <c r="L331" s="48">
        <v>274761.64999999001</v>
      </c>
      <c r="M331" s="48">
        <v>456164.37000002601</v>
      </c>
      <c r="N331" s="48">
        <v>2453537.8600004399</v>
      </c>
      <c r="O331" s="48">
        <v>1826864.2500005399</v>
      </c>
      <c r="P331" s="48">
        <v>1947501.0000006501</v>
      </c>
      <c r="Q331" s="48">
        <v>2156280.2400008002</v>
      </c>
    </row>
    <row r="332" spans="1:17" x14ac:dyDescent="0.3">
      <c r="A332" s="34">
        <f>IF($B332='Lookup (hidden)'!$F$12,IF($E332='Lookup (hidden)'!$F$13,IF($D332='Lookup (hidden)'!$F$14,IF($F332='Lookup (hidden)'!$F$15,IF($G332='Lookup (hidden)'!$F$16,IF($H332='Lookup (hidden)'!$F$17,1,0),0),0),0),0),0)</f>
        <v>0</v>
      </c>
      <c r="B332" s="47" t="s">
        <v>80</v>
      </c>
      <c r="C332" s="59"/>
      <c r="D332" s="47" t="s">
        <v>60</v>
      </c>
      <c r="E332" s="47" t="s">
        <v>37</v>
      </c>
      <c r="F332" s="47" t="s">
        <v>37</v>
      </c>
      <c r="G332" s="47" t="s">
        <v>63</v>
      </c>
      <c r="H332" s="47" t="s">
        <v>81</v>
      </c>
      <c r="I332" s="47" t="s">
        <v>96</v>
      </c>
      <c r="J332" s="48">
        <v>1393907.30000015</v>
      </c>
      <c r="K332" s="48">
        <v>1323605.7699998401</v>
      </c>
      <c r="L332" s="48">
        <v>1281754.5800001</v>
      </c>
      <c r="M332" s="48">
        <v>1238035.4700000801</v>
      </c>
      <c r="N332" s="48">
        <v>970851.95000001695</v>
      </c>
      <c r="O332" s="48">
        <v>1097389.94000004</v>
      </c>
      <c r="P332" s="48">
        <v>968119.15000002005</v>
      </c>
      <c r="Q332" s="48">
        <v>969329.16000006197</v>
      </c>
    </row>
    <row r="333" spans="1:17" x14ac:dyDescent="0.3">
      <c r="A333" s="34">
        <f>IF($B333='Lookup (hidden)'!$F$12,IF($E333='Lookup (hidden)'!$F$13,IF($D333='Lookup (hidden)'!$F$14,IF($F333='Lookup (hidden)'!$F$15,IF($G333='Lookup (hidden)'!$F$16,IF($H333='Lookup (hidden)'!$F$17,1,0),0),0),0),0),0)</f>
        <v>0</v>
      </c>
      <c r="B333" s="47" t="s">
        <v>80</v>
      </c>
      <c r="C333" s="59"/>
      <c r="D333" s="47" t="s">
        <v>60</v>
      </c>
      <c r="E333" s="47" t="s">
        <v>37</v>
      </c>
      <c r="F333" s="47" t="s">
        <v>37</v>
      </c>
      <c r="G333" s="47" t="s">
        <v>63</v>
      </c>
      <c r="H333" s="47" t="s">
        <v>81</v>
      </c>
      <c r="I333" s="47" t="s">
        <v>97</v>
      </c>
      <c r="J333" s="49">
        <v>34813.11</v>
      </c>
      <c r="K333" s="49">
        <v>35342.180000000102</v>
      </c>
      <c r="L333" s="49">
        <v>37551.47</v>
      </c>
      <c r="M333" s="48">
        <v>68869.42</v>
      </c>
      <c r="N333" s="48">
        <v>368547.749999983</v>
      </c>
      <c r="O333" s="48">
        <v>260121.26999999399</v>
      </c>
      <c r="P333" s="48">
        <v>289822.97999999602</v>
      </c>
      <c r="Q333" s="48">
        <v>302065.07999999501</v>
      </c>
    </row>
    <row r="334" spans="1:17" x14ac:dyDescent="0.3">
      <c r="A334" s="34">
        <f>IF($B334='Lookup (hidden)'!$F$12,IF($E334='Lookup (hidden)'!$F$13,IF($D334='Lookup (hidden)'!$F$14,IF($F334='Lookup (hidden)'!$F$15,IF($G334='Lookup (hidden)'!$F$16,IF($H334='Lookup (hidden)'!$F$17,1,0),0),0),0),0),0)</f>
        <v>0</v>
      </c>
      <c r="B334" s="47" t="s">
        <v>80</v>
      </c>
      <c r="C334" s="59"/>
      <c r="D334" s="47" t="s">
        <v>58</v>
      </c>
      <c r="E334" s="47" t="s">
        <v>37</v>
      </c>
      <c r="F334" s="47" t="s">
        <v>37</v>
      </c>
      <c r="G334" s="47" t="s">
        <v>64</v>
      </c>
      <c r="H334" s="47" t="s">
        <v>81</v>
      </c>
      <c r="I334" s="47" t="s">
        <v>96</v>
      </c>
      <c r="J334" s="48">
        <v>6892278.33999932</v>
      </c>
      <c r="K334" s="48">
        <v>5769345.1399974898</v>
      </c>
      <c r="L334" s="48">
        <v>7172417.7499992298</v>
      </c>
      <c r="M334" s="48">
        <v>7230613.7899989896</v>
      </c>
      <c r="N334" s="48">
        <v>3663890.4600002798</v>
      </c>
      <c r="O334" s="48">
        <v>4935800.0999997901</v>
      </c>
      <c r="P334" s="48">
        <v>5908176.43999926</v>
      </c>
      <c r="Q334" s="48">
        <v>6983957.2099969601</v>
      </c>
    </row>
    <row r="335" spans="1:17" x14ac:dyDescent="0.3">
      <c r="A335" s="34">
        <f>IF($B335='Lookup (hidden)'!$F$12,IF($E335='Lookup (hidden)'!$F$13,IF($D335='Lookup (hidden)'!$F$14,IF($F335='Lookup (hidden)'!$F$15,IF($G335='Lookup (hidden)'!$F$16,IF($H335='Lookup (hidden)'!$F$17,1,0),0),0),0),0),0)</f>
        <v>0</v>
      </c>
      <c r="B335" s="47" t="s">
        <v>80</v>
      </c>
      <c r="C335" s="59"/>
      <c r="D335" s="47" t="s">
        <v>58</v>
      </c>
      <c r="E335" s="47" t="s">
        <v>37</v>
      </c>
      <c r="F335" s="47" t="s">
        <v>37</v>
      </c>
      <c r="G335" s="47" t="s">
        <v>64</v>
      </c>
      <c r="H335" s="47" t="s">
        <v>81</v>
      </c>
      <c r="I335" s="47" t="s">
        <v>97</v>
      </c>
      <c r="J335" s="49">
        <v>95813.250000002401</v>
      </c>
      <c r="K335" s="49">
        <v>90525.439999997994</v>
      </c>
      <c r="L335" s="49">
        <v>114489.91000000401</v>
      </c>
      <c r="M335" s="48">
        <v>331938.95000001398</v>
      </c>
      <c r="N335" s="48">
        <v>2303211.3799999701</v>
      </c>
      <c r="O335" s="48">
        <v>1500586.7500001299</v>
      </c>
      <c r="P335" s="48">
        <v>1742231.44000025</v>
      </c>
      <c r="Q335" s="48">
        <v>1914568.1700003101</v>
      </c>
    </row>
    <row r="336" spans="1:17" x14ac:dyDescent="0.3">
      <c r="A336" s="34">
        <f>IF($B336='Lookup (hidden)'!$F$12,IF($E336='Lookup (hidden)'!$F$13,IF($D336='Lookup (hidden)'!$F$14,IF($F336='Lookup (hidden)'!$F$15,IF($G336='Lookup (hidden)'!$F$16,IF($H336='Lookup (hidden)'!$F$17,1,0),0),0),0),0),0)</f>
        <v>0</v>
      </c>
      <c r="B336" s="47" t="s">
        <v>80</v>
      </c>
      <c r="C336" s="59"/>
      <c r="D336" s="47" t="s">
        <v>59</v>
      </c>
      <c r="E336" s="47" t="s">
        <v>37</v>
      </c>
      <c r="F336" s="47" t="s">
        <v>37</v>
      </c>
      <c r="G336" s="47" t="s">
        <v>64</v>
      </c>
      <c r="H336" s="47" t="s">
        <v>81</v>
      </c>
      <c r="I336" s="47" t="s">
        <v>96</v>
      </c>
      <c r="J336" s="48">
        <v>49545472.399823703</v>
      </c>
      <c r="K336" s="48">
        <v>48266092.920007199</v>
      </c>
      <c r="L336" s="48">
        <v>49273918.789821297</v>
      </c>
      <c r="M336" s="48">
        <v>48037221.149826102</v>
      </c>
      <c r="N336" s="48">
        <v>28129370.4599519</v>
      </c>
      <c r="O336" s="48">
        <v>35501021.129895903</v>
      </c>
      <c r="P336" s="48">
        <v>34986603.829902597</v>
      </c>
      <c r="Q336" s="48">
        <v>35904999.310008898</v>
      </c>
    </row>
    <row r="337" spans="1:17" x14ac:dyDescent="0.3">
      <c r="A337" s="34">
        <f>IF($B337='Lookup (hidden)'!$F$12,IF($E337='Lookup (hidden)'!$F$13,IF($D337='Lookup (hidden)'!$F$14,IF($F337='Lookup (hidden)'!$F$15,IF($G337='Lookup (hidden)'!$F$16,IF($H337='Lookup (hidden)'!$F$17,1,0),0),0),0),0),0)</f>
        <v>0</v>
      </c>
      <c r="B337" s="47" t="s">
        <v>80</v>
      </c>
      <c r="C337" s="59"/>
      <c r="D337" s="47" t="s">
        <v>59</v>
      </c>
      <c r="E337" s="47" t="s">
        <v>37</v>
      </c>
      <c r="F337" s="47" t="s">
        <v>37</v>
      </c>
      <c r="G337" s="47" t="s">
        <v>64</v>
      </c>
      <c r="H337" s="47" t="s">
        <v>81</v>
      </c>
      <c r="I337" s="47" t="s">
        <v>97</v>
      </c>
      <c r="J337" s="49">
        <v>695564.95000006596</v>
      </c>
      <c r="K337" s="49">
        <v>851378.63000032504</v>
      </c>
      <c r="L337" s="49">
        <v>790660.63000014995</v>
      </c>
      <c r="M337" s="48">
        <v>2331686.20999981</v>
      </c>
      <c r="N337" s="48">
        <v>20529797.379930601</v>
      </c>
      <c r="O337" s="48">
        <v>15074914.3699762</v>
      </c>
      <c r="P337" s="48">
        <v>17095770.489966799</v>
      </c>
      <c r="Q337" s="48">
        <v>19511898.5199553</v>
      </c>
    </row>
    <row r="338" spans="1:17" x14ac:dyDescent="0.3">
      <c r="A338" s="34">
        <f>IF($B338='Lookup (hidden)'!$F$12,IF($E338='Lookup (hidden)'!$F$13,IF($D338='Lookup (hidden)'!$F$14,IF($F338='Lookup (hidden)'!$F$15,IF($G338='Lookup (hidden)'!$F$16,IF($H338='Lookup (hidden)'!$F$17,1,0),0),0),0),0),0)</f>
        <v>0</v>
      </c>
      <c r="B338" s="47" t="s">
        <v>80</v>
      </c>
      <c r="C338" s="59"/>
      <c r="D338" s="47" t="s">
        <v>60</v>
      </c>
      <c r="E338" s="47" t="s">
        <v>37</v>
      </c>
      <c r="F338" s="47" t="s">
        <v>37</v>
      </c>
      <c r="G338" s="47" t="s">
        <v>64</v>
      </c>
      <c r="H338" s="47" t="s">
        <v>81</v>
      </c>
      <c r="I338" s="47" t="s">
        <v>96</v>
      </c>
      <c r="J338" s="48">
        <v>8284039.2099991897</v>
      </c>
      <c r="K338" s="48">
        <v>8312627.2999943001</v>
      </c>
      <c r="L338" s="48">
        <v>8193899.5299991099</v>
      </c>
      <c r="M338" s="48">
        <v>7616910.7499993397</v>
      </c>
      <c r="N338" s="48">
        <v>5084944.7100000903</v>
      </c>
      <c r="O338" s="48">
        <v>6513642.9899998596</v>
      </c>
      <c r="P338" s="48">
        <v>6179365.0500000399</v>
      </c>
      <c r="Q338" s="48">
        <v>6374042.0499971397</v>
      </c>
    </row>
    <row r="339" spans="1:17" x14ac:dyDescent="0.3">
      <c r="A339" s="34">
        <f>IF($B339='Lookup (hidden)'!$F$12,IF($E339='Lookup (hidden)'!$F$13,IF($D339='Lookup (hidden)'!$F$14,IF($F339='Lookup (hidden)'!$F$15,IF($G339='Lookup (hidden)'!$F$16,IF($H339='Lookup (hidden)'!$F$17,1,0),0),0),0),0),0)</f>
        <v>0</v>
      </c>
      <c r="B339" s="47" t="s">
        <v>80</v>
      </c>
      <c r="C339" s="59"/>
      <c r="D339" s="47" t="s">
        <v>60</v>
      </c>
      <c r="E339" s="47" t="s">
        <v>37</v>
      </c>
      <c r="F339" s="47" t="s">
        <v>37</v>
      </c>
      <c r="G339" s="47" t="s">
        <v>64</v>
      </c>
      <c r="H339" s="47" t="s">
        <v>81</v>
      </c>
      <c r="I339" s="47" t="s">
        <v>97</v>
      </c>
      <c r="J339" s="48">
        <v>113408.46999999799</v>
      </c>
      <c r="K339" s="48">
        <v>134028.60999998901</v>
      </c>
      <c r="L339" s="48">
        <v>128444.589999994</v>
      </c>
      <c r="M339" s="48">
        <v>370650.04999999702</v>
      </c>
      <c r="N339" s="48">
        <v>3137323.0200003199</v>
      </c>
      <c r="O339" s="48">
        <v>2205749.7400004701</v>
      </c>
      <c r="P339" s="48">
        <v>2554329.8400006602</v>
      </c>
      <c r="Q339" s="48">
        <v>2906011.0500007598</v>
      </c>
    </row>
    <row r="340" spans="1:17" x14ac:dyDescent="0.3">
      <c r="A340" s="34">
        <f>IF($B340='Lookup (hidden)'!$F$12,IF($E340='Lookup (hidden)'!$F$13,IF($D340='Lookup (hidden)'!$F$14,IF($F340='Lookup (hidden)'!$F$15,IF($G340='Lookup (hidden)'!$F$16,IF($H340='Lookup (hidden)'!$F$17,1,0),0),0),0),0),0)</f>
        <v>0</v>
      </c>
      <c r="B340" s="47" t="s">
        <v>82</v>
      </c>
      <c r="C340" s="59"/>
      <c r="D340" s="47" t="s">
        <v>58</v>
      </c>
      <c r="E340" s="47" t="s">
        <v>37</v>
      </c>
      <c r="F340" s="47" t="s">
        <v>37</v>
      </c>
      <c r="G340" s="47" t="s">
        <v>63</v>
      </c>
      <c r="H340" s="47" t="s">
        <v>81</v>
      </c>
      <c r="I340" s="47" t="s">
        <v>96</v>
      </c>
      <c r="J340" s="48">
        <v>519926.56999997498</v>
      </c>
      <c r="K340" s="48">
        <v>412254.46999999502</v>
      </c>
      <c r="L340" s="48">
        <v>504721.849999998</v>
      </c>
      <c r="M340" s="48">
        <v>478240.37999999599</v>
      </c>
      <c r="N340" s="48">
        <v>188951.08</v>
      </c>
      <c r="O340" s="48">
        <v>226002.73999999801</v>
      </c>
      <c r="P340" s="48">
        <v>336573.80000000203</v>
      </c>
      <c r="Q340" s="48">
        <v>403717.67000000301</v>
      </c>
    </row>
    <row r="341" spans="1:17" x14ac:dyDescent="0.3">
      <c r="A341" s="34">
        <f>IF($B341='Lookup (hidden)'!$F$12,IF($E341='Lookup (hidden)'!$F$13,IF($D341='Lookup (hidden)'!$F$14,IF($F341='Lookup (hidden)'!$F$15,IF($G341='Lookup (hidden)'!$F$16,IF($H341='Lookup (hidden)'!$F$17,1,0),0),0),0),0),0)</f>
        <v>0</v>
      </c>
      <c r="B341" s="47" t="s">
        <v>82</v>
      </c>
      <c r="C341" s="59"/>
      <c r="D341" s="47" t="s">
        <v>58</v>
      </c>
      <c r="E341" s="47" t="s">
        <v>37</v>
      </c>
      <c r="F341" s="47" t="s">
        <v>37</v>
      </c>
      <c r="G341" s="47" t="s">
        <v>63</v>
      </c>
      <c r="H341" s="47" t="s">
        <v>81</v>
      </c>
      <c r="I341" s="47" t="s">
        <v>97</v>
      </c>
      <c r="J341" s="48">
        <v>13534.38</v>
      </c>
      <c r="K341" s="48">
        <v>14247.08</v>
      </c>
      <c r="L341" s="48">
        <v>16480.22</v>
      </c>
      <c r="M341" s="48">
        <v>45975.459999999897</v>
      </c>
      <c r="N341" s="48">
        <v>273911.42000000097</v>
      </c>
      <c r="O341" s="48">
        <v>181522.320000001</v>
      </c>
      <c r="P341" s="48">
        <v>222828.77999998999</v>
      </c>
      <c r="Q341" s="48">
        <v>270161.62999999098</v>
      </c>
    </row>
    <row r="342" spans="1:17" x14ac:dyDescent="0.3">
      <c r="A342" s="34">
        <f>IF($B342='Lookup (hidden)'!$F$12,IF($E342='Lookup (hidden)'!$F$13,IF($D342='Lookup (hidden)'!$F$14,IF($F342='Lookup (hidden)'!$F$15,IF($G342='Lookup (hidden)'!$F$16,IF($H342='Lookup (hidden)'!$F$17,1,0),0),0),0),0),0)</f>
        <v>0</v>
      </c>
      <c r="B342" s="47" t="s">
        <v>82</v>
      </c>
      <c r="C342" s="59"/>
      <c r="D342" s="47" t="s">
        <v>59</v>
      </c>
      <c r="E342" s="47" t="s">
        <v>37</v>
      </c>
      <c r="F342" s="47" t="s">
        <v>37</v>
      </c>
      <c r="G342" s="47" t="s">
        <v>63</v>
      </c>
      <c r="H342" s="47" t="s">
        <v>81</v>
      </c>
      <c r="I342" s="47" t="s">
        <v>96</v>
      </c>
      <c r="J342" s="48">
        <v>3041417.06000013</v>
      </c>
      <c r="K342" s="48">
        <v>2827117.5600020499</v>
      </c>
      <c r="L342" s="48">
        <v>2833766.4500016202</v>
      </c>
      <c r="M342" s="48">
        <v>2692710.5400014198</v>
      </c>
      <c r="N342" s="48">
        <v>1262661.69000022</v>
      </c>
      <c r="O342" s="48">
        <v>1389574.58000036</v>
      </c>
      <c r="P342" s="48">
        <v>1487797.78000001</v>
      </c>
      <c r="Q342" s="48">
        <v>1658693.99000021</v>
      </c>
    </row>
    <row r="343" spans="1:17" x14ac:dyDescent="0.3">
      <c r="A343" s="34">
        <f>IF($B343='Lookup (hidden)'!$F$12,IF($E343='Lookup (hidden)'!$F$13,IF($D343='Lookup (hidden)'!$F$14,IF($F343='Lookup (hidden)'!$F$15,IF($G343='Lookup (hidden)'!$F$16,IF($H343='Lookup (hidden)'!$F$17,1,0),0),0),0),0),0)</f>
        <v>0</v>
      </c>
      <c r="B343" s="47" t="s">
        <v>82</v>
      </c>
      <c r="C343" s="59"/>
      <c r="D343" s="47" t="s">
        <v>59</v>
      </c>
      <c r="E343" s="47" t="s">
        <v>37</v>
      </c>
      <c r="F343" s="47" t="s">
        <v>37</v>
      </c>
      <c r="G343" s="47" t="s">
        <v>63</v>
      </c>
      <c r="H343" s="47" t="s">
        <v>81</v>
      </c>
      <c r="I343" s="47" t="s">
        <v>97</v>
      </c>
      <c r="J343" s="48">
        <v>62773.6700000001</v>
      </c>
      <c r="K343" s="48">
        <v>56322.219999999499</v>
      </c>
      <c r="L343" s="48">
        <v>71584.369999999399</v>
      </c>
      <c r="M343" s="48">
        <v>346738.580000002</v>
      </c>
      <c r="N343" s="48">
        <v>1923588.1699994199</v>
      </c>
      <c r="O343" s="48">
        <v>1603634.1999999001</v>
      </c>
      <c r="P343" s="48">
        <v>1748451.50000159</v>
      </c>
      <c r="Q343" s="48">
        <v>1891689.5100012801</v>
      </c>
    </row>
    <row r="344" spans="1:17" x14ac:dyDescent="0.3">
      <c r="A344" s="34">
        <f>IF($B344='Lookup (hidden)'!$F$12,IF($E344='Lookup (hidden)'!$F$13,IF($D344='Lookup (hidden)'!$F$14,IF($F344='Lookup (hidden)'!$F$15,IF($G344='Lookup (hidden)'!$F$16,IF($H344='Lookup (hidden)'!$F$17,1,0),0),0),0),0),0)</f>
        <v>0</v>
      </c>
      <c r="B344" s="47" t="s">
        <v>82</v>
      </c>
      <c r="C344" s="59"/>
      <c r="D344" s="47" t="s">
        <v>60</v>
      </c>
      <c r="E344" s="47" t="s">
        <v>37</v>
      </c>
      <c r="F344" s="47" t="s">
        <v>37</v>
      </c>
      <c r="G344" s="47" t="s">
        <v>63</v>
      </c>
      <c r="H344" s="47" t="s">
        <v>81</v>
      </c>
      <c r="I344" s="47" t="s">
        <v>96</v>
      </c>
      <c r="J344" s="48">
        <v>860949.25999997801</v>
      </c>
      <c r="K344" s="48">
        <v>795680.439999906</v>
      </c>
      <c r="L344" s="48">
        <v>790142.24999988498</v>
      </c>
      <c r="M344" s="48">
        <v>724634.27999990701</v>
      </c>
      <c r="N344" s="48">
        <v>360791.70999998698</v>
      </c>
      <c r="O344" s="48">
        <v>433336.85999998503</v>
      </c>
      <c r="P344" s="48">
        <v>464894.55999999098</v>
      </c>
      <c r="Q344" s="48">
        <v>483128.86999998201</v>
      </c>
    </row>
    <row r="345" spans="1:17" x14ac:dyDescent="0.3">
      <c r="A345" s="34">
        <f>IF($B345='Lookup (hidden)'!$F$12,IF($E345='Lookup (hidden)'!$F$13,IF($D345='Lookup (hidden)'!$F$14,IF($F345='Lookup (hidden)'!$F$15,IF($G345='Lookup (hidden)'!$F$16,IF($H345='Lookup (hidden)'!$F$17,1,0),0),0),0),0),0)</f>
        <v>0</v>
      </c>
      <c r="B345" s="47" t="s">
        <v>82</v>
      </c>
      <c r="C345" s="59"/>
      <c r="D345" s="47" t="s">
        <v>60</v>
      </c>
      <c r="E345" s="47" t="s">
        <v>37</v>
      </c>
      <c r="F345" s="47" t="s">
        <v>37</v>
      </c>
      <c r="G345" s="47" t="s">
        <v>63</v>
      </c>
      <c r="H345" s="47" t="s">
        <v>81</v>
      </c>
      <c r="I345" s="47" t="s">
        <v>97</v>
      </c>
      <c r="J345" s="48">
        <v>7233.73</v>
      </c>
      <c r="K345" s="48">
        <v>6520.35</v>
      </c>
      <c r="L345" s="48">
        <v>7976.35</v>
      </c>
      <c r="M345" s="48">
        <v>69286.719999999594</v>
      </c>
      <c r="N345" s="48">
        <v>486914.51000001602</v>
      </c>
      <c r="O345" s="48">
        <v>434507.80999997898</v>
      </c>
      <c r="P345" s="48">
        <v>455594.18999993801</v>
      </c>
      <c r="Q345" s="48">
        <v>479252.24999994697</v>
      </c>
    </row>
    <row r="346" spans="1:17" x14ac:dyDescent="0.3">
      <c r="A346" s="34">
        <f>IF($B346='Lookup (hidden)'!$F$12,IF($E346='Lookup (hidden)'!$F$13,IF($D346='Lookup (hidden)'!$F$14,IF($F346='Lookup (hidden)'!$F$15,IF($G346='Lookup (hidden)'!$F$16,IF($H346='Lookup (hidden)'!$F$17,1,0),0),0),0),0),0)</f>
        <v>0</v>
      </c>
      <c r="B346" s="47" t="s">
        <v>82</v>
      </c>
      <c r="C346" s="59"/>
      <c r="D346" s="47" t="s">
        <v>58</v>
      </c>
      <c r="E346" s="47" t="s">
        <v>37</v>
      </c>
      <c r="F346" s="47" t="s">
        <v>37</v>
      </c>
      <c r="G346" s="47" t="s">
        <v>64</v>
      </c>
      <c r="H346" s="47" t="s">
        <v>81</v>
      </c>
      <c r="I346" s="47" t="s">
        <v>96</v>
      </c>
      <c r="J346" s="48">
        <v>3938392.5200009798</v>
      </c>
      <c r="K346" s="48">
        <v>3348527.0400004899</v>
      </c>
      <c r="L346" s="48">
        <v>3996929.4800004</v>
      </c>
      <c r="M346" s="48">
        <v>3690947.0300004198</v>
      </c>
      <c r="N346" s="48">
        <v>1485210.0700000999</v>
      </c>
      <c r="O346" s="48">
        <v>2015010.15000008</v>
      </c>
      <c r="P346" s="48">
        <v>2453258.6599997799</v>
      </c>
      <c r="Q346" s="48">
        <v>2973046.0099997199</v>
      </c>
    </row>
    <row r="347" spans="1:17" x14ac:dyDescent="0.3">
      <c r="A347" s="34">
        <f>IF($B347='Lookup (hidden)'!$F$12,IF($E347='Lookup (hidden)'!$F$13,IF($D347='Lookup (hidden)'!$F$14,IF($F347='Lookup (hidden)'!$F$15,IF($G347='Lookup (hidden)'!$F$16,IF($H347='Lookup (hidden)'!$F$17,1,0),0),0),0),0),0)</f>
        <v>0</v>
      </c>
      <c r="B347" s="47" t="s">
        <v>82</v>
      </c>
      <c r="C347" s="59"/>
      <c r="D347" s="47" t="s">
        <v>58</v>
      </c>
      <c r="E347" s="47" t="s">
        <v>37</v>
      </c>
      <c r="F347" s="47" t="s">
        <v>37</v>
      </c>
      <c r="G347" s="47" t="s">
        <v>64</v>
      </c>
      <c r="H347" s="47" t="s">
        <v>81</v>
      </c>
      <c r="I347" s="47" t="s">
        <v>97</v>
      </c>
      <c r="J347" s="48">
        <v>36635.739999999903</v>
      </c>
      <c r="K347" s="48">
        <v>42309.939999999799</v>
      </c>
      <c r="L347" s="48">
        <v>47478.769999999698</v>
      </c>
      <c r="M347" s="48">
        <v>300520.15000000299</v>
      </c>
      <c r="N347" s="48">
        <v>2205660.0099998298</v>
      </c>
      <c r="O347" s="48">
        <v>1779723.01999976</v>
      </c>
      <c r="P347" s="48">
        <v>2169087.5300004599</v>
      </c>
      <c r="Q347" s="48">
        <v>2327314.4100012798</v>
      </c>
    </row>
    <row r="348" spans="1:17" x14ac:dyDescent="0.3">
      <c r="A348" s="34">
        <f>IF($B348='Lookup (hidden)'!$F$12,IF($E348='Lookup (hidden)'!$F$13,IF($D348='Lookup (hidden)'!$F$14,IF($F348='Lookup (hidden)'!$F$15,IF($G348='Lookup (hidden)'!$F$16,IF($H348='Lookup (hidden)'!$F$17,1,0),0),0),0),0),0)</f>
        <v>0</v>
      </c>
      <c r="B348" s="47" t="s">
        <v>82</v>
      </c>
      <c r="C348" s="59"/>
      <c r="D348" s="47" t="s">
        <v>59</v>
      </c>
      <c r="E348" s="47" t="s">
        <v>37</v>
      </c>
      <c r="F348" s="47" t="s">
        <v>37</v>
      </c>
      <c r="G348" s="47" t="s">
        <v>64</v>
      </c>
      <c r="H348" s="47" t="s">
        <v>81</v>
      </c>
      <c r="I348" s="47" t="s">
        <v>96</v>
      </c>
      <c r="J348" s="48">
        <v>26815905.5900204</v>
      </c>
      <c r="K348" s="48">
        <v>25489021.1800531</v>
      </c>
      <c r="L348" s="48">
        <v>25956555.120077301</v>
      </c>
      <c r="M348" s="48">
        <v>24755177.66006</v>
      </c>
      <c r="N348" s="48">
        <v>11091512.799982101</v>
      </c>
      <c r="O348" s="48">
        <v>12756045.8599778</v>
      </c>
      <c r="P348" s="48">
        <v>13091831.010007299</v>
      </c>
      <c r="Q348" s="48">
        <v>14577043.719992001</v>
      </c>
    </row>
    <row r="349" spans="1:17" x14ac:dyDescent="0.3">
      <c r="A349" s="34">
        <f>IF($B349='Lookup (hidden)'!$F$12,IF($E349='Lookup (hidden)'!$F$13,IF($D349='Lookup (hidden)'!$F$14,IF($F349='Lookup (hidden)'!$F$15,IF($G349='Lookup (hidden)'!$F$16,IF($H349='Lookup (hidden)'!$F$17,1,0),0),0),0),0),0)</f>
        <v>0</v>
      </c>
      <c r="B349" s="47" t="s">
        <v>82</v>
      </c>
      <c r="C349" s="59"/>
      <c r="D349" s="47" t="s">
        <v>59</v>
      </c>
      <c r="E349" s="47" t="s">
        <v>37</v>
      </c>
      <c r="F349" s="47" t="s">
        <v>37</v>
      </c>
      <c r="G349" s="47" t="s">
        <v>64</v>
      </c>
      <c r="H349" s="47" t="s">
        <v>81</v>
      </c>
      <c r="I349" s="47" t="s">
        <v>97</v>
      </c>
      <c r="J349" s="48">
        <v>340063.950000001</v>
      </c>
      <c r="K349" s="48">
        <v>357030.62000001298</v>
      </c>
      <c r="L349" s="48">
        <v>425718.43000001402</v>
      </c>
      <c r="M349" s="48">
        <v>2966943.25999856</v>
      </c>
      <c r="N349" s="48">
        <v>18666084.8500285</v>
      </c>
      <c r="O349" s="48">
        <v>15785671.730037199</v>
      </c>
      <c r="P349" s="48">
        <v>17016448.679853201</v>
      </c>
      <c r="Q349" s="48">
        <v>17962457.1399558</v>
      </c>
    </row>
    <row r="350" spans="1:17" x14ac:dyDescent="0.3">
      <c r="A350" s="34">
        <f>IF($B350='Lookup (hidden)'!$F$12,IF($E350='Lookup (hidden)'!$F$13,IF($D350='Lookup (hidden)'!$F$14,IF($F350='Lookup (hidden)'!$F$15,IF($G350='Lookup (hidden)'!$F$16,IF($H350='Lookup (hidden)'!$F$17,1,0),0),0),0),0),0)</f>
        <v>0</v>
      </c>
      <c r="B350" s="47" t="s">
        <v>82</v>
      </c>
      <c r="C350" s="59"/>
      <c r="D350" s="47" t="s">
        <v>60</v>
      </c>
      <c r="E350" s="47" t="s">
        <v>37</v>
      </c>
      <c r="F350" s="47" t="s">
        <v>37</v>
      </c>
      <c r="G350" s="47" t="s">
        <v>64</v>
      </c>
      <c r="H350" s="47" t="s">
        <v>81</v>
      </c>
      <c r="I350" s="47" t="s">
        <v>96</v>
      </c>
      <c r="J350" s="48">
        <v>6715878.0699996902</v>
      </c>
      <c r="K350" s="48">
        <v>6522458.1899985904</v>
      </c>
      <c r="L350" s="48">
        <v>6526770.7299987599</v>
      </c>
      <c r="M350" s="48">
        <v>5978414.8799988599</v>
      </c>
      <c r="N350" s="48">
        <v>3005510.34000029</v>
      </c>
      <c r="O350" s="48">
        <v>3621046.2399996198</v>
      </c>
      <c r="P350" s="48">
        <v>3662406.7900002999</v>
      </c>
      <c r="Q350" s="48">
        <v>3788676.8700004299</v>
      </c>
    </row>
    <row r="351" spans="1:17" x14ac:dyDescent="0.3">
      <c r="A351" s="34">
        <f>IF($B351='Lookup (hidden)'!$F$12,IF($E351='Lookup (hidden)'!$F$13,IF($D351='Lookup (hidden)'!$F$14,IF($F351='Lookup (hidden)'!$F$15,IF($G351='Lookup (hidden)'!$F$16,IF($H351='Lookup (hidden)'!$F$17,1,0),0),0),0),0),0)</f>
        <v>0</v>
      </c>
      <c r="B351" s="47" t="s">
        <v>82</v>
      </c>
      <c r="C351" s="59"/>
      <c r="D351" s="47" t="s">
        <v>60</v>
      </c>
      <c r="E351" s="47" t="s">
        <v>37</v>
      </c>
      <c r="F351" s="47" t="s">
        <v>37</v>
      </c>
      <c r="G351" s="47" t="s">
        <v>64</v>
      </c>
      <c r="H351" s="47" t="s">
        <v>81</v>
      </c>
      <c r="I351" s="47" t="s">
        <v>97</v>
      </c>
      <c r="J351" s="48">
        <v>45773.310000000201</v>
      </c>
      <c r="K351" s="48">
        <v>47274.039999999703</v>
      </c>
      <c r="L351" s="48">
        <v>44912.149999999703</v>
      </c>
      <c r="M351" s="48">
        <v>557061.88000002597</v>
      </c>
      <c r="N351" s="48">
        <v>4191553.6199982399</v>
      </c>
      <c r="O351" s="48">
        <v>3584521.2200014801</v>
      </c>
      <c r="P351" s="48">
        <v>3736683.0200002198</v>
      </c>
      <c r="Q351" s="48">
        <v>3837250.8199989502</v>
      </c>
    </row>
    <row r="352" spans="1:17" x14ac:dyDescent="0.3">
      <c r="A352" s="34">
        <f>IF($B352='Lookup (hidden)'!$F$12,IF($E352='Lookup (hidden)'!$F$13,IF($D352='Lookup (hidden)'!$F$14,IF($F352='Lookup (hidden)'!$F$15,IF($G352='Lookup (hidden)'!$F$16,IF($H352='Lookup (hidden)'!$F$17,1,0),0),0),0),0),0)</f>
        <v>0</v>
      </c>
      <c r="B352" s="47" t="s">
        <v>73</v>
      </c>
      <c r="C352" s="59"/>
      <c r="D352" s="47" t="s">
        <v>58</v>
      </c>
      <c r="E352" s="47" t="s">
        <v>37</v>
      </c>
      <c r="F352" s="47" t="s">
        <v>37</v>
      </c>
      <c r="G352" s="47" t="s">
        <v>63</v>
      </c>
      <c r="H352" s="47" t="s">
        <v>81</v>
      </c>
      <c r="I352" s="47" t="s">
        <v>96</v>
      </c>
      <c r="J352" s="48">
        <v>196745.009999995</v>
      </c>
      <c r="K352" s="48">
        <v>136230.679999999</v>
      </c>
      <c r="L352" s="48">
        <v>164929.229999998</v>
      </c>
      <c r="M352" s="48">
        <v>142995.94999999899</v>
      </c>
      <c r="N352" s="48">
        <v>63535.559999999503</v>
      </c>
      <c r="O352" s="48">
        <v>103629.989999999</v>
      </c>
      <c r="P352" s="48">
        <v>85160.5799999999</v>
      </c>
      <c r="Q352" s="48">
        <v>106756.94</v>
      </c>
    </row>
    <row r="353" spans="1:17" x14ac:dyDescent="0.3">
      <c r="A353" s="34">
        <f>IF($B353='Lookup (hidden)'!$F$12,IF($E353='Lookup (hidden)'!$F$13,IF($D353='Lookup (hidden)'!$F$14,IF($F353='Lookup (hidden)'!$F$15,IF($G353='Lookup (hidden)'!$F$16,IF($H353='Lookup (hidden)'!$F$17,1,0),0),0),0),0),0)</f>
        <v>0</v>
      </c>
      <c r="B353" s="47" t="s">
        <v>73</v>
      </c>
      <c r="C353" s="59"/>
      <c r="D353" s="47" t="s">
        <v>58</v>
      </c>
      <c r="E353" s="47" t="s">
        <v>37</v>
      </c>
      <c r="F353" s="47" t="s">
        <v>37</v>
      </c>
      <c r="G353" s="47" t="s">
        <v>63</v>
      </c>
      <c r="H353" s="47" t="s">
        <v>81</v>
      </c>
      <c r="I353" s="47" t="s">
        <v>97</v>
      </c>
      <c r="J353" s="63" t="s">
        <v>99</v>
      </c>
      <c r="K353" s="48" t="s">
        <v>99</v>
      </c>
      <c r="L353" s="48" t="s">
        <v>100</v>
      </c>
      <c r="M353" s="48">
        <v>7182.4200000000101</v>
      </c>
      <c r="N353" s="48">
        <v>49358.840000000397</v>
      </c>
      <c r="O353" s="48">
        <v>42615.070000000298</v>
      </c>
      <c r="P353" s="48">
        <v>59572.209999999599</v>
      </c>
      <c r="Q353" s="48">
        <v>64638.749999999702</v>
      </c>
    </row>
    <row r="354" spans="1:17" x14ac:dyDescent="0.3">
      <c r="A354" s="34">
        <f>IF($B354='Lookup (hidden)'!$F$12,IF($E354='Lookup (hidden)'!$F$13,IF($D354='Lookup (hidden)'!$F$14,IF($F354='Lookup (hidden)'!$F$15,IF($G354='Lookup (hidden)'!$F$16,IF($H354='Lookup (hidden)'!$F$17,1,0),0),0),0),0),0)</f>
        <v>0</v>
      </c>
      <c r="B354" s="47" t="s">
        <v>73</v>
      </c>
      <c r="C354" s="59"/>
      <c r="D354" s="47" t="s">
        <v>59</v>
      </c>
      <c r="E354" s="47" t="s">
        <v>37</v>
      </c>
      <c r="F354" s="47" t="s">
        <v>37</v>
      </c>
      <c r="G354" s="47" t="s">
        <v>63</v>
      </c>
      <c r="H354" s="47" t="s">
        <v>81</v>
      </c>
      <c r="I354" s="47" t="s">
        <v>96</v>
      </c>
      <c r="J354" s="48">
        <v>1273153.21999999</v>
      </c>
      <c r="K354" s="48">
        <v>1248560.4900000801</v>
      </c>
      <c r="L354" s="48">
        <v>1297719.50000016</v>
      </c>
      <c r="M354" s="48">
        <v>1246357.65000005</v>
      </c>
      <c r="N354" s="48">
        <v>543951.97000003699</v>
      </c>
      <c r="O354" s="48">
        <v>743534.43000009004</v>
      </c>
      <c r="P354" s="48">
        <v>654108.89000006602</v>
      </c>
      <c r="Q354" s="48">
        <v>673916.43000004103</v>
      </c>
    </row>
    <row r="355" spans="1:17" x14ac:dyDescent="0.3">
      <c r="A355" s="34">
        <f>IF($B355='Lookup (hidden)'!$F$12,IF($E355='Lookup (hidden)'!$F$13,IF($D355='Lookup (hidden)'!$F$14,IF($F355='Lookup (hidden)'!$F$15,IF($G355='Lookup (hidden)'!$F$16,IF($H355='Lookup (hidden)'!$F$17,1,0),0),0),0),0),0)</f>
        <v>0</v>
      </c>
      <c r="B355" s="47" t="s">
        <v>73</v>
      </c>
      <c r="C355" s="59"/>
      <c r="D355" s="47" t="s">
        <v>59</v>
      </c>
      <c r="E355" s="47" t="s">
        <v>37</v>
      </c>
      <c r="F355" s="47" t="s">
        <v>37</v>
      </c>
      <c r="G355" s="47" t="s">
        <v>63</v>
      </c>
      <c r="H355" s="47" t="s">
        <v>81</v>
      </c>
      <c r="I355" s="47" t="s">
        <v>97</v>
      </c>
      <c r="J355" s="48">
        <v>4748.25</v>
      </c>
      <c r="K355" s="48">
        <v>1932.16</v>
      </c>
      <c r="L355" s="48">
        <v>1914.28</v>
      </c>
      <c r="M355" s="48">
        <v>92650.689999999595</v>
      </c>
      <c r="N355" s="48">
        <v>697826.32000001695</v>
      </c>
      <c r="O355" s="48">
        <v>528241.91999995895</v>
      </c>
      <c r="P355" s="48">
        <v>742306.44000003696</v>
      </c>
      <c r="Q355" s="48">
        <v>743547.58000004501</v>
      </c>
    </row>
    <row r="356" spans="1:17" x14ac:dyDescent="0.3">
      <c r="A356" s="34">
        <f>IF($B356='Lookup (hidden)'!$F$12,IF($E356='Lookup (hidden)'!$F$13,IF($D356='Lookup (hidden)'!$F$14,IF($F356='Lookup (hidden)'!$F$15,IF($G356='Lookup (hidden)'!$F$16,IF($H356='Lookup (hidden)'!$F$17,1,0),0),0),0),0),0)</f>
        <v>0</v>
      </c>
      <c r="B356" s="47" t="s">
        <v>73</v>
      </c>
      <c r="C356" s="59"/>
      <c r="D356" s="47" t="s">
        <v>60</v>
      </c>
      <c r="E356" s="47" t="s">
        <v>37</v>
      </c>
      <c r="F356" s="47" t="s">
        <v>37</v>
      </c>
      <c r="G356" s="47" t="s">
        <v>63</v>
      </c>
      <c r="H356" s="47" t="s">
        <v>81</v>
      </c>
      <c r="I356" s="47" t="s">
        <v>96</v>
      </c>
      <c r="J356" s="48">
        <v>264701.229999982</v>
      </c>
      <c r="K356" s="48">
        <v>228162.789999987</v>
      </c>
      <c r="L356" s="48">
        <v>250359.510000001</v>
      </c>
      <c r="M356" s="48">
        <v>200485.75000000099</v>
      </c>
      <c r="N356" s="48">
        <v>129424.55999999899</v>
      </c>
      <c r="O356" s="48">
        <v>168465.45999999699</v>
      </c>
      <c r="P356" s="48">
        <v>131987.39000000001</v>
      </c>
      <c r="Q356" s="48">
        <v>150677.97999999899</v>
      </c>
    </row>
    <row r="357" spans="1:17" x14ac:dyDescent="0.3">
      <c r="A357" s="34">
        <f>IF($B357='Lookup (hidden)'!$F$12,IF($E357='Lookup (hidden)'!$F$13,IF($D357='Lookup (hidden)'!$F$14,IF($F357='Lookup (hidden)'!$F$15,IF($G357='Lookup (hidden)'!$F$16,IF($H357='Lookup (hidden)'!$F$17,1,0),0),0),0),0),0)</f>
        <v>0</v>
      </c>
      <c r="B357" s="47" t="s">
        <v>73</v>
      </c>
      <c r="C357" s="59"/>
      <c r="D357" s="47" t="s">
        <v>60</v>
      </c>
      <c r="E357" s="47" t="s">
        <v>37</v>
      </c>
      <c r="F357" s="47" t="s">
        <v>37</v>
      </c>
      <c r="G357" s="47" t="s">
        <v>63</v>
      </c>
      <c r="H357" s="47" t="s">
        <v>81</v>
      </c>
      <c r="I357" s="47" t="s">
        <v>97</v>
      </c>
      <c r="J357" s="63" t="s">
        <v>100</v>
      </c>
      <c r="K357" s="48" t="s">
        <v>99</v>
      </c>
      <c r="L357" s="48" t="s">
        <v>99</v>
      </c>
      <c r="M357" s="48">
        <v>16427.470000000099</v>
      </c>
      <c r="N357" s="48">
        <v>126309.609999999</v>
      </c>
      <c r="O357" s="48">
        <v>85266.0099999995</v>
      </c>
      <c r="P357" s="48">
        <v>135983.62</v>
      </c>
      <c r="Q357" s="48">
        <v>144791.43000000101</v>
      </c>
    </row>
    <row r="358" spans="1:17" x14ac:dyDescent="0.3">
      <c r="A358" s="34">
        <f>IF($B358='Lookup (hidden)'!$F$12,IF($E358='Lookup (hidden)'!$F$13,IF($D358='Lookup (hidden)'!$F$14,IF($F358='Lookup (hidden)'!$F$15,IF($G358='Lookup (hidden)'!$F$16,IF($H358='Lookup (hidden)'!$F$17,1,0),0),0),0),0),0)</f>
        <v>0</v>
      </c>
      <c r="B358" s="47" t="s">
        <v>73</v>
      </c>
      <c r="C358" s="59"/>
      <c r="D358" s="47" t="s">
        <v>58</v>
      </c>
      <c r="E358" s="47" t="s">
        <v>37</v>
      </c>
      <c r="F358" s="47" t="s">
        <v>37</v>
      </c>
      <c r="G358" s="47" t="s">
        <v>64</v>
      </c>
      <c r="H358" s="47" t="s">
        <v>81</v>
      </c>
      <c r="I358" s="47" t="s">
        <v>96</v>
      </c>
      <c r="J358" s="48">
        <v>616863.44000001205</v>
      </c>
      <c r="K358" s="48">
        <v>498227.18000002299</v>
      </c>
      <c r="L358" s="48">
        <v>638176.25000004994</v>
      </c>
      <c r="M358" s="48">
        <v>569205.57000001404</v>
      </c>
      <c r="N358" s="48">
        <v>152046.84999999701</v>
      </c>
      <c r="O358" s="48">
        <v>274570.32999999297</v>
      </c>
      <c r="P358" s="48">
        <v>313430.84999999602</v>
      </c>
      <c r="Q358" s="48">
        <v>321542.34999999602</v>
      </c>
    </row>
    <row r="359" spans="1:17" x14ac:dyDescent="0.3">
      <c r="A359" s="34">
        <f>IF($B359='Lookup (hidden)'!$F$12,IF($E359='Lookup (hidden)'!$F$13,IF($D359='Lookup (hidden)'!$F$14,IF($F359='Lookup (hidden)'!$F$15,IF($G359='Lookup (hidden)'!$F$16,IF($H359='Lookup (hidden)'!$F$17,1,0),0),0),0),0),0)</f>
        <v>0</v>
      </c>
      <c r="B359" s="47" t="s">
        <v>73</v>
      </c>
      <c r="C359" s="59"/>
      <c r="D359" s="47" t="s">
        <v>58</v>
      </c>
      <c r="E359" s="47" t="s">
        <v>37</v>
      </c>
      <c r="F359" s="47" t="s">
        <v>37</v>
      </c>
      <c r="G359" s="47" t="s">
        <v>64</v>
      </c>
      <c r="H359" s="47" t="s">
        <v>81</v>
      </c>
      <c r="I359" s="47" t="s">
        <v>97</v>
      </c>
      <c r="J359" s="63" t="s">
        <v>100</v>
      </c>
      <c r="K359" s="48" t="s">
        <v>99</v>
      </c>
      <c r="L359" s="48" t="s">
        <v>100</v>
      </c>
      <c r="M359" s="48">
        <v>55475.51</v>
      </c>
      <c r="N359" s="48">
        <v>393753.53999998898</v>
      </c>
      <c r="O359" s="48">
        <v>310255.499999994</v>
      </c>
      <c r="P359" s="48">
        <v>421394.67999998899</v>
      </c>
      <c r="Q359" s="48">
        <v>451524.52999998699</v>
      </c>
    </row>
    <row r="360" spans="1:17" x14ac:dyDescent="0.3">
      <c r="A360" s="34">
        <f>IF($B360='Lookup (hidden)'!$F$12,IF($E360='Lookup (hidden)'!$F$13,IF($D360='Lookup (hidden)'!$F$14,IF($F360='Lookup (hidden)'!$F$15,IF($G360='Lookup (hidden)'!$F$16,IF($H360='Lookup (hidden)'!$F$17,1,0),0),0),0),0),0)</f>
        <v>0</v>
      </c>
      <c r="B360" s="47" t="s">
        <v>73</v>
      </c>
      <c r="C360" s="59"/>
      <c r="D360" s="47" t="s">
        <v>59</v>
      </c>
      <c r="E360" s="47" t="s">
        <v>37</v>
      </c>
      <c r="F360" s="47" t="s">
        <v>37</v>
      </c>
      <c r="G360" s="47" t="s">
        <v>64</v>
      </c>
      <c r="H360" s="47" t="s">
        <v>81</v>
      </c>
      <c r="I360" s="47" t="s">
        <v>96</v>
      </c>
      <c r="J360" s="48">
        <v>6544505.0100062396</v>
      </c>
      <c r="K360" s="48">
        <v>6351200.2200053297</v>
      </c>
      <c r="L360" s="48">
        <v>6461194.4300053604</v>
      </c>
      <c r="M360" s="48">
        <v>5741668.2999988496</v>
      </c>
      <c r="N360" s="48">
        <v>2355992.3999991599</v>
      </c>
      <c r="O360" s="48">
        <v>3257532.4699990498</v>
      </c>
      <c r="P360" s="48">
        <v>2781769.1099987598</v>
      </c>
      <c r="Q360" s="48">
        <v>2779126.0499987402</v>
      </c>
    </row>
    <row r="361" spans="1:17" x14ac:dyDescent="0.3">
      <c r="A361" s="34">
        <f>IF($B361='Lookup (hidden)'!$F$12,IF($E361='Lookup (hidden)'!$F$13,IF($D361='Lookup (hidden)'!$F$14,IF($F361='Lookup (hidden)'!$F$15,IF($G361='Lookup (hidden)'!$F$16,IF($H361='Lookup (hidden)'!$F$17,1,0),0),0),0),0),0)</f>
        <v>0</v>
      </c>
      <c r="B361" s="47" t="s">
        <v>73</v>
      </c>
      <c r="C361" s="59"/>
      <c r="D361" s="47" t="s">
        <v>59</v>
      </c>
      <c r="E361" s="47" t="s">
        <v>37</v>
      </c>
      <c r="F361" s="47" t="s">
        <v>37</v>
      </c>
      <c r="G361" s="47" t="s">
        <v>64</v>
      </c>
      <c r="H361" s="47" t="s">
        <v>81</v>
      </c>
      <c r="I361" s="47" t="s">
        <v>97</v>
      </c>
      <c r="J361" s="48">
        <v>1697.5</v>
      </c>
      <c r="K361" s="48">
        <v>2505</v>
      </c>
      <c r="L361" s="48">
        <v>2533.3000000000002</v>
      </c>
      <c r="M361" s="48">
        <v>543647.72999997705</v>
      </c>
      <c r="N361" s="48">
        <v>3858625.3699997701</v>
      </c>
      <c r="O361" s="48">
        <v>3127294.5600002599</v>
      </c>
      <c r="P361" s="48">
        <v>4201383.6199990502</v>
      </c>
      <c r="Q361" s="48">
        <v>4409192.2499986002</v>
      </c>
    </row>
    <row r="362" spans="1:17" x14ac:dyDescent="0.3">
      <c r="A362" s="34">
        <f>IF($B362='Lookup (hidden)'!$F$12,IF($E362='Lookup (hidden)'!$F$13,IF($D362='Lookup (hidden)'!$F$14,IF($F362='Lookup (hidden)'!$F$15,IF($G362='Lookup (hidden)'!$F$16,IF($H362='Lookup (hidden)'!$F$17,1,0),0),0),0),0),0)</f>
        <v>0</v>
      </c>
      <c r="B362" s="47" t="s">
        <v>73</v>
      </c>
      <c r="C362" s="59"/>
      <c r="D362" s="47" t="s">
        <v>60</v>
      </c>
      <c r="E362" s="47" t="s">
        <v>37</v>
      </c>
      <c r="F362" s="47" t="s">
        <v>37</v>
      </c>
      <c r="G362" s="47" t="s">
        <v>64</v>
      </c>
      <c r="H362" s="47" t="s">
        <v>81</v>
      </c>
      <c r="I362" s="47" t="s">
        <v>96</v>
      </c>
      <c r="J362" s="48">
        <v>1266811.0800000599</v>
      </c>
      <c r="K362" s="48">
        <v>1285844.2700000301</v>
      </c>
      <c r="L362" s="48">
        <v>1299860.86000028</v>
      </c>
      <c r="M362" s="48">
        <v>1064070.68000002</v>
      </c>
      <c r="N362" s="48">
        <v>573069.34000003699</v>
      </c>
      <c r="O362" s="48">
        <v>807969.94999994501</v>
      </c>
      <c r="P362" s="48">
        <v>681060.96999999403</v>
      </c>
      <c r="Q362" s="48">
        <v>630089.030000014</v>
      </c>
    </row>
    <row r="363" spans="1:17" x14ac:dyDescent="0.3">
      <c r="A363" s="34">
        <f>IF($B363='Lookup (hidden)'!$F$12,IF($E363='Lookup (hidden)'!$F$13,IF($D363='Lookup (hidden)'!$F$14,IF($F363='Lookup (hidden)'!$F$15,IF($G363='Lookup (hidden)'!$F$16,IF($H363='Lookup (hidden)'!$F$17,1,0),0),0),0),0),0)</f>
        <v>0</v>
      </c>
      <c r="B363" s="47" t="s">
        <v>73</v>
      </c>
      <c r="C363" s="59"/>
      <c r="D363" s="47" t="s">
        <v>60</v>
      </c>
      <c r="E363" s="47" t="s">
        <v>37</v>
      </c>
      <c r="F363" s="47" t="s">
        <v>37</v>
      </c>
      <c r="G363" s="47" t="s">
        <v>64</v>
      </c>
      <c r="H363" s="47" t="s">
        <v>81</v>
      </c>
      <c r="I363" s="47" t="s">
        <v>97</v>
      </c>
      <c r="J363" s="62" t="s">
        <v>99</v>
      </c>
      <c r="K363" s="49" t="s">
        <v>100</v>
      </c>
      <c r="L363" s="49" t="s">
        <v>99</v>
      </c>
      <c r="M363" s="48">
        <v>94128.390000000596</v>
      </c>
      <c r="N363" s="48">
        <v>724011.30999998702</v>
      </c>
      <c r="O363" s="48">
        <v>539778.06999997399</v>
      </c>
      <c r="P363" s="48">
        <v>767710.75000002596</v>
      </c>
      <c r="Q363" s="48">
        <v>790876.79999999795</v>
      </c>
    </row>
    <row r="364" spans="1:17" x14ac:dyDescent="0.3">
      <c r="A364" s="34">
        <f>IF($B364='Lookup (hidden)'!$F$12,IF($E364='Lookup (hidden)'!$F$13,IF($D364='Lookup (hidden)'!$F$14,IF($F364='Lookup (hidden)'!$F$15,IF($G364='Lookup (hidden)'!$F$16,IF($H364='Lookup (hidden)'!$F$17,1,0),0),0),0),0),0)</f>
        <v>0</v>
      </c>
      <c r="B364" s="47" t="s">
        <v>69</v>
      </c>
      <c r="C364" s="59"/>
      <c r="D364" s="47" t="s">
        <v>58</v>
      </c>
      <c r="E364" s="47" t="s">
        <v>37</v>
      </c>
      <c r="F364" s="47" t="s">
        <v>37</v>
      </c>
      <c r="G364" s="47" t="s">
        <v>63</v>
      </c>
      <c r="H364" s="47" t="s">
        <v>81</v>
      </c>
      <c r="I364" s="47" t="s">
        <v>96</v>
      </c>
      <c r="J364" s="48">
        <v>888030.09999996296</v>
      </c>
      <c r="K364" s="48">
        <v>759712.64999997895</v>
      </c>
      <c r="L364" s="48">
        <v>921070.97999995796</v>
      </c>
      <c r="M364" s="48">
        <v>827671.229999976</v>
      </c>
      <c r="N364" s="48">
        <v>304771.739999999</v>
      </c>
      <c r="O364" s="48">
        <v>484933.44999999303</v>
      </c>
      <c r="P364" s="48">
        <v>576007.59999999194</v>
      </c>
      <c r="Q364" s="48">
        <v>608173.33999999403</v>
      </c>
    </row>
    <row r="365" spans="1:17" x14ac:dyDescent="0.3">
      <c r="A365" s="34">
        <f>IF($B365='Lookup (hidden)'!$F$12,IF($E365='Lookup (hidden)'!$F$13,IF($D365='Lookup (hidden)'!$F$14,IF($F365='Lookup (hidden)'!$F$15,IF($G365='Lookup (hidden)'!$F$16,IF($H365='Lookup (hidden)'!$F$17,1,0),0),0),0),0),0)</f>
        <v>0</v>
      </c>
      <c r="B365" s="47" t="s">
        <v>69</v>
      </c>
      <c r="C365" s="59"/>
      <c r="D365" s="47" t="s">
        <v>58</v>
      </c>
      <c r="E365" s="47" t="s">
        <v>37</v>
      </c>
      <c r="F365" s="47" t="s">
        <v>37</v>
      </c>
      <c r="G365" s="47" t="s">
        <v>63</v>
      </c>
      <c r="H365" s="47" t="s">
        <v>81</v>
      </c>
      <c r="I365" s="47" t="s">
        <v>97</v>
      </c>
      <c r="J365" s="49">
        <v>4695.87</v>
      </c>
      <c r="K365" s="49">
        <v>4435.75</v>
      </c>
      <c r="L365" s="49">
        <v>6871.42</v>
      </c>
      <c r="M365" s="48">
        <v>53937.729999999698</v>
      </c>
      <c r="N365" s="48">
        <v>394838.999999994</v>
      </c>
      <c r="O365" s="48">
        <v>364464.56999999599</v>
      </c>
      <c r="P365" s="48">
        <v>452207.499999989</v>
      </c>
      <c r="Q365" s="48">
        <v>506656.62999998103</v>
      </c>
    </row>
    <row r="366" spans="1:17" x14ac:dyDescent="0.3">
      <c r="A366" s="34">
        <f>IF($B366='Lookup (hidden)'!$F$12,IF($E366='Lookup (hidden)'!$F$13,IF($D366='Lookup (hidden)'!$F$14,IF($F366='Lookup (hidden)'!$F$15,IF($G366='Lookup (hidden)'!$F$16,IF($H366='Lookup (hidden)'!$F$17,1,0),0),0),0),0),0)</f>
        <v>0</v>
      </c>
      <c r="B366" s="47" t="s">
        <v>69</v>
      </c>
      <c r="C366" s="59"/>
      <c r="D366" s="47" t="s">
        <v>59</v>
      </c>
      <c r="E366" s="47" t="s">
        <v>37</v>
      </c>
      <c r="F366" s="47" t="s">
        <v>37</v>
      </c>
      <c r="G366" s="47" t="s">
        <v>63</v>
      </c>
      <c r="H366" s="47" t="s">
        <v>81</v>
      </c>
      <c r="I366" s="47" t="s">
        <v>96</v>
      </c>
      <c r="J366" s="48">
        <v>6388112.6500023399</v>
      </c>
      <c r="K366" s="48">
        <v>6030088.2500021597</v>
      </c>
      <c r="L366" s="48">
        <v>6260838.4700021101</v>
      </c>
      <c r="M366" s="48">
        <v>5686751.3000016902</v>
      </c>
      <c r="N366" s="48">
        <v>2085463.59000016</v>
      </c>
      <c r="O366" s="48">
        <v>2840910.29000038</v>
      </c>
      <c r="P366" s="48">
        <v>2983278.1600004099</v>
      </c>
      <c r="Q366" s="48">
        <v>2872041.4700003001</v>
      </c>
    </row>
    <row r="367" spans="1:17" x14ac:dyDescent="0.3">
      <c r="A367" s="34">
        <f>IF($B367='Lookup (hidden)'!$F$12,IF($E367='Lookup (hidden)'!$F$13,IF($D367='Lookup (hidden)'!$F$14,IF($F367='Lookup (hidden)'!$F$15,IF($G367='Lookup (hidden)'!$F$16,IF($H367='Lookup (hidden)'!$F$17,1,0),0),0),0),0),0)</f>
        <v>0</v>
      </c>
      <c r="B367" s="47" t="s">
        <v>69</v>
      </c>
      <c r="C367" s="59"/>
      <c r="D367" s="47" t="s">
        <v>59</v>
      </c>
      <c r="E367" s="47" t="s">
        <v>37</v>
      </c>
      <c r="F367" s="47" t="s">
        <v>37</v>
      </c>
      <c r="G367" s="47" t="s">
        <v>63</v>
      </c>
      <c r="H367" s="47" t="s">
        <v>81</v>
      </c>
      <c r="I367" s="47" t="s">
        <v>97</v>
      </c>
      <c r="J367" s="49">
        <v>35585.81</v>
      </c>
      <c r="K367" s="49">
        <v>34967.46</v>
      </c>
      <c r="L367" s="49">
        <v>42075.5099999999</v>
      </c>
      <c r="M367" s="48">
        <v>594894.18999996304</v>
      </c>
      <c r="N367" s="48">
        <v>4207461.5700010704</v>
      </c>
      <c r="O367" s="48">
        <v>3642633.8300009598</v>
      </c>
      <c r="P367" s="48">
        <v>3989465.7200011299</v>
      </c>
      <c r="Q367" s="48">
        <v>4592393.6200005999</v>
      </c>
    </row>
    <row r="368" spans="1:17" x14ac:dyDescent="0.3">
      <c r="A368" s="34">
        <f>IF($B368='Lookup (hidden)'!$F$12,IF($E368='Lookup (hidden)'!$F$13,IF($D368='Lookup (hidden)'!$F$14,IF($F368='Lookup (hidden)'!$F$15,IF($G368='Lookup (hidden)'!$F$16,IF($H368='Lookup (hidden)'!$F$17,1,0),0),0),0),0),0)</f>
        <v>0</v>
      </c>
      <c r="B368" s="47" t="s">
        <v>69</v>
      </c>
      <c r="C368" s="59"/>
      <c r="D368" s="47" t="s">
        <v>60</v>
      </c>
      <c r="E368" s="47" t="s">
        <v>37</v>
      </c>
      <c r="F368" s="47" t="s">
        <v>37</v>
      </c>
      <c r="G368" s="47" t="s">
        <v>63</v>
      </c>
      <c r="H368" s="47" t="s">
        <v>81</v>
      </c>
      <c r="I368" s="47" t="s">
        <v>96</v>
      </c>
      <c r="J368" s="48">
        <v>1333449.9900000701</v>
      </c>
      <c r="K368" s="48">
        <v>1294764.2800000501</v>
      </c>
      <c r="L368" s="48">
        <v>1274252.0800000599</v>
      </c>
      <c r="M368" s="48">
        <v>1125793.3000000301</v>
      </c>
      <c r="N368" s="48">
        <v>472680.26000000199</v>
      </c>
      <c r="O368" s="48">
        <v>789354.800000004</v>
      </c>
      <c r="P368" s="48">
        <v>787698.46000000101</v>
      </c>
      <c r="Q368" s="48">
        <v>728531.43000000902</v>
      </c>
    </row>
    <row r="369" spans="1:17" x14ac:dyDescent="0.3">
      <c r="A369" s="34">
        <f>IF($B369='Lookup (hidden)'!$F$12,IF($E369='Lookup (hidden)'!$F$13,IF($D369='Lookup (hidden)'!$F$14,IF($F369='Lookup (hidden)'!$F$15,IF($G369='Lookup (hidden)'!$F$16,IF($H369='Lookup (hidden)'!$F$17,1,0),0),0),0),0),0)</f>
        <v>0</v>
      </c>
      <c r="B369" s="47" t="s">
        <v>69</v>
      </c>
      <c r="C369" s="59"/>
      <c r="D369" s="47" t="s">
        <v>60</v>
      </c>
      <c r="E369" s="47" t="s">
        <v>37</v>
      </c>
      <c r="F369" s="47" t="s">
        <v>37</v>
      </c>
      <c r="G369" s="47" t="s">
        <v>63</v>
      </c>
      <c r="H369" s="47" t="s">
        <v>81</v>
      </c>
      <c r="I369" s="47" t="s">
        <v>97</v>
      </c>
      <c r="J369" s="48">
        <v>4322.25</v>
      </c>
      <c r="K369" s="48">
        <v>4101.7</v>
      </c>
      <c r="L369" s="48">
        <v>4399.7</v>
      </c>
      <c r="M369" s="48">
        <v>100468.100000001</v>
      </c>
      <c r="N369" s="48">
        <v>799243.11999995494</v>
      </c>
      <c r="O369" s="48">
        <v>681905.25999996299</v>
      </c>
      <c r="P369" s="48">
        <v>719756.95999995805</v>
      </c>
      <c r="Q369" s="48">
        <v>782100.35999995505</v>
      </c>
    </row>
    <row r="370" spans="1:17" x14ac:dyDescent="0.3">
      <c r="A370" s="34">
        <f>IF($B370='Lookup (hidden)'!$F$12,IF($E370='Lookup (hidden)'!$F$13,IF($D370='Lookup (hidden)'!$F$14,IF($F370='Lookup (hidden)'!$F$15,IF($G370='Lookup (hidden)'!$F$16,IF($H370='Lookup (hidden)'!$F$17,1,0),0),0),0),0),0)</f>
        <v>0</v>
      </c>
      <c r="B370" s="47" t="s">
        <v>69</v>
      </c>
      <c r="C370" s="59"/>
      <c r="D370" s="47" t="s">
        <v>58</v>
      </c>
      <c r="E370" s="47" t="s">
        <v>37</v>
      </c>
      <c r="F370" s="47" t="s">
        <v>37</v>
      </c>
      <c r="G370" s="47" t="s">
        <v>64</v>
      </c>
      <c r="H370" s="47" t="s">
        <v>81</v>
      </c>
      <c r="I370" s="47" t="s">
        <v>96</v>
      </c>
      <c r="J370" s="48">
        <v>11486899.2299958</v>
      </c>
      <c r="K370" s="48">
        <v>8932126.0500001293</v>
      </c>
      <c r="L370" s="48">
        <v>11276843.389995901</v>
      </c>
      <c r="M370" s="48">
        <v>10183183.489998</v>
      </c>
      <c r="N370" s="48">
        <v>3043094.2300001499</v>
      </c>
      <c r="O370" s="48">
        <v>4341933.1900001904</v>
      </c>
      <c r="P370" s="48">
        <v>5877272.30999933</v>
      </c>
      <c r="Q370" s="48">
        <v>6036570.0899993302</v>
      </c>
    </row>
    <row r="371" spans="1:17" x14ac:dyDescent="0.3">
      <c r="A371" s="34">
        <f>IF($B371='Lookup (hidden)'!$F$12,IF($E371='Lookup (hidden)'!$F$13,IF($D371='Lookup (hidden)'!$F$14,IF($F371='Lookup (hidden)'!$F$15,IF($G371='Lookup (hidden)'!$F$16,IF($H371='Lookup (hidden)'!$F$17,1,0),0),0),0),0),0)</f>
        <v>0</v>
      </c>
      <c r="B371" s="47" t="s">
        <v>69</v>
      </c>
      <c r="C371" s="59"/>
      <c r="D371" s="47" t="s">
        <v>58</v>
      </c>
      <c r="E371" s="47" t="s">
        <v>37</v>
      </c>
      <c r="F371" s="47" t="s">
        <v>37</v>
      </c>
      <c r="G371" s="47" t="s">
        <v>64</v>
      </c>
      <c r="H371" s="47" t="s">
        <v>81</v>
      </c>
      <c r="I371" s="47" t="s">
        <v>97</v>
      </c>
      <c r="J371" s="48">
        <v>16948.7</v>
      </c>
      <c r="K371" s="48">
        <v>14859.98</v>
      </c>
      <c r="L371" s="48">
        <v>19557.169999999998</v>
      </c>
      <c r="M371" s="48">
        <v>659673.66999997804</v>
      </c>
      <c r="N371" s="48">
        <v>6406191.8699990697</v>
      </c>
      <c r="O371" s="48">
        <v>5352605.4899997003</v>
      </c>
      <c r="P371" s="48">
        <v>6302277.1399988197</v>
      </c>
      <c r="Q371" s="48">
        <v>7235933.45999802</v>
      </c>
    </row>
    <row r="372" spans="1:17" x14ac:dyDescent="0.3">
      <c r="A372" s="34">
        <f>IF($B372='Lookup (hidden)'!$F$12,IF($E372='Lookup (hidden)'!$F$13,IF($D372='Lookup (hidden)'!$F$14,IF($F372='Lookup (hidden)'!$F$15,IF($G372='Lookup (hidden)'!$F$16,IF($H372='Lookup (hidden)'!$F$17,1,0),0),0),0),0),0)</f>
        <v>0</v>
      </c>
      <c r="B372" s="47" t="s">
        <v>69</v>
      </c>
      <c r="C372" s="59"/>
      <c r="D372" s="47" t="s">
        <v>59</v>
      </c>
      <c r="E372" s="47" t="s">
        <v>37</v>
      </c>
      <c r="F372" s="47" t="s">
        <v>37</v>
      </c>
      <c r="G372" s="47" t="s">
        <v>64</v>
      </c>
      <c r="H372" s="47" t="s">
        <v>81</v>
      </c>
      <c r="I372" s="47" t="s">
        <v>96</v>
      </c>
      <c r="J372" s="48">
        <v>96440772.370145798</v>
      </c>
      <c r="K372" s="48">
        <v>91957535.220179498</v>
      </c>
      <c r="L372" s="48">
        <v>94178375.920152903</v>
      </c>
      <c r="M372" s="48">
        <v>84883933.680205807</v>
      </c>
      <c r="N372" s="48">
        <v>27865741.2599889</v>
      </c>
      <c r="O372" s="48">
        <v>36673972.640009798</v>
      </c>
      <c r="P372" s="48">
        <v>37762462.120015197</v>
      </c>
      <c r="Q372" s="48">
        <v>36717598.8800008</v>
      </c>
    </row>
    <row r="373" spans="1:17" x14ac:dyDescent="0.3">
      <c r="A373" s="34">
        <f>IF($B373='Lookup (hidden)'!$F$12,IF($E373='Lookup (hidden)'!$F$13,IF($D373='Lookup (hidden)'!$F$14,IF($F373='Lookup (hidden)'!$F$15,IF($G373='Lookup (hidden)'!$F$16,IF($H373='Lookup (hidden)'!$F$17,1,0),0),0),0),0),0)</f>
        <v>0</v>
      </c>
      <c r="B373" s="47" t="s">
        <v>69</v>
      </c>
      <c r="C373" s="59"/>
      <c r="D373" s="47" t="s">
        <v>59</v>
      </c>
      <c r="E373" s="47" t="s">
        <v>37</v>
      </c>
      <c r="F373" s="47" t="s">
        <v>37</v>
      </c>
      <c r="G373" s="47" t="s">
        <v>64</v>
      </c>
      <c r="H373" s="47" t="s">
        <v>81</v>
      </c>
      <c r="I373" s="47" t="s">
        <v>97</v>
      </c>
      <c r="J373" s="48">
        <v>266974.36000000301</v>
      </c>
      <c r="K373" s="48">
        <v>264512.93000000302</v>
      </c>
      <c r="L373" s="48">
        <v>327865.35000000201</v>
      </c>
      <c r="M373" s="48">
        <v>9375201.1399934404</v>
      </c>
      <c r="N373" s="48">
        <v>72670927.010155395</v>
      </c>
      <c r="O373" s="48">
        <v>64460979.590194702</v>
      </c>
      <c r="P373" s="48">
        <v>68361512.140202999</v>
      </c>
      <c r="Q373" s="48">
        <v>75330360.830134094</v>
      </c>
    </row>
    <row r="374" spans="1:17" x14ac:dyDescent="0.3">
      <c r="A374" s="34">
        <f>IF($B374='Lookup (hidden)'!$F$12,IF($E374='Lookup (hidden)'!$F$13,IF($D374='Lookup (hidden)'!$F$14,IF($F374='Lookup (hidden)'!$F$15,IF($G374='Lookup (hidden)'!$F$16,IF($H374='Lookup (hidden)'!$F$17,1,0),0),0),0),0),0)</f>
        <v>0</v>
      </c>
      <c r="B374" s="47" t="s">
        <v>69</v>
      </c>
      <c r="C374" s="59"/>
      <c r="D374" s="47" t="s">
        <v>60</v>
      </c>
      <c r="E374" s="47" t="s">
        <v>37</v>
      </c>
      <c r="F374" s="47" t="s">
        <v>37</v>
      </c>
      <c r="G374" s="47" t="s">
        <v>64</v>
      </c>
      <c r="H374" s="47" t="s">
        <v>81</v>
      </c>
      <c r="I374" s="47" t="s">
        <v>96</v>
      </c>
      <c r="J374" s="48">
        <v>19750664.790002301</v>
      </c>
      <c r="K374" s="48">
        <v>18868189.8599976</v>
      </c>
      <c r="L374" s="48">
        <v>18905210.1799962</v>
      </c>
      <c r="M374" s="48">
        <v>16358658.2099861</v>
      </c>
      <c r="N374" s="48">
        <v>7167469.6299996804</v>
      </c>
      <c r="O374" s="48">
        <v>9064170.9799998701</v>
      </c>
      <c r="P374" s="48">
        <v>9357325.9600006696</v>
      </c>
      <c r="Q374" s="48">
        <v>8871421.8399994001</v>
      </c>
    </row>
    <row r="375" spans="1:17" x14ac:dyDescent="0.3">
      <c r="A375" s="34">
        <f>IF($B375='Lookup (hidden)'!$F$12,IF($E375='Lookup (hidden)'!$F$13,IF($D375='Lookup (hidden)'!$F$14,IF($F375='Lookup (hidden)'!$F$15,IF($G375='Lookup (hidden)'!$F$16,IF($H375='Lookup (hidden)'!$F$17,1,0),0),0),0),0),0)</f>
        <v>0</v>
      </c>
      <c r="B375" s="47" t="s">
        <v>69</v>
      </c>
      <c r="C375" s="59"/>
      <c r="D375" s="47" t="s">
        <v>60</v>
      </c>
      <c r="E375" s="47" t="s">
        <v>37</v>
      </c>
      <c r="F375" s="47" t="s">
        <v>37</v>
      </c>
      <c r="G375" s="47" t="s">
        <v>64</v>
      </c>
      <c r="H375" s="47" t="s">
        <v>81</v>
      </c>
      <c r="I375" s="47" t="s">
        <v>97</v>
      </c>
      <c r="J375" s="48">
        <v>26084.92</v>
      </c>
      <c r="K375" s="48">
        <v>24415.22</v>
      </c>
      <c r="L375" s="48">
        <v>27066.66</v>
      </c>
      <c r="M375" s="48">
        <v>1684036.23000018</v>
      </c>
      <c r="N375" s="48">
        <v>14036409.9499871</v>
      </c>
      <c r="O375" s="48">
        <v>12070651.8299907</v>
      </c>
      <c r="P375" s="48">
        <v>12546969.219990199</v>
      </c>
      <c r="Q375" s="48">
        <v>13722664.3299881</v>
      </c>
    </row>
    <row r="376" spans="1:17" x14ac:dyDescent="0.3">
      <c r="A376" s="34">
        <f>IF($B376='Lookup (hidden)'!$F$12,IF($E376='Lookup (hidden)'!$F$13,IF($D376='Lookup (hidden)'!$F$14,IF($F376='Lookup (hidden)'!$F$15,IF($G376='Lookup (hidden)'!$F$16,IF($H376='Lookup (hidden)'!$F$17,1,0),0),0),0),0),0)</f>
        <v>0</v>
      </c>
      <c r="B376" s="47" t="s">
        <v>80</v>
      </c>
      <c r="C376" s="59"/>
      <c r="D376" s="47" t="s">
        <v>58</v>
      </c>
      <c r="E376" s="47" t="s">
        <v>37</v>
      </c>
      <c r="F376" s="47" t="s">
        <v>37</v>
      </c>
      <c r="G376" s="47" t="s">
        <v>37</v>
      </c>
      <c r="H376" s="47" t="s">
        <v>72</v>
      </c>
      <c r="I376" s="47" t="s">
        <v>96</v>
      </c>
      <c r="J376" s="48">
        <v>2262733.8200005</v>
      </c>
      <c r="K376" s="48">
        <v>1980501.92000042</v>
      </c>
      <c r="L376" s="48">
        <v>2473150.8900007098</v>
      </c>
      <c r="M376" s="48">
        <v>2302606.1500006798</v>
      </c>
      <c r="N376" s="48">
        <v>1078479.1499999701</v>
      </c>
      <c r="O376" s="48">
        <v>1630438.13000028</v>
      </c>
      <c r="P376" s="48">
        <v>2016577.63000049</v>
      </c>
      <c r="Q376" s="48">
        <v>2363810.2700005001</v>
      </c>
    </row>
    <row r="377" spans="1:17" x14ac:dyDescent="0.3">
      <c r="A377" s="34">
        <f>IF($B377='Lookup (hidden)'!$F$12,IF($E377='Lookup (hidden)'!$F$13,IF($D377='Lookup (hidden)'!$F$14,IF($F377='Lookup (hidden)'!$F$15,IF($G377='Lookup (hidden)'!$F$16,IF($H377='Lookup (hidden)'!$F$17,1,0),0),0),0),0),0)</f>
        <v>0</v>
      </c>
      <c r="B377" s="47" t="s">
        <v>80</v>
      </c>
      <c r="C377" s="59"/>
      <c r="D377" s="47" t="s">
        <v>58</v>
      </c>
      <c r="E377" s="47" t="s">
        <v>37</v>
      </c>
      <c r="F377" s="47" t="s">
        <v>37</v>
      </c>
      <c r="G377" s="47" t="s">
        <v>37</v>
      </c>
      <c r="H377" s="47" t="s">
        <v>72</v>
      </c>
      <c r="I377" s="47" t="s">
        <v>97</v>
      </c>
      <c r="J377" s="48">
        <v>28729.779999999901</v>
      </c>
      <c r="K377" s="48">
        <v>25629.0999999999</v>
      </c>
      <c r="L377" s="48">
        <v>41291.929999999797</v>
      </c>
      <c r="M377" s="48">
        <v>94375.060000003097</v>
      </c>
      <c r="N377" s="48">
        <v>657160.749999939</v>
      </c>
      <c r="O377" s="48">
        <v>437995.42999999702</v>
      </c>
      <c r="P377" s="48">
        <v>604237.50999994704</v>
      </c>
      <c r="Q377" s="48">
        <v>702371.92999994103</v>
      </c>
    </row>
    <row r="378" spans="1:17" x14ac:dyDescent="0.3">
      <c r="A378" s="34">
        <f>IF($B378='Lookup (hidden)'!$F$12,IF($E378='Lookup (hidden)'!$F$13,IF($D378='Lookup (hidden)'!$F$14,IF($F378='Lookup (hidden)'!$F$15,IF($G378='Lookup (hidden)'!$F$16,IF($H378='Lookup (hidden)'!$F$17,1,0),0),0),0),0),0)</f>
        <v>0</v>
      </c>
      <c r="B378" s="47" t="s">
        <v>80</v>
      </c>
      <c r="C378" s="59"/>
      <c r="D378" s="47" t="s">
        <v>59</v>
      </c>
      <c r="E378" s="47" t="s">
        <v>37</v>
      </c>
      <c r="F378" s="47" t="s">
        <v>37</v>
      </c>
      <c r="G378" s="47" t="s">
        <v>37</v>
      </c>
      <c r="H378" s="47" t="s">
        <v>72</v>
      </c>
      <c r="I378" s="47" t="s">
        <v>96</v>
      </c>
      <c r="J378" s="48">
        <v>31091845.949868798</v>
      </c>
      <c r="K378" s="48">
        <v>30679054.5198754</v>
      </c>
      <c r="L378" s="48">
        <v>31080629.309872601</v>
      </c>
      <c r="M378" s="48">
        <v>30522190.4998753</v>
      </c>
      <c r="N378" s="48">
        <v>17662614.279976401</v>
      </c>
      <c r="O378" s="48">
        <v>23617990.699937101</v>
      </c>
      <c r="P378" s="48">
        <v>23221433.579940099</v>
      </c>
      <c r="Q378" s="48">
        <v>24420847.629942801</v>
      </c>
    </row>
    <row r="379" spans="1:17" x14ac:dyDescent="0.3">
      <c r="A379" s="34">
        <f>IF($B379='Lookup (hidden)'!$F$12,IF($E379='Lookup (hidden)'!$F$13,IF($D379='Lookup (hidden)'!$F$14,IF($F379='Lookup (hidden)'!$F$15,IF($G379='Lookup (hidden)'!$F$16,IF($H379='Lookup (hidden)'!$F$17,1,0),0),0),0),0),0)</f>
        <v>0</v>
      </c>
      <c r="B379" s="47" t="s">
        <v>80</v>
      </c>
      <c r="C379" s="59"/>
      <c r="D379" s="47" t="s">
        <v>59</v>
      </c>
      <c r="E379" s="47" t="s">
        <v>37</v>
      </c>
      <c r="F379" s="47" t="s">
        <v>37</v>
      </c>
      <c r="G379" s="47" t="s">
        <v>37</v>
      </c>
      <c r="H379" s="47" t="s">
        <v>72</v>
      </c>
      <c r="I379" s="47" t="s">
        <v>97</v>
      </c>
      <c r="J379" s="48">
        <v>463575.54999998602</v>
      </c>
      <c r="K379" s="48">
        <v>605185.54000001901</v>
      </c>
      <c r="L379" s="48">
        <v>572790.05999999505</v>
      </c>
      <c r="M379" s="48">
        <v>1609701.6600006199</v>
      </c>
      <c r="N379" s="48">
        <v>13117661.7299773</v>
      </c>
      <c r="O379" s="48">
        <v>8914347.1900009401</v>
      </c>
      <c r="P379" s="48">
        <v>10496052.569992499</v>
      </c>
      <c r="Q379" s="48">
        <v>11713528.9499826</v>
      </c>
    </row>
    <row r="380" spans="1:17" x14ac:dyDescent="0.3">
      <c r="A380" s="34">
        <f>IF($B380='Lookup (hidden)'!$F$12,IF($E380='Lookup (hidden)'!$F$13,IF($D380='Lookup (hidden)'!$F$14,IF($F380='Lookup (hidden)'!$F$15,IF($G380='Lookup (hidden)'!$F$16,IF($H380='Lookup (hidden)'!$F$17,1,0),0),0),0),0),0)</f>
        <v>0</v>
      </c>
      <c r="B380" s="47" t="s">
        <v>80</v>
      </c>
      <c r="C380" s="59"/>
      <c r="D380" s="47" t="s">
        <v>60</v>
      </c>
      <c r="E380" s="47" t="s">
        <v>37</v>
      </c>
      <c r="F380" s="47" t="s">
        <v>37</v>
      </c>
      <c r="G380" s="47" t="s">
        <v>37</v>
      </c>
      <c r="H380" s="47" t="s">
        <v>72</v>
      </c>
      <c r="I380" s="47" t="s">
        <v>96</v>
      </c>
      <c r="J380" s="48">
        <v>6082635.4900040301</v>
      </c>
      <c r="K380" s="48">
        <v>6029773.4900044696</v>
      </c>
      <c r="L380" s="48">
        <v>5909269.6400039801</v>
      </c>
      <c r="M380" s="48">
        <v>5605724.0300018899</v>
      </c>
      <c r="N380" s="48">
        <v>3843215.6300010998</v>
      </c>
      <c r="O380" s="48">
        <v>5058213.7600037102</v>
      </c>
      <c r="P380" s="48">
        <v>4697076.1500019096</v>
      </c>
      <c r="Q380" s="48">
        <v>4910565.7200028496</v>
      </c>
    </row>
    <row r="381" spans="1:17" x14ac:dyDescent="0.3">
      <c r="A381" s="34">
        <f>IF($B381='Lookup (hidden)'!$F$12,IF($E381='Lookup (hidden)'!$F$13,IF($D381='Lookup (hidden)'!$F$14,IF($F381='Lookup (hidden)'!$F$15,IF($G381='Lookup (hidden)'!$F$16,IF($H381='Lookup (hidden)'!$F$17,1,0),0),0),0),0),0)</f>
        <v>0</v>
      </c>
      <c r="B381" s="47" t="s">
        <v>80</v>
      </c>
      <c r="C381" s="59"/>
      <c r="D381" s="47" t="s">
        <v>60</v>
      </c>
      <c r="E381" s="47" t="s">
        <v>37</v>
      </c>
      <c r="F381" s="47" t="s">
        <v>37</v>
      </c>
      <c r="G381" s="47" t="s">
        <v>37</v>
      </c>
      <c r="H381" s="47" t="s">
        <v>72</v>
      </c>
      <c r="I381" s="47" t="s">
        <v>97</v>
      </c>
      <c r="J381" s="48">
        <v>96587.539999999004</v>
      </c>
      <c r="K381" s="48">
        <v>114911.869999995</v>
      </c>
      <c r="L381" s="48">
        <v>110148.239999996</v>
      </c>
      <c r="M381" s="48">
        <v>314004.55999998702</v>
      </c>
      <c r="N381" s="48">
        <v>2476752.5300010699</v>
      </c>
      <c r="O381" s="48">
        <v>1605933.93000027</v>
      </c>
      <c r="P381" s="48">
        <v>1884550.9700005699</v>
      </c>
      <c r="Q381" s="48">
        <v>2085123.9500005399</v>
      </c>
    </row>
    <row r="382" spans="1:17" x14ac:dyDescent="0.3">
      <c r="A382" s="34">
        <f>IF($B382='Lookup (hidden)'!$F$12,IF($E382='Lookup (hidden)'!$F$13,IF($D382='Lookup (hidden)'!$F$14,IF($F382='Lookup (hidden)'!$F$15,IF($G382='Lookup (hidden)'!$F$16,IF($H382='Lookup (hidden)'!$F$17,1,0),0),0),0),0),0)</f>
        <v>0</v>
      </c>
      <c r="B382" s="47" t="s">
        <v>80</v>
      </c>
      <c r="C382" s="59"/>
      <c r="D382" s="47" t="s">
        <v>58</v>
      </c>
      <c r="E382" s="47" t="s">
        <v>37</v>
      </c>
      <c r="F382" s="47" t="s">
        <v>37</v>
      </c>
      <c r="G382" s="47" t="s">
        <v>37</v>
      </c>
      <c r="H382" s="47" t="s">
        <v>76</v>
      </c>
      <c r="I382" s="47" t="s">
        <v>96</v>
      </c>
      <c r="J382" s="48">
        <v>4577515.0599987004</v>
      </c>
      <c r="K382" s="48">
        <v>3798805.92000008</v>
      </c>
      <c r="L382" s="48">
        <v>4806352.3799994597</v>
      </c>
      <c r="M382" s="48">
        <v>5064433.0199987702</v>
      </c>
      <c r="N382" s="48">
        <v>2782972.5100002298</v>
      </c>
      <c r="O382" s="48">
        <v>3407419.13999948</v>
      </c>
      <c r="P382" s="48">
        <v>4013331.1499990802</v>
      </c>
      <c r="Q382" s="48">
        <v>4573044.36999893</v>
      </c>
    </row>
    <row r="383" spans="1:17" x14ac:dyDescent="0.3">
      <c r="A383" s="34">
        <f>IF($B383='Lookup (hidden)'!$F$12,IF($E383='Lookup (hidden)'!$F$13,IF($D383='Lookup (hidden)'!$F$14,IF($F383='Lookup (hidden)'!$F$15,IF($G383='Lookup (hidden)'!$F$16,IF($H383='Lookup (hidden)'!$F$17,1,0),0),0),0),0),0)</f>
        <v>0</v>
      </c>
      <c r="B383" s="47" t="s">
        <v>80</v>
      </c>
      <c r="C383" s="59"/>
      <c r="D383" s="47" t="s">
        <v>58</v>
      </c>
      <c r="E383" s="47" t="s">
        <v>37</v>
      </c>
      <c r="F383" s="47" t="s">
        <v>37</v>
      </c>
      <c r="G383" s="47" t="s">
        <v>37</v>
      </c>
      <c r="H383" s="47" t="s">
        <v>76</v>
      </c>
      <c r="I383" s="47" t="s">
        <v>97</v>
      </c>
      <c r="J383" s="48">
        <v>116823.020000002</v>
      </c>
      <c r="K383" s="48">
        <v>103407.270000002</v>
      </c>
      <c r="L383" s="48">
        <v>144330.19000000201</v>
      </c>
      <c r="M383" s="48">
        <v>273367.61</v>
      </c>
      <c r="N383" s="48">
        <v>1616107.30999995</v>
      </c>
      <c r="O383" s="48">
        <v>1048298.8399999799</v>
      </c>
      <c r="P383" s="48">
        <v>1122064.53999998</v>
      </c>
      <c r="Q383" s="48">
        <v>1197341.48999998</v>
      </c>
    </row>
    <row r="384" spans="1:17" x14ac:dyDescent="0.3">
      <c r="A384" s="34">
        <f>IF($B384='Lookup (hidden)'!$F$12,IF($E384='Lookup (hidden)'!$F$13,IF($D384='Lookup (hidden)'!$F$14,IF($F384='Lookup (hidden)'!$F$15,IF($G384='Lookup (hidden)'!$F$16,IF($H384='Lookup (hidden)'!$F$17,1,0),0),0),0),0),0)</f>
        <v>0</v>
      </c>
      <c r="B384" s="47" t="s">
        <v>80</v>
      </c>
      <c r="C384" s="59"/>
      <c r="D384" s="47" t="s">
        <v>59</v>
      </c>
      <c r="E384" s="47" t="s">
        <v>37</v>
      </c>
      <c r="F384" s="47" t="s">
        <v>37</v>
      </c>
      <c r="G384" s="47" t="s">
        <v>37</v>
      </c>
      <c r="H384" s="47" t="s">
        <v>76</v>
      </c>
      <c r="I384" s="47" t="s">
        <v>96</v>
      </c>
      <c r="J384" s="48">
        <v>25802629.9799877</v>
      </c>
      <c r="K384" s="48">
        <v>25010021.039997499</v>
      </c>
      <c r="L384" s="48">
        <v>25624607.899998099</v>
      </c>
      <c r="M384" s="48">
        <v>24826359.729997098</v>
      </c>
      <c r="N384" s="48">
        <v>15336908.859989701</v>
      </c>
      <c r="O384" s="48">
        <v>17817074.649987198</v>
      </c>
      <c r="P384" s="48">
        <v>17631195.269986201</v>
      </c>
      <c r="Q384" s="48">
        <v>17293691.729986701</v>
      </c>
    </row>
    <row r="385" spans="1:17" x14ac:dyDescent="0.3">
      <c r="A385" s="34">
        <f>IF($B385='Lookup (hidden)'!$F$12,IF($E385='Lookup (hidden)'!$F$13,IF($D385='Lookup (hidden)'!$F$14,IF($F385='Lookup (hidden)'!$F$15,IF($G385='Lookup (hidden)'!$F$16,IF($H385='Lookup (hidden)'!$F$17,1,0),0),0),0),0),0)</f>
        <v>0</v>
      </c>
      <c r="B385" s="47" t="s">
        <v>80</v>
      </c>
      <c r="C385" s="59"/>
      <c r="D385" s="47" t="s">
        <v>59</v>
      </c>
      <c r="E385" s="47" t="s">
        <v>37</v>
      </c>
      <c r="F385" s="47" t="s">
        <v>37</v>
      </c>
      <c r="G385" s="47" t="s">
        <v>37</v>
      </c>
      <c r="H385" s="47" t="s">
        <v>76</v>
      </c>
      <c r="I385" s="47" t="s">
        <v>97</v>
      </c>
      <c r="J385" s="48">
        <v>495897.030000008</v>
      </c>
      <c r="K385" s="48">
        <v>515173.38000000699</v>
      </c>
      <c r="L385" s="48">
        <v>501188.14000000799</v>
      </c>
      <c r="M385" s="48">
        <v>1204376.6599999401</v>
      </c>
      <c r="N385" s="48">
        <v>10082788.339993</v>
      </c>
      <c r="O385" s="48">
        <v>8151127.5399936298</v>
      </c>
      <c r="P385" s="48">
        <v>8740464.9399942607</v>
      </c>
      <c r="Q385" s="48">
        <v>10026995.829993</v>
      </c>
    </row>
    <row r="386" spans="1:17" x14ac:dyDescent="0.3">
      <c r="A386" s="34">
        <f>IF($B386='Lookup (hidden)'!$F$12,IF($E386='Lookup (hidden)'!$F$13,IF($D386='Lookup (hidden)'!$F$14,IF($F386='Lookup (hidden)'!$F$15,IF($G386='Lookup (hidden)'!$F$16,IF($H386='Lookup (hidden)'!$F$17,1,0),0),0),0),0),0)</f>
        <v>0</v>
      </c>
      <c r="B386" s="47" t="s">
        <v>80</v>
      </c>
      <c r="C386" s="59"/>
      <c r="D386" s="47" t="s">
        <v>60</v>
      </c>
      <c r="E386" s="47" t="s">
        <v>37</v>
      </c>
      <c r="F386" s="47" t="s">
        <v>37</v>
      </c>
      <c r="G386" s="47" t="s">
        <v>37</v>
      </c>
      <c r="H386" s="47" t="s">
        <v>76</v>
      </c>
      <c r="I386" s="47" t="s">
        <v>96</v>
      </c>
      <c r="J386" s="48">
        <v>3661071.5899994699</v>
      </c>
      <c r="K386" s="48">
        <v>3674928.3199994899</v>
      </c>
      <c r="L386" s="48">
        <v>3650984.3099992699</v>
      </c>
      <c r="M386" s="48">
        <v>3313479.4399995999</v>
      </c>
      <c r="N386" s="48">
        <v>2252846.8299999302</v>
      </c>
      <c r="O386" s="48">
        <v>2639324.9699997902</v>
      </c>
      <c r="P386" s="48">
        <v>2538496.5899998299</v>
      </c>
      <c r="Q386" s="48">
        <v>2457551.15999988</v>
      </c>
    </row>
    <row r="387" spans="1:17" x14ac:dyDescent="0.3">
      <c r="A387" s="34">
        <f>IF($B387='Lookup (hidden)'!$F$12,IF($E387='Lookup (hidden)'!$F$13,IF($D387='Lookup (hidden)'!$F$14,IF($F387='Lookup (hidden)'!$F$15,IF($G387='Lookup (hidden)'!$F$16,IF($H387='Lookup (hidden)'!$F$17,1,0),0),0),0),0),0)</f>
        <v>0</v>
      </c>
      <c r="B387" s="47" t="s">
        <v>80</v>
      </c>
      <c r="C387" s="59"/>
      <c r="D387" s="47" t="s">
        <v>60</v>
      </c>
      <c r="E387" s="47" t="s">
        <v>37</v>
      </c>
      <c r="F387" s="47" t="s">
        <v>37</v>
      </c>
      <c r="G387" s="47" t="s">
        <v>37</v>
      </c>
      <c r="H387" s="47" t="s">
        <v>76</v>
      </c>
      <c r="I387" s="47" t="s">
        <v>97</v>
      </c>
      <c r="J387" s="48">
        <v>52668.219999999899</v>
      </c>
      <c r="K387" s="48">
        <v>55574.429999999898</v>
      </c>
      <c r="L387" s="48">
        <v>57072.4399999999</v>
      </c>
      <c r="M387" s="48">
        <v>128581.92</v>
      </c>
      <c r="N387" s="48">
        <v>1059542.6100000101</v>
      </c>
      <c r="O387" s="48">
        <v>876479.33000000694</v>
      </c>
      <c r="P387" s="48">
        <v>985554.68000000704</v>
      </c>
      <c r="Q387" s="48">
        <v>1134427.01000002</v>
      </c>
    </row>
    <row r="388" spans="1:17" x14ac:dyDescent="0.3">
      <c r="A388" s="34">
        <f>IF($B388='Lookup (hidden)'!$F$12,IF($E388='Lookup (hidden)'!$F$13,IF($D388='Lookup (hidden)'!$F$14,IF($F388='Lookup (hidden)'!$F$15,IF($G388='Lookup (hidden)'!$F$16,IF($H388='Lookup (hidden)'!$F$17,1,0),0),0),0),0),0)</f>
        <v>0</v>
      </c>
      <c r="B388" s="47" t="s">
        <v>80</v>
      </c>
      <c r="C388" s="59"/>
      <c r="D388" s="47" t="s">
        <v>58</v>
      </c>
      <c r="E388" s="47" t="s">
        <v>37</v>
      </c>
      <c r="F388" s="47" t="s">
        <v>37</v>
      </c>
      <c r="G388" s="47" t="s">
        <v>37</v>
      </c>
      <c r="H388" s="47" t="s">
        <v>79</v>
      </c>
      <c r="I388" s="47" t="s">
        <v>96</v>
      </c>
      <c r="J388" s="48">
        <v>1228954.8800000199</v>
      </c>
      <c r="K388" s="48">
        <v>1034633.18999998</v>
      </c>
      <c r="L388" s="48">
        <v>1139843.4499999899</v>
      </c>
      <c r="M388" s="48">
        <v>1073427.47999999</v>
      </c>
      <c r="N388" s="48">
        <v>415467.21000000898</v>
      </c>
      <c r="O388" s="48">
        <v>774116.47999997996</v>
      </c>
      <c r="P388" s="48">
        <v>901183.51999996498</v>
      </c>
      <c r="Q388" s="48">
        <v>1158538.78999996</v>
      </c>
    </row>
    <row r="389" spans="1:17" x14ac:dyDescent="0.3">
      <c r="A389" s="34">
        <f>IF($B389='Lookup (hidden)'!$F$12,IF($E389='Lookup (hidden)'!$F$13,IF($D389='Lookup (hidden)'!$F$14,IF($F389='Lookup (hidden)'!$F$15,IF($G389='Lookup (hidden)'!$F$16,IF($H389='Lookup (hidden)'!$F$17,1,0),0),0),0),0),0)</f>
        <v>0</v>
      </c>
      <c r="B389" s="47" t="s">
        <v>80</v>
      </c>
      <c r="C389" s="59"/>
      <c r="D389" s="47" t="s">
        <v>58</v>
      </c>
      <c r="E389" s="47" t="s">
        <v>37</v>
      </c>
      <c r="F389" s="47" t="s">
        <v>37</v>
      </c>
      <c r="G389" s="47" t="s">
        <v>37</v>
      </c>
      <c r="H389" s="47" t="s">
        <v>79</v>
      </c>
      <c r="I389" s="47" t="s">
        <v>97</v>
      </c>
      <c r="J389" s="48">
        <v>15051.5999999999</v>
      </c>
      <c r="K389" s="48">
        <v>13914.9399999999</v>
      </c>
      <c r="L389" s="48">
        <v>18024.369999999901</v>
      </c>
      <c r="M389" s="48">
        <v>70595.600000000297</v>
      </c>
      <c r="N389" s="48">
        <v>475186.84000001999</v>
      </c>
      <c r="O389" s="48">
        <v>282974.38000000099</v>
      </c>
      <c r="P389" s="48">
        <v>341139.73000000598</v>
      </c>
      <c r="Q389" s="48">
        <v>359963.15000000602</v>
      </c>
    </row>
    <row r="390" spans="1:17" x14ac:dyDescent="0.3">
      <c r="A390" s="34">
        <f>IF($B390='Lookup (hidden)'!$F$12,IF($E390='Lookup (hidden)'!$F$13,IF($D390='Lookup (hidden)'!$F$14,IF($F390='Lookup (hidden)'!$F$15,IF($G390='Lookup (hidden)'!$F$16,IF($H390='Lookup (hidden)'!$F$17,1,0),0),0),0),0),0)</f>
        <v>0</v>
      </c>
      <c r="B390" s="47" t="s">
        <v>82</v>
      </c>
      <c r="C390" s="59"/>
      <c r="D390" s="47" t="s">
        <v>58</v>
      </c>
      <c r="E390" s="47" t="s">
        <v>37</v>
      </c>
      <c r="F390" s="47" t="s">
        <v>37</v>
      </c>
      <c r="G390" s="47" t="s">
        <v>37</v>
      </c>
      <c r="H390" s="47" t="s">
        <v>72</v>
      </c>
      <c r="I390" s="47" t="s">
        <v>96</v>
      </c>
      <c r="J390" s="48">
        <v>857303.57000000705</v>
      </c>
      <c r="K390" s="48">
        <v>715353.62000000803</v>
      </c>
      <c r="L390" s="48">
        <v>929845.52000010002</v>
      </c>
      <c r="M390" s="48">
        <v>906591.00000006601</v>
      </c>
      <c r="N390" s="48">
        <v>265092.99000000302</v>
      </c>
      <c r="O390" s="48">
        <v>358149.90999998298</v>
      </c>
      <c r="P390" s="48">
        <v>458224.77999997197</v>
      </c>
      <c r="Q390" s="48">
        <v>566451.53999997</v>
      </c>
    </row>
    <row r="391" spans="1:17" x14ac:dyDescent="0.3">
      <c r="A391" s="34">
        <f>IF($B391='Lookup (hidden)'!$F$12,IF($E391='Lookup (hidden)'!$F$13,IF($D391='Lookup (hidden)'!$F$14,IF($F391='Lookup (hidden)'!$F$15,IF($G391='Lookup (hidden)'!$F$16,IF($H391='Lookup (hidden)'!$F$17,1,0),0),0),0),0),0)</f>
        <v>0</v>
      </c>
      <c r="B391" s="47" t="s">
        <v>82</v>
      </c>
      <c r="C391" s="59"/>
      <c r="D391" s="47" t="s">
        <v>58</v>
      </c>
      <c r="E391" s="47" t="s">
        <v>37</v>
      </c>
      <c r="F391" s="47" t="s">
        <v>37</v>
      </c>
      <c r="G391" s="47" t="s">
        <v>37</v>
      </c>
      <c r="H391" s="47" t="s">
        <v>72</v>
      </c>
      <c r="I391" s="47" t="s">
        <v>97</v>
      </c>
      <c r="J391" s="48">
        <v>2051.1799999999998</v>
      </c>
      <c r="K391" s="48">
        <v>3345.95</v>
      </c>
      <c r="L391" s="48">
        <v>4215.16</v>
      </c>
      <c r="M391" s="48">
        <v>84365.119999999399</v>
      </c>
      <c r="N391" s="48">
        <v>527964.60000002105</v>
      </c>
      <c r="O391" s="48">
        <v>481231.02999990701</v>
      </c>
      <c r="P391" s="48">
        <v>612037.74999993795</v>
      </c>
      <c r="Q391" s="48">
        <v>686976.72999994201</v>
      </c>
    </row>
    <row r="392" spans="1:17" x14ac:dyDescent="0.3">
      <c r="A392" s="34">
        <f>IF($B392='Lookup (hidden)'!$F$12,IF($E392='Lookup (hidden)'!$F$13,IF($D392='Lookup (hidden)'!$F$14,IF($F392='Lookup (hidden)'!$F$15,IF($G392='Lookup (hidden)'!$F$16,IF($H392='Lookup (hidden)'!$F$17,1,0),0),0),0),0),0)</f>
        <v>0</v>
      </c>
      <c r="B392" s="47" t="s">
        <v>82</v>
      </c>
      <c r="C392" s="59"/>
      <c r="D392" s="47" t="s">
        <v>59</v>
      </c>
      <c r="E392" s="47" t="s">
        <v>37</v>
      </c>
      <c r="F392" s="47" t="s">
        <v>37</v>
      </c>
      <c r="G392" s="47" t="s">
        <v>37</v>
      </c>
      <c r="H392" s="47" t="s">
        <v>72</v>
      </c>
      <c r="I392" s="47" t="s">
        <v>96</v>
      </c>
      <c r="J392" s="48">
        <v>12099675.1800147</v>
      </c>
      <c r="K392" s="48">
        <v>11826794.1300164</v>
      </c>
      <c r="L392" s="48">
        <v>11898354.2400163</v>
      </c>
      <c r="M392" s="48">
        <v>11734301.1000144</v>
      </c>
      <c r="N392" s="48">
        <v>4364823.2200010801</v>
      </c>
      <c r="O392" s="48">
        <v>4811039.0700024199</v>
      </c>
      <c r="P392" s="48">
        <v>4888475.6500017801</v>
      </c>
      <c r="Q392" s="48">
        <v>5899846.9600018198</v>
      </c>
    </row>
    <row r="393" spans="1:17" x14ac:dyDescent="0.3">
      <c r="A393" s="34">
        <f>IF($B393='Lookup (hidden)'!$F$12,IF($E393='Lookup (hidden)'!$F$13,IF($D393='Lookup (hidden)'!$F$14,IF($F393='Lookup (hidden)'!$F$15,IF($G393='Lookup (hidden)'!$F$16,IF($H393='Lookup (hidden)'!$F$17,1,0),0),0),0),0),0)</f>
        <v>0</v>
      </c>
      <c r="B393" s="47" t="s">
        <v>82</v>
      </c>
      <c r="C393" s="59"/>
      <c r="D393" s="47" t="s">
        <v>59</v>
      </c>
      <c r="E393" s="47" t="s">
        <v>37</v>
      </c>
      <c r="F393" s="47" t="s">
        <v>37</v>
      </c>
      <c r="G393" s="47" t="s">
        <v>37</v>
      </c>
      <c r="H393" s="47" t="s">
        <v>72</v>
      </c>
      <c r="I393" s="47" t="s">
        <v>97</v>
      </c>
      <c r="J393" s="48">
        <v>110167.68000000399</v>
      </c>
      <c r="K393" s="48">
        <v>140716.80000000499</v>
      </c>
      <c r="L393" s="48">
        <v>168289.310000005</v>
      </c>
      <c r="M393" s="48">
        <v>1759456.23999818</v>
      </c>
      <c r="N393" s="48">
        <v>9979913.0800389703</v>
      </c>
      <c r="O393" s="48">
        <v>8553219.6000200193</v>
      </c>
      <c r="P393" s="48">
        <v>9083724.9200047608</v>
      </c>
      <c r="Q393" s="48">
        <v>9656067.06998826</v>
      </c>
    </row>
    <row r="394" spans="1:17" x14ac:dyDescent="0.3">
      <c r="A394" s="34">
        <f>IF($B394='Lookup (hidden)'!$F$12,IF($E394='Lookup (hidden)'!$F$13,IF($D394='Lookup (hidden)'!$F$14,IF($F394='Lookup (hidden)'!$F$15,IF($G394='Lookup (hidden)'!$F$16,IF($H394='Lookup (hidden)'!$F$17,1,0),0),0),0),0),0)</f>
        <v>0</v>
      </c>
      <c r="B394" s="47" t="s">
        <v>82</v>
      </c>
      <c r="C394" s="59"/>
      <c r="D394" s="47" t="s">
        <v>60</v>
      </c>
      <c r="E394" s="47" t="s">
        <v>37</v>
      </c>
      <c r="F394" s="47" t="s">
        <v>37</v>
      </c>
      <c r="G394" s="47" t="s">
        <v>37</v>
      </c>
      <c r="H394" s="47" t="s">
        <v>72</v>
      </c>
      <c r="I394" s="47" t="s">
        <v>96</v>
      </c>
      <c r="J394" s="48">
        <v>3325982.4700007299</v>
      </c>
      <c r="K394" s="48">
        <v>3301396.8900002399</v>
      </c>
      <c r="L394" s="48">
        <v>3162467.5500004599</v>
      </c>
      <c r="M394" s="48">
        <v>2954103.7499998901</v>
      </c>
      <c r="N394" s="48">
        <v>1337896.77000002</v>
      </c>
      <c r="O394" s="48">
        <v>1559364.0800002001</v>
      </c>
      <c r="P394" s="48">
        <v>1544997.54999996</v>
      </c>
      <c r="Q394" s="48">
        <v>1679737.2600003399</v>
      </c>
    </row>
    <row r="395" spans="1:17" x14ac:dyDescent="0.3">
      <c r="A395" s="34">
        <f>IF($B395='Lookup (hidden)'!$F$12,IF($E395='Lookup (hidden)'!$F$13,IF($D395='Lookup (hidden)'!$F$14,IF($F395='Lookup (hidden)'!$F$15,IF($G395='Lookup (hidden)'!$F$16,IF($H395='Lookup (hidden)'!$F$17,1,0),0),0),0),0),0)</f>
        <v>0</v>
      </c>
      <c r="B395" s="47" t="s">
        <v>82</v>
      </c>
      <c r="C395" s="59"/>
      <c r="D395" s="47" t="s">
        <v>60</v>
      </c>
      <c r="E395" s="47" t="s">
        <v>37</v>
      </c>
      <c r="F395" s="47" t="s">
        <v>37</v>
      </c>
      <c r="G395" s="47" t="s">
        <v>37</v>
      </c>
      <c r="H395" s="47" t="s">
        <v>72</v>
      </c>
      <c r="I395" s="47" t="s">
        <v>97</v>
      </c>
      <c r="J395" s="48">
        <v>5783.7799999999897</v>
      </c>
      <c r="K395" s="48">
        <v>9160.8399999999692</v>
      </c>
      <c r="L395" s="48">
        <v>8135.7600000000102</v>
      </c>
      <c r="M395" s="48">
        <v>341648.34000004397</v>
      </c>
      <c r="N395" s="48">
        <v>2392431.2599984701</v>
      </c>
      <c r="O395" s="48">
        <v>2221314.38000105</v>
      </c>
      <c r="P395" s="48">
        <v>2269654.9900012002</v>
      </c>
      <c r="Q395" s="48">
        <v>2341922.7700013299</v>
      </c>
    </row>
    <row r="396" spans="1:17" x14ac:dyDescent="0.3">
      <c r="A396" s="34">
        <f>IF($B396='Lookup (hidden)'!$F$12,IF($E396='Lookup (hidden)'!$F$13,IF($D396='Lookup (hidden)'!$F$14,IF($F396='Lookup (hidden)'!$F$15,IF($G396='Lookup (hidden)'!$F$16,IF($H396='Lookup (hidden)'!$F$17,1,0),0),0),0),0),0)</f>
        <v>0</v>
      </c>
      <c r="B396" s="47" t="s">
        <v>82</v>
      </c>
      <c r="C396" s="59"/>
      <c r="D396" s="47" t="s">
        <v>58</v>
      </c>
      <c r="E396" s="47" t="s">
        <v>37</v>
      </c>
      <c r="F396" s="47" t="s">
        <v>37</v>
      </c>
      <c r="G396" s="47" t="s">
        <v>37</v>
      </c>
      <c r="H396" s="47" t="s">
        <v>76</v>
      </c>
      <c r="I396" s="47" t="s">
        <v>96</v>
      </c>
      <c r="J396" s="48">
        <v>2837878.4899997902</v>
      </c>
      <c r="K396" s="48">
        <v>2400733.1199998702</v>
      </c>
      <c r="L396" s="48">
        <v>2802070.0700000301</v>
      </c>
      <c r="M396" s="48">
        <v>2530717.6300000399</v>
      </c>
      <c r="N396" s="48">
        <v>1229630.96</v>
      </c>
      <c r="O396" s="48">
        <v>1540201.34999989</v>
      </c>
      <c r="P396" s="48">
        <v>1936032.40999989</v>
      </c>
      <c r="Q396" s="48">
        <v>2283159.8499998399</v>
      </c>
    </row>
    <row r="397" spans="1:17" x14ac:dyDescent="0.3">
      <c r="A397" s="34">
        <f>IF($B397='Lookup (hidden)'!$F$12,IF($E397='Lookup (hidden)'!$F$13,IF($D397='Lookup (hidden)'!$F$14,IF($F397='Lookup (hidden)'!$F$15,IF($G397='Lookup (hidden)'!$F$16,IF($H397='Lookup (hidden)'!$F$17,1,0),0),0),0),0),0)</f>
        <v>0</v>
      </c>
      <c r="B397" s="47" t="s">
        <v>82</v>
      </c>
      <c r="C397" s="59"/>
      <c r="D397" s="47" t="s">
        <v>58</v>
      </c>
      <c r="E397" s="47" t="s">
        <v>37</v>
      </c>
      <c r="F397" s="47" t="s">
        <v>37</v>
      </c>
      <c r="G397" s="47" t="s">
        <v>37</v>
      </c>
      <c r="H397" s="47" t="s">
        <v>76</v>
      </c>
      <c r="I397" s="47" t="s">
        <v>97</v>
      </c>
      <c r="J397" s="49">
        <v>47765.849999999897</v>
      </c>
      <c r="K397" s="49">
        <v>53013.05</v>
      </c>
      <c r="L397" s="49">
        <v>59859.499999999898</v>
      </c>
      <c r="M397" s="48">
        <v>196426.74999999901</v>
      </c>
      <c r="N397" s="48">
        <v>1357172.2800000401</v>
      </c>
      <c r="O397" s="48">
        <v>1002615.0899999799</v>
      </c>
      <c r="P397" s="48">
        <v>1179373.2200000701</v>
      </c>
      <c r="Q397" s="48">
        <v>1264752.17000007</v>
      </c>
    </row>
    <row r="398" spans="1:17" x14ac:dyDescent="0.3">
      <c r="A398" s="34">
        <f>IF($B398='Lookup (hidden)'!$F$12,IF($E398='Lookup (hidden)'!$F$13,IF($D398='Lookup (hidden)'!$F$14,IF($F398='Lookup (hidden)'!$F$15,IF($G398='Lookup (hidden)'!$F$16,IF($H398='Lookup (hidden)'!$F$17,1,0),0),0),0),0),0)</f>
        <v>0</v>
      </c>
      <c r="B398" s="47" t="s">
        <v>82</v>
      </c>
      <c r="C398" s="59"/>
      <c r="D398" s="47" t="s">
        <v>59</v>
      </c>
      <c r="E398" s="47" t="s">
        <v>37</v>
      </c>
      <c r="F398" s="47" t="s">
        <v>37</v>
      </c>
      <c r="G398" s="47" t="s">
        <v>37</v>
      </c>
      <c r="H398" s="47" t="s">
        <v>76</v>
      </c>
      <c r="I398" s="47" t="s">
        <v>96</v>
      </c>
      <c r="J398" s="48">
        <v>17981382.219993901</v>
      </c>
      <c r="K398" s="48">
        <v>16719163.1499923</v>
      </c>
      <c r="L398" s="48">
        <v>17132403.579992902</v>
      </c>
      <c r="M398" s="48">
        <v>15963372.339994101</v>
      </c>
      <c r="N398" s="48">
        <v>8147152.7899999497</v>
      </c>
      <c r="O398" s="48">
        <v>9508516.4099983592</v>
      </c>
      <c r="P398" s="48">
        <v>9853041.0299994703</v>
      </c>
      <c r="Q398" s="48">
        <v>10512846.1699985</v>
      </c>
    </row>
    <row r="399" spans="1:17" x14ac:dyDescent="0.3">
      <c r="A399" s="34">
        <f>IF($B399='Lookup (hidden)'!$F$12,IF($E399='Lookup (hidden)'!$F$13,IF($D399='Lookup (hidden)'!$F$14,IF($F399='Lookup (hidden)'!$F$15,IF($G399='Lookup (hidden)'!$F$16,IF($H399='Lookup (hidden)'!$F$17,1,0),0),0),0),0),0)</f>
        <v>0</v>
      </c>
      <c r="B399" s="47" t="s">
        <v>82</v>
      </c>
      <c r="C399" s="59"/>
      <c r="D399" s="47" t="s">
        <v>59</v>
      </c>
      <c r="E399" s="47" t="s">
        <v>37</v>
      </c>
      <c r="F399" s="47" t="s">
        <v>37</v>
      </c>
      <c r="G399" s="47" t="s">
        <v>37</v>
      </c>
      <c r="H399" s="47" t="s">
        <v>76</v>
      </c>
      <c r="I399" s="47" t="s">
        <v>97</v>
      </c>
      <c r="J399" s="48">
        <v>320337.70000001299</v>
      </c>
      <c r="K399" s="48">
        <v>301760.65999999997</v>
      </c>
      <c r="L399" s="48">
        <v>359010.87000001298</v>
      </c>
      <c r="M399" s="48">
        <v>1594913.0099998501</v>
      </c>
      <c r="N399" s="48">
        <v>10753562.9600046</v>
      </c>
      <c r="O399" s="48">
        <v>8971342.5599971507</v>
      </c>
      <c r="P399" s="48">
        <v>9775985.5399949308</v>
      </c>
      <c r="Q399" s="48">
        <v>10291070.859998601</v>
      </c>
    </row>
    <row r="400" spans="1:17" x14ac:dyDescent="0.3">
      <c r="A400" s="34">
        <f>IF($B400='Lookup (hidden)'!$F$12,IF($E400='Lookup (hidden)'!$F$13,IF($D400='Lookup (hidden)'!$F$14,IF($F400='Lookup (hidden)'!$F$15,IF($G400='Lookup (hidden)'!$F$16,IF($H400='Lookup (hidden)'!$F$17,1,0),0),0),0),0),0)</f>
        <v>0</v>
      </c>
      <c r="B400" s="47" t="s">
        <v>82</v>
      </c>
      <c r="C400" s="59"/>
      <c r="D400" s="47" t="s">
        <v>60</v>
      </c>
      <c r="E400" s="47" t="s">
        <v>37</v>
      </c>
      <c r="F400" s="47" t="s">
        <v>37</v>
      </c>
      <c r="G400" s="47" t="s">
        <v>37</v>
      </c>
      <c r="H400" s="47" t="s">
        <v>76</v>
      </c>
      <c r="I400" s="47" t="s">
        <v>96</v>
      </c>
      <c r="J400" s="48">
        <v>4289448.1199993799</v>
      </c>
      <c r="K400" s="48">
        <v>4052403.5599997598</v>
      </c>
      <c r="L400" s="48">
        <v>4195410.6099996101</v>
      </c>
      <c r="M400" s="48">
        <v>3784969.63999931</v>
      </c>
      <c r="N400" s="48">
        <v>2057596.7899998301</v>
      </c>
      <c r="O400" s="48">
        <v>2531259.0800001598</v>
      </c>
      <c r="P400" s="48">
        <v>2603415.65999984</v>
      </c>
      <c r="Q400" s="48">
        <v>2609894.1299999398</v>
      </c>
    </row>
    <row r="401" spans="1:17" x14ac:dyDescent="0.3">
      <c r="A401" s="34">
        <f>IF($B401='Lookup (hidden)'!$F$12,IF($E401='Lookup (hidden)'!$F$13,IF($D401='Lookup (hidden)'!$F$14,IF($F401='Lookup (hidden)'!$F$15,IF($G401='Lookup (hidden)'!$F$16,IF($H401='Lookup (hidden)'!$F$17,1,0),0),0),0),0),0)</f>
        <v>0</v>
      </c>
      <c r="B401" s="47" t="s">
        <v>82</v>
      </c>
      <c r="C401" s="59"/>
      <c r="D401" s="47" t="s">
        <v>60</v>
      </c>
      <c r="E401" s="47" t="s">
        <v>37</v>
      </c>
      <c r="F401" s="47" t="s">
        <v>37</v>
      </c>
      <c r="G401" s="47" t="s">
        <v>37</v>
      </c>
      <c r="H401" s="47" t="s">
        <v>76</v>
      </c>
      <c r="I401" s="47" t="s">
        <v>97</v>
      </c>
      <c r="J401" s="49">
        <v>47341.07</v>
      </c>
      <c r="K401" s="49">
        <v>45318.720000000001</v>
      </c>
      <c r="L401" s="49">
        <v>45194.91</v>
      </c>
      <c r="M401" s="48">
        <v>289149.790000004</v>
      </c>
      <c r="N401" s="48">
        <v>2309206.0399994799</v>
      </c>
      <c r="O401" s="48">
        <v>1819431.3699997601</v>
      </c>
      <c r="P401" s="48">
        <v>1937033.6399999</v>
      </c>
      <c r="Q401" s="48">
        <v>1990373.2199998901</v>
      </c>
    </row>
    <row r="402" spans="1:17" x14ac:dyDescent="0.3">
      <c r="A402" s="34">
        <f>IF($B402='Lookup (hidden)'!$F$12,IF($E402='Lookup (hidden)'!$F$13,IF($D402='Lookup (hidden)'!$F$14,IF($F402='Lookup (hidden)'!$F$15,IF($G402='Lookup (hidden)'!$F$16,IF($H402='Lookup (hidden)'!$F$17,1,0),0),0),0),0),0)</f>
        <v>0</v>
      </c>
      <c r="B402" s="47" t="s">
        <v>82</v>
      </c>
      <c r="C402" s="59"/>
      <c r="D402" s="47" t="s">
        <v>58</v>
      </c>
      <c r="E402" s="47" t="s">
        <v>37</v>
      </c>
      <c r="F402" s="47" t="s">
        <v>37</v>
      </c>
      <c r="G402" s="47" t="s">
        <v>37</v>
      </c>
      <c r="H402" s="47" t="s">
        <v>79</v>
      </c>
      <c r="I402" s="47" t="s">
        <v>96</v>
      </c>
      <c r="J402" s="48">
        <v>780118.34000001405</v>
      </c>
      <c r="K402" s="48">
        <v>662587.57000000495</v>
      </c>
      <c r="L402" s="48">
        <v>791004.22999999905</v>
      </c>
      <c r="M402" s="48">
        <v>765505.17000000202</v>
      </c>
      <c r="N402" s="48">
        <v>203858.959999999</v>
      </c>
      <c r="O402" s="48">
        <v>360114.31999999197</v>
      </c>
      <c r="P402" s="48">
        <v>423441.34999999899</v>
      </c>
      <c r="Q402" s="48">
        <v>546785.33000000205</v>
      </c>
    </row>
    <row r="403" spans="1:17" x14ac:dyDescent="0.3">
      <c r="A403" s="34">
        <f>IF($B403='Lookup (hidden)'!$F$12,IF($E403='Lookup (hidden)'!$F$13,IF($D403='Lookup (hidden)'!$F$14,IF($F403='Lookup (hidden)'!$F$15,IF($G403='Lookup (hidden)'!$F$16,IF($H403='Lookup (hidden)'!$F$17,1,0),0),0),0),0),0)</f>
        <v>0</v>
      </c>
      <c r="B403" s="47" t="s">
        <v>82</v>
      </c>
      <c r="C403" s="59"/>
      <c r="D403" s="47" t="s">
        <v>58</v>
      </c>
      <c r="E403" s="47" t="s">
        <v>37</v>
      </c>
      <c r="F403" s="47" t="s">
        <v>37</v>
      </c>
      <c r="G403" s="47" t="s">
        <v>37</v>
      </c>
      <c r="H403" s="47" t="s">
        <v>79</v>
      </c>
      <c r="I403" s="47" t="s">
        <v>97</v>
      </c>
      <c r="J403" s="63" t="s">
        <v>99</v>
      </c>
      <c r="K403" s="48" t="s">
        <v>99</v>
      </c>
      <c r="L403" s="48" t="s">
        <v>99</v>
      </c>
      <c r="M403" s="48">
        <v>66701.259999999893</v>
      </c>
      <c r="N403" s="48">
        <v>609166.90000001097</v>
      </c>
      <c r="O403" s="48">
        <v>487731.59</v>
      </c>
      <c r="P403" s="48">
        <v>616134.90000000701</v>
      </c>
      <c r="Q403" s="48">
        <v>664523.55999999796</v>
      </c>
    </row>
    <row r="404" spans="1:17" x14ac:dyDescent="0.3">
      <c r="A404" s="34">
        <f>IF($B404='Lookup (hidden)'!$F$12,IF($E404='Lookup (hidden)'!$F$13,IF($D404='Lookup (hidden)'!$F$14,IF($F404='Lookup (hidden)'!$F$15,IF($G404='Lookup (hidden)'!$F$16,IF($H404='Lookup (hidden)'!$F$17,1,0),0),0),0),0),0)</f>
        <v>0</v>
      </c>
      <c r="B404" s="47" t="s">
        <v>73</v>
      </c>
      <c r="C404" s="59"/>
      <c r="D404" s="47" t="s">
        <v>58</v>
      </c>
      <c r="E404" s="47" t="s">
        <v>37</v>
      </c>
      <c r="F404" s="47" t="s">
        <v>37</v>
      </c>
      <c r="G404" s="47" t="s">
        <v>37</v>
      </c>
      <c r="H404" s="47" t="s">
        <v>72</v>
      </c>
      <c r="I404" s="47" t="s">
        <v>96</v>
      </c>
      <c r="J404" s="48">
        <v>203301.90999999101</v>
      </c>
      <c r="K404" s="48">
        <v>156642.56999999299</v>
      </c>
      <c r="L404" s="48">
        <v>205519.19999999099</v>
      </c>
      <c r="M404" s="48">
        <v>201634.77999998801</v>
      </c>
      <c r="N404" s="48">
        <v>73937.179999999498</v>
      </c>
      <c r="O404" s="48">
        <v>130653.56999999699</v>
      </c>
      <c r="P404" s="48">
        <v>144608.97999999599</v>
      </c>
      <c r="Q404" s="48">
        <v>144313.54999999801</v>
      </c>
    </row>
    <row r="405" spans="1:17" x14ac:dyDescent="0.3">
      <c r="A405" s="34">
        <f>IF($B405='Lookup (hidden)'!$F$12,IF($E405='Lookup (hidden)'!$F$13,IF($D405='Lookup (hidden)'!$F$14,IF($F405='Lookup (hidden)'!$F$15,IF($G405='Lookup (hidden)'!$F$16,IF($H405='Lookup (hidden)'!$F$17,1,0),0),0),0),0),0)</f>
        <v>0</v>
      </c>
      <c r="B405" s="47" t="s">
        <v>73</v>
      </c>
      <c r="C405" s="59"/>
      <c r="D405" s="47" t="s">
        <v>58</v>
      </c>
      <c r="E405" s="47" t="s">
        <v>37</v>
      </c>
      <c r="F405" s="47" t="s">
        <v>37</v>
      </c>
      <c r="G405" s="47" t="s">
        <v>37</v>
      </c>
      <c r="H405" s="47" t="s">
        <v>72</v>
      </c>
      <c r="I405" s="47" t="s">
        <v>97</v>
      </c>
      <c r="J405" s="49">
        <v>0</v>
      </c>
      <c r="K405" s="49">
        <v>0</v>
      </c>
      <c r="L405" s="49">
        <v>0</v>
      </c>
      <c r="M405" s="48">
        <v>15638.84</v>
      </c>
      <c r="N405" s="48">
        <v>89443.429999999396</v>
      </c>
      <c r="O405" s="48">
        <v>77546.33</v>
      </c>
      <c r="P405" s="48">
        <v>119489.599999999</v>
      </c>
      <c r="Q405" s="48">
        <v>124457.289999998</v>
      </c>
    </row>
    <row r="406" spans="1:17" x14ac:dyDescent="0.3">
      <c r="A406" s="34">
        <f>IF($B406='Lookup (hidden)'!$F$12,IF($E406='Lookup (hidden)'!$F$13,IF($D406='Lookup (hidden)'!$F$14,IF($F406='Lookup (hidden)'!$F$15,IF($G406='Lookup (hidden)'!$F$16,IF($H406='Lookup (hidden)'!$F$17,1,0),0),0),0),0),0)</f>
        <v>0</v>
      </c>
      <c r="B406" s="47" t="s">
        <v>73</v>
      </c>
      <c r="C406" s="59"/>
      <c r="D406" s="47" t="s">
        <v>59</v>
      </c>
      <c r="E406" s="47" t="s">
        <v>37</v>
      </c>
      <c r="F406" s="47" t="s">
        <v>37</v>
      </c>
      <c r="G406" s="47" t="s">
        <v>37</v>
      </c>
      <c r="H406" s="47" t="s">
        <v>72</v>
      </c>
      <c r="I406" s="47" t="s">
        <v>96</v>
      </c>
      <c r="J406" s="48">
        <v>3338004.2399991802</v>
      </c>
      <c r="K406" s="48">
        <v>3203139.4899996701</v>
      </c>
      <c r="L406" s="48">
        <v>3356219.8099991698</v>
      </c>
      <c r="M406" s="48">
        <v>3115632.0199998198</v>
      </c>
      <c r="N406" s="48">
        <v>1485096.2599997199</v>
      </c>
      <c r="O406" s="48">
        <v>2121347.5799988699</v>
      </c>
      <c r="P406" s="48">
        <v>1848708.39999925</v>
      </c>
      <c r="Q406" s="48">
        <v>1838535.08999935</v>
      </c>
    </row>
    <row r="407" spans="1:17" x14ac:dyDescent="0.3">
      <c r="A407" s="34">
        <f>IF($B407='Lookup (hidden)'!$F$12,IF($E407='Lookup (hidden)'!$F$13,IF($D407='Lookup (hidden)'!$F$14,IF($F407='Lookup (hidden)'!$F$15,IF($G407='Lookup (hidden)'!$F$16,IF($H407='Lookup (hidden)'!$F$17,1,0),0),0),0),0),0)</f>
        <v>0</v>
      </c>
      <c r="B407" s="47" t="s">
        <v>73</v>
      </c>
      <c r="C407" s="59"/>
      <c r="D407" s="47" t="s">
        <v>59</v>
      </c>
      <c r="E407" s="47" t="s">
        <v>37</v>
      </c>
      <c r="F407" s="47" t="s">
        <v>37</v>
      </c>
      <c r="G407" s="47" t="s">
        <v>37</v>
      </c>
      <c r="H407" s="47" t="s">
        <v>72</v>
      </c>
      <c r="I407" s="47" t="s">
        <v>97</v>
      </c>
      <c r="J407" s="49">
        <v>0</v>
      </c>
      <c r="K407" s="49">
        <v>0</v>
      </c>
      <c r="L407" s="49">
        <v>0</v>
      </c>
      <c r="M407" s="48">
        <v>267202.519999974</v>
      </c>
      <c r="N407" s="48">
        <v>1859731.88999969</v>
      </c>
      <c r="O407" s="48">
        <v>1391068.2900004</v>
      </c>
      <c r="P407" s="48">
        <v>2045459.42999965</v>
      </c>
      <c r="Q407" s="48">
        <v>2088231.8999995601</v>
      </c>
    </row>
    <row r="408" spans="1:17" x14ac:dyDescent="0.3">
      <c r="A408" s="34">
        <f>IF($B408='Lookup (hidden)'!$F$12,IF($E408='Lookup (hidden)'!$F$13,IF($D408='Lookup (hidden)'!$F$14,IF($F408='Lookup (hidden)'!$F$15,IF($G408='Lookup (hidden)'!$F$16,IF($H408='Lookup (hidden)'!$F$17,1,0),0),0),0),0),0)</f>
        <v>0</v>
      </c>
      <c r="B408" s="47" t="s">
        <v>73</v>
      </c>
      <c r="C408" s="59"/>
      <c r="D408" s="47" t="s">
        <v>60</v>
      </c>
      <c r="E408" s="47" t="s">
        <v>37</v>
      </c>
      <c r="F408" s="47" t="s">
        <v>37</v>
      </c>
      <c r="G408" s="47" t="s">
        <v>37</v>
      </c>
      <c r="H408" s="47" t="s">
        <v>72</v>
      </c>
      <c r="I408" s="47" t="s">
        <v>96</v>
      </c>
      <c r="J408" s="48">
        <v>679897.88999994495</v>
      </c>
      <c r="K408" s="48">
        <v>644062.049999999</v>
      </c>
      <c r="L408" s="48">
        <v>675502.289999948</v>
      </c>
      <c r="M408" s="48">
        <v>562270.03999998805</v>
      </c>
      <c r="N408" s="48">
        <v>335384.23999997199</v>
      </c>
      <c r="O408" s="48">
        <v>481392.00999996898</v>
      </c>
      <c r="P408" s="48">
        <v>435411.89999995398</v>
      </c>
      <c r="Q408" s="48">
        <v>426693.90999996802</v>
      </c>
    </row>
    <row r="409" spans="1:17" x14ac:dyDescent="0.3">
      <c r="A409" s="34">
        <f>IF($B409='Lookup (hidden)'!$F$12,IF($E409='Lookup (hidden)'!$F$13,IF($D409='Lookup (hidden)'!$F$14,IF($F409='Lookup (hidden)'!$F$15,IF($G409='Lookup (hidden)'!$F$16,IF($H409='Lookup (hidden)'!$F$17,1,0),0),0),0),0),0)</f>
        <v>0</v>
      </c>
      <c r="B409" s="47" t="s">
        <v>73</v>
      </c>
      <c r="C409" s="59"/>
      <c r="D409" s="47" t="s">
        <v>60</v>
      </c>
      <c r="E409" s="47" t="s">
        <v>37</v>
      </c>
      <c r="F409" s="47" t="s">
        <v>37</v>
      </c>
      <c r="G409" s="47" t="s">
        <v>37</v>
      </c>
      <c r="H409" s="47" t="s">
        <v>72</v>
      </c>
      <c r="I409" s="47" t="s">
        <v>97</v>
      </c>
      <c r="J409" s="49">
        <v>0</v>
      </c>
      <c r="K409" s="49">
        <v>0</v>
      </c>
      <c r="L409" s="49">
        <v>0</v>
      </c>
      <c r="M409" s="48">
        <v>51181.930000000502</v>
      </c>
      <c r="N409" s="48">
        <v>391141.18000000599</v>
      </c>
      <c r="O409" s="48">
        <v>265085.27999998099</v>
      </c>
      <c r="P409" s="48">
        <v>424022.06000002899</v>
      </c>
      <c r="Q409" s="48">
        <v>451062.69999998499</v>
      </c>
    </row>
    <row r="410" spans="1:17" x14ac:dyDescent="0.3">
      <c r="A410" s="34">
        <f>IF($B410='Lookup (hidden)'!$F$12,IF($E410='Lookup (hidden)'!$F$13,IF($D410='Lookup (hidden)'!$F$14,IF($F410='Lookup (hidden)'!$F$15,IF($G410='Lookup (hidden)'!$F$16,IF($H410='Lookup (hidden)'!$F$17,1,0),0),0),0),0),0)</f>
        <v>0</v>
      </c>
      <c r="B410" s="47" t="s">
        <v>73</v>
      </c>
      <c r="C410" s="59"/>
      <c r="D410" s="47" t="s">
        <v>58</v>
      </c>
      <c r="E410" s="47" t="s">
        <v>37</v>
      </c>
      <c r="F410" s="47" t="s">
        <v>37</v>
      </c>
      <c r="G410" s="47" t="s">
        <v>37</v>
      </c>
      <c r="H410" s="47" t="s">
        <v>76</v>
      </c>
      <c r="I410" s="47" t="s">
        <v>96</v>
      </c>
      <c r="J410" s="48">
        <v>515063.21999999502</v>
      </c>
      <c r="K410" s="48">
        <v>412121.5</v>
      </c>
      <c r="L410" s="48">
        <v>523788.58999999799</v>
      </c>
      <c r="M410" s="48">
        <v>442858.82000000798</v>
      </c>
      <c r="N410" s="48">
        <v>111677.39</v>
      </c>
      <c r="O410" s="48">
        <v>198538.52999999601</v>
      </c>
      <c r="P410" s="48">
        <v>196496.869999997</v>
      </c>
      <c r="Q410" s="48">
        <v>215653.18999999599</v>
      </c>
    </row>
    <row r="411" spans="1:17" x14ac:dyDescent="0.3">
      <c r="A411" s="34">
        <f>IF($B411='Lookup (hidden)'!$F$12,IF($E411='Lookup (hidden)'!$F$13,IF($D411='Lookup (hidden)'!$F$14,IF($F411='Lookup (hidden)'!$F$15,IF($G411='Lookup (hidden)'!$F$16,IF($H411='Lookup (hidden)'!$F$17,1,0),0),0),0),0),0)</f>
        <v>0</v>
      </c>
      <c r="B411" s="47" t="s">
        <v>73</v>
      </c>
      <c r="C411" s="59"/>
      <c r="D411" s="47" t="s">
        <v>58</v>
      </c>
      <c r="E411" s="47" t="s">
        <v>37</v>
      </c>
      <c r="F411" s="47" t="s">
        <v>37</v>
      </c>
      <c r="G411" s="47" t="s">
        <v>37</v>
      </c>
      <c r="H411" s="47" t="s">
        <v>76</v>
      </c>
      <c r="I411" s="47" t="s">
        <v>97</v>
      </c>
      <c r="J411" s="49">
        <v>925.7</v>
      </c>
      <c r="K411" s="49">
        <v>426</v>
      </c>
      <c r="L411" s="49">
        <v>710.5</v>
      </c>
      <c r="M411" s="48">
        <v>37953.749999999898</v>
      </c>
      <c r="N411" s="48">
        <v>279559.05</v>
      </c>
      <c r="O411" s="48">
        <v>221076.99000000101</v>
      </c>
      <c r="P411" s="48">
        <v>290638.35000000102</v>
      </c>
      <c r="Q411" s="48">
        <v>312637.21999999799</v>
      </c>
    </row>
    <row r="412" spans="1:17" x14ac:dyDescent="0.3">
      <c r="A412" s="34">
        <f>IF($B412='Lookup (hidden)'!$F$12,IF($E412='Lookup (hidden)'!$F$13,IF($D412='Lookup (hidden)'!$F$14,IF($F412='Lookup (hidden)'!$F$15,IF($G412='Lookup (hidden)'!$F$16,IF($H412='Lookup (hidden)'!$F$17,1,0),0),0),0),0),0)</f>
        <v>0</v>
      </c>
      <c r="B412" s="47" t="s">
        <v>73</v>
      </c>
      <c r="C412" s="59"/>
      <c r="D412" s="47" t="s">
        <v>59</v>
      </c>
      <c r="E412" s="47" t="s">
        <v>37</v>
      </c>
      <c r="F412" s="47" t="s">
        <v>37</v>
      </c>
      <c r="G412" s="47" t="s">
        <v>37</v>
      </c>
      <c r="H412" s="47" t="s">
        <v>76</v>
      </c>
      <c r="I412" s="47" t="s">
        <v>96</v>
      </c>
      <c r="J412" s="48">
        <v>4548773.3200001102</v>
      </c>
      <c r="K412" s="48">
        <v>4479402.8000006601</v>
      </c>
      <c r="L412" s="48">
        <v>4516852.93000165</v>
      </c>
      <c r="M412" s="48">
        <v>3982984.2599996398</v>
      </c>
      <c r="N412" s="48">
        <v>1483262.76999981</v>
      </c>
      <c r="O412" s="48">
        <v>1975342.9699997699</v>
      </c>
      <c r="P412" s="48">
        <v>1672983.0099997099</v>
      </c>
      <c r="Q412" s="48">
        <v>1674703.8199996301</v>
      </c>
    </row>
    <row r="413" spans="1:17" x14ac:dyDescent="0.3">
      <c r="A413" s="34">
        <f>IF($B413='Lookup (hidden)'!$F$12,IF($E413='Lookup (hidden)'!$F$13,IF($D413='Lookup (hidden)'!$F$14,IF($F413='Lookup (hidden)'!$F$15,IF($G413='Lookup (hidden)'!$F$16,IF($H413='Lookup (hidden)'!$F$17,1,0),0),0),0),0),0)</f>
        <v>0</v>
      </c>
      <c r="B413" s="47" t="s">
        <v>73</v>
      </c>
      <c r="C413" s="59"/>
      <c r="D413" s="47" t="s">
        <v>59</v>
      </c>
      <c r="E413" s="47" t="s">
        <v>37</v>
      </c>
      <c r="F413" s="47" t="s">
        <v>37</v>
      </c>
      <c r="G413" s="47" t="s">
        <v>37</v>
      </c>
      <c r="H413" s="47" t="s">
        <v>76</v>
      </c>
      <c r="I413" s="47" t="s">
        <v>97</v>
      </c>
      <c r="J413" s="48">
        <v>6445.75</v>
      </c>
      <c r="K413" s="48">
        <v>4497.16</v>
      </c>
      <c r="L413" s="48">
        <v>4660.58</v>
      </c>
      <c r="M413" s="48">
        <v>378890.79999998503</v>
      </c>
      <c r="N413" s="48">
        <v>2768575.7900001402</v>
      </c>
      <c r="O413" s="48">
        <v>2327605.6200001999</v>
      </c>
      <c r="P413" s="48">
        <v>2994317.0699999598</v>
      </c>
      <c r="Q413" s="48">
        <v>3158021.86999994</v>
      </c>
    </row>
    <row r="414" spans="1:17" x14ac:dyDescent="0.3">
      <c r="A414" s="34">
        <f>IF($B414='Lookup (hidden)'!$F$12,IF($E414='Lookup (hidden)'!$F$13,IF($D414='Lookup (hidden)'!$F$14,IF($F414='Lookup (hidden)'!$F$15,IF($G414='Lookup (hidden)'!$F$16,IF($H414='Lookup (hidden)'!$F$17,1,0),0),0),0),0),0)</f>
        <v>0</v>
      </c>
      <c r="B414" s="47" t="s">
        <v>73</v>
      </c>
      <c r="C414" s="59"/>
      <c r="D414" s="47" t="s">
        <v>60</v>
      </c>
      <c r="E414" s="47" t="s">
        <v>37</v>
      </c>
      <c r="F414" s="47" t="s">
        <v>37</v>
      </c>
      <c r="G414" s="47" t="s">
        <v>37</v>
      </c>
      <c r="H414" s="47" t="s">
        <v>76</v>
      </c>
      <c r="I414" s="47" t="s">
        <v>96</v>
      </c>
      <c r="J414" s="48">
        <v>869073.45000002801</v>
      </c>
      <c r="K414" s="48">
        <v>884920.94000003499</v>
      </c>
      <c r="L414" s="48">
        <v>893604.76000004599</v>
      </c>
      <c r="M414" s="48">
        <v>731153.97999998799</v>
      </c>
      <c r="N414" s="48">
        <v>375005.36000002403</v>
      </c>
      <c r="O414" s="48">
        <v>507445.86000003602</v>
      </c>
      <c r="P414" s="48">
        <v>386655.07000001101</v>
      </c>
      <c r="Q414" s="48">
        <v>360665.530000014</v>
      </c>
    </row>
    <row r="415" spans="1:17" x14ac:dyDescent="0.3">
      <c r="A415" s="34">
        <f>IF($B415='Lookup (hidden)'!$F$12,IF($E415='Lookup (hidden)'!$F$13,IF($D415='Lookup (hidden)'!$F$14,IF($F415='Lookup (hidden)'!$F$15,IF($G415='Lookup (hidden)'!$F$16,IF($H415='Lookup (hidden)'!$F$17,1,0),0),0),0),0),0)</f>
        <v>0</v>
      </c>
      <c r="B415" s="47" t="s">
        <v>73</v>
      </c>
      <c r="C415" s="59"/>
      <c r="D415" s="47" t="s">
        <v>60</v>
      </c>
      <c r="E415" s="47" t="s">
        <v>37</v>
      </c>
      <c r="F415" s="47" t="s">
        <v>37</v>
      </c>
      <c r="G415" s="47" t="s">
        <v>37</v>
      </c>
      <c r="H415" s="47" t="s">
        <v>76</v>
      </c>
      <c r="I415" s="47" t="s">
        <v>97</v>
      </c>
      <c r="J415" s="48">
        <v>770</v>
      </c>
      <c r="K415" s="48">
        <v>766.2</v>
      </c>
      <c r="L415" s="48">
        <v>432</v>
      </c>
      <c r="M415" s="48">
        <v>61018.249999999898</v>
      </c>
      <c r="N415" s="48">
        <v>470271.09999998502</v>
      </c>
      <c r="O415" s="48">
        <v>367871.30999999202</v>
      </c>
      <c r="P415" s="48">
        <v>492122.53999998601</v>
      </c>
      <c r="Q415" s="48">
        <v>497239.04999998299</v>
      </c>
    </row>
    <row r="416" spans="1:17" x14ac:dyDescent="0.3">
      <c r="A416" s="34">
        <f>IF($B416='Lookup (hidden)'!$F$12,IF($E416='Lookup (hidden)'!$F$13,IF($D416='Lookup (hidden)'!$F$14,IF($F416='Lookup (hidden)'!$F$15,IF($G416='Lookup (hidden)'!$F$16,IF($H416='Lookup (hidden)'!$F$17,1,0),0),0),0),0),0)</f>
        <v>0</v>
      </c>
      <c r="B416" s="47" t="s">
        <v>73</v>
      </c>
      <c r="C416" s="59"/>
      <c r="D416" s="47" t="s">
        <v>58</v>
      </c>
      <c r="E416" s="47" t="s">
        <v>37</v>
      </c>
      <c r="F416" s="47" t="s">
        <v>37</v>
      </c>
      <c r="G416" s="47" t="s">
        <v>37</v>
      </c>
      <c r="H416" s="47" t="s">
        <v>79</v>
      </c>
      <c r="I416" s="47" t="s">
        <v>96</v>
      </c>
      <c r="J416" s="48">
        <v>107018.069999999</v>
      </c>
      <c r="K416" s="48">
        <v>79810.969999999201</v>
      </c>
      <c r="L416" s="48">
        <v>92503.679999999207</v>
      </c>
      <c r="M416" s="48">
        <v>87859.780000000101</v>
      </c>
      <c r="N416" s="48">
        <v>37419.3500000001</v>
      </c>
      <c r="O416" s="48">
        <v>58568.4399999999</v>
      </c>
      <c r="P416" s="48">
        <v>67013.649999999805</v>
      </c>
      <c r="Q416" s="48">
        <v>76520.889999999301</v>
      </c>
    </row>
    <row r="417" spans="1:17" x14ac:dyDescent="0.3">
      <c r="A417" s="34">
        <f>IF($B417='Lookup (hidden)'!$F$12,IF($E417='Lookup (hidden)'!$F$13,IF($D417='Lookup (hidden)'!$F$14,IF($F417='Lookup (hidden)'!$F$15,IF($G417='Lookup (hidden)'!$F$16,IF($H417='Lookup (hidden)'!$F$17,1,0),0),0),0),0),0)</f>
        <v>0</v>
      </c>
      <c r="B417" s="47" t="s">
        <v>73</v>
      </c>
      <c r="C417" s="59"/>
      <c r="D417" s="47" t="s">
        <v>58</v>
      </c>
      <c r="E417" s="47" t="s">
        <v>37</v>
      </c>
      <c r="F417" s="47" t="s">
        <v>37</v>
      </c>
      <c r="G417" s="47" t="s">
        <v>37</v>
      </c>
      <c r="H417" s="47" t="s">
        <v>79</v>
      </c>
      <c r="I417" s="47" t="s">
        <v>97</v>
      </c>
      <c r="J417" s="49">
        <v>0</v>
      </c>
      <c r="K417" s="49">
        <v>0</v>
      </c>
      <c r="L417" s="49">
        <v>0</v>
      </c>
      <c r="M417" s="48">
        <v>11387.89</v>
      </c>
      <c r="N417" s="48">
        <v>82906.109999998298</v>
      </c>
      <c r="O417" s="48">
        <v>62165.009999998998</v>
      </c>
      <c r="P417" s="48">
        <v>82603.619999998104</v>
      </c>
      <c r="Q417" s="48">
        <v>88358.689999997994</v>
      </c>
    </row>
    <row r="418" spans="1:17" x14ac:dyDescent="0.3">
      <c r="A418" s="34">
        <f>IF($B418='Lookup (hidden)'!$F$12,IF($E418='Lookup (hidden)'!$F$13,IF($D418='Lookup (hidden)'!$F$14,IF($F418='Lookup (hidden)'!$F$15,IF($G418='Lookup (hidden)'!$F$16,IF($H418='Lookup (hidden)'!$F$17,1,0),0),0),0),0),0)</f>
        <v>0</v>
      </c>
      <c r="B418" s="47" t="s">
        <v>69</v>
      </c>
      <c r="C418" s="59"/>
      <c r="D418" s="47" t="s">
        <v>58</v>
      </c>
      <c r="E418" s="47" t="s">
        <v>37</v>
      </c>
      <c r="F418" s="47" t="s">
        <v>37</v>
      </c>
      <c r="G418" s="47" t="s">
        <v>37</v>
      </c>
      <c r="H418" s="47" t="s">
        <v>72</v>
      </c>
      <c r="I418" s="47" t="s">
        <v>96</v>
      </c>
      <c r="J418" s="48">
        <v>2946178.4600001602</v>
      </c>
      <c r="K418" s="48">
        <v>2299691.6999999001</v>
      </c>
      <c r="L418" s="48">
        <v>3088293.8400001801</v>
      </c>
      <c r="M418" s="48">
        <v>2721301.3900000402</v>
      </c>
      <c r="N418" s="48">
        <v>621736.24999997101</v>
      </c>
      <c r="O418" s="48">
        <v>1127496.07</v>
      </c>
      <c r="P418" s="48">
        <v>1460450.03000019</v>
      </c>
      <c r="Q418" s="48">
        <v>1422417.99000017</v>
      </c>
    </row>
    <row r="419" spans="1:17" x14ac:dyDescent="0.3">
      <c r="A419" s="34">
        <f>IF($B419='Lookup (hidden)'!$F$12,IF($E419='Lookup (hidden)'!$F$13,IF($D419='Lookup (hidden)'!$F$14,IF($F419='Lookup (hidden)'!$F$15,IF($G419='Lookup (hidden)'!$F$16,IF($H419='Lookup (hidden)'!$F$17,1,0),0),0),0),0),0)</f>
        <v>0</v>
      </c>
      <c r="B419" s="47" t="s">
        <v>69</v>
      </c>
      <c r="C419" s="59"/>
      <c r="D419" s="47" t="s">
        <v>58</v>
      </c>
      <c r="E419" s="47" t="s">
        <v>37</v>
      </c>
      <c r="F419" s="47" t="s">
        <v>37</v>
      </c>
      <c r="G419" s="47" t="s">
        <v>37</v>
      </c>
      <c r="H419" s="47" t="s">
        <v>72</v>
      </c>
      <c r="I419" s="47" t="s">
        <v>97</v>
      </c>
      <c r="J419" s="48">
        <v>6646.00000000001</v>
      </c>
      <c r="K419" s="48">
        <v>5935.18</v>
      </c>
      <c r="L419" s="48">
        <v>7525.3700000000099</v>
      </c>
      <c r="M419" s="48">
        <v>235766.450000009</v>
      </c>
      <c r="N419" s="48">
        <v>1438435.28000019</v>
      </c>
      <c r="O419" s="48">
        <v>1448008.9700002</v>
      </c>
      <c r="P419" s="48">
        <v>1886824.04000054</v>
      </c>
      <c r="Q419" s="48">
        <v>2217477.6700007599</v>
      </c>
    </row>
    <row r="420" spans="1:17" x14ac:dyDescent="0.3">
      <c r="A420" s="34">
        <f>IF($B420='Lookup (hidden)'!$F$12,IF($E420='Lookup (hidden)'!$F$13,IF($D420='Lookup (hidden)'!$F$14,IF($F420='Lookup (hidden)'!$F$15,IF($G420='Lookup (hidden)'!$F$16,IF($H420='Lookup (hidden)'!$F$17,1,0),0),0),0),0),0)</f>
        <v>0</v>
      </c>
      <c r="B420" s="47" t="s">
        <v>69</v>
      </c>
      <c r="C420" s="59"/>
      <c r="D420" s="47" t="s">
        <v>59</v>
      </c>
      <c r="E420" s="47" t="s">
        <v>37</v>
      </c>
      <c r="F420" s="47" t="s">
        <v>37</v>
      </c>
      <c r="G420" s="47" t="s">
        <v>37</v>
      </c>
      <c r="H420" s="47" t="s">
        <v>72</v>
      </c>
      <c r="I420" s="47" t="s">
        <v>96</v>
      </c>
      <c r="J420" s="48">
        <v>42936935.320091598</v>
      </c>
      <c r="K420" s="48">
        <v>40711827.940045103</v>
      </c>
      <c r="L420" s="48">
        <v>42033585.260075197</v>
      </c>
      <c r="M420" s="48">
        <v>37944012.969988301</v>
      </c>
      <c r="N420" s="48">
        <v>10045877.689989099</v>
      </c>
      <c r="O420" s="48">
        <v>15387691.1899729</v>
      </c>
      <c r="P420" s="48">
        <v>15909033.869975399</v>
      </c>
      <c r="Q420" s="48">
        <v>14843506.669978799</v>
      </c>
    </row>
    <row r="421" spans="1:17" x14ac:dyDescent="0.3">
      <c r="A421" s="34">
        <f>IF($B421='Lookup (hidden)'!$F$12,IF($E421='Lookup (hidden)'!$F$13,IF($D421='Lookup (hidden)'!$F$14,IF($F421='Lookup (hidden)'!$F$15,IF($G421='Lookup (hidden)'!$F$16,IF($H421='Lookup (hidden)'!$F$17,1,0),0),0),0),0),0)</f>
        <v>0</v>
      </c>
      <c r="B421" s="47" t="s">
        <v>69</v>
      </c>
      <c r="C421" s="59"/>
      <c r="D421" s="47" t="s">
        <v>59</v>
      </c>
      <c r="E421" s="47" t="s">
        <v>37</v>
      </c>
      <c r="F421" s="47" t="s">
        <v>37</v>
      </c>
      <c r="G421" s="47" t="s">
        <v>37</v>
      </c>
      <c r="H421" s="47" t="s">
        <v>72</v>
      </c>
      <c r="I421" s="47" t="s">
        <v>97</v>
      </c>
      <c r="J421" s="49">
        <v>142358.33000000101</v>
      </c>
      <c r="K421" s="49">
        <v>142172.33000000101</v>
      </c>
      <c r="L421" s="49">
        <v>163604.44000000099</v>
      </c>
      <c r="M421" s="48">
        <v>5449502.8599983603</v>
      </c>
      <c r="N421" s="48">
        <v>35076525.970087901</v>
      </c>
      <c r="O421" s="48">
        <v>30722772.430060301</v>
      </c>
      <c r="P421" s="48">
        <v>33067182.980080102</v>
      </c>
      <c r="Q421" s="48">
        <v>37960718.200130902</v>
      </c>
    </row>
    <row r="422" spans="1:17" x14ac:dyDescent="0.3">
      <c r="A422" s="34">
        <f>IF($B422='Lookup (hidden)'!$F$12,IF($E422='Lookup (hidden)'!$F$13,IF($D422='Lookup (hidden)'!$F$14,IF($F422='Lookup (hidden)'!$F$15,IF($G422='Lookup (hidden)'!$F$16,IF($H422='Lookup (hidden)'!$F$17,1,0),0),0),0),0),0)</f>
        <v>0</v>
      </c>
      <c r="B422" s="47" t="s">
        <v>69</v>
      </c>
      <c r="C422" s="59"/>
      <c r="D422" s="47" t="s">
        <v>60</v>
      </c>
      <c r="E422" s="47" t="s">
        <v>37</v>
      </c>
      <c r="F422" s="47" t="s">
        <v>37</v>
      </c>
      <c r="G422" s="47" t="s">
        <v>37</v>
      </c>
      <c r="H422" s="47" t="s">
        <v>72</v>
      </c>
      <c r="I422" s="47" t="s">
        <v>96</v>
      </c>
      <c r="J422" s="48">
        <v>9002515.8699929994</v>
      </c>
      <c r="K422" s="48">
        <v>8648875.9499936607</v>
      </c>
      <c r="L422" s="48">
        <v>8610028.6899937093</v>
      </c>
      <c r="M422" s="48">
        <v>7308953.6099947104</v>
      </c>
      <c r="N422" s="48">
        <v>3002078.75999978</v>
      </c>
      <c r="O422" s="48">
        <v>4241334.1499988995</v>
      </c>
      <c r="P422" s="48">
        <v>4435563.6999984002</v>
      </c>
      <c r="Q422" s="48">
        <v>4099119.16999928</v>
      </c>
    </row>
    <row r="423" spans="1:17" x14ac:dyDescent="0.3">
      <c r="A423" s="34">
        <f>IF($B423='Lookup (hidden)'!$F$12,IF($E423='Lookup (hidden)'!$F$13,IF($D423='Lookup (hidden)'!$F$14,IF($F423='Lookup (hidden)'!$F$15,IF($G423='Lookup (hidden)'!$F$16,IF($H423='Lookup (hidden)'!$F$17,1,0),0),0),0),0),0)</f>
        <v>0</v>
      </c>
      <c r="B423" s="47" t="s">
        <v>69</v>
      </c>
      <c r="C423" s="59"/>
      <c r="D423" s="47" t="s">
        <v>60</v>
      </c>
      <c r="E423" s="47" t="s">
        <v>37</v>
      </c>
      <c r="F423" s="47" t="s">
        <v>37</v>
      </c>
      <c r="G423" s="47" t="s">
        <v>37</v>
      </c>
      <c r="H423" s="47" t="s">
        <v>72</v>
      </c>
      <c r="I423" s="47" t="s">
        <v>97</v>
      </c>
      <c r="J423" s="48">
        <v>16101.4</v>
      </c>
      <c r="K423" s="48">
        <v>16754.82</v>
      </c>
      <c r="L423" s="48">
        <v>15832.36</v>
      </c>
      <c r="M423" s="48">
        <v>938502.52999987802</v>
      </c>
      <c r="N423" s="48">
        <v>6925878.5399962701</v>
      </c>
      <c r="O423" s="48">
        <v>5625169.9599981597</v>
      </c>
      <c r="P423" s="48">
        <v>5681667.1999979904</v>
      </c>
      <c r="Q423" s="48">
        <v>6486499.5899962103</v>
      </c>
    </row>
    <row r="424" spans="1:17" x14ac:dyDescent="0.3">
      <c r="A424" s="34">
        <f>IF($B424='Lookup (hidden)'!$F$12,IF($E424='Lookup (hidden)'!$F$13,IF($D424='Lookup (hidden)'!$F$14,IF($F424='Lookup (hidden)'!$F$15,IF($G424='Lookup (hidden)'!$F$16,IF($H424='Lookup (hidden)'!$F$17,1,0),0),0),0),0),0)</f>
        <v>0</v>
      </c>
      <c r="B424" s="47" t="s">
        <v>69</v>
      </c>
      <c r="C424" s="59"/>
      <c r="D424" s="47" t="s">
        <v>58</v>
      </c>
      <c r="E424" s="47" t="s">
        <v>37</v>
      </c>
      <c r="F424" s="47" t="s">
        <v>37</v>
      </c>
      <c r="G424" s="47" t="s">
        <v>37</v>
      </c>
      <c r="H424" s="47" t="s">
        <v>76</v>
      </c>
      <c r="I424" s="47" t="s">
        <v>96</v>
      </c>
      <c r="J424" s="48">
        <v>8225380.3299978999</v>
      </c>
      <c r="K424" s="48">
        <v>6367295.9199989904</v>
      </c>
      <c r="L424" s="48">
        <v>7884808.2799983202</v>
      </c>
      <c r="M424" s="48">
        <v>7191744.2799987104</v>
      </c>
      <c r="N424" s="48">
        <v>2446364.5400000201</v>
      </c>
      <c r="O424" s="48">
        <v>3232277.9099999499</v>
      </c>
      <c r="P424" s="48">
        <v>4372020.0699999398</v>
      </c>
      <c r="Q424" s="48">
        <v>4579681.8299998902</v>
      </c>
    </row>
    <row r="425" spans="1:17" x14ac:dyDescent="0.3">
      <c r="A425" s="34">
        <f>IF($B425='Lookup (hidden)'!$F$12,IF($E425='Lookup (hidden)'!$F$13,IF($D425='Lookup (hidden)'!$F$14,IF($F425='Lookup (hidden)'!$F$15,IF($G425='Lookup (hidden)'!$F$16,IF($H425='Lookup (hidden)'!$F$17,1,0),0),0),0),0),0)</f>
        <v>0</v>
      </c>
      <c r="B425" s="47" t="s">
        <v>69</v>
      </c>
      <c r="C425" s="59"/>
      <c r="D425" s="47" t="s">
        <v>58</v>
      </c>
      <c r="E425" s="47" t="s">
        <v>37</v>
      </c>
      <c r="F425" s="47" t="s">
        <v>37</v>
      </c>
      <c r="G425" s="47" t="s">
        <v>37</v>
      </c>
      <c r="H425" s="47" t="s">
        <v>76</v>
      </c>
      <c r="I425" s="47" t="s">
        <v>97</v>
      </c>
      <c r="J425" s="48">
        <v>13985.32</v>
      </c>
      <c r="K425" s="48">
        <v>12371</v>
      </c>
      <c r="L425" s="48">
        <v>17807.47</v>
      </c>
      <c r="M425" s="48">
        <v>370585.99</v>
      </c>
      <c r="N425" s="48">
        <v>4463662.8100001002</v>
      </c>
      <c r="O425" s="48">
        <v>3541146.37000011</v>
      </c>
      <c r="P425" s="48">
        <v>4010034.4600001299</v>
      </c>
      <c r="Q425" s="48">
        <v>4523437.1500000497</v>
      </c>
    </row>
    <row r="426" spans="1:17" x14ac:dyDescent="0.3">
      <c r="A426" s="34">
        <f>IF($B426='Lookup (hidden)'!$F$12,IF($E426='Lookup (hidden)'!$F$13,IF($D426='Lookup (hidden)'!$F$14,IF($F426='Lookup (hidden)'!$F$15,IF($G426='Lookup (hidden)'!$F$16,IF($H426='Lookup (hidden)'!$F$17,1,0),0),0),0),0),0)</f>
        <v>0</v>
      </c>
      <c r="B426" s="47" t="s">
        <v>69</v>
      </c>
      <c r="C426" s="59"/>
      <c r="D426" s="47" t="s">
        <v>59</v>
      </c>
      <c r="E426" s="47" t="s">
        <v>37</v>
      </c>
      <c r="F426" s="47" t="s">
        <v>37</v>
      </c>
      <c r="G426" s="47" t="s">
        <v>37</v>
      </c>
      <c r="H426" s="47" t="s">
        <v>76</v>
      </c>
      <c r="I426" s="47" t="s">
        <v>96</v>
      </c>
      <c r="J426" s="48">
        <v>61613829.750099503</v>
      </c>
      <c r="K426" s="48">
        <v>58774784.870099597</v>
      </c>
      <c r="L426" s="48">
        <v>59856684.890099801</v>
      </c>
      <c r="M426" s="48">
        <v>53803828.430101097</v>
      </c>
      <c r="N426" s="48">
        <v>20399380.9199953</v>
      </c>
      <c r="O426" s="48">
        <v>24613232.479989901</v>
      </c>
      <c r="P426" s="48">
        <v>25314965.199987002</v>
      </c>
      <c r="Q426" s="48">
        <v>25132998.1099893</v>
      </c>
    </row>
    <row r="427" spans="1:17" x14ac:dyDescent="0.3">
      <c r="A427" s="34">
        <f>IF($B427='Lookup (hidden)'!$F$12,IF($E427='Lookup (hidden)'!$F$13,IF($D427='Lookup (hidden)'!$F$14,IF($F427='Lookup (hidden)'!$F$15,IF($G427='Lookup (hidden)'!$F$16,IF($H427='Lookup (hidden)'!$F$17,1,0),0),0),0),0),0)</f>
        <v>0</v>
      </c>
      <c r="B427" s="47" t="s">
        <v>69</v>
      </c>
      <c r="C427" s="59"/>
      <c r="D427" s="47" t="s">
        <v>59</v>
      </c>
      <c r="E427" s="47" t="s">
        <v>37</v>
      </c>
      <c r="F427" s="47" t="s">
        <v>37</v>
      </c>
      <c r="G427" s="47" t="s">
        <v>37</v>
      </c>
      <c r="H427" s="47" t="s">
        <v>76</v>
      </c>
      <c r="I427" s="47" t="s">
        <v>97</v>
      </c>
      <c r="J427" s="48">
        <v>166492.74000000101</v>
      </c>
      <c r="K427" s="48">
        <v>163174.76</v>
      </c>
      <c r="L427" s="48">
        <v>212640.120000002</v>
      </c>
      <c r="M427" s="48">
        <v>4638900.0800000597</v>
      </c>
      <c r="N427" s="48">
        <v>42588027.390009403</v>
      </c>
      <c r="O427" s="48">
        <v>37811874.290001199</v>
      </c>
      <c r="P427" s="48">
        <v>39599069.720003702</v>
      </c>
      <c r="Q427" s="48">
        <v>42288965.010007501</v>
      </c>
    </row>
    <row r="428" spans="1:17" x14ac:dyDescent="0.3">
      <c r="A428" s="34">
        <f>IF($B428='Lookup (hidden)'!$F$12,IF($E428='Lookup (hidden)'!$F$13,IF($D428='Lookup (hidden)'!$F$14,IF($F428='Lookup (hidden)'!$F$15,IF($G428='Lookup (hidden)'!$F$16,IF($H428='Lookup (hidden)'!$F$17,1,0),0),0),0),0),0)</f>
        <v>0</v>
      </c>
      <c r="B428" s="47" t="s">
        <v>69</v>
      </c>
      <c r="C428" s="59"/>
      <c r="D428" s="47" t="s">
        <v>60</v>
      </c>
      <c r="E428" s="47" t="s">
        <v>37</v>
      </c>
      <c r="F428" s="47" t="s">
        <v>37</v>
      </c>
      <c r="G428" s="47" t="s">
        <v>37</v>
      </c>
      <c r="H428" s="47" t="s">
        <v>76</v>
      </c>
      <c r="I428" s="47" t="s">
        <v>96</v>
      </c>
      <c r="J428" s="48">
        <v>12492406.879992399</v>
      </c>
      <c r="K428" s="48">
        <v>11826269.979993001</v>
      </c>
      <c r="L428" s="48">
        <v>11842411.589992899</v>
      </c>
      <c r="M428" s="48">
        <v>10441108.879993901</v>
      </c>
      <c r="N428" s="48">
        <v>4785463.5899998797</v>
      </c>
      <c r="O428" s="48">
        <v>5764266.5300005004</v>
      </c>
      <c r="P428" s="48">
        <v>5810736.8100006096</v>
      </c>
      <c r="Q428" s="48">
        <v>5597906.0800002404</v>
      </c>
    </row>
    <row r="429" spans="1:17" x14ac:dyDescent="0.3">
      <c r="A429" s="34">
        <f>IF($B429='Lookup (hidden)'!$F$12,IF($E429='Lookup (hidden)'!$F$13,IF($D429='Lookup (hidden)'!$F$14,IF($F429='Lookup (hidden)'!$F$15,IF($G429='Lookup (hidden)'!$F$16,IF($H429='Lookup (hidden)'!$F$17,1,0),0),0),0),0),0)</f>
        <v>0</v>
      </c>
      <c r="B429" s="47" t="s">
        <v>69</v>
      </c>
      <c r="C429" s="59"/>
      <c r="D429" s="47" t="s">
        <v>60</v>
      </c>
      <c r="E429" s="47" t="s">
        <v>37</v>
      </c>
      <c r="F429" s="47" t="s">
        <v>37</v>
      </c>
      <c r="G429" s="47" t="s">
        <v>37</v>
      </c>
      <c r="H429" s="47" t="s">
        <v>76</v>
      </c>
      <c r="I429" s="47" t="s">
        <v>97</v>
      </c>
      <c r="J429" s="48">
        <v>14813.92</v>
      </c>
      <c r="K429" s="48">
        <v>12281.7</v>
      </c>
      <c r="L429" s="48">
        <v>16018.05</v>
      </c>
      <c r="M429" s="48">
        <v>866870.67999999702</v>
      </c>
      <c r="N429" s="48">
        <v>8079236.4300000798</v>
      </c>
      <c r="O429" s="48">
        <v>7250182.0500000799</v>
      </c>
      <c r="P429" s="48">
        <v>7696599.7700000899</v>
      </c>
      <c r="Q429" s="48">
        <v>8125686.9000000497</v>
      </c>
    </row>
    <row r="430" spans="1:17" x14ac:dyDescent="0.3">
      <c r="A430" s="34">
        <f>IF($B430='Lookup (hidden)'!$F$12,IF($E430='Lookup (hidden)'!$F$13,IF($D430='Lookup (hidden)'!$F$14,IF($F430='Lookup (hidden)'!$F$15,IF($G430='Lookup (hidden)'!$F$16,IF($H430='Lookup (hidden)'!$F$17,1,0),0),0),0),0),0)</f>
        <v>0</v>
      </c>
      <c r="B430" s="47" t="s">
        <v>69</v>
      </c>
      <c r="C430" s="59"/>
      <c r="D430" s="47" t="s">
        <v>58</v>
      </c>
      <c r="E430" s="47" t="s">
        <v>37</v>
      </c>
      <c r="F430" s="47" t="s">
        <v>37</v>
      </c>
      <c r="G430" s="47" t="s">
        <v>37</v>
      </c>
      <c r="H430" s="47" t="s">
        <v>79</v>
      </c>
      <c r="I430" s="47" t="s">
        <v>96</v>
      </c>
      <c r="J430" s="48">
        <v>1311837.83999995</v>
      </c>
      <c r="K430" s="48">
        <v>1124462.8899999501</v>
      </c>
      <c r="L430" s="48">
        <v>1330457.1999999401</v>
      </c>
      <c r="M430" s="48">
        <v>1205405.76999995</v>
      </c>
      <c r="N430" s="48">
        <v>300505.33999999898</v>
      </c>
      <c r="O430" s="48">
        <v>499217.13999999198</v>
      </c>
      <c r="P430" s="48">
        <v>642112.12999998895</v>
      </c>
      <c r="Q430" s="48">
        <v>655069.27999999095</v>
      </c>
    </row>
    <row r="431" spans="1:17" x14ac:dyDescent="0.3">
      <c r="A431" s="34">
        <f>IF($B431='Lookup (hidden)'!$F$12,IF($E431='Lookup (hidden)'!$F$13,IF($D431='Lookup (hidden)'!$F$14,IF($F431='Lookup (hidden)'!$F$15,IF($G431='Lookup (hidden)'!$F$16,IF($H431='Lookup (hidden)'!$F$17,1,0),0),0),0),0),0)</f>
        <v>0</v>
      </c>
      <c r="B431" s="47" t="s">
        <v>69</v>
      </c>
      <c r="C431" s="59"/>
      <c r="D431" s="47" t="s">
        <v>58</v>
      </c>
      <c r="E431" s="47" t="s">
        <v>37</v>
      </c>
      <c r="F431" s="47" t="s">
        <v>37</v>
      </c>
      <c r="G431" s="47" t="s">
        <v>37</v>
      </c>
      <c r="H431" s="47" t="s">
        <v>79</v>
      </c>
      <c r="I431" s="47" t="s">
        <v>97</v>
      </c>
      <c r="J431" s="49">
        <v>1268.7</v>
      </c>
      <c r="K431" s="49">
        <v>1246</v>
      </c>
      <c r="L431" s="49">
        <v>1363.1</v>
      </c>
      <c r="M431" s="48">
        <v>112377.76</v>
      </c>
      <c r="N431" s="48">
        <v>949766.65999999898</v>
      </c>
      <c r="O431" s="48">
        <v>751174.01999999897</v>
      </c>
      <c r="P431" s="48">
        <v>872012.49999999895</v>
      </c>
      <c r="Q431" s="48">
        <v>1019371.93</v>
      </c>
    </row>
    <row r="432" spans="1:17" x14ac:dyDescent="0.3">
      <c r="A432" s="34">
        <f>IF($B432='Lookup (hidden)'!$F$12,IF($E432='Lookup (hidden)'!$F$13,IF($D432='Lookup (hidden)'!$F$14,IF($F432='Lookup (hidden)'!$F$15,IF($G432='Lookup (hidden)'!$F$16,IF($H432='Lookup (hidden)'!$F$17,1,0),0),0),0),0),0)</f>
        <v>0</v>
      </c>
      <c r="B432" s="47" t="s">
        <v>77</v>
      </c>
      <c r="C432" s="59"/>
      <c r="D432" s="47" t="s">
        <v>58</v>
      </c>
      <c r="E432" s="47" t="s">
        <v>37</v>
      </c>
      <c r="F432" s="47" t="s">
        <v>37</v>
      </c>
      <c r="G432" s="47" t="s">
        <v>37</v>
      </c>
      <c r="H432" s="47" t="s">
        <v>72</v>
      </c>
      <c r="I432" s="47" t="s">
        <v>96</v>
      </c>
      <c r="J432" s="48">
        <v>148212.22</v>
      </c>
      <c r="K432" s="48">
        <v>120196.799999999</v>
      </c>
      <c r="L432" s="48">
        <v>167116.77999999901</v>
      </c>
      <c r="M432" s="48">
        <v>148918.26</v>
      </c>
      <c r="N432" s="48">
        <v>22334.980000000101</v>
      </c>
      <c r="O432" s="48">
        <v>78632.639999999505</v>
      </c>
      <c r="P432" s="48">
        <v>88120.300000000396</v>
      </c>
      <c r="Q432" s="48">
        <v>106651.6</v>
      </c>
    </row>
    <row r="433" spans="1:17" x14ac:dyDescent="0.3">
      <c r="A433" s="34">
        <f>IF($B433='Lookup (hidden)'!$F$12,IF($E433='Lookup (hidden)'!$F$13,IF($D433='Lookup (hidden)'!$F$14,IF($F433='Lookup (hidden)'!$F$15,IF($G433='Lookup (hidden)'!$F$16,IF($H433='Lookup (hidden)'!$F$17,1,0),0),0),0),0),0)</f>
        <v>0</v>
      </c>
      <c r="B433" s="47" t="s">
        <v>77</v>
      </c>
      <c r="C433" s="59"/>
      <c r="D433" s="47" t="s">
        <v>58</v>
      </c>
      <c r="E433" s="47" t="s">
        <v>37</v>
      </c>
      <c r="F433" s="47" t="s">
        <v>37</v>
      </c>
      <c r="G433" s="47" t="s">
        <v>37</v>
      </c>
      <c r="H433" s="47" t="s">
        <v>72</v>
      </c>
      <c r="I433" s="47" t="s">
        <v>97</v>
      </c>
      <c r="J433" s="49">
        <v>0</v>
      </c>
      <c r="K433" s="49">
        <v>0</v>
      </c>
      <c r="L433" s="49">
        <v>0</v>
      </c>
      <c r="M433" s="48">
        <v>16142.2</v>
      </c>
      <c r="N433" s="48">
        <v>35826.6</v>
      </c>
      <c r="O433" s="48">
        <v>71408.200000000099</v>
      </c>
      <c r="P433" s="48">
        <v>107502.39999999999</v>
      </c>
      <c r="Q433" s="48">
        <v>25443.9</v>
      </c>
    </row>
    <row r="434" spans="1:17" x14ac:dyDescent="0.3">
      <c r="A434" s="34">
        <f>IF($B434='Lookup (hidden)'!$F$12,IF($E434='Lookup (hidden)'!$F$13,IF($D434='Lookup (hidden)'!$F$14,IF($F434='Lookup (hidden)'!$F$15,IF($G434='Lookup (hidden)'!$F$16,IF($H434='Lookup (hidden)'!$F$17,1,0),0),0),0),0),0)</f>
        <v>0</v>
      </c>
      <c r="B434" s="47" t="s">
        <v>77</v>
      </c>
      <c r="C434" s="59"/>
      <c r="D434" s="47" t="s">
        <v>59</v>
      </c>
      <c r="E434" s="47" t="s">
        <v>37</v>
      </c>
      <c r="F434" s="47" t="s">
        <v>37</v>
      </c>
      <c r="G434" s="47" t="s">
        <v>37</v>
      </c>
      <c r="H434" s="47" t="s">
        <v>72</v>
      </c>
      <c r="I434" s="47" t="s">
        <v>96</v>
      </c>
      <c r="J434" s="48">
        <v>1841564.11</v>
      </c>
      <c r="K434" s="48">
        <v>1900103.52</v>
      </c>
      <c r="L434" s="48">
        <v>2016689.96000001</v>
      </c>
      <c r="M434" s="48">
        <v>1759295.1600000099</v>
      </c>
      <c r="N434" s="48">
        <v>256869.67999999001</v>
      </c>
      <c r="O434" s="48">
        <v>882738.86000015505</v>
      </c>
      <c r="P434" s="48">
        <v>860426.94000000902</v>
      </c>
      <c r="Q434" s="48">
        <v>851928.21000000404</v>
      </c>
    </row>
    <row r="435" spans="1:17" x14ac:dyDescent="0.3">
      <c r="A435" s="34">
        <f>IF($B435='Lookup (hidden)'!$F$12,IF($E435='Lookup (hidden)'!$F$13,IF($D435='Lookup (hidden)'!$F$14,IF($F435='Lookup (hidden)'!$F$15,IF($G435='Lookup (hidden)'!$F$16,IF($H435='Lookup (hidden)'!$F$17,1,0),0),0),0),0),0)</f>
        <v>0</v>
      </c>
      <c r="B435" s="47" t="s">
        <v>77</v>
      </c>
      <c r="C435" s="59"/>
      <c r="D435" s="47" t="s">
        <v>59</v>
      </c>
      <c r="E435" s="47" t="s">
        <v>37</v>
      </c>
      <c r="F435" s="47" t="s">
        <v>37</v>
      </c>
      <c r="G435" s="47" t="s">
        <v>37</v>
      </c>
      <c r="H435" s="47" t="s">
        <v>72</v>
      </c>
      <c r="I435" s="47" t="s">
        <v>97</v>
      </c>
      <c r="J435" s="49">
        <v>0</v>
      </c>
      <c r="K435" s="49">
        <v>0</v>
      </c>
      <c r="L435" s="49">
        <v>0</v>
      </c>
      <c r="M435" s="48">
        <v>245729.1</v>
      </c>
      <c r="N435" s="48">
        <v>652963.900000002</v>
      </c>
      <c r="O435" s="48">
        <v>1181070.8000000999</v>
      </c>
      <c r="P435" s="48">
        <v>1327847.5</v>
      </c>
      <c r="Q435" s="48">
        <v>368540.54999998299</v>
      </c>
    </row>
    <row r="436" spans="1:17" x14ac:dyDescent="0.3">
      <c r="A436" s="34">
        <f>IF($B436='Lookup (hidden)'!$F$12,IF($E436='Lookup (hidden)'!$F$13,IF($D436='Lookup (hidden)'!$F$14,IF($F436='Lookup (hidden)'!$F$15,IF($G436='Lookup (hidden)'!$F$16,IF($H436='Lookup (hidden)'!$F$17,1,0),0),0),0),0),0)</f>
        <v>0</v>
      </c>
      <c r="B436" s="47" t="s">
        <v>77</v>
      </c>
      <c r="C436" s="59"/>
      <c r="D436" s="47" t="s">
        <v>60</v>
      </c>
      <c r="E436" s="47" t="s">
        <v>37</v>
      </c>
      <c r="F436" s="47" t="s">
        <v>37</v>
      </c>
      <c r="G436" s="47" t="s">
        <v>37</v>
      </c>
      <c r="H436" s="47" t="s">
        <v>72</v>
      </c>
      <c r="I436" s="47" t="s">
        <v>96</v>
      </c>
      <c r="J436" s="48">
        <v>360104.55000000203</v>
      </c>
      <c r="K436" s="48">
        <v>350233.56</v>
      </c>
      <c r="L436" s="48">
        <v>376907.47000000102</v>
      </c>
      <c r="M436" s="48">
        <v>322659.43000000098</v>
      </c>
      <c r="N436" s="48">
        <v>54164.569999999898</v>
      </c>
      <c r="O436" s="48">
        <v>189032.72</v>
      </c>
      <c r="P436" s="48">
        <v>180268.390000001</v>
      </c>
      <c r="Q436" s="48">
        <v>162784.68000000101</v>
      </c>
    </row>
    <row r="437" spans="1:17" x14ac:dyDescent="0.3">
      <c r="A437" s="34">
        <f>IF($B437='Lookup (hidden)'!$F$12,IF($E437='Lookup (hidden)'!$F$13,IF($D437='Lookup (hidden)'!$F$14,IF($F437='Lookup (hidden)'!$F$15,IF($G437='Lookup (hidden)'!$F$16,IF($H437='Lookup (hidden)'!$F$17,1,0),0),0),0),0),0)</f>
        <v>0</v>
      </c>
      <c r="B437" s="47" t="s">
        <v>77</v>
      </c>
      <c r="C437" s="59"/>
      <c r="D437" s="47" t="s">
        <v>60</v>
      </c>
      <c r="E437" s="47" t="s">
        <v>37</v>
      </c>
      <c r="F437" s="47" t="s">
        <v>37</v>
      </c>
      <c r="G437" s="47" t="s">
        <v>37</v>
      </c>
      <c r="H437" s="47" t="s">
        <v>72</v>
      </c>
      <c r="I437" s="47" t="s">
        <v>97</v>
      </c>
      <c r="J437" s="49">
        <v>0</v>
      </c>
      <c r="K437" s="49">
        <v>0</v>
      </c>
      <c r="L437" s="49">
        <v>0</v>
      </c>
      <c r="M437" s="48">
        <v>42597.8</v>
      </c>
      <c r="N437" s="48">
        <v>120665.9</v>
      </c>
      <c r="O437" s="48">
        <v>192275.3</v>
      </c>
      <c r="P437" s="48">
        <v>218368.5</v>
      </c>
      <c r="Q437" s="48">
        <v>69457.899999999805</v>
      </c>
    </row>
    <row r="438" spans="1:17" x14ac:dyDescent="0.3">
      <c r="A438" s="34">
        <f>IF($B438='Lookup (hidden)'!$F$12,IF($E438='Lookup (hidden)'!$F$13,IF($D438='Lookup (hidden)'!$F$14,IF($F438='Lookup (hidden)'!$F$15,IF($G438='Lookup (hidden)'!$F$16,IF($H438='Lookup (hidden)'!$F$17,1,0),0),0),0),0),0)</f>
        <v>0</v>
      </c>
      <c r="B438" s="47" t="s">
        <v>77</v>
      </c>
      <c r="C438" s="59"/>
      <c r="D438" s="47" t="s">
        <v>58</v>
      </c>
      <c r="E438" s="47" t="s">
        <v>37</v>
      </c>
      <c r="F438" s="47" t="s">
        <v>37</v>
      </c>
      <c r="G438" s="47" t="s">
        <v>37</v>
      </c>
      <c r="H438" s="47" t="s">
        <v>76</v>
      </c>
      <c r="I438" s="47" t="s">
        <v>96</v>
      </c>
      <c r="J438" s="48">
        <v>355847.23</v>
      </c>
      <c r="K438" s="48">
        <v>261078.15</v>
      </c>
      <c r="L438" s="48">
        <v>317845.68000000698</v>
      </c>
      <c r="M438" s="48">
        <v>279143.45000001002</v>
      </c>
      <c r="N438" s="48">
        <v>76165.999999999898</v>
      </c>
      <c r="O438" s="48">
        <v>208467.63000000099</v>
      </c>
      <c r="P438" s="48">
        <v>258783.630000006</v>
      </c>
      <c r="Q438" s="48">
        <v>268522.75000000198</v>
      </c>
    </row>
    <row r="439" spans="1:17" x14ac:dyDescent="0.3">
      <c r="A439" s="34">
        <f>IF($B439='Lookup (hidden)'!$F$12,IF($E439='Lookup (hidden)'!$F$13,IF($D439='Lookup (hidden)'!$F$14,IF($F439='Lookup (hidden)'!$F$15,IF($G439='Lookup (hidden)'!$F$16,IF($H439='Lookup (hidden)'!$F$17,1,0),0),0),0),0),0)</f>
        <v>0</v>
      </c>
      <c r="B439" s="47" t="s">
        <v>77</v>
      </c>
      <c r="C439" s="59"/>
      <c r="D439" s="47" t="s">
        <v>58</v>
      </c>
      <c r="E439" s="47" t="s">
        <v>37</v>
      </c>
      <c r="F439" s="47" t="s">
        <v>37</v>
      </c>
      <c r="G439" s="47" t="s">
        <v>37</v>
      </c>
      <c r="H439" s="47" t="s">
        <v>76</v>
      </c>
      <c r="I439" s="47" t="s">
        <v>97</v>
      </c>
      <c r="J439" s="49">
        <v>0</v>
      </c>
      <c r="K439" s="49">
        <v>0</v>
      </c>
      <c r="L439" s="49">
        <v>0</v>
      </c>
      <c r="M439" s="48">
        <v>6607.2</v>
      </c>
      <c r="N439" s="48">
        <v>72941.899999999398</v>
      </c>
      <c r="O439" s="48">
        <v>96444.100000001097</v>
      </c>
      <c r="P439" s="48">
        <v>138021.700000004</v>
      </c>
      <c r="Q439" s="48">
        <v>168853.800000007</v>
      </c>
    </row>
    <row r="440" spans="1:17" x14ac:dyDescent="0.3">
      <c r="A440" s="34">
        <f>IF($B440='Lookup (hidden)'!$F$12,IF($E440='Lookup (hidden)'!$F$13,IF($D440='Lookup (hidden)'!$F$14,IF($F440='Lookup (hidden)'!$F$15,IF($G440='Lookup (hidden)'!$F$16,IF($H440='Lookup (hidden)'!$F$17,1,0),0),0),0),0),0)</f>
        <v>0</v>
      </c>
      <c r="B440" s="47" t="s">
        <v>77</v>
      </c>
      <c r="C440" s="59"/>
      <c r="D440" s="47" t="s">
        <v>59</v>
      </c>
      <c r="E440" s="47" t="s">
        <v>37</v>
      </c>
      <c r="F440" s="47" t="s">
        <v>37</v>
      </c>
      <c r="G440" s="47" t="s">
        <v>37</v>
      </c>
      <c r="H440" s="47" t="s">
        <v>76</v>
      </c>
      <c r="I440" s="47" t="s">
        <v>96</v>
      </c>
      <c r="J440" s="48">
        <v>2513505.8000000301</v>
      </c>
      <c r="K440" s="48">
        <v>2405723.0299999798</v>
      </c>
      <c r="L440" s="48">
        <v>2702611.0500015598</v>
      </c>
      <c r="M440" s="48">
        <v>2448650.33000114</v>
      </c>
      <c r="N440" s="48">
        <v>781799.72999991197</v>
      </c>
      <c r="O440" s="48">
        <v>1871362.5800000899</v>
      </c>
      <c r="P440" s="48">
        <v>1758381.1800003501</v>
      </c>
      <c r="Q440" s="48">
        <v>1691360.1499999</v>
      </c>
    </row>
    <row r="441" spans="1:17" x14ac:dyDescent="0.3">
      <c r="A441" s="34">
        <f>IF($B441='Lookup (hidden)'!$F$12,IF($E441='Lookup (hidden)'!$F$13,IF($D441='Lookup (hidden)'!$F$14,IF($F441='Lookup (hidden)'!$F$15,IF($G441='Lookup (hidden)'!$F$16,IF($H441='Lookup (hidden)'!$F$17,1,0),0),0),0),0),0)</f>
        <v>0</v>
      </c>
      <c r="B441" s="47" t="s">
        <v>77</v>
      </c>
      <c r="C441" s="59"/>
      <c r="D441" s="47" t="s">
        <v>59</v>
      </c>
      <c r="E441" s="47" t="s">
        <v>37</v>
      </c>
      <c r="F441" s="47" t="s">
        <v>37</v>
      </c>
      <c r="G441" s="47" t="s">
        <v>37</v>
      </c>
      <c r="H441" s="47" t="s">
        <v>76</v>
      </c>
      <c r="I441" s="47" t="s">
        <v>97</v>
      </c>
      <c r="J441" s="49">
        <v>0</v>
      </c>
      <c r="K441" s="49">
        <v>0</v>
      </c>
      <c r="L441" s="49">
        <v>0</v>
      </c>
      <c r="M441" s="48">
        <v>86520.299999999595</v>
      </c>
      <c r="N441" s="48">
        <v>864943.39999984705</v>
      </c>
      <c r="O441" s="48">
        <v>1026005.79999984</v>
      </c>
      <c r="P441" s="48">
        <v>1182937.59999991</v>
      </c>
      <c r="Q441" s="48">
        <v>1381772.0000001399</v>
      </c>
    </row>
    <row r="442" spans="1:17" x14ac:dyDescent="0.3">
      <c r="A442" s="34">
        <f>IF($B442='Lookup (hidden)'!$F$12,IF($E442='Lookup (hidden)'!$F$13,IF($D442='Lookup (hidden)'!$F$14,IF($F442='Lookup (hidden)'!$F$15,IF($G442='Lookup (hidden)'!$F$16,IF($H442='Lookup (hidden)'!$F$17,1,0),0),0),0),0),0)</f>
        <v>0</v>
      </c>
      <c r="B442" s="47" t="s">
        <v>77</v>
      </c>
      <c r="C442" s="59"/>
      <c r="D442" s="47" t="s">
        <v>60</v>
      </c>
      <c r="E442" s="47" t="s">
        <v>37</v>
      </c>
      <c r="F442" s="47" t="s">
        <v>37</v>
      </c>
      <c r="G442" s="47" t="s">
        <v>37</v>
      </c>
      <c r="H442" s="47" t="s">
        <v>76</v>
      </c>
      <c r="I442" s="47" t="s">
        <v>96</v>
      </c>
      <c r="J442" s="48">
        <v>359770.899999997</v>
      </c>
      <c r="K442" s="48">
        <v>364629.58999999502</v>
      </c>
      <c r="L442" s="48">
        <v>376337.55000001</v>
      </c>
      <c r="M442" s="48">
        <v>332955.02000000101</v>
      </c>
      <c r="N442" s="48">
        <v>143027.20000000499</v>
      </c>
      <c r="O442" s="48">
        <v>310051.89000000397</v>
      </c>
      <c r="P442" s="48">
        <v>278969.970000008</v>
      </c>
      <c r="Q442" s="48">
        <v>239948.320000003</v>
      </c>
    </row>
    <row r="443" spans="1:17" x14ac:dyDescent="0.3">
      <c r="A443" s="34">
        <f>IF($B443='Lookup (hidden)'!$F$12,IF($E443='Lookup (hidden)'!$F$13,IF($D443='Lookup (hidden)'!$F$14,IF($F443='Lookup (hidden)'!$F$15,IF($G443='Lookup (hidden)'!$F$16,IF($H443='Lookup (hidden)'!$F$17,1,0),0),0),0),0),0)</f>
        <v>0</v>
      </c>
      <c r="B443" s="47" t="s">
        <v>77</v>
      </c>
      <c r="C443" s="59"/>
      <c r="D443" s="47" t="s">
        <v>60</v>
      </c>
      <c r="E443" s="47" t="s">
        <v>37</v>
      </c>
      <c r="F443" s="47" t="s">
        <v>37</v>
      </c>
      <c r="G443" s="47" t="s">
        <v>37</v>
      </c>
      <c r="H443" s="47" t="s">
        <v>76</v>
      </c>
      <c r="I443" s="47" t="s">
        <v>97</v>
      </c>
      <c r="J443" s="49">
        <v>0</v>
      </c>
      <c r="K443" s="49">
        <v>0</v>
      </c>
      <c r="L443" s="49">
        <v>0</v>
      </c>
      <c r="M443" s="48">
        <v>7869.00000000001</v>
      </c>
      <c r="N443" s="48">
        <v>114123.70000000201</v>
      </c>
      <c r="O443" s="48">
        <v>113585.900000002</v>
      </c>
      <c r="P443" s="48">
        <v>135172.600000003</v>
      </c>
      <c r="Q443" s="48">
        <v>176286.90000000599</v>
      </c>
    </row>
    <row r="444" spans="1:17" x14ac:dyDescent="0.3">
      <c r="A444" s="34">
        <f>IF($B444='Lookup (hidden)'!$F$12,IF($E444='Lookup (hidden)'!$F$13,IF($D444='Lookup (hidden)'!$F$14,IF($F444='Lookup (hidden)'!$F$15,IF($G444='Lookup (hidden)'!$F$16,IF($H444='Lookup (hidden)'!$F$17,1,0),0),0),0),0),0)</f>
        <v>0</v>
      </c>
      <c r="B444" s="47" t="s">
        <v>77</v>
      </c>
      <c r="C444" s="59"/>
      <c r="D444" s="47" t="s">
        <v>58</v>
      </c>
      <c r="E444" s="47" t="s">
        <v>37</v>
      </c>
      <c r="F444" s="47" t="s">
        <v>37</v>
      </c>
      <c r="G444" s="47" t="s">
        <v>37</v>
      </c>
      <c r="H444" s="47" t="s">
        <v>79</v>
      </c>
      <c r="I444" s="47" t="s">
        <v>96</v>
      </c>
      <c r="J444" s="48">
        <v>62725.840000000098</v>
      </c>
      <c r="K444" s="48">
        <v>59602.500000000102</v>
      </c>
      <c r="L444" s="48">
        <v>74846.429999999498</v>
      </c>
      <c r="M444" s="48">
        <v>68276.049999999697</v>
      </c>
      <c r="N444" s="48">
        <v>9500.4999999999909</v>
      </c>
      <c r="O444" s="48">
        <v>44713.760000000097</v>
      </c>
      <c r="P444" s="48">
        <v>51374.250000000102</v>
      </c>
      <c r="Q444" s="48">
        <v>71111.3</v>
      </c>
    </row>
    <row r="445" spans="1:17" x14ac:dyDescent="0.3">
      <c r="A445" s="34">
        <f>IF($B445='Lookup (hidden)'!$F$12,IF($E445='Lookup (hidden)'!$F$13,IF($D445='Lookup (hidden)'!$F$14,IF($F445='Lookup (hidden)'!$F$15,IF($G445='Lookup (hidden)'!$F$16,IF($H445='Lookup (hidden)'!$F$17,1,0),0),0),0),0),0)</f>
        <v>0</v>
      </c>
      <c r="B445" s="47" t="s">
        <v>77</v>
      </c>
      <c r="C445" s="59"/>
      <c r="D445" s="47" t="s">
        <v>58</v>
      </c>
      <c r="E445" s="47" t="s">
        <v>37</v>
      </c>
      <c r="F445" s="47" t="s">
        <v>37</v>
      </c>
      <c r="G445" s="47" t="s">
        <v>37</v>
      </c>
      <c r="H445" s="47" t="s">
        <v>79</v>
      </c>
      <c r="I445" s="47" t="s">
        <v>97</v>
      </c>
      <c r="J445" s="49">
        <v>0</v>
      </c>
      <c r="K445" s="49">
        <v>0</v>
      </c>
      <c r="L445" s="49">
        <v>0</v>
      </c>
      <c r="M445" s="48">
        <v>4239</v>
      </c>
      <c r="N445" s="48">
        <v>23815.200000000001</v>
      </c>
      <c r="O445" s="48">
        <v>29312.2</v>
      </c>
      <c r="P445" s="48">
        <v>42060.3999999999</v>
      </c>
      <c r="Q445" s="48">
        <v>42305.599999999897</v>
      </c>
    </row>
    <row r="446" spans="1:17" x14ac:dyDescent="0.3">
      <c r="A446" s="34">
        <f>IF($B446='Lookup (hidden)'!$F$12,IF($E446='Lookup (hidden)'!$F$13,IF($D446='Lookup (hidden)'!$F$14,IF($F446='Lookup (hidden)'!$F$15,IF($G446='Lookup (hidden)'!$F$16,IF($H446='Lookup (hidden)'!$F$17,1,0),0),0),0),0),0)</f>
        <v>0</v>
      </c>
      <c r="B446" s="47" t="s">
        <v>80</v>
      </c>
      <c r="C446" s="59"/>
      <c r="D446" s="47" t="s">
        <v>37</v>
      </c>
      <c r="E446" s="47" t="s">
        <v>74</v>
      </c>
      <c r="F446" s="151">
        <v>1</v>
      </c>
      <c r="G446" s="47" t="s">
        <v>37</v>
      </c>
      <c r="H446" s="47" t="s">
        <v>81</v>
      </c>
      <c r="I446" s="47" t="s">
        <v>96</v>
      </c>
      <c r="J446" s="48">
        <v>11985868.499990201</v>
      </c>
      <c r="K446" s="48">
        <v>11196316.3999922</v>
      </c>
      <c r="L446" s="48">
        <v>11418759.359991301</v>
      </c>
      <c r="M446" s="48">
        <v>10918979.119994201</v>
      </c>
      <c r="N446" s="48">
        <v>6854395.5499970699</v>
      </c>
      <c r="O446" s="48">
        <v>8467271.5999958497</v>
      </c>
      <c r="P446" s="48">
        <v>8212023.0699972501</v>
      </c>
      <c r="Q446" s="48">
        <v>8427922.3499957193</v>
      </c>
    </row>
    <row r="447" spans="1:17" x14ac:dyDescent="0.3">
      <c r="A447" s="34">
        <f>IF($B447='Lookup (hidden)'!$F$12,IF($E447='Lookup (hidden)'!$F$13,IF($D447='Lookup (hidden)'!$F$14,IF($F447='Lookup (hidden)'!$F$15,IF($G447='Lookup (hidden)'!$F$16,IF($H447='Lookup (hidden)'!$F$17,1,0),0),0),0),0),0)</f>
        <v>0</v>
      </c>
      <c r="B447" s="47" t="s">
        <v>80</v>
      </c>
      <c r="C447" s="59"/>
      <c r="D447" s="47" t="s">
        <v>37</v>
      </c>
      <c r="E447" s="47" t="s">
        <v>74</v>
      </c>
      <c r="F447" s="151">
        <v>1</v>
      </c>
      <c r="G447" s="47" t="s">
        <v>37</v>
      </c>
      <c r="H447" s="47" t="s">
        <v>81</v>
      </c>
      <c r="I447" s="47" t="s">
        <v>97</v>
      </c>
      <c r="J447" s="48">
        <v>180786.949999993</v>
      </c>
      <c r="K447" s="48">
        <v>198736.04999998101</v>
      </c>
      <c r="L447" s="48">
        <v>197665.97999998101</v>
      </c>
      <c r="M447" s="48">
        <v>532618.86000004096</v>
      </c>
      <c r="N447" s="48">
        <v>4313808.3499983596</v>
      </c>
      <c r="O447" s="48">
        <v>3121794.61999988</v>
      </c>
      <c r="P447" s="48">
        <v>3527796.93999964</v>
      </c>
      <c r="Q447" s="48">
        <v>4034373.5199995898</v>
      </c>
    </row>
    <row r="448" spans="1:17" x14ac:dyDescent="0.3">
      <c r="A448" s="34">
        <f>IF($B448='Lookup (hidden)'!$F$12,IF($E448='Lookup (hidden)'!$F$13,IF($D448='Lookup (hidden)'!$F$14,IF($F448='Lookup (hidden)'!$F$15,IF($G448='Lookup (hidden)'!$F$16,IF($H448='Lookup (hidden)'!$F$17,1,0),0),0),0),0),0)</f>
        <v>0</v>
      </c>
      <c r="B448" s="47" t="s">
        <v>80</v>
      </c>
      <c r="C448" s="59"/>
      <c r="D448" s="47" t="s">
        <v>37</v>
      </c>
      <c r="E448" s="47" t="s">
        <v>70</v>
      </c>
      <c r="F448" s="151">
        <v>1</v>
      </c>
      <c r="G448" s="47" t="s">
        <v>37</v>
      </c>
      <c r="H448" s="47" t="s">
        <v>81</v>
      </c>
      <c r="I448" s="47" t="s">
        <v>96</v>
      </c>
      <c r="J448" s="48">
        <v>8097483.5300013004</v>
      </c>
      <c r="K448" s="48">
        <v>8108032.20999524</v>
      </c>
      <c r="L448" s="48">
        <v>8258287.3199958</v>
      </c>
      <c r="M448" s="48">
        <v>8074537.5399940303</v>
      </c>
      <c r="N448" s="48">
        <v>5401181.6399944201</v>
      </c>
      <c r="O448" s="48">
        <v>6326506.8799949996</v>
      </c>
      <c r="P448" s="48">
        <v>6198782.9999955902</v>
      </c>
      <c r="Q448" s="48">
        <v>6482310.26999461</v>
      </c>
    </row>
    <row r="449" spans="1:17" x14ac:dyDescent="0.3">
      <c r="A449" s="34">
        <f>IF($B449='Lookup (hidden)'!$F$12,IF($E449='Lookup (hidden)'!$F$13,IF($D449='Lookup (hidden)'!$F$14,IF($F449='Lookup (hidden)'!$F$15,IF($G449='Lookup (hidden)'!$F$16,IF($H449='Lookup (hidden)'!$F$17,1,0),0),0),0),0),0)</f>
        <v>0</v>
      </c>
      <c r="B449" s="47" t="s">
        <v>80</v>
      </c>
      <c r="C449" s="59"/>
      <c r="D449" s="47" t="s">
        <v>37</v>
      </c>
      <c r="E449" s="47" t="s">
        <v>70</v>
      </c>
      <c r="F449" s="151">
        <v>1</v>
      </c>
      <c r="G449" s="47" t="s">
        <v>37</v>
      </c>
      <c r="H449" s="47" t="s">
        <v>81</v>
      </c>
      <c r="I449" s="47" t="s">
        <v>97</v>
      </c>
      <c r="J449" s="48">
        <v>140329.11999999499</v>
      </c>
      <c r="K449" s="48">
        <v>159520.46999998999</v>
      </c>
      <c r="L449" s="48">
        <v>157091.21999998801</v>
      </c>
      <c r="M449" s="48">
        <v>321022.08999999601</v>
      </c>
      <c r="N449" s="48">
        <v>2074374.1200000399</v>
      </c>
      <c r="O449" s="48">
        <v>1549705.34999991</v>
      </c>
      <c r="P449" s="48">
        <v>1695627.30999996</v>
      </c>
      <c r="Q449" s="48">
        <v>1919271.7500000801</v>
      </c>
    </row>
    <row r="450" spans="1:17" x14ac:dyDescent="0.3">
      <c r="A450" s="34">
        <f>IF($B450='Lookup (hidden)'!$F$12,IF($E450='Lookup (hidden)'!$F$13,IF($D450='Lookup (hidden)'!$F$14,IF($F450='Lookup (hidden)'!$F$15,IF($G450='Lookup (hidden)'!$F$16,IF($H450='Lookup (hidden)'!$F$17,1,0),0),0),0),0),0)</f>
        <v>0</v>
      </c>
      <c r="B450" s="47" t="s">
        <v>80</v>
      </c>
      <c r="C450" s="59"/>
      <c r="D450" s="47" t="s">
        <v>37</v>
      </c>
      <c r="E450" s="47" t="s">
        <v>74</v>
      </c>
      <c r="F450" s="151">
        <v>2</v>
      </c>
      <c r="G450" s="47" t="s">
        <v>37</v>
      </c>
      <c r="H450" s="47" t="s">
        <v>81</v>
      </c>
      <c r="I450" s="47" t="s">
        <v>96</v>
      </c>
      <c r="J450" s="48">
        <v>9383061.8799984995</v>
      </c>
      <c r="K450" s="48">
        <v>9002888.1799983196</v>
      </c>
      <c r="L450" s="48">
        <v>9397283.8299991209</v>
      </c>
      <c r="M450" s="48">
        <v>8924350.5999975596</v>
      </c>
      <c r="N450" s="48">
        <v>5301238.6299970504</v>
      </c>
      <c r="O450" s="48">
        <v>6828125.3099976098</v>
      </c>
      <c r="P450" s="48">
        <v>6861264.2699982198</v>
      </c>
      <c r="Q450" s="48">
        <v>7168098.0199967502</v>
      </c>
    </row>
    <row r="451" spans="1:17" x14ac:dyDescent="0.3">
      <c r="A451" s="34">
        <f>IF($B451='Lookup (hidden)'!$F$12,IF($E451='Lookup (hidden)'!$F$13,IF($D451='Lookup (hidden)'!$F$14,IF($F451='Lookup (hidden)'!$F$15,IF($G451='Lookup (hidden)'!$F$16,IF($H451='Lookup (hidden)'!$F$17,1,0),0),0),0),0),0)</f>
        <v>0</v>
      </c>
      <c r="B451" s="47" t="s">
        <v>80</v>
      </c>
      <c r="C451" s="59"/>
      <c r="D451" s="47" t="s">
        <v>37</v>
      </c>
      <c r="E451" s="47" t="s">
        <v>74</v>
      </c>
      <c r="F451" s="151">
        <v>2</v>
      </c>
      <c r="G451" s="47" t="s">
        <v>37</v>
      </c>
      <c r="H451" s="47" t="s">
        <v>81</v>
      </c>
      <c r="I451" s="47" t="s">
        <v>97</v>
      </c>
      <c r="J451" s="49">
        <v>154703.719999997</v>
      </c>
      <c r="K451" s="49">
        <v>165728.67999998599</v>
      </c>
      <c r="L451" s="49">
        <v>172117.06999998499</v>
      </c>
      <c r="M451" s="48">
        <v>474579.27000003099</v>
      </c>
      <c r="N451" s="48">
        <v>4107474.21999946</v>
      </c>
      <c r="O451" s="48">
        <v>2983248.5799997598</v>
      </c>
      <c r="P451" s="48">
        <v>3380125.6999996202</v>
      </c>
      <c r="Q451" s="48">
        <v>3823747.2099995399</v>
      </c>
    </row>
    <row r="452" spans="1:17" x14ac:dyDescent="0.3">
      <c r="A452" s="34">
        <f>IF($B452='Lookup (hidden)'!$F$12,IF($E452='Lookup (hidden)'!$F$13,IF($D452='Lookup (hidden)'!$F$14,IF($F452='Lookup (hidden)'!$F$15,IF($G452='Lookup (hidden)'!$F$16,IF($H452='Lookup (hidden)'!$F$17,1,0),0),0),0),0),0)</f>
        <v>0</v>
      </c>
      <c r="B452" s="47" t="s">
        <v>80</v>
      </c>
      <c r="C452" s="59"/>
      <c r="D452" s="47" t="s">
        <v>37</v>
      </c>
      <c r="E452" s="47" t="s">
        <v>70</v>
      </c>
      <c r="F452" s="151">
        <v>2</v>
      </c>
      <c r="G452" s="47" t="s">
        <v>37</v>
      </c>
      <c r="H452" s="47" t="s">
        <v>81</v>
      </c>
      <c r="I452" s="47" t="s">
        <v>96</v>
      </c>
      <c r="J452" s="48">
        <v>5816591.3400016297</v>
      </c>
      <c r="K452" s="48">
        <v>5846633.6699972097</v>
      </c>
      <c r="L452" s="48">
        <v>5860865.7299975101</v>
      </c>
      <c r="M452" s="48">
        <v>5886884.4099972202</v>
      </c>
      <c r="N452" s="48">
        <v>3776452.5899997698</v>
      </c>
      <c r="O452" s="48">
        <v>4505097.1999988696</v>
      </c>
      <c r="P452" s="48">
        <v>4375166.80999872</v>
      </c>
      <c r="Q452" s="48">
        <v>4676256.1999981701</v>
      </c>
    </row>
    <row r="453" spans="1:17" x14ac:dyDescent="0.3">
      <c r="A453" s="34">
        <f>IF($B453='Lookup (hidden)'!$F$12,IF($E453='Lookup (hidden)'!$F$13,IF($D453='Lookup (hidden)'!$F$14,IF($F453='Lookup (hidden)'!$F$15,IF($G453='Lookup (hidden)'!$F$16,IF($H453='Lookup (hidden)'!$F$17,1,0),0),0),0),0),0)</f>
        <v>0</v>
      </c>
      <c r="B453" s="47" t="s">
        <v>80</v>
      </c>
      <c r="C453" s="59"/>
      <c r="D453" s="47" t="s">
        <v>37</v>
      </c>
      <c r="E453" s="47" t="s">
        <v>70</v>
      </c>
      <c r="F453" s="151">
        <v>2</v>
      </c>
      <c r="G453" s="47" t="s">
        <v>37</v>
      </c>
      <c r="H453" s="47" t="s">
        <v>81</v>
      </c>
      <c r="I453" s="47" t="s">
        <v>97</v>
      </c>
      <c r="J453" s="48">
        <v>105745.539999998</v>
      </c>
      <c r="K453" s="48">
        <v>118454.96999999401</v>
      </c>
      <c r="L453" s="48">
        <v>120689.069999994</v>
      </c>
      <c r="M453" s="48">
        <v>253486.05999998801</v>
      </c>
      <c r="N453" s="48">
        <v>1926171.21000001</v>
      </c>
      <c r="O453" s="48">
        <v>1387343.1799999001</v>
      </c>
      <c r="P453" s="48">
        <v>1522232.9799999299</v>
      </c>
      <c r="Q453" s="48">
        <v>1745474.0400000601</v>
      </c>
    </row>
    <row r="454" spans="1:17" x14ac:dyDescent="0.3">
      <c r="A454" s="34">
        <f>IF($B454='Lookup (hidden)'!$F$12,IF($E454='Lookup (hidden)'!$F$13,IF($D454='Lookup (hidden)'!$F$14,IF($F454='Lookup (hidden)'!$F$15,IF($G454='Lookup (hidden)'!$F$16,IF($H454='Lookup (hidden)'!$F$17,1,0),0),0),0),0),0)</f>
        <v>0</v>
      </c>
      <c r="B454" s="47" t="s">
        <v>80</v>
      </c>
      <c r="C454" s="59"/>
      <c r="D454" s="47" t="s">
        <v>37</v>
      </c>
      <c r="E454" s="47" t="s">
        <v>74</v>
      </c>
      <c r="F454" s="151">
        <v>3</v>
      </c>
      <c r="G454" s="47" t="s">
        <v>37</v>
      </c>
      <c r="H454" s="47" t="s">
        <v>81</v>
      </c>
      <c r="I454" s="47" t="s">
        <v>96</v>
      </c>
      <c r="J454" s="48">
        <v>8391180.8800016996</v>
      </c>
      <c r="K454" s="48">
        <v>8221448.1999983899</v>
      </c>
      <c r="L454" s="48">
        <v>8639353.3199984804</v>
      </c>
      <c r="M454" s="48">
        <v>8317291.6599978004</v>
      </c>
      <c r="N454" s="48">
        <v>4771902.62999768</v>
      </c>
      <c r="O454" s="48">
        <v>6191925.5599982897</v>
      </c>
      <c r="P454" s="48">
        <v>6172761.6699986802</v>
      </c>
      <c r="Q454" s="48">
        <v>6460686.7399979699</v>
      </c>
    </row>
    <row r="455" spans="1:17" x14ac:dyDescent="0.3">
      <c r="A455" s="34">
        <f>IF($B455='Lookup (hidden)'!$F$12,IF($E455='Lookup (hidden)'!$F$13,IF($D455='Lookup (hidden)'!$F$14,IF($F455='Lookup (hidden)'!$F$15,IF($G455='Lookup (hidden)'!$F$16,IF($H455='Lookup (hidden)'!$F$17,1,0),0),0),0),0),0)</f>
        <v>0</v>
      </c>
      <c r="B455" s="47" t="s">
        <v>80</v>
      </c>
      <c r="C455" s="59"/>
      <c r="D455" s="47" t="s">
        <v>37</v>
      </c>
      <c r="E455" s="47" t="s">
        <v>74</v>
      </c>
      <c r="F455" s="151">
        <v>3</v>
      </c>
      <c r="G455" s="47" t="s">
        <v>37</v>
      </c>
      <c r="H455" s="47" t="s">
        <v>81</v>
      </c>
      <c r="I455" s="47" t="s">
        <v>97</v>
      </c>
      <c r="J455" s="48">
        <v>134665.19</v>
      </c>
      <c r="K455" s="48">
        <v>161238.119999986</v>
      </c>
      <c r="L455" s="48">
        <v>156874.419999987</v>
      </c>
      <c r="M455" s="48">
        <v>453991.66000002902</v>
      </c>
      <c r="N455" s="48">
        <v>3931176.2299994398</v>
      </c>
      <c r="O455" s="48">
        <v>2864449.84999973</v>
      </c>
      <c r="P455" s="48">
        <v>3299682.23999957</v>
      </c>
      <c r="Q455" s="48">
        <v>3693994.5999995898</v>
      </c>
    </row>
    <row r="456" spans="1:17" x14ac:dyDescent="0.3">
      <c r="A456" s="34">
        <f>IF($B456='Lookup (hidden)'!$F$12,IF($E456='Lookup (hidden)'!$F$13,IF($D456='Lookup (hidden)'!$F$14,IF($F456='Lookup (hidden)'!$F$15,IF($G456='Lookup (hidden)'!$F$16,IF($H456='Lookup (hidden)'!$F$17,1,0),0),0),0),0),0)</f>
        <v>0</v>
      </c>
      <c r="B456" s="47" t="s">
        <v>80</v>
      </c>
      <c r="C456" s="59"/>
      <c r="D456" s="47" t="s">
        <v>37</v>
      </c>
      <c r="E456" s="47" t="s">
        <v>70</v>
      </c>
      <c r="F456" s="151">
        <v>3</v>
      </c>
      <c r="G456" s="47" t="s">
        <v>37</v>
      </c>
      <c r="H456" s="47" t="s">
        <v>81</v>
      </c>
      <c r="I456" s="47" t="s">
        <v>96</v>
      </c>
      <c r="J456" s="48">
        <v>5230098.56000131</v>
      </c>
      <c r="K456" s="48">
        <v>4991531.8199968403</v>
      </c>
      <c r="L456" s="48">
        <v>5301579.6099969996</v>
      </c>
      <c r="M456" s="48">
        <v>5251457.4499976402</v>
      </c>
      <c r="N456" s="48">
        <v>3244173.8199998601</v>
      </c>
      <c r="O456" s="48">
        <v>3941895.6400005501</v>
      </c>
      <c r="P456" s="48">
        <v>3959626.3699996402</v>
      </c>
      <c r="Q456" s="48">
        <v>4012725.7600004999</v>
      </c>
    </row>
    <row r="457" spans="1:17" x14ac:dyDescent="0.3">
      <c r="A457" s="34">
        <f>IF($B457='Lookup (hidden)'!$F$12,IF($E457='Lookup (hidden)'!$F$13,IF($D457='Lookup (hidden)'!$F$14,IF($F457='Lookup (hidden)'!$F$15,IF($G457='Lookup (hidden)'!$F$16,IF($H457='Lookup (hidden)'!$F$17,1,0),0),0),0),0),0)</f>
        <v>0</v>
      </c>
      <c r="B457" s="47" t="s">
        <v>80</v>
      </c>
      <c r="C457" s="59"/>
      <c r="D457" s="47" t="s">
        <v>37</v>
      </c>
      <c r="E457" s="47" t="s">
        <v>70</v>
      </c>
      <c r="F457" s="151">
        <v>3</v>
      </c>
      <c r="G457" s="47" t="s">
        <v>37</v>
      </c>
      <c r="H457" s="47" t="s">
        <v>81</v>
      </c>
      <c r="I457" s="47" t="s">
        <v>97</v>
      </c>
      <c r="J457" s="49">
        <v>96162.529999999795</v>
      </c>
      <c r="K457" s="49">
        <v>110736.909999995</v>
      </c>
      <c r="L457" s="49">
        <v>113876.099999994</v>
      </c>
      <c r="M457" s="48">
        <v>255923.599999989</v>
      </c>
      <c r="N457" s="48">
        <v>1807515.54</v>
      </c>
      <c r="O457" s="48">
        <v>1321645.85999991</v>
      </c>
      <c r="P457" s="48">
        <v>1469812.30999991</v>
      </c>
      <c r="Q457" s="48">
        <v>1673304.16000004</v>
      </c>
    </row>
    <row r="458" spans="1:17" x14ac:dyDescent="0.3">
      <c r="A458" s="34">
        <f>IF($B458='Lookup (hidden)'!$F$12,IF($E458='Lookup (hidden)'!$F$13,IF($D458='Lookup (hidden)'!$F$14,IF($F458='Lookup (hidden)'!$F$15,IF($G458='Lookup (hidden)'!$F$16,IF($H458='Lookup (hidden)'!$F$17,1,0),0),0),0),0),0)</f>
        <v>0</v>
      </c>
      <c r="B458" s="47" t="s">
        <v>80</v>
      </c>
      <c r="C458" s="59"/>
      <c r="D458" s="47" t="s">
        <v>37</v>
      </c>
      <c r="E458" s="47" t="s">
        <v>74</v>
      </c>
      <c r="F458" s="151">
        <v>4</v>
      </c>
      <c r="G458" s="47" t="s">
        <v>37</v>
      </c>
      <c r="H458" s="47" t="s">
        <v>81</v>
      </c>
      <c r="I458" s="47" t="s">
        <v>96</v>
      </c>
      <c r="J458" s="48">
        <v>8210231.2900015796</v>
      </c>
      <c r="K458" s="48">
        <v>7852304.98999858</v>
      </c>
      <c r="L458" s="48">
        <v>8336985.7899986599</v>
      </c>
      <c r="M458" s="48">
        <v>8092308.3099978603</v>
      </c>
      <c r="N458" s="48">
        <v>4270359.2499997597</v>
      </c>
      <c r="O458" s="48">
        <v>5810666.0299986498</v>
      </c>
      <c r="P458" s="48">
        <v>5962570.8599987701</v>
      </c>
      <c r="Q458" s="48">
        <v>6409868.1999980304</v>
      </c>
    </row>
    <row r="459" spans="1:17" x14ac:dyDescent="0.3">
      <c r="A459" s="34">
        <f>IF($B459='Lookup (hidden)'!$F$12,IF($E459='Lookup (hidden)'!$F$13,IF($D459='Lookup (hidden)'!$F$14,IF($F459='Lookup (hidden)'!$F$15,IF($G459='Lookup (hidden)'!$F$16,IF($H459='Lookup (hidden)'!$F$17,1,0),0),0),0),0),0)</f>
        <v>0</v>
      </c>
      <c r="B459" s="47" t="s">
        <v>80</v>
      </c>
      <c r="C459" s="59"/>
      <c r="D459" s="47" t="s">
        <v>37</v>
      </c>
      <c r="E459" s="47" t="s">
        <v>74</v>
      </c>
      <c r="F459" s="151">
        <v>4</v>
      </c>
      <c r="G459" s="47" t="s">
        <v>37</v>
      </c>
      <c r="H459" s="47" t="s">
        <v>81</v>
      </c>
      <c r="I459" s="47" t="s">
        <v>97</v>
      </c>
      <c r="J459" s="48">
        <v>135084.74</v>
      </c>
      <c r="K459" s="48">
        <v>164080.24999998699</v>
      </c>
      <c r="L459" s="48">
        <v>158613.82999998701</v>
      </c>
      <c r="M459" s="48">
        <v>457468.98000002699</v>
      </c>
      <c r="N459" s="48">
        <v>3802807.1899995301</v>
      </c>
      <c r="O459" s="48">
        <v>2706934.59999975</v>
      </c>
      <c r="P459" s="48">
        <v>3173991.2499995902</v>
      </c>
      <c r="Q459" s="48">
        <v>3524910.45999962</v>
      </c>
    </row>
    <row r="460" spans="1:17" x14ac:dyDescent="0.3">
      <c r="A460" s="34">
        <f>IF($B460='Lookup (hidden)'!$F$12,IF($E460='Lookup (hidden)'!$F$13,IF($D460='Lookup (hidden)'!$F$14,IF($F460='Lookup (hidden)'!$F$15,IF($G460='Lookup (hidden)'!$F$16,IF($H460='Lookup (hidden)'!$F$17,1,0),0),0),0),0),0)</f>
        <v>0</v>
      </c>
      <c r="B460" s="47" t="s">
        <v>80</v>
      </c>
      <c r="C460" s="59"/>
      <c r="D460" s="47" t="s">
        <v>37</v>
      </c>
      <c r="E460" s="47" t="s">
        <v>70</v>
      </c>
      <c r="F460" s="151">
        <v>4</v>
      </c>
      <c r="G460" s="47" t="s">
        <v>37</v>
      </c>
      <c r="H460" s="47" t="s">
        <v>81</v>
      </c>
      <c r="I460" s="47" t="s">
        <v>96</v>
      </c>
      <c r="J460" s="48">
        <v>4995092.3900009301</v>
      </c>
      <c r="K460" s="48">
        <v>4845803.8599970303</v>
      </c>
      <c r="L460" s="48">
        <v>4967848.9699971601</v>
      </c>
      <c r="M460" s="48">
        <v>4948776.5699981004</v>
      </c>
      <c r="N460" s="48">
        <v>3035049.4399999902</v>
      </c>
      <c r="O460" s="48">
        <v>3852944.8800005298</v>
      </c>
      <c r="P460" s="48">
        <v>3742751.1299998299</v>
      </c>
      <c r="Q460" s="48">
        <v>3832173.2300005201</v>
      </c>
    </row>
    <row r="461" spans="1:17" x14ac:dyDescent="0.3">
      <c r="A461" s="34">
        <f>IF($B461='Lookup (hidden)'!$F$12,IF($E461='Lookup (hidden)'!$F$13,IF($D461='Lookup (hidden)'!$F$14,IF($F461='Lookup (hidden)'!$F$15,IF($G461='Lookup (hidden)'!$F$16,IF($H461='Lookup (hidden)'!$F$17,1,0),0),0),0),0),0)</f>
        <v>0</v>
      </c>
      <c r="B461" s="47" t="s">
        <v>80</v>
      </c>
      <c r="C461" s="59"/>
      <c r="D461" s="47" t="s">
        <v>37</v>
      </c>
      <c r="E461" s="47" t="s">
        <v>70</v>
      </c>
      <c r="F461" s="151">
        <v>4</v>
      </c>
      <c r="G461" s="47" t="s">
        <v>37</v>
      </c>
      <c r="H461" s="47" t="s">
        <v>81</v>
      </c>
      <c r="I461" s="47" t="s">
        <v>97</v>
      </c>
      <c r="J461" s="49">
        <v>93495.380000000499</v>
      </c>
      <c r="K461" s="49">
        <v>107792.19999999501</v>
      </c>
      <c r="L461" s="49">
        <v>107058.469999995</v>
      </c>
      <c r="M461" s="48">
        <v>246368.059999989</v>
      </c>
      <c r="N461" s="48">
        <v>1814117.80999999</v>
      </c>
      <c r="O461" s="48">
        <v>1315785.5099998901</v>
      </c>
      <c r="P461" s="48">
        <v>1434479.4999998801</v>
      </c>
      <c r="Q461" s="48">
        <v>1584725.3100000201</v>
      </c>
    </row>
    <row r="462" spans="1:17" x14ac:dyDescent="0.3">
      <c r="A462" s="34">
        <f>IF($B462='Lookup (hidden)'!$F$12,IF($E462='Lookup (hidden)'!$F$13,IF($D462='Lookup (hidden)'!$F$14,IF($F462='Lookup (hidden)'!$F$15,IF($G462='Lookup (hidden)'!$F$16,IF($H462='Lookup (hidden)'!$F$17,1,0),0),0),0),0),0)</f>
        <v>0</v>
      </c>
      <c r="B462" s="47" t="s">
        <v>80</v>
      </c>
      <c r="C462" s="59"/>
      <c r="D462" s="47" t="s">
        <v>37</v>
      </c>
      <c r="E462" s="47" t="s">
        <v>74</v>
      </c>
      <c r="F462" s="151">
        <v>5</v>
      </c>
      <c r="G462" s="47" t="s">
        <v>37</v>
      </c>
      <c r="H462" s="47" t="s">
        <v>81</v>
      </c>
      <c r="I462" s="47" t="s">
        <v>96</v>
      </c>
      <c r="J462" s="48">
        <v>7392654.7700015204</v>
      </c>
      <c r="K462" s="48">
        <v>7033273.0399989402</v>
      </c>
      <c r="L462" s="48">
        <v>7367474.3499991503</v>
      </c>
      <c r="M462" s="48">
        <v>7114648.4199986104</v>
      </c>
      <c r="N462" s="48">
        <v>3741771.36999971</v>
      </c>
      <c r="O462" s="48">
        <v>5004718.9799992302</v>
      </c>
      <c r="P462" s="48">
        <v>5386328.1499982299</v>
      </c>
      <c r="Q462" s="48">
        <v>5546488.0599987404</v>
      </c>
    </row>
    <row r="463" spans="1:17" x14ac:dyDescent="0.3">
      <c r="A463" s="34">
        <f>IF($B463='Lookup (hidden)'!$F$12,IF($E463='Lookup (hidden)'!$F$13,IF($D463='Lookup (hidden)'!$F$14,IF($F463='Lookup (hidden)'!$F$15,IF($G463='Lookup (hidden)'!$F$16,IF($H463='Lookup (hidden)'!$F$17,1,0),0),0),0),0),0)</f>
        <v>0</v>
      </c>
      <c r="B463" s="47" t="s">
        <v>80</v>
      </c>
      <c r="C463" s="59"/>
      <c r="D463" s="47" t="s">
        <v>37</v>
      </c>
      <c r="E463" s="47" t="s">
        <v>74</v>
      </c>
      <c r="F463" s="151">
        <v>5</v>
      </c>
      <c r="G463" s="47" t="s">
        <v>37</v>
      </c>
      <c r="H463" s="47" t="s">
        <v>81</v>
      </c>
      <c r="I463" s="47" t="s">
        <v>97</v>
      </c>
      <c r="J463" s="48">
        <v>133116.47000000099</v>
      </c>
      <c r="K463" s="48">
        <v>137537.26999999001</v>
      </c>
      <c r="L463" s="48">
        <v>151019.459999988</v>
      </c>
      <c r="M463" s="48">
        <v>429536.320000028</v>
      </c>
      <c r="N463" s="48">
        <v>3655913.7799994699</v>
      </c>
      <c r="O463" s="48">
        <v>2572966.8699996602</v>
      </c>
      <c r="P463" s="48">
        <v>2959327.8999995901</v>
      </c>
      <c r="Q463" s="48">
        <v>3351170.4599995799</v>
      </c>
    </row>
    <row r="464" spans="1:17" x14ac:dyDescent="0.3">
      <c r="A464" s="34">
        <f>IF($B464='Lookup (hidden)'!$F$12,IF($E464='Lookup (hidden)'!$F$13,IF($D464='Lookup (hidden)'!$F$14,IF($F464='Lookup (hidden)'!$F$15,IF($G464='Lookup (hidden)'!$F$16,IF($H464='Lookup (hidden)'!$F$17,1,0),0),0),0),0),0)</f>
        <v>0</v>
      </c>
      <c r="B464" s="47" t="s">
        <v>80</v>
      </c>
      <c r="C464" s="59"/>
      <c r="D464" s="47" t="s">
        <v>37</v>
      </c>
      <c r="E464" s="47" t="s">
        <v>70</v>
      </c>
      <c r="F464" s="151">
        <v>5</v>
      </c>
      <c r="G464" s="47" t="s">
        <v>37</v>
      </c>
      <c r="H464" s="47" t="s">
        <v>81</v>
      </c>
      <c r="I464" s="47" t="s">
        <v>96</v>
      </c>
      <c r="J464" s="48">
        <v>4536534.3400002001</v>
      </c>
      <c r="K464" s="48">
        <v>4426198.7699992303</v>
      </c>
      <c r="L464" s="48">
        <v>4437114.3999992302</v>
      </c>
      <c r="M464" s="48">
        <v>4412300.6300003901</v>
      </c>
      <c r="N464" s="48">
        <v>2551181.06000017</v>
      </c>
      <c r="O464" s="48">
        <v>3328737.45000047</v>
      </c>
      <c r="P464" s="48">
        <v>3389495.5299997102</v>
      </c>
      <c r="Q464" s="48">
        <v>3432188.2900004499</v>
      </c>
    </row>
    <row r="465" spans="1:17" x14ac:dyDescent="0.3">
      <c r="A465" s="34">
        <f>IF($B465='Lookup (hidden)'!$F$12,IF($E465='Lookup (hidden)'!$F$13,IF($D465='Lookup (hidden)'!$F$14,IF($F465='Lookup (hidden)'!$F$15,IF($G465='Lookup (hidden)'!$F$16,IF($H465='Lookup (hidden)'!$F$17,1,0),0),0),0),0),0)</f>
        <v>0</v>
      </c>
      <c r="B465" s="47" t="s">
        <v>80</v>
      </c>
      <c r="C465" s="59"/>
      <c r="D465" s="47" t="s">
        <v>37</v>
      </c>
      <c r="E465" s="47" t="s">
        <v>70</v>
      </c>
      <c r="F465" s="151">
        <v>5</v>
      </c>
      <c r="G465" s="47" t="s">
        <v>37</v>
      </c>
      <c r="H465" s="47" t="s">
        <v>81</v>
      </c>
      <c r="I465" s="47" t="s">
        <v>97</v>
      </c>
      <c r="J465" s="49">
        <v>85602.470000001107</v>
      </c>
      <c r="K465" s="49">
        <v>97960.019999996497</v>
      </c>
      <c r="L465" s="49">
        <v>97048.5099999964</v>
      </c>
      <c r="M465" s="48">
        <v>232997.65999999101</v>
      </c>
      <c r="N465" s="48">
        <v>1732519.53</v>
      </c>
      <c r="O465" s="48">
        <v>1252999.86999992</v>
      </c>
      <c r="P465" s="48">
        <v>1401918.7599999099</v>
      </c>
      <c r="Q465" s="48">
        <v>1531217.6300000399</v>
      </c>
    </row>
    <row r="466" spans="1:17" x14ac:dyDescent="0.3">
      <c r="A466" s="34">
        <f>IF($B466='Lookup (hidden)'!$F$12,IF($E466='Lookup (hidden)'!$F$13,IF($D466='Lookup (hidden)'!$F$14,IF($F466='Lookup (hidden)'!$F$15,IF($G466='Lookup (hidden)'!$F$16,IF($H466='Lookup (hidden)'!$F$17,1,0),0),0),0),0),0)</f>
        <v>0</v>
      </c>
      <c r="B466" s="47" t="s">
        <v>82</v>
      </c>
      <c r="C466" s="59"/>
      <c r="D466" s="47" t="s">
        <v>37</v>
      </c>
      <c r="E466" s="47" t="s">
        <v>74</v>
      </c>
      <c r="F466" s="151">
        <v>1</v>
      </c>
      <c r="G466" s="47" t="s">
        <v>37</v>
      </c>
      <c r="H466" s="47" t="s">
        <v>81</v>
      </c>
      <c r="I466" s="47" t="s">
        <v>96</v>
      </c>
      <c r="J466" s="48">
        <v>5836190.9100010796</v>
      </c>
      <c r="K466" s="48">
        <v>5468659.71000244</v>
      </c>
      <c r="L466" s="48">
        <v>5693573.6200003102</v>
      </c>
      <c r="M466" s="48">
        <v>5513302.9900003504</v>
      </c>
      <c r="N466" s="48">
        <v>2499788.7099999599</v>
      </c>
      <c r="O466" s="48">
        <v>2919025.07000016</v>
      </c>
      <c r="P466" s="48">
        <v>3070827.12999972</v>
      </c>
      <c r="Q466" s="48">
        <v>3489854.9400001299</v>
      </c>
    </row>
    <row r="467" spans="1:17" x14ac:dyDescent="0.3">
      <c r="A467" s="34">
        <f>IF($B467='Lookup (hidden)'!$F$12,IF($E467='Lookup (hidden)'!$F$13,IF($D467='Lookup (hidden)'!$F$14,IF($F467='Lookup (hidden)'!$F$15,IF($G467='Lookup (hidden)'!$F$16,IF($H467='Lookup (hidden)'!$F$17,1,0),0),0),0),0),0)</f>
        <v>0</v>
      </c>
      <c r="B467" s="47" t="s">
        <v>82</v>
      </c>
      <c r="C467" s="59"/>
      <c r="D467" s="47" t="s">
        <v>37</v>
      </c>
      <c r="E467" s="47" t="s">
        <v>74</v>
      </c>
      <c r="F467" s="151">
        <v>1</v>
      </c>
      <c r="G467" s="47" t="s">
        <v>37</v>
      </c>
      <c r="H467" s="47" t="s">
        <v>81</v>
      </c>
      <c r="I467" s="47" t="s">
        <v>97</v>
      </c>
      <c r="J467" s="49">
        <v>58303.5699999996</v>
      </c>
      <c r="K467" s="49">
        <v>57847.8499999997</v>
      </c>
      <c r="L467" s="49">
        <v>77722.399999999005</v>
      </c>
      <c r="M467" s="48">
        <v>588671.17000003695</v>
      </c>
      <c r="N467" s="48">
        <v>3966631.4299986199</v>
      </c>
      <c r="O467" s="48">
        <v>3297985.71000143</v>
      </c>
      <c r="P467" s="48">
        <v>3514924.9300023098</v>
      </c>
      <c r="Q467" s="48">
        <v>3685572.49000117</v>
      </c>
    </row>
    <row r="468" spans="1:17" x14ac:dyDescent="0.3">
      <c r="A468" s="34">
        <f>IF($B468='Lookup (hidden)'!$F$12,IF($E468='Lookup (hidden)'!$F$13,IF($D468='Lookup (hidden)'!$F$14,IF($F468='Lookup (hidden)'!$F$15,IF($G468='Lookup (hidden)'!$F$16,IF($H468='Lookup (hidden)'!$F$17,1,0),0),0),0),0),0)</f>
        <v>0</v>
      </c>
      <c r="B468" s="47" t="s">
        <v>82</v>
      </c>
      <c r="C468" s="59"/>
      <c r="D468" s="47" t="s">
        <v>37</v>
      </c>
      <c r="E468" s="47" t="s">
        <v>70</v>
      </c>
      <c r="F468" s="151">
        <v>1</v>
      </c>
      <c r="G468" s="47" t="s">
        <v>37</v>
      </c>
      <c r="H468" s="47" t="s">
        <v>81</v>
      </c>
      <c r="I468" s="47" t="s">
        <v>96</v>
      </c>
      <c r="J468" s="48">
        <v>3781829.51999975</v>
      </c>
      <c r="K468" s="48">
        <v>3650517.65000008</v>
      </c>
      <c r="L468" s="48">
        <v>3795650.3199997898</v>
      </c>
      <c r="M468" s="48">
        <v>3538218.11999929</v>
      </c>
      <c r="N468" s="48">
        <v>1906310.8800001999</v>
      </c>
      <c r="O468" s="48">
        <v>2051408.37999993</v>
      </c>
      <c r="P468" s="48">
        <v>2212582.1499999701</v>
      </c>
      <c r="Q468" s="48">
        <v>2293663.4500001702</v>
      </c>
    </row>
    <row r="469" spans="1:17" x14ac:dyDescent="0.3">
      <c r="A469" s="34">
        <f>IF($B469='Lookup (hidden)'!$F$12,IF($E469='Lookup (hidden)'!$F$13,IF($D469='Lookup (hidden)'!$F$14,IF($F469='Lookup (hidden)'!$F$15,IF($G469='Lookup (hidden)'!$F$16,IF($H469='Lookup (hidden)'!$F$17,1,0),0),0),0),0),0)</f>
        <v>0</v>
      </c>
      <c r="B469" s="47" t="s">
        <v>82</v>
      </c>
      <c r="C469" s="59"/>
      <c r="D469" s="47" t="s">
        <v>37</v>
      </c>
      <c r="E469" s="47" t="s">
        <v>70</v>
      </c>
      <c r="F469" s="151">
        <v>1</v>
      </c>
      <c r="G469" s="47" t="s">
        <v>37</v>
      </c>
      <c r="H469" s="47" t="s">
        <v>81</v>
      </c>
      <c r="I469" s="47" t="s">
        <v>97</v>
      </c>
      <c r="J469" s="48">
        <v>42649.909999999902</v>
      </c>
      <c r="K469" s="48">
        <v>35908.620000000097</v>
      </c>
      <c r="L469" s="48">
        <v>40835.620000000003</v>
      </c>
      <c r="M469" s="48">
        <v>304304.19000002497</v>
      </c>
      <c r="N469" s="48">
        <v>2040205.29999916</v>
      </c>
      <c r="O469" s="48">
        <v>1692765.3000008899</v>
      </c>
      <c r="P469" s="48">
        <v>1797072.44000144</v>
      </c>
      <c r="Q469" s="48">
        <v>1854429.2100005499</v>
      </c>
    </row>
    <row r="470" spans="1:17" x14ac:dyDescent="0.3">
      <c r="A470" s="34">
        <f>IF($B470='Lookup (hidden)'!$F$12,IF($E470='Lookup (hidden)'!$F$13,IF($D470='Lookup (hidden)'!$F$14,IF($F470='Lookup (hidden)'!$F$15,IF($G470='Lookup (hidden)'!$F$16,IF($H470='Lookup (hidden)'!$F$17,1,0),0),0),0),0),0)</f>
        <v>0</v>
      </c>
      <c r="B470" s="47" t="s">
        <v>82</v>
      </c>
      <c r="C470" s="59"/>
      <c r="D470" s="47" t="s">
        <v>37</v>
      </c>
      <c r="E470" s="47" t="s">
        <v>74</v>
      </c>
      <c r="F470" s="151">
        <v>2</v>
      </c>
      <c r="G470" s="47" t="s">
        <v>37</v>
      </c>
      <c r="H470" s="47" t="s">
        <v>81</v>
      </c>
      <c r="I470" s="47" t="s">
        <v>96</v>
      </c>
      <c r="J470" s="48">
        <v>5255421.3600008003</v>
      </c>
      <c r="K470" s="48">
        <v>4916902.8300018301</v>
      </c>
      <c r="L470" s="48">
        <v>4966881.5300005097</v>
      </c>
      <c r="M470" s="48">
        <v>4639267.5099999001</v>
      </c>
      <c r="N470" s="48">
        <v>2079495.2200003399</v>
      </c>
      <c r="O470" s="48">
        <v>2574853.6099999598</v>
      </c>
      <c r="P470" s="48">
        <v>2569919.6599998199</v>
      </c>
      <c r="Q470" s="48">
        <v>2911594.0600001798</v>
      </c>
    </row>
    <row r="471" spans="1:17" x14ac:dyDescent="0.3">
      <c r="A471" s="34">
        <f>IF($B471='Lookup (hidden)'!$F$12,IF($E471='Lookup (hidden)'!$F$13,IF($D471='Lookup (hidden)'!$F$14,IF($F471='Lookup (hidden)'!$F$15,IF($G471='Lookup (hidden)'!$F$16,IF($H471='Lookup (hidden)'!$F$17,1,0),0),0),0),0),0)</f>
        <v>0</v>
      </c>
      <c r="B471" s="47" t="s">
        <v>82</v>
      </c>
      <c r="C471" s="59"/>
      <c r="D471" s="47" t="s">
        <v>37</v>
      </c>
      <c r="E471" s="47" t="s">
        <v>74</v>
      </c>
      <c r="F471" s="151">
        <v>2</v>
      </c>
      <c r="G471" s="47" t="s">
        <v>37</v>
      </c>
      <c r="H471" s="47" t="s">
        <v>81</v>
      </c>
      <c r="I471" s="47" t="s">
        <v>97</v>
      </c>
      <c r="J471" s="49">
        <v>56362.189999999602</v>
      </c>
      <c r="K471" s="49">
        <v>55595.439999999799</v>
      </c>
      <c r="L471" s="49">
        <v>72502.149999999107</v>
      </c>
      <c r="M471" s="48">
        <v>557564.25000003702</v>
      </c>
      <c r="N471" s="48">
        <v>3555945.9599987501</v>
      </c>
      <c r="O471" s="48">
        <v>3050355.3700012499</v>
      </c>
      <c r="P471" s="48">
        <v>3256892.45000245</v>
      </c>
      <c r="Q471" s="48">
        <v>3447342.7300011902</v>
      </c>
    </row>
    <row r="472" spans="1:17" x14ac:dyDescent="0.3">
      <c r="A472" s="34">
        <f>IF($B472='Lookup (hidden)'!$F$12,IF($E472='Lookup (hidden)'!$F$13,IF($D472='Lookup (hidden)'!$F$14,IF($F472='Lookup (hidden)'!$F$15,IF($G472='Lookup (hidden)'!$F$16,IF($H472='Lookup (hidden)'!$F$17,1,0),0),0),0),0),0)</f>
        <v>0</v>
      </c>
      <c r="B472" s="47" t="s">
        <v>82</v>
      </c>
      <c r="C472" s="59"/>
      <c r="D472" s="47" t="s">
        <v>37</v>
      </c>
      <c r="E472" s="47" t="s">
        <v>70</v>
      </c>
      <c r="F472" s="151">
        <v>2</v>
      </c>
      <c r="G472" s="47" t="s">
        <v>37</v>
      </c>
      <c r="H472" s="47" t="s">
        <v>81</v>
      </c>
      <c r="I472" s="47" t="s">
        <v>96</v>
      </c>
      <c r="J472" s="49">
        <v>3136012.9199999101</v>
      </c>
      <c r="K472" s="49">
        <v>2999013.1299997601</v>
      </c>
      <c r="L472" s="49">
        <v>3078237.80999996</v>
      </c>
      <c r="M472" s="49">
        <v>2940277.82999956</v>
      </c>
      <c r="N472" s="49">
        <v>1463558.8800002099</v>
      </c>
      <c r="O472" s="49">
        <v>1765080.85999995</v>
      </c>
      <c r="P472" s="49">
        <v>1764732.4599999301</v>
      </c>
      <c r="Q472" s="48">
        <v>1894888.27000015</v>
      </c>
    </row>
    <row r="473" spans="1:17" x14ac:dyDescent="0.3">
      <c r="A473" s="34">
        <f>IF($B473='Lookup (hidden)'!$F$12,IF($E473='Lookup (hidden)'!$F$13,IF($D473='Lookup (hidden)'!$F$14,IF($F473='Lookup (hidden)'!$F$15,IF($G473='Lookup (hidden)'!$F$16,IF($H473='Lookup (hidden)'!$F$17,1,0),0),0),0),0),0)</f>
        <v>0</v>
      </c>
      <c r="B473" s="47" t="s">
        <v>82</v>
      </c>
      <c r="C473" s="59"/>
      <c r="D473" s="47" t="s">
        <v>37</v>
      </c>
      <c r="E473" s="47" t="s">
        <v>70</v>
      </c>
      <c r="F473" s="151">
        <v>2</v>
      </c>
      <c r="G473" s="47" t="s">
        <v>37</v>
      </c>
      <c r="H473" s="47" t="s">
        <v>81</v>
      </c>
      <c r="I473" s="47" t="s">
        <v>97</v>
      </c>
      <c r="J473" s="48">
        <v>36149.5799999999</v>
      </c>
      <c r="K473" s="48">
        <v>35448.410000000003</v>
      </c>
      <c r="L473" s="48">
        <v>40471.439999999799</v>
      </c>
      <c r="M473" s="48">
        <v>275823.94000001601</v>
      </c>
      <c r="N473" s="48">
        <v>1834105.2399992701</v>
      </c>
      <c r="O473" s="48">
        <v>1527772.0800009</v>
      </c>
      <c r="P473" s="48">
        <v>1632777.0300010699</v>
      </c>
      <c r="Q473" s="48">
        <v>1714974.9300005001</v>
      </c>
    </row>
    <row r="474" spans="1:17" x14ac:dyDescent="0.3">
      <c r="A474" s="34">
        <f>IF($B474='Lookup (hidden)'!$F$12,IF($E474='Lookup (hidden)'!$F$13,IF($D474='Lookup (hidden)'!$F$14,IF($F474='Lookup (hidden)'!$F$15,IF($G474='Lookup (hidden)'!$F$16,IF($H474='Lookup (hidden)'!$F$17,1,0),0),0),0),0),0)</f>
        <v>0</v>
      </c>
      <c r="B474" s="47" t="s">
        <v>82</v>
      </c>
      <c r="C474" s="59"/>
      <c r="D474" s="47" t="s">
        <v>37</v>
      </c>
      <c r="E474" s="47" t="s">
        <v>74</v>
      </c>
      <c r="F474" s="151">
        <v>3</v>
      </c>
      <c r="G474" s="47" t="s">
        <v>37</v>
      </c>
      <c r="H474" s="47" t="s">
        <v>81</v>
      </c>
      <c r="I474" s="47" t="s">
        <v>96</v>
      </c>
      <c r="J474" s="49">
        <v>5115694.3300008904</v>
      </c>
      <c r="K474" s="49">
        <v>4792069.1800019499</v>
      </c>
      <c r="L474" s="49">
        <v>4952375.3400007803</v>
      </c>
      <c r="M474" s="48">
        <v>4661035.1599999098</v>
      </c>
      <c r="N474" s="48">
        <v>1998934.4700003201</v>
      </c>
      <c r="O474" s="48">
        <v>2368079.8300000601</v>
      </c>
      <c r="P474" s="48">
        <v>2462243.4399998798</v>
      </c>
      <c r="Q474" s="48">
        <v>2812153.98000019</v>
      </c>
    </row>
    <row r="475" spans="1:17" x14ac:dyDescent="0.3">
      <c r="A475" s="34">
        <f>IF($B475='Lookup (hidden)'!$F$12,IF($E475='Lookup (hidden)'!$F$13,IF($D475='Lookup (hidden)'!$F$14,IF($F475='Lookup (hidden)'!$F$15,IF($G475='Lookup (hidden)'!$F$16,IF($H475='Lookup (hidden)'!$F$17,1,0),0),0),0),0),0)</f>
        <v>0</v>
      </c>
      <c r="B475" s="47" t="s">
        <v>82</v>
      </c>
      <c r="C475" s="59"/>
      <c r="D475" s="47" t="s">
        <v>37</v>
      </c>
      <c r="E475" s="47" t="s">
        <v>74</v>
      </c>
      <c r="F475" s="151">
        <v>3</v>
      </c>
      <c r="G475" s="47" t="s">
        <v>37</v>
      </c>
      <c r="H475" s="47" t="s">
        <v>81</v>
      </c>
      <c r="I475" s="47" t="s">
        <v>97</v>
      </c>
      <c r="J475" s="48">
        <v>60165.389999999497</v>
      </c>
      <c r="K475" s="48">
        <v>66547.429999999498</v>
      </c>
      <c r="L475" s="48">
        <v>74766.679999999207</v>
      </c>
      <c r="M475" s="48">
        <v>593968.83000004198</v>
      </c>
      <c r="N475" s="48">
        <v>3658219.34999876</v>
      </c>
      <c r="O475" s="48">
        <v>3099713.4400014398</v>
      </c>
      <c r="P475" s="48">
        <v>3348978.62000247</v>
      </c>
      <c r="Q475" s="49">
        <v>3574462.7200012901</v>
      </c>
    </row>
    <row r="476" spans="1:17" x14ac:dyDescent="0.3">
      <c r="A476" s="34">
        <f>IF($B476='Lookup (hidden)'!$F$12,IF($E476='Lookup (hidden)'!$F$13,IF($D476='Lookup (hidden)'!$F$14,IF($F476='Lookup (hidden)'!$F$15,IF($G476='Lookup (hidden)'!$F$16,IF($H476='Lookup (hidden)'!$F$17,1,0),0),0),0),0),0)</f>
        <v>0</v>
      </c>
      <c r="B476" s="47" t="s">
        <v>82</v>
      </c>
      <c r="C476" s="59"/>
      <c r="D476" s="47" t="s">
        <v>37</v>
      </c>
      <c r="E476" s="47" t="s">
        <v>70</v>
      </c>
      <c r="F476" s="151">
        <v>3</v>
      </c>
      <c r="G476" s="47" t="s">
        <v>37</v>
      </c>
      <c r="H476" s="47" t="s">
        <v>81</v>
      </c>
      <c r="I476" s="47" t="s">
        <v>96</v>
      </c>
      <c r="J476" s="49">
        <v>3138667.5199999399</v>
      </c>
      <c r="K476" s="49">
        <v>2918617.5499997502</v>
      </c>
      <c r="L476" s="49">
        <v>3037565.44000002</v>
      </c>
      <c r="M476" s="49">
        <v>2867443.2199995699</v>
      </c>
      <c r="N476" s="48">
        <v>1361362.5900002001</v>
      </c>
      <c r="O476" s="48">
        <v>1624987.96</v>
      </c>
      <c r="P476" s="48">
        <v>1663023.1399999601</v>
      </c>
      <c r="Q476" s="48">
        <v>1755106.07000016</v>
      </c>
    </row>
    <row r="477" spans="1:17" x14ac:dyDescent="0.3">
      <c r="A477" s="34">
        <f>IF($B477='Lookup (hidden)'!$F$12,IF($E477='Lookup (hidden)'!$F$13,IF($D477='Lookup (hidden)'!$F$14,IF($F477='Lookup (hidden)'!$F$15,IF($G477='Lookup (hidden)'!$F$16,IF($H477='Lookup (hidden)'!$F$17,1,0),0),0),0),0),0)</f>
        <v>0</v>
      </c>
      <c r="B477" s="47" t="s">
        <v>82</v>
      </c>
      <c r="C477" s="59"/>
      <c r="D477" s="47" t="s">
        <v>37</v>
      </c>
      <c r="E477" s="47" t="s">
        <v>70</v>
      </c>
      <c r="F477" s="151">
        <v>3</v>
      </c>
      <c r="G477" s="47" t="s">
        <v>37</v>
      </c>
      <c r="H477" s="47" t="s">
        <v>81</v>
      </c>
      <c r="I477" s="47" t="s">
        <v>97</v>
      </c>
      <c r="J477" s="48">
        <v>30641.59</v>
      </c>
      <c r="K477" s="48">
        <v>32443.68</v>
      </c>
      <c r="L477" s="48">
        <v>38612.839999999902</v>
      </c>
      <c r="M477" s="48">
        <v>272325.70000001497</v>
      </c>
      <c r="N477" s="48">
        <v>1833067.3699992499</v>
      </c>
      <c r="O477" s="48">
        <v>1518560.0000009099</v>
      </c>
      <c r="P477" s="48">
        <v>1649940.97000104</v>
      </c>
      <c r="Q477" s="48">
        <v>1756282.2900004799</v>
      </c>
    </row>
    <row r="478" spans="1:17" x14ac:dyDescent="0.3">
      <c r="A478" s="34">
        <f>IF($B478='Lookup (hidden)'!$F$12,IF($E478='Lookup (hidden)'!$F$13,IF($D478='Lookup (hidden)'!$F$14,IF($F478='Lookup (hidden)'!$F$15,IF($G478='Lookup (hidden)'!$F$16,IF($H478='Lookup (hidden)'!$F$17,1,0),0),0),0),0),0)</f>
        <v>0</v>
      </c>
      <c r="B478" s="47" t="s">
        <v>82</v>
      </c>
      <c r="C478" s="59"/>
      <c r="D478" s="47" t="s">
        <v>37</v>
      </c>
      <c r="E478" s="47" t="s">
        <v>74</v>
      </c>
      <c r="F478" s="151">
        <v>4</v>
      </c>
      <c r="G478" s="47" t="s">
        <v>37</v>
      </c>
      <c r="H478" s="47" t="s">
        <v>81</v>
      </c>
      <c r="I478" s="47" t="s">
        <v>96</v>
      </c>
      <c r="J478" s="49">
        <v>5107404.54000099</v>
      </c>
      <c r="K478" s="49">
        <v>4688544.1900018798</v>
      </c>
      <c r="L478" s="49">
        <v>4782160.4500006502</v>
      </c>
      <c r="M478" s="48">
        <v>4506205.16999985</v>
      </c>
      <c r="N478" s="48">
        <v>1889325.2200003001</v>
      </c>
      <c r="O478" s="48">
        <v>2211452.3300001798</v>
      </c>
      <c r="P478" s="48">
        <v>2438169.8199999202</v>
      </c>
      <c r="Q478" s="48">
        <v>2805426.7800002499</v>
      </c>
    </row>
    <row r="479" spans="1:17" x14ac:dyDescent="0.3">
      <c r="A479" s="34">
        <f>IF($B479='Lookup (hidden)'!$F$12,IF($E479='Lookup (hidden)'!$F$13,IF($D479='Lookup (hidden)'!$F$14,IF($F479='Lookup (hidden)'!$F$15,IF($G479='Lookup (hidden)'!$F$16,IF($H479='Lookup (hidden)'!$F$17,1,0),0),0),0),0),0)</f>
        <v>0</v>
      </c>
      <c r="B479" s="47" t="s">
        <v>82</v>
      </c>
      <c r="C479" s="59"/>
      <c r="D479" s="47" t="s">
        <v>37</v>
      </c>
      <c r="E479" s="47" t="s">
        <v>74</v>
      </c>
      <c r="F479" s="151">
        <v>4</v>
      </c>
      <c r="G479" s="47" t="s">
        <v>37</v>
      </c>
      <c r="H479" s="47" t="s">
        <v>81</v>
      </c>
      <c r="I479" s="47" t="s">
        <v>97</v>
      </c>
      <c r="J479" s="48">
        <v>71143.179999999396</v>
      </c>
      <c r="K479" s="48">
        <v>76341.319999999207</v>
      </c>
      <c r="L479" s="48">
        <v>85185.109999998793</v>
      </c>
      <c r="M479" s="48">
        <v>582870.66000004299</v>
      </c>
      <c r="N479" s="48">
        <v>3613775.7599988598</v>
      </c>
      <c r="O479" s="48">
        <v>3079329.00000141</v>
      </c>
      <c r="P479" s="48">
        <v>3383480.4000025298</v>
      </c>
      <c r="Q479" s="48">
        <v>3590721.82000132</v>
      </c>
    </row>
    <row r="480" spans="1:17" x14ac:dyDescent="0.3">
      <c r="A480" s="34">
        <f>IF($B480='Lookup (hidden)'!$F$12,IF($E480='Lookup (hidden)'!$F$13,IF($D480='Lookup (hidden)'!$F$14,IF($F480='Lookup (hidden)'!$F$15,IF($G480='Lookup (hidden)'!$F$16,IF($H480='Lookup (hidden)'!$F$17,1,0),0),0),0),0),0)</f>
        <v>0</v>
      </c>
      <c r="B480" s="47" t="s">
        <v>82</v>
      </c>
      <c r="C480" s="59"/>
      <c r="D480" s="47" t="s">
        <v>37</v>
      </c>
      <c r="E480" s="47" t="s">
        <v>70</v>
      </c>
      <c r="F480" s="151">
        <v>4</v>
      </c>
      <c r="G480" s="47" t="s">
        <v>37</v>
      </c>
      <c r="H480" s="47" t="s">
        <v>81</v>
      </c>
      <c r="I480" s="47" t="s">
        <v>96</v>
      </c>
      <c r="J480" s="48">
        <v>3003536.3299999498</v>
      </c>
      <c r="K480" s="48">
        <v>2808297.7299997299</v>
      </c>
      <c r="L480" s="48">
        <v>2935514.7300001099</v>
      </c>
      <c r="M480" s="48">
        <v>2697049.90999965</v>
      </c>
      <c r="N480" s="48">
        <v>1270264.1600001701</v>
      </c>
      <c r="O480" s="48">
        <v>1458798.2800000301</v>
      </c>
      <c r="P480" s="48">
        <v>1517719.4799999599</v>
      </c>
      <c r="Q480" s="48">
        <v>1725382.77000016</v>
      </c>
    </row>
    <row r="481" spans="1:17" x14ac:dyDescent="0.3">
      <c r="A481" s="34">
        <f>IF($B481='Lookup (hidden)'!$F$12,IF($E481='Lookup (hidden)'!$F$13,IF($D481='Lookup (hidden)'!$F$14,IF($F481='Lookup (hidden)'!$F$15,IF($G481='Lookup (hidden)'!$F$16,IF($H481='Lookup (hidden)'!$F$17,1,0),0),0),0),0),0)</f>
        <v>0</v>
      </c>
      <c r="B481" s="47" t="s">
        <v>82</v>
      </c>
      <c r="C481" s="59"/>
      <c r="D481" s="47" t="s">
        <v>37</v>
      </c>
      <c r="E481" s="47" t="s">
        <v>70</v>
      </c>
      <c r="F481" s="151">
        <v>4</v>
      </c>
      <c r="G481" s="47" t="s">
        <v>37</v>
      </c>
      <c r="H481" s="47" t="s">
        <v>81</v>
      </c>
      <c r="I481" s="47" t="s">
        <v>97</v>
      </c>
      <c r="J481" s="48">
        <v>37898.559999999998</v>
      </c>
      <c r="K481" s="48">
        <v>42212.229999999901</v>
      </c>
      <c r="L481" s="48">
        <v>42095.0099999999</v>
      </c>
      <c r="M481" s="48">
        <v>279707.30000001902</v>
      </c>
      <c r="N481" s="48">
        <v>1895865.7799992501</v>
      </c>
      <c r="O481" s="48">
        <v>1547993.7800008701</v>
      </c>
      <c r="P481" s="48">
        <v>1709058.5800012201</v>
      </c>
      <c r="Q481" s="48">
        <v>1795745.8400004699</v>
      </c>
    </row>
    <row r="482" spans="1:17" x14ac:dyDescent="0.3">
      <c r="A482" s="34">
        <f>IF($B482='Lookup (hidden)'!$F$12,IF($E482='Lookup (hidden)'!$F$13,IF($D482='Lookup (hidden)'!$F$14,IF($F482='Lookup (hidden)'!$F$15,IF($G482='Lookup (hidden)'!$F$16,IF($H482='Lookup (hidden)'!$F$17,1,0),0),0),0),0),0)</f>
        <v>0</v>
      </c>
      <c r="B482" s="47" t="s">
        <v>82</v>
      </c>
      <c r="C482" s="59"/>
      <c r="D482" s="47" t="s">
        <v>37</v>
      </c>
      <c r="E482" s="47" t="s">
        <v>74</v>
      </c>
      <c r="F482" s="151">
        <v>5</v>
      </c>
      <c r="G482" s="47" t="s">
        <v>37</v>
      </c>
      <c r="H482" s="47" t="s">
        <v>81</v>
      </c>
      <c r="I482" s="47" t="s">
        <v>96</v>
      </c>
      <c r="J482" s="48">
        <v>4695533.0300006103</v>
      </c>
      <c r="K482" s="48">
        <v>4421613.8800013</v>
      </c>
      <c r="L482" s="48">
        <v>4533847.6700003501</v>
      </c>
      <c r="M482" s="48">
        <v>4225812.8399995696</v>
      </c>
      <c r="N482" s="48">
        <v>1779060.5100002999</v>
      </c>
      <c r="O482" s="48">
        <v>2025551.44000009</v>
      </c>
      <c r="P482" s="48">
        <v>2233364.5199999199</v>
      </c>
      <c r="Q482" s="48">
        <v>2559329.8500002199</v>
      </c>
    </row>
    <row r="483" spans="1:17" x14ac:dyDescent="0.3">
      <c r="A483" s="34">
        <f>IF($B483='Lookup (hidden)'!$F$12,IF($E483='Lookup (hidden)'!$F$13,IF($D483='Lookup (hidden)'!$F$14,IF($F483='Lookup (hidden)'!$F$15,IF($G483='Lookup (hidden)'!$F$16,IF($H483='Lookup (hidden)'!$F$17,1,0),0),0),0),0),0)</f>
        <v>0</v>
      </c>
      <c r="B483" s="47" t="s">
        <v>82</v>
      </c>
      <c r="C483" s="59"/>
      <c r="D483" s="47" t="s">
        <v>37</v>
      </c>
      <c r="E483" s="47" t="s">
        <v>74</v>
      </c>
      <c r="F483" s="151">
        <v>5</v>
      </c>
      <c r="G483" s="47" t="s">
        <v>37</v>
      </c>
      <c r="H483" s="47" t="s">
        <v>81</v>
      </c>
      <c r="I483" s="47" t="s">
        <v>97</v>
      </c>
      <c r="J483" s="48">
        <v>78793.339999999094</v>
      </c>
      <c r="K483" s="48">
        <v>85555.009999999005</v>
      </c>
      <c r="L483" s="48">
        <v>104717.489999999</v>
      </c>
      <c r="M483" s="48">
        <v>556952.78000004205</v>
      </c>
      <c r="N483" s="48">
        <v>3449901.52999881</v>
      </c>
      <c r="O483" s="48">
        <v>2959423.09000115</v>
      </c>
      <c r="P483" s="48">
        <v>3261248.6700023701</v>
      </c>
      <c r="Q483" s="48">
        <v>3427722.02000116</v>
      </c>
    </row>
    <row r="484" spans="1:17" x14ac:dyDescent="0.3">
      <c r="A484" s="34">
        <f>IF($B484='Lookup (hidden)'!$F$12,IF($E484='Lookup (hidden)'!$F$13,IF($D484='Lookup (hidden)'!$F$14,IF($F484='Lookup (hidden)'!$F$15,IF($G484='Lookup (hidden)'!$F$16,IF($H484='Lookup (hidden)'!$F$17,1,0),0),0),0),0),0)</f>
        <v>0</v>
      </c>
      <c r="B484" s="47" t="s">
        <v>82</v>
      </c>
      <c r="C484" s="59"/>
      <c r="D484" s="47" t="s">
        <v>37</v>
      </c>
      <c r="E484" s="47" t="s">
        <v>70</v>
      </c>
      <c r="F484" s="151">
        <v>5</v>
      </c>
      <c r="G484" s="47" t="s">
        <v>37</v>
      </c>
      <c r="H484" s="47" t="s">
        <v>81</v>
      </c>
      <c r="I484" s="47" t="s">
        <v>96</v>
      </c>
      <c r="J484" s="48">
        <v>2755187.6599999801</v>
      </c>
      <c r="K484" s="48">
        <v>2645278.9299997399</v>
      </c>
      <c r="L484" s="48">
        <v>2747784.6100001</v>
      </c>
      <c r="M484" s="48">
        <v>2643762.60999974</v>
      </c>
      <c r="N484" s="48">
        <v>1102270.35000011</v>
      </c>
      <c r="O484" s="48">
        <v>1368314.8600000299</v>
      </c>
      <c r="P484" s="48">
        <v>1443367.2199999699</v>
      </c>
      <c r="Q484" s="48">
        <v>1492335.10000016</v>
      </c>
    </row>
    <row r="485" spans="1:17" x14ac:dyDescent="0.3">
      <c r="A485" s="34">
        <f>IF($B485='Lookup (hidden)'!$F$12,IF($E485='Lookup (hidden)'!$F$13,IF($D485='Lookup (hidden)'!$F$14,IF($F485='Lookup (hidden)'!$F$15,IF($G485='Lookup (hidden)'!$F$16,IF($H485='Lookup (hidden)'!$F$17,1,0),0),0),0),0),0)</f>
        <v>0</v>
      </c>
      <c r="B485" s="47" t="s">
        <v>82</v>
      </c>
      <c r="C485" s="59"/>
      <c r="D485" s="47" t="s">
        <v>37</v>
      </c>
      <c r="E485" s="47" t="s">
        <v>70</v>
      </c>
      <c r="F485" s="151">
        <v>5</v>
      </c>
      <c r="G485" s="47" t="s">
        <v>37</v>
      </c>
      <c r="H485" s="47" t="s">
        <v>81</v>
      </c>
      <c r="I485" s="47" t="s">
        <v>97</v>
      </c>
      <c r="J485" s="48">
        <v>33245.629999999997</v>
      </c>
      <c r="K485" s="48">
        <v>35284.75</v>
      </c>
      <c r="L485" s="48">
        <v>36308.28</v>
      </c>
      <c r="M485" s="48">
        <v>262172.250000011</v>
      </c>
      <c r="N485" s="48">
        <v>1813810.90999928</v>
      </c>
      <c r="O485" s="48">
        <v>1519398.24000083</v>
      </c>
      <c r="P485" s="48">
        <v>1646439.87000108</v>
      </c>
      <c r="Q485" s="48">
        <v>1748792.3200004401</v>
      </c>
    </row>
    <row r="486" spans="1:17" x14ac:dyDescent="0.3">
      <c r="A486" s="34">
        <f>IF($B486='Lookup (hidden)'!$F$12,IF($E486='Lookup (hidden)'!$F$13,IF($D486='Lookup (hidden)'!$F$14,IF($F486='Lookup (hidden)'!$F$15,IF($G486='Lookup (hidden)'!$F$16,IF($H486='Lookup (hidden)'!$F$17,1,0),0),0),0),0),0)</f>
        <v>0</v>
      </c>
      <c r="B486" s="47" t="s">
        <v>73</v>
      </c>
      <c r="C486" s="59"/>
      <c r="D486" s="47" t="s">
        <v>37</v>
      </c>
      <c r="E486" s="47" t="s">
        <v>74</v>
      </c>
      <c r="F486" s="151">
        <v>1</v>
      </c>
      <c r="G486" s="47" t="s">
        <v>37</v>
      </c>
      <c r="H486" s="47" t="s">
        <v>81</v>
      </c>
      <c r="I486" s="47" t="s">
        <v>96</v>
      </c>
      <c r="J486" s="48">
        <v>1343842.59999996</v>
      </c>
      <c r="K486" s="48">
        <v>1270618.7399999499</v>
      </c>
      <c r="L486" s="48">
        <v>1328624.7400001499</v>
      </c>
      <c r="M486" s="48">
        <v>1111805.29000001</v>
      </c>
      <c r="N486" s="48">
        <v>542137.890000051</v>
      </c>
      <c r="O486" s="48">
        <v>766169.93000005302</v>
      </c>
      <c r="P486" s="48">
        <v>665853.30000006501</v>
      </c>
      <c r="Q486" s="48">
        <v>707038.00000006298</v>
      </c>
    </row>
    <row r="487" spans="1:17" x14ac:dyDescent="0.3">
      <c r="A487" s="34">
        <f>IF($B487='Lookup (hidden)'!$F$12,IF($E487='Lookup (hidden)'!$F$13,IF($D487='Lookup (hidden)'!$F$14,IF($F487='Lookup (hidden)'!$F$15,IF($G487='Lookup (hidden)'!$F$16,IF($H487='Lookup (hidden)'!$F$17,1,0),0),0),0),0),0)</f>
        <v>0</v>
      </c>
      <c r="B487" s="47" t="s">
        <v>73</v>
      </c>
      <c r="C487" s="59"/>
      <c r="D487" s="47" t="s">
        <v>37</v>
      </c>
      <c r="E487" s="47" t="s">
        <v>74</v>
      </c>
      <c r="F487" s="151">
        <v>1</v>
      </c>
      <c r="G487" s="47" t="s">
        <v>37</v>
      </c>
      <c r="H487" s="47" t="s">
        <v>81</v>
      </c>
      <c r="I487" s="47" t="s">
        <v>97</v>
      </c>
      <c r="J487" s="48">
        <v>1079.5</v>
      </c>
      <c r="K487" s="48">
        <v>1009.2</v>
      </c>
      <c r="L487" s="48">
        <v>738</v>
      </c>
      <c r="M487" s="48">
        <v>81850.910000000906</v>
      </c>
      <c r="N487" s="48">
        <v>629097.17999997595</v>
      </c>
      <c r="O487" s="48">
        <v>521958.28999997</v>
      </c>
      <c r="P487" s="48">
        <v>707594.39000001003</v>
      </c>
      <c r="Q487" s="48">
        <v>760266.70000003302</v>
      </c>
    </row>
    <row r="488" spans="1:17" x14ac:dyDescent="0.3">
      <c r="A488" s="34">
        <f>IF($B488='Lookup (hidden)'!$F$12,IF($E488='Lookup (hidden)'!$F$13,IF($D488='Lookup (hidden)'!$F$14,IF($F488='Lookup (hidden)'!$F$15,IF($G488='Lookup (hidden)'!$F$16,IF($H488='Lookup (hidden)'!$F$17,1,0),0),0),0),0),0)</f>
        <v>0</v>
      </c>
      <c r="B488" s="47" t="s">
        <v>73</v>
      </c>
      <c r="C488" s="59"/>
      <c r="D488" s="47" t="s">
        <v>37</v>
      </c>
      <c r="E488" s="47" t="s">
        <v>70</v>
      </c>
      <c r="F488" s="151">
        <v>1</v>
      </c>
      <c r="G488" s="47" t="s">
        <v>37</v>
      </c>
      <c r="H488" s="47" t="s">
        <v>81</v>
      </c>
      <c r="I488" s="47" t="s">
        <v>96</v>
      </c>
      <c r="J488" s="48">
        <v>797395.24000007601</v>
      </c>
      <c r="K488" s="48">
        <v>774173.32000007399</v>
      </c>
      <c r="L488" s="48">
        <v>813676.03000007803</v>
      </c>
      <c r="M488" s="48">
        <v>763032.67000005103</v>
      </c>
      <c r="N488" s="48">
        <v>391034.11000002403</v>
      </c>
      <c r="O488" s="48">
        <v>472618.020000046</v>
      </c>
      <c r="P488" s="48">
        <v>436063.71000003401</v>
      </c>
      <c r="Q488" s="48">
        <v>404497.330000024</v>
      </c>
    </row>
    <row r="489" spans="1:17" x14ac:dyDescent="0.3">
      <c r="A489" s="34">
        <f>IF($B489='Lookup (hidden)'!$F$12,IF($E489='Lookup (hidden)'!$F$13,IF($D489='Lookup (hidden)'!$F$14,IF($F489='Lookup (hidden)'!$F$15,IF($G489='Lookup (hidden)'!$F$16,IF($H489='Lookup (hidden)'!$F$17,1,0),0),0),0),0),0)</f>
        <v>0</v>
      </c>
      <c r="B489" s="47" t="s">
        <v>73</v>
      </c>
      <c r="C489" s="59"/>
      <c r="D489" s="47" t="s">
        <v>37</v>
      </c>
      <c r="E489" s="47" t="s">
        <v>70</v>
      </c>
      <c r="F489" s="151">
        <v>1</v>
      </c>
      <c r="G489" s="47" t="s">
        <v>37</v>
      </c>
      <c r="H489" s="47" t="s">
        <v>81</v>
      </c>
      <c r="I489" s="47" t="s">
        <v>97</v>
      </c>
      <c r="J489" s="48">
        <v>296.5</v>
      </c>
      <c r="K489" s="48">
        <v>993</v>
      </c>
      <c r="L489" s="48">
        <v>387</v>
      </c>
      <c r="M489" s="48">
        <v>46096.9200000001</v>
      </c>
      <c r="N489" s="48">
        <v>348321.75999998703</v>
      </c>
      <c r="O489" s="48">
        <v>277108.70999999403</v>
      </c>
      <c r="P489" s="48">
        <v>363046.29999998602</v>
      </c>
      <c r="Q489" s="48">
        <v>397902.60999998101</v>
      </c>
    </row>
    <row r="490" spans="1:17" x14ac:dyDescent="0.3">
      <c r="A490" s="34">
        <f>IF($B490='Lookup (hidden)'!$F$12,IF($E490='Lookup (hidden)'!$F$13,IF($D490='Lookup (hidden)'!$F$14,IF($F490='Lookup (hidden)'!$F$15,IF($G490='Lookup (hidden)'!$F$16,IF($H490='Lookup (hidden)'!$F$17,1,0),0),0),0),0),0)</f>
        <v>0</v>
      </c>
      <c r="B490" s="47" t="s">
        <v>73</v>
      </c>
      <c r="C490" s="59"/>
      <c r="D490" s="47" t="s">
        <v>37</v>
      </c>
      <c r="E490" s="47" t="s">
        <v>74</v>
      </c>
      <c r="F490" s="151">
        <v>2</v>
      </c>
      <c r="G490" s="47" t="s">
        <v>37</v>
      </c>
      <c r="H490" s="47" t="s">
        <v>81</v>
      </c>
      <c r="I490" s="47" t="s">
        <v>96</v>
      </c>
      <c r="J490" s="48">
        <v>1278990.41000006</v>
      </c>
      <c r="K490" s="48">
        <v>1269133.2800000899</v>
      </c>
      <c r="L490" s="48">
        <v>1265706.63000011</v>
      </c>
      <c r="M490" s="48">
        <v>1139804.7900001099</v>
      </c>
      <c r="N490" s="48">
        <v>490925.10000004398</v>
      </c>
      <c r="O490" s="48">
        <v>687701.11000004201</v>
      </c>
      <c r="P490" s="48">
        <v>625317.44000005699</v>
      </c>
      <c r="Q490" s="48">
        <v>591553.06000005803</v>
      </c>
    </row>
    <row r="491" spans="1:17" x14ac:dyDescent="0.3">
      <c r="A491" s="34">
        <f>IF($B491='Lookup (hidden)'!$F$12,IF($E491='Lookup (hidden)'!$F$13,IF($D491='Lookup (hidden)'!$F$14,IF($F491='Lookup (hidden)'!$F$15,IF($G491='Lookup (hidden)'!$F$16,IF($H491='Lookup (hidden)'!$F$17,1,0),0),0),0),0),0)</f>
        <v>0</v>
      </c>
      <c r="B491" s="47" t="s">
        <v>73</v>
      </c>
      <c r="C491" s="59"/>
      <c r="D491" s="47" t="s">
        <v>37</v>
      </c>
      <c r="E491" s="47" t="s">
        <v>74</v>
      </c>
      <c r="F491" s="151">
        <v>2</v>
      </c>
      <c r="G491" s="47" t="s">
        <v>37</v>
      </c>
      <c r="H491" s="47" t="s">
        <v>81</v>
      </c>
      <c r="I491" s="47" t="s">
        <v>97</v>
      </c>
      <c r="J491" s="63" t="s">
        <v>100</v>
      </c>
      <c r="K491" s="48">
        <v>907.13</v>
      </c>
      <c r="L491" s="48">
        <v>552</v>
      </c>
      <c r="M491" s="48">
        <v>108552.66000000099</v>
      </c>
      <c r="N491" s="48">
        <v>763376.80000001204</v>
      </c>
      <c r="O491" s="48">
        <v>623244.12999997195</v>
      </c>
      <c r="P491" s="48">
        <v>888171.58000005095</v>
      </c>
      <c r="Q491" s="48">
        <v>889179.03000006103</v>
      </c>
    </row>
    <row r="492" spans="1:17" x14ac:dyDescent="0.3">
      <c r="A492" s="34">
        <f>IF($B492='Lookup (hidden)'!$F$12,IF($E492='Lookup (hidden)'!$F$13,IF($D492='Lookup (hidden)'!$F$14,IF($F492='Lookup (hidden)'!$F$15,IF($G492='Lookup (hidden)'!$F$16,IF($H492='Lookup (hidden)'!$F$17,1,0),0),0),0),0),0)</f>
        <v>0</v>
      </c>
      <c r="B492" s="47" t="s">
        <v>73</v>
      </c>
      <c r="C492" s="59"/>
      <c r="D492" s="47" t="s">
        <v>37</v>
      </c>
      <c r="E492" s="47" t="s">
        <v>70</v>
      </c>
      <c r="F492" s="151">
        <v>2</v>
      </c>
      <c r="G492" s="47" t="s">
        <v>37</v>
      </c>
      <c r="H492" s="47" t="s">
        <v>81</v>
      </c>
      <c r="I492" s="47" t="s">
        <v>96</v>
      </c>
      <c r="J492" s="48">
        <v>724446.19000006001</v>
      </c>
      <c r="K492" s="48">
        <v>685023.11000005901</v>
      </c>
      <c r="L492" s="48">
        <v>718851.12000006204</v>
      </c>
      <c r="M492" s="48">
        <v>647383.24000006204</v>
      </c>
      <c r="N492" s="48">
        <v>339724.590000002</v>
      </c>
      <c r="O492" s="48">
        <v>436503.62000003998</v>
      </c>
      <c r="P492" s="48">
        <v>356871.21000000398</v>
      </c>
      <c r="Q492" s="48">
        <v>395013.22000002401</v>
      </c>
    </row>
    <row r="493" spans="1:17" x14ac:dyDescent="0.3">
      <c r="A493" s="34">
        <f>IF($B493='Lookup (hidden)'!$F$12,IF($E493='Lookup (hidden)'!$F$13,IF($D493='Lookup (hidden)'!$F$14,IF($F493='Lookup (hidden)'!$F$15,IF($G493='Lookup (hidden)'!$F$16,IF($H493='Lookup (hidden)'!$F$17,1,0),0),0),0),0),0)</f>
        <v>0</v>
      </c>
      <c r="B493" s="47" t="s">
        <v>73</v>
      </c>
      <c r="C493" s="59"/>
      <c r="D493" s="47" t="s">
        <v>37</v>
      </c>
      <c r="E493" s="47" t="s">
        <v>70</v>
      </c>
      <c r="F493" s="151">
        <v>2</v>
      </c>
      <c r="G493" s="47" t="s">
        <v>37</v>
      </c>
      <c r="H493" s="47" t="s">
        <v>81</v>
      </c>
      <c r="I493" s="47" t="s">
        <v>97</v>
      </c>
      <c r="J493" s="63" t="s">
        <v>100</v>
      </c>
      <c r="K493" s="48">
        <v>618</v>
      </c>
      <c r="L493" s="48">
        <v>372</v>
      </c>
      <c r="M493" s="48">
        <v>46762.280000000203</v>
      </c>
      <c r="N493" s="48">
        <v>372872.02999998297</v>
      </c>
      <c r="O493" s="48">
        <v>292036.109999993</v>
      </c>
      <c r="P493" s="48">
        <v>394433.71999998199</v>
      </c>
      <c r="Q493" s="48">
        <v>435735.77999997698</v>
      </c>
    </row>
    <row r="494" spans="1:17" x14ac:dyDescent="0.3">
      <c r="A494" s="34">
        <f>IF($B494='Lookup (hidden)'!$F$12,IF($E494='Lookup (hidden)'!$F$13,IF($D494='Lookup (hidden)'!$F$14,IF($F494='Lookup (hidden)'!$F$15,IF($G494='Lookup (hidden)'!$F$16,IF($H494='Lookup (hidden)'!$F$17,1,0),0),0),0),0),0)</f>
        <v>0</v>
      </c>
      <c r="B494" s="47" t="s">
        <v>73</v>
      </c>
      <c r="C494" s="59"/>
      <c r="D494" s="47" t="s">
        <v>37</v>
      </c>
      <c r="E494" s="47" t="s">
        <v>74</v>
      </c>
      <c r="F494" s="151">
        <v>3</v>
      </c>
      <c r="G494" s="47" t="s">
        <v>37</v>
      </c>
      <c r="H494" s="47" t="s">
        <v>81</v>
      </c>
      <c r="I494" s="47" t="s">
        <v>96</v>
      </c>
      <c r="J494" s="48">
        <v>1253214.59999996</v>
      </c>
      <c r="K494" s="48">
        <v>1189210.54999994</v>
      </c>
      <c r="L494" s="48">
        <v>1292261.6699999899</v>
      </c>
      <c r="M494" s="48">
        <v>1091156.4300001201</v>
      </c>
      <c r="N494" s="48">
        <v>410252.53000003198</v>
      </c>
      <c r="O494" s="48">
        <v>609653.52000005799</v>
      </c>
      <c r="P494" s="48">
        <v>555491.92000005604</v>
      </c>
      <c r="Q494" s="48">
        <v>537130.15000005404</v>
      </c>
    </row>
    <row r="495" spans="1:17" x14ac:dyDescent="0.3">
      <c r="A495" s="34">
        <f>IF($B495='Lookup (hidden)'!$F$12,IF($E495='Lookup (hidden)'!$F$13,IF($D495='Lookup (hidden)'!$F$14,IF($F495='Lookup (hidden)'!$F$15,IF($G495='Lookup (hidden)'!$F$16,IF($H495='Lookup (hidden)'!$F$17,1,0),0),0),0),0),0)</f>
        <v>0</v>
      </c>
      <c r="B495" s="47" t="s">
        <v>73</v>
      </c>
      <c r="C495" s="59"/>
      <c r="D495" s="47" t="s">
        <v>37</v>
      </c>
      <c r="E495" s="47" t="s">
        <v>74</v>
      </c>
      <c r="F495" s="151">
        <v>3</v>
      </c>
      <c r="G495" s="47" t="s">
        <v>37</v>
      </c>
      <c r="H495" s="47" t="s">
        <v>81</v>
      </c>
      <c r="I495" s="47" t="s">
        <v>97</v>
      </c>
      <c r="J495" s="48">
        <v>1917.08</v>
      </c>
      <c r="K495" s="48">
        <v>635.03</v>
      </c>
      <c r="L495" s="48" t="s">
        <v>100</v>
      </c>
      <c r="M495" s="48">
        <v>110753.510000001</v>
      </c>
      <c r="N495" s="48">
        <v>792182.76000001503</v>
      </c>
      <c r="O495" s="48">
        <v>654069.01999997406</v>
      </c>
      <c r="P495" s="48">
        <v>872094.13000004401</v>
      </c>
      <c r="Q495" s="48">
        <v>906073.95000005595</v>
      </c>
    </row>
    <row r="496" spans="1:17" x14ac:dyDescent="0.3">
      <c r="A496" s="34">
        <f>IF($B496='Lookup (hidden)'!$F$12,IF($E496='Lookup (hidden)'!$F$13,IF($D496='Lookup (hidden)'!$F$14,IF($F496='Lookup (hidden)'!$F$15,IF($G496='Lookup (hidden)'!$F$16,IF($H496='Lookup (hidden)'!$F$17,1,0),0),0),0),0),0)</f>
        <v>0</v>
      </c>
      <c r="B496" s="47" t="s">
        <v>73</v>
      </c>
      <c r="C496" s="59"/>
      <c r="D496" s="47" t="s">
        <v>37</v>
      </c>
      <c r="E496" s="47" t="s">
        <v>70</v>
      </c>
      <c r="F496" s="151">
        <v>3</v>
      </c>
      <c r="G496" s="47" t="s">
        <v>37</v>
      </c>
      <c r="H496" s="47" t="s">
        <v>81</v>
      </c>
      <c r="I496" s="47" t="s">
        <v>96</v>
      </c>
      <c r="J496" s="48">
        <v>742483.82000007003</v>
      </c>
      <c r="K496" s="48">
        <v>738476.20000006806</v>
      </c>
      <c r="L496" s="48">
        <v>733520.40000006696</v>
      </c>
      <c r="M496" s="48">
        <v>655779.04000005696</v>
      </c>
      <c r="N496" s="48">
        <v>317122.49999999598</v>
      </c>
      <c r="O496" s="48">
        <v>422396.38000003598</v>
      </c>
      <c r="P496" s="48">
        <v>339157.36999999802</v>
      </c>
      <c r="Q496" s="48">
        <v>346266.31000000099</v>
      </c>
    </row>
    <row r="497" spans="1:17" x14ac:dyDescent="0.3">
      <c r="A497" s="34">
        <f>IF($B497='Lookup (hidden)'!$F$12,IF($E497='Lookup (hidden)'!$F$13,IF($D497='Lookup (hidden)'!$F$14,IF($F497='Lookup (hidden)'!$F$15,IF($G497='Lookup (hidden)'!$F$16,IF($H497='Lookup (hidden)'!$F$17,1,0),0),0),0),0),0)</f>
        <v>0</v>
      </c>
      <c r="B497" s="47" t="s">
        <v>73</v>
      </c>
      <c r="C497" s="59"/>
      <c r="D497" s="47" t="s">
        <v>37</v>
      </c>
      <c r="E497" s="47" t="s">
        <v>70</v>
      </c>
      <c r="F497" s="151">
        <v>3</v>
      </c>
      <c r="G497" s="47" t="s">
        <v>37</v>
      </c>
      <c r="H497" s="47" t="s">
        <v>81</v>
      </c>
      <c r="I497" s="47" t="s">
        <v>97</v>
      </c>
      <c r="J497" s="48">
        <v>813</v>
      </c>
      <c r="K497" s="48">
        <v>306</v>
      </c>
      <c r="L497" s="48" t="s">
        <v>99</v>
      </c>
      <c r="M497" s="48">
        <v>59154.940000000301</v>
      </c>
      <c r="N497" s="48">
        <v>411144.19999998302</v>
      </c>
      <c r="O497" s="48">
        <v>307676.98999999301</v>
      </c>
      <c r="P497" s="48">
        <v>421607.46999998298</v>
      </c>
      <c r="Q497" s="48">
        <v>446204.15999997599</v>
      </c>
    </row>
    <row r="498" spans="1:17" x14ac:dyDescent="0.3">
      <c r="A498" s="34">
        <f>IF($B498='Lookup (hidden)'!$F$12,IF($E498='Lookup (hidden)'!$F$13,IF($D498='Lookup (hidden)'!$F$14,IF($F498='Lookup (hidden)'!$F$15,IF($G498='Lookup (hidden)'!$F$16,IF($H498='Lookup (hidden)'!$F$17,1,0),0),0),0),0),0)</f>
        <v>0</v>
      </c>
      <c r="B498" s="47" t="s">
        <v>73</v>
      </c>
      <c r="C498" s="59"/>
      <c r="D498" s="47" t="s">
        <v>37</v>
      </c>
      <c r="E498" s="47" t="s">
        <v>74</v>
      </c>
      <c r="F498" s="151">
        <v>4</v>
      </c>
      <c r="G498" s="47" t="s">
        <v>37</v>
      </c>
      <c r="H498" s="47" t="s">
        <v>81</v>
      </c>
      <c r="I498" s="47" t="s">
        <v>96</v>
      </c>
      <c r="J498" s="48">
        <v>1209634.2100001201</v>
      </c>
      <c r="K498" s="48">
        <v>1145788.1800001301</v>
      </c>
      <c r="L498" s="48">
        <v>1172584.04000013</v>
      </c>
      <c r="M498" s="48">
        <v>1080185.2300001101</v>
      </c>
      <c r="N498" s="48">
        <v>376938.66000001697</v>
      </c>
      <c r="O498" s="48">
        <v>600682.45000005804</v>
      </c>
      <c r="P498" s="48">
        <v>504883.59000005102</v>
      </c>
      <c r="Q498" s="48">
        <v>509756.750000056</v>
      </c>
    </row>
    <row r="499" spans="1:17" x14ac:dyDescent="0.3">
      <c r="A499" s="34">
        <f>IF($B499='Lookup (hidden)'!$F$12,IF($E499='Lookup (hidden)'!$F$13,IF($D499='Lookup (hidden)'!$F$14,IF($F499='Lookup (hidden)'!$F$15,IF($G499='Lookup (hidden)'!$F$16,IF($H499='Lookup (hidden)'!$F$17,1,0),0),0),0),0),0)</f>
        <v>0</v>
      </c>
      <c r="B499" s="47" t="s">
        <v>73</v>
      </c>
      <c r="C499" s="59"/>
      <c r="D499" s="47" t="s">
        <v>37</v>
      </c>
      <c r="E499" s="47" t="s">
        <v>74</v>
      </c>
      <c r="F499" s="151">
        <v>4</v>
      </c>
      <c r="G499" s="47" t="s">
        <v>37</v>
      </c>
      <c r="H499" s="47" t="s">
        <v>81</v>
      </c>
      <c r="I499" s="47" t="s">
        <v>97</v>
      </c>
      <c r="J499" s="48">
        <v>483</v>
      </c>
      <c r="K499" s="48" t="s">
        <v>99</v>
      </c>
      <c r="L499" s="48" t="s">
        <v>100</v>
      </c>
      <c r="M499" s="48">
        <v>105620.02000000099</v>
      </c>
      <c r="N499" s="48">
        <v>746312.86999999499</v>
      </c>
      <c r="O499" s="48">
        <v>609444.99999997194</v>
      </c>
      <c r="P499" s="48">
        <v>853076.78000003204</v>
      </c>
      <c r="Q499" s="48">
        <v>860003.04000004299</v>
      </c>
    </row>
    <row r="500" spans="1:17" x14ac:dyDescent="0.3">
      <c r="A500" s="34">
        <f>IF($B500='Lookup (hidden)'!$F$12,IF($E500='Lookup (hidden)'!$F$13,IF($D500='Lookup (hidden)'!$F$14,IF($F500='Lookup (hidden)'!$F$15,IF($G500='Lookup (hidden)'!$F$16,IF($H500='Lookup (hidden)'!$F$17,1,0),0),0),0),0),0)</f>
        <v>0</v>
      </c>
      <c r="B500" s="47" t="s">
        <v>73</v>
      </c>
      <c r="C500" s="59"/>
      <c r="D500" s="47" t="s">
        <v>37</v>
      </c>
      <c r="E500" s="47" t="s">
        <v>70</v>
      </c>
      <c r="F500" s="151">
        <v>4</v>
      </c>
      <c r="G500" s="47" t="s">
        <v>37</v>
      </c>
      <c r="H500" s="47" t="s">
        <v>81</v>
      </c>
      <c r="I500" s="47" t="s">
        <v>96</v>
      </c>
      <c r="J500" s="48">
        <v>704391.84000006004</v>
      </c>
      <c r="K500" s="48">
        <v>644096.71000005805</v>
      </c>
      <c r="L500" s="48">
        <v>682869.22000005795</v>
      </c>
      <c r="M500" s="48">
        <v>611072.88000005204</v>
      </c>
      <c r="N500" s="48">
        <v>272804.92999999499</v>
      </c>
      <c r="O500" s="48">
        <v>354012.310000005</v>
      </c>
      <c r="P500" s="48">
        <v>318891.67999999103</v>
      </c>
      <c r="Q500" s="48">
        <v>326544.91999999201</v>
      </c>
    </row>
    <row r="501" spans="1:17" x14ac:dyDescent="0.3">
      <c r="A501" s="34">
        <f>IF($B501='Lookup (hidden)'!$F$12,IF($E501='Lookup (hidden)'!$F$13,IF($D501='Lookup (hidden)'!$F$14,IF($F501='Lookup (hidden)'!$F$15,IF($G501='Lookup (hidden)'!$F$16,IF($H501='Lookup (hidden)'!$F$17,1,0),0),0),0),0),0)</f>
        <v>0</v>
      </c>
      <c r="B501" s="47" t="s">
        <v>73</v>
      </c>
      <c r="C501" s="59"/>
      <c r="D501" s="47" t="s">
        <v>37</v>
      </c>
      <c r="E501" s="47" t="s">
        <v>70</v>
      </c>
      <c r="F501" s="151">
        <v>4</v>
      </c>
      <c r="G501" s="47" t="s">
        <v>37</v>
      </c>
      <c r="H501" s="47" t="s">
        <v>81</v>
      </c>
      <c r="I501" s="47" t="s">
        <v>97</v>
      </c>
      <c r="J501" s="48">
        <v>369</v>
      </c>
      <c r="K501" s="48" t="s">
        <v>100</v>
      </c>
      <c r="L501" s="48" t="s">
        <v>99</v>
      </c>
      <c r="M501" s="48">
        <v>53360.040000000197</v>
      </c>
      <c r="N501" s="48">
        <v>390514.57999998599</v>
      </c>
      <c r="O501" s="48">
        <v>295598.38999999402</v>
      </c>
      <c r="P501" s="48">
        <v>420149.96999998199</v>
      </c>
      <c r="Q501" s="48">
        <v>452690.499999978</v>
      </c>
    </row>
    <row r="502" spans="1:17" x14ac:dyDescent="0.3">
      <c r="A502" s="34">
        <f>IF($B502='Lookup (hidden)'!$F$12,IF($E502='Lookup (hidden)'!$F$13,IF($D502='Lookup (hidden)'!$F$14,IF($F502='Lookup (hidden)'!$F$15,IF($G502='Lookup (hidden)'!$F$16,IF($H502='Lookup (hidden)'!$F$17,1,0),0),0),0),0),0)</f>
        <v>0</v>
      </c>
      <c r="B502" s="47" t="s">
        <v>73</v>
      </c>
      <c r="C502" s="59"/>
      <c r="D502" s="47" t="s">
        <v>37</v>
      </c>
      <c r="E502" s="47" t="s">
        <v>74</v>
      </c>
      <c r="F502" s="151">
        <v>5</v>
      </c>
      <c r="G502" s="47" t="s">
        <v>37</v>
      </c>
      <c r="H502" s="47" t="s">
        <v>81</v>
      </c>
      <c r="I502" s="47" t="s">
        <v>96</v>
      </c>
      <c r="J502" s="48">
        <v>1300995.81999995</v>
      </c>
      <c r="K502" s="48">
        <v>1215325.06999994</v>
      </c>
      <c r="L502" s="48">
        <v>1251110.4299999599</v>
      </c>
      <c r="M502" s="48">
        <v>1107382.2900000999</v>
      </c>
      <c r="N502" s="48">
        <v>372389.87000001798</v>
      </c>
      <c r="O502" s="48">
        <v>586912.19000005198</v>
      </c>
      <c r="P502" s="48">
        <v>496649.95000004699</v>
      </c>
      <c r="Q502" s="48">
        <v>472279.14000004699</v>
      </c>
    </row>
    <row r="503" spans="1:17" x14ac:dyDescent="0.3">
      <c r="A503" s="34">
        <f>IF($B503='Lookup (hidden)'!$F$12,IF($E503='Lookup (hidden)'!$F$13,IF($D503='Lookup (hidden)'!$F$14,IF($F503='Lookup (hidden)'!$F$15,IF($G503='Lookup (hidden)'!$F$16,IF($H503='Lookup (hidden)'!$F$17,1,0),0),0),0),0),0)</f>
        <v>0</v>
      </c>
      <c r="B503" s="47" t="s">
        <v>73</v>
      </c>
      <c r="C503" s="59"/>
      <c r="D503" s="47" t="s">
        <v>37</v>
      </c>
      <c r="E503" s="47" t="s">
        <v>74</v>
      </c>
      <c r="F503" s="151">
        <v>5</v>
      </c>
      <c r="G503" s="47" t="s">
        <v>37</v>
      </c>
      <c r="H503" s="47" t="s">
        <v>81</v>
      </c>
      <c r="I503" s="47" t="s">
        <v>97</v>
      </c>
      <c r="J503" s="63" t="s">
        <v>100</v>
      </c>
      <c r="K503" s="48" t="s">
        <v>100</v>
      </c>
      <c r="L503" s="48" t="s">
        <v>100</v>
      </c>
      <c r="M503" s="48">
        <v>124422.640000001</v>
      </c>
      <c r="N503" s="48">
        <v>901978.50999999302</v>
      </c>
      <c r="O503" s="48">
        <v>716596.43999997003</v>
      </c>
      <c r="P503" s="48">
        <v>926110.390000024</v>
      </c>
      <c r="Q503" s="48">
        <v>957579.38000004098</v>
      </c>
    </row>
    <row r="504" spans="1:17" x14ac:dyDescent="0.3">
      <c r="A504" s="34">
        <f>IF($B504='Lookup (hidden)'!$F$12,IF($E504='Lookup (hidden)'!$F$13,IF($D504='Lookup (hidden)'!$F$14,IF($F504='Lookup (hidden)'!$F$15,IF($G504='Lookup (hidden)'!$F$16,IF($H504='Lookup (hidden)'!$F$17,1,0),0),0),0),0),0)</f>
        <v>0</v>
      </c>
      <c r="B504" s="47" t="s">
        <v>73</v>
      </c>
      <c r="C504" s="59"/>
      <c r="D504" s="47" t="s">
        <v>37</v>
      </c>
      <c r="E504" s="47" t="s">
        <v>70</v>
      </c>
      <c r="F504" s="151">
        <v>5</v>
      </c>
      <c r="G504" s="47" t="s">
        <v>37</v>
      </c>
      <c r="H504" s="47" t="s">
        <v>81</v>
      </c>
      <c r="I504" s="47" t="s">
        <v>96</v>
      </c>
      <c r="J504" s="48">
        <v>773533.04000005696</v>
      </c>
      <c r="K504" s="48">
        <v>774533.67000005604</v>
      </c>
      <c r="L504" s="48">
        <v>802366.86000005202</v>
      </c>
      <c r="M504" s="48">
        <v>705046.28000004299</v>
      </c>
      <c r="N504" s="48">
        <v>281020.40999999398</v>
      </c>
      <c r="O504" s="48">
        <v>402891.66000002698</v>
      </c>
      <c r="P504" s="48">
        <v>335108.00999999797</v>
      </c>
      <c r="Q504" s="48">
        <v>340807.59000000102</v>
      </c>
    </row>
    <row r="505" spans="1:17" x14ac:dyDescent="0.3">
      <c r="A505" s="34">
        <f>IF($B505='Lookup (hidden)'!$F$12,IF($E505='Lookup (hidden)'!$F$13,IF($D505='Lookup (hidden)'!$F$14,IF($F505='Lookup (hidden)'!$F$15,IF($G505='Lookup (hidden)'!$F$16,IF($H505='Lookup (hidden)'!$F$17,1,0),0),0),0),0),0)</f>
        <v>0</v>
      </c>
      <c r="B505" s="47" t="s">
        <v>73</v>
      </c>
      <c r="C505" s="59"/>
      <c r="D505" s="47" t="s">
        <v>37</v>
      </c>
      <c r="E505" s="47" t="s">
        <v>70</v>
      </c>
      <c r="F505" s="151">
        <v>5</v>
      </c>
      <c r="G505" s="47" t="s">
        <v>37</v>
      </c>
      <c r="H505" s="47" t="s">
        <v>81</v>
      </c>
      <c r="I505" s="47" t="s">
        <v>97</v>
      </c>
      <c r="J505" s="63" t="s">
        <v>99</v>
      </c>
      <c r="K505" s="48" t="s">
        <v>99</v>
      </c>
      <c r="L505" s="48" t="s">
        <v>99</v>
      </c>
      <c r="M505" s="48">
        <v>67187.090000000302</v>
      </c>
      <c r="N505" s="48">
        <v>465899.04999997799</v>
      </c>
      <c r="O505" s="48">
        <v>326424.099999992</v>
      </c>
      <c r="P505" s="48">
        <v>466097.559999978</v>
      </c>
      <c r="Q505" s="48">
        <v>472705.84999997698</v>
      </c>
    </row>
    <row r="506" spans="1:17" x14ac:dyDescent="0.3">
      <c r="A506" s="34">
        <f>IF($B506='Lookup (hidden)'!$F$12,IF($E506='Lookup (hidden)'!$F$13,IF($D506='Lookup (hidden)'!$F$14,IF($F506='Lookup (hidden)'!$F$15,IF($G506='Lookup (hidden)'!$F$16,IF($H506='Lookup (hidden)'!$F$17,1,0),0),0),0),0),0)</f>
        <v>0</v>
      </c>
      <c r="B506" s="47" t="s">
        <v>69</v>
      </c>
      <c r="C506" s="59"/>
      <c r="D506" s="47" t="s">
        <v>37</v>
      </c>
      <c r="E506" s="47" t="s">
        <v>74</v>
      </c>
      <c r="F506" s="151">
        <v>1</v>
      </c>
      <c r="G506" s="47" t="s">
        <v>37</v>
      </c>
      <c r="H506" s="47" t="s">
        <v>81</v>
      </c>
      <c r="I506" s="47" t="s">
        <v>96</v>
      </c>
      <c r="J506" s="48">
        <v>18221829.8699889</v>
      </c>
      <c r="K506" s="48">
        <v>17440268.179986201</v>
      </c>
      <c r="L506" s="48">
        <v>17713883.8199871</v>
      </c>
      <c r="M506" s="48">
        <v>15890790.899987699</v>
      </c>
      <c r="N506" s="48">
        <v>5799458.1599996397</v>
      </c>
      <c r="O506" s="48">
        <v>7953421.8299984103</v>
      </c>
      <c r="P506" s="48">
        <v>8112356.2599980403</v>
      </c>
      <c r="Q506" s="48">
        <v>8155429.1299981996</v>
      </c>
    </row>
    <row r="507" spans="1:17" x14ac:dyDescent="0.3">
      <c r="A507" s="34">
        <f>IF($B507='Lookup (hidden)'!$F$12,IF($E507='Lookup (hidden)'!$F$13,IF($D507='Lookup (hidden)'!$F$14,IF($F507='Lookup (hidden)'!$F$15,IF($G507='Lookup (hidden)'!$F$16,IF($H507='Lookup (hidden)'!$F$17,1,0),0),0),0),0),0)</f>
        <v>0</v>
      </c>
      <c r="B507" s="47" t="s">
        <v>69</v>
      </c>
      <c r="C507" s="59"/>
      <c r="D507" s="47" t="s">
        <v>37</v>
      </c>
      <c r="E507" s="47" t="s">
        <v>74</v>
      </c>
      <c r="F507" s="151">
        <v>1</v>
      </c>
      <c r="G507" s="47" t="s">
        <v>37</v>
      </c>
      <c r="H507" s="47" t="s">
        <v>81</v>
      </c>
      <c r="I507" s="47" t="s">
        <v>97</v>
      </c>
      <c r="J507" s="48">
        <v>48969.809999999903</v>
      </c>
      <c r="K507" s="48">
        <v>50121.999999999898</v>
      </c>
      <c r="L507" s="48">
        <v>60743.479999999698</v>
      </c>
      <c r="M507" s="48">
        <v>1602267.6600001401</v>
      </c>
      <c r="N507" s="48">
        <v>12965474.1999883</v>
      </c>
      <c r="O507" s="48">
        <v>11138438.2899918</v>
      </c>
      <c r="P507" s="48">
        <v>11736942.6999906</v>
      </c>
      <c r="Q507" s="48">
        <v>13042562.3599879</v>
      </c>
    </row>
    <row r="508" spans="1:17" x14ac:dyDescent="0.3">
      <c r="A508" s="34">
        <f>IF($B508='Lookup (hidden)'!$F$12,IF($E508='Lookup (hidden)'!$F$13,IF($D508='Lookup (hidden)'!$F$14,IF($F508='Lookup (hidden)'!$F$15,IF($G508='Lookup (hidden)'!$F$16,IF($H508='Lookup (hidden)'!$F$17,1,0),0),0),0),0),0)</f>
        <v>0</v>
      </c>
      <c r="B508" s="47" t="s">
        <v>69</v>
      </c>
      <c r="C508" s="59"/>
      <c r="D508" s="47" t="s">
        <v>37</v>
      </c>
      <c r="E508" s="47" t="s">
        <v>70</v>
      </c>
      <c r="F508" s="151">
        <v>1</v>
      </c>
      <c r="G508" s="47" t="s">
        <v>37</v>
      </c>
      <c r="H508" s="47" t="s">
        <v>81</v>
      </c>
      <c r="I508" s="47" t="s">
        <v>96</v>
      </c>
      <c r="J508" s="48">
        <v>11606007.9299949</v>
      </c>
      <c r="K508" s="48">
        <v>11190782.769995799</v>
      </c>
      <c r="L508" s="48">
        <v>11478973.6999951</v>
      </c>
      <c r="M508" s="48">
        <v>10555358.329996301</v>
      </c>
      <c r="N508" s="48">
        <v>4851341.1699999496</v>
      </c>
      <c r="O508" s="48">
        <v>5990609.8399994401</v>
      </c>
      <c r="P508" s="48">
        <v>6103058.3399995202</v>
      </c>
      <c r="Q508" s="48">
        <v>5827665.7699995302</v>
      </c>
    </row>
    <row r="509" spans="1:17" x14ac:dyDescent="0.3">
      <c r="A509" s="34">
        <f>IF($B509='Lookup (hidden)'!$F$12,IF($E509='Lookup (hidden)'!$F$13,IF($D509='Lookup (hidden)'!$F$14,IF($F509='Lookup (hidden)'!$F$15,IF($G509='Lookup (hidden)'!$F$16,IF($H509='Lookup (hidden)'!$F$17,1,0),0),0),0),0),0)</f>
        <v>0</v>
      </c>
      <c r="B509" s="47" t="s">
        <v>69</v>
      </c>
      <c r="C509" s="59"/>
      <c r="D509" s="47" t="s">
        <v>37</v>
      </c>
      <c r="E509" s="47" t="s">
        <v>70</v>
      </c>
      <c r="F509" s="151">
        <v>1</v>
      </c>
      <c r="G509" s="47" t="s">
        <v>37</v>
      </c>
      <c r="H509" s="47" t="s">
        <v>81</v>
      </c>
      <c r="I509" s="47" t="s">
        <v>97</v>
      </c>
      <c r="J509" s="48">
        <v>33757.65</v>
      </c>
      <c r="K509" s="48">
        <v>35949.14</v>
      </c>
      <c r="L509" s="48">
        <v>36091.31</v>
      </c>
      <c r="M509" s="48">
        <v>822837.95999995398</v>
      </c>
      <c r="N509" s="48">
        <v>6499484.3599986397</v>
      </c>
      <c r="O509" s="48">
        <v>5695201.6599992402</v>
      </c>
      <c r="P509" s="48">
        <v>5878425.2599991104</v>
      </c>
      <c r="Q509" s="48">
        <v>6492723.4299984099</v>
      </c>
    </row>
    <row r="510" spans="1:17" x14ac:dyDescent="0.3">
      <c r="A510" s="34">
        <f>IF($B510='Lookup (hidden)'!$F$12,IF($E510='Lookup (hidden)'!$F$13,IF($D510='Lookup (hidden)'!$F$14,IF($F510='Lookup (hidden)'!$F$15,IF($G510='Lookup (hidden)'!$F$16,IF($H510='Lookup (hidden)'!$F$17,1,0),0),0),0),0),0)</f>
        <v>0</v>
      </c>
      <c r="B510" s="47" t="s">
        <v>69</v>
      </c>
      <c r="C510" s="59"/>
      <c r="D510" s="47" t="s">
        <v>37</v>
      </c>
      <c r="E510" s="47" t="s">
        <v>74</v>
      </c>
      <c r="F510" s="151">
        <v>2</v>
      </c>
      <c r="G510" s="47" t="s">
        <v>37</v>
      </c>
      <c r="H510" s="47" t="s">
        <v>81</v>
      </c>
      <c r="I510" s="47" t="s">
        <v>96</v>
      </c>
      <c r="J510" s="48">
        <v>17011425.149985299</v>
      </c>
      <c r="K510" s="48">
        <v>15952472.7899854</v>
      </c>
      <c r="L510" s="48">
        <v>16392836.5999854</v>
      </c>
      <c r="M510" s="48">
        <v>14434901.229989501</v>
      </c>
      <c r="N510" s="48">
        <v>4808115.93</v>
      </c>
      <c r="O510" s="48">
        <v>6539333.2299990896</v>
      </c>
      <c r="P510" s="48">
        <v>6958623.06999892</v>
      </c>
      <c r="Q510" s="48">
        <v>6662414.2199991196</v>
      </c>
    </row>
    <row r="511" spans="1:17" x14ac:dyDescent="0.3">
      <c r="A511" s="34">
        <f>IF($B511='Lookup (hidden)'!$F$12,IF($E511='Lookup (hidden)'!$F$13,IF($D511='Lookup (hidden)'!$F$14,IF($F511='Lookup (hidden)'!$F$15,IF($G511='Lookup (hidden)'!$F$16,IF($H511='Lookup (hidden)'!$F$17,1,0),0),0),0),0),0)</f>
        <v>0</v>
      </c>
      <c r="B511" s="47" t="s">
        <v>69</v>
      </c>
      <c r="C511" s="59"/>
      <c r="D511" s="47" t="s">
        <v>37</v>
      </c>
      <c r="E511" s="47" t="s">
        <v>74</v>
      </c>
      <c r="F511" s="151">
        <v>2</v>
      </c>
      <c r="G511" s="47" t="s">
        <v>37</v>
      </c>
      <c r="H511" s="47" t="s">
        <v>81</v>
      </c>
      <c r="I511" s="47" t="s">
        <v>97</v>
      </c>
      <c r="J511" s="48">
        <v>43344.98</v>
      </c>
      <c r="K511" s="48">
        <v>41054.86</v>
      </c>
      <c r="L511" s="48">
        <v>51459.459999999803</v>
      </c>
      <c r="M511" s="48">
        <v>1615748.2300001499</v>
      </c>
      <c r="N511" s="48">
        <v>12708906.3699884</v>
      </c>
      <c r="O511" s="48">
        <v>11150877.629991399</v>
      </c>
      <c r="P511" s="48">
        <v>11792613.389990101</v>
      </c>
      <c r="Q511" s="48">
        <v>13162431.6199871</v>
      </c>
    </row>
    <row r="512" spans="1:17" x14ac:dyDescent="0.3">
      <c r="A512" s="34">
        <f>IF($B512='Lookup (hidden)'!$F$12,IF($E512='Lookup (hidden)'!$F$13,IF($D512='Lookup (hidden)'!$F$14,IF($F512='Lookup (hidden)'!$F$15,IF($G512='Lookup (hidden)'!$F$16,IF($H512='Lookup (hidden)'!$F$17,1,0),0),0),0),0),0)</f>
        <v>0</v>
      </c>
      <c r="B512" s="47" t="s">
        <v>69</v>
      </c>
      <c r="C512" s="59"/>
      <c r="D512" s="47" t="s">
        <v>37</v>
      </c>
      <c r="E512" s="47" t="s">
        <v>70</v>
      </c>
      <c r="F512" s="151">
        <v>2</v>
      </c>
      <c r="G512" s="47" t="s">
        <v>37</v>
      </c>
      <c r="H512" s="47" t="s">
        <v>81</v>
      </c>
      <c r="I512" s="47" t="s">
        <v>96</v>
      </c>
      <c r="J512" s="48">
        <v>10480520.279996499</v>
      </c>
      <c r="K512" s="48">
        <v>9858680.8399980199</v>
      </c>
      <c r="L512" s="48">
        <v>10032662.6099975</v>
      </c>
      <c r="M512" s="48">
        <v>9150906.6799988095</v>
      </c>
      <c r="N512" s="48">
        <v>3749759.5700002001</v>
      </c>
      <c r="O512" s="48">
        <v>4666611.5300000599</v>
      </c>
      <c r="P512" s="48">
        <v>4802662.9300000602</v>
      </c>
      <c r="Q512" s="48">
        <v>4790552.0499999598</v>
      </c>
    </row>
    <row r="513" spans="1:17" x14ac:dyDescent="0.3">
      <c r="A513" s="34">
        <f>IF($B513='Lookup (hidden)'!$F$12,IF($E513='Lookup (hidden)'!$F$13,IF($D513='Lookup (hidden)'!$F$14,IF($F513='Lookup (hidden)'!$F$15,IF($G513='Lookup (hidden)'!$F$16,IF($H513='Lookup (hidden)'!$F$17,1,0),0),0),0),0),0)</f>
        <v>0</v>
      </c>
      <c r="B513" s="47" t="s">
        <v>69</v>
      </c>
      <c r="C513" s="59"/>
      <c r="D513" s="47" t="s">
        <v>37</v>
      </c>
      <c r="E513" s="47" t="s">
        <v>70</v>
      </c>
      <c r="F513" s="151">
        <v>2</v>
      </c>
      <c r="G513" s="47" t="s">
        <v>37</v>
      </c>
      <c r="H513" s="47" t="s">
        <v>81</v>
      </c>
      <c r="I513" s="47" t="s">
        <v>97</v>
      </c>
      <c r="J513" s="48">
        <v>25004.67</v>
      </c>
      <c r="K513" s="48">
        <v>24361.93</v>
      </c>
      <c r="L513" s="48">
        <v>29160.44</v>
      </c>
      <c r="M513" s="48">
        <v>814677.07999995095</v>
      </c>
      <c r="N513" s="48">
        <v>6388057.2199987797</v>
      </c>
      <c r="O513" s="48">
        <v>5555559.3199993595</v>
      </c>
      <c r="P513" s="48">
        <v>5828511.4299991</v>
      </c>
      <c r="Q513" s="48">
        <v>6459587.50999837</v>
      </c>
    </row>
    <row r="514" spans="1:17" x14ac:dyDescent="0.3">
      <c r="A514" s="34">
        <f>IF($B514='Lookup (hidden)'!$F$12,IF($E514='Lookup (hidden)'!$F$13,IF($D514='Lookup (hidden)'!$F$14,IF($F514='Lookup (hidden)'!$F$15,IF($G514='Lookup (hidden)'!$F$16,IF($H514='Lookup (hidden)'!$F$17,1,0),0),0),0),0),0)</f>
        <v>0</v>
      </c>
      <c r="B514" s="47" t="s">
        <v>69</v>
      </c>
      <c r="C514" s="59"/>
      <c r="D514" s="47" t="s">
        <v>37</v>
      </c>
      <c r="E514" s="47" t="s">
        <v>74</v>
      </c>
      <c r="F514" s="151">
        <v>3</v>
      </c>
      <c r="G514" s="47" t="s">
        <v>37</v>
      </c>
      <c r="H514" s="47" t="s">
        <v>81</v>
      </c>
      <c r="I514" s="47" t="s">
        <v>96</v>
      </c>
      <c r="J514" s="48">
        <v>16057045.379985699</v>
      </c>
      <c r="K514" s="48">
        <v>14916352.2999874</v>
      </c>
      <c r="L514" s="48">
        <v>15592003.3499863</v>
      </c>
      <c r="M514" s="48">
        <v>13930781.6999903</v>
      </c>
      <c r="N514" s="48">
        <v>4377351.7100002104</v>
      </c>
      <c r="O514" s="48">
        <v>6002412.3599993</v>
      </c>
      <c r="P514" s="48">
        <v>6529587.2299990701</v>
      </c>
      <c r="Q514" s="48">
        <v>6369937.8499991801</v>
      </c>
    </row>
    <row r="515" spans="1:17" x14ac:dyDescent="0.3">
      <c r="A515" s="34">
        <f>IF($B515='Lookup (hidden)'!$F$12,IF($E515='Lookup (hidden)'!$F$13,IF($D515='Lookup (hidden)'!$F$14,IF($F515='Lookup (hidden)'!$F$15,IF($G515='Lookup (hidden)'!$F$16,IF($H515='Lookup (hidden)'!$F$17,1,0),0),0),0),0),0)</f>
        <v>0</v>
      </c>
      <c r="B515" s="47" t="s">
        <v>69</v>
      </c>
      <c r="C515" s="59"/>
      <c r="D515" s="47" t="s">
        <v>37</v>
      </c>
      <c r="E515" s="47" t="s">
        <v>74</v>
      </c>
      <c r="F515" s="151">
        <v>3</v>
      </c>
      <c r="G515" s="47" t="s">
        <v>37</v>
      </c>
      <c r="H515" s="47" t="s">
        <v>81</v>
      </c>
      <c r="I515" s="47" t="s">
        <v>97</v>
      </c>
      <c r="J515" s="48">
        <v>41640.589999999902</v>
      </c>
      <c r="K515" s="48">
        <v>37034.639999999999</v>
      </c>
      <c r="L515" s="48">
        <v>53409.269999999902</v>
      </c>
      <c r="M515" s="48">
        <v>1592826.7000001399</v>
      </c>
      <c r="N515" s="48">
        <v>12356713.0199889</v>
      </c>
      <c r="O515" s="48">
        <v>10765496.839992</v>
      </c>
      <c r="P515" s="48">
        <v>11629100.04999</v>
      </c>
      <c r="Q515" s="48">
        <v>12938704.639987299</v>
      </c>
    </row>
    <row r="516" spans="1:17" x14ac:dyDescent="0.3">
      <c r="A516" s="34">
        <f>IF($B516='Lookup (hidden)'!$F$12,IF($E516='Lookup (hidden)'!$F$13,IF($D516='Lookup (hidden)'!$F$14,IF($F516='Lookup (hidden)'!$F$15,IF($G516='Lookup (hidden)'!$F$16,IF($H516='Lookup (hidden)'!$F$17,1,0),0),0),0),0),0)</f>
        <v>0</v>
      </c>
      <c r="B516" s="47" t="s">
        <v>69</v>
      </c>
      <c r="C516" s="59"/>
      <c r="D516" s="47" t="s">
        <v>37</v>
      </c>
      <c r="E516" s="47" t="s">
        <v>70</v>
      </c>
      <c r="F516" s="151">
        <v>3</v>
      </c>
      <c r="G516" s="47" t="s">
        <v>37</v>
      </c>
      <c r="H516" s="47" t="s">
        <v>81</v>
      </c>
      <c r="I516" s="47" t="s">
        <v>96</v>
      </c>
      <c r="J516" s="48">
        <v>9662884.3999982607</v>
      </c>
      <c r="K516" s="48">
        <v>9188870.4499992896</v>
      </c>
      <c r="L516" s="48">
        <v>9603440.9399984907</v>
      </c>
      <c r="M516" s="48">
        <v>8696018.3299998492</v>
      </c>
      <c r="N516" s="48">
        <v>3416485.7300001802</v>
      </c>
      <c r="O516" s="48">
        <v>4421691.5400002096</v>
      </c>
      <c r="P516" s="48">
        <v>4471715.01000016</v>
      </c>
      <c r="Q516" s="48">
        <v>4335456.0500002699</v>
      </c>
    </row>
    <row r="517" spans="1:17" x14ac:dyDescent="0.3">
      <c r="A517" s="34">
        <f>IF($B517='Lookup (hidden)'!$F$12,IF($E517='Lookup (hidden)'!$F$13,IF($D517='Lookup (hidden)'!$F$14,IF($F517='Lookup (hidden)'!$F$15,IF($G517='Lookup (hidden)'!$F$16,IF($H517='Lookup (hidden)'!$F$17,1,0),0),0),0),0),0)</f>
        <v>0</v>
      </c>
      <c r="B517" s="47" t="s">
        <v>69</v>
      </c>
      <c r="C517" s="59"/>
      <c r="D517" s="47" t="s">
        <v>37</v>
      </c>
      <c r="E517" s="47" t="s">
        <v>70</v>
      </c>
      <c r="F517" s="151">
        <v>3</v>
      </c>
      <c r="G517" s="47" t="s">
        <v>37</v>
      </c>
      <c r="H517" s="47" t="s">
        <v>81</v>
      </c>
      <c r="I517" s="47" t="s">
        <v>97</v>
      </c>
      <c r="J517" s="48">
        <v>24930.15</v>
      </c>
      <c r="K517" s="48">
        <v>24846.41</v>
      </c>
      <c r="L517" s="48">
        <v>30817.17</v>
      </c>
      <c r="M517" s="48">
        <v>776586.45999995503</v>
      </c>
      <c r="N517" s="48">
        <v>6298914.3399988301</v>
      </c>
      <c r="O517" s="48">
        <v>5517929.67999944</v>
      </c>
      <c r="P517" s="48">
        <v>5773394.7099991301</v>
      </c>
      <c r="Q517" s="48">
        <v>6313732.3899985095</v>
      </c>
    </row>
    <row r="518" spans="1:17" x14ac:dyDescent="0.3">
      <c r="A518" s="34">
        <f>IF($B518='Lookup (hidden)'!$F$12,IF($E518='Lookup (hidden)'!$F$13,IF($D518='Lookup (hidden)'!$F$14,IF($F518='Lookup (hidden)'!$F$15,IF($G518='Lookup (hidden)'!$F$16,IF($H518='Lookup (hidden)'!$F$17,1,0),0),0),0),0),0)</f>
        <v>0</v>
      </c>
      <c r="B518" s="47" t="s">
        <v>69</v>
      </c>
      <c r="C518" s="59"/>
      <c r="D518" s="47" t="s">
        <v>37</v>
      </c>
      <c r="E518" s="47" t="s">
        <v>74</v>
      </c>
      <c r="F518" s="151">
        <v>4</v>
      </c>
      <c r="G518" s="47" t="s">
        <v>37</v>
      </c>
      <c r="H518" s="47" t="s">
        <v>81</v>
      </c>
      <c r="I518" s="47" t="s">
        <v>96</v>
      </c>
      <c r="J518" s="48">
        <v>15360373.369986599</v>
      </c>
      <c r="K518" s="48">
        <v>14248855.419988001</v>
      </c>
      <c r="L518" s="48">
        <v>14957592.569987301</v>
      </c>
      <c r="M518" s="48">
        <v>13372151.879991001</v>
      </c>
      <c r="N518" s="48">
        <v>4008480.0000003302</v>
      </c>
      <c r="O518" s="48">
        <v>5467225.8499997603</v>
      </c>
      <c r="P518" s="48">
        <v>5954763.7099994803</v>
      </c>
      <c r="Q518" s="48">
        <v>5779850.5899996003</v>
      </c>
    </row>
    <row r="519" spans="1:17" x14ac:dyDescent="0.3">
      <c r="A519" s="34">
        <f>IF($B519='Lookup (hidden)'!$F$12,IF($E519='Lookup (hidden)'!$F$13,IF($D519='Lookup (hidden)'!$F$14,IF($F519='Lookup (hidden)'!$F$15,IF($G519='Lookup (hidden)'!$F$16,IF($H519='Lookup (hidden)'!$F$17,1,0),0),0),0),0),0)</f>
        <v>0</v>
      </c>
      <c r="B519" s="47" t="s">
        <v>69</v>
      </c>
      <c r="C519" s="59"/>
      <c r="D519" s="47" t="s">
        <v>37</v>
      </c>
      <c r="E519" s="47" t="s">
        <v>74</v>
      </c>
      <c r="F519" s="151">
        <v>4</v>
      </c>
      <c r="G519" s="47" t="s">
        <v>37</v>
      </c>
      <c r="H519" s="47" t="s">
        <v>81</v>
      </c>
      <c r="I519" s="47" t="s">
        <v>97</v>
      </c>
      <c r="J519" s="48">
        <v>41841.74</v>
      </c>
      <c r="K519" s="48">
        <v>39657.499999999898</v>
      </c>
      <c r="L519" s="48">
        <v>49442.339999999902</v>
      </c>
      <c r="M519" s="48">
        <v>1565238.86000013</v>
      </c>
      <c r="N519" s="48">
        <v>12359696.0999889</v>
      </c>
      <c r="O519" s="48">
        <v>10927085.189991601</v>
      </c>
      <c r="P519" s="48">
        <v>11795680.4599896</v>
      </c>
      <c r="Q519" s="48">
        <v>13178116.2399863</v>
      </c>
    </row>
    <row r="520" spans="1:17" x14ac:dyDescent="0.3">
      <c r="A520" s="34">
        <f>IF($B520='Lookup (hidden)'!$F$12,IF($E520='Lookup (hidden)'!$F$13,IF($D520='Lookup (hidden)'!$F$14,IF($F520='Lookup (hidden)'!$F$15,IF($G520='Lookup (hidden)'!$F$16,IF($H520='Lookup (hidden)'!$F$17,1,0),0),0),0),0),0)</f>
        <v>0</v>
      </c>
      <c r="B520" s="47" t="s">
        <v>69</v>
      </c>
      <c r="C520" s="59"/>
      <c r="D520" s="47" t="s">
        <v>37</v>
      </c>
      <c r="E520" s="47" t="s">
        <v>70</v>
      </c>
      <c r="F520" s="151">
        <v>4</v>
      </c>
      <c r="G520" s="47" t="s">
        <v>37</v>
      </c>
      <c r="H520" s="47" t="s">
        <v>81</v>
      </c>
      <c r="I520" s="47" t="s">
        <v>96</v>
      </c>
      <c r="J520" s="48">
        <v>9093889.1499993391</v>
      </c>
      <c r="K520" s="48">
        <v>8626593.9900006894</v>
      </c>
      <c r="L520" s="48">
        <v>9044155.4599996209</v>
      </c>
      <c r="M520" s="48">
        <v>8145497.8300008401</v>
      </c>
      <c r="N520" s="48">
        <v>2823840.9100001599</v>
      </c>
      <c r="O520" s="48">
        <v>3628099.9400002598</v>
      </c>
      <c r="P520" s="48">
        <v>3801283.84000035</v>
      </c>
      <c r="Q520" s="48">
        <v>3610415.4100003</v>
      </c>
    </row>
    <row r="521" spans="1:17" x14ac:dyDescent="0.3">
      <c r="A521" s="34">
        <f>IF($B521='Lookup (hidden)'!$F$12,IF($E521='Lookup (hidden)'!$F$13,IF($D521='Lookup (hidden)'!$F$14,IF($F521='Lookup (hidden)'!$F$15,IF($G521='Lookup (hidden)'!$F$16,IF($H521='Lookup (hidden)'!$F$17,1,0),0),0),0),0),0)</f>
        <v>0</v>
      </c>
      <c r="B521" s="47" t="s">
        <v>69</v>
      </c>
      <c r="C521" s="59"/>
      <c r="D521" s="47" t="s">
        <v>37</v>
      </c>
      <c r="E521" s="47" t="s">
        <v>70</v>
      </c>
      <c r="F521" s="151">
        <v>4</v>
      </c>
      <c r="G521" s="47" t="s">
        <v>37</v>
      </c>
      <c r="H521" s="47" t="s">
        <v>81</v>
      </c>
      <c r="I521" s="47" t="s">
        <v>97</v>
      </c>
      <c r="J521" s="48">
        <v>24620.81</v>
      </c>
      <c r="K521" s="48">
        <v>23369.14</v>
      </c>
      <c r="L521" s="48">
        <v>27112.44</v>
      </c>
      <c r="M521" s="48">
        <v>792326.80999995302</v>
      </c>
      <c r="N521" s="48">
        <v>6210972.4999989504</v>
      </c>
      <c r="O521" s="48">
        <v>5454230.5599994501</v>
      </c>
      <c r="P521" s="48">
        <v>5802923.7899990603</v>
      </c>
      <c r="Q521" s="48">
        <v>6371003.6099985205</v>
      </c>
    </row>
    <row r="522" spans="1:17" x14ac:dyDescent="0.3">
      <c r="A522" s="34">
        <f>IF($B522='Lookup (hidden)'!$F$12,IF($E522='Lookup (hidden)'!$F$13,IF($D522='Lookup (hidden)'!$F$14,IF($F522='Lookup (hidden)'!$F$15,IF($G522='Lookup (hidden)'!$F$16,IF($H522='Lookup (hidden)'!$F$17,1,0),0),0),0),0),0)</f>
        <v>0</v>
      </c>
      <c r="B522" s="47" t="s">
        <v>69</v>
      </c>
      <c r="C522" s="59"/>
      <c r="D522" s="47" t="s">
        <v>37</v>
      </c>
      <c r="E522" s="47" t="s">
        <v>74</v>
      </c>
      <c r="F522" s="151">
        <v>5</v>
      </c>
      <c r="G522" s="47" t="s">
        <v>37</v>
      </c>
      <c r="H522" s="47" t="s">
        <v>81</v>
      </c>
      <c r="I522" s="47" t="s">
        <v>96</v>
      </c>
      <c r="J522" s="48">
        <v>17855556.739986099</v>
      </c>
      <c r="K522" s="48">
        <v>16236126.6499839</v>
      </c>
      <c r="L522" s="48">
        <v>17128501.929984301</v>
      </c>
      <c r="M522" s="48">
        <v>15146726.4199875</v>
      </c>
      <c r="N522" s="48">
        <v>4005259.57000031</v>
      </c>
      <c r="O522" s="48">
        <v>5482155.93999983</v>
      </c>
      <c r="P522" s="48">
        <v>6138091.70999962</v>
      </c>
      <c r="Q522" s="48">
        <v>5947596.7799994797</v>
      </c>
    </row>
    <row r="523" spans="1:17" x14ac:dyDescent="0.3">
      <c r="A523" s="34">
        <f>IF($B523='Lookup (hidden)'!$F$12,IF($E523='Lookup (hidden)'!$F$13,IF($D523='Lookup (hidden)'!$F$14,IF($F523='Lookup (hidden)'!$F$15,IF($G523='Lookup (hidden)'!$F$16,IF($H523='Lookup (hidden)'!$F$17,1,0),0),0),0),0),0)</f>
        <v>0</v>
      </c>
      <c r="B523" s="47" t="s">
        <v>69</v>
      </c>
      <c r="C523" s="59"/>
      <c r="D523" s="47" t="s">
        <v>37</v>
      </c>
      <c r="E523" s="47" t="s">
        <v>74</v>
      </c>
      <c r="F523" s="151">
        <v>5</v>
      </c>
      <c r="G523" s="47" t="s">
        <v>37</v>
      </c>
      <c r="H523" s="47" t="s">
        <v>81</v>
      </c>
      <c r="I523" s="47" t="s">
        <v>97</v>
      </c>
      <c r="J523" s="48">
        <v>46409.289999999899</v>
      </c>
      <c r="K523" s="48">
        <v>46197.859999999899</v>
      </c>
      <c r="L523" s="48">
        <v>59875.249999999804</v>
      </c>
      <c r="M523" s="48">
        <v>1878125.1000002101</v>
      </c>
      <c r="N523" s="48">
        <v>14710340.319986001</v>
      </c>
      <c r="O523" s="48">
        <v>13039114.159988699</v>
      </c>
      <c r="P523" s="48">
        <v>14171402.2699863</v>
      </c>
      <c r="Q523" s="48">
        <v>15518042.259983201</v>
      </c>
    </row>
    <row r="524" spans="1:17" x14ac:dyDescent="0.3">
      <c r="A524" s="34">
        <f>IF($B524='Lookup (hidden)'!$F$12,IF($E524='Lookup (hidden)'!$F$13,IF($D524='Lookup (hidden)'!$F$14,IF($F524='Lookup (hidden)'!$F$15,IF($G524='Lookup (hidden)'!$F$16,IF($H524='Lookup (hidden)'!$F$17,1,0),0),0),0),0),0)</f>
        <v>0</v>
      </c>
      <c r="B524" s="47" t="s">
        <v>69</v>
      </c>
      <c r="C524" s="59"/>
      <c r="D524" s="47" t="s">
        <v>37</v>
      </c>
      <c r="E524" s="47" t="s">
        <v>70</v>
      </c>
      <c r="F524" s="151">
        <v>5</v>
      </c>
      <c r="G524" s="47" t="s">
        <v>37</v>
      </c>
      <c r="H524" s="47" t="s">
        <v>81</v>
      </c>
      <c r="I524" s="47" t="s">
        <v>96</v>
      </c>
      <c r="J524" s="48">
        <v>10755383.709995201</v>
      </c>
      <c r="K524" s="48">
        <v>9993483.6499968898</v>
      </c>
      <c r="L524" s="48">
        <v>10634855.5399957</v>
      </c>
      <c r="M524" s="48">
        <v>9492480.85999736</v>
      </c>
      <c r="N524" s="48">
        <v>2999046.6700001401</v>
      </c>
      <c r="O524" s="48">
        <v>3750764.9900002698</v>
      </c>
      <c r="P524" s="48">
        <v>4078927.86000027</v>
      </c>
      <c r="Q524" s="48">
        <v>3944103.5600002399</v>
      </c>
    </row>
    <row r="525" spans="1:17" x14ac:dyDescent="0.3">
      <c r="A525" s="34">
        <f>IF($B525='Lookup (hidden)'!$F$12,IF($E525='Lookup (hidden)'!$F$13,IF($D525='Lookup (hidden)'!$F$14,IF($F525='Lookup (hidden)'!$F$15,IF($G525='Lookup (hidden)'!$F$16,IF($H525='Lookup (hidden)'!$F$17,1,0),0),0),0),0),0)</f>
        <v>0</v>
      </c>
      <c r="B525" s="47" t="s">
        <v>69</v>
      </c>
      <c r="C525" s="59"/>
      <c r="D525" s="47" t="s">
        <v>37</v>
      </c>
      <c r="E525" s="47" t="s">
        <v>70</v>
      </c>
      <c r="F525" s="151">
        <v>5</v>
      </c>
      <c r="G525" s="47" t="s">
        <v>37</v>
      </c>
      <c r="H525" s="47" t="s">
        <v>81</v>
      </c>
      <c r="I525" s="47" t="s">
        <v>97</v>
      </c>
      <c r="J525" s="48">
        <v>23634.87</v>
      </c>
      <c r="K525" s="48">
        <v>23932.66</v>
      </c>
      <c r="L525" s="48">
        <v>28738.2</v>
      </c>
      <c r="M525" s="48">
        <v>980291.85999994504</v>
      </c>
      <c r="N525" s="48">
        <v>7759418.8299982101</v>
      </c>
      <c r="O525" s="48">
        <v>6849372.3199986098</v>
      </c>
      <c r="P525" s="48">
        <v>7252659.8199982699</v>
      </c>
      <c r="Q525" s="48">
        <v>7854925.3799975598</v>
      </c>
    </row>
    <row r="526" spans="1:17" x14ac:dyDescent="0.3">
      <c r="A526" s="34">
        <f>IF($B526='Lookup (hidden)'!$F$12,IF($E526='Lookup (hidden)'!$F$13,IF($D526='Lookup (hidden)'!$F$14,IF($F526='Lookup (hidden)'!$F$15,IF($G526='Lookup (hidden)'!$F$16,IF($H526='Lookup (hidden)'!$F$17,1,0),0),0),0),0),0)</f>
        <v>0</v>
      </c>
      <c r="B526" s="47" t="s">
        <v>80</v>
      </c>
      <c r="C526" s="59"/>
      <c r="D526" s="47" t="s">
        <v>37</v>
      </c>
      <c r="E526" s="47" t="s">
        <v>74</v>
      </c>
      <c r="F526" s="47" t="s">
        <v>37</v>
      </c>
      <c r="G526" s="47" t="s">
        <v>63</v>
      </c>
      <c r="H526" s="47" t="s">
        <v>81</v>
      </c>
      <c r="I526" s="47" t="s">
        <v>96</v>
      </c>
      <c r="J526" s="48">
        <v>5679197.5200004103</v>
      </c>
      <c r="K526" s="48">
        <v>5581187.60000032</v>
      </c>
      <c r="L526" s="48">
        <v>5689983.41000064</v>
      </c>
      <c r="M526" s="48">
        <v>5363259.2700008899</v>
      </c>
      <c r="N526" s="48">
        <v>3460875.9800005602</v>
      </c>
      <c r="O526" s="48">
        <v>4374233.0000001099</v>
      </c>
      <c r="P526" s="48">
        <v>4381644.5700007798</v>
      </c>
      <c r="Q526" s="48">
        <v>4651702.1999986097</v>
      </c>
    </row>
    <row r="527" spans="1:17" x14ac:dyDescent="0.3">
      <c r="A527" s="34">
        <f>IF($B527='Lookup (hidden)'!$F$12,IF($E527='Lookup (hidden)'!$F$13,IF($D527='Lookup (hidden)'!$F$14,IF($F527='Lookup (hidden)'!$F$15,IF($G527='Lookup (hidden)'!$F$16,IF($H527='Lookup (hidden)'!$F$17,1,0),0),0),0),0),0)</f>
        <v>0</v>
      </c>
      <c r="B527" s="47" t="s">
        <v>80</v>
      </c>
      <c r="C527" s="59"/>
      <c r="D527" s="47" t="s">
        <v>37</v>
      </c>
      <c r="E527" s="47" t="s">
        <v>74</v>
      </c>
      <c r="F527" s="47" t="s">
        <v>37</v>
      </c>
      <c r="G527" s="47" t="s">
        <v>63</v>
      </c>
      <c r="H527" s="47" t="s">
        <v>81</v>
      </c>
      <c r="I527" s="47" t="s">
        <v>97</v>
      </c>
      <c r="J527" s="48">
        <v>210183.91000000099</v>
      </c>
      <c r="K527" s="48">
        <v>204229.43999999799</v>
      </c>
      <c r="L527" s="48">
        <v>236078.969999997</v>
      </c>
      <c r="M527" s="48">
        <v>384165.03999998502</v>
      </c>
      <c r="N527" s="48">
        <v>2133680.89000032</v>
      </c>
      <c r="O527" s="48">
        <v>1531435.46000005</v>
      </c>
      <c r="P527" s="48">
        <v>1696648.77000017</v>
      </c>
      <c r="Q527" s="48">
        <v>1876192.9600003201</v>
      </c>
    </row>
    <row r="528" spans="1:17" x14ac:dyDescent="0.3">
      <c r="A528" s="34">
        <f>IF($B528='Lookup (hidden)'!$F$12,IF($E528='Lookup (hidden)'!$F$13,IF($D528='Lookup (hidden)'!$F$14,IF($F528='Lookup (hidden)'!$F$15,IF($G528='Lookup (hidden)'!$F$16,IF($H528='Lookup (hidden)'!$F$17,1,0),0),0),0),0),0)</f>
        <v>0</v>
      </c>
      <c r="B528" s="47" t="s">
        <v>80</v>
      </c>
      <c r="C528" s="59"/>
      <c r="D528" s="47" t="s">
        <v>37</v>
      </c>
      <c r="E528" s="47" t="s">
        <v>70</v>
      </c>
      <c r="F528" s="47" t="s">
        <v>37</v>
      </c>
      <c r="G528" s="47" t="s">
        <v>63</v>
      </c>
      <c r="H528" s="47" t="s">
        <v>81</v>
      </c>
      <c r="I528" s="47" t="s">
        <v>96</v>
      </c>
      <c r="J528" s="48">
        <v>3732660.8499998902</v>
      </c>
      <c r="K528" s="48">
        <v>3668947.2699999502</v>
      </c>
      <c r="L528" s="48">
        <v>3750340.9199999101</v>
      </c>
      <c r="M528" s="48">
        <v>3802101.6899999599</v>
      </c>
      <c r="N528" s="48">
        <v>2681072.5000002901</v>
      </c>
      <c r="O528" s="48">
        <v>3029537.6700002998</v>
      </c>
      <c r="P528" s="48">
        <v>2966106.0700002401</v>
      </c>
      <c r="Q528" s="48">
        <v>2994671.5000002999</v>
      </c>
    </row>
    <row r="529" spans="1:17" x14ac:dyDescent="0.3">
      <c r="A529" s="34">
        <f>IF($B529='Lookup (hidden)'!$F$12,IF($E529='Lookup (hidden)'!$F$13,IF($D529='Lookup (hidden)'!$F$14,IF($F529='Lookup (hidden)'!$F$15,IF($G529='Lookup (hidden)'!$F$16,IF($H529='Lookup (hidden)'!$F$17,1,0),0),0),0),0),0)</f>
        <v>0</v>
      </c>
      <c r="B529" s="47" t="s">
        <v>80</v>
      </c>
      <c r="C529" s="59"/>
      <c r="D529" s="47" t="s">
        <v>37</v>
      </c>
      <c r="E529" s="47" t="s">
        <v>70</v>
      </c>
      <c r="F529" s="47" t="s">
        <v>37</v>
      </c>
      <c r="G529" s="47" t="s">
        <v>63</v>
      </c>
      <c r="H529" s="47" t="s">
        <v>81</v>
      </c>
      <c r="I529" s="47" t="s">
        <v>97</v>
      </c>
      <c r="J529" s="48">
        <v>145236.16000000099</v>
      </c>
      <c r="K529" s="48">
        <v>142906.66000000099</v>
      </c>
      <c r="L529" s="48">
        <v>164720.59</v>
      </c>
      <c r="M529" s="48">
        <v>244646.6</v>
      </c>
      <c r="N529" s="48">
        <v>1105908.49999998</v>
      </c>
      <c r="O529" s="48">
        <v>806457.95999997202</v>
      </c>
      <c r="P529" s="48">
        <v>842683.25999998301</v>
      </c>
      <c r="Q529" s="48">
        <v>914571.24000001897</v>
      </c>
    </row>
    <row r="530" spans="1:17" x14ac:dyDescent="0.3">
      <c r="A530" s="34">
        <f>IF($B530='Lookup (hidden)'!$F$12,IF($E530='Lookup (hidden)'!$F$13,IF($D530='Lookup (hidden)'!$F$14,IF($F530='Lookup (hidden)'!$F$15,IF($G530='Lookup (hidden)'!$F$16,IF($H530='Lookup (hidden)'!$F$17,1,0),0),0),0),0),0)</f>
        <v>0</v>
      </c>
      <c r="B530" s="47" t="s">
        <v>80</v>
      </c>
      <c r="C530" s="59"/>
      <c r="D530" s="47" t="s">
        <v>37</v>
      </c>
      <c r="E530" s="47" t="s">
        <v>74</v>
      </c>
      <c r="F530" s="47" t="s">
        <v>37</v>
      </c>
      <c r="G530" s="47" t="s">
        <v>64</v>
      </c>
      <c r="H530" s="47" t="s">
        <v>81</v>
      </c>
      <c r="I530" s="47" t="s">
        <v>96</v>
      </c>
      <c r="J530" s="48">
        <v>39740744.189888202</v>
      </c>
      <c r="K530" s="48">
        <v>37769149.609887697</v>
      </c>
      <c r="L530" s="48">
        <v>39517684.589885302</v>
      </c>
      <c r="M530" s="48">
        <v>38064151.089889303</v>
      </c>
      <c r="N530" s="48">
        <v>21520712.0700256</v>
      </c>
      <c r="O530" s="48">
        <v>27989876.799998298</v>
      </c>
      <c r="P530" s="48">
        <v>28330692.350002699</v>
      </c>
      <c r="Q530" s="48">
        <v>29635186.9999949</v>
      </c>
    </row>
    <row r="531" spans="1:17" x14ac:dyDescent="0.3">
      <c r="A531" s="34">
        <f>IF($B531='Lookup (hidden)'!$F$12,IF($E531='Lookup (hidden)'!$F$13,IF($D531='Lookup (hidden)'!$F$14,IF($F531='Lookup (hidden)'!$F$15,IF($G531='Lookup (hidden)'!$F$16,IF($H531='Lookup (hidden)'!$F$17,1,0),0),0),0),0),0)</f>
        <v>0</v>
      </c>
      <c r="B531" s="47" t="s">
        <v>80</v>
      </c>
      <c r="C531" s="59"/>
      <c r="D531" s="47" t="s">
        <v>37</v>
      </c>
      <c r="E531" s="47" t="s">
        <v>74</v>
      </c>
      <c r="F531" s="47" t="s">
        <v>37</v>
      </c>
      <c r="G531" s="47" t="s">
        <v>64</v>
      </c>
      <c r="H531" s="47" t="s">
        <v>81</v>
      </c>
      <c r="I531" s="47" t="s">
        <v>97</v>
      </c>
      <c r="J531" s="48">
        <v>528344.29999999097</v>
      </c>
      <c r="K531" s="48">
        <v>623882.73999995005</v>
      </c>
      <c r="L531" s="48">
        <v>600521.80999993603</v>
      </c>
      <c r="M531" s="48">
        <v>1967555.7200004701</v>
      </c>
      <c r="N531" s="48">
        <v>17705192.439971201</v>
      </c>
      <c r="O531" s="48">
        <v>12746337.539989401</v>
      </c>
      <c r="P531" s="48">
        <v>14695841.6999806</v>
      </c>
      <c r="Q531" s="48">
        <v>16726723.019966699</v>
      </c>
    </row>
    <row r="532" spans="1:17" x14ac:dyDescent="0.3">
      <c r="A532" s="34">
        <f>IF($B532='Lookup (hidden)'!$F$12,IF($E532='Lookup (hidden)'!$F$13,IF($D532='Lookup (hidden)'!$F$14,IF($F532='Lookup (hidden)'!$F$15,IF($G532='Lookup (hidden)'!$F$16,IF($H532='Lookup (hidden)'!$F$17,1,0),0),0),0),0),0)</f>
        <v>0</v>
      </c>
      <c r="B532" s="47" t="s">
        <v>80</v>
      </c>
      <c r="C532" s="59"/>
      <c r="D532" s="47" t="s">
        <v>37</v>
      </c>
      <c r="E532" s="47" t="s">
        <v>70</v>
      </c>
      <c r="F532" s="47" t="s">
        <v>37</v>
      </c>
      <c r="G532" s="47" t="s">
        <v>64</v>
      </c>
      <c r="H532" s="47" t="s">
        <v>81</v>
      </c>
      <c r="I532" s="47" t="s">
        <v>96</v>
      </c>
      <c r="J532" s="48">
        <v>24980950.679954</v>
      </c>
      <c r="K532" s="48">
        <v>24578744.069957599</v>
      </c>
      <c r="L532" s="48">
        <v>25121567.859958701</v>
      </c>
      <c r="M532" s="48">
        <v>24820296.2999564</v>
      </c>
      <c r="N532" s="48">
        <v>15357418.5699846</v>
      </c>
      <c r="O532" s="48">
        <v>18960302.1800032</v>
      </c>
      <c r="P532" s="48">
        <v>18742913.159974199</v>
      </c>
      <c r="Q532" s="48">
        <v>19627621.410019301</v>
      </c>
    </row>
    <row r="533" spans="1:17" x14ac:dyDescent="0.3">
      <c r="A533" s="34">
        <f>IF($B533='Lookup (hidden)'!$F$12,IF($E533='Lookup (hidden)'!$F$13,IF($D533='Lookup (hidden)'!$F$14,IF($F533='Lookup (hidden)'!$F$15,IF($G533='Lookup (hidden)'!$F$16,IF($H533='Lookup (hidden)'!$F$17,1,0),0),0),0),0),0)</f>
        <v>0</v>
      </c>
      <c r="B533" s="47" t="s">
        <v>80</v>
      </c>
      <c r="C533" s="59"/>
      <c r="D533" s="47" t="s">
        <v>37</v>
      </c>
      <c r="E533" s="47" t="s">
        <v>70</v>
      </c>
      <c r="F533" s="47" t="s">
        <v>37</v>
      </c>
      <c r="G533" s="47" t="s">
        <v>64</v>
      </c>
      <c r="H533" s="47" t="s">
        <v>81</v>
      </c>
      <c r="I533" s="47" t="s">
        <v>97</v>
      </c>
      <c r="J533" s="48">
        <v>376442.36999998899</v>
      </c>
      <c r="K533" s="48">
        <v>452049.93999999901</v>
      </c>
      <c r="L533" s="48">
        <v>433055.88999999501</v>
      </c>
      <c r="M533" s="48">
        <v>1066719.4899999399</v>
      </c>
      <c r="N533" s="48">
        <v>8265101.3100004597</v>
      </c>
      <c r="O533" s="48">
        <v>6034675.6200007703</v>
      </c>
      <c r="P533" s="48">
        <v>6696033.6900006197</v>
      </c>
      <c r="Q533" s="48">
        <v>7605707.1800001804</v>
      </c>
    </row>
    <row r="534" spans="1:17" x14ac:dyDescent="0.3">
      <c r="A534" s="34">
        <f>IF($B534='Lookup (hidden)'!$F$12,IF($E534='Lookup (hidden)'!$F$13,IF($D534='Lookup (hidden)'!$F$14,IF($F534='Lookup (hidden)'!$F$15,IF($G534='Lookup (hidden)'!$F$16,IF($H534='Lookup (hidden)'!$F$17,1,0),0),0),0),0),0)</f>
        <v>0</v>
      </c>
      <c r="B534" s="47" t="s">
        <v>82</v>
      </c>
      <c r="C534" s="59"/>
      <c r="D534" s="47" t="s">
        <v>37</v>
      </c>
      <c r="E534" s="47" t="s">
        <v>74</v>
      </c>
      <c r="F534" s="47" t="s">
        <v>37</v>
      </c>
      <c r="G534" s="47" t="s">
        <v>63</v>
      </c>
      <c r="H534" s="47" t="s">
        <v>81</v>
      </c>
      <c r="I534" s="47" t="s">
        <v>96</v>
      </c>
      <c r="J534" s="48">
        <v>2689238.78000117</v>
      </c>
      <c r="K534" s="48">
        <v>2439351.7599997502</v>
      </c>
      <c r="L534" s="48">
        <v>2491798.8099996001</v>
      </c>
      <c r="M534" s="48">
        <v>2369536.9799999101</v>
      </c>
      <c r="N534" s="48">
        <v>1109942.3500001</v>
      </c>
      <c r="O534" s="48">
        <v>1235348.27999995</v>
      </c>
      <c r="P534" s="48">
        <v>1398738.8200000599</v>
      </c>
      <c r="Q534" s="48">
        <v>1579608.9000003601</v>
      </c>
    </row>
    <row r="535" spans="1:17" x14ac:dyDescent="0.3">
      <c r="A535" s="34">
        <f>IF($B535='Lookup (hidden)'!$F$12,IF($E535='Lookup (hidden)'!$F$13,IF($D535='Lookup (hidden)'!$F$14,IF($F535='Lookup (hidden)'!$F$15,IF($G535='Lookup (hidden)'!$F$16,IF($H535='Lookup (hidden)'!$F$17,1,0),0),0),0),0),0)</f>
        <v>0</v>
      </c>
      <c r="B535" s="47" t="s">
        <v>82</v>
      </c>
      <c r="C535" s="59"/>
      <c r="D535" s="47" t="s">
        <v>37</v>
      </c>
      <c r="E535" s="47" t="s">
        <v>74</v>
      </c>
      <c r="F535" s="47" t="s">
        <v>37</v>
      </c>
      <c r="G535" s="47" t="s">
        <v>63</v>
      </c>
      <c r="H535" s="47" t="s">
        <v>81</v>
      </c>
      <c r="I535" s="47" t="s">
        <v>97</v>
      </c>
      <c r="J535" s="48">
        <v>50826.099999999897</v>
      </c>
      <c r="K535" s="48">
        <v>47164.489999999802</v>
      </c>
      <c r="L535" s="48">
        <v>59356.460000000203</v>
      </c>
      <c r="M535" s="48">
        <v>298983.80000001501</v>
      </c>
      <c r="N535" s="48">
        <v>1750604.47999944</v>
      </c>
      <c r="O535" s="48">
        <v>1456510.5500006201</v>
      </c>
      <c r="P535" s="48">
        <v>1601714.7299998601</v>
      </c>
      <c r="Q535" s="48">
        <v>1736404.70999985</v>
      </c>
    </row>
    <row r="536" spans="1:17" x14ac:dyDescent="0.3">
      <c r="A536" s="34">
        <f>IF($B536='Lookup (hidden)'!$F$12,IF($E536='Lookup (hidden)'!$F$13,IF($D536='Lookup (hidden)'!$F$14,IF($F536='Lookup (hidden)'!$F$15,IF($G536='Lookup (hidden)'!$F$16,IF($H536='Lookup (hidden)'!$F$17,1,0),0),0),0),0),0)</f>
        <v>0</v>
      </c>
      <c r="B536" s="47" t="s">
        <v>82</v>
      </c>
      <c r="C536" s="59"/>
      <c r="D536" s="47" t="s">
        <v>37</v>
      </c>
      <c r="E536" s="47" t="s">
        <v>70</v>
      </c>
      <c r="F536" s="47" t="s">
        <v>37</v>
      </c>
      <c r="G536" s="47" t="s">
        <v>63</v>
      </c>
      <c r="H536" s="47" t="s">
        <v>81</v>
      </c>
      <c r="I536" s="47" t="s">
        <v>96</v>
      </c>
      <c r="J536" s="48">
        <v>1732971.89000086</v>
      </c>
      <c r="K536" s="48">
        <v>1595666.0799999801</v>
      </c>
      <c r="L536" s="48">
        <v>1636048.6299998499</v>
      </c>
      <c r="M536" s="48">
        <v>1525607.87999992</v>
      </c>
      <c r="N536" s="48">
        <v>702189.05999998003</v>
      </c>
      <c r="O536" s="48">
        <v>813340.88999995403</v>
      </c>
      <c r="P536" s="48">
        <v>889535.13000000105</v>
      </c>
      <c r="Q536" s="48">
        <v>965541.98000001197</v>
      </c>
    </row>
    <row r="537" spans="1:17" x14ac:dyDescent="0.3">
      <c r="A537" s="34">
        <f>IF($B537='Lookup (hidden)'!$F$12,IF($E537='Lookup (hidden)'!$F$13,IF($D537='Lookup (hidden)'!$F$14,IF($F537='Lookup (hidden)'!$F$15,IF($G537='Lookup (hidden)'!$F$16,IF($H537='Lookup (hidden)'!$F$17,1,0),0),0),0),0),0)</f>
        <v>0</v>
      </c>
      <c r="B537" s="47" t="s">
        <v>82</v>
      </c>
      <c r="C537" s="59"/>
      <c r="D537" s="47" t="s">
        <v>37</v>
      </c>
      <c r="E537" s="47" t="s">
        <v>70</v>
      </c>
      <c r="F537" s="47" t="s">
        <v>37</v>
      </c>
      <c r="G537" s="47" t="s">
        <v>63</v>
      </c>
      <c r="H537" s="47" t="s">
        <v>81</v>
      </c>
      <c r="I537" s="47" t="s">
        <v>97</v>
      </c>
      <c r="J537" s="48">
        <v>32715.68</v>
      </c>
      <c r="K537" s="48">
        <v>29925.159999999902</v>
      </c>
      <c r="L537" s="48">
        <v>36684.479999999901</v>
      </c>
      <c r="M537" s="48">
        <v>163016.96000000401</v>
      </c>
      <c r="N537" s="48">
        <v>933552.63000004995</v>
      </c>
      <c r="O537" s="48">
        <v>763051.41999992996</v>
      </c>
      <c r="P537" s="48">
        <v>824762.04999997304</v>
      </c>
      <c r="Q537" s="48">
        <v>903956.80999996595</v>
      </c>
    </row>
    <row r="538" spans="1:17" x14ac:dyDescent="0.3">
      <c r="A538" s="34">
        <f>IF($B538='Lookup (hidden)'!$F$12,IF($E538='Lookup (hidden)'!$F$13,IF($D538='Lookup (hidden)'!$F$14,IF($F538='Lookup (hidden)'!$F$15,IF($G538='Lookup (hidden)'!$F$16,IF($H538='Lookup (hidden)'!$F$17,1,0),0),0),0),0),0)</f>
        <v>0</v>
      </c>
      <c r="B538" s="47" t="s">
        <v>82</v>
      </c>
      <c r="C538" s="59"/>
      <c r="D538" s="47" t="s">
        <v>37</v>
      </c>
      <c r="E538" s="47" t="s">
        <v>74</v>
      </c>
      <c r="F538" s="47" t="s">
        <v>37</v>
      </c>
      <c r="G538" s="47" t="s">
        <v>64</v>
      </c>
      <c r="H538" s="47" t="s">
        <v>81</v>
      </c>
      <c r="I538" s="47" t="s">
        <v>96</v>
      </c>
      <c r="J538" s="48">
        <v>23359031.0300701</v>
      </c>
      <c r="K538" s="48">
        <v>21903329.640019901</v>
      </c>
      <c r="L538" s="48">
        <v>22493938.100042399</v>
      </c>
      <c r="M538" s="48">
        <v>21231907.800009899</v>
      </c>
      <c r="N538" s="48">
        <v>9167767.8899857402</v>
      </c>
      <c r="O538" s="48">
        <v>10912939.1799978</v>
      </c>
      <c r="P538" s="48">
        <v>11453073.819999499</v>
      </c>
      <c r="Q538" s="48">
        <v>13089163.919975501</v>
      </c>
    </row>
    <row r="539" spans="1:17" x14ac:dyDescent="0.3">
      <c r="A539" s="34">
        <f>IF($B539='Lookup (hidden)'!$F$12,IF($E539='Lookup (hidden)'!$F$13,IF($D539='Lookup (hidden)'!$F$14,IF($F539='Lookup (hidden)'!$F$15,IF($G539='Lookup (hidden)'!$F$16,IF($H539='Lookup (hidden)'!$F$17,1,0),0),0),0),0),0)</f>
        <v>0</v>
      </c>
      <c r="B539" s="47" t="s">
        <v>82</v>
      </c>
      <c r="C539" s="59"/>
      <c r="D539" s="47" t="s">
        <v>37</v>
      </c>
      <c r="E539" s="47" t="s">
        <v>74</v>
      </c>
      <c r="F539" s="47" t="s">
        <v>37</v>
      </c>
      <c r="G539" s="47" t="s">
        <v>64</v>
      </c>
      <c r="H539" s="47" t="s">
        <v>81</v>
      </c>
      <c r="I539" s="47" t="s">
        <v>97</v>
      </c>
      <c r="J539" s="48">
        <v>274549.200000007</v>
      </c>
      <c r="K539" s="48">
        <v>295043.43999999901</v>
      </c>
      <c r="L539" s="48">
        <v>356237.69</v>
      </c>
      <c r="M539" s="48">
        <v>2589446.3699984401</v>
      </c>
      <c r="N539" s="48">
        <v>16552380.2300124</v>
      </c>
      <c r="O539" s="48">
        <v>14085111.929907801</v>
      </c>
      <c r="P539" s="48">
        <v>15265713.3700181</v>
      </c>
      <c r="Q539" s="48">
        <v>16104375.1500201</v>
      </c>
    </row>
    <row r="540" spans="1:17" x14ac:dyDescent="0.3">
      <c r="A540" s="34">
        <f>IF($B540='Lookup (hidden)'!$F$12,IF($E540='Lookup (hidden)'!$F$13,IF($D540='Lookup (hidden)'!$F$14,IF($F540='Lookup (hidden)'!$F$15,IF($G540='Lookup (hidden)'!$F$16,IF($H540='Lookup (hidden)'!$F$17,1,0),0),0),0),0),0)</f>
        <v>0</v>
      </c>
      <c r="B540" s="47" t="s">
        <v>82</v>
      </c>
      <c r="C540" s="59"/>
      <c r="D540" s="47" t="s">
        <v>37</v>
      </c>
      <c r="E540" s="47" t="s">
        <v>70</v>
      </c>
      <c r="F540" s="47" t="s">
        <v>37</v>
      </c>
      <c r="G540" s="47" t="s">
        <v>64</v>
      </c>
      <c r="H540" s="47" t="s">
        <v>81</v>
      </c>
      <c r="I540" s="47" t="s">
        <v>96</v>
      </c>
      <c r="J540" s="48">
        <v>14106387.8199488</v>
      </c>
      <c r="K540" s="48">
        <v>13452918.650007101</v>
      </c>
      <c r="L540" s="48">
        <v>13982225.3200053</v>
      </c>
      <c r="M540" s="48">
        <v>13188113.220003</v>
      </c>
      <c r="N540" s="48">
        <v>6412685.4999989504</v>
      </c>
      <c r="O540" s="48">
        <v>7474348.96000202</v>
      </c>
      <c r="P540" s="48">
        <v>7749591.2899973504</v>
      </c>
      <c r="Q540" s="48">
        <v>8244785.0199981602</v>
      </c>
    </row>
    <row r="541" spans="1:17" x14ac:dyDescent="0.3">
      <c r="A541" s="34">
        <f>IF($B541='Lookup (hidden)'!$F$12,IF($E541='Lookup (hidden)'!$F$13,IF($D541='Lookup (hidden)'!$F$14,IF($F541='Lookup (hidden)'!$F$15,IF($G541='Lookup (hidden)'!$F$16,IF($H541='Lookup (hidden)'!$F$17,1,0),0),0),0),0),0)</f>
        <v>0</v>
      </c>
      <c r="B541" s="47" t="s">
        <v>82</v>
      </c>
      <c r="C541" s="59"/>
      <c r="D541" s="47" t="s">
        <v>37</v>
      </c>
      <c r="E541" s="47" t="s">
        <v>70</v>
      </c>
      <c r="F541" s="47" t="s">
        <v>37</v>
      </c>
      <c r="G541" s="47" t="s">
        <v>64</v>
      </c>
      <c r="H541" s="47" t="s">
        <v>81</v>
      </c>
      <c r="I541" s="47" t="s">
        <v>97</v>
      </c>
      <c r="J541" s="48">
        <v>147869.58999999799</v>
      </c>
      <c r="K541" s="48">
        <v>151516.95000000199</v>
      </c>
      <c r="L541" s="48">
        <v>161783.01000000301</v>
      </c>
      <c r="M541" s="48">
        <v>1234179.1599992199</v>
      </c>
      <c r="N541" s="48">
        <v>8504811.8700041007</v>
      </c>
      <c r="O541" s="48">
        <v>7063113.4000087604</v>
      </c>
      <c r="P541" s="48">
        <v>7653715.4200059501</v>
      </c>
      <c r="Q541" s="48">
        <v>8018599.0000065202</v>
      </c>
    </row>
    <row r="542" spans="1:17" x14ac:dyDescent="0.3">
      <c r="A542" s="34">
        <f>IF($B542='Lookup (hidden)'!$F$12,IF($E542='Lookup (hidden)'!$F$13,IF($D542='Lookup (hidden)'!$F$14,IF($F542='Lookup (hidden)'!$F$15,IF($G542='Lookup (hidden)'!$F$16,IF($H542='Lookup (hidden)'!$F$17,1,0),0),0),0),0),0)</f>
        <v>0</v>
      </c>
      <c r="B542" s="47" t="s">
        <v>73</v>
      </c>
      <c r="C542" s="59"/>
      <c r="D542" s="47" t="s">
        <v>37</v>
      </c>
      <c r="E542" s="47" t="s">
        <v>74</v>
      </c>
      <c r="F542" s="47" t="s">
        <v>37</v>
      </c>
      <c r="G542" s="47" t="s">
        <v>63</v>
      </c>
      <c r="H542" s="47" t="s">
        <v>81</v>
      </c>
      <c r="I542" s="47" t="s">
        <v>96</v>
      </c>
      <c r="J542" s="48">
        <v>1101581.0000001399</v>
      </c>
      <c r="K542" s="48">
        <v>1035197.85000009</v>
      </c>
      <c r="L542" s="48">
        <v>1083928.7600001399</v>
      </c>
      <c r="M542" s="48">
        <v>1017060.96000013</v>
      </c>
      <c r="N542" s="48">
        <v>433615.98000002</v>
      </c>
      <c r="O542" s="48">
        <v>642677.94000006898</v>
      </c>
      <c r="P542" s="48">
        <v>535892.85000003502</v>
      </c>
      <c r="Q542" s="48">
        <v>575545.59000003897</v>
      </c>
    </row>
    <row r="543" spans="1:17" x14ac:dyDescent="0.3">
      <c r="A543" s="34">
        <f>IF($B543='Lookup (hidden)'!$F$12,IF($E543='Lookup (hidden)'!$F$13,IF($D543='Lookup (hidden)'!$F$14,IF($F543='Lookup (hidden)'!$F$15,IF($G543='Lookup (hidden)'!$F$16,IF($H543='Lookup (hidden)'!$F$17,1,0),0),0),0),0),0)</f>
        <v>0</v>
      </c>
      <c r="B543" s="47" t="s">
        <v>73</v>
      </c>
      <c r="C543" s="59"/>
      <c r="D543" s="47" t="s">
        <v>37</v>
      </c>
      <c r="E543" s="47" t="s">
        <v>74</v>
      </c>
      <c r="F543" s="47" t="s">
        <v>37</v>
      </c>
      <c r="G543" s="47" t="s">
        <v>63</v>
      </c>
      <c r="H543" s="47" t="s">
        <v>81</v>
      </c>
      <c r="I543" s="47" t="s">
        <v>97</v>
      </c>
      <c r="J543" s="48">
        <v>4222.75</v>
      </c>
      <c r="K543" s="48">
        <v>1488.16</v>
      </c>
      <c r="L543" s="48">
        <v>1677.18</v>
      </c>
      <c r="M543" s="48">
        <v>76394.619999999399</v>
      </c>
      <c r="N543" s="48">
        <v>574063.23999998905</v>
      </c>
      <c r="O543" s="48">
        <v>444073.39999997098</v>
      </c>
      <c r="P543" s="48">
        <v>629728.68000000995</v>
      </c>
      <c r="Q543" s="48">
        <v>636442.10000001395</v>
      </c>
    </row>
    <row r="544" spans="1:17" x14ac:dyDescent="0.3">
      <c r="A544" s="34">
        <f>IF($B544='Lookup (hidden)'!$F$12,IF($E544='Lookup (hidden)'!$F$13,IF($D544='Lookup (hidden)'!$F$14,IF($F544='Lookup (hidden)'!$F$15,IF($G544='Lookup (hidden)'!$F$16,IF($H544='Lookup (hidden)'!$F$17,1,0),0),0),0),0),0)</f>
        <v>0</v>
      </c>
      <c r="B544" s="47" t="s">
        <v>73</v>
      </c>
      <c r="C544" s="59"/>
      <c r="D544" s="47" t="s">
        <v>37</v>
      </c>
      <c r="E544" s="47" t="s">
        <v>70</v>
      </c>
      <c r="F544" s="47" t="s">
        <v>37</v>
      </c>
      <c r="G544" s="47" t="s">
        <v>63</v>
      </c>
      <c r="H544" s="47" t="s">
        <v>81</v>
      </c>
      <c r="I544" s="47" t="s">
        <v>96</v>
      </c>
      <c r="J544" s="48">
        <v>633018.460000069</v>
      </c>
      <c r="K544" s="48">
        <v>577756.11000000197</v>
      </c>
      <c r="L544" s="48">
        <v>629079.48000006296</v>
      </c>
      <c r="M544" s="48">
        <v>572778.39000005298</v>
      </c>
      <c r="N544" s="48">
        <v>303296.10999999399</v>
      </c>
      <c r="O544" s="48">
        <v>372951.94</v>
      </c>
      <c r="P544" s="48">
        <v>335364.00999999099</v>
      </c>
      <c r="Q544" s="48">
        <v>355805.759999995</v>
      </c>
    </row>
    <row r="545" spans="1:17" x14ac:dyDescent="0.3">
      <c r="A545" s="34">
        <f>IF($B545='Lookup (hidden)'!$F$12,IF($E545='Lookup (hidden)'!$F$13,IF($D545='Lookup (hidden)'!$F$14,IF($F545='Lookup (hidden)'!$F$15,IF($G545='Lookup (hidden)'!$F$16,IF($H545='Lookup (hidden)'!$F$17,1,0),0),0),0),0),0)</f>
        <v>0</v>
      </c>
      <c r="B545" s="47" t="s">
        <v>73</v>
      </c>
      <c r="C545" s="59"/>
      <c r="D545" s="47" t="s">
        <v>37</v>
      </c>
      <c r="E545" s="47" t="s">
        <v>70</v>
      </c>
      <c r="F545" s="47" t="s">
        <v>37</v>
      </c>
      <c r="G545" s="47" t="s">
        <v>63</v>
      </c>
      <c r="H545" s="47" t="s">
        <v>81</v>
      </c>
      <c r="I545" s="47" t="s">
        <v>97</v>
      </c>
      <c r="J545" s="48">
        <v>1242</v>
      </c>
      <c r="K545" s="48">
        <v>939</v>
      </c>
      <c r="L545" s="48">
        <v>896.6</v>
      </c>
      <c r="M545" s="48">
        <v>39865.960000000203</v>
      </c>
      <c r="N545" s="48">
        <v>299431.52999999298</v>
      </c>
      <c r="O545" s="48">
        <v>212049.59999999899</v>
      </c>
      <c r="P545" s="48">
        <v>308133.58999999199</v>
      </c>
      <c r="Q545" s="48">
        <v>316535.65999999002</v>
      </c>
    </row>
    <row r="546" spans="1:17" x14ac:dyDescent="0.3">
      <c r="A546" s="34">
        <f>IF($B546='Lookup (hidden)'!$F$12,IF($E546='Lookup (hidden)'!$F$13,IF($D546='Lookup (hidden)'!$F$14,IF($F546='Lookup (hidden)'!$F$15,IF($G546='Lookup (hidden)'!$F$16,IF($H546='Lookup (hidden)'!$F$17,1,0),0),0),0),0),0)</f>
        <v>0</v>
      </c>
      <c r="B546" s="47" t="s">
        <v>73</v>
      </c>
      <c r="C546" s="59"/>
      <c r="D546" s="47" t="s">
        <v>37</v>
      </c>
      <c r="E546" s="47" t="s">
        <v>74</v>
      </c>
      <c r="F546" s="47" t="s">
        <v>37</v>
      </c>
      <c r="G546" s="47" t="s">
        <v>64</v>
      </c>
      <c r="H546" s="47" t="s">
        <v>81</v>
      </c>
      <c r="I546" s="47" t="s">
        <v>96</v>
      </c>
      <c r="J546" s="48">
        <v>5309402.3199993502</v>
      </c>
      <c r="K546" s="48">
        <v>5085567.8899996104</v>
      </c>
      <c r="L546" s="48">
        <v>5259892.9099989599</v>
      </c>
      <c r="M546" s="48">
        <v>4548567.3699989701</v>
      </c>
      <c r="N546" s="48">
        <v>1776444.9999994501</v>
      </c>
      <c r="O546" s="48">
        <v>2621481.2799992398</v>
      </c>
      <c r="P546" s="48">
        <v>2320785.1699992698</v>
      </c>
      <c r="Q546" s="48">
        <v>2264962.18999926</v>
      </c>
    </row>
    <row r="547" spans="1:17" x14ac:dyDescent="0.3">
      <c r="A547" s="34">
        <f>IF($B547='Lookup (hidden)'!$F$12,IF($E547='Lookup (hidden)'!$F$13,IF($D547='Lookup (hidden)'!$F$14,IF($F547='Lookup (hidden)'!$F$15,IF($G547='Lookup (hidden)'!$F$16,IF($H547='Lookup (hidden)'!$F$17,1,0),0),0),0),0),0)</f>
        <v>0</v>
      </c>
      <c r="B547" s="47" t="s">
        <v>73</v>
      </c>
      <c r="C547" s="59"/>
      <c r="D547" s="47" t="s">
        <v>37</v>
      </c>
      <c r="E547" s="47" t="s">
        <v>74</v>
      </c>
      <c r="F547" s="47" t="s">
        <v>37</v>
      </c>
      <c r="G547" s="47" t="s">
        <v>64</v>
      </c>
      <c r="H547" s="47" t="s">
        <v>81</v>
      </c>
      <c r="I547" s="47" t="s">
        <v>97</v>
      </c>
      <c r="J547" s="48">
        <v>1484</v>
      </c>
      <c r="K547" s="48">
        <v>1609.2</v>
      </c>
      <c r="L547" s="48">
        <v>1868.5</v>
      </c>
      <c r="M547" s="48">
        <v>459172.84999997303</v>
      </c>
      <c r="N547" s="48">
        <v>3279193.1100000301</v>
      </c>
      <c r="O547" s="48">
        <v>2687847.3000003202</v>
      </c>
      <c r="P547" s="48">
        <v>3629337.3199994601</v>
      </c>
      <c r="Q547" s="48">
        <v>3755775.9399991599</v>
      </c>
    </row>
    <row r="548" spans="1:17" x14ac:dyDescent="0.3">
      <c r="A548" s="34">
        <f>IF($B548='Lookup (hidden)'!$F$12,IF($E548='Lookup (hidden)'!$F$13,IF($D548='Lookup (hidden)'!$F$14,IF($F548='Lookup (hidden)'!$F$15,IF($G548='Lookup (hidden)'!$F$16,IF($H548='Lookup (hidden)'!$F$17,1,0),0),0),0),0),0)</f>
        <v>0</v>
      </c>
      <c r="B548" s="47" t="s">
        <v>73</v>
      </c>
      <c r="C548" s="59"/>
      <c r="D548" s="47" t="s">
        <v>37</v>
      </c>
      <c r="E548" s="47" t="s">
        <v>70</v>
      </c>
      <c r="F548" s="47" t="s">
        <v>37</v>
      </c>
      <c r="G548" s="47" t="s">
        <v>64</v>
      </c>
      <c r="H548" s="47" t="s">
        <v>81</v>
      </c>
      <c r="I548" s="47" t="s">
        <v>96</v>
      </c>
      <c r="J548" s="48">
        <v>3118777.2099997601</v>
      </c>
      <c r="K548" s="48">
        <v>3049703.7799993502</v>
      </c>
      <c r="L548" s="48">
        <v>3139338.62999932</v>
      </c>
      <c r="M548" s="48">
        <v>2826377.1799993701</v>
      </c>
      <c r="N548" s="48">
        <v>1304663.5900000399</v>
      </c>
      <c r="O548" s="48">
        <v>1718591.4699995599</v>
      </c>
      <c r="P548" s="48">
        <v>1455475.75999996</v>
      </c>
      <c r="Q548" s="48">
        <v>1465795.2399998901</v>
      </c>
    </row>
    <row r="549" spans="1:17" x14ac:dyDescent="0.3">
      <c r="A549" s="34">
        <f>IF($B549='Lookup (hidden)'!$F$12,IF($E549='Lookup (hidden)'!$F$13,IF($D549='Lookup (hidden)'!$F$14,IF($F549='Lookup (hidden)'!$F$15,IF($G549='Lookup (hidden)'!$F$16,IF($H549='Lookup (hidden)'!$F$17,1,0),0),0),0),0),0)</f>
        <v>0</v>
      </c>
      <c r="B549" s="47" t="s">
        <v>73</v>
      </c>
      <c r="C549" s="59"/>
      <c r="D549" s="47" t="s">
        <v>37</v>
      </c>
      <c r="E549" s="47" t="s">
        <v>70</v>
      </c>
      <c r="F549" s="47" t="s">
        <v>37</v>
      </c>
      <c r="G549" s="47" t="s">
        <v>64</v>
      </c>
      <c r="H549" s="47" t="s">
        <v>81</v>
      </c>
      <c r="I549" s="47" t="s">
        <v>97</v>
      </c>
      <c r="J549" s="48">
        <v>734.5</v>
      </c>
      <c r="K549" s="48">
        <v>1593</v>
      </c>
      <c r="L549" s="48">
        <v>1147.8</v>
      </c>
      <c r="M549" s="48">
        <v>234078.77999999799</v>
      </c>
      <c r="N549" s="48">
        <v>1697197.11000029</v>
      </c>
      <c r="O549" s="48">
        <v>1289480.83000015</v>
      </c>
      <c r="P549" s="48">
        <v>1761151.7300003299</v>
      </c>
      <c r="Q549" s="48">
        <v>1895817.6400003701</v>
      </c>
    </row>
    <row r="550" spans="1:17" x14ac:dyDescent="0.3">
      <c r="A550" s="34">
        <f>IF($B550='Lookup (hidden)'!$F$12,IF($E550='Lookup (hidden)'!$F$13,IF($D550='Lookup (hidden)'!$F$14,IF($F550='Lookup (hidden)'!$F$15,IF($G550='Lookup (hidden)'!$F$16,IF($H550='Lookup (hidden)'!$F$17,1,0),0),0),0),0),0)</f>
        <v>0</v>
      </c>
      <c r="B550" s="47" t="s">
        <v>69</v>
      </c>
      <c r="C550" s="59"/>
      <c r="D550" s="47" t="s">
        <v>37</v>
      </c>
      <c r="E550" s="47" t="s">
        <v>74</v>
      </c>
      <c r="F550" s="47" t="s">
        <v>37</v>
      </c>
      <c r="G550" s="47" t="s">
        <v>63</v>
      </c>
      <c r="H550" s="47" t="s">
        <v>81</v>
      </c>
      <c r="I550" s="47" t="s">
        <v>96</v>
      </c>
      <c r="J550" s="48">
        <v>5251057.1100009</v>
      </c>
      <c r="K550" s="48">
        <v>4950494.7600009404</v>
      </c>
      <c r="L550" s="48">
        <v>5171575.5000009602</v>
      </c>
      <c r="M550" s="48">
        <v>4645734.4400008004</v>
      </c>
      <c r="N550" s="48">
        <v>1636694.5600000501</v>
      </c>
      <c r="O550" s="48">
        <v>2315219.2700001802</v>
      </c>
      <c r="P550" s="48">
        <v>2566963.7200002</v>
      </c>
      <c r="Q550" s="48">
        <v>2527129.53000016</v>
      </c>
    </row>
    <row r="551" spans="1:17" x14ac:dyDescent="0.3">
      <c r="A551" s="34">
        <f>IF($B551='Lookup (hidden)'!$F$12,IF($E551='Lookup (hidden)'!$F$13,IF($D551='Lookup (hidden)'!$F$14,IF($F551='Lookup (hidden)'!$F$15,IF($G551='Lookup (hidden)'!$F$16,IF($H551='Lookup (hidden)'!$F$17,1,0),0),0),0),0),0)</f>
        <v>0</v>
      </c>
      <c r="B551" s="47" t="s">
        <v>69</v>
      </c>
      <c r="C551" s="59"/>
      <c r="D551" s="47" t="s">
        <v>37</v>
      </c>
      <c r="E551" s="47" t="s">
        <v>74</v>
      </c>
      <c r="F551" s="47" t="s">
        <v>37</v>
      </c>
      <c r="G551" s="47" t="s">
        <v>63</v>
      </c>
      <c r="H551" s="47" t="s">
        <v>81</v>
      </c>
      <c r="I551" s="47" t="s">
        <v>97</v>
      </c>
      <c r="J551" s="48">
        <v>26920.560000000001</v>
      </c>
      <c r="K551" s="48">
        <v>25929.14</v>
      </c>
      <c r="L551" s="48">
        <v>31296.71</v>
      </c>
      <c r="M551" s="48">
        <v>496218.53999997798</v>
      </c>
      <c r="N551" s="48">
        <v>3588024.2000008901</v>
      </c>
      <c r="O551" s="48">
        <v>3126219.2000007899</v>
      </c>
      <c r="P551" s="48">
        <v>3468631.56000093</v>
      </c>
      <c r="Q551" s="48">
        <v>3995544.56000118</v>
      </c>
    </row>
    <row r="552" spans="1:17" x14ac:dyDescent="0.3">
      <c r="A552" s="34">
        <f>IF($B552='Lookup (hidden)'!$F$12,IF($E552='Lookup (hidden)'!$F$13,IF($D552='Lookup (hidden)'!$F$14,IF($F552='Lookup (hidden)'!$F$15,IF($G552='Lookup (hidden)'!$F$16,IF($H552='Lookup (hidden)'!$F$17,1,0),0),0),0),0),0)</f>
        <v>0</v>
      </c>
      <c r="B552" s="47" t="s">
        <v>69</v>
      </c>
      <c r="C552" s="59"/>
      <c r="D552" s="47" t="s">
        <v>37</v>
      </c>
      <c r="E552" s="47" t="s">
        <v>70</v>
      </c>
      <c r="F552" s="47" t="s">
        <v>37</v>
      </c>
      <c r="G552" s="47" t="s">
        <v>63</v>
      </c>
      <c r="H552" s="47" t="s">
        <v>81</v>
      </c>
      <c r="I552" s="47" t="s">
        <v>96</v>
      </c>
      <c r="J552" s="48">
        <v>3358535.6300003501</v>
      </c>
      <c r="K552" s="48">
        <v>3134070.42000027</v>
      </c>
      <c r="L552" s="48">
        <v>3284586.03000035</v>
      </c>
      <c r="M552" s="48">
        <v>2994481.3900003</v>
      </c>
      <c r="N552" s="48">
        <v>1226221.02999999</v>
      </c>
      <c r="O552" s="48">
        <v>1799979.2700000899</v>
      </c>
      <c r="P552" s="48">
        <v>1780020.5000000801</v>
      </c>
      <c r="Q552" s="48">
        <v>1681616.71000004</v>
      </c>
    </row>
    <row r="553" spans="1:17" x14ac:dyDescent="0.3">
      <c r="A553" s="34">
        <f>IF($B553='Lookup (hidden)'!$F$12,IF($E553='Lookup (hidden)'!$F$13,IF($D553='Lookup (hidden)'!$F$14,IF($F553='Lookup (hidden)'!$F$15,IF($G553='Lookup (hidden)'!$F$16,IF($H553='Lookup (hidden)'!$F$17,1,0),0),0),0),0),0)</f>
        <v>0</v>
      </c>
      <c r="B553" s="47" t="s">
        <v>69</v>
      </c>
      <c r="C553" s="59"/>
      <c r="D553" s="47" t="s">
        <v>37</v>
      </c>
      <c r="E553" s="47" t="s">
        <v>70</v>
      </c>
      <c r="F553" s="47" t="s">
        <v>37</v>
      </c>
      <c r="G553" s="47" t="s">
        <v>63</v>
      </c>
      <c r="H553" s="47" t="s">
        <v>81</v>
      </c>
      <c r="I553" s="47" t="s">
        <v>97</v>
      </c>
      <c r="J553" s="48">
        <v>17683.37</v>
      </c>
      <c r="K553" s="48">
        <v>17575.77</v>
      </c>
      <c r="L553" s="48">
        <v>22049.919999999998</v>
      </c>
      <c r="M553" s="48">
        <v>253081.48000000601</v>
      </c>
      <c r="N553" s="48">
        <v>1813519.4900002501</v>
      </c>
      <c r="O553" s="48">
        <v>1562784.4600001599</v>
      </c>
      <c r="P553" s="48">
        <v>1692798.6200002199</v>
      </c>
      <c r="Q553" s="48">
        <v>1885606.0500003099</v>
      </c>
    </row>
    <row r="554" spans="1:17" x14ac:dyDescent="0.3">
      <c r="A554" s="34">
        <f>IF($B554='Lookup (hidden)'!$F$12,IF($E554='Lookup (hidden)'!$F$13,IF($D554='Lookup (hidden)'!$F$14,IF($F554='Lookup (hidden)'!$F$15,IF($G554='Lookup (hidden)'!$F$16,IF($H554='Lookup (hidden)'!$F$17,1,0),0),0),0),0),0)</f>
        <v>0</v>
      </c>
      <c r="B554" s="47" t="s">
        <v>69</v>
      </c>
      <c r="C554" s="59"/>
      <c r="D554" s="47" t="s">
        <v>37</v>
      </c>
      <c r="E554" s="47" t="s">
        <v>74</v>
      </c>
      <c r="F554" s="47" t="s">
        <v>37</v>
      </c>
      <c r="G554" s="47" t="s">
        <v>64</v>
      </c>
      <c r="H554" s="47" t="s">
        <v>81</v>
      </c>
      <c r="I554" s="47" t="s">
        <v>96</v>
      </c>
      <c r="J554" s="48">
        <v>79368194.830212995</v>
      </c>
      <c r="K554" s="48">
        <v>73969163.440239698</v>
      </c>
      <c r="L554" s="48">
        <v>76767082.130230099</v>
      </c>
      <c r="M554" s="48">
        <v>68284907.180262506</v>
      </c>
      <c r="N554" s="48">
        <v>21413227.559990201</v>
      </c>
      <c r="O554" s="48">
        <v>29303368.879990999</v>
      </c>
      <c r="P554" s="48">
        <v>31358969.889988799</v>
      </c>
      <c r="Q554" s="48">
        <v>30638783.669986799</v>
      </c>
    </row>
    <row r="555" spans="1:17" x14ac:dyDescent="0.3">
      <c r="A555" s="34">
        <f>IF($B555='Lookup (hidden)'!$F$12,IF($E555='Lookup (hidden)'!$F$13,IF($D555='Lookup (hidden)'!$F$14,IF($F555='Lookup (hidden)'!$F$15,IF($G555='Lookup (hidden)'!$F$16,IF($H555='Lookup (hidden)'!$F$17,1,0),0),0),0),0),0)</f>
        <v>0</v>
      </c>
      <c r="B555" s="47" t="s">
        <v>69</v>
      </c>
      <c r="C555" s="59"/>
      <c r="D555" s="47" t="s">
        <v>37</v>
      </c>
      <c r="E555" s="47" t="s">
        <v>74</v>
      </c>
      <c r="F555" s="47" t="s">
        <v>37</v>
      </c>
      <c r="G555" s="47" t="s">
        <v>64</v>
      </c>
      <c r="H555" s="47" t="s">
        <v>81</v>
      </c>
      <c r="I555" s="47" t="s">
        <v>97</v>
      </c>
      <c r="J555" s="48">
        <v>195666.85000000201</v>
      </c>
      <c r="K555" s="48">
        <v>188573.170000001</v>
      </c>
      <c r="L555" s="48">
        <v>244254.54000000301</v>
      </c>
      <c r="M555" s="48">
        <v>7776897.3299958799</v>
      </c>
      <c r="N555" s="48">
        <v>61683002.470170699</v>
      </c>
      <c r="O555" s="48">
        <v>54224893.200139001</v>
      </c>
      <c r="P555" s="48">
        <v>58141124.280161999</v>
      </c>
      <c r="Q555" s="48">
        <v>64426935.060199901</v>
      </c>
    </row>
    <row r="556" spans="1:17" x14ac:dyDescent="0.3">
      <c r="A556" s="34">
        <f>IF($B556='Lookup (hidden)'!$F$12,IF($E556='Lookup (hidden)'!$F$13,IF($D556='Lookup (hidden)'!$F$14,IF($F556='Lookup (hidden)'!$F$15,IF($G556='Lookup (hidden)'!$F$16,IF($H556='Lookup (hidden)'!$F$17,1,0),0),0),0),0),0)</f>
        <v>0</v>
      </c>
      <c r="B556" s="47" t="s">
        <v>69</v>
      </c>
      <c r="C556" s="59"/>
      <c r="D556" s="47" t="s">
        <v>37</v>
      </c>
      <c r="E556" s="47" t="s">
        <v>70</v>
      </c>
      <c r="F556" s="47" t="s">
        <v>37</v>
      </c>
      <c r="G556" s="47" t="s">
        <v>64</v>
      </c>
      <c r="H556" s="47" t="s">
        <v>81</v>
      </c>
      <c r="I556" s="47" t="s">
        <v>96</v>
      </c>
      <c r="J556" s="48">
        <v>48310141.560120501</v>
      </c>
      <c r="K556" s="48">
        <v>45788687.6901007</v>
      </c>
      <c r="L556" s="48">
        <v>47593347.360118702</v>
      </c>
      <c r="M556" s="48">
        <v>43140868.200083397</v>
      </c>
      <c r="N556" s="48">
        <v>16663077.5599952</v>
      </c>
      <c r="O556" s="48">
        <v>20776707.929993302</v>
      </c>
      <c r="P556" s="48">
        <v>21638090.499993298</v>
      </c>
      <c r="Q556" s="48">
        <v>20986807.139992502</v>
      </c>
    </row>
    <row r="557" spans="1:17" x14ac:dyDescent="0.3">
      <c r="A557" s="34">
        <f>IF($B557='Lookup (hidden)'!$F$12,IF($E557='Lookup (hidden)'!$F$13,IF($D557='Lookup (hidden)'!$F$14,IF($F557='Lookup (hidden)'!$F$15,IF($G557='Lookup (hidden)'!$F$16,IF($H557='Lookup (hidden)'!$F$17,1,0),0),0),0),0),0)</f>
        <v>0</v>
      </c>
      <c r="B557" s="47" t="s">
        <v>69</v>
      </c>
      <c r="C557" s="59"/>
      <c r="D557" s="47" t="s">
        <v>37</v>
      </c>
      <c r="E557" s="47" t="s">
        <v>70</v>
      </c>
      <c r="F557" s="47" t="s">
        <v>37</v>
      </c>
      <c r="G557" s="47" t="s">
        <v>64</v>
      </c>
      <c r="H557" s="47" t="s">
        <v>81</v>
      </c>
      <c r="I557" s="47" t="s">
        <v>97</v>
      </c>
      <c r="J557" s="48">
        <v>114341.13</v>
      </c>
      <c r="K557" s="48">
        <v>115214.96</v>
      </c>
      <c r="L557" s="48">
        <v>130234.64</v>
      </c>
      <c r="M557" s="48">
        <v>3942013.7100010002</v>
      </c>
      <c r="N557" s="48">
        <v>31430526.360022299</v>
      </c>
      <c r="O557" s="48">
        <v>27659343.710013598</v>
      </c>
      <c r="P557" s="48">
        <v>29069634.2200193</v>
      </c>
      <c r="Q557" s="48">
        <v>31862023.5600283</v>
      </c>
    </row>
    <row r="558" spans="1:17" x14ac:dyDescent="0.3">
      <c r="A558" s="34">
        <f>IF($B558='Lookup (hidden)'!$F$12,IF($E558='Lookup (hidden)'!$F$13,IF($D558='Lookup (hidden)'!$F$14,IF($F558='Lookup (hidden)'!$F$15,IF($G558='Lookup (hidden)'!$F$16,IF($H558='Lookup (hidden)'!$F$17,1,0),0),0),0),0),0)</f>
        <v>0</v>
      </c>
      <c r="B558" s="47" t="s">
        <v>80</v>
      </c>
      <c r="C558" s="59"/>
      <c r="D558" s="47" t="s">
        <v>37</v>
      </c>
      <c r="E558" s="47" t="s">
        <v>74</v>
      </c>
      <c r="F558" s="47" t="s">
        <v>37</v>
      </c>
      <c r="G558" s="47" t="s">
        <v>37</v>
      </c>
      <c r="H558" s="47" t="s">
        <v>72</v>
      </c>
      <c r="I558" s="47" t="s">
        <v>96</v>
      </c>
      <c r="J558" s="48">
        <v>25334135.3000472</v>
      </c>
      <c r="K558" s="48">
        <v>24637186.049910501</v>
      </c>
      <c r="L558" s="48">
        <v>25259754.509906799</v>
      </c>
      <c r="M558" s="48">
        <v>24476431.719912302</v>
      </c>
      <c r="N558" s="48">
        <v>13922464.779990699</v>
      </c>
      <c r="O558" s="48">
        <v>19235821.099962499</v>
      </c>
      <c r="P558" s="48">
        <v>19103753.3399566</v>
      </c>
      <c r="Q558" s="48">
        <v>20193002.9299546</v>
      </c>
    </row>
    <row r="559" spans="1:17" x14ac:dyDescent="0.3">
      <c r="A559" s="34">
        <f>IF($B559='Lookup (hidden)'!$F$12,IF($E559='Lookup (hidden)'!$F$13,IF($D559='Lookup (hidden)'!$F$14,IF($F559='Lookup (hidden)'!$F$15,IF($G559='Lookup (hidden)'!$F$16,IF($H559='Lookup (hidden)'!$F$17,1,0),0),0),0),0),0)</f>
        <v>0</v>
      </c>
      <c r="B559" s="47" t="s">
        <v>80</v>
      </c>
      <c r="C559" s="59"/>
      <c r="D559" s="47" t="s">
        <v>37</v>
      </c>
      <c r="E559" s="47" t="s">
        <v>74</v>
      </c>
      <c r="F559" s="47" t="s">
        <v>37</v>
      </c>
      <c r="G559" s="47" t="s">
        <v>37</v>
      </c>
      <c r="H559" s="47" t="s">
        <v>72</v>
      </c>
      <c r="I559" s="47" t="s">
        <v>97</v>
      </c>
      <c r="J559" s="48">
        <v>352596.43999996502</v>
      </c>
      <c r="K559" s="48">
        <v>444789.53</v>
      </c>
      <c r="L559" s="48">
        <v>425462.189999989</v>
      </c>
      <c r="M559" s="48">
        <v>1358327.6599995601</v>
      </c>
      <c r="N559" s="48">
        <v>11371865.959967099</v>
      </c>
      <c r="O559" s="48">
        <v>7597322.0000080997</v>
      </c>
      <c r="P559" s="48">
        <v>9084598.1500094794</v>
      </c>
      <c r="Q559" s="48">
        <v>10189071.389981899</v>
      </c>
    </row>
    <row r="560" spans="1:17" x14ac:dyDescent="0.3">
      <c r="A560" s="34">
        <f>IF($B560='Lookup (hidden)'!$F$12,IF($E560='Lookup (hidden)'!$F$13,IF($D560='Lookup (hidden)'!$F$14,IF($F560='Lookup (hidden)'!$F$15,IF($G560='Lookup (hidden)'!$F$16,IF($H560='Lookup (hidden)'!$F$17,1,0),0),0),0),0),0)</f>
        <v>0</v>
      </c>
      <c r="B560" s="47" t="s">
        <v>80</v>
      </c>
      <c r="C560" s="59"/>
      <c r="D560" s="47" t="s">
        <v>37</v>
      </c>
      <c r="E560" s="47" t="s">
        <v>70</v>
      </c>
      <c r="F560" s="47" t="s">
        <v>37</v>
      </c>
      <c r="G560" s="47" t="s">
        <v>37</v>
      </c>
      <c r="H560" s="47" t="s">
        <v>72</v>
      </c>
      <c r="I560" s="47" t="s">
        <v>96</v>
      </c>
      <c r="J560" s="49">
        <v>14102891.409985</v>
      </c>
      <c r="K560" s="49">
        <v>14052143.879985301</v>
      </c>
      <c r="L560" s="49">
        <v>14202311.709986201</v>
      </c>
      <c r="M560" s="48">
        <v>13953790.659987699</v>
      </c>
      <c r="N560" s="48">
        <v>8661769.2900036294</v>
      </c>
      <c r="O560" s="48">
        <v>11070536.2499927</v>
      </c>
      <c r="P560" s="48">
        <v>10830794.209995201</v>
      </c>
      <c r="Q560" s="48">
        <v>11502030.5299957</v>
      </c>
    </row>
    <row r="561" spans="1:17" x14ac:dyDescent="0.3">
      <c r="A561" s="34">
        <f>IF($B561='Lookup (hidden)'!$F$12,IF($E561='Lookup (hidden)'!$F$13,IF($D561='Lookup (hidden)'!$F$14,IF($F561='Lookup (hidden)'!$F$15,IF($G561='Lookup (hidden)'!$F$16,IF($H561='Lookup (hidden)'!$F$17,1,0),0),0),0),0),0)</f>
        <v>0</v>
      </c>
      <c r="B561" s="47" t="s">
        <v>80</v>
      </c>
      <c r="C561" s="59"/>
      <c r="D561" s="47" t="s">
        <v>37</v>
      </c>
      <c r="E561" s="47" t="s">
        <v>70</v>
      </c>
      <c r="F561" s="47" t="s">
        <v>37</v>
      </c>
      <c r="G561" s="47" t="s">
        <v>37</v>
      </c>
      <c r="H561" s="47" t="s">
        <v>72</v>
      </c>
      <c r="I561" s="47" t="s">
        <v>97</v>
      </c>
      <c r="J561" s="48">
        <v>236296.42999997799</v>
      </c>
      <c r="K561" s="48">
        <v>300936.97999997903</v>
      </c>
      <c r="L561" s="48">
        <v>298750.609999976</v>
      </c>
      <c r="M561" s="48">
        <v>659753.62000024901</v>
      </c>
      <c r="N561" s="48">
        <v>4879671.0200001504</v>
      </c>
      <c r="O561" s="48">
        <v>3360716.8499990702</v>
      </c>
      <c r="P561" s="48">
        <v>3899786.5199989202</v>
      </c>
      <c r="Q561" s="48">
        <v>4311905.8999986202</v>
      </c>
    </row>
    <row r="562" spans="1:17" x14ac:dyDescent="0.3">
      <c r="A562" s="34">
        <f>IF($B562='Lookup (hidden)'!$F$12,IF($E562='Lookup (hidden)'!$F$13,IF($D562='Lookup (hidden)'!$F$14,IF($F562='Lookup (hidden)'!$F$15,IF($G562='Lookup (hidden)'!$F$16,IF($H562='Lookup (hidden)'!$F$17,1,0),0),0),0),0),0)</f>
        <v>0</v>
      </c>
      <c r="B562" s="47" t="s">
        <v>80</v>
      </c>
      <c r="C562" s="59"/>
      <c r="D562" s="47" t="s">
        <v>37</v>
      </c>
      <c r="E562" s="47" t="s">
        <v>74</v>
      </c>
      <c r="F562" s="47" t="s">
        <v>37</v>
      </c>
      <c r="G562" s="47" t="s">
        <v>37</v>
      </c>
      <c r="H562" s="47" t="s">
        <v>76</v>
      </c>
      <c r="I562" s="47" t="s">
        <v>96</v>
      </c>
      <c r="J562" s="49">
        <v>19826506.190010801</v>
      </c>
      <c r="K562" s="49">
        <v>18544900.329991799</v>
      </c>
      <c r="L562" s="49">
        <v>19731146.1700093</v>
      </c>
      <c r="M562" s="48">
        <v>18763805.189995401</v>
      </c>
      <c r="N562" s="48">
        <v>11023445.4399829</v>
      </c>
      <c r="O562" s="48">
        <v>13004987.2499841</v>
      </c>
      <c r="P562" s="48">
        <v>13415755.349994199</v>
      </c>
      <c r="Q562" s="48">
        <v>13515645.2599819</v>
      </c>
    </row>
    <row r="563" spans="1:17" x14ac:dyDescent="0.3">
      <c r="A563" s="34">
        <f>IF($B563='Lookup (hidden)'!$F$12,IF($E563='Lookup (hidden)'!$F$13,IF($D563='Lookup (hidden)'!$F$14,IF($F563='Lookup (hidden)'!$F$15,IF($G563='Lookup (hidden)'!$F$16,IF($H563='Lookup (hidden)'!$F$17,1,0),0),0),0),0),0)</f>
        <v>0</v>
      </c>
      <c r="B563" s="47" t="s">
        <v>80</v>
      </c>
      <c r="C563" s="59"/>
      <c r="D563" s="47" t="s">
        <v>37</v>
      </c>
      <c r="E563" s="47" t="s">
        <v>74</v>
      </c>
      <c r="F563" s="47" t="s">
        <v>37</v>
      </c>
      <c r="G563" s="47" t="s">
        <v>37</v>
      </c>
      <c r="H563" s="47" t="s">
        <v>76</v>
      </c>
      <c r="I563" s="47" t="s">
        <v>97</v>
      </c>
      <c r="J563" s="48">
        <v>383240.869999988</v>
      </c>
      <c r="K563" s="48">
        <v>382982.88999999798</v>
      </c>
      <c r="L563" s="48">
        <v>408083.839999997</v>
      </c>
      <c r="M563" s="48">
        <v>980661.26000011002</v>
      </c>
      <c r="N563" s="48">
        <v>8411172.6399958003</v>
      </c>
      <c r="O563" s="48">
        <v>6656788.2299971003</v>
      </c>
      <c r="P563" s="48">
        <v>7287479.1599944998</v>
      </c>
      <c r="Q563" s="48">
        <v>8271096.2899931697</v>
      </c>
    </row>
    <row r="564" spans="1:17" x14ac:dyDescent="0.3">
      <c r="A564" s="34">
        <f>IF($B564='Lookup (hidden)'!$F$12,IF($E564='Lookup (hidden)'!$F$13,IF($D564='Lookup (hidden)'!$F$14,IF($F564='Lookup (hidden)'!$F$15,IF($G564='Lookup (hidden)'!$F$16,IF($H564='Lookup (hidden)'!$F$17,1,0),0),0),0),0),0)</f>
        <v>0</v>
      </c>
      <c r="B564" s="47" t="s">
        <v>80</v>
      </c>
      <c r="C564" s="59"/>
      <c r="D564" s="47" t="s">
        <v>37</v>
      </c>
      <c r="E564" s="47" t="s">
        <v>70</v>
      </c>
      <c r="F564" s="47" t="s">
        <v>37</v>
      </c>
      <c r="G564" s="47" t="s">
        <v>37</v>
      </c>
      <c r="H564" s="47" t="s">
        <v>76</v>
      </c>
      <c r="I564" s="47" t="s">
        <v>96</v>
      </c>
      <c r="J564" s="48">
        <v>14214710.4399797</v>
      </c>
      <c r="K564" s="48">
        <v>13938683.269981001</v>
      </c>
      <c r="L564" s="48">
        <v>14350798.419981601</v>
      </c>
      <c r="M564" s="48">
        <v>14440466.999981301</v>
      </c>
      <c r="N564" s="48">
        <v>9349282.7599838506</v>
      </c>
      <c r="O564" s="48">
        <v>10858831.509984</v>
      </c>
      <c r="P564" s="48">
        <v>10767267.6599958</v>
      </c>
      <c r="Q564" s="48">
        <v>10808641.9999818</v>
      </c>
    </row>
    <row r="565" spans="1:17" x14ac:dyDescent="0.3">
      <c r="A565" s="34">
        <f>IF($B565='Lookup (hidden)'!$F$12,IF($E565='Lookup (hidden)'!$F$13,IF($D565='Lookup (hidden)'!$F$14,IF($F565='Lookup (hidden)'!$F$15,IF($G565='Lookup (hidden)'!$F$16,IF($H565='Lookup (hidden)'!$F$17,1,0),0),0),0),0),0)</f>
        <v>0</v>
      </c>
      <c r="B565" s="47" t="s">
        <v>80</v>
      </c>
      <c r="C565" s="59"/>
      <c r="D565" s="47" t="s">
        <v>37</v>
      </c>
      <c r="E565" s="47" t="s">
        <v>70</v>
      </c>
      <c r="F565" s="47" t="s">
        <v>37</v>
      </c>
      <c r="G565" s="47" t="s">
        <v>37</v>
      </c>
      <c r="H565" s="47" t="s">
        <v>76</v>
      </c>
      <c r="I565" s="47" t="s">
        <v>97</v>
      </c>
      <c r="J565" s="48">
        <v>282147.39999999298</v>
      </c>
      <c r="K565" s="48">
        <v>291172.18999999098</v>
      </c>
      <c r="L565" s="48">
        <v>294506.92999998998</v>
      </c>
      <c r="M565" s="48">
        <v>625664.93000004999</v>
      </c>
      <c r="N565" s="48">
        <v>4347265.6199993202</v>
      </c>
      <c r="O565" s="48">
        <v>3419117.4800002398</v>
      </c>
      <c r="P565" s="48">
        <v>3560604.9999996801</v>
      </c>
      <c r="Q565" s="48">
        <v>4087668.0399993202</v>
      </c>
    </row>
    <row r="566" spans="1:17" x14ac:dyDescent="0.3">
      <c r="A566" s="34">
        <f>IF($B566='Lookup (hidden)'!$F$12,IF($E566='Lookup (hidden)'!$F$13,IF($D566='Lookup (hidden)'!$F$14,IF($F566='Lookup (hidden)'!$F$15,IF($G566='Lookup (hidden)'!$F$16,IF($H566='Lookup (hidden)'!$F$17,1,0),0),0),0),0),0)</f>
        <v>0</v>
      </c>
      <c r="B566" s="47" t="s">
        <v>80</v>
      </c>
      <c r="C566" s="59"/>
      <c r="D566" s="47" t="s">
        <v>37</v>
      </c>
      <c r="E566" s="47" t="s">
        <v>74</v>
      </c>
      <c r="F566" s="47" t="s">
        <v>37</v>
      </c>
      <c r="G566" s="47" t="s">
        <v>37</v>
      </c>
      <c r="H566" s="47" t="s">
        <v>79</v>
      </c>
      <c r="I566" s="47" t="s">
        <v>96</v>
      </c>
      <c r="J566" s="48">
        <v>647483.96999997995</v>
      </c>
      <c r="K566" s="48">
        <v>568342.839999991</v>
      </c>
      <c r="L566" s="48">
        <v>625052.579999979</v>
      </c>
      <c r="M566" s="48">
        <v>606692.21999998402</v>
      </c>
      <c r="N566" s="48">
        <v>266111.63000000198</v>
      </c>
      <c r="O566" s="48">
        <v>475562.92</v>
      </c>
      <c r="P566" s="48">
        <v>567775.54999999597</v>
      </c>
      <c r="Q566" s="48">
        <v>763887.29999997199</v>
      </c>
    </row>
    <row r="567" spans="1:17" x14ac:dyDescent="0.3">
      <c r="A567" s="34">
        <f>IF($B567='Lookup (hidden)'!$F$12,IF($E567='Lookup (hidden)'!$F$13,IF($D567='Lookup (hidden)'!$F$14,IF($F567='Lookup (hidden)'!$F$15,IF($G567='Lookup (hidden)'!$F$16,IF($H567='Lookup (hidden)'!$F$17,1,0),0),0),0),0),0)</f>
        <v>0</v>
      </c>
      <c r="B567" s="47" t="s">
        <v>80</v>
      </c>
      <c r="C567" s="59"/>
      <c r="D567" s="47" t="s">
        <v>37</v>
      </c>
      <c r="E567" s="47" t="s">
        <v>74</v>
      </c>
      <c r="F567" s="47" t="s">
        <v>37</v>
      </c>
      <c r="G567" s="47" t="s">
        <v>37</v>
      </c>
      <c r="H567" s="47" t="s">
        <v>79</v>
      </c>
      <c r="I567" s="47" t="s">
        <v>97</v>
      </c>
      <c r="J567" s="48">
        <v>7752.3099999999904</v>
      </c>
      <c r="K567" s="48">
        <v>7661.28</v>
      </c>
      <c r="L567" s="48">
        <v>9611.9500000000098</v>
      </c>
      <c r="M567" s="48">
        <v>35507.320000000102</v>
      </c>
      <c r="N567" s="48">
        <v>250627.04000000501</v>
      </c>
      <c r="O567" s="48">
        <v>156088.089999997</v>
      </c>
      <c r="P567" s="48">
        <v>188041.52</v>
      </c>
      <c r="Q567" s="48">
        <v>213894.22000000201</v>
      </c>
    </row>
    <row r="568" spans="1:17" x14ac:dyDescent="0.3">
      <c r="A568" s="34">
        <f>IF($B568='Lookup (hidden)'!$F$12,IF($E568='Lookup (hidden)'!$F$13,IF($D568='Lookup (hidden)'!$F$14,IF($F568='Lookup (hidden)'!$F$15,IF($G568='Lookup (hidden)'!$F$16,IF($H568='Lookup (hidden)'!$F$17,1,0),0),0),0),0),0)</f>
        <v>0</v>
      </c>
      <c r="B568" s="47" t="s">
        <v>80</v>
      </c>
      <c r="C568" s="59"/>
      <c r="D568" s="47" t="s">
        <v>37</v>
      </c>
      <c r="E568" s="47" t="s">
        <v>70</v>
      </c>
      <c r="F568" s="47" t="s">
        <v>37</v>
      </c>
      <c r="G568" s="47" t="s">
        <v>37</v>
      </c>
      <c r="H568" s="47" t="s">
        <v>79</v>
      </c>
      <c r="I568" s="47" t="s">
        <v>96</v>
      </c>
      <c r="J568" s="48">
        <v>599032.62999998499</v>
      </c>
      <c r="K568" s="48">
        <v>480575.14000000199</v>
      </c>
      <c r="L568" s="48">
        <v>533754.320000001</v>
      </c>
      <c r="M568" s="48">
        <v>480763.73000000499</v>
      </c>
      <c r="N568" s="48">
        <v>153667.18</v>
      </c>
      <c r="O568" s="48">
        <v>309223.31000000302</v>
      </c>
      <c r="P568" s="48">
        <v>344247.82000000199</v>
      </c>
      <c r="Q568" s="48">
        <v>405693.98000000301</v>
      </c>
    </row>
    <row r="569" spans="1:17" x14ac:dyDescent="0.3">
      <c r="A569" s="34">
        <f>IF($B569='Lookup (hidden)'!$F$12,IF($E569='Lookup (hidden)'!$F$13,IF($D569='Lookup (hidden)'!$F$14,IF($F569='Lookup (hidden)'!$F$15,IF($G569='Lookup (hidden)'!$F$16,IF($H569='Lookup (hidden)'!$F$17,1,0),0),0),0),0),0)</f>
        <v>0</v>
      </c>
      <c r="B569" s="47" t="s">
        <v>80</v>
      </c>
      <c r="C569" s="59"/>
      <c r="D569" s="47" t="s">
        <v>37</v>
      </c>
      <c r="E569" s="47" t="s">
        <v>70</v>
      </c>
      <c r="F569" s="47" t="s">
        <v>37</v>
      </c>
      <c r="G569" s="47" t="s">
        <v>37</v>
      </c>
      <c r="H569" s="47" t="s">
        <v>79</v>
      </c>
      <c r="I569" s="47" t="s">
        <v>97</v>
      </c>
      <c r="J569" s="48">
        <v>8047.0099999999902</v>
      </c>
      <c r="K569" s="48">
        <v>6453.74</v>
      </c>
      <c r="L569" s="48">
        <v>9024.6300000000101</v>
      </c>
      <c r="M569" s="48">
        <v>35536.690000000097</v>
      </c>
      <c r="N569" s="48">
        <v>234347.62000000299</v>
      </c>
      <c r="O569" s="48">
        <v>134946.51999999699</v>
      </c>
      <c r="P569" s="48">
        <v>161610.04999999801</v>
      </c>
      <c r="Q569" s="48">
        <v>155952.01999999699</v>
      </c>
    </row>
    <row r="570" spans="1:17" x14ac:dyDescent="0.3">
      <c r="A570" s="34">
        <f>IF($B570='Lookup (hidden)'!$F$12,IF($E570='Lookup (hidden)'!$F$13,IF($D570='Lookup (hidden)'!$F$14,IF($F570='Lookup (hidden)'!$F$15,IF($G570='Lookup (hidden)'!$F$16,IF($H570='Lookup (hidden)'!$F$17,1,0),0),0),0),0),0)</f>
        <v>0</v>
      </c>
      <c r="B570" s="47" t="s">
        <v>82</v>
      </c>
      <c r="C570" s="59"/>
      <c r="D570" s="47" t="s">
        <v>37</v>
      </c>
      <c r="E570" s="47" t="s">
        <v>74</v>
      </c>
      <c r="F570" s="47" t="s">
        <v>37</v>
      </c>
      <c r="G570" s="47" t="s">
        <v>37</v>
      </c>
      <c r="H570" s="47" t="s">
        <v>72</v>
      </c>
      <c r="I570" s="47" t="s">
        <v>96</v>
      </c>
      <c r="J570" s="48">
        <v>10623825.420018001</v>
      </c>
      <c r="K570" s="48">
        <v>10269855.9900182</v>
      </c>
      <c r="L570" s="48">
        <v>10358070.3300121</v>
      </c>
      <c r="M570" s="48">
        <v>10055485.7700115</v>
      </c>
      <c r="N570" s="48">
        <v>3766777.1999998</v>
      </c>
      <c r="O570" s="48">
        <v>4259162.5100011202</v>
      </c>
      <c r="P570" s="48">
        <v>4391615.2000022298</v>
      </c>
      <c r="Q570" s="48">
        <v>5241769.00000236</v>
      </c>
    </row>
    <row r="571" spans="1:17" x14ac:dyDescent="0.3">
      <c r="A571" s="34">
        <f>IF($B571='Lookup (hidden)'!$F$12,IF($E571='Lookup (hidden)'!$F$13,IF($D571='Lookup (hidden)'!$F$14,IF($F571='Lookup (hidden)'!$F$15,IF($G571='Lookup (hidden)'!$F$16,IF($H571='Lookup (hidden)'!$F$17,1,0),0),0),0),0),0)</f>
        <v>0</v>
      </c>
      <c r="B571" s="47" t="s">
        <v>82</v>
      </c>
      <c r="C571" s="59"/>
      <c r="D571" s="47" t="s">
        <v>37</v>
      </c>
      <c r="E571" s="47" t="s">
        <v>74</v>
      </c>
      <c r="F571" s="47" t="s">
        <v>37</v>
      </c>
      <c r="G571" s="47" t="s">
        <v>37</v>
      </c>
      <c r="H571" s="47" t="s">
        <v>72</v>
      </c>
      <c r="I571" s="47" t="s">
        <v>97</v>
      </c>
      <c r="J571" s="48">
        <v>72639.3300000007</v>
      </c>
      <c r="K571" s="48">
        <v>93669.399999999805</v>
      </c>
      <c r="L571" s="48">
        <v>112415.45000000299</v>
      </c>
      <c r="M571" s="48">
        <v>1508829.4699984901</v>
      </c>
      <c r="N571" s="48">
        <v>8781885.68002728</v>
      </c>
      <c r="O571" s="48">
        <v>7650401.9700162103</v>
      </c>
      <c r="P571" s="48">
        <v>8123661.10001761</v>
      </c>
      <c r="Q571" s="48">
        <v>8602441.8300133292</v>
      </c>
    </row>
    <row r="572" spans="1:17" x14ac:dyDescent="0.3">
      <c r="A572" s="34">
        <f>IF($B572='Lookup (hidden)'!$F$12,IF($E572='Lookup (hidden)'!$F$13,IF($D572='Lookup (hidden)'!$F$14,IF($F572='Lookup (hidden)'!$F$15,IF($G572='Lookup (hidden)'!$F$16,IF($H572='Lookup (hidden)'!$F$17,1,0),0),0),0),0),0)</f>
        <v>0</v>
      </c>
      <c r="B572" s="47" t="s">
        <v>82</v>
      </c>
      <c r="C572" s="59"/>
      <c r="D572" s="47" t="s">
        <v>37</v>
      </c>
      <c r="E572" s="47" t="s">
        <v>70</v>
      </c>
      <c r="F572" s="47" t="s">
        <v>37</v>
      </c>
      <c r="G572" s="47" t="s">
        <v>37</v>
      </c>
      <c r="H572" s="47" t="s">
        <v>72</v>
      </c>
      <c r="I572" s="47" t="s">
        <v>96</v>
      </c>
      <c r="J572" s="48">
        <v>5652586.7400062401</v>
      </c>
      <c r="K572" s="48">
        <v>5569643.1500064004</v>
      </c>
      <c r="L572" s="48">
        <v>5627267.0600063996</v>
      </c>
      <c r="M572" s="48">
        <v>5534544.2100058701</v>
      </c>
      <c r="N572" s="48">
        <v>2196551.24999979</v>
      </c>
      <c r="O572" s="48">
        <v>2465934.42999967</v>
      </c>
      <c r="P572" s="48">
        <v>2492642.0200016699</v>
      </c>
      <c r="Q572" s="48">
        <v>2899014.9199997699</v>
      </c>
    </row>
    <row r="573" spans="1:17" x14ac:dyDescent="0.3">
      <c r="A573" s="34">
        <f>IF($B573='Lookup (hidden)'!$F$12,IF($E573='Lookup (hidden)'!$F$13,IF($D573='Lookup (hidden)'!$F$14,IF($F573='Lookup (hidden)'!$F$15,IF($G573='Lookup (hidden)'!$F$16,IF($H573='Lookup (hidden)'!$F$17,1,0),0),0),0),0),0)</f>
        <v>0</v>
      </c>
      <c r="B573" s="47" t="s">
        <v>82</v>
      </c>
      <c r="C573" s="59"/>
      <c r="D573" s="47" t="s">
        <v>37</v>
      </c>
      <c r="E573" s="47" t="s">
        <v>70</v>
      </c>
      <c r="F573" s="47" t="s">
        <v>37</v>
      </c>
      <c r="G573" s="47" t="s">
        <v>37</v>
      </c>
      <c r="H573" s="47" t="s">
        <v>72</v>
      </c>
      <c r="I573" s="47" t="s">
        <v>97</v>
      </c>
      <c r="J573" s="48">
        <v>45363.309999999503</v>
      </c>
      <c r="K573" s="48">
        <v>59554.190000000897</v>
      </c>
      <c r="L573" s="48">
        <v>68190.339999999094</v>
      </c>
      <c r="M573" s="48">
        <v>676191.24999976798</v>
      </c>
      <c r="N573" s="48">
        <v>4115915.70999924</v>
      </c>
      <c r="O573" s="48">
        <v>3604025.2300052401</v>
      </c>
      <c r="P573" s="48">
        <v>3839994.4800044801</v>
      </c>
      <c r="Q573" s="48">
        <v>4081081.5500063901</v>
      </c>
    </row>
    <row r="574" spans="1:17" x14ac:dyDescent="0.3">
      <c r="A574" s="34">
        <f>IF($B574='Lookup (hidden)'!$F$12,IF($E574='Lookup (hidden)'!$F$13,IF($D574='Lookup (hidden)'!$F$14,IF($F574='Lookup (hidden)'!$F$15,IF($G574='Lookup (hidden)'!$F$16,IF($H574='Lookup (hidden)'!$F$17,1,0),0),0),0),0),0)</f>
        <v>0</v>
      </c>
      <c r="B574" s="47" t="s">
        <v>82</v>
      </c>
      <c r="C574" s="59"/>
      <c r="D574" s="47" t="s">
        <v>37</v>
      </c>
      <c r="E574" s="47" t="s">
        <v>74</v>
      </c>
      <c r="F574" s="47" t="s">
        <v>37</v>
      </c>
      <c r="G574" s="47" t="s">
        <v>37</v>
      </c>
      <c r="H574" s="47" t="s">
        <v>76</v>
      </c>
      <c r="I574" s="47" t="s">
        <v>96</v>
      </c>
      <c r="J574" s="48">
        <v>15124203.0099991</v>
      </c>
      <c r="K574" s="48">
        <v>13847285.520000299</v>
      </c>
      <c r="L574" s="48">
        <v>14335749.9699992</v>
      </c>
      <c r="M574" s="48">
        <v>13274159.9299959</v>
      </c>
      <c r="N574" s="48">
        <v>6476469.2399994796</v>
      </c>
      <c r="O574" s="48">
        <v>7749111.13999891</v>
      </c>
      <c r="P574" s="48">
        <v>8280427.57999592</v>
      </c>
      <c r="Q574" s="48">
        <v>9161863.3099996895</v>
      </c>
    </row>
    <row r="575" spans="1:17" x14ac:dyDescent="0.3">
      <c r="A575" s="34">
        <f>IF($B575='Lookup (hidden)'!$F$12,IF($E575='Lookup (hidden)'!$F$13,IF($D575='Lookup (hidden)'!$F$14,IF($F575='Lookup (hidden)'!$F$15,IF($G575='Lookup (hidden)'!$F$16,IF($H575='Lookup (hidden)'!$F$17,1,0),0),0),0),0),0)</f>
        <v>0</v>
      </c>
      <c r="B575" s="47" t="s">
        <v>82</v>
      </c>
      <c r="C575" s="59"/>
      <c r="D575" s="47" t="s">
        <v>37</v>
      </c>
      <c r="E575" s="47" t="s">
        <v>74</v>
      </c>
      <c r="F575" s="47" t="s">
        <v>37</v>
      </c>
      <c r="G575" s="47" t="s">
        <v>37</v>
      </c>
      <c r="H575" s="47" t="s">
        <v>76</v>
      </c>
      <c r="I575" s="47" t="s">
        <v>97</v>
      </c>
      <c r="J575" s="48">
        <v>257072.01000000499</v>
      </c>
      <c r="K575" s="48">
        <v>252175.16000000501</v>
      </c>
      <c r="L575" s="48">
        <v>310725.73000001098</v>
      </c>
      <c r="M575" s="48">
        <v>1365932.20999985</v>
      </c>
      <c r="N575" s="48">
        <v>9303529.0200047195</v>
      </c>
      <c r="O575" s="48">
        <v>7720030.3199985996</v>
      </c>
      <c r="P575" s="48">
        <v>8471301.0099992305</v>
      </c>
      <c r="Q575" s="48">
        <v>8944250.3899967205</v>
      </c>
    </row>
    <row r="576" spans="1:17" x14ac:dyDescent="0.3">
      <c r="A576" s="34">
        <f>IF($B576='Lookup (hidden)'!$F$12,IF($E576='Lookup (hidden)'!$F$13,IF($D576='Lookup (hidden)'!$F$14,IF($F576='Lookup (hidden)'!$F$15,IF($G576='Lookup (hidden)'!$F$16,IF($H576='Lookup (hidden)'!$F$17,1,0),0),0),0),0),0)</f>
        <v>0</v>
      </c>
      <c r="B576" s="47" t="s">
        <v>82</v>
      </c>
      <c r="C576" s="59"/>
      <c r="D576" s="47" t="s">
        <v>37</v>
      </c>
      <c r="E576" s="47" t="s">
        <v>70</v>
      </c>
      <c r="F576" s="47" t="s">
        <v>37</v>
      </c>
      <c r="G576" s="47" t="s">
        <v>37</v>
      </c>
      <c r="H576" s="47" t="s">
        <v>76</v>
      </c>
      <c r="I576" s="47" t="s">
        <v>96</v>
      </c>
      <c r="J576" s="48">
        <v>9982252.13000248</v>
      </c>
      <c r="K576" s="48">
        <v>9323382.7500034496</v>
      </c>
      <c r="L576" s="48">
        <v>9791631.0100036804</v>
      </c>
      <c r="M576" s="48">
        <v>9001709.0400004704</v>
      </c>
      <c r="N576" s="48">
        <v>4957290.3899994101</v>
      </c>
      <c r="O576" s="48">
        <v>5828539.8699998101</v>
      </c>
      <c r="P576" s="48">
        <v>6111022.0299982596</v>
      </c>
      <c r="Q576" s="48">
        <v>6240788.4799991297</v>
      </c>
    </row>
    <row r="577" spans="1:17" x14ac:dyDescent="0.3">
      <c r="A577" s="34">
        <f>IF($B577='Lookup (hidden)'!$F$12,IF($E577='Lookup (hidden)'!$F$13,IF($D577='Lookup (hidden)'!$F$14,IF($F577='Lookup (hidden)'!$F$15,IF($G577='Lookup (hidden)'!$F$16,IF($H577='Lookup (hidden)'!$F$17,1,0),0),0),0),0),0)</f>
        <v>0</v>
      </c>
      <c r="B577" s="47" t="s">
        <v>82</v>
      </c>
      <c r="C577" s="59"/>
      <c r="D577" s="47" t="s">
        <v>37</v>
      </c>
      <c r="E577" s="47" t="s">
        <v>70</v>
      </c>
      <c r="F577" s="47" t="s">
        <v>37</v>
      </c>
      <c r="G577" s="47" t="s">
        <v>37</v>
      </c>
      <c r="H577" s="47" t="s">
        <v>76</v>
      </c>
      <c r="I577" s="47" t="s">
        <v>97</v>
      </c>
      <c r="J577" s="48">
        <v>158318.40000000101</v>
      </c>
      <c r="K577" s="48">
        <v>147863.06</v>
      </c>
      <c r="L577" s="48">
        <v>153285.33999999901</v>
      </c>
      <c r="M577" s="48">
        <v>714248.42</v>
      </c>
      <c r="N577" s="48">
        <v>5112541.8199990401</v>
      </c>
      <c r="O577" s="48">
        <v>4073021.9700011401</v>
      </c>
      <c r="P577" s="48">
        <v>4419753.3699994497</v>
      </c>
      <c r="Q577" s="48">
        <v>4598693.3999995496</v>
      </c>
    </row>
    <row r="578" spans="1:17" x14ac:dyDescent="0.3">
      <c r="A578" s="34">
        <f>IF($B578='Lookup (hidden)'!$F$12,IF($E578='Lookup (hidden)'!$F$13,IF($D578='Lookup (hidden)'!$F$14,IF($F578='Lookup (hidden)'!$F$15,IF($G578='Lookup (hidden)'!$F$16,IF($H578='Lookup (hidden)'!$F$17,1,0),0),0),0),0),0)</f>
        <v>0</v>
      </c>
      <c r="B578" s="47" t="s">
        <v>82</v>
      </c>
      <c r="C578" s="59"/>
      <c r="D578" s="47" t="s">
        <v>37</v>
      </c>
      <c r="E578" s="47" t="s">
        <v>74</v>
      </c>
      <c r="F578" s="47" t="s">
        <v>37</v>
      </c>
      <c r="G578" s="47" t="s">
        <v>37</v>
      </c>
      <c r="H578" s="47" t="s">
        <v>79</v>
      </c>
      <c r="I578" s="47" t="s">
        <v>96</v>
      </c>
      <c r="J578" s="48">
        <v>444329.20999999699</v>
      </c>
      <c r="K578" s="48">
        <v>379560.17999999801</v>
      </c>
      <c r="L578" s="48">
        <v>453329.90999999701</v>
      </c>
      <c r="M578" s="48">
        <v>442625.74999999499</v>
      </c>
      <c r="N578" s="48">
        <v>133207.78999999899</v>
      </c>
      <c r="O578" s="48">
        <v>235870.959999996</v>
      </c>
      <c r="P578" s="48">
        <v>264753.63999999501</v>
      </c>
      <c r="Q578" s="48">
        <v>364560.18999999698</v>
      </c>
    </row>
    <row r="579" spans="1:17" x14ac:dyDescent="0.3">
      <c r="A579" s="34">
        <f>IF($B579='Lookup (hidden)'!$F$12,IF($E579='Lookup (hidden)'!$F$13,IF($D579='Lookup (hidden)'!$F$14,IF($F579='Lookup (hidden)'!$F$15,IF($G579='Lookup (hidden)'!$F$16,IF($H579='Lookup (hidden)'!$F$17,1,0),0),0),0),0),0)</f>
        <v>0</v>
      </c>
      <c r="B579" s="47" t="s">
        <v>82</v>
      </c>
      <c r="C579" s="59"/>
      <c r="D579" s="47" t="s">
        <v>37</v>
      </c>
      <c r="E579" s="47" t="s">
        <v>74</v>
      </c>
      <c r="F579" s="47" t="s">
        <v>37</v>
      </c>
      <c r="G579" s="47" t="s">
        <v>37</v>
      </c>
      <c r="H579" s="47" t="s">
        <v>79</v>
      </c>
      <c r="I579" s="47" t="s">
        <v>97</v>
      </c>
      <c r="J579" s="63" t="s">
        <v>99</v>
      </c>
      <c r="K579" s="49">
        <v>0</v>
      </c>
      <c r="L579" s="48" t="s">
        <v>99</v>
      </c>
      <c r="M579" s="48">
        <v>36439.01</v>
      </c>
      <c r="N579" s="48">
        <v>342792.51000000403</v>
      </c>
      <c r="O579" s="48">
        <v>277216.679999994</v>
      </c>
      <c r="P579" s="48">
        <v>355364.76999999699</v>
      </c>
      <c r="Q579" s="48">
        <v>386235.34999999899</v>
      </c>
    </row>
    <row r="580" spans="1:17" x14ac:dyDescent="0.3">
      <c r="A580" s="34">
        <f>IF($B580='Lookup (hidden)'!$F$12,IF($E580='Lookup (hidden)'!$F$13,IF($D580='Lookup (hidden)'!$F$14,IF($F580='Lookup (hidden)'!$F$15,IF($G580='Lookup (hidden)'!$F$16,IF($H580='Lookup (hidden)'!$F$17,1,0),0),0),0),0),0)</f>
        <v>0</v>
      </c>
      <c r="B580" s="47" t="s">
        <v>82</v>
      </c>
      <c r="C580" s="59"/>
      <c r="D580" s="47" t="s">
        <v>37</v>
      </c>
      <c r="E580" s="47" t="s">
        <v>70</v>
      </c>
      <c r="F580" s="47" t="s">
        <v>37</v>
      </c>
      <c r="G580" s="47" t="s">
        <v>37</v>
      </c>
      <c r="H580" s="47" t="s">
        <v>79</v>
      </c>
      <c r="I580" s="47" t="s">
        <v>96</v>
      </c>
      <c r="J580" s="49">
        <v>362233.40999999398</v>
      </c>
      <c r="K580" s="49">
        <v>306168.619999994</v>
      </c>
      <c r="L580" s="49">
        <v>361791.599999998</v>
      </c>
      <c r="M580" s="48">
        <v>344265.13000000402</v>
      </c>
      <c r="N580" s="48">
        <v>77299.999999999607</v>
      </c>
      <c r="O580" s="48">
        <v>131112.53999999899</v>
      </c>
      <c r="P580" s="48">
        <v>166297.599999998</v>
      </c>
      <c r="Q580" s="48">
        <v>193863.52999999799</v>
      </c>
    </row>
    <row r="581" spans="1:17" x14ac:dyDescent="0.3">
      <c r="A581" s="34">
        <f>IF($B581='Lookup (hidden)'!$F$12,IF($E581='Lookup (hidden)'!$F$13,IF($D581='Lookup (hidden)'!$F$14,IF($F581='Lookup (hidden)'!$F$15,IF($G581='Lookup (hidden)'!$F$16,IF($H581='Lookup (hidden)'!$F$17,1,0),0),0),0),0),0)</f>
        <v>0</v>
      </c>
      <c r="B581" s="47" t="s">
        <v>82</v>
      </c>
      <c r="C581" s="59"/>
      <c r="D581" s="47" t="s">
        <v>37</v>
      </c>
      <c r="E581" s="47" t="s">
        <v>70</v>
      </c>
      <c r="F581" s="47" t="s">
        <v>37</v>
      </c>
      <c r="G581" s="47" t="s">
        <v>37</v>
      </c>
      <c r="H581" s="47" t="s">
        <v>79</v>
      </c>
      <c r="I581" s="47" t="s">
        <v>97</v>
      </c>
      <c r="J581" s="63" t="s">
        <v>99</v>
      </c>
      <c r="K581" s="48" t="s">
        <v>99</v>
      </c>
      <c r="L581" s="48" t="s">
        <v>99</v>
      </c>
      <c r="M581" s="48">
        <v>31728.45</v>
      </c>
      <c r="N581" s="48">
        <v>288410.340000002</v>
      </c>
      <c r="O581" s="48">
        <v>227009.07999999801</v>
      </c>
      <c r="P581" s="48">
        <v>281272.94999999698</v>
      </c>
      <c r="Q581" s="48">
        <v>299720.93999999599</v>
      </c>
    </row>
    <row r="582" spans="1:17" x14ac:dyDescent="0.3">
      <c r="A582" s="34">
        <f>IF($B582='Lookup (hidden)'!$F$12,IF($E582='Lookup (hidden)'!$F$13,IF($D582='Lookup (hidden)'!$F$14,IF($F582='Lookup (hidden)'!$F$15,IF($G582='Lookup (hidden)'!$F$16,IF($H582='Lookup (hidden)'!$F$17,1,0),0),0),0),0),0)</f>
        <v>0</v>
      </c>
      <c r="B582" s="47" t="s">
        <v>73</v>
      </c>
      <c r="C582" s="59"/>
      <c r="D582" s="47" t="s">
        <v>37</v>
      </c>
      <c r="E582" s="47" t="s">
        <v>74</v>
      </c>
      <c r="F582" s="47" t="s">
        <v>37</v>
      </c>
      <c r="G582" s="47" t="s">
        <v>37</v>
      </c>
      <c r="H582" s="47" t="s">
        <v>72</v>
      </c>
      <c r="I582" s="47" t="s">
        <v>96</v>
      </c>
      <c r="J582" s="49">
        <v>2732015.4399984698</v>
      </c>
      <c r="K582" s="49">
        <v>2599017.2699985499</v>
      </c>
      <c r="L582" s="49">
        <v>2721760.09999851</v>
      </c>
      <c r="M582" s="48">
        <v>2503526.0799994799</v>
      </c>
      <c r="N582" s="48">
        <v>1173607.5100000701</v>
      </c>
      <c r="O582" s="48">
        <v>1739653.73999977</v>
      </c>
      <c r="P582" s="48">
        <v>1535466.21000001</v>
      </c>
      <c r="Q582" s="48">
        <v>1525664.1400000099</v>
      </c>
    </row>
    <row r="583" spans="1:17" x14ac:dyDescent="0.3">
      <c r="A583" s="34">
        <f>IF($B583='Lookup (hidden)'!$F$12,IF($E583='Lookup (hidden)'!$F$13,IF($D583='Lookup (hidden)'!$F$14,IF($F583='Lookup (hidden)'!$F$15,IF($G583='Lookup (hidden)'!$F$16,IF($H583='Lookup (hidden)'!$F$17,1,0),0),0),0),0),0)</f>
        <v>0</v>
      </c>
      <c r="B583" s="47" t="s">
        <v>73</v>
      </c>
      <c r="C583" s="59"/>
      <c r="D583" s="47" t="s">
        <v>37</v>
      </c>
      <c r="E583" s="47" t="s">
        <v>74</v>
      </c>
      <c r="F583" s="47" t="s">
        <v>37</v>
      </c>
      <c r="G583" s="47" t="s">
        <v>37</v>
      </c>
      <c r="H583" s="47" t="s">
        <v>72</v>
      </c>
      <c r="I583" s="47" t="s">
        <v>97</v>
      </c>
      <c r="J583" s="49">
        <v>0</v>
      </c>
      <c r="K583" s="49">
        <v>0</v>
      </c>
      <c r="L583" s="49">
        <v>0</v>
      </c>
      <c r="M583" s="48">
        <v>226079.34999997701</v>
      </c>
      <c r="N583" s="48">
        <v>1604966.0600000201</v>
      </c>
      <c r="O583" s="48">
        <v>1213241.1300003401</v>
      </c>
      <c r="P583" s="48">
        <v>1785779.7199999699</v>
      </c>
      <c r="Q583" s="48">
        <v>1808830.7399998701</v>
      </c>
    </row>
    <row r="584" spans="1:17" x14ac:dyDescent="0.3">
      <c r="A584" s="34">
        <f>IF($B584='Lookup (hidden)'!$F$12,IF($E584='Lookup (hidden)'!$F$13,IF($D584='Lookup (hidden)'!$F$14,IF($F584='Lookup (hidden)'!$F$15,IF($G584='Lookup (hidden)'!$F$16,IF($H584='Lookup (hidden)'!$F$17,1,0),0),0),0),0),0)</f>
        <v>0</v>
      </c>
      <c r="B584" s="47" t="s">
        <v>73</v>
      </c>
      <c r="C584" s="59"/>
      <c r="D584" s="47" t="s">
        <v>37</v>
      </c>
      <c r="E584" s="47" t="s">
        <v>70</v>
      </c>
      <c r="F584" s="47" t="s">
        <v>37</v>
      </c>
      <c r="G584" s="47" t="s">
        <v>37</v>
      </c>
      <c r="H584" s="47" t="s">
        <v>72</v>
      </c>
      <c r="I584" s="47" t="s">
        <v>96</v>
      </c>
      <c r="J584" s="48">
        <v>1489188.60000028</v>
      </c>
      <c r="K584" s="48">
        <v>1404826.84000014</v>
      </c>
      <c r="L584" s="48">
        <v>1515481.20000027</v>
      </c>
      <c r="M584" s="48">
        <v>1376010.76000015</v>
      </c>
      <c r="N584" s="48">
        <v>720810.17000012798</v>
      </c>
      <c r="O584" s="48">
        <v>993739.42000020796</v>
      </c>
      <c r="P584" s="48">
        <v>893263.07000017294</v>
      </c>
      <c r="Q584" s="48">
        <v>883878.41000017396</v>
      </c>
    </row>
    <row r="585" spans="1:17" x14ac:dyDescent="0.3">
      <c r="A585" s="34">
        <f>IF($B585='Lookup (hidden)'!$F$12,IF($E585='Lookup (hidden)'!$F$13,IF($D585='Lookup (hidden)'!$F$14,IF($F585='Lookup (hidden)'!$F$15,IF($G585='Lookup (hidden)'!$F$16,IF($H585='Lookup (hidden)'!$F$17,1,0),0),0),0),0),0)</f>
        <v>0</v>
      </c>
      <c r="B585" s="47" t="s">
        <v>73</v>
      </c>
      <c r="C585" s="59"/>
      <c r="D585" s="47" t="s">
        <v>37</v>
      </c>
      <c r="E585" s="47" t="s">
        <v>70</v>
      </c>
      <c r="F585" s="47" t="s">
        <v>37</v>
      </c>
      <c r="G585" s="47" t="s">
        <v>37</v>
      </c>
      <c r="H585" s="47" t="s">
        <v>72</v>
      </c>
      <c r="I585" s="47" t="s">
        <v>97</v>
      </c>
      <c r="J585" s="49">
        <v>0</v>
      </c>
      <c r="K585" s="49">
        <v>0</v>
      </c>
      <c r="L585" s="49">
        <v>0</v>
      </c>
      <c r="M585" s="48">
        <v>107943.93999999799</v>
      </c>
      <c r="N585" s="48">
        <v>735350.44000017399</v>
      </c>
      <c r="O585" s="48">
        <v>520458.770000063</v>
      </c>
      <c r="P585" s="48">
        <v>803191.37000018696</v>
      </c>
      <c r="Q585" s="48">
        <v>854921.15000022098</v>
      </c>
    </row>
    <row r="586" spans="1:17" x14ac:dyDescent="0.3">
      <c r="A586" s="34">
        <f>IF($B586='Lookup (hidden)'!$F$12,IF($E586='Lookup (hidden)'!$F$13,IF($D586='Lookup (hidden)'!$F$14,IF($F586='Lookup (hidden)'!$F$15,IF($G586='Lookup (hidden)'!$F$16,IF($H586='Lookup (hidden)'!$F$17,1,0),0),0),0),0),0)</f>
        <v>0</v>
      </c>
      <c r="B586" s="47" t="s">
        <v>73</v>
      </c>
      <c r="C586" s="59"/>
      <c r="D586" s="47" t="s">
        <v>37</v>
      </c>
      <c r="E586" s="47" t="s">
        <v>74</v>
      </c>
      <c r="F586" s="47" t="s">
        <v>37</v>
      </c>
      <c r="G586" s="47" t="s">
        <v>37</v>
      </c>
      <c r="H586" s="47" t="s">
        <v>76</v>
      </c>
      <c r="I586" s="47" t="s">
        <v>96</v>
      </c>
      <c r="J586" s="48">
        <v>3672828.6799998698</v>
      </c>
      <c r="K586" s="48">
        <v>3543125.6599998898</v>
      </c>
      <c r="L586" s="48">
        <v>3661742.0799998599</v>
      </c>
      <c r="M586" s="48">
        <v>3114959.60999993</v>
      </c>
      <c r="N586" s="48">
        <v>1068454.6800000099</v>
      </c>
      <c r="O586" s="48">
        <v>1557355.3699998099</v>
      </c>
      <c r="P586" s="48">
        <v>1336808.4199999899</v>
      </c>
      <c r="Q586" s="48">
        <v>1315173.8300000101</v>
      </c>
    </row>
    <row r="587" spans="1:17" x14ac:dyDescent="0.3">
      <c r="A587" s="34">
        <f>IF($B587='Lookup (hidden)'!$F$12,IF($E587='Lookup (hidden)'!$F$13,IF($D587='Lookup (hidden)'!$F$14,IF($F587='Lookup (hidden)'!$F$15,IF($G587='Lookup (hidden)'!$F$16,IF($H587='Lookup (hidden)'!$F$17,1,0),0),0),0),0),0)</f>
        <v>0</v>
      </c>
      <c r="B587" s="47" t="s">
        <v>73</v>
      </c>
      <c r="C587" s="59"/>
      <c r="D587" s="47" t="s">
        <v>37</v>
      </c>
      <c r="E587" s="47" t="s">
        <v>74</v>
      </c>
      <c r="F587" s="47" t="s">
        <v>37</v>
      </c>
      <c r="G587" s="47" t="s">
        <v>37</v>
      </c>
      <c r="H587" s="47" t="s">
        <v>76</v>
      </c>
      <c r="I587" s="47" t="s">
        <v>97</v>
      </c>
      <c r="J587" s="48">
        <v>5904.35</v>
      </c>
      <c r="K587" s="48">
        <v>3157.36</v>
      </c>
      <c r="L587" s="48">
        <v>3545.68</v>
      </c>
      <c r="M587" s="48">
        <v>310177.62999999098</v>
      </c>
      <c r="N587" s="48">
        <v>2249914.00000023</v>
      </c>
      <c r="O587" s="48">
        <v>1931395.97000021</v>
      </c>
      <c r="P587" s="48">
        <v>2503004.3800001401</v>
      </c>
      <c r="Q587" s="48">
        <v>2602932.5800000699</v>
      </c>
    </row>
    <row r="588" spans="1:17" x14ac:dyDescent="0.3">
      <c r="A588" s="34">
        <f>IF($B588='Lookup (hidden)'!$F$12,IF($E588='Lookup (hidden)'!$F$13,IF($D588='Lookup (hidden)'!$F$14,IF($F588='Lookup (hidden)'!$F$15,IF($G588='Lookup (hidden)'!$F$16,IF($H588='Lookup (hidden)'!$F$17,1,0),0),0),0),0),0)</f>
        <v>0</v>
      </c>
      <c r="B588" s="47" t="s">
        <v>73</v>
      </c>
      <c r="C588" s="59"/>
      <c r="D588" s="47" t="s">
        <v>37</v>
      </c>
      <c r="E588" s="47" t="s">
        <v>70</v>
      </c>
      <c r="F588" s="47" t="s">
        <v>37</v>
      </c>
      <c r="G588" s="47" t="s">
        <v>37</v>
      </c>
      <c r="H588" s="47" t="s">
        <v>76</v>
      </c>
      <c r="I588" s="47" t="s">
        <v>96</v>
      </c>
      <c r="J588" s="48">
        <v>2260081.3099999898</v>
      </c>
      <c r="K588" s="48">
        <v>2233319.5800000899</v>
      </c>
      <c r="L588" s="48">
        <v>2272504.1999999802</v>
      </c>
      <c r="M588" s="48">
        <v>2042037.45000021</v>
      </c>
      <c r="N588" s="48">
        <v>901490.84000001301</v>
      </c>
      <c r="O588" s="48">
        <v>1123971.99000001</v>
      </c>
      <c r="P588" s="48">
        <v>919326.529999992</v>
      </c>
      <c r="Q588" s="48">
        <v>935848.710000013</v>
      </c>
    </row>
    <row r="589" spans="1:17" x14ac:dyDescent="0.3">
      <c r="A589" s="34">
        <f>IF($B589='Lookup (hidden)'!$F$12,IF($E589='Lookup (hidden)'!$F$13,IF($D589='Lookup (hidden)'!$F$14,IF($F589='Lookup (hidden)'!$F$15,IF($G589='Lookup (hidden)'!$F$16,IF($H589='Lookup (hidden)'!$F$17,1,0),0),0),0),0),0)</f>
        <v>0</v>
      </c>
      <c r="B589" s="47" t="s">
        <v>73</v>
      </c>
      <c r="C589" s="59"/>
      <c r="D589" s="47" t="s">
        <v>37</v>
      </c>
      <c r="E589" s="47" t="s">
        <v>70</v>
      </c>
      <c r="F589" s="47" t="s">
        <v>37</v>
      </c>
      <c r="G589" s="47" t="s">
        <v>37</v>
      </c>
      <c r="H589" s="47" t="s">
        <v>76</v>
      </c>
      <c r="I589" s="47" t="s">
        <v>97</v>
      </c>
      <c r="J589" s="48">
        <v>2237.1</v>
      </c>
      <c r="K589" s="48">
        <v>2532</v>
      </c>
      <c r="L589" s="48">
        <v>2257.4</v>
      </c>
      <c r="M589" s="48">
        <v>167685.17000000199</v>
      </c>
      <c r="N589" s="48">
        <v>1268491.94000007</v>
      </c>
      <c r="O589" s="48">
        <v>985157.95000003499</v>
      </c>
      <c r="P589" s="48">
        <v>1274073.5800000599</v>
      </c>
      <c r="Q589" s="48">
        <v>1364965.5600000899</v>
      </c>
    </row>
    <row r="590" spans="1:17" x14ac:dyDescent="0.3">
      <c r="A590" s="34">
        <f>IF($B590='Lookup (hidden)'!$F$12,IF($E590='Lookup (hidden)'!$F$13,IF($D590='Lookup (hidden)'!$F$14,IF($F590='Lookup (hidden)'!$F$15,IF($G590='Lookup (hidden)'!$F$16,IF($H590='Lookup (hidden)'!$F$17,1,0),0),0),0),0),0)</f>
        <v>0</v>
      </c>
      <c r="B590" s="47" t="s">
        <v>73</v>
      </c>
      <c r="C590" s="59"/>
      <c r="D590" s="47" t="s">
        <v>37</v>
      </c>
      <c r="E590" s="47" t="s">
        <v>74</v>
      </c>
      <c r="F590" s="47" t="s">
        <v>37</v>
      </c>
      <c r="G590" s="47" t="s">
        <v>37</v>
      </c>
      <c r="H590" s="47" t="s">
        <v>79</v>
      </c>
      <c r="I590" s="47" t="s">
        <v>96</v>
      </c>
      <c r="J590" s="48">
        <v>73471.459999999206</v>
      </c>
      <c r="K590" s="48">
        <v>56650.190000000301</v>
      </c>
      <c r="L590" s="48">
        <v>65249.899999999499</v>
      </c>
      <c r="M590" s="48">
        <v>60916.520000000099</v>
      </c>
      <c r="N590" s="48">
        <v>25802.930000000099</v>
      </c>
      <c r="O590" s="48">
        <v>46349.750000000102</v>
      </c>
      <c r="P590" s="48">
        <v>48885.61</v>
      </c>
      <c r="Q590" s="48">
        <v>58174.720000000001</v>
      </c>
    </row>
    <row r="591" spans="1:17" x14ac:dyDescent="0.3">
      <c r="A591" s="34">
        <f>IF($B591='Lookup (hidden)'!$F$12,IF($E591='Lookup (hidden)'!$F$13,IF($D591='Lookup (hidden)'!$F$14,IF($F591='Lookup (hidden)'!$F$15,IF($G591='Lookup (hidden)'!$F$16,IF($H591='Lookup (hidden)'!$F$17,1,0),0),0),0),0),0)</f>
        <v>0</v>
      </c>
      <c r="B591" s="47" t="s">
        <v>73</v>
      </c>
      <c r="C591" s="59"/>
      <c r="D591" s="47" t="s">
        <v>37</v>
      </c>
      <c r="E591" s="47" t="s">
        <v>74</v>
      </c>
      <c r="F591" s="47" t="s">
        <v>37</v>
      </c>
      <c r="G591" s="47" t="s">
        <v>37</v>
      </c>
      <c r="H591" s="47" t="s">
        <v>79</v>
      </c>
      <c r="I591" s="47" t="s">
        <v>97</v>
      </c>
      <c r="J591" s="49">
        <v>0</v>
      </c>
      <c r="K591" s="49">
        <v>0</v>
      </c>
      <c r="L591" s="49">
        <v>0</v>
      </c>
      <c r="M591" s="48">
        <v>7820.2999999999802</v>
      </c>
      <c r="N591" s="48">
        <v>59799.949999999299</v>
      </c>
      <c r="O591" s="48">
        <v>42637.6499999999</v>
      </c>
      <c r="P591" s="48">
        <v>59690.569999999097</v>
      </c>
      <c r="Q591" s="48">
        <v>62187.779999999002</v>
      </c>
    </row>
    <row r="592" spans="1:17" x14ac:dyDescent="0.3">
      <c r="A592" s="34">
        <f>IF($B592='Lookup (hidden)'!$F$12,IF($E592='Lookup (hidden)'!$F$13,IF($D592='Lookup (hidden)'!$F$14,IF($F592='Lookup (hidden)'!$F$15,IF($G592='Lookup (hidden)'!$F$16,IF($H592='Lookup (hidden)'!$F$17,1,0),0),0),0),0),0)</f>
        <v>0</v>
      </c>
      <c r="B592" s="47" t="s">
        <v>73</v>
      </c>
      <c r="C592" s="59"/>
      <c r="D592" s="47" t="s">
        <v>37</v>
      </c>
      <c r="E592" s="47" t="s">
        <v>70</v>
      </c>
      <c r="F592" s="47" t="s">
        <v>37</v>
      </c>
      <c r="G592" s="47" t="s">
        <v>37</v>
      </c>
      <c r="H592" s="47" t="s">
        <v>79</v>
      </c>
      <c r="I592" s="47" t="s">
        <v>96</v>
      </c>
      <c r="J592" s="48">
        <v>47008.059999999699</v>
      </c>
      <c r="K592" s="48">
        <v>36637.210000000101</v>
      </c>
      <c r="L592" s="48">
        <v>37969.279999999999</v>
      </c>
      <c r="M592" s="48">
        <v>37732.710000000101</v>
      </c>
      <c r="N592" s="48">
        <v>16506.2600000001</v>
      </c>
      <c r="O592" s="48">
        <v>21220.639999999999</v>
      </c>
      <c r="P592" s="48">
        <v>23506.13</v>
      </c>
      <c r="Q592" s="48">
        <v>25439.040000000099</v>
      </c>
    </row>
    <row r="593" spans="1:17" x14ac:dyDescent="0.3">
      <c r="A593" s="34">
        <f>IF($B593='Lookup (hidden)'!$F$12,IF($E593='Lookup (hidden)'!$F$13,IF($D593='Lookup (hidden)'!$F$14,IF($F593='Lookup (hidden)'!$F$15,IF($G593='Lookup (hidden)'!$F$16,IF($H593='Lookup (hidden)'!$F$17,1,0),0),0),0),0),0)</f>
        <v>0</v>
      </c>
      <c r="B593" s="47" t="s">
        <v>73</v>
      </c>
      <c r="C593" s="59"/>
      <c r="D593" s="47" t="s">
        <v>37</v>
      </c>
      <c r="E593" s="47" t="s">
        <v>70</v>
      </c>
      <c r="F593" s="47" t="s">
        <v>37</v>
      </c>
      <c r="G593" s="47" t="s">
        <v>37</v>
      </c>
      <c r="H593" s="47" t="s">
        <v>79</v>
      </c>
      <c r="I593" s="47" t="s">
        <v>97</v>
      </c>
      <c r="J593" s="49">
        <v>0</v>
      </c>
      <c r="K593" s="49">
        <v>0</v>
      </c>
      <c r="L593" s="49">
        <v>0</v>
      </c>
      <c r="M593" s="48">
        <v>4514.4899999999898</v>
      </c>
      <c r="N593" s="48">
        <v>30986.950000000299</v>
      </c>
      <c r="O593" s="48">
        <v>24758.850000000199</v>
      </c>
      <c r="P593" s="48">
        <v>33285.940000000301</v>
      </c>
      <c r="Q593" s="48">
        <v>35742.270000000302</v>
      </c>
    </row>
    <row r="594" spans="1:17" x14ac:dyDescent="0.3">
      <c r="A594" s="34">
        <f>IF($B594='Lookup (hidden)'!$F$12,IF($E594='Lookup (hidden)'!$F$13,IF($D594='Lookup (hidden)'!$F$14,IF($F594='Lookup (hidden)'!$F$15,IF($G594='Lookup (hidden)'!$F$16,IF($H594='Lookup (hidden)'!$F$17,1,0),0),0),0),0),0)</f>
        <v>0</v>
      </c>
      <c r="B594" s="47" t="s">
        <v>69</v>
      </c>
      <c r="C594" s="59"/>
      <c r="D594" s="47" t="s">
        <v>37</v>
      </c>
      <c r="E594" s="47" t="s">
        <v>74</v>
      </c>
      <c r="F594" s="47" t="s">
        <v>37</v>
      </c>
      <c r="G594" s="47" t="s">
        <v>37</v>
      </c>
      <c r="H594" s="47" t="s">
        <v>72</v>
      </c>
      <c r="I594" s="47" t="s">
        <v>96</v>
      </c>
      <c r="J594" s="48">
        <v>35163060.859968498</v>
      </c>
      <c r="K594" s="48">
        <v>32822942.0199426</v>
      </c>
      <c r="L594" s="48">
        <v>34210807.029950202</v>
      </c>
      <c r="M594" s="48">
        <v>30221656.5599434</v>
      </c>
      <c r="N594" s="48">
        <v>8013180.9899942996</v>
      </c>
      <c r="O594" s="48">
        <v>12594213.8199869</v>
      </c>
      <c r="P594" s="48">
        <v>13275602.519987199</v>
      </c>
      <c r="Q594" s="48">
        <v>12350668.6499887</v>
      </c>
    </row>
    <row r="595" spans="1:17" x14ac:dyDescent="0.3">
      <c r="A595" s="34">
        <f>IF($B595='Lookup (hidden)'!$F$12,IF($E595='Lookup (hidden)'!$F$13,IF($D595='Lookup (hidden)'!$F$14,IF($F595='Lookup (hidden)'!$F$15,IF($G595='Lookup (hidden)'!$F$16,IF($H595='Lookup (hidden)'!$F$17,1,0),0),0),0),0),0)</f>
        <v>0</v>
      </c>
      <c r="B595" s="47" t="s">
        <v>69</v>
      </c>
      <c r="C595" s="59"/>
      <c r="D595" s="47" t="s">
        <v>37</v>
      </c>
      <c r="E595" s="47" t="s">
        <v>74</v>
      </c>
      <c r="F595" s="47" t="s">
        <v>37</v>
      </c>
      <c r="G595" s="47" t="s">
        <v>37</v>
      </c>
      <c r="H595" s="47" t="s">
        <v>72</v>
      </c>
      <c r="I595" s="47" t="s">
        <v>97</v>
      </c>
      <c r="J595" s="48">
        <v>100045</v>
      </c>
      <c r="K595" s="48">
        <v>98986.670000000304</v>
      </c>
      <c r="L595" s="48">
        <v>113427.960000001</v>
      </c>
      <c r="M595" s="48">
        <v>4474251.4400015101</v>
      </c>
      <c r="N595" s="48">
        <v>29299623.340044599</v>
      </c>
      <c r="O595" s="48">
        <v>25614562.740021199</v>
      </c>
      <c r="P595" s="48">
        <v>27648541.550039101</v>
      </c>
      <c r="Q595" s="48">
        <v>31729377.7400719</v>
      </c>
    </row>
    <row r="596" spans="1:17" x14ac:dyDescent="0.3">
      <c r="A596" s="34">
        <f>IF($B596='Lookup (hidden)'!$F$12,IF($E596='Lookup (hidden)'!$F$13,IF($D596='Lookup (hidden)'!$F$14,IF($F596='Lookup (hidden)'!$F$15,IF($G596='Lookup (hidden)'!$F$16,IF($H596='Lookup (hidden)'!$F$17,1,0),0),0),0),0),0)</f>
        <v>0</v>
      </c>
      <c r="B596" s="47" t="s">
        <v>69</v>
      </c>
      <c r="C596" s="59"/>
      <c r="D596" s="47" t="s">
        <v>37</v>
      </c>
      <c r="E596" s="47" t="s">
        <v>70</v>
      </c>
      <c r="F596" s="47" t="s">
        <v>37</v>
      </c>
      <c r="G596" s="47" t="s">
        <v>37</v>
      </c>
      <c r="H596" s="47" t="s">
        <v>72</v>
      </c>
      <c r="I596" s="47" t="s">
        <v>96</v>
      </c>
      <c r="J596" s="48">
        <v>19722568.789963301</v>
      </c>
      <c r="K596" s="48">
        <v>18837453.569965601</v>
      </c>
      <c r="L596" s="48">
        <v>19521100.759965099</v>
      </c>
      <c r="M596" s="48">
        <v>17752611.409970801</v>
      </c>
      <c r="N596" s="48">
        <v>5656511.7099984298</v>
      </c>
      <c r="O596" s="48">
        <v>8162307.5899936203</v>
      </c>
      <c r="P596" s="48">
        <v>8529445.0799930692</v>
      </c>
      <c r="Q596" s="48">
        <v>8014375.1799938502</v>
      </c>
    </row>
    <row r="597" spans="1:17" x14ac:dyDescent="0.3">
      <c r="A597" s="34">
        <f>IF($B597='Lookup (hidden)'!$F$12,IF($E597='Lookup (hidden)'!$F$13,IF($D597='Lookup (hidden)'!$F$14,IF($F597='Lookup (hidden)'!$F$15,IF($G597='Lookup (hidden)'!$F$16,IF($H597='Lookup (hidden)'!$F$17,1,0),0),0),0),0),0)</f>
        <v>0</v>
      </c>
      <c r="B597" s="47" t="s">
        <v>69</v>
      </c>
      <c r="C597" s="59"/>
      <c r="D597" s="47" t="s">
        <v>37</v>
      </c>
      <c r="E597" s="47" t="s">
        <v>70</v>
      </c>
      <c r="F597" s="47" t="s">
        <v>37</v>
      </c>
      <c r="G597" s="47" t="s">
        <v>37</v>
      </c>
      <c r="H597" s="47" t="s">
        <v>72</v>
      </c>
      <c r="I597" s="47" t="s">
        <v>97</v>
      </c>
      <c r="J597" s="48">
        <v>65060.729999999799</v>
      </c>
      <c r="K597" s="48">
        <v>65875.6599999998</v>
      </c>
      <c r="L597" s="48">
        <v>73534.209999999905</v>
      </c>
      <c r="M597" s="48">
        <v>2149520.4000006602</v>
      </c>
      <c r="N597" s="48">
        <v>14141216.4499704</v>
      </c>
      <c r="O597" s="48">
        <v>12181388.6199771</v>
      </c>
      <c r="P597" s="48">
        <v>12987132.6699735</v>
      </c>
      <c r="Q597" s="48">
        <v>14935317.719965</v>
      </c>
    </row>
    <row r="598" spans="1:17" x14ac:dyDescent="0.3">
      <c r="A598" s="34">
        <f>IF($B598='Lookup (hidden)'!$F$12,IF($E598='Lookup (hidden)'!$F$13,IF($D598='Lookup (hidden)'!$F$14,IF($F598='Lookup (hidden)'!$F$15,IF($G598='Lookup (hidden)'!$F$16,IF($H598='Lookup (hidden)'!$F$17,1,0),0),0),0),0),0)</f>
        <v>0</v>
      </c>
      <c r="B598" s="47" t="s">
        <v>69</v>
      </c>
      <c r="C598" s="59"/>
      <c r="D598" s="47" t="s">
        <v>37</v>
      </c>
      <c r="E598" s="47" t="s">
        <v>74</v>
      </c>
      <c r="F598" s="47" t="s">
        <v>37</v>
      </c>
      <c r="G598" s="47" t="s">
        <v>37</v>
      </c>
      <c r="H598" s="47" t="s">
        <v>76</v>
      </c>
      <c r="I598" s="47" t="s">
        <v>96</v>
      </c>
      <c r="J598" s="48">
        <v>49923457.6000949</v>
      </c>
      <c r="K598" s="48">
        <v>46464367.990087301</v>
      </c>
      <c r="L598" s="48">
        <v>47922504.820092</v>
      </c>
      <c r="M598" s="48">
        <v>42825522.370078102</v>
      </c>
      <c r="N598" s="48">
        <v>15162001.209999699</v>
      </c>
      <c r="O598" s="48">
        <v>18995703.1899966</v>
      </c>
      <c r="P598" s="48">
        <v>20445221.609993901</v>
      </c>
      <c r="Q598" s="48">
        <v>20582808.6199953</v>
      </c>
    </row>
    <row r="599" spans="1:17" x14ac:dyDescent="0.3">
      <c r="A599" s="34">
        <f>IF($B599='Lookup (hidden)'!$F$12,IF($E599='Lookup (hidden)'!$F$13,IF($D599='Lookup (hidden)'!$F$14,IF($F599='Lookup (hidden)'!$F$15,IF($G599='Lookup (hidden)'!$F$16,IF($H599='Lookup (hidden)'!$F$17,1,0),0),0),0),0),0)</f>
        <v>0</v>
      </c>
      <c r="B599" s="47" t="s">
        <v>69</v>
      </c>
      <c r="C599" s="59"/>
      <c r="D599" s="47" t="s">
        <v>37</v>
      </c>
      <c r="E599" s="47" t="s">
        <v>74</v>
      </c>
      <c r="F599" s="47" t="s">
        <v>37</v>
      </c>
      <c r="G599" s="47" t="s">
        <v>37</v>
      </c>
      <c r="H599" s="47" t="s">
        <v>76</v>
      </c>
      <c r="I599" s="47" t="s">
        <v>97</v>
      </c>
      <c r="J599" s="48">
        <v>125729.25999999901</v>
      </c>
      <c r="K599" s="48">
        <v>117945.89</v>
      </c>
      <c r="L599" s="48">
        <v>164399.44000000099</v>
      </c>
      <c r="M599" s="48">
        <v>3820574.3100000801</v>
      </c>
      <c r="N599" s="48">
        <v>36056891.209999301</v>
      </c>
      <c r="O599" s="48">
        <v>31630752.619995601</v>
      </c>
      <c r="P599" s="48">
        <v>33720516.619995996</v>
      </c>
      <c r="Q599" s="48">
        <v>36363159.960000202</v>
      </c>
    </row>
    <row r="600" spans="1:17" x14ac:dyDescent="0.3">
      <c r="A600" s="34">
        <f>IF($B600='Lookup (hidden)'!$F$12,IF($E600='Lookup (hidden)'!$F$13,IF($D600='Lookup (hidden)'!$F$14,IF($F600='Lookup (hidden)'!$F$15,IF($G600='Lookup (hidden)'!$F$16,IF($H600='Lookup (hidden)'!$F$17,1,0),0),0),0),0),0)</f>
        <v>0</v>
      </c>
      <c r="B600" s="47" t="s">
        <v>69</v>
      </c>
      <c r="C600" s="59"/>
      <c r="D600" s="47" t="s">
        <v>37</v>
      </c>
      <c r="E600" s="47" t="s">
        <v>70</v>
      </c>
      <c r="F600" s="47" t="s">
        <v>37</v>
      </c>
      <c r="G600" s="47" t="s">
        <v>37</v>
      </c>
      <c r="H600" s="47" t="s">
        <v>76</v>
      </c>
      <c r="I600" s="47" t="s">
        <v>96</v>
      </c>
      <c r="J600" s="48">
        <v>32408159.360054199</v>
      </c>
      <c r="K600" s="48">
        <v>30503982.780044999</v>
      </c>
      <c r="L600" s="48">
        <v>31661399.940051399</v>
      </c>
      <c r="M600" s="48">
        <v>28611159.220035501</v>
      </c>
      <c r="N600" s="48">
        <v>12469207.840001799</v>
      </c>
      <c r="O600" s="48">
        <v>14614073.730001099</v>
      </c>
      <c r="P600" s="48">
        <v>15052500.4700011</v>
      </c>
      <c r="Q600" s="48">
        <v>14727777.4000009</v>
      </c>
    </row>
    <row r="601" spans="1:17" x14ac:dyDescent="0.3">
      <c r="A601" s="34">
        <f>IF($B601='Lookup (hidden)'!$F$12,IF($E601='Lookup (hidden)'!$F$13,IF($D601='Lookup (hidden)'!$F$14,IF($F601='Lookup (hidden)'!$F$15,IF($G601='Lookup (hidden)'!$F$16,IF($H601='Lookup (hidden)'!$F$17,1,0),0),0),0),0),0)</f>
        <v>0</v>
      </c>
      <c r="B601" s="47" t="s">
        <v>69</v>
      </c>
      <c r="C601" s="59"/>
      <c r="D601" s="47" t="s">
        <v>37</v>
      </c>
      <c r="E601" s="47" t="s">
        <v>70</v>
      </c>
      <c r="F601" s="47" t="s">
        <v>37</v>
      </c>
      <c r="G601" s="47" t="s">
        <v>37</v>
      </c>
      <c r="H601" s="47" t="s">
        <v>76</v>
      </c>
      <c r="I601" s="47" t="s">
        <v>97</v>
      </c>
      <c r="J601" s="48">
        <v>69562.719999999797</v>
      </c>
      <c r="K601" s="48">
        <v>69881.569999999803</v>
      </c>
      <c r="L601" s="48">
        <v>82066.199999999706</v>
      </c>
      <c r="M601" s="48">
        <v>2055782.44000002</v>
      </c>
      <c r="N601" s="48">
        <v>19074035.419997498</v>
      </c>
      <c r="O601" s="48">
        <v>16972450.089997798</v>
      </c>
      <c r="P601" s="48">
        <v>17585187.329997901</v>
      </c>
      <c r="Q601" s="48">
        <v>18574929.0999979</v>
      </c>
    </row>
    <row r="602" spans="1:17" x14ac:dyDescent="0.3">
      <c r="A602" s="34">
        <f>IF($B602='Lookup (hidden)'!$F$12,IF($E602='Lookup (hidden)'!$F$13,IF($D602='Lookup (hidden)'!$F$14,IF($F602='Lookup (hidden)'!$F$15,IF($G602='Lookup (hidden)'!$F$16,IF($H602='Lookup (hidden)'!$F$17,1,0),0),0),0),0),0)</f>
        <v>0</v>
      </c>
      <c r="B602" s="47" t="s">
        <v>69</v>
      </c>
      <c r="C602" s="59"/>
      <c r="D602" s="47" t="s">
        <v>37</v>
      </c>
      <c r="E602" s="47" t="s">
        <v>74</v>
      </c>
      <c r="F602" s="47" t="s">
        <v>37</v>
      </c>
      <c r="G602" s="47" t="s">
        <v>37</v>
      </c>
      <c r="H602" s="47" t="s">
        <v>79</v>
      </c>
      <c r="I602" s="47" t="s">
        <v>96</v>
      </c>
      <c r="J602" s="48">
        <v>879861.64999997604</v>
      </c>
      <c r="K602" s="48">
        <v>771576.14999998</v>
      </c>
      <c r="L602" s="48">
        <v>878085.38999997196</v>
      </c>
      <c r="M602" s="48">
        <v>829976.49999997998</v>
      </c>
      <c r="N602" s="48">
        <v>230940.66000000099</v>
      </c>
      <c r="O602" s="48">
        <v>359128.079999996</v>
      </c>
      <c r="P602" s="48">
        <v>476896.34999999299</v>
      </c>
      <c r="Q602" s="48">
        <v>478235.86999999202</v>
      </c>
    </row>
    <row r="603" spans="1:17" x14ac:dyDescent="0.3">
      <c r="A603" s="34">
        <f>IF($B603='Lookup (hidden)'!$F$12,IF($E603='Lookup (hidden)'!$F$13,IF($D603='Lookup (hidden)'!$F$14,IF($F603='Lookup (hidden)'!$F$15,IF($G603='Lookup (hidden)'!$F$16,IF($H603='Lookup (hidden)'!$F$17,1,0),0),0),0),0),0)</f>
        <v>0</v>
      </c>
      <c r="B603" s="47" t="s">
        <v>69</v>
      </c>
      <c r="C603" s="59"/>
      <c r="D603" s="47" t="s">
        <v>37</v>
      </c>
      <c r="E603" s="47" t="s">
        <v>74</v>
      </c>
      <c r="F603" s="47" t="s">
        <v>37</v>
      </c>
      <c r="G603" s="47" t="s">
        <v>37</v>
      </c>
      <c r="H603" s="47" t="s">
        <v>79</v>
      </c>
      <c r="I603" s="47" t="s">
        <v>97</v>
      </c>
      <c r="J603" s="48">
        <v>568.25</v>
      </c>
      <c r="K603" s="48">
        <v>937.2</v>
      </c>
      <c r="L603" s="48">
        <v>1072.8499999999999</v>
      </c>
      <c r="M603" s="48">
        <v>78734.740000000005</v>
      </c>
      <c r="N603" s="48">
        <v>692114.28</v>
      </c>
      <c r="O603" s="48">
        <v>594298.41999999795</v>
      </c>
      <c r="P603" s="48">
        <v>639455.86999999802</v>
      </c>
      <c r="Q603" s="48">
        <v>756469.93</v>
      </c>
    </row>
    <row r="604" spans="1:17" x14ac:dyDescent="0.3">
      <c r="A604" s="34">
        <f>IF($B604='Lookup (hidden)'!$F$12,IF($E604='Lookup (hidden)'!$F$13,IF($D604='Lookup (hidden)'!$F$14,IF($F604='Lookup (hidden)'!$F$15,IF($G604='Lookup (hidden)'!$F$16,IF($H604='Lookup (hidden)'!$F$17,1,0),0),0),0),0),0)</f>
        <v>0</v>
      </c>
      <c r="B604" s="47" t="s">
        <v>69</v>
      </c>
      <c r="C604" s="59"/>
      <c r="D604" s="47" t="s">
        <v>37</v>
      </c>
      <c r="E604" s="47" t="s">
        <v>70</v>
      </c>
      <c r="F604" s="47" t="s">
        <v>37</v>
      </c>
      <c r="G604" s="47" t="s">
        <v>37</v>
      </c>
      <c r="H604" s="47" t="s">
        <v>79</v>
      </c>
      <c r="I604" s="47" t="s">
        <v>96</v>
      </c>
      <c r="J604" s="49">
        <v>645834.86999999103</v>
      </c>
      <c r="K604" s="49">
        <v>565887.200000001</v>
      </c>
      <c r="L604" s="49">
        <v>649791.24999999104</v>
      </c>
      <c r="M604" s="48">
        <v>576845.12999999896</v>
      </c>
      <c r="N604" s="48">
        <v>153604.890000001</v>
      </c>
      <c r="O604" s="48">
        <v>216014.92</v>
      </c>
      <c r="P604" s="48">
        <v>235130.19</v>
      </c>
      <c r="Q604" s="48">
        <v>242047</v>
      </c>
    </row>
    <row r="605" spans="1:17" x14ac:dyDescent="0.3">
      <c r="A605" s="34">
        <f>IF($B605='Lookup (hidden)'!$F$12,IF($E605='Lookup (hidden)'!$F$13,IF($D605='Lookup (hidden)'!$F$14,IF($F605='Lookup (hidden)'!$F$15,IF($G605='Lookup (hidden)'!$F$16,IF($H605='Lookup (hidden)'!$F$17,1,0),0),0),0),0),0)</f>
        <v>0</v>
      </c>
      <c r="B605" s="47" t="s">
        <v>69</v>
      </c>
      <c r="C605" s="59"/>
      <c r="D605" s="47" t="s">
        <v>37</v>
      </c>
      <c r="E605" s="47" t="s">
        <v>70</v>
      </c>
      <c r="F605" s="47" t="s">
        <v>37</v>
      </c>
      <c r="G605" s="47" t="s">
        <v>37</v>
      </c>
      <c r="H605" s="47" t="s">
        <v>79</v>
      </c>
      <c r="I605" s="47" t="s">
        <v>97</v>
      </c>
      <c r="J605" s="48">
        <v>731.8</v>
      </c>
      <c r="K605" s="48">
        <v>471.15</v>
      </c>
      <c r="L605" s="48">
        <v>631.25</v>
      </c>
      <c r="M605" s="48">
        <v>53530.07</v>
      </c>
      <c r="N605" s="48">
        <v>499385.59999999899</v>
      </c>
      <c r="O605" s="48">
        <v>386545.28</v>
      </c>
      <c r="P605" s="48">
        <v>457066.64999999898</v>
      </c>
      <c r="Q605" s="48">
        <v>518771.44999999797</v>
      </c>
    </row>
    <row r="606" spans="1:17" x14ac:dyDescent="0.3">
      <c r="A606" s="34">
        <f>IF($B606='Lookup (hidden)'!$F$12,IF($E606='Lookup (hidden)'!$F$13,IF($D606='Lookup (hidden)'!$F$14,IF($F606='Lookup (hidden)'!$F$15,IF($G606='Lookup (hidden)'!$F$16,IF($H606='Lookup (hidden)'!$F$17,1,0),0),0),0),0),0)</f>
        <v>0</v>
      </c>
      <c r="B606" s="47" t="s">
        <v>77</v>
      </c>
      <c r="C606" s="59"/>
      <c r="D606" s="47" t="s">
        <v>37</v>
      </c>
      <c r="E606" s="47" t="s">
        <v>74</v>
      </c>
      <c r="F606" s="47" t="s">
        <v>37</v>
      </c>
      <c r="G606" s="47" t="s">
        <v>37</v>
      </c>
      <c r="H606" s="47" t="s">
        <v>72</v>
      </c>
      <c r="I606" s="47" t="s">
        <v>96</v>
      </c>
      <c r="J606" s="48">
        <v>1550841.73000005</v>
      </c>
      <c r="K606" s="48">
        <v>1560537.3899999701</v>
      </c>
      <c r="L606" s="48">
        <v>1713976.99</v>
      </c>
      <c r="M606" s="48">
        <v>1469228.02</v>
      </c>
      <c r="N606" s="48">
        <v>209134.46999999101</v>
      </c>
      <c r="O606" s="48">
        <v>731922.99000010395</v>
      </c>
      <c r="P606" s="48">
        <v>721884.15999999596</v>
      </c>
      <c r="Q606" s="48">
        <v>720142.26999999804</v>
      </c>
    </row>
    <row r="607" spans="1:17" x14ac:dyDescent="0.3">
      <c r="A607" s="34">
        <f>IF($B607='Lookup (hidden)'!$F$12,IF($E607='Lookup (hidden)'!$F$13,IF($D607='Lookup (hidden)'!$F$14,IF($F607='Lookup (hidden)'!$F$15,IF($G607='Lookup (hidden)'!$F$16,IF($H607='Lookup (hidden)'!$F$17,1,0),0),0),0),0),0)</f>
        <v>0</v>
      </c>
      <c r="B607" s="47" t="s">
        <v>77</v>
      </c>
      <c r="C607" s="59"/>
      <c r="D607" s="47" t="s">
        <v>37</v>
      </c>
      <c r="E607" s="47" t="s">
        <v>74</v>
      </c>
      <c r="F607" s="47" t="s">
        <v>37</v>
      </c>
      <c r="G607" s="47" t="s">
        <v>37</v>
      </c>
      <c r="H607" s="47" t="s">
        <v>72</v>
      </c>
      <c r="I607" s="47" t="s">
        <v>97</v>
      </c>
      <c r="J607" s="49">
        <v>0</v>
      </c>
      <c r="K607" s="49">
        <v>0</v>
      </c>
      <c r="L607" s="49">
        <v>0</v>
      </c>
      <c r="M607" s="48">
        <v>211551.9</v>
      </c>
      <c r="N607" s="48">
        <v>575265.60000000196</v>
      </c>
      <c r="O607" s="48">
        <v>1016250.1</v>
      </c>
      <c r="P607" s="48">
        <v>1166586.5</v>
      </c>
      <c r="Q607" s="48">
        <v>337498.84999998898</v>
      </c>
    </row>
    <row r="608" spans="1:17" x14ac:dyDescent="0.3">
      <c r="A608" s="34">
        <f>IF($B608='Lookup (hidden)'!$F$12,IF($E608='Lookup (hidden)'!$F$13,IF($D608='Lookup (hidden)'!$F$14,IF($F608='Lookup (hidden)'!$F$15,IF($G608='Lookup (hidden)'!$F$16,IF($H608='Lookup (hidden)'!$F$17,1,0),0),0),0),0),0)</f>
        <v>0</v>
      </c>
      <c r="B608" s="47" t="s">
        <v>77</v>
      </c>
      <c r="C608" s="59"/>
      <c r="D608" s="47" t="s">
        <v>37</v>
      </c>
      <c r="E608" s="47" t="s">
        <v>70</v>
      </c>
      <c r="F608" s="47" t="s">
        <v>37</v>
      </c>
      <c r="G608" s="47" t="s">
        <v>37</v>
      </c>
      <c r="H608" s="47" t="s">
        <v>72</v>
      </c>
      <c r="I608" s="47" t="s">
        <v>96</v>
      </c>
      <c r="J608" s="49">
        <v>799039.15000001597</v>
      </c>
      <c r="K608" s="49">
        <v>809996.49</v>
      </c>
      <c r="L608" s="49">
        <v>846737.22000000102</v>
      </c>
      <c r="M608" s="48">
        <v>761644.83000000403</v>
      </c>
      <c r="N608" s="48">
        <v>124234.760000001</v>
      </c>
      <c r="O608" s="48">
        <v>418481.22999998298</v>
      </c>
      <c r="P608" s="48">
        <v>406931.46999999799</v>
      </c>
      <c r="Q608" s="48">
        <v>401222.22</v>
      </c>
    </row>
    <row r="609" spans="1:17" x14ac:dyDescent="0.3">
      <c r="A609" s="34">
        <f>IF($B609='Lookup (hidden)'!$F$12,IF($E609='Lookup (hidden)'!$F$13,IF($D609='Lookup (hidden)'!$F$14,IF($F609='Lookup (hidden)'!$F$15,IF($G609='Lookup (hidden)'!$F$16,IF($H609='Lookup (hidden)'!$F$17,1,0),0),0),0),0),0)</f>
        <v>0</v>
      </c>
      <c r="B609" s="47" t="s">
        <v>77</v>
      </c>
      <c r="C609" s="59"/>
      <c r="D609" s="47" t="s">
        <v>37</v>
      </c>
      <c r="E609" s="47" t="s">
        <v>70</v>
      </c>
      <c r="F609" s="47" t="s">
        <v>37</v>
      </c>
      <c r="G609" s="47" t="s">
        <v>37</v>
      </c>
      <c r="H609" s="47" t="s">
        <v>72</v>
      </c>
      <c r="I609" s="47" t="s">
        <v>97</v>
      </c>
      <c r="J609" s="49">
        <v>0</v>
      </c>
      <c r="K609" s="49">
        <v>0</v>
      </c>
      <c r="L609" s="49">
        <v>0</v>
      </c>
      <c r="M609" s="48">
        <v>92917.2</v>
      </c>
      <c r="N609" s="48">
        <v>234190.8</v>
      </c>
      <c r="O609" s="48">
        <v>428504.2</v>
      </c>
      <c r="P609" s="48">
        <v>487131.9</v>
      </c>
      <c r="Q609" s="48">
        <v>125943.50000000199</v>
      </c>
    </row>
    <row r="610" spans="1:17" x14ac:dyDescent="0.3">
      <c r="A610" s="34">
        <f>IF($B610='Lookup (hidden)'!$F$12,IF($E610='Lookup (hidden)'!$F$13,IF($D610='Lookup (hidden)'!$F$14,IF($F610='Lookup (hidden)'!$F$15,IF($G610='Lookup (hidden)'!$F$16,IF($H610='Lookup (hidden)'!$F$17,1,0),0),0),0),0),0)</f>
        <v>0</v>
      </c>
      <c r="B610" s="47" t="s">
        <v>77</v>
      </c>
      <c r="C610" s="59"/>
      <c r="D610" s="47" t="s">
        <v>37</v>
      </c>
      <c r="E610" s="47" t="s">
        <v>74</v>
      </c>
      <c r="F610" s="47" t="s">
        <v>37</v>
      </c>
      <c r="G610" s="47" t="s">
        <v>37</v>
      </c>
      <c r="H610" s="47" t="s">
        <v>76</v>
      </c>
      <c r="I610" s="47" t="s">
        <v>96</v>
      </c>
      <c r="J610" s="48">
        <v>2071701.3100000101</v>
      </c>
      <c r="K610" s="48">
        <v>1933252.0500000101</v>
      </c>
      <c r="L610" s="48">
        <v>2181065.9200002099</v>
      </c>
      <c r="M610" s="48">
        <v>1957905.1800005201</v>
      </c>
      <c r="N610" s="48">
        <v>597239.40999996103</v>
      </c>
      <c r="O610" s="48">
        <v>1492318.22000004</v>
      </c>
      <c r="P610" s="48">
        <v>1416095.84</v>
      </c>
      <c r="Q610" s="48">
        <v>1348535.9000000199</v>
      </c>
    </row>
    <row r="611" spans="1:17" x14ac:dyDescent="0.3">
      <c r="A611" s="34">
        <f>IF($B611='Lookup (hidden)'!$F$12,IF($E611='Lookup (hidden)'!$F$13,IF($D611='Lookup (hidden)'!$F$14,IF($F611='Lookup (hidden)'!$F$15,IF($G611='Lookup (hidden)'!$F$16,IF($H611='Lookup (hidden)'!$F$17,1,0),0),0),0),0),0)</f>
        <v>0</v>
      </c>
      <c r="B611" s="47" t="s">
        <v>77</v>
      </c>
      <c r="C611" s="59"/>
      <c r="D611" s="47" t="s">
        <v>37</v>
      </c>
      <c r="E611" s="47" t="s">
        <v>74</v>
      </c>
      <c r="F611" s="47" t="s">
        <v>37</v>
      </c>
      <c r="G611" s="47" t="s">
        <v>37</v>
      </c>
      <c r="H611" s="47" t="s">
        <v>76</v>
      </c>
      <c r="I611" s="47" t="s">
        <v>97</v>
      </c>
      <c r="J611" s="49">
        <v>0</v>
      </c>
      <c r="K611" s="49">
        <v>0</v>
      </c>
      <c r="L611" s="49">
        <v>0</v>
      </c>
      <c r="M611" s="48">
        <v>69637.499999999302</v>
      </c>
      <c r="N611" s="48">
        <v>720707.09999990603</v>
      </c>
      <c r="O611" s="48">
        <v>879573.69999986095</v>
      </c>
      <c r="P611" s="48">
        <v>1048904.99999982</v>
      </c>
      <c r="Q611" s="48">
        <v>1227347.79999998</v>
      </c>
    </row>
    <row r="612" spans="1:17" x14ac:dyDescent="0.3">
      <c r="A612" s="34">
        <f>IF($B612='Lookup (hidden)'!$F$12,IF($E612='Lookup (hidden)'!$F$13,IF($D612='Lookup (hidden)'!$F$14,IF($F612='Lookup (hidden)'!$F$15,IF($G612='Lookup (hidden)'!$F$16,IF($H612='Lookup (hidden)'!$F$17,1,0),0),0),0),0),0)</f>
        <v>0</v>
      </c>
      <c r="B612" s="47" t="s">
        <v>77</v>
      </c>
      <c r="C612" s="59"/>
      <c r="D612" s="47" t="s">
        <v>37</v>
      </c>
      <c r="E612" s="47" t="s">
        <v>70</v>
      </c>
      <c r="F612" s="47" t="s">
        <v>37</v>
      </c>
      <c r="G612" s="47" t="s">
        <v>37</v>
      </c>
      <c r="H612" s="47" t="s">
        <v>76</v>
      </c>
      <c r="I612" s="47" t="s">
        <v>96</v>
      </c>
      <c r="J612" s="48">
        <v>1157422.6200000001</v>
      </c>
      <c r="K612" s="48">
        <v>1098178.72</v>
      </c>
      <c r="L612" s="48">
        <v>1215728.35999991</v>
      </c>
      <c r="M612" s="48">
        <v>1102843.6199997901</v>
      </c>
      <c r="N612" s="48">
        <v>403753.51999998302</v>
      </c>
      <c r="O612" s="48">
        <v>897563.87999986694</v>
      </c>
      <c r="P612" s="48">
        <v>880038.93999989599</v>
      </c>
      <c r="Q612" s="48">
        <v>851295.31999991904</v>
      </c>
    </row>
    <row r="613" spans="1:17" x14ac:dyDescent="0.3">
      <c r="A613" s="34">
        <f>IF($B613='Lookup (hidden)'!$F$12,IF($E613='Lookup (hidden)'!$F$13,IF($D613='Lookup (hidden)'!$F$14,IF($F613='Lookup (hidden)'!$F$15,IF($G613='Lookup (hidden)'!$F$16,IF($H613='Lookup (hidden)'!$F$17,1,0),0),0),0),0),0)</f>
        <v>0</v>
      </c>
      <c r="B613" s="47" t="s">
        <v>77</v>
      </c>
      <c r="C613" s="59"/>
      <c r="D613" s="47" t="s">
        <v>37</v>
      </c>
      <c r="E613" s="47" t="s">
        <v>70</v>
      </c>
      <c r="F613" s="47" t="s">
        <v>37</v>
      </c>
      <c r="G613" s="47" t="s">
        <v>37</v>
      </c>
      <c r="H613" s="47" t="s">
        <v>76</v>
      </c>
      <c r="I613" s="47" t="s">
        <v>97</v>
      </c>
      <c r="J613" s="49">
        <v>0</v>
      </c>
      <c r="K613" s="49">
        <v>0</v>
      </c>
      <c r="L613" s="49">
        <v>0</v>
      </c>
      <c r="M613" s="48">
        <v>31358.999999999902</v>
      </c>
      <c r="N613" s="48">
        <v>331301.89999999502</v>
      </c>
      <c r="O613" s="48">
        <v>356462.09999999299</v>
      </c>
      <c r="P613" s="48">
        <v>407226.89999997901</v>
      </c>
      <c r="Q613" s="48">
        <v>499564.89999994799</v>
      </c>
    </row>
    <row r="614" spans="1:17" x14ac:dyDescent="0.3">
      <c r="A614" s="34">
        <f>IF($B614='Lookup (hidden)'!$F$12,IF($E614='Lookup (hidden)'!$F$13,IF($D614='Lookup (hidden)'!$F$14,IF($F614='Lookup (hidden)'!$F$15,IF($G614='Lookup (hidden)'!$F$16,IF($H614='Lookup (hidden)'!$F$17,1,0),0),0),0),0),0)</f>
        <v>0</v>
      </c>
      <c r="B614" s="47" t="s">
        <v>77</v>
      </c>
      <c r="C614" s="59"/>
      <c r="D614" s="47" t="s">
        <v>37</v>
      </c>
      <c r="E614" s="47" t="s">
        <v>74</v>
      </c>
      <c r="F614" s="47" t="s">
        <v>37</v>
      </c>
      <c r="G614" s="47" t="s">
        <v>37</v>
      </c>
      <c r="H614" s="47" t="s">
        <v>79</v>
      </c>
      <c r="I614" s="47" t="s">
        <v>96</v>
      </c>
      <c r="J614" s="49">
        <v>37558.76</v>
      </c>
      <c r="K614" s="49">
        <v>37375.4</v>
      </c>
      <c r="L614" s="49">
        <v>47277.309999999801</v>
      </c>
      <c r="M614" s="48">
        <v>47423.6599999998</v>
      </c>
      <c r="N614" s="48">
        <v>6979.5</v>
      </c>
      <c r="O614" s="48">
        <v>29908.2600000001</v>
      </c>
      <c r="P614" s="48">
        <v>35536.8500000001</v>
      </c>
      <c r="Q614" s="48">
        <v>49905.160000000098</v>
      </c>
    </row>
    <row r="615" spans="1:17" x14ac:dyDescent="0.3">
      <c r="A615" s="34">
        <f>IF($B615='Lookup (hidden)'!$F$12,IF($E615='Lookup (hidden)'!$F$13,IF($D615='Lookup (hidden)'!$F$14,IF($F615='Lookup (hidden)'!$F$15,IF($G615='Lookup (hidden)'!$F$16,IF($H615='Lookup (hidden)'!$F$17,1,0),0),0),0),0),0)</f>
        <v>0</v>
      </c>
      <c r="B615" s="47" t="s">
        <v>77</v>
      </c>
      <c r="C615" s="59"/>
      <c r="D615" s="47" t="s">
        <v>37</v>
      </c>
      <c r="E615" s="47" t="s">
        <v>74</v>
      </c>
      <c r="F615" s="47" t="s">
        <v>37</v>
      </c>
      <c r="G615" s="47" t="s">
        <v>37</v>
      </c>
      <c r="H615" s="47" t="s">
        <v>79</v>
      </c>
      <c r="I615" s="47" t="s">
        <v>97</v>
      </c>
      <c r="J615" s="49">
        <v>0</v>
      </c>
      <c r="K615" s="49">
        <v>0</v>
      </c>
      <c r="L615" s="49">
        <v>0</v>
      </c>
      <c r="M615" s="48">
        <v>2438.4</v>
      </c>
      <c r="N615" s="48">
        <v>17725.5</v>
      </c>
      <c r="O615" s="48">
        <v>18021</v>
      </c>
      <c r="P615" s="48">
        <v>29189.3</v>
      </c>
      <c r="Q615" s="48">
        <v>28915.5999999999</v>
      </c>
    </row>
    <row r="616" spans="1:17" x14ac:dyDescent="0.3">
      <c r="A616" s="34">
        <f>IF($B616='Lookup (hidden)'!$F$12,IF($E616='Lookup (hidden)'!$F$13,IF($D616='Lookup (hidden)'!$F$14,IF($F616='Lookup (hidden)'!$F$15,IF($G616='Lookup (hidden)'!$F$16,IF($H616='Lookup (hidden)'!$F$17,1,0),0),0),0),0),0)</f>
        <v>0</v>
      </c>
      <c r="B616" s="47" t="s">
        <v>77</v>
      </c>
      <c r="C616" s="59"/>
      <c r="D616" s="47" t="s">
        <v>37</v>
      </c>
      <c r="E616" s="47" t="s">
        <v>70</v>
      </c>
      <c r="F616" s="47" t="s">
        <v>37</v>
      </c>
      <c r="G616" s="47" t="s">
        <v>37</v>
      </c>
      <c r="H616" s="47" t="s">
        <v>79</v>
      </c>
      <c r="I616" s="47" t="s">
        <v>96</v>
      </c>
      <c r="J616" s="48">
        <v>26220.380000000099</v>
      </c>
      <c r="K616" s="48">
        <v>23308.7</v>
      </c>
      <c r="L616" s="48">
        <v>29042.12</v>
      </c>
      <c r="M616" s="48">
        <v>22031.39</v>
      </c>
      <c r="N616" s="48">
        <v>2603.1</v>
      </c>
      <c r="O616" s="48">
        <v>15443</v>
      </c>
      <c r="P616" s="48">
        <v>16568</v>
      </c>
      <c r="Q616" s="48">
        <v>21966.639999999999</v>
      </c>
    </row>
    <row r="617" spans="1:17" x14ac:dyDescent="0.3">
      <c r="A617" s="34">
        <f>IF($B617='Lookup (hidden)'!$F$12,IF($E617='Lookup (hidden)'!$F$13,IF($D617='Lookup (hidden)'!$F$14,IF($F617='Lookup (hidden)'!$F$15,IF($G617='Lookup (hidden)'!$F$16,IF($H617='Lookup (hidden)'!$F$17,1,0),0),0),0),0),0)</f>
        <v>0</v>
      </c>
      <c r="B617" s="47" t="s">
        <v>77</v>
      </c>
      <c r="C617" s="59"/>
      <c r="D617" s="47" t="s">
        <v>37</v>
      </c>
      <c r="E617" s="47" t="s">
        <v>70</v>
      </c>
      <c r="F617" s="47" t="s">
        <v>37</v>
      </c>
      <c r="G617" s="47" t="s">
        <v>37</v>
      </c>
      <c r="H617" s="47" t="s">
        <v>79</v>
      </c>
      <c r="I617" s="47" t="s">
        <v>97</v>
      </c>
      <c r="J617" s="49">
        <v>0</v>
      </c>
      <c r="K617" s="49">
        <v>0</v>
      </c>
      <c r="L617" s="49">
        <v>0</v>
      </c>
      <c r="M617" s="48">
        <v>1800.6</v>
      </c>
      <c r="N617" s="48">
        <v>7172.3</v>
      </c>
      <c r="O617" s="48">
        <v>11681.4</v>
      </c>
      <c r="P617" s="48">
        <v>13574.3</v>
      </c>
      <c r="Q617" s="48">
        <v>14426.3</v>
      </c>
    </row>
    <row r="618" spans="1:17" x14ac:dyDescent="0.3">
      <c r="A618" s="34">
        <f>IF($B618='Lookup (hidden)'!$F$12,IF($E618='Lookup (hidden)'!$F$13,IF($D618='Lookup (hidden)'!$F$14,IF($F618='Lookup (hidden)'!$F$15,IF($G618='Lookup (hidden)'!$F$16,IF($H618='Lookup (hidden)'!$F$17,1,0),0),0),0),0),0)</f>
        <v>0</v>
      </c>
      <c r="B618" s="47" t="s">
        <v>80</v>
      </c>
      <c r="C618" s="59"/>
      <c r="D618" s="47" t="s">
        <v>37</v>
      </c>
      <c r="E618" s="47" t="s">
        <v>37</v>
      </c>
      <c r="F618" s="151">
        <v>1</v>
      </c>
      <c r="G618" s="47" t="s">
        <v>63</v>
      </c>
      <c r="H618" s="47" t="s">
        <v>81</v>
      </c>
      <c r="I618" s="47" t="s">
        <v>96</v>
      </c>
      <c r="J618" s="49">
        <v>2106592.8800001098</v>
      </c>
      <c r="K618" s="49">
        <v>1975305.1200003501</v>
      </c>
      <c r="L618" s="49">
        <v>2076619.36000032</v>
      </c>
      <c r="M618" s="48">
        <v>1982534.8200000301</v>
      </c>
      <c r="N618" s="48">
        <v>1419495.6900001499</v>
      </c>
      <c r="O618" s="48">
        <v>1680543.2700002899</v>
      </c>
      <c r="P618" s="48">
        <v>1541331.8300002101</v>
      </c>
      <c r="Q618" s="48">
        <v>1638229.0799999801</v>
      </c>
    </row>
    <row r="619" spans="1:17" x14ac:dyDescent="0.3">
      <c r="A619" s="34">
        <f>IF($B619='Lookup (hidden)'!$F$12,IF($E619='Lookup (hidden)'!$F$13,IF($D619='Lookup (hidden)'!$F$14,IF($F619='Lookup (hidden)'!$F$15,IF($G619='Lookup (hidden)'!$F$16,IF($H619='Lookup (hidden)'!$F$17,1,0),0),0),0),0),0)</f>
        <v>0</v>
      </c>
      <c r="B619" s="47" t="s">
        <v>80</v>
      </c>
      <c r="C619" s="59"/>
      <c r="D619" s="47" t="s">
        <v>37</v>
      </c>
      <c r="E619" s="47" t="s">
        <v>37</v>
      </c>
      <c r="F619" s="151">
        <v>1</v>
      </c>
      <c r="G619" s="47" t="s">
        <v>63</v>
      </c>
      <c r="H619" s="47" t="s">
        <v>81</v>
      </c>
      <c r="I619" s="47" t="s">
        <v>97</v>
      </c>
      <c r="J619" s="48">
        <v>73077.86</v>
      </c>
      <c r="K619" s="48">
        <v>71514.510000000198</v>
      </c>
      <c r="L619" s="48">
        <v>81588.460000000297</v>
      </c>
      <c r="M619" s="48">
        <v>129389.47000000101</v>
      </c>
      <c r="N619" s="48">
        <v>598215.42999997898</v>
      </c>
      <c r="O619" s="48">
        <v>438442.00999999797</v>
      </c>
      <c r="P619" s="48">
        <v>481267.12999999302</v>
      </c>
      <c r="Q619" s="48">
        <v>530013.72999998601</v>
      </c>
    </row>
    <row r="620" spans="1:17" x14ac:dyDescent="0.3">
      <c r="A620" s="34">
        <f>IF($B620='Lookup (hidden)'!$F$12,IF($E620='Lookup (hidden)'!$F$13,IF($D620='Lookup (hidden)'!$F$14,IF($F620='Lookup (hidden)'!$F$15,IF($G620='Lookup (hidden)'!$F$16,IF($H620='Lookup (hidden)'!$F$17,1,0),0),0),0),0),0)</f>
        <v>0</v>
      </c>
      <c r="B620" s="47" t="s">
        <v>80</v>
      </c>
      <c r="C620" s="59"/>
      <c r="D620" s="47" t="s">
        <v>37</v>
      </c>
      <c r="E620" s="47" t="s">
        <v>37</v>
      </c>
      <c r="F620" s="151">
        <v>1</v>
      </c>
      <c r="G620" s="47" t="s">
        <v>64</v>
      </c>
      <c r="H620" s="47" t="s">
        <v>81</v>
      </c>
      <c r="I620" s="47" t="s">
        <v>96</v>
      </c>
      <c r="J620" s="48">
        <v>17976759.14999</v>
      </c>
      <c r="K620" s="48">
        <v>17329043.489975501</v>
      </c>
      <c r="L620" s="48">
        <v>17600427.319974001</v>
      </c>
      <c r="M620" s="48">
        <v>17010981.8399815</v>
      </c>
      <c r="N620" s="48">
        <v>10836081.499996001</v>
      </c>
      <c r="O620" s="48">
        <v>13113235.2099887</v>
      </c>
      <c r="P620" s="48">
        <v>12869474.2399898</v>
      </c>
      <c r="Q620" s="48">
        <v>13272051.079988601</v>
      </c>
    </row>
    <row r="621" spans="1:17" x14ac:dyDescent="0.3">
      <c r="A621" s="34">
        <f>IF($B621='Lookup (hidden)'!$F$12,IF($E621='Lookup (hidden)'!$F$13,IF($D621='Lookup (hidden)'!$F$14,IF($F621='Lookup (hidden)'!$F$15,IF($G621='Lookup (hidden)'!$F$16,IF($H621='Lookup (hidden)'!$F$17,1,0),0),0),0),0),0)</f>
        <v>0</v>
      </c>
      <c r="B621" s="47" t="s">
        <v>80</v>
      </c>
      <c r="C621" s="59"/>
      <c r="D621" s="47" t="s">
        <v>37</v>
      </c>
      <c r="E621" s="47" t="s">
        <v>37</v>
      </c>
      <c r="F621" s="151">
        <v>1</v>
      </c>
      <c r="G621" s="47" t="s">
        <v>64</v>
      </c>
      <c r="H621" s="47" t="s">
        <v>81</v>
      </c>
      <c r="I621" s="47" t="s">
        <v>97</v>
      </c>
      <c r="J621" s="48">
        <v>248038.20999998401</v>
      </c>
      <c r="K621" s="48">
        <v>286742.00999998499</v>
      </c>
      <c r="L621" s="48">
        <v>273168.739999982</v>
      </c>
      <c r="M621" s="48">
        <v>724251.47999993199</v>
      </c>
      <c r="N621" s="48">
        <v>5789967.0400006901</v>
      </c>
      <c r="O621" s="48">
        <v>4233057.9600004703</v>
      </c>
      <c r="P621" s="48">
        <v>4742157.1200005095</v>
      </c>
      <c r="Q621" s="48">
        <v>5423679.0800003801</v>
      </c>
    </row>
    <row r="622" spans="1:17" x14ac:dyDescent="0.3">
      <c r="A622" s="34">
        <f>IF($B622='Lookup (hidden)'!$F$12,IF($E622='Lookup (hidden)'!$F$13,IF($D622='Lookup (hidden)'!$F$14,IF($F622='Lookup (hidden)'!$F$15,IF($G622='Lookup (hidden)'!$F$16,IF($H622='Lookup (hidden)'!$F$17,1,0),0),0),0),0),0)</f>
        <v>0</v>
      </c>
      <c r="B622" s="47" t="s">
        <v>80</v>
      </c>
      <c r="C622" s="59"/>
      <c r="D622" s="47" t="s">
        <v>37</v>
      </c>
      <c r="E622" s="47" t="s">
        <v>37</v>
      </c>
      <c r="F622" s="151">
        <v>2</v>
      </c>
      <c r="G622" s="47" t="s">
        <v>63</v>
      </c>
      <c r="H622" s="47" t="s">
        <v>81</v>
      </c>
      <c r="I622" s="47" t="s">
        <v>96</v>
      </c>
      <c r="J622" s="48">
        <v>1837348.67000003</v>
      </c>
      <c r="K622" s="48">
        <v>1857070.5600004401</v>
      </c>
      <c r="L622" s="48">
        <v>1857868.7500004</v>
      </c>
      <c r="M622" s="48">
        <v>1822975.8200000201</v>
      </c>
      <c r="N622" s="48">
        <v>1165524.1400000099</v>
      </c>
      <c r="O622" s="48">
        <v>1426839.1800001699</v>
      </c>
      <c r="P622" s="48">
        <v>1442530.11000015</v>
      </c>
      <c r="Q622" s="48">
        <v>1540499.6599999899</v>
      </c>
    </row>
    <row r="623" spans="1:17" x14ac:dyDescent="0.3">
      <c r="A623" s="34">
        <f>IF($B623='Lookup (hidden)'!$F$12,IF($E623='Lookup (hidden)'!$F$13,IF($D623='Lookup (hidden)'!$F$14,IF($F623='Lookup (hidden)'!$F$15,IF($G623='Lookup (hidden)'!$F$16,IF($H623='Lookup (hidden)'!$F$17,1,0),0),0),0),0),0)</f>
        <v>0</v>
      </c>
      <c r="B623" s="47" t="s">
        <v>80</v>
      </c>
      <c r="C623" s="59"/>
      <c r="D623" s="47" t="s">
        <v>37</v>
      </c>
      <c r="E623" s="47" t="s">
        <v>37</v>
      </c>
      <c r="F623" s="151">
        <v>2</v>
      </c>
      <c r="G623" s="47" t="s">
        <v>63</v>
      </c>
      <c r="H623" s="47" t="s">
        <v>81</v>
      </c>
      <c r="I623" s="47" t="s">
        <v>97</v>
      </c>
      <c r="J623" s="48">
        <v>67780.950000000099</v>
      </c>
      <c r="K623" s="48">
        <v>58988.61</v>
      </c>
      <c r="L623" s="48">
        <v>78718.230000000403</v>
      </c>
      <c r="M623" s="48">
        <v>118906.15</v>
      </c>
      <c r="N623" s="48">
        <v>642873.02999998501</v>
      </c>
      <c r="O623" s="48">
        <v>445721.60999999603</v>
      </c>
      <c r="P623" s="48">
        <v>493787.75999999198</v>
      </c>
      <c r="Q623" s="48">
        <v>525944.11999998696</v>
      </c>
    </row>
    <row r="624" spans="1:17" x14ac:dyDescent="0.3">
      <c r="A624" s="34">
        <f>IF($B624='Lookup (hidden)'!$F$12,IF($E624='Lookup (hidden)'!$F$13,IF($D624='Lookup (hidden)'!$F$14,IF($F624='Lookup (hidden)'!$F$15,IF($G624='Lookup (hidden)'!$F$16,IF($H624='Lookup (hidden)'!$F$17,1,0),0),0),0),0),0)</f>
        <v>0</v>
      </c>
      <c r="B624" s="47" t="s">
        <v>80</v>
      </c>
      <c r="C624" s="59"/>
      <c r="D624" s="47" t="s">
        <v>37</v>
      </c>
      <c r="E624" s="47" t="s">
        <v>37</v>
      </c>
      <c r="F624" s="151">
        <v>2</v>
      </c>
      <c r="G624" s="47" t="s">
        <v>64</v>
      </c>
      <c r="H624" s="47" t="s">
        <v>81</v>
      </c>
      <c r="I624" s="47" t="s">
        <v>96</v>
      </c>
      <c r="J624" s="48">
        <v>13362398.019988701</v>
      </c>
      <c r="K624" s="48">
        <v>12992622.969985399</v>
      </c>
      <c r="L624" s="48">
        <v>13401028.339986101</v>
      </c>
      <c r="M624" s="48">
        <v>12988557.489991199</v>
      </c>
      <c r="N624" s="48">
        <v>7912242.0700001596</v>
      </c>
      <c r="O624" s="48">
        <v>9906668.5699978098</v>
      </c>
      <c r="P624" s="48">
        <v>9794043.5899983309</v>
      </c>
      <c r="Q624" s="48">
        <v>10303997.1799952</v>
      </c>
    </row>
    <row r="625" spans="1:17" x14ac:dyDescent="0.3">
      <c r="A625" s="34">
        <f>IF($B625='Lookup (hidden)'!$F$12,IF($E625='Lookup (hidden)'!$F$13,IF($D625='Lookup (hidden)'!$F$14,IF($F625='Lookup (hidden)'!$F$15,IF($G625='Lookup (hidden)'!$F$16,IF($H625='Lookup (hidden)'!$F$17,1,0),0),0),0),0),0)</f>
        <v>0</v>
      </c>
      <c r="B625" s="47" t="s">
        <v>80</v>
      </c>
      <c r="C625" s="59"/>
      <c r="D625" s="47" t="s">
        <v>37</v>
      </c>
      <c r="E625" s="47" t="s">
        <v>37</v>
      </c>
      <c r="F625" s="151">
        <v>2</v>
      </c>
      <c r="G625" s="47" t="s">
        <v>64</v>
      </c>
      <c r="H625" s="47" t="s">
        <v>81</v>
      </c>
      <c r="I625" s="47" t="s">
        <v>97</v>
      </c>
      <c r="J625" s="48">
        <v>192668.30999998999</v>
      </c>
      <c r="K625" s="48">
        <v>225195.03999998601</v>
      </c>
      <c r="L625" s="48">
        <v>214087.909999986</v>
      </c>
      <c r="M625" s="48">
        <v>609159.17999994499</v>
      </c>
      <c r="N625" s="48">
        <v>5390810.4300008696</v>
      </c>
      <c r="O625" s="48">
        <v>3925107.8500004802</v>
      </c>
      <c r="P625" s="48">
        <v>4409027.3000007002</v>
      </c>
      <c r="Q625" s="48">
        <v>5043277.1300005401</v>
      </c>
    </row>
    <row r="626" spans="1:17" x14ac:dyDescent="0.3">
      <c r="A626" s="34">
        <f>IF($B626='Lookup (hidden)'!$F$12,IF($E626='Lookup (hidden)'!$F$13,IF($D626='Lookup (hidden)'!$F$14,IF($F626='Lookup (hidden)'!$F$15,IF($G626='Lookup (hidden)'!$F$16,IF($H626='Lookup (hidden)'!$F$17,1,0),0),0),0),0),0)</f>
        <v>0</v>
      </c>
      <c r="B626" s="47" t="s">
        <v>80</v>
      </c>
      <c r="C626" s="59"/>
      <c r="D626" s="47" t="s">
        <v>37</v>
      </c>
      <c r="E626" s="47" t="s">
        <v>37</v>
      </c>
      <c r="F626" s="151">
        <v>3</v>
      </c>
      <c r="G626" s="47" t="s">
        <v>63</v>
      </c>
      <c r="H626" s="47" t="s">
        <v>81</v>
      </c>
      <c r="I626" s="47" t="s">
        <v>96</v>
      </c>
      <c r="J626" s="48">
        <v>1856764.2100000901</v>
      </c>
      <c r="K626" s="48">
        <v>1815795.05000038</v>
      </c>
      <c r="L626" s="48">
        <v>1864187.9500003699</v>
      </c>
      <c r="M626" s="48">
        <v>1798205.96000004</v>
      </c>
      <c r="N626" s="48">
        <v>1210308.74000004</v>
      </c>
      <c r="O626" s="48">
        <v>1403481.3900001501</v>
      </c>
      <c r="P626" s="48">
        <v>1427638.57000015</v>
      </c>
      <c r="Q626" s="48">
        <v>1482664.21999999</v>
      </c>
    </row>
    <row r="627" spans="1:17" x14ac:dyDescent="0.3">
      <c r="A627" s="34">
        <f>IF($B627='Lookup (hidden)'!$F$12,IF($E627='Lookup (hidden)'!$F$13,IF($D627='Lookup (hidden)'!$F$14,IF($F627='Lookup (hidden)'!$F$15,IF($G627='Lookup (hidden)'!$F$16,IF($H627='Lookup (hidden)'!$F$17,1,0),0),0),0),0),0)</f>
        <v>0</v>
      </c>
      <c r="B627" s="47" t="s">
        <v>80</v>
      </c>
      <c r="C627" s="59"/>
      <c r="D627" s="47" t="s">
        <v>37</v>
      </c>
      <c r="E627" s="47" t="s">
        <v>37</v>
      </c>
      <c r="F627" s="151">
        <v>3</v>
      </c>
      <c r="G627" s="47" t="s">
        <v>63</v>
      </c>
      <c r="H627" s="47" t="s">
        <v>81</v>
      </c>
      <c r="I627" s="47" t="s">
        <v>97</v>
      </c>
      <c r="J627" s="48">
        <v>61238.12</v>
      </c>
      <c r="K627" s="48">
        <v>65210.559999999998</v>
      </c>
      <c r="L627" s="48">
        <v>69059.660000000105</v>
      </c>
      <c r="M627" s="48">
        <v>119704.13</v>
      </c>
      <c r="N627" s="48">
        <v>668104.23999999196</v>
      </c>
      <c r="O627" s="48">
        <v>474769.82999999501</v>
      </c>
      <c r="P627" s="48">
        <v>513638.40999999002</v>
      </c>
      <c r="Q627" s="48">
        <v>570817.66999998805</v>
      </c>
    </row>
    <row r="628" spans="1:17" x14ac:dyDescent="0.3">
      <c r="A628" s="34">
        <f>IF($B628='Lookup (hidden)'!$F$12,IF($E628='Lookup (hidden)'!$F$13,IF($D628='Lookup (hidden)'!$F$14,IF($F628='Lookup (hidden)'!$F$15,IF($G628='Lookup (hidden)'!$F$16,IF($H628='Lookup (hidden)'!$F$17,1,0),0),0),0),0),0)</f>
        <v>0</v>
      </c>
      <c r="B628" s="47" t="s">
        <v>80</v>
      </c>
      <c r="C628" s="59"/>
      <c r="D628" s="47" t="s">
        <v>37</v>
      </c>
      <c r="E628" s="47" t="s">
        <v>37</v>
      </c>
      <c r="F628" s="151">
        <v>3</v>
      </c>
      <c r="G628" s="47" t="s">
        <v>64</v>
      </c>
      <c r="H628" s="47" t="s">
        <v>81</v>
      </c>
      <c r="I628" s="47" t="s">
        <v>96</v>
      </c>
      <c r="J628" s="49">
        <v>11764515.229991199</v>
      </c>
      <c r="K628" s="49">
        <v>11397184.9699893</v>
      </c>
      <c r="L628" s="49">
        <v>12076744.9799894</v>
      </c>
      <c r="M628" s="48">
        <v>11770543.149994001</v>
      </c>
      <c r="N628" s="48">
        <v>6805767.7100002402</v>
      </c>
      <c r="O628" s="48">
        <v>8730339.8100000601</v>
      </c>
      <c r="P628" s="48">
        <v>8704749.4700002093</v>
      </c>
      <c r="Q628" s="48">
        <v>8990748.2799970694</v>
      </c>
    </row>
    <row r="629" spans="1:17" x14ac:dyDescent="0.3">
      <c r="A629" s="34">
        <f>IF($B629='Lookup (hidden)'!$F$12,IF($E629='Lookup (hidden)'!$F$13,IF($D629='Lookup (hidden)'!$F$14,IF($F629='Lookup (hidden)'!$F$15,IF($G629='Lookup (hidden)'!$F$16,IF($H629='Lookup (hidden)'!$F$17,1,0),0),0),0),0),0)</f>
        <v>0</v>
      </c>
      <c r="B629" s="47" t="s">
        <v>80</v>
      </c>
      <c r="C629" s="59"/>
      <c r="D629" s="47" t="s">
        <v>37</v>
      </c>
      <c r="E629" s="47" t="s">
        <v>37</v>
      </c>
      <c r="F629" s="151">
        <v>3</v>
      </c>
      <c r="G629" s="47" t="s">
        <v>64</v>
      </c>
      <c r="H629" s="47" t="s">
        <v>81</v>
      </c>
      <c r="I629" s="47" t="s">
        <v>97</v>
      </c>
      <c r="J629" s="48">
        <v>169589.59999999401</v>
      </c>
      <c r="K629" s="48">
        <v>206764.469999986</v>
      </c>
      <c r="L629" s="48">
        <v>201690.85999998701</v>
      </c>
      <c r="M629" s="48">
        <v>590211.12999996694</v>
      </c>
      <c r="N629" s="48">
        <v>5070587.5300009996</v>
      </c>
      <c r="O629" s="48">
        <v>3711325.8800005601</v>
      </c>
      <c r="P629" s="48">
        <v>4255856.1400008202</v>
      </c>
      <c r="Q629" s="48">
        <v>4796481.0900007002</v>
      </c>
    </row>
    <row r="630" spans="1:17" x14ac:dyDescent="0.3">
      <c r="A630" s="34">
        <f>IF($B630='Lookup (hidden)'!$F$12,IF($E630='Lookup (hidden)'!$F$13,IF($D630='Lookup (hidden)'!$F$14,IF($F630='Lookup (hidden)'!$F$15,IF($G630='Lookup (hidden)'!$F$16,IF($H630='Lookup (hidden)'!$F$17,1,0),0),0),0),0),0)</f>
        <v>0</v>
      </c>
      <c r="B630" s="47" t="s">
        <v>80</v>
      </c>
      <c r="C630" s="59"/>
      <c r="D630" s="47" t="s">
        <v>37</v>
      </c>
      <c r="E630" s="47" t="s">
        <v>37</v>
      </c>
      <c r="F630" s="151">
        <v>4</v>
      </c>
      <c r="G630" s="47" t="s">
        <v>63</v>
      </c>
      <c r="H630" s="47" t="s">
        <v>81</v>
      </c>
      <c r="I630" s="47" t="s">
        <v>96</v>
      </c>
      <c r="J630" s="48">
        <v>1896103.7300000901</v>
      </c>
      <c r="K630" s="48">
        <v>1887376.8800004199</v>
      </c>
      <c r="L630" s="48">
        <v>1933413.3400003901</v>
      </c>
      <c r="M630" s="48">
        <v>1845542.2800000601</v>
      </c>
      <c r="N630" s="48">
        <v>1207158.23000003</v>
      </c>
      <c r="O630" s="48">
        <v>1523079.5300002</v>
      </c>
      <c r="P630" s="48">
        <v>1522770.5400002101</v>
      </c>
      <c r="Q630" s="48">
        <v>1621565.3399999901</v>
      </c>
    </row>
    <row r="631" spans="1:17" x14ac:dyDescent="0.3">
      <c r="A631" s="34">
        <f>IF($B631='Lookup (hidden)'!$F$12,IF($E631='Lookup (hidden)'!$F$13,IF($D631='Lookup (hidden)'!$F$14,IF($F631='Lookup (hidden)'!$F$15,IF($G631='Lookup (hidden)'!$F$16,IF($H631='Lookup (hidden)'!$F$17,1,0),0),0),0),0),0)</f>
        <v>0</v>
      </c>
      <c r="B631" s="47" t="s">
        <v>80</v>
      </c>
      <c r="C631" s="59"/>
      <c r="D631" s="47" t="s">
        <v>37</v>
      </c>
      <c r="E631" s="47" t="s">
        <v>37</v>
      </c>
      <c r="F631" s="151">
        <v>4</v>
      </c>
      <c r="G631" s="47" t="s">
        <v>63</v>
      </c>
      <c r="H631" s="47" t="s">
        <v>81</v>
      </c>
      <c r="I631" s="47" t="s">
        <v>97</v>
      </c>
      <c r="J631" s="48">
        <v>67857.61</v>
      </c>
      <c r="K631" s="48">
        <v>75487.570000000298</v>
      </c>
      <c r="L631" s="48">
        <v>77682.880000000398</v>
      </c>
      <c r="M631" s="48">
        <v>129067.57</v>
      </c>
      <c r="N631" s="48">
        <v>681559.57999999099</v>
      </c>
      <c r="O631" s="48">
        <v>504273.309999994</v>
      </c>
      <c r="P631" s="48">
        <v>539169.53999998001</v>
      </c>
      <c r="Q631" s="48">
        <v>595130.45999998797</v>
      </c>
    </row>
    <row r="632" spans="1:17" x14ac:dyDescent="0.3">
      <c r="A632" s="34">
        <f>IF($B632='Lookup (hidden)'!$F$12,IF($E632='Lookup (hidden)'!$F$13,IF($D632='Lookup (hidden)'!$F$14,IF($F632='Lookup (hidden)'!$F$15,IF($G632='Lookup (hidden)'!$F$16,IF($H632='Lookup (hidden)'!$F$17,1,0),0),0),0),0),0)</f>
        <v>0</v>
      </c>
      <c r="B632" s="47" t="s">
        <v>80</v>
      </c>
      <c r="C632" s="59"/>
      <c r="D632" s="47" t="s">
        <v>37</v>
      </c>
      <c r="E632" s="47" t="s">
        <v>37</v>
      </c>
      <c r="F632" s="151">
        <v>4</v>
      </c>
      <c r="G632" s="47" t="s">
        <v>64</v>
      </c>
      <c r="H632" s="47" t="s">
        <v>81</v>
      </c>
      <c r="I632" s="47" t="s">
        <v>96</v>
      </c>
      <c r="J632" s="48">
        <v>11309315.0299927</v>
      </c>
      <c r="K632" s="48">
        <v>10810731.9699907</v>
      </c>
      <c r="L632" s="48">
        <v>11371421.4199911</v>
      </c>
      <c r="M632" s="48">
        <v>11195542.599995401</v>
      </c>
      <c r="N632" s="48">
        <v>6098250.4600002896</v>
      </c>
      <c r="O632" s="48">
        <v>8140531.3800009601</v>
      </c>
      <c r="P632" s="48">
        <v>8182663.4000009801</v>
      </c>
      <c r="Q632" s="48">
        <v>8620476.0899970699</v>
      </c>
    </row>
    <row r="633" spans="1:17" x14ac:dyDescent="0.3">
      <c r="A633" s="34">
        <f>IF($B633='Lookup (hidden)'!$F$12,IF($E633='Lookup (hidden)'!$F$13,IF($D633='Lookup (hidden)'!$F$14,IF($F633='Lookup (hidden)'!$F$15,IF($G633='Lookup (hidden)'!$F$16,IF($H633='Lookup (hidden)'!$F$17,1,0),0),0),0),0),0)</f>
        <v>0</v>
      </c>
      <c r="B633" s="47" t="s">
        <v>80</v>
      </c>
      <c r="C633" s="59"/>
      <c r="D633" s="47" t="s">
        <v>37</v>
      </c>
      <c r="E633" s="47" t="s">
        <v>37</v>
      </c>
      <c r="F633" s="151">
        <v>4</v>
      </c>
      <c r="G633" s="47" t="s">
        <v>64</v>
      </c>
      <c r="H633" s="47" t="s">
        <v>81</v>
      </c>
      <c r="I633" s="47" t="s">
        <v>97</v>
      </c>
      <c r="J633" s="48">
        <v>160722.50999999599</v>
      </c>
      <c r="K633" s="48">
        <v>196384.87999998999</v>
      </c>
      <c r="L633" s="48">
        <v>187989.41999998799</v>
      </c>
      <c r="M633" s="48">
        <v>574769.46999997902</v>
      </c>
      <c r="N633" s="48">
        <v>4935365.4200011296</v>
      </c>
      <c r="O633" s="48">
        <v>3518446.8000006098</v>
      </c>
      <c r="P633" s="48">
        <v>4069301.2100008298</v>
      </c>
      <c r="Q633" s="48">
        <v>4514505.3100009002</v>
      </c>
    </row>
    <row r="634" spans="1:17" x14ac:dyDescent="0.3">
      <c r="A634" s="34">
        <f>IF($B634='Lookup (hidden)'!$F$12,IF($E634='Lookup (hidden)'!$F$13,IF($D634='Lookup (hidden)'!$F$14,IF($F634='Lookup (hidden)'!$F$15,IF($G634='Lookup (hidden)'!$F$16,IF($H634='Lookup (hidden)'!$F$17,1,0),0),0),0),0),0)</f>
        <v>0</v>
      </c>
      <c r="B634" s="47" t="s">
        <v>80</v>
      </c>
      <c r="C634" s="59"/>
      <c r="D634" s="47" t="s">
        <v>37</v>
      </c>
      <c r="E634" s="47" t="s">
        <v>37</v>
      </c>
      <c r="F634" s="151">
        <v>5</v>
      </c>
      <c r="G634" s="47" t="s">
        <v>63</v>
      </c>
      <c r="H634" s="47" t="s">
        <v>81</v>
      </c>
      <c r="I634" s="47" t="s">
        <v>96</v>
      </c>
      <c r="J634" s="48">
        <v>1701430.2400000701</v>
      </c>
      <c r="K634" s="48">
        <v>1705478.9500003301</v>
      </c>
      <c r="L634" s="48">
        <v>1697541.91000031</v>
      </c>
      <c r="M634" s="48">
        <v>1705653.72000006</v>
      </c>
      <c r="N634" s="48">
        <v>1125825.1499999999</v>
      </c>
      <c r="O634" s="48">
        <v>1355414.6300001</v>
      </c>
      <c r="P634" s="48">
        <v>1398639.2100001399</v>
      </c>
      <c r="Q634" s="48">
        <v>1322061.07999997</v>
      </c>
    </row>
    <row r="635" spans="1:17" x14ac:dyDescent="0.3">
      <c r="A635" s="34">
        <f>IF($B635='Lookup (hidden)'!$F$12,IF($E635='Lookup (hidden)'!$F$13,IF($D635='Lookup (hidden)'!$F$14,IF($F635='Lookup (hidden)'!$F$15,IF($G635='Lookup (hidden)'!$F$16,IF($H635='Lookup (hidden)'!$F$17,1,0),0),0),0),0),0)</f>
        <v>0</v>
      </c>
      <c r="B635" s="47" t="s">
        <v>80</v>
      </c>
      <c r="C635" s="59"/>
      <c r="D635" s="47" t="s">
        <v>37</v>
      </c>
      <c r="E635" s="47" t="s">
        <v>37</v>
      </c>
      <c r="F635" s="151">
        <v>5</v>
      </c>
      <c r="G635" s="47" t="s">
        <v>63</v>
      </c>
      <c r="H635" s="47" t="s">
        <v>81</v>
      </c>
      <c r="I635" s="47" t="s">
        <v>97</v>
      </c>
      <c r="J635" s="48">
        <v>85387.79</v>
      </c>
      <c r="K635" s="48">
        <v>75848.280000000101</v>
      </c>
      <c r="L635" s="48">
        <v>93592.450000000405</v>
      </c>
      <c r="M635" s="48">
        <v>130919.21</v>
      </c>
      <c r="N635" s="48">
        <v>644083.51999998605</v>
      </c>
      <c r="O635" s="48">
        <v>470944.69999999303</v>
      </c>
      <c r="P635" s="48">
        <v>507056.42999998998</v>
      </c>
      <c r="Q635" s="48">
        <v>553499.13999998802</v>
      </c>
    </row>
    <row r="636" spans="1:17" x14ac:dyDescent="0.3">
      <c r="A636" s="34">
        <f>IF($B636='Lookup (hidden)'!$F$12,IF($E636='Lookup (hidden)'!$F$13,IF($D636='Lookup (hidden)'!$F$14,IF($F636='Lookup (hidden)'!$F$15,IF($G636='Lookup (hidden)'!$F$16,IF($H636='Lookup (hidden)'!$F$17,1,0),0),0),0),0),0)</f>
        <v>0</v>
      </c>
      <c r="B636" s="47" t="s">
        <v>80</v>
      </c>
      <c r="C636" s="59"/>
      <c r="D636" s="47" t="s">
        <v>37</v>
      </c>
      <c r="E636" s="47" t="s">
        <v>37</v>
      </c>
      <c r="F636" s="151">
        <v>5</v>
      </c>
      <c r="G636" s="47" t="s">
        <v>64</v>
      </c>
      <c r="H636" s="47" t="s">
        <v>81</v>
      </c>
      <c r="I636" s="47" t="s">
        <v>96</v>
      </c>
      <c r="J636" s="48">
        <v>10227758.8699954</v>
      </c>
      <c r="K636" s="48">
        <v>9753992.8599939309</v>
      </c>
      <c r="L636" s="48">
        <v>10107282.929995701</v>
      </c>
      <c r="M636" s="48">
        <v>9821295.3299983293</v>
      </c>
      <c r="N636" s="48">
        <v>5167127.2800002396</v>
      </c>
      <c r="O636" s="48">
        <v>6978041.8000006704</v>
      </c>
      <c r="P636" s="48">
        <v>7377469.7100005997</v>
      </c>
      <c r="Q636" s="48">
        <v>7656615.2699974999</v>
      </c>
    </row>
    <row r="637" spans="1:17" x14ac:dyDescent="0.3">
      <c r="A637" s="34">
        <f>IF($B637='Lookup (hidden)'!$F$12,IF($E637='Lookup (hidden)'!$F$13,IF($D637='Lookup (hidden)'!$F$14,IF($F637='Lookup (hidden)'!$F$15,IF($G637='Lookup (hidden)'!$F$16,IF($H637='Lookup (hidden)'!$F$17,1,0),0),0),0),0),0)</f>
        <v>0</v>
      </c>
      <c r="B637" s="47" t="s">
        <v>80</v>
      </c>
      <c r="C637" s="59"/>
      <c r="D637" s="47" t="s">
        <v>37</v>
      </c>
      <c r="E637" s="47" t="s">
        <v>37</v>
      </c>
      <c r="F637" s="151">
        <v>5</v>
      </c>
      <c r="G637" s="47" t="s">
        <v>64</v>
      </c>
      <c r="H637" s="47" t="s">
        <v>81</v>
      </c>
      <c r="I637" s="47" t="s">
        <v>97</v>
      </c>
      <c r="J637" s="48">
        <v>133331.15</v>
      </c>
      <c r="K637" s="48">
        <v>159649.00999999201</v>
      </c>
      <c r="L637" s="48">
        <v>154492.94999999201</v>
      </c>
      <c r="M637" s="48">
        <v>531614.769999985</v>
      </c>
      <c r="N637" s="48">
        <v>4744349.7900010999</v>
      </c>
      <c r="O637" s="48">
        <v>3355022.0400005099</v>
      </c>
      <c r="P637" s="48">
        <v>3854190.2300007902</v>
      </c>
      <c r="Q637" s="48">
        <v>4328888.9500008104</v>
      </c>
    </row>
    <row r="638" spans="1:17" x14ac:dyDescent="0.3">
      <c r="A638" s="34">
        <f>IF($B638='Lookup (hidden)'!$F$12,IF($E638='Lookup (hidden)'!$F$13,IF($D638='Lookup (hidden)'!$F$14,IF($F638='Lookup (hidden)'!$F$15,IF($G638='Lookup (hidden)'!$F$16,IF($H638='Lookup (hidden)'!$F$17,1,0),0),0),0),0),0)</f>
        <v>0</v>
      </c>
      <c r="B638" s="47" t="s">
        <v>82</v>
      </c>
      <c r="C638" s="59"/>
      <c r="D638" s="47" t="s">
        <v>37</v>
      </c>
      <c r="E638" s="47" t="s">
        <v>37</v>
      </c>
      <c r="F638" s="151">
        <v>1</v>
      </c>
      <c r="G638" s="47" t="s">
        <v>63</v>
      </c>
      <c r="H638" s="47" t="s">
        <v>81</v>
      </c>
      <c r="I638" s="47" t="s">
        <v>96</v>
      </c>
      <c r="J638" s="49">
        <v>895949.26999998302</v>
      </c>
      <c r="K638" s="49">
        <v>807836.29999996605</v>
      </c>
      <c r="L638" s="49">
        <v>815815.56999997399</v>
      </c>
      <c r="M638" s="48">
        <v>757665.71999997599</v>
      </c>
      <c r="N638" s="48">
        <v>420761.98999999597</v>
      </c>
      <c r="O638" s="48">
        <v>434202.489999988</v>
      </c>
      <c r="P638" s="48">
        <v>496568.779999992</v>
      </c>
      <c r="Q638" s="48">
        <v>549753.24999998696</v>
      </c>
    </row>
    <row r="639" spans="1:17" x14ac:dyDescent="0.3">
      <c r="A639" s="34">
        <f>IF($B639='Lookup (hidden)'!$F$12,IF($E639='Lookup (hidden)'!$F$13,IF($D639='Lookup (hidden)'!$F$14,IF($F639='Lookup (hidden)'!$F$15,IF($G639='Lookup (hidden)'!$F$16,IF($H639='Lookup (hidden)'!$F$17,1,0),0),0),0),0),0)</f>
        <v>0</v>
      </c>
      <c r="B639" s="47" t="s">
        <v>82</v>
      </c>
      <c r="C639" s="59"/>
      <c r="D639" s="47" t="s">
        <v>37</v>
      </c>
      <c r="E639" s="47" t="s">
        <v>37</v>
      </c>
      <c r="F639" s="151">
        <v>1</v>
      </c>
      <c r="G639" s="47" t="s">
        <v>63</v>
      </c>
      <c r="H639" s="47" t="s">
        <v>81</v>
      </c>
      <c r="I639" s="47" t="s">
        <v>97</v>
      </c>
      <c r="J639" s="48">
        <v>20781.310000000001</v>
      </c>
      <c r="K639" s="48">
        <v>15455.84</v>
      </c>
      <c r="L639" s="48">
        <v>24476.47</v>
      </c>
      <c r="M639" s="48">
        <v>87837.400000002206</v>
      </c>
      <c r="N639" s="48">
        <v>501429.169999987</v>
      </c>
      <c r="O639" s="48">
        <v>415279.35999997001</v>
      </c>
      <c r="P639" s="48">
        <v>437811.97999998101</v>
      </c>
      <c r="Q639" s="48">
        <v>472517.129999978</v>
      </c>
    </row>
    <row r="640" spans="1:17" x14ac:dyDescent="0.3">
      <c r="A640" s="34">
        <f>IF($B640='Lookup (hidden)'!$F$12,IF($E640='Lookup (hidden)'!$F$13,IF($D640='Lookup (hidden)'!$F$14,IF($F640='Lookup (hidden)'!$F$15,IF($G640='Lookup (hidden)'!$F$16,IF($H640='Lookup (hidden)'!$F$17,1,0),0),0),0),0),0)</f>
        <v>0</v>
      </c>
      <c r="B640" s="47" t="s">
        <v>82</v>
      </c>
      <c r="C640" s="59"/>
      <c r="D640" s="47" t="s">
        <v>37</v>
      </c>
      <c r="E640" s="47" t="s">
        <v>37</v>
      </c>
      <c r="F640" s="151">
        <v>1</v>
      </c>
      <c r="G640" s="47" t="s">
        <v>64</v>
      </c>
      <c r="H640" s="47" t="s">
        <v>81</v>
      </c>
      <c r="I640" s="47" t="s">
        <v>96</v>
      </c>
      <c r="J640" s="48">
        <v>8724874.3300048802</v>
      </c>
      <c r="K640" s="48">
        <v>8313231.7300042296</v>
      </c>
      <c r="L640" s="48">
        <v>8675182.1600079592</v>
      </c>
      <c r="M640" s="48">
        <v>8295465.3500045696</v>
      </c>
      <c r="N640" s="48">
        <v>3986038.6599999499</v>
      </c>
      <c r="O640" s="48">
        <v>4537604.4400022496</v>
      </c>
      <c r="P640" s="48">
        <v>4788982.8100007297</v>
      </c>
      <c r="Q640" s="48">
        <v>5236595.6599995997</v>
      </c>
    </row>
    <row r="641" spans="1:17" x14ac:dyDescent="0.3">
      <c r="A641" s="34">
        <f>IF($B641='Lookup (hidden)'!$F$12,IF($E641='Lookup (hidden)'!$F$13,IF($D641='Lookup (hidden)'!$F$14,IF($F641='Lookup (hidden)'!$F$15,IF($G641='Lookup (hidden)'!$F$16,IF($H641='Lookup (hidden)'!$F$17,1,0),0),0),0),0),0)</f>
        <v>0</v>
      </c>
      <c r="B641" s="47" t="s">
        <v>82</v>
      </c>
      <c r="C641" s="59"/>
      <c r="D641" s="47" t="s">
        <v>37</v>
      </c>
      <c r="E641" s="47" t="s">
        <v>37</v>
      </c>
      <c r="F641" s="151">
        <v>1</v>
      </c>
      <c r="G641" s="47" t="s">
        <v>64</v>
      </c>
      <c r="H641" s="47" t="s">
        <v>81</v>
      </c>
      <c r="I641" s="47" t="s">
        <v>97</v>
      </c>
      <c r="J641" s="48">
        <v>80226.379999999495</v>
      </c>
      <c r="K641" s="48">
        <v>78354.840000001306</v>
      </c>
      <c r="L641" s="48">
        <v>94135.760000000198</v>
      </c>
      <c r="M641" s="48">
        <v>805552.029999714</v>
      </c>
      <c r="N641" s="48">
        <v>5507808.7800048403</v>
      </c>
      <c r="O641" s="48">
        <v>4575851.9700025199</v>
      </c>
      <c r="P641" s="48">
        <v>4875046.7600025097</v>
      </c>
      <c r="Q641" s="48">
        <v>5068615.3400028097</v>
      </c>
    </row>
    <row r="642" spans="1:17" x14ac:dyDescent="0.3">
      <c r="A642" s="34">
        <f>IF($B642='Lookup (hidden)'!$F$12,IF($E642='Lookup (hidden)'!$F$13,IF($D642='Lookup (hidden)'!$F$14,IF($F642='Lookup (hidden)'!$F$15,IF($G642='Lookup (hidden)'!$F$16,IF($H642='Lookup (hidden)'!$F$17,1,0),0),0),0),0),0)</f>
        <v>0</v>
      </c>
      <c r="B642" s="47" t="s">
        <v>82</v>
      </c>
      <c r="C642" s="59"/>
      <c r="D642" s="47" t="s">
        <v>37</v>
      </c>
      <c r="E642" s="47" t="s">
        <v>37</v>
      </c>
      <c r="F642" s="151">
        <v>2</v>
      </c>
      <c r="G642" s="47" t="s">
        <v>63</v>
      </c>
      <c r="H642" s="47" t="s">
        <v>81</v>
      </c>
      <c r="I642" s="47" t="s">
        <v>96</v>
      </c>
      <c r="J642" s="48">
        <v>941077.12999994599</v>
      </c>
      <c r="K642" s="49">
        <v>844734.09999996005</v>
      </c>
      <c r="L642" s="48">
        <v>869878.15999994602</v>
      </c>
      <c r="M642" s="48">
        <v>844705.629999973</v>
      </c>
      <c r="N642" s="48">
        <v>397374.989999999</v>
      </c>
      <c r="O642" s="48">
        <v>438885.21999998699</v>
      </c>
      <c r="P642" s="48">
        <v>460631.06999999098</v>
      </c>
      <c r="Q642" s="48">
        <v>553041.22999998799</v>
      </c>
    </row>
    <row r="643" spans="1:17" x14ac:dyDescent="0.3">
      <c r="A643" s="34">
        <f>IF($B643='Lookup (hidden)'!$F$12,IF($E643='Lookup (hidden)'!$F$13,IF($D643='Lookup (hidden)'!$F$14,IF($F643='Lookup (hidden)'!$F$15,IF($G643='Lookup (hidden)'!$F$16,IF($H643='Lookup (hidden)'!$F$17,1,0),0),0),0),0),0)</f>
        <v>0</v>
      </c>
      <c r="B643" s="47" t="s">
        <v>82</v>
      </c>
      <c r="C643" s="59"/>
      <c r="D643" s="47" t="s">
        <v>37</v>
      </c>
      <c r="E643" s="47" t="s">
        <v>37</v>
      </c>
      <c r="F643" s="151">
        <v>2</v>
      </c>
      <c r="G643" s="47" t="s">
        <v>63</v>
      </c>
      <c r="H643" s="47" t="s">
        <v>81</v>
      </c>
      <c r="I643" s="47" t="s">
        <v>97</v>
      </c>
      <c r="J643" s="48">
        <v>14535</v>
      </c>
      <c r="K643" s="48">
        <v>13330.89</v>
      </c>
      <c r="L643" s="48">
        <v>17909.25</v>
      </c>
      <c r="M643" s="48">
        <v>98603.390000001906</v>
      </c>
      <c r="N643" s="48">
        <v>572244.77999999898</v>
      </c>
      <c r="O643" s="48">
        <v>488501.16999995802</v>
      </c>
      <c r="P643" s="48">
        <v>520133.41999996302</v>
      </c>
      <c r="Q643" s="48">
        <v>551254.69999997795</v>
      </c>
    </row>
    <row r="644" spans="1:17" x14ac:dyDescent="0.3">
      <c r="A644" s="34">
        <f>IF($B644='Lookup (hidden)'!$F$12,IF($E644='Lookup (hidden)'!$F$13,IF($D644='Lookup (hidden)'!$F$14,IF($F644='Lookup (hidden)'!$F$15,IF($G644='Lookup (hidden)'!$F$16,IF($H644='Lookup (hidden)'!$F$17,1,0),0),0),0),0),0)</f>
        <v>0</v>
      </c>
      <c r="B644" s="47" t="s">
        <v>82</v>
      </c>
      <c r="C644" s="59"/>
      <c r="D644" s="47" t="s">
        <v>37</v>
      </c>
      <c r="E644" s="47" t="s">
        <v>37</v>
      </c>
      <c r="F644" s="151">
        <v>2</v>
      </c>
      <c r="G644" s="47" t="s">
        <v>64</v>
      </c>
      <c r="H644" s="47" t="s">
        <v>81</v>
      </c>
      <c r="I644" s="47" t="s">
        <v>96</v>
      </c>
      <c r="J644" s="49">
        <v>7450940.4700049004</v>
      </c>
      <c r="K644" s="49">
        <v>7072325.8000043798</v>
      </c>
      <c r="L644" s="49">
        <v>7176054.4500054298</v>
      </c>
      <c r="M644" s="48">
        <v>6735701.2500042804</v>
      </c>
      <c r="N644" s="48">
        <v>3145826.0400000201</v>
      </c>
      <c r="O644" s="48">
        <v>3902396.9600010999</v>
      </c>
      <c r="P644" s="48">
        <v>3874875.14999989</v>
      </c>
      <c r="Q644" s="48">
        <v>4255067.0500005903</v>
      </c>
    </row>
    <row r="645" spans="1:17" x14ac:dyDescent="0.3">
      <c r="A645" s="34">
        <f>IF($B645='Lookup (hidden)'!$F$12,IF($E645='Lookup (hidden)'!$F$13,IF($D645='Lookup (hidden)'!$F$14,IF($F645='Lookup (hidden)'!$F$15,IF($G645='Lookup (hidden)'!$F$16,IF($H645='Lookup (hidden)'!$F$17,1,0),0),0),0),0),0)</f>
        <v>0</v>
      </c>
      <c r="B645" s="47" t="s">
        <v>82</v>
      </c>
      <c r="C645" s="59"/>
      <c r="D645" s="47" t="s">
        <v>37</v>
      </c>
      <c r="E645" s="47" t="s">
        <v>37</v>
      </c>
      <c r="F645" s="151">
        <v>2</v>
      </c>
      <c r="G645" s="47" t="s">
        <v>64</v>
      </c>
      <c r="H645" s="47" t="s">
        <v>81</v>
      </c>
      <c r="I645" s="47" t="s">
        <v>97</v>
      </c>
      <c r="J645" s="48">
        <v>77976.769999999597</v>
      </c>
      <c r="K645" s="48">
        <v>77712.960000000996</v>
      </c>
      <c r="L645" s="48">
        <v>95098.780000000697</v>
      </c>
      <c r="M645" s="48">
        <v>734822.85999983305</v>
      </c>
      <c r="N645" s="48">
        <v>4818557.5399996396</v>
      </c>
      <c r="O645" s="48">
        <v>4089850.9400023599</v>
      </c>
      <c r="P645" s="48">
        <v>4369867.7300025001</v>
      </c>
      <c r="Q645" s="48">
        <v>4612692.3700025501</v>
      </c>
    </row>
    <row r="646" spans="1:17" x14ac:dyDescent="0.3">
      <c r="A646" s="34">
        <f>IF($B646='Lookup (hidden)'!$F$12,IF($E646='Lookup (hidden)'!$F$13,IF($D646='Lookup (hidden)'!$F$14,IF($F646='Lookup (hidden)'!$F$15,IF($G646='Lookup (hidden)'!$F$16,IF($H646='Lookup (hidden)'!$F$17,1,0),0),0),0),0),0)</f>
        <v>0</v>
      </c>
      <c r="B646" s="47" t="s">
        <v>82</v>
      </c>
      <c r="C646" s="59"/>
      <c r="D646" s="47" t="s">
        <v>37</v>
      </c>
      <c r="E646" s="47" t="s">
        <v>37</v>
      </c>
      <c r="F646" s="151">
        <v>3</v>
      </c>
      <c r="G646" s="47" t="s">
        <v>63</v>
      </c>
      <c r="H646" s="47" t="s">
        <v>81</v>
      </c>
      <c r="I646" s="47" t="s">
        <v>96</v>
      </c>
      <c r="J646" s="48">
        <v>910411.36999997403</v>
      </c>
      <c r="K646" s="48">
        <v>853942.20999997901</v>
      </c>
      <c r="L646" s="48">
        <v>867571.29999996105</v>
      </c>
      <c r="M646" s="48">
        <v>811988.83999998099</v>
      </c>
      <c r="N646" s="48">
        <v>356739.59000000102</v>
      </c>
      <c r="O646" s="48">
        <v>417507.21999998903</v>
      </c>
      <c r="P646" s="48">
        <v>510589.52999998798</v>
      </c>
      <c r="Q646" s="48">
        <v>546421.62999998697</v>
      </c>
    </row>
    <row r="647" spans="1:17" x14ac:dyDescent="0.3">
      <c r="A647" s="34">
        <f>IF($B647='Lookup (hidden)'!$F$12,IF($E647='Lookup (hidden)'!$F$13,IF($D647='Lookup (hidden)'!$F$14,IF($F647='Lookup (hidden)'!$F$15,IF($G647='Lookup (hidden)'!$F$16,IF($H647='Lookup (hidden)'!$F$17,1,0),0),0),0),0),0)</f>
        <v>0</v>
      </c>
      <c r="B647" s="47" t="s">
        <v>82</v>
      </c>
      <c r="C647" s="59"/>
      <c r="D647" s="47" t="s">
        <v>37</v>
      </c>
      <c r="E647" s="47" t="s">
        <v>37</v>
      </c>
      <c r="F647" s="151">
        <v>3</v>
      </c>
      <c r="G647" s="47" t="s">
        <v>63</v>
      </c>
      <c r="H647" s="47" t="s">
        <v>81</v>
      </c>
      <c r="I647" s="47" t="s">
        <v>97</v>
      </c>
      <c r="J647" s="48">
        <v>14571.39</v>
      </c>
      <c r="K647" s="48">
        <v>13629.51</v>
      </c>
      <c r="L647" s="48">
        <v>14292.81</v>
      </c>
      <c r="M647" s="48">
        <v>94315.990000002697</v>
      </c>
      <c r="N647" s="48">
        <v>564263.54000000504</v>
      </c>
      <c r="O647" s="48">
        <v>470635.129999962</v>
      </c>
      <c r="P647" s="48">
        <v>529330.27999995404</v>
      </c>
      <c r="Q647" s="48">
        <v>577697.63999998604</v>
      </c>
    </row>
    <row r="648" spans="1:17" x14ac:dyDescent="0.3">
      <c r="A648" s="34">
        <f>IF($B648='Lookup (hidden)'!$F$12,IF($E648='Lookup (hidden)'!$F$13,IF($D648='Lookup (hidden)'!$F$14,IF($F648='Lookup (hidden)'!$F$15,IF($G648='Lookup (hidden)'!$F$16,IF($H648='Lookup (hidden)'!$F$17,1,0),0),0),0),0),0)</f>
        <v>0</v>
      </c>
      <c r="B648" s="47" t="s">
        <v>82</v>
      </c>
      <c r="C648" s="59"/>
      <c r="D648" s="47" t="s">
        <v>37</v>
      </c>
      <c r="E648" s="47" t="s">
        <v>37</v>
      </c>
      <c r="F648" s="151">
        <v>3</v>
      </c>
      <c r="G648" s="47" t="s">
        <v>64</v>
      </c>
      <c r="H648" s="47" t="s">
        <v>81</v>
      </c>
      <c r="I648" s="47" t="s">
        <v>96</v>
      </c>
      <c r="J648" s="49">
        <v>7344418.0000048997</v>
      </c>
      <c r="K648" s="49">
        <v>6857053.0100045502</v>
      </c>
      <c r="L648" s="49">
        <v>7123277.5700054597</v>
      </c>
      <c r="M648" s="48">
        <v>6717727.8300044704</v>
      </c>
      <c r="N648" s="48">
        <v>3003948.5000000098</v>
      </c>
      <c r="O648" s="48">
        <v>3576727.79000059</v>
      </c>
      <c r="P648" s="48">
        <v>3616594.0199999199</v>
      </c>
      <c r="Q648" s="48">
        <v>4021300.0700006601</v>
      </c>
    </row>
    <row r="649" spans="1:17" x14ac:dyDescent="0.3">
      <c r="A649" s="34">
        <f>IF($B649='Lookup (hidden)'!$F$12,IF($E649='Lookup (hidden)'!$F$13,IF($D649='Lookup (hidden)'!$F$14,IF($F649='Lookup (hidden)'!$F$15,IF($G649='Lookup (hidden)'!$F$16,IF($H649='Lookup (hidden)'!$F$17,1,0),0),0),0),0),0)</f>
        <v>0</v>
      </c>
      <c r="B649" s="47" t="s">
        <v>82</v>
      </c>
      <c r="C649" s="59"/>
      <c r="D649" s="47" t="s">
        <v>37</v>
      </c>
      <c r="E649" s="47" t="s">
        <v>37</v>
      </c>
      <c r="F649" s="151">
        <v>3</v>
      </c>
      <c r="G649" s="47" t="s">
        <v>64</v>
      </c>
      <c r="H649" s="47" t="s">
        <v>81</v>
      </c>
      <c r="I649" s="47" t="s">
        <v>97</v>
      </c>
      <c r="J649" s="48">
        <v>76235.589999999793</v>
      </c>
      <c r="K649" s="48">
        <v>85361.600000001097</v>
      </c>
      <c r="L649" s="48">
        <v>99086.710000000297</v>
      </c>
      <c r="M649" s="48">
        <v>772219.71999977704</v>
      </c>
      <c r="N649" s="48">
        <v>4928799.8900004001</v>
      </c>
      <c r="O649" s="48">
        <v>4148247.6000025398</v>
      </c>
      <c r="P649" s="48">
        <v>4470795.9200026104</v>
      </c>
      <c r="Q649" s="48">
        <v>4754179.6800028104</v>
      </c>
    </row>
    <row r="650" spans="1:17" x14ac:dyDescent="0.3">
      <c r="A650" s="34">
        <f>IF($B650='Lookup (hidden)'!$F$12,IF($E650='Lookup (hidden)'!$F$13,IF($D650='Lookup (hidden)'!$F$14,IF($F650='Lookup (hidden)'!$F$15,IF($G650='Lookup (hidden)'!$F$16,IF($H650='Lookup (hidden)'!$F$17,1,0),0),0),0),0),0)</f>
        <v>0</v>
      </c>
      <c r="B650" s="47" t="s">
        <v>82</v>
      </c>
      <c r="C650" s="59"/>
      <c r="D650" s="47" t="s">
        <v>37</v>
      </c>
      <c r="E650" s="47" t="s">
        <v>37</v>
      </c>
      <c r="F650" s="151">
        <v>4</v>
      </c>
      <c r="G650" s="47" t="s">
        <v>63</v>
      </c>
      <c r="H650" s="47" t="s">
        <v>81</v>
      </c>
      <c r="I650" s="47" t="s">
        <v>96</v>
      </c>
      <c r="J650" s="48">
        <v>870248.25999999605</v>
      </c>
      <c r="K650" s="48">
        <v>775706.94999997295</v>
      </c>
      <c r="L650" s="48">
        <v>819732.34999996296</v>
      </c>
      <c r="M650" s="48">
        <v>762695.939999967</v>
      </c>
      <c r="N650" s="48">
        <v>330907.96999999997</v>
      </c>
      <c r="O650" s="48">
        <v>388910.859999988</v>
      </c>
      <c r="P650" s="48">
        <v>432120.77999998798</v>
      </c>
      <c r="Q650" s="48">
        <v>482578.60999998898</v>
      </c>
    </row>
    <row r="651" spans="1:17" x14ac:dyDescent="0.3">
      <c r="A651" s="34">
        <f>IF($B651='Lookup (hidden)'!$F$12,IF($E651='Lookup (hidden)'!$F$13,IF($D651='Lookup (hidden)'!$F$14,IF($F651='Lookup (hidden)'!$F$15,IF($G651='Lookup (hidden)'!$F$16,IF($H651='Lookup (hidden)'!$F$17,1,0),0),0),0),0),0)</f>
        <v>0</v>
      </c>
      <c r="B651" s="47" t="s">
        <v>82</v>
      </c>
      <c r="C651" s="59"/>
      <c r="D651" s="47" t="s">
        <v>37</v>
      </c>
      <c r="E651" s="47" t="s">
        <v>37</v>
      </c>
      <c r="F651" s="151">
        <v>4</v>
      </c>
      <c r="G651" s="47" t="s">
        <v>63</v>
      </c>
      <c r="H651" s="47" t="s">
        <v>81</v>
      </c>
      <c r="I651" s="47" t="s">
        <v>97</v>
      </c>
      <c r="J651" s="48">
        <v>14105.84</v>
      </c>
      <c r="K651" s="48">
        <v>15119.09</v>
      </c>
      <c r="L651" s="48">
        <v>17637.37</v>
      </c>
      <c r="M651" s="48">
        <v>91220.460000002495</v>
      </c>
      <c r="N651" s="48">
        <v>548336.87000000395</v>
      </c>
      <c r="O651" s="48">
        <v>450220.86999996798</v>
      </c>
      <c r="P651" s="48">
        <v>490830.88999996398</v>
      </c>
      <c r="Q651" s="48">
        <v>546077.47999997297</v>
      </c>
    </row>
    <row r="652" spans="1:17" x14ac:dyDescent="0.3">
      <c r="A652" s="34">
        <f>IF($B652='Lookup (hidden)'!$F$12,IF($E652='Lookup (hidden)'!$F$13,IF($D652='Lookup (hidden)'!$F$14,IF($F652='Lookup (hidden)'!$F$15,IF($G652='Lookup (hidden)'!$F$16,IF($H652='Lookup (hidden)'!$F$17,1,0),0),0),0),0),0)</f>
        <v>0</v>
      </c>
      <c r="B652" s="47" t="s">
        <v>82</v>
      </c>
      <c r="C652" s="59"/>
      <c r="D652" s="47" t="s">
        <v>37</v>
      </c>
      <c r="E652" s="47" t="s">
        <v>37</v>
      </c>
      <c r="F652" s="151">
        <v>4</v>
      </c>
      <c r="G652" s="47" t="s">
        <v>64</v>
      </c>
      <c r="H652" s="47" t="s">
        <v>81</v>
      </c>
      <c r="I652" s="47" t="s">
        <v>96</v>
      </c>
      <c r="J652" s="48">
        <v>7241329.7100051204</v>
      </c>
      <c r="K652" s="48">
        <v>6721287.8600046402</v>
      </c>
      <c r="L652" s="48">
        <v>6899092.8000051901</v>
      </c>
      <c r="M652" s="48">
        <v>6441238.7800048599</v>
      </c>
      <c r="N652" s="48">
        <v>2829364.0599998799</v>
      </c>
      <c r="O652" s="48">
        <v>3282202.3600004399</v>
      </c>
      <c r="P652" s="48">
        <v>3524308.2799999202</v>
      </c>
      <c r="Q652" s="48">
        <v>4048268.8900005901</v>
      </c>
    </row>
    <row r="653" spans="1:17" x14ac:dyDescent="0.3">
      <c r="A653" s="34">
        <f>IF($B653='Lookup (hidden)'!$F$12,IF($E653='Lookup (hidden)'!$F$13,IF($D653='Lookup (hidden)'!$F$14,IF($F653='Lookup (hidden)'!$F$15,IF($G653='Lookup (hidden)'!$F$16,IF($H653='Lookup (hidden)'!$F$17,1,0),0),0),0),0),0)</f>
        <v>0</v>
      </c>
      <c r="B653" s="47" t="s">
        <v>82</v>
      </c>
      <c r="C653" s="59"/>
      <c r="D653" s="47" t="s">
        <v>37</v>
      </c>
      <c r="E653" s="47" t="s">
        <v>37</v>
      </c>
      <c r="F653" s="151">
        <v>4</v>
      </c>
      <c r="G653" s="47" t="s">
        <v>64</v>
      </c>
      <c r="H653" s="47" t="s">
        <v>81</v>
      </c>
      <c r="I653" s="47" t="s">
        <v>97</v>
      </c>
      <c r="J653" s="48">
        <v>94935.899999999296</v>
      </c>
      <c r="K653" s="48">
        <v>103434.460000001</v>
      </c>
      <c r="L653" s="48">
        <v>109642.75</v>
      </c>
      <c r="M653" s="48">
        <v>771563.94999976095</v>
      </c>
      <c r="N653" s="48">
        <v>4962168.4500005003</v>
      </c>
      <c r="O653" s="48">
        <v>4177341.9100025999</v>
      </c>
      <c r="P653" s="48">
        <v>4602239.1800027797</v>
      </c>
      <c r="Q653" s="48">
        <v>4840456.0800028397</v>
      </c>
    </row>
    <row r="654" spans="1:17" x14ac:dyDescent="0.3">
      <c r="A654" s="34">
        <f>IF($B654='Lookup (hidden)'!$F$12,IF($E654='Lookup (hidden)'!$F$13,IF($D654='Lookup (hidden)'!$F$14,IF($F654='Lookup (hidden)'!$F$15,IF($G654='Lookup (hidden)'!$F$16,IF($H654='Lookup (hidden)'!$F$17,1,0),0),0),0),0),0)</f>
        <v>0</v>
      </c>
      <c r="B654" s="47" t="s">
        <v>82</v>
      </c>
      <c r="C654" s="59"/>
      <c r="D654" s="47" t="s">
        <v>37</v>
      </c>
      <c r="E654" s="47" t="s">
        <v>37</v>
      </c>
      <c r="F654" s="151">
        <v>5</v>
      </c>
      <c r="G654" s="47" t="s">
        <v>63</v>
      </c>
      <c r="H654" s="47" t="s">
        <v>81</v>
      </c>
      <c r="I654" s="47" t="s">
        <v>96</v>
      </c>
      <c r="J654" s="49">
        <v>798077.529999997</v>
      </c>
      <c r="K654" s="49">
        <v>740297.23999996798</v>
      </c>
      <c r="L654" s="49">
        <v>746049.88999997498</v>
      </c>
      <c r="M654" s="48">
        <v>706453.809999972</v>
      </c>
      <c r="N654" s="48">
        <v>303863.98</v>
      </c>
      <c r="O654" s="48">
        <v>359653.69999999099</v>
      </c>
      <c r="P654" s="48">
        <v>382551.56999999</v>
      </c>
      <c r="Q654" s="48">
        <v>403949.02999998798</v>
      </c>
    </row>
    <row r="655" spans="1:17" x14ac:dyDescent="0.3">
      <c r="A655" s="34">
        <f>IF($B655='Lookup (hidden)'!$F$12,IF($E655='Lookup (hidden)'!$F$13,IF($D655='Lookup (hidden)'!$F$14,IF($F655='Lookup (hidden)'!$F$15,IF($G655='Lookup (hidden)'!$F$16,IF($H655='Lookup (hidden)'!$F$17,1,0),0),0),0),0),0)</f>
        <v>0</v>
      </c>
      <c r="B655" s="47" t="s">
        <v>82</v>
      </c>
      <c r="C655" s="59"/>
      <c r="D655" s="47" t="s">
        <v>37</v>
      </c>
      <c r="E655" s="47" t="s">
        <v>37</v>
      </c>
      <c r="F655" s="151">
        <v>5</v>
      </c>
      <c r="G655" s="47" t="s">
        <v>63</v>
      </c>
      <c r="H655" s="47" t="s">
        <v>81</v>
      </c>
      <c r="I655" s="47" t="s">
        <v>97</v>
      </c>
      <c r="J655" s="48">
        <v>19406.38</v>
      </c>
      <c r="K655" s="48">
        <v>19474.52</v>
      </c>
      <c r="L655" s="48">
        <v>21568.04</v>
      </c>
      <c r="M655" s="48">
        <v>89042.970000002795</v>
      </c>
      <c r="N655" s="48">
        <v>488141.91000001802</v>
      </c>
      <c r="O655" s="48">
        <v>389707.23999997601</v>
      </c>
      <c r="P655" s="48">
        <v>442254.49999997002</v>
      </c>
      <c r="Q655" s="48">
        <v>486704.31999996898</v>
      </c>
    </row>
    <row r="656" spans="1:17" x14ac:dyDescent="0.3">
      <c r="A656" s="34">
        <f>IF($B656='Lookup (hidden)'!$F$12,IF($E656='Lookup (hidden)'!$F$13,IF($D656='Lookup (hidden)'!$F$14,IF($F656='Lookup (hidden)'!$F$15,IF($G656='Lookup (hidden)'!$F$16,IF($H656='Lookup (hidden)'!$F$17,1,0),0),0),0),0),0)</f>
        <v>0</v>
      </c>
      <c r="B656" s="47" t="s">
        <v>82</v>
      </c>
      <c r="C656" s="59"/>
      <c r="D656" s="47" t="s">
        <v>37</v>
      </c>
      <c r="E656" s="47" t="s">
        <v>37</v>
      </c>
      <c r="F656" s="151">
        <v>5</v>
      </c>
      <c r="G656" s="47" t="s">
        <v>64</v>
      </c>
      <c r="H656" s="47" t="s">
        <v>81</v>
      </c>
      <c r="I656" s="47" t="s">
        <v>96</v>
      </c>
      <c r="J656" s="48">
        <v>6652991.6000046199</v>
      </c>
      <c r="K656" s="48">
        <v>6326892.3300045002</v>
      </c>
      <c r="L656" s="48">
        <v>6535812.2900046399</v>
      </c>
      <c r="M656" s="48">
        <v>6163691.1000041803</v>
      </c>
      <c r="N656" s="48">
        <v>2577598.1000000499</v>
      </c>
      <c r="O656" s="48">
        <v>3034371.1700002602</v>
      </c>
      <c r="P656" s="48">
        <v>3294550.5699999002</v>
      </c>
      <c r="Q656" s="48">
        <v>3647967.1600004798</v>
      </c>
    </row>
    <row r="657" spans="1:17" x14ac:dyDescent="0.3">
      <c r="A657" s="34">
        <f>IF($B657='Lookup (hidden)'!$F$12,IF($E657='Lookup (hidden)'!$F$13,IF($D657='Lookup (hidden)'!$F$14,IF($F657='Lookup (hidden)'!$F$15,IF($G657='Lookup (hidden)'!$F$16,IF($H657='Lookup (hidden)'!$F$17,1,0),0),0),0),0),0)</f>
        <v>0</v>
      </c>
      <c r="B657" s="47" t="s">
        <v>82</v>
      </c>
      <c r="C657" s="59"/>
      <c r="D657" s="47" t="s">
        <v>37</v>
      </c>
      <c r="E657" s="47" t="s">
        <v>37</v>
      </c>
      <c r="F657" s="151">
        <v>5</v>
      </c>
      <c r="G657" s="47" t="s">
        <v>64</v>
      </c>
      <c r="H657" s="47" t="s">
        <v>81</v>
      </c>
      <c r="I657" s="47" t="s">
        <v>97</v>
      </c>
      <c r="J657" s="48">
        <v>92632.589999999502</v>
      </c>
      <c r="K657" s="48">
        <v>101365.24000000099</v>
      </c>
      <c r="L657" s="48">
        <v>119457.72999999901</v>
      </c>
      <c r="M657" s="48">
        <v>730082.05999982101</v>
      </c>
      <c r="N657" s="48">
        <v>4775982.7299989304</v>
      </c>
      <c r="O657" s="48">
        <v>4089386.06000234</v>
      </c>
      <c r="P657" s="48">
        <v>4465643.9900025204</v>
      </c>
      <c r="Q657" s="48">
        <v>4690610.1000026297</v>
      </c>
    </row>
    <row r="658" spans="1:17" x14ac:dyDescent="0.3">
      <c r="A658" s="34">
        <f>IF($B658='Lookup (hidden)'!$F$12,IF($E658='Lookup (hidden)'!$F$13,IF($D658='Lookup (hidden)'!$F$14,IF($F658='Lookup (hidden)'!$F$15,IF($G658='Lookup (hidden)'!$F$16,IF($H658='Lookup (hidden)'!$F$17,1,0),0),0),0),0),0)</f>
        <v>0</v>
      </c>
      <c r="B658" s="47" t="s">
        <v>73</v>
      </c>
      <c r="C658" s="59"/>
      <c r="D658" s="47" t="s">
        <v>37</v>
      </c>
      <c r="E658" s="47" t="s">
        <v>37</v>
      </c>
      <c r="F658" s="151">
        <v>1</v>
      </c>
      <c r="G658" s="47" t="s">
        <v>63</v>
      </c>
      <c r="H658" s="47" t="s">
        <v>81</v>
      </c>
      <c r="I658" s="47" t="s">
        <v>96</v>
      </c>
      <c r="J658" s="49">
        <v>304327.51000000502</v>
      </c>
      <c r="K658" s="49">
        <v>248515.69999999399</v>
      </c>
      <c r="L658" s="49">
        <v>266166.21999999398</v>
      </c>
      <c r="M658" s="48">
        <v>259545.079999993</v>
      </c>
      <c r="N658" s="48">
        <v>140482.08000000101</v>
      </c>
      <c r="O658" s="48">
        <v>181631.34</v>
      </c>
      <c r="P658" s="48">
        <v>189328.5</v>
      </c>
      <c r="Q658" s="48">
        <v>167465.459999999</v>
      </c>
    </row>
    <row r="659" spans="1:17" x14ac:dyDescent="0.3">
      <c r="A659" s="34">
        <f>IF($B659='Lookup (hidden)'!$F$12,IF($E659='Lookup (hidden)'!$F$13,IF($D659='Lookup (hidden)'!$F$14,IF($F659='Lookup (hidden)'!$F$15,IF($G659='Lookup (hidden)'!$F$16,IF($H659='Lookup (hidden)'!$F$17,1,0),0),0),0),0),0)</f>
        <v>0</v>
      </c>
      <c r="B659" s="47" t="s">
        <v>73</v>
      </c>
      <c r="C659" s="59"/>
      <c r="D659" s="47" t="s">
        <v>37</v>
      </c>
      <c r="E659" s="47" t="s">
        <v>37</v>
      </c>
      <c r="F659" s="151">
        <v>1</v>
      </c>
      <c r="G659" s="47" t="s">
        <v>63</v>
      </c>
      <c r="H659" s="47" t="s">
        <v>81</v>
      </c>
      <c r="I659" s="47" t="s">
        <v>97</v>
      </c>
      <c r="J659" s="48">
        <v>599.5</v>
      </c>
      <c r="K659" s="48">
        <v>687</v>
      </c>
      <c r="L659" s="48">
        <v>510</v>
      </c>
      <c r="M659" s="48">
        <v>8216.50000000002</v>
      </c>
      <c r="N659" s="48">
        <v>79384.529999999402</v>
      </c>
      <c r="O659" s="48">
        <v>58578.800000000097</v>
      </c>
      <c r="P659" s="48">
        <v>87984.749999998807</v>
      </c>
      <c r="Q659" s="48">
        <v>89897.479999998497</v>
      </c>
    </row>
    <row r="660" spans="1:17" x14ac:dyDescent="0.3">
      <c r="A660" s="34">
        <f>IF($B660='Lookup (hidden)'!$F$12,IF($E660='Lookup (hidden)'!$F$13,IF($D660='Lookup (hidden)'!$F$14,IF($F660='Lookup (hidden)'!$F$15,IF($G660='Lookup (hidden)'!$F$16,IF($H660='Lookup (hidden)'!$F$17,1,0),0),0),0),0),0)</f>
        <v>0</v>
      </c>
      <c r="B660" s="47" t="s">
        <v>73</v>
      </c>
      <c r="C660" s="59"/>
      <c r="D660" s="47" t="s">
        <v>37</v>
      </c>
      <c r="E660" s="47" t="s">
        <v>37</v>
      </c>
      <c r="F660" s="151">
        <v>1</v>
      </c>
      <c r="G660" s="47" t="s">
        <v>64</v>
      </c>
      <c r="H660" s="47" t="s">
        <v>81</v>
      </c>
      <c r="I660" s="47" t="s">
        <v>96</v>
      </c>
      <c r="J660" s="48">
        <v>1836910.3299994001</v>
      </c>
      <c r="K660" s="48">
        <v>1796276.3599993901</v>
      </c>
      <c r="L660" s="48">
        <v>1876134.5499996</v>
      </c>
      <c r="M660" s="48">
        <v>1615292.8799996499</v>
      </c>
      <c r="N660" s="48">
        <v>792689.92000009306</v>
      </c>
      <c r="O660" s="48">
        <v>1057156.61000009</v>
      </c>
      <c r="P660" s="48">
        <v>912588.51000007999</v>
      </c>
      <c r="Q660" s="48">
        <v>944069.87000008195</v>
      </c>
    </row>
    <row r="661" spans="1:17" x14ac:dyDescent="0.3">
      <c r="A661" s="34">
        <f>IF($B661='Lookup (hidden)'!$F$12,IF($E661='Lookup (hidden)'!$F$13,IF($D661='Lookup (hidden)'!$F$14,IF($F661='Lookup (hidden)'!$F$15,IF($G661='Lookup (hidden)'!$F$16,IF($H661='Lookup (hidden)'!$F$17,1,0),0),0),0),0),0)</f>
        <v>0</v>
      </c>
      <c r="B661" s="47" t="s">
        <v>73</v>
      </c>
      <c r="C661" s="59"/>
      <c r="D661" s="47" t="s">
        <v>37</v>
      </c>
      <c r="E661" s="47" t="s">
        <v>37</v>
      </c>
      <c r="F661" s="151">
        <v>1</v>
      </c>
      <c r="G661" s="47" t="s">
        <v>64</v>
      </c>
      <c r="H661" s="47" t="s">
        <v>81</v>
      </c>
      <c r="I661" s="47" t="s">
        <v>97</v>
      </c>
      <c r="J661" s="48">
        <v>776.5</v>
      </c>
      <c r="K661" s="48">
        <v>1315.2</v>
      </c>
      <c r="L661" s="48">
        <v>615</v>
      </c>
      <c r="M661" s="48">
        <v>119731.33000000101</v>
      </c>
      <c r="N661" s="48">
        <v>898034.41000004404</v>
      </c>
      <c r="O661" s="48">
        <v>740488.19999999006</v>
      </c>
      <c r="P661" s="48">
        <v>982655.94000009401</v>
      </c>
      <c r="Q661" s="48">
        <v>1068271.83000013</v>
      </c>
    </row>
    <row r="662" spans="1:17" x14ac:dyDescent="0.3">
      <c r="A662" s="34">
        <f>IF($B662='Lookup (hidden)'!$F$12,IF($E662='Lookup (hidden)'!$F$13,IF($D662='Lookup (hidden)'!$F$14,IF($F662='Lookup (hidden)'!$F$15,IF($G662='Lookup (hidden)'!$F$16,IF($H662='Lookup (hidden)'!$F$17,1,0),0),0),0),0),0)</f>
        <v>0</v>
      </c>
      <c r="B662" s="47" t="s">
        <v>73</v>
      </c>
      <c r="C662" s="59"/>
      <c r="D662" s="47" t="s">
        <v>37</v>
      </c>
      <c r="E662" s="47" t="s">
        <v>37</v>
      </c>
      <c r="F662" s="151">
        <v>2</v>
      </c>
      <c r="G662" s="47" t="s">
        <v>63</v>
      </c>
      <c r="H662" s="47" t="s">
        <v>81</v>
      </c>
      <c r="I662" s="47" t="s">
        <v>96</v>
      </c>
      <c r="J662" s="48">
        <v>315266.21000001102</v>
      </c>
      <c r="K662" s="48">
        <v>309955.72000001097</v>
      </c>
      <c r="L662" s="48">
        <v>315513.11000001198</v>
      </c>
      <c r="M662" s="48">
        <v>290983.54999998503</v>
      </c>
      <c r="N662" s="48">
        <v>147308.490000002</v>
      </c>
      <c r="O662" s="48">
        <v>194305.809999997</v>
      </c>
      <c r="P662" s="48">
        <v>160192.180000002</v>
      </c>
      <c r="Q662" s="48">
        <v>182537.540000001</v>
      </c>
    </row>
    <row r="663" spans="1:17" x14ac:dyDescent="0.3">
      <c r="A663" s="34">
        <f>IF($B663='Lookup (hidden)'!$F$12,IF($E663='Lookup (hidden)'!$F$13,IF($D663='Lookup (hidden)'!$F$14,IF($F663='Lookup (hidden)'!$F$15,IF($G663='Lookup (hidden)'!$F$16,IF($H663='Lookup (hidden)'!$F$17,1,0),0),0),0),0),0)</f>
        <v>0</v>
      </c>
      <c r="B663" s="47" t="s">
        <v>73</v>
      </c>
      <c r="C663" s="59"/>
      <c r="D663" s="47" t="s">
        <v>37</v>
      </c>
      <c r="E663" s="47" t="s">
        <v>37</v>
      </c>
      <c r="F663" s="151">
        <v>2</v>
      </c>
      <c r="G663" s="47" t="s">
        <v>63</v>
      </c>
      <c r="H663" s="47" t="s">
        <v>81</v>
      </c>
      <c r="I663" s="47" t="s">
        <v>97</v>
      </c>
      <c r="J663" s="63" t="s">
        <v>100</v>
      </c>
      <c r="K663" s="48">
        <v>1033.1300000000001</v>
      </c>
      <c r="L663" s="48">
        <v>492</v>
      </c>
      <c r="M663" s="48">
        <v>22676.630000000099</v>
      </c>
      <c r="N663" s="48">
        <v>161542.17000000001</v>
      </c>
      <c r="O663" s="48">
        <v>121619.989999998</v>
      </c>
      <c r="P663" s="48">
        <v>176623.91</v>
      </c>
      <c r="Q663" s="48">
        <v>174907.28</v>
      </c>
    </row>
    <row r="664" spans="1:17" x14ac:dyDescent="0.3">
      <c r="A664" s="34">
        <f>IF($B664='Lookup (hidden)'!$F$12,IF($E664='Lookup (hidden)'!$F$13,IF($D664='Lookup (hidden)'!$F$14,IF($F664='Lookup (hidden)'!$F$15,IF($G664='Lookup (hidden)'!$F$16,IF($H664='Lookup (hidden)'!$F$17,1,0),0),0),0),0),0)</f>
        <v>0</v>
      </c>
      <c r="B664" s="47" t="s">
        <v>73</v>
      </c>
      <c r="C664" s="59"/>
      <c r="D664" s="47" t="s">
        <v>37</v>
      </c>
      <c r="E664" s="47" t="s">
        <v>37</v>
      </c>
      <c r="F664" s="151">
        <v>2</v>
      </c>
      <c r="G664" s="47" t="s">
        <v>64</v>
      </c>
      <c r="H664" s="47" t="s">
        <v>81</v>
      </c>
      <c r="I664" s="47" t="s">
        <v>96</v>
      </c>
      <c r="J664" s="48">
        <v>1688170.38999945</v>
      </c>
      <c r="K664" s="48">
        <v>1644200.66999967</v>
      </c>
      <c r="L664" s="48">
        <v>1669044.63999966</v>
      </c>
      <c r="M664" s="48">
        <v>1496204.4799997499</v>
      </c>
      <c r="N664" s="48">
        <v>683341.200000062</v>
      </c>
      <c r="O664" s="48">
        <v>929898.92000006803</v>
      </c>
      <c r="P664" s="48">
        <v>821996.47000006295</v>
      </c>
      <c r="Q664" s="48">
        <v>804028.74000006204</v>
      </c>
    </row>
    <row r="665" spans="1:17" x14ac:dyDescent="0.3">
      <c r="A665" s="34">
        <f>IF($B665='Lookup (hidden)'!$F$12,IF($E665='Lookup (hidden)'!$F$13,IF($D665='Lookup (hidden)'!$F$14,IF($F665='Lookup (hidden)'!$F$15,IF($G665='Lookup (hidden)'!$F$16,IF($H665='Lookup (hidden)'!$F$17,1,0),0),0),0),0),0)</f>
        <v>0</v>
      </c>
      <c r="B665" s="47" t="s">
        <v>73</v>
      </c>
      <c r="C665" s="59"/>
      <c r="D665" s="47" t="s">
        <v>37</v>
      </c>
      <c r="E665" s="47" t="s">
        <v>37</v>
      </c>
      <c r="F665" s="151">
        <v>2</v>
      </c>
      <c r="G665" s="47" t="s">
        <v>64</v>
      </c>
      <c r="H665" s="47" t="s">
        <v>81</v>
      </c>
      <c r="I665" s="47" t="s">
        <v>97</v>
      </c>
      <c r="J665" s="63" t="s">
        <v>99</v>
      </c>
      <c r="K665" s="48">
        <v>492</v>
      </c>
      <c r="L665" s="48">
        <v>432</v>
      </c>
      <c r="M665" s="48">
        <v>132638.31000000201</v>
      </c>
      <c r="N665" s="48">
        <v>974706.66000005498</v>
      </c>
      <c r="O665" s="48">
        <v>793660.24999999802</v>
      </c>
      <c r="P665" s="48">
        <v>1105981.39000012</v>
      </c>
      <c r="Q665" s="48">
        <v>1150007.53000015</v>
      </c>
    </row>
    <row r="666" spans="1:17" x14ac:dyDescent="0.3">
      <c r="A666" s="34">
        <f>IF($B666='Lookup (hidden)'!$F$12,IF($E666='Lookup (hidden)'!$F$13,IF($D666='Lookup (hidden)'!$F$14,IF($F666='Lookup (hidden)'!$F$15,IF($G666='Lookup (hidden)'!$F$16,IF($H666='Lookup (hidden)'!$F$17,1,0),0),0),0),0),0)</f>
        <v>0</v>
      </c>
      <c r="B666" s="47" t="s">
        <v>73</v>
      </c>
      <c r="C666" s="59"/>
      <c r="D666" s="47" t="s">
        <v>37</v>
      </c>
      <c r="E666" s="47" t="s">
        <v>37</v>
      </c>
      <c r="F666" s="151">
        <v>3</v>
      </c>
      <c r="G666" s="47" t="s">
        <v>63</v>
      </c>
      <c r="H666" s="47" t="s">
        <v>81</v>
      </c>
      <c r="I666" s="47" t="s">
        <v>96</v>
      </c>
      <c r="J666" s="48">
        <v>349429.910000031</v>
      </c>
      <c r="K666" s="48">
        <v>317466.900000013</v>
      </c>
      <c r="L666" s="48">
        <v>364638.17000003502</v>
      </c>
      <c r="M666" s="48">
        <v>321243.11999998603</v>
      </c>
      <c r="N666" s="48">
        <v>142939.94000000099</v>
      </c>
      <c r="O666" s="48">
        <v>211241.46999999299</v>
      </c>
      <c r="P666" s="48">
        <v>182383.120000002</v>
      </c>
      <c r="Q666" s="48">
        <v>194752.80000000299</v>
      </c>
    </row>
    <row r="667" spans="1:17" x14ac:dyDescent="0.3">
      <c r="A667" s="34">
        <f>IF($B667='Lookup (hidden)'!$F$12,IF($E667='Lookup (hidden)'!$F$13,IF($D667='Lookup (hidden)'!$F$14,IF($F667='Lookup (hidden)'!$F$15,IF($G667='Lookup (hidden)'!$F$16,IF($H667='Lookup (hidden)'!$F$17,1,0),0),0),0),0),0)</f>
        <v>0</v>
      </c>
      <c r="B667" s="47" t="s">
        <v>73</v>
      </c>
      <c r="C667" s="59"/>
      <c r="D667" s="47" t="s">
        <v>37</v>
      </c>
      <c r="E667" s="47" t="s">
        <v>37</v>
      </c>
      <c r="F667" s="151">
        <v>3</v>
      </c>
      <c r="G667" s="47" t="s">
        <v>63</v>
      </c>
      <c r="H667" s="47" t="s">
        <v>81</v>
      </c>
      <c r="I667" s="47" t="s">
        <v>97</v>
      </c>
      <c r="J667" s="48">
        <v>2001.58</v>
      </c>
      <c r="K667" s="48" t="s">
        <v>99</v>
      </c>
      <c r="L667" s="48">
        <v>761.6</v>
      </c>
      <c r="M667" s="48">
        <v>25134.460000000101</v>
      </c>
      <c r="N667" s="48">
        <v>188147.58</v>
      </c>
      <c r="O667" s="48">
        <v>142392.739999999</v>
      </c>
      <c r="P667" s="48">
        <v>197925.08</v>
      </c>
      <c r="Q667" s="48">
        <v>196712.33000000101</v>
      </c>
    </row>
    <row r="668" spans="1:17" x14ac:dyDescent="0.3">
      <c r="A668" s="34">
        <f>IF($B668='Lookup (hidden)'!$F$12,IF($E668='Lookup (hidden)'!$F$13,IF($D668='Lookup (hidden)'!$F$14,IF($F668='Lookup (hidden)'!$F$15,IF($G668='Lookup (hidden)'!$F$16,IF($H668='Lookup (hidden)'!$F$17,1,0),0),0),0),0),0)</f>
        <v>0</v>
      </c>
      <c r="B668" s="47" t="s">
        <v>73</v>
      </c>
      <c r="C668" s="59"/>
      <c r="D668" s="47" t="s">
        <v>37</v>
      </c>
      <c r="E668" s="47" t="s">
        <v>37</v>
      </c>
      <c r="F668" s="151">
        <v>3</v>
      </c>
      <c r="G668" s="47" t="s">
        <v>64</v>
      </c>
      <c r="H668" s="47" t="s">
        <v>81</v>
      </c>
      <c r="I668" s="47" t="s">
        <v>96</v>
      </c>
      <c r="J668" s="48">
        <v>1646268.5099994999</v>
      </c>
      <c r="K668" s="48">
        <v>1610219.8499996699</v>
      </c>
      <c r="L668" s="48">
        <v>1661143.89999966</v>
      </c>
      <c r="M668" s="48">
        <v>1425692.3499998499</v>
      </c>
      <c r="N668" s="48">
        <v>584435.09000005398</v>
      </c>
      <c r="O668" s="48">
        <v>820808.43000007595</v>
      </c>
      <c r="P668" s="48">
        <v>712266.17000004405</v>
      </c>
      <c r="Q668" s="48">
        <v>688643.66000005195</v>
      </c>
    </row>
    <row r="669" spans="1:17" x14ac:dyDescent="0.3">
      <c r="A669" s="34">
        <f>IF($B669='Lookup (hidden)'!$F$12,IF($E669='Lookup (hidden)'!$F$13,IF($D669='Lookup (hidden)'!$F$14,IF($F669='Lookup (hidden)'!$F$15,IF($G669='Lookup (hidden)'!$F$16,IF($H669='Lookup (hidden)'!$F$17,1,0),0),0),0),0),0)</f>
        <v>0</v>
      </c>
      <c r="B669" s="47" t="s">
        <v>73</v>
      </c>
      <c r="C669" s="59"/>
      <c r="D669" s="47" t="s">
        <v>37</v>
      </c>
      <c r="E669" s="47" t="s">
        <v>37</v>
      </c>
      <c r="F669" s="151">
        <v>3</v>
      </c>
      <c r="G669" s="47" t="s">
        <v>64</v>
      </c>
      <c r="H669" s="47" t="s">
        <v>81</v>
      </c>
      <c r="I669" s="47" t="s">
        <v>97</v>
      </c>
      <c r="J669" s="48">
        <v>728.5</v>
      </c>
      <c r="K669" s="48" t="s">
        <v>100</v>
      </c>
      <c r="L669" s="48">
        <v>546</v>
      </c>
      <c r="M669" s="48">
        <v>144773.990000002</v>
      </c>
      <c r="N669" s="48">
        <v>1015179.38000006</v>
      </c>
      <c r="O669" s="48">
        <v>819353.26999999199</v>
      </c>
      <c r="P669" s="48">
        <v>1095776.5200000899</v>
      </c>
      <c r="Q669" s="48">
        <v>1155565.7800001299</v>
      </c>
    </row>
    <row r="670" spans="1:17" x14ac:dyDescent="0.3">
      <c r="A670" s="34">
        <f>IF($B670='Lookup (hidden)'!$F$12,IF($E670='Lookup (hidden)'!$F$13,IF($D670='Lookup (hidden)'!$F$14,IF($F670='Lookup (hidden)'!$F$15,IF($G670='Lookup (hidden)'!$F$16,IF($H670='Lookup (hidden)'!$F$17,1,0),0),0),0),0),0)</f>
        <v>0</v>
      </c>
      <c r="B670" s="47" t="s">
        <v>73</v>
      </c>
      <c r="C670" s="59"/>
      <c r="D670" s="47" t="s">
        <v>37</v>
      </c>
      <c r="E670" s="47" t="s">
        <v>37</v>
      </c>
      <c r="F670" s="151">
        <v>4</v>
      </c>
      <c r="G670" s="47" t="s">
        <v>63</v>
      </c>
      <c r="H670" s="47" t="s">
        <v>81</v>
      </c>
      <c r="I670" s="47" t="s">
        <v>96</v>
      </c>
      <c r="J670" s="48">
        <v>366625.690000034</v>
      </c>
      <c r="K670" s="48">
        <v>347495.76000002999</v>
      </c>
      <c r="L670" s="48">
        <v>369295.79000003898</v>
      </c>
      <c r="M670" s="48">
        <v>332983.58999999298</v>
      </c>
      <c r="N670" s="48">
        <v>155803.01999999999</v>
      </c>
      <c r="O670" s="48">
        <v>224060.95999999199</v>
      </c>
      <c r="P670" s="48">
        <v>171216.290000001</v>
      </c>
      <c r="Q670" s="48">
        <v>195421.38000000201</v>
      </c>
    </row>
    <row r="671" spans="1:17" x14ac:dyDescent="0.3">
      <c r="A671" s="34">
        <f>IF($B671='Lookup (hidden)'!$F$12,IF($E671='Lookup (hidden)'!$F$13,IF($D671='Lookup (hidden)'!$F$14,IF($F671='Lookup (hidden)'!$F$15,IF($G671='Lookup (hidden)'!$F$16,IF($H671='Lookup (hidden)'!$F$17,1,0),0),0),0),0),0)</f>
        <v>0</v>
      </c>
      <c r="B671" s="47" t="s">
        <v>73</v>
      </c>
      <c r="C671" s="59"/>
      <c r="D671" s="47" t="s">
        <v>37</v>
      </c>
      <c r="E671" s="47" t="s">
        <v>37</v>
      </c>
      <c r="F671" s="151">
        <v>4</v>
      </c>
      <c r="G671" s="47" t="s">
        <v>63</v>
      </c>
      <c r="H671" s="47" t="s">
        <v>81</v>
      </c>
      <c r="I671" s="47" t="s">
        <v>97</v>
      </c>
      <c r="J671" s="63" t="s">
        <v>100</v>
      </c>
      <c r="K671" s="48" t="s">
        <v>99</v>
      </c>
      <c r="L671" s="48">
        <v>290.5</v>
      </c>
      <c r="M671" s="48">
        <v>28583.160000000102</v>
      </c>
      <c r="N671" s="48">
        <v>200006.74</v>
      </c>
      <c r="O671" s="48">
        <v>160045.769999999</v>
      </c>
      <c r="P671" s="48">
        <v>221574.43</v>
      </c>
      <c r="Q671" s="48">
        <v>231177.09</v>
      </c>
    </row>
    <row r="672" spans="1:17" x14ac:dyDescent="0.3">
      <c r="A672" s="34">
        <f>IF($B672='Lookup (hidden)'!$F$12,IF($E672='Lookup (hidden)'!$F$13,IF($D672='Lookup (hidden)'!$F$14,IF($F672='Lookup (hidden)'!$F$15,IF($G672='Lookup (hidden)'!$F$16,IF($H672='Lookup (hidden)'!$F$17,1,0),0),0),0),0),0)</f>
        <v>0</v>
      </c>
      <c r="B672" s="47" t="s">
        <v>73</v>
      </c>
      <c r="C672" s="59"/>
      <c r="D672" s="47" t="s">
        <v>37</v>
      </c>
      <c r="E672" s="47" t="s">
        <v>37</v>
      </c>
      <c r="F672" s="151">
        <v>4</v>
      </c>
      <c r="G672" s="47" t="s">
        <v>64</v>
      </c>
      <c r="H672" s="47" t="s">
        <v>81</v>
      </c>
      <c r="I672" s="47" t="s">
        <v>96</v>
      </c>
      <c r="J672" s="48">
        <v>1547400.3599996499</v>
      </c>
      <c r="K672" s="48">
        <v>1442389.1299997901</v>
      </c>
      <c r="L672" s="48">
        <v>1486157.46999979</v>
      </c>
      <c r="M672" s="48">
        <v>1358274.5199999099</v>
      </c>
      <c r="N672" s="48">
        <v>493940.57000004902</v>
      </c>
      <c r="O672" s="48">
        <v>730633.80000007397</v>
      </c>
      <c r="P672" s="48">
        <v>652558.98000006005</v>
      </c>
      <c r="Q672" s="48">
        <v>640880.29000006197</v>
      </c>
    </row>
    <row r="673" spans="1:17" x14ac:dyDescent="0.3">
      <c r="A673" s="34">
        <f>IF($B673='Lookup (hidden)'!$F$12,IF($E673='Lookup (hidden)'!$F$13,IF($D673='Lookup (hidden)'!$F$14,IF($F673='Lookup (hidden)'!$F$15,IF($G673='Lookup (hidden)'!$F$16,IF($H673='Lookup (hidden)'!$F$17,1,0),0),0),0),0),0)</f>
        <v>0</v>
      </c>
      <c r="B673" s="47" t="s">
        <v>73</v>
      </c>
      <c r="C673" s="59"/>
      <c r="D673" s="47" t="s">
        <v>37</v>
      </c>
      <c r="E673" s="47" t="s">
        <v>37</v>
      </c>
      <c r="F673" s="151">
        <v>4</v>
      </c>
      <c r="G673" s="47" t="s">
        <v>64</v>
      </c>
      <c r="H673" s="47" t="s">
        <v>81</v>
      </c>
      <c r="I673" s="47" t="s">
        <v>97</v>
      </c>
      <c r="J673" s="63" t="s">
        <v>99</v>
      </c>
      <c r="K673" s="48" t="s">
        <v>100</v>
      </c>
      <c r="L673" s="48">
        <v>483</v>
      </c>
      <c r="M673" s="48">
        <v>130396.900000002</v>
      </c>
      <c r="N673" s="48">
        <v>936820.71000003105</v>
      </c>
      <c r="O673" s="48">
        <v>744997.61999998195</v>
      </c>
      <c r="P673" s="48">
        <v>1051652.3200000799</v>
      </c>
      <c r="Q673" s="48">
        <v>1081516.4500001001</v>
      </c>
    </row>
    <row r="674" spans="1:17" x14ac:dyDescent="0.3">
      <c r="A674" s="34">
        <f>IF($B674='Lookup (hidden)'!$F$12,IF($E674='Lookup (hidden)'!$F$13,IF($D674='Lookup (hidden)'!$F$14,IF($F674='Lookup (hidden)'!$F$15,IF($G674='Lookup (hidden)'!$F$16,IF($H674='Lookup (hidden)'!$F$17,1,0),0),0),0),0),0)</f>
        <v>0</v>
      </c>
      <c r="B674" s="47" t="s">
        <v>73</v>
      </c>
      <c r="C674" s="59"/>
      <c r="D674" s="47" t="s">
        <v>37</v>
      </c>
      <c r="E674" s="47" t="s">
        <v>37</v>
      </c>
      <c r="F674" s="151">
        <v>5</v>
      </c>
      <c r="G674" s="47" t="s">
        <v>63</v>
      </c>
      <c r="H674" s="47" t="s">
        <v>81</v>
      </c>
      <c r="I674" s="47" t="s">
        <v>96</v>
      </c>
      <c r="J674" s="48">
        <v>395494.09000003699</v>
      </c>
      <c r="K674" s="48">
        <v>387563.33000003401</v>
      </c>
      <c r="L674" s="48">
        <v>395351.78000003402</v>
      </c>
      <c r="M674" s="48">
        <v>382540.76000001602</v>
      </c>
      <c r="N674" s="48">
        <v>150011.95000000001</v>
      </c>
      <c r="O674" s="48">
        <v>203691.52999999601</v>
      </c>
      <c r="P674" s="48">
        <v>167381.56000000099</v>
      </c>
      <c r="Q674" s="48">
        <v>190250.03000000099</v>
      </c>
    </row>
    <row r="675" spans="1:17" x14ac:dyDescent="0.3">
      <c r="A675" s="34">
        <f>IF($B675='Lookup (hidden)'!$F$12,IF($E675='Lookup (hidden)'!$F$13,IF($D675='Lookup (hidden)'!$F$14,IF($F675='Lookup (hidden)'!$F$15,IF($G675='Lookup (hidden)'!$F$16,IF($H675='Lookup (hidden)'!$F$17,1,0),0),0),0),0),0)</f>
        <v>0</v>
      </c>
      <c r="B675" s="47" t="s">
        <v>73</v>
      </c>
      <c r="C675" s="59"/>
      <c r="D675" s="47" t="s">
        <v>37</v>
      </c>
      <c r="E675" s="47" t="s">
        <v>37</v>
      </c>
      <c r="F675" s="151">
        <v>5</v>
      </c>
      <c r="G675" s="47" t="s">
        <v>63</v>
      </c>
      <c r="H675" s="47" t="s">
        <v>81</v>
      </c>
      <c r="I675" s="47" t="s">
        <v>97</v>
      </c>
      <c r="J675" s="48">
        <v>296.5</v>
      </c>
      <c r="K675" s="48" t="s">
        <v>99</v>
      </c>
      <c r="L675" s="48">
        <v>519.67999999999995</v>
      </c>
      <c r="M675" s="48">
        <v>31414.210000000101</v>
      </c>
      <c r="N675" s="48">
        <v>243257.23999999801</v>
      </c>
      <c r="O675" s="48">
        <v>172980.81999999899</v>
      </c>
      <c r="P675" s="48">
        <v>252835.43999999901</v>
      </c>
      <c r="Q675" s="48">
        <v>258028.56999999899</v>
      </c>
    </row>
    <row r="676" spans="1:17" x14ac:dyDescent="0.3">
      <c r="A676" s="34">
        <f>IF($B676='Lookup (hidden)'!$F$12,IF($E676='Lookup (hidden)'!$F$13,IF($D676='Lookup (hidden)'!$F$14,IF($F676='Lookup (hidden)'!$F$15,IF($G676='Lookup (hidden)'!$F$16,IF($H676='Lookup (hidden)'!$F$17,1,0),0),0),0),0),0)</f>
        <v>0</v>
      </c>
      <c r="B676" s="47" t="s">
        <v>73</v>
      </c>
      <c r="C676" s="59"/>
      <c r="D676" s="47" t="s">
        <v>37</v>
      </c>
      <c r="E676" s="47" t="s">
        <v>37</v>
      </c>
      <c r="F676" s="151">
        <v>5</v>
      </c>
      <c r="G676" s="47" t="s">
        <v>64</v>
      </c>
      <c r="H676" s="47" t="s">
        <v>81</v>
      </c>
      <c r="I676" s="47" t="s">
        <v>96</v>
      </c>
      <c r="J676" s="48">
        <v>1679034.76999962</v>
      </c>
      <c r="K676" s="48">
        <v>1602295.4099997</v>
      </c>
      <c r="L676" s="48">
        <v>1658125.5099996901</v>
      </c>
      <c r="M676" s="48">
        <v>1429887.80999977</v>
      </c>
      <c r="N676" s="48">
        <v>503398.33000004297</v>
      </c>
      <c r="O676" s="48">
        <v>786112.32000006502</v>
      </c>
      <c r="P676" s="48">
        <v>664376.40000003797</v>
      </c>
      <c r="Q676" s="48">
        <v>622836.70000004803</v>
      </c>
    </row>
    <row r="677" spans="1:17" x14ac:dyDescent="0.3">
      <c r="A677" s="34">
        <f>IF($B677='Lookup (hidden)'!$F$12,IF($E677='Lookup (hidden)'!$F$13,IF($D677='Lookup (hidden)'!$F$14,IF($F677='Lookup (hidden)'!$F$15,IF($G677='Lookup (hidden)'!$F$16,IF($H677='Lookup (hidden)'!$F$17,1,0),0),0),0),0),0)</f>
        <v>0</v>
      </c>
      <c r="B677" s="47" t="s">
        <v>73</v>
      </c>
      <c r="C677" s="59"/>
      <c r="D677" s="47" t="s">
        <v>37</v>
      </c>
      <c r="E677" s="47" t="s">
        <v>37</v>
      </c>
      <c r="F677" s="151">
        <v>5</v>
      </c>
      <c r="G677" s="47" t="s">
        <v>64</v>
      </c>
      <c r="H677" s="47" t="s">
        <v>81</v>
      </c>
      <c r="I677" s="47" t="s">
        <v>97</v>
      </c>
      <c r="J677" s="48">
        <v>350.5</v>
      </c>
      <c r="K677" s="48" t="s">
        <v>100</v>
      </c>
      <c r="L677" s="48">
        <v>880.3</v>
      </c>
      <c r="M677" s="48">
        <v>160195.52000000101</v>
      </c>
      <c r="N677" s="48">
        <v>1124620.3200000301</v>
      </c>
      <c r="O677" s="48">
        <v>870039.71999997995</v>
      </c>
      <c r="P677" s="48">
        <v>1139372.5100000801</v>
      </c>
      <c r="Q677" s="48">
        <v>1172256.6600001</v>
      </c>
    </row>
    <row r="678" spans="1:17" x14ac:dyDescent="0.3">
      <c r="A678" s="34">
        <f>IF($B678='Lookup (hidden)'!$F$12,IF($E678='Lookup (hidden)'!$F$13,IF($D678='Lookup (hidden)'!$F$14,IF($F678='Lookup (hidden)'!$F$15,IF($G678='Lookup (hidden)'!$F$16,IF($H678='Lookup (hidden)'!$F$17,1,0),0),0),0),0),0)</f>
        <v>0</v>
      </c>
      <c r="B678" s="47" t="s">
        <v>69</v>
      </c>
      <c r="C678" s="59"/>
      <c r="D678" s="47" t="s">
        <v>37</v>
      </c>
      <c r="E678" s="47" t="s">
        <v>37</v>
      </c>
      <c r="F678" s="151">
        <v>1</v>
      </c>
      <c r="G678" s="47" t="s">
        <v>63</v>
      </c>
      <c r="H678" s="47" t="s">
        <v>81</v>
      </c>
      <c r="I678" s="47" t="s">
        <v>96</v>
      </c>
      <c r="J678" s="48">
        <v>1780156.4199999201</v>
      </c>
      <c r="K678" s="48">
        <v>1658532.9899998901</v>
      </c>
      <c r="L678" s="48">
        <v>1745983.2499999001</v>
      </c>
      <c r="M678" s="48">
        <v>1557826.2199999299</v>
      </c>
      <c r="N678" s="48">
        <v>677227.48999998695</v>
      </c>
      <c r="O678" s="48">
        <v>940833.94999997097</v>
      </c>
      <c r="P678" s="48">
        <v>973487.33999997005</v>
      </c>
      <c r="Q678" s="48">
        <v>987702.93999997806</v>
      </c>
    </row>
    <row r="679" spans="1:17" x14ac:dyDescent="0.3">
      <c r="A679" s="34">
        <f>IF($B679='Lookup (hidden)'!$F$12,IF($E679='Lookup (hidden)'!$F$13,IF($D679='Lookup (hidden)'!$F$14,IF($F679='Lookup (hidden)'!$F$15,IF($G679='Lookup (hidden)'!$F$16,IF($H679='Lookup (hidden)'!$F$17,1,0),0),0),0),0),0)</f>
        <v>0</v>
      </c>
      <c r="B679" s="47" t="s">
        <v>69</v>
      </c>
      <c r="C679" s="59"/>
      <c r="D679" s="47" t="s">
        <v>37</v>
      </c>
      <c r="E679" s="47" t="s">
        <v>37</v>
      </c>
      <c r="F679" s="151">
        <v>1</v>
      </c>
      <c r="G679" s="47" t="s">
        <v>63</v>
      </c>
      <c r="H679" s="47" t="s">
        <v>81</v>
      </c>
      <c r="I679" s="47" t="s">
        <v>97</v>
      </c>
      <c r="J679" s="48">
        <v>11404.59</v>
      </c>
      <c r="K679" s="48">
        <v>10159.39</v>
      </c>
      <c r="L679" s="48">
        <v>12100.57</v>
      </c>
      <c r="M679" s="48">
        <v>133192.25000000201</v>
      </c>
      <c r="N679" s="48">
        <v>982352.13999993901</v>
      </c>
      <c r="O679" s="48">
        <v>835779.00999994902</v>
      </c>
      <c r="P679" s="48">
        <v>907558.86999994295</v>
      </c>
      <c r="Q679" s="48">
        <v>1044986.3999999301</v>
      </c>
    </row>
    <row r="680" spans="1:17" x14ac:dyDescent="0.3">
      <c r="A680" s="34">
        <f>IF($B680='Lookup (hidden)'!$F$12,IF($E680='Lookup (hidden)'!$F$13,IF($D680='Lookup (hidden)'!$F$14,IF($F680='Lookup (hidden)'!$F$15,IF($G680='Lookup (hidden)'!$F$16,IF($H680='Lookup (hidden)'!$F$17,1,0),0),0),0),0),0)</f>
        <v>0</v>
      </c>
      <c r="B680" s="47" t="s">
        <v>69</v>
      </c>
      <c r="C680" s="59"/>
      <c r="D680" s="47" t="s">
        <v>37</v>
      </c>
      <c r="E680" s="47" t="s">
        <v>37</v>
      </c>
      <c r="F680" s="151">
        <v>1</v>
      </c>
      <c r="G680" s="47" t="s">
        <v>64</v>
      </c>
      <c r="H680" s="47" t="s">
        <v>81</v>
      </c>
      <c r="I680" s="47" t="s">
        <v>96</v>
      </c>
      <c r="J680" s="48">
        <v>28082956.130007502</v>
      </c>
      <c r="K680" s="48">
        <v>27012793.3800028</v>
      </c>
      <c r="L680" s="48">
        <v>27482050.510003399</v>
      </c>
      <c r="M680" s="48">
        <v>24932665.669999599</v>
      </c>
      <c r="N680" s="48">
        <v>9985622.8899978492</v>
      </c>
      <c r="O680" s="48">
        <v>13026223.1599949</v>
      </c>
      <c r="P680" s="48">
        <v>13262907.479995299</v>
      </c>
      <c r="Q680" s="48">
        <v>13020369.6299963</v>
      </c>
    </row>
    <row r="681" spans="1:17" x14ac:dyDescent="0.3">
      <c r="A681" s="34">
        <f>IF($B681='Lookup (hidden)'!$F$12,IF($E681='Lookup (hidden)'!$F$13,IF($D681='Lookup (hidden)'!$F$14,IF($F681='Lookup (hidden)'!$F$15,IF($G681='Lookup (hidden)'!$F$16,IF($H681='Lookup (hidden)'!$F$17,1,0),0),0),0),0),0)</f>
        <v>0</v>
      </c>
      <c r="B681" s="47" t="s">
        <v>69</v>
      </c>
      <c r="C681" s="59"/>
      <c r="D681" s="47" t="s">
        <v>37</v>
      </c>
      <c r="E681" s="47" t="s">
        <v>37</v>
      </c>
      <c r="F681" s="151">
        <v>1</v>
      </c>
      <c r="G681" s="47" t="s">
        <v>64</v>
      </c>
      <c r="H681" s="47" t="s">
        <v>81</v>
      </c>
      <c r="I681" s="47" t="s">
        <v>97</v>
      </c>
      <c r="J681" s="48">
        <v>71372.869999999806</v>
      </c>
      <c r="K681" s="48">
        <v>76166.749999999796</v>
      </c>
      <c r="L681" s="48">
        <v>84964.219999999797</v>
      </c>
      <c r="M681" s="48">
        <v>2295429.01000037</v>
      </c>
      <c r="N681" s="48">
        <v>18510508.599987</v>
      </c>
      <c r="O681" s="48">
        <v>16021721.629983401</v>
      </c>
      <c r="P681" s="48">
        <v>16733688.159981299</v>
      </c>
      <c r="Q681" s="48">
        <v>18517640.839986101</v>
      </c>
    </row>
    <row r="682" spans="1:17" x14ac:dyDescent="0.3">
      <c r="A682" s="34">
        <f>IF($B682='Lookup (hidden)'!$F$12,IF($E682='Lookup (hidden)'!$F$13,IF($D682='Lookup (hidden)'!$F$14,IF($F682='Lookup (hidden)'!$F$15,IF($G682='Lookup (hidden)'!$F$16,IF($H682='Lookup (hidden)'!$F$17,1,0),0),0),0),0),0)</f>
        <v>0</v>
      </c>
      <c r="B682" s="47" t="s">
        <v>69</v>
      </c>
      <c r="C682" s="59"/>
      <c r="D682" s="47" t="s">
        <v>37</v>
      </c>
      <c r="E682" s="47" t="s">
        <v>37</v>
      </c>
      <c r="F682" s="151">
        <v>2</v>
      </c>
      <c r="G682" s="47" t="s">
        <v>63</v>
      </c>
      <c r="H682" s="47" t="s">
        <v>81</v>
      </c>
      <c r="I682" s="47" t="s">
        <v>96</v>
      </c>
      <c r="J682" s="48">
        <v>1682581.82999991</v>
      </c>
      <c r="K682" s="48">
        <v>1540544.7199999201</v>
      </c>
      <c r="L682" s="48">
        <v>1592568.59999993</v>
      </c>
      <c r="M682" s="48">
        <v>1468081.9199999401</v>
      </c>
      <c r="N682" s="48">
        <v>542243.18999999797</v>
      </c>
      <c r="O682" s="48">
        <v>799618.84999998496</v>
      </c>
      <c r="P682" s="48">
        <v>834497.25999998301</v>
      </c>
      <c r="Q682" s="48">
        <v>821733.72999998997</v>
      </c>
    </row>
    <row r="683" spans="1:17" x14ac:dyDescent="0.3">
      <c r="A683" s="34">
        <f>IF($B683='Lookup (hidden)'!$F$12,IF($E683='Lookup (hidden)'!$F$13,IF($D683='Lookup (hidden)'!$F$14,IF($F683='Lookup (hidden)'!$F$15,IF($G683='Lookup (hidden)'!$F$16,IF($H683='Lookup (hidden)'!$F$17,1,0),0),0),0),0),0)</f>
        <v>0</v>
      </c>
      <c r="B683" s="47" t="s">
        <v>69</v>
      </c>
      <c r="C683" s="59"/>
      <c r="D683" s="47" t="s">
        <v>37</v>
      </c>
      <c r="E683" s="47" t="s">
        <v>37</v>
      </c>
      <c r="F683" s="151">
        <v>2</v>
      </c>
      <c r="G683" s="47" t="s">
        <v>63</v>
      </c>
      <c r="H683" s="47" t="s">
        <v>81</v>
      </c>
      <c r="I683" s="47" t="s">
        <v>97</v>
      </c>
      <c r="J683" s="48">
        <v>9209.0300000000007</v>
      </c>
      <c r="K683" s="48">
        <v>9247.7000000000007</v>
      </c>
      <c r="L683" s="48">
        <v>11176.02</v>
      </c>
      <c r="M683" s="48">
        <v>143834.23000000199</v>
      </c>
      <c r="N683" s="48">
        <v>1027305.73999994</v>
      </c>
      <c r="O683" s="48">
        <v>876237.81999994698</v>
      </c>
      <c r="P683" s="48">
        <v>959103.96999993699</v>
      </c>
      <c r="Q683" s="48">
        <v>1120619.09999996</v>
      </c>
    </row>
    <row r="684" spans="1:17" x14ac:dyDescent="0.3">
      <c r="A684" s="34">
        <f>IF($B684='Lookup (hidden)'!$F$12,IF($E684='Lookup (hidden)'!$F$13,IF($D684='Lookup (hidden)'!$F$14,IF($F684='Lookup (hidden)'!$F$15,IF($G684='Lookup (hidden)'!$F$16,IF($H684='Lookup (hidden)'!$F$17,1,0),0),0),0),0),0)</f>
        <v>0</v>
      </c>
      <c r="B684" s="47" t="s">
        <v>69</v>
      </c>
      <c r="C684" s="59"/>
      <c r="D684" s="47" t="s">
        <v>37</v>
      </c>
      <c r="E684" s="47" t="s">
        <v>37</v>
      </c>
      <c r="F684" s="151">
        <v>2</v>
      </c>
      <c r="G684" s="47" t="s">
        <v>64</v>
      </c>
      <c r="H684" s="47" t="s">
        <v>81</v>
      </c>
      <c r="I684" s="47" t="s">
        <v>96</v>
      </c>
      <c r="J684" s="48">
        <v>25852786.750000399</v>
      </c>
      <c r="K684" s="48">
        <v>24311442.209996</v>
      </c>
      <c r="L684" s="48">
        <v>24875054.959996998</v>
      </c>
      <c r="M684" s="48">
        <v>22170676.589993101</v>
      </c>
      <c r="N684" s="48">
        <v>8030830.4299989399</v>
      </c>
      <c r="O684" s="48">
        <v>10432654.4799968</v>
      </c>
      <c r="P684" s="48">
        <v>10968704.439996401</v>
      </c>
      <c r="Q684" s="48">
        <v>10665067.5099969</v>
      </c>
    </row>
    <row r="685" spans="1:17" x14ac:dyDescent="0.3">
      <c r="A685" s="34">
        <f>IF($B685='Lookup (hidden)'!$F$12,IF($E685='Lookup (hidden)'!$F$13,IF($D685='Lookup (hidden)'!$F$14,IF($F685='Lookup (hidden)'!$F$15,IF($G685='Lookup (hidden)'!$F$16,IF($H685='Lookup (hidden)'!$F$17,1,0),0),0),0),0),0)</f>
        <v>0</v>
      </c>
      <c r="B685" s="47" t="s">
        <v>69</v>
      </c>
      <c r="C685" s="59"/>
      <c r="D685" s="47" t="s">
        <v>37</v>
      </c>
      <c r="E685" s="47" t="s">
        <v>37</v>
      </c>
      <c r="F685" s="151">
        <v>2</v>
      </c>
      <c r="G685" s="47" t="s">
        <v>64</v>
      </c>
      <c r="H685" s="47" t="s">
        <v>81</v>
      </c>
      <c r="I685" s="47" t="s">
        <v>97</v>
      </c>
      <c r="J685" s="48">
        <v>59291.069999999803</v>
      </c>
      <c r="K685" s="48">
        <v>56414.0899999998</v>
      </c>
      <c r="L685" s="48">
        <v>69641.629999999801</v>
      </c>
      <c r="M685" s="48">
        <v>2292287.5800003898</v>
      </c>
      <c r="N685" s="48">
        <v>18103964.2299845</v>
      </c>
      <c r="O685" s="48">
        <v>15869855.999982201</v>
      </c>
      <c r="P685" s="48">
        <v>16700324.739980601</v>
      </c>
      <c r="Q685" s="48">
        <v>18544592.389985502</v>
      </c>
    </row>
    <row r="686" spans="1:17" x14ac:dyDescent="0.3">
      <c r="A686" s="34">
        <f>IF($B686='Lookup (hidden)'!$F$12,IF($E686='Lookup (hidden)'!$F$13,IF($D686='Lookup (hidden)'!$F$14,IF($F686='Lookup (hidden)'!$F$15,IF($G686='Lookup (hidden)'!$F$16,IF($H686='Lookup (hidden)'!$F$17,1,0),0),0),0),0),0)</f>
        <v>0</v>
      </c>
      <c r="B686" s="47" t="s">
        <v>69</v>
      </c>
      <c r="C686" s="59"/>
      <c r="D686" s="47" t="s">
        <v>37</v>
      </c>
      <c r="E686" s="47" t="s">
        <v>37</v>
      </c>
      <c r="F686" s="151">
        <v>3</v>
      </c>
      <c r="G686" s="47" t="s">
        <v>63</v>
      </c>
      <c r="H686" s="47" t="s">
        <v>81</v>
      </c>
      <c r="I686" s="47" t="s">
        <v>96</v>
      </c>
      <c r="J686" s="48">
        <v>1622946.80999992</v>
      </c>
      <c r="K686" s="48">
        <v>1562669.0199999199</v>
      </c>
      <c r="L686" s="48">
        <v>1653590.6799999301</v>
      </c>
      <c r="M686" s="48">
        <v>1484015.10999994</v>
      </c>
      <c r="N686" s="48">
        <v>553900.71999999695</v>
      </c>
      <c r="O686" s="48">
        <v>765650.60999998404</v>
      </c>
      <c r="P686" s="48">
        <v>784805.139999985</v>
      </c>
      <c r="Q686" s="48">
        <v>790270.90999999095</v>
      </c>
    </row>
    <row r="687" spans="1:17" x14ac:dyDescent="0.3">
      <c r="A687" s="34">
        <f>IF($B687='Lookup (hidden)'!$F$12,IF($E687='Lookup (hidden)'!$F$13,IF($D687='Lookup (hidden)'!$F$14,IF($F687='Lookup (hidden)'!$F$15,IF($G687='Lookup (hidden)'!$F$16,IF($H687='Lookup (hidden)'!$F$17,1,0),0),0),0),0),0)</f>
        <v>0</v>
      </c>
      <c r="B687" s="47" t="s">
        <v>69</v>
      </c>
      <c r="C687" s="59"/>
      <c r="D687" s="47" t="s">
        <v>37</v>
      </c>
      <c r="E687" s="47" t="s">
        <v>37</v>
      </c>
      <c r="F687" s="151">
        <v>3</v>
      </c>
      <c r="G687" s="47" t="s">
        <v>63</v>
      </c>
      <c r="H687" s="47" t="s">
        <v>81</v>
      </c>
      <c r="I687" s="47" t="s">
        <v>97</v>
      </c>
      <c r="J687" s="48">
        <v>8652.5</v>
      </c>
      <c r="K687" s="48">
        <v>8478.02</v>
      </c>
      <c r="L687" s="48">
        <v>10748.48</v>
      </c>
      <c r="M687" s="48">
        <v>147616.51000000199</v>
      </c>
      <c r="N687" s="48">
        <v>1063942.8899999501</v>
      </c>
      <c r="O687" s="48">
        <v>935580.53999994695</v>
      </c>
      <c r="P687" s="48">
        <v>998615.599999937</v>
      </c>
      <c r="Q687" s="48">
        <v>1131228.48999997</v>
      </c>
    </row>
    <row r="688" spans="1:17" x14ac:dyDescent="0.3">
      <c r="A688" s="34">
        <f>IF($B688='Lookup (hidden)'!$F$12,IF($E688='Lookup (hidden)'!$F$13,IF($D688='Lookup (hidden)'!$F$14,IF($F688='Lookup (hidden)'!$F$15,IF($G688='Lookup (hidden)'!$F$16,IF($H688='Lookup (hidden)'!$F$17,1,0),0),0),0),0),0)</f>
        <v>0</v>
      </c>
      <c r="B688" s="47" t="s">
        <v>69</v>
      </c>
      <c r="C688" s="59"/>
      <c r="D688" s="47" t="s">
        <v>37</v>
      </c>
      <c r="E688" s="47" t="s">
        <v>37</v>
      </c>
      <c r="F688" s="151">
        <v>3</v>
      </c>
      <c r="G688" s="47" t="s">
        <v>64</v>
      </c>
      <c r="H688" s="47" t="s">
        <v>81</v>
      </c>
      <c r="I688" s="47" t="s">
        <v>96</v>
      </c>
      <c r="J688" s="48">
        <v>24118036.699996602</v>
      </c>
      <c r="K688" s="48">
        <v>22571657.599992801</v>
      </c>
      <c r="L688" s="48">
        <v>23577409.9599934</v>
      </c>
      <c r="M688" s="48">
        <v>21180742.289990999</v>
      </c>
      <c r="N688" s="48">
        <v>7253175.4899990801</v>
      </c>
      <c r="O688" s="48">
        <v>9697850.5899969898</v>
      </c>
      <c r="P688" s="48">
        <v>10238789.539996799</v>
      </c>
      <c r="Q688" s="48">
        <v>9937346.1899972297</v>
      </c>
    </row>
    <row r="689" spans="1:17" x14ac:dyDescent="0.3">
      <c r="A689" s="34">
        <f>IF($B689='Lookup (hidden)'!$F$12,IF($E689='Lookup (hidden)'!$F$13,IF($D689='Lookup (hidden)'!$F$14,IF($F689='Lookup (hidden)'!$F$15,IF($G689='Lookup (hidden)'!$F$16,IF($H689='Lookup (hidden)'!$F$17,1,0),0),0),0),0),0)</f>
        <v>0</v>
      </c>
      <c r="B689" s="47" t="s">
        <v>69</v>
      </c>
      <c r="C689" s="59"/>
      <c r="D689" s="47" t="s">
        <v>37</v>
      </c>
      <c r="E689" s="47" t="s">
        <v>37</v>
      </c>
      <c r="F689" s="151">
        <v>3</v>
      </c>
      <c r="G689" s="47" t="s">
        <v>64</v>
      </c>
      <c r="H689" s="47" t="s">
        <v>81</v>
      </c>
      <c r="I689" s="47" t="s">
        <v>97</v>
      </c>
      <c r="J689" s="48">
        <v>58208.239999999802</v>
      </c>
      <c r="K689" s="48">
        <v>53569.029999999897</v>
      </c>
      <c r="L689" s="48">
        <v>73737.959999999803</v>
      </c>
      <c r="M689" s="48">
        <v>2224700.4500003699</v>
      </c>
      <c r="N689" s="48">
        <v>17621051.019982699</v>
      </c>
      <c r="O689" s="48">
        <v>15379350.459982799</v>
      </c>
      <c r="P689" s="48">
        <v>16441790.1999807</v>
      </c>
      <c r="Q689" s="48">
        <v>18152438.619984102</v>
      </c>
    </row>
    <row r="690" spans="1:17" x14ac:dyDescent="0.3">
      <c r="A690" s="34">
        <f>IF($B690='Lookup (hidden)'!$F$12,IF($E690='Lookup (hidden)'!$F$13,IF($D690='Lookup (hidden)'!$F$14,IF($F690='Lookup (hidden)'!$F$15,IF($G690='Lookup (hidden)'!$F$16,IF($H690='Lookup (hidden)'!$F$17,1,0),0),0),0),0),0)</f>
        <v>0</v>
      </c>
      <c r="B690" s="47" t="s">
        <v>69</v>
      </c>
      <c r="C690" s="59"/>
      <c r="D690" s="47" t="s">
        <v>37</v>
      </c>
      <c r="E690" s="47" t="s">
        <v>37</v>
      </c>
      <c r="F690" s="151">
        <v>4</v>
      </c>
      <c r="G690" s="47" t="s">
        <v>63</v>
      </c>
      <c r="H690" s="47" t="s">
        <v>81</v>
      </c>
      <c r="I690" s="47" t="s">
        <v>96</v>
      </c>
      <c r="J690" s="48">
        <v>1775264.28999993</v>
      </c>
      <c r="K690" s="48">
        <v>1650020.35999993</v>
      </c>
      <c r="L690" s="48">
        <v>1763048.56999994</v>
      </c>
      <c r="M690" s="48">
        <v>1551980.1399999501</v>
      </c>
      <c r="N690" s="48">
        <v>539334.59999999602</v>
      </c>
      <c r="O690" s="48">
        <v>795579.939999984</v>
      </c>
      <c r="P690" s="48">
        <v>845031.93999998597</v>
      </c>
      <c r="Q690" s="48">
        <v>754209.22999998799</v>
      </c>
    </row>
    <row r="691" spans="1:17" x14ac:dyDescent="0.3">
      <c r="A691" s="34">
        <f>IF($B691='Lookup (hidden)'!$F$12,IF($E691='Lookup (hidden)'!$F$13,IF($D691='Lookup (hidden)'!$F$14,IF($F691='Lookup (hidden)'!$F$15,IF($G691='Lookup (hidden)'!$F$16,IF($H691='Lookup (hidden)'!$F$17,1,0),0),0),0),0),0)</f>
        <v>0</v>
      </c>
      <c r="B691" s="47" t="s">
        <v>69</v>
      </c>
      <c r="C691" s="59"/>
      <c r="D691" s="47" t="s">
        <v>37</v>
      </c>
      <c r="E691" s="47" t="s">
        <v>37</v>
      </c>
      <c r="F691" s="151">
        <v>4</v>
      </c>
      <c r="G691" s="47" t="s">
        <v>63</v>
      </c>
      <c r="H691" s="47" t="s">
        <v>81</v>
      </c>
      <c r="I691" s="47" t="s">
        <v>97</v>
      </c>
      <c r="J691" s="48">
        <v>7800.06</v>
      </c>
      <c r="K691" s="48">
        <v>7268.8000000000102</v>
      </c>
      <c r="L691" s="48">
        <v>9930.3400000000092</v>
      </c>
      <c r="M691" s="48">
        <v>164534.52000000299</v>
      </c>
      <c r="N691" s="48">
        <v>1143406.4199999799</v>
      </c>
      <c r="O691" s="48">
        <v>988833.96999994398</v>
      </c>
      <c r="P691" s="48">
        <v>1099051.8899999601</v>
      </c>
      <c r="Q691" s="48">
        <v>1246265.3300000101</v>
      </c>
    </row>
    <row r="692" spans="1:17" x14ac:dyDescent="0.3">
      <c r="A692" s="34">
        <f>IF($B692='Lookup (hidden)'!$F$12,IF($E692='Lookup (hidden)'!$F$13,IF($D692='Lookup (hidden)'!$F$14,IF($F692='Lookup (hidden)'!$F$15,IF($G692='Lookup (hidden)'!$F$16,IF($H692='Lookup (hidden)'!$F$17,1,0),0),0),0),0),0)</f>
        <v>0</v>
      </c>
      <c r="B692" s="47" t="s">
        <v>69</v>
      </c>
      <c r="C692" s="59"/>
      <c r="D692" s="47" t="s">
        <v>37</v>
      </c>
      <c r="E692" s="47" t="s">
        <v>37</v>
      </c>
      <c r="F692" s="151">
        <v>4</v>
      </c>
      <c r="G692" s="47" t="s">
        <v>64</v>
      </c>
      <c r="H692" s="47" t="s">
        <v>81</v>
      </c>
      <c r="I692" s="47" t="s">
        <v>96</v>
      </c>
      <c r="J692" s="48">
        <v>22700262.149994001</v>
      </c>
      <c r="K692" s="48">
        <v>21247309.179989599</v>
      </c>
      <c r="L692" s="48">
        <v>22268533.9499905</v>
      </c>
      <c r="M692" s="48">
        <v>19993136.139988702</v>
      </c>
      <c r="N692" s="48">
        <v>6309128.7099995902</v>
      </c>
      <c r="O692" s="48">
        <v>8313867.2999982601</v>
      </c>
      <c r="P692" s="48">
        <v>8940349.6699977405</v>
      </c>
      <c r="Q692" s="48">
        <v>8666336.7599977907</v>
      </c>
    </row>
    <row r="693" spans="1:17" x14ac:dyDescent="0.3">
      <c r="A693" s="34">
        <f>IF($B693='Lookup (hidden)'!$F$12,IF($E693='Lookup (hidden)'!$F$13,IF($D693='Lookup (hidden)'!$F$14,IF($F693='Lookup (hidden)'!$F$15,IF($G693='Lookup (hidden)'!$F$16,IF($H693='Lookup (hidden)'!$F$17,1,0),0),0),0),0),0)</f>
        <v>0</v>
      </c>
      <c r="B693" s="47" t="s">
        <v>69</v>
      </c>
      <c r="C693" s="59"/>
      <c r="D693" s="47" t="s">
        <v>37</v>
      </c>
      <c r="E693" s="47" t="s">
        <v>37</v>
      </c>
      <c r="F693" s="151">
        <v>4</v>
      </c>
      <c r="G693" s="47" t="s">
        <v>64</v>
      </c>
      <c r="H693" s="47" t="s">
        <v>81</v>
      </c>
      <c r="I693" s="47" t="s">
        <v>97</v>
      </c>
      <c r="J693" s="48">
        <v>58777.489999999903</v>
      </c>
      <c r="K693" s="48">
        <v>55937.839999999902</v>
      </c>
      <c r="L693" s="48">
        <v>66814.439999999799</v>
      </c>
      <c r="M693" s="48">
        <v>2196570.3500003698</v>
      </c>
      <c r="N693" s="48">
        <v>17455594.6399814</v>
      </c>
      <c r="O693" s="48">
        <v>15417753.739982</v>
      </c>
      <c r="P693" s="48">
        <v>16529521.729979699</v>
      </c>
      <c r="Q693" s="48">
        <v>18337572.269983601</v>
      </c>
    </row>
    <row r="694" spans="1:17" x14ac:dyDescent="0.3">
      <c r="A694" s="34">
        <f>IF($B694='Lookup (hidden)'!$F$12,IF($E694='Lookup (hidden)'!$F$13,IF($D694='Lookup (hidden)'!$F$14,IF($F694='Lookup (hidden)'!$F$15,IF($G694='Lookup (hidden)'!$F$16,IF($H694='Lookup (hidden)'!$F$17,1,0),0),0),0),0),0)</f>
        <v>0</v>
      </c>
      <c r="B694" s="47" t="s">
        <v>69</v>
      </c>
      <c r="C694" s="59"/>
      <c r="D694" s="47" t="s">
        <v>37</v>
      </c>
      <c r="E694" s="47" t="s">
        <v>37</v>
      </c>
      <c r="F694" s="151">
        <v>5</v>
      </c>
      <c r="G694" s="47" t="s">
        <v>63</v>
      </c>
      <c r="H694" s="47" t="s">
        <v>81</v>
      </c>
      <c r="I694" s="47" t="s">
        <v>96</v>
      </c>
      <c r="J694" s="48">
        <v>1730406.4999999299</v>
      </c>
      <c r="K694" s="48">
        <v>1658560.9599999201</v>
      </c>
      <c r="L694" s="48">
        <v>1689112.1699999201</v>
      </c>
      <c r="M694" s="48">
        <v>1565191.4799999399</v>
      </c>
      <c r="N694" s="48">
        <v>548188.31999999401</v>
      </c>
      <c r="O694" s="48">
        <v>786407.46999998705</v>
      </c>
      <c r="P694" s="48">
        <v>868869.16999998596</v>
      </c>
      <c r="Q694" s="48">
        <v>822497.74999999302</v>
      </c>
    </row>
    <row r="695" spans="1:17" x14ac:dyDescent="0.3">
      <c r="A695" s="34">
        <f>IF($B695='Lookup (hidden)'!$F$12,IF($E695='Lookup (hidden)'!$F$13,IF($D695='Lookup (hidden)'!$F$14,IF($F695='Lookup (hidden)'!$F$15,IF($G695='Lookup (hidden)'!$F$16,IF($H695='Lookup (hidden)'!$F$17,1,0),0),0),0),0),0)</f>
        <v>0</v>
      </c>
      <c r="B695" s="47" t="s">
        <v>69</v>
      </c>
      <c r="C695" s="59"/>
      <c r="D695" s="47" t="s">
        <v>37</v>
      </c>
      <c r="E695" s="47" t="s">
        <v>37</v>
      </c>
      <c r="F695" s="151">
        <v>5</v>
      </c>
      <c r="G695" s="47" t="s">
        <v>63</v>
      </c>
      <c r="H695" s="47" t="s">
        <v>81</v>
      </c>
      <c r="I695" s="47" t="s">
        <v>97</v>
      </c>
      <c r="J695" s="48">
        <v>7607.75</v>
      </c>
      <c r="K695" s="48">
        <v>8345.5500000000102</v>
      </c>
      <c r="L695" s="48">
        <v>9380.77</v>
      </c>
      <c r="M695" s="48">
        <v>159408.80000000299</v>
      </c>
      <c r="N695" s="48">
        <v>1175242.45</v>
      </c>
      <c r="O695" s="48">
        <v>1011553.22999994</v>
      </c>
      <c r="P695" s="48">
        <v>1136662.98999998</v>
      </c>
      <c r="Q695" s="48">
        <v>1269799.3500000199</v>
      </c>
    </row>
    <row r="696" spans="1:17" x14ac:dyDescent="0.3">
      <c r="A696" s="34">
        <f>IF($B696='Lookup (hidden)'!$F$12,IF($E696='Lookup (hidden)'!$F$13,IF($D696='Lookup (hidden)'!$F$14,IF($F696='Lookup (hidden)'!$F$15,IF($G696='Lookup (hidden)'!$F$16,IF($H696='Lookup (hidden)'!$F$17,1,0),0),0),0),0),0)</f>
        <v>0</v>
      </c>
      <c r="B696" s="47" t="s">
        <v>69</v>
      </c>
      <c r="C696" s="59"/>
      <c r="D696" s="47" t="s">
        <v>37</v>
      </c>
      <c r="E696" s="47" t="s">
        <v>37</v>
      </c>
      <c r="F696" s="151">
        <v>5</v>
      </c>
      <c r="G696" s="47" t="s">
        <v>64</v>
      </c>
      <c r="H696" s="47" t="s">
        <v>81</v>
      </c>
      <c r="I696" s="47" t="s">
        <v>96</v>
      </c>
      <c r="J696" s="48">
        <v>26916866.090006199</v>
      </c>
      <c r="K696" s="48">
        <v>24598432.419999499</v>
      </c>
      <c r="L696" s="48">
        <v>26106256.220001701</v>
      </c>
      <c r="M696" s="48">
        <v>23101237.1299977</v>
      </c>
      <c r="N696" s="48">
        <v>6469755.4999997197</v>
      </c>
      <c r="O696" s="48">
        <v>8460212.7599985693</v>
      </c>
      <c r="P696" s="48">
        <v>9362286.9099978004</v>
      </c>
      <c r="Q696" s="48">
        <v>9086723.3999982607</v>
      </c>
    </row>
    <row r="697" spans="1:17" x14ac:dyDescent="0.3">
      <c r="A697" s="34">
        <f>IF($B697='Lookup (hidden)'!$F$12,IF($E697='Lookup (hidden)'!$F$13,IF($D697='Lookup (hidden)'!$F$14,IF($F697='Lookup (hidden)'!$F$15,IF($G697='Lookup (hidden)'!$F$16,IF($H697='Lookup (hidden)'!$F$17,1,0),0),0),0),0),0)</f>
        <v>0</v>
      </c>
      <c r="B697" s="47" t="s">
        <v>69</v>
      </c>
      <c r="C697" s="59"/>
      <c r="D697" s="47" t="s">
        <v>37</v>
      </c>
      <c r="E697" s="47" t="s">
        <v>37</v>
      </c>
      <c r="F697" s="151">
        <v>5</v>
      </c>
      <c r="G697" s="47" t="s">
        <v>64</v>
      </c>
      <c r="H697" s="47" t="s">
        <v>81</v>
      </c>
      <c r="I697" s="47" t="s">
        <v>97</v>
      </c>
      <c r="J697" s="48">
        <v>62511.4099999998</v>
      </c>
      <c r="K697" s="48">
        <v>61930.419999999802</v>
      </c>
      <c r="L697" s="48">
        <v>79347.709999999905</v>
      </c>
      <c r="M697" s="48">
        <v>2702744.7900004699</v>
      </c>
      <c r="N697" s="48">
        <v>21317374.179994699</v>
      </c>
      <c r="O697" s="48">
        <v>18900191.539987899</v>
      </c>
      <c r="P697" s="48">
        <v>20315891.1599929</v>
      </c>
      <c r="Q697" s="48">
        <v>22143836.5999979</v>
      </c>
    </row>
    <row r="698" spans="1:17" x14ac:dyDescent="0.3">
      <c r="A698" s="34">
        <f>IF($B698='Lookup (hidden)'!$F$12,IF($E698='Lookup (hidden)'!$F$13,IF($D698='Lookup (hidden)'!$F$14,IF($F698='Lookup (hidden)'!$F$15,IF($G698='Lookup (hidden)'!$F$16,IF($H698='Lookup (hidden)'!$F$17,1,0),0),0),0),0),0)</f>
        <v>0</v>
      </c>
      <c r="B698" s="47" t="s">
        <v>80</v>
      </c>
      <c r="C698" s="59"/>
      <c r="D698" s="47" t="s">
        <v>37</v>
      </c>
      <c r="E698" s="47" t="s">
        <v>37</v>
      </c>
      <c r="F698" s="151">
        <v>1</v>
      </c>
      <c r="G698" s="47" t="s">
        <v>37</v>
      </c>
      <c r="H698" s="47" t="s">
        <v>72</v>
      </c>
      <c r="I698" s="47" t="s">
        <v>96</v>
      </c>
      <c r="J698" s="48">
        <v>9941692.1200009007</v>
      </c>
      <c r="K698" s="48">
        <v>9872084.2399976198</v>
      </c>
      <c r="L698" s="48">
        <v>9851153.75999837</v>
      </c>
      <c r="M698" s="48">
        <v>9410454.3099998403</v>
      </c>
      <c r="N698" s="48">
        <v>6039670.28000277</v>
      </c>
      <c r="O698" s="48">
        <v>7650265.3000025097</v>
      </c>
      <c r="P698" s="48">
        <v>7299782.6000032797</v>
      </c>
      <c r="Q698" s="48">
        <v>7725154.3200022904</v>
      </c>
    </row>
    <row r="699" spans="1:17" x14ac:dyDescent="0.3">
      <c r="A699" s="34">
        <f>IF($B699='Lookup (hidden)'!$F$12,IF($E699='Lookup (hidden)'!$F$13,IF($D699='Lookup (hidden)'!$F$14,IF($F699='Lookup (hidden)'!$F$15,IF($G699='Lookup (hidden)'!$F$16,IF($H699='Lookup (hidden)'!$F$17,1,0),0),0),0),0),0)</f>
        <v>0</v>
      </c>
      <c r="B699" s="47" t="s">
        <v>80</v>
      </c>
      <c r="C699" s="59"/>
      <c r="D699" s="47" t="s">
        <v>37</v>
      </c>
      <c r="E699" s="47" t="s">
        <v>37</v>
      </c>
      <c r="F699" s="151">
        <v>1</v>
      </c>
      <c r="G699" s="47" t="s">
        <v>37</v>
      </c>
      <c r="H699" s="47" t="s">
        <v>72</v>
      </c>
      <c r="I699" s="47" t="s">
        <v>97</v>
      </c>
      <c r="J699" s="48">
        <v>148792.22999998499</v>
      </c>
      <c r="K699" s="48">
        <v>181249.23999998401</v>
      </c>
      <c r="L699" s="48">
        <v>175136.04999998299</v>
      </c>
      <c r="M699" s="48">
        <v>439869.49999996502</v>
      </c>
      <c r="N699" s="48">
        <v>3359232.82999916</v>
      </c>
      <c r="O699" s="48">
        <v>2299181.9400009001</v>
      </c>
      <c r="P699" s="48">
        <v>2679003.4400012498</v>
      </c>
      <c r="Q699" s="48">
        <v>3029665.1399994199</v>
      </c>
    </row>
    <row r="700" spans="1:17" x14ac:dyDescent="0.3">
      <c r="A700" s="34">
        <f>IF($B700='Lookup (hidden)'!$F$12,IF($E700='Lookup (hidden)'!$F$13,IF($D700='Lookup (hidden)'!$F$14,IF($F700='Lookup (hidden)'!$F$15,IF($G700='Lookup (hidden)'!$F$16,IF($H700='Lookup (hidden)'!$F$17,1,0),0),0),0),0),0)</f>
        <v>0</v>
      </c>
      <c r="B700" s="47" t="s">
        <v>80</v>
      </c>
      <c r="C700" s="59"/>
      <c r="D700" s="47" t="s">
        <v>37</v>
      </c>
      <c r="E700" s="47" t="s">
        <v>37</v>
      </c>
      <c r="F700" s="151">
        <v>2</v>
      </c>
      <c r="G700" s="47" t="s">
        <v>37</v>
      </c>
      <c r="H700" s="47" t="s">
        <v>72</v>
      </c>
      <c r="I700" s="47" t="s">
        <v>96</v>
      </c>
      <c r="J700" s="48">
        <v>8150874.6500033196</v>
      </c>
      <c r="K700" s="48">
        <v>7972873.15000303</v>
      </c>
      <c r="L700" s="48">
        <v>8141132.3400037698</v>
      </c>
      <c r="M700" s="48">
        <v>7881737.9400029304</v>
      </c>
      <c r="N700" s="48">
        <v>4698102.4200013801</v>
      </c>
      <c r="O700" s="48">
        <v>6271738.6000013798</v>
      </c>
      <c r="P700" s="48">
        <v>6119694.5100032296</v>
      </c>
      <c r="Q700" s="48">
        <v>6499619.8700024402</v>
      </c>
    </row>
    <row r="701" spans="1:17" x14ac:dyDescent="0.3">
      <c r="A701" s="34">
        <f>IF($B701='Lookup (hidden)'!$F$12,IF($E701='Lookup (hidden)'!$F$13,IF($D701='Lookup (hidden)'!$F$14,IF($F701='Lookup (hidden)'!$F$15,IF($G701='Lookup (hidden)'!$F$16,IF($H701='Lookup (hidden)'!$F$17,1,0),0),0),0),0),0)</f>
        <v>0</v>
      </c>
      <c r="B701" s="47" t="s">
        <v>80</v>
      </c>
      <c r="C701" s="59"/>
      <c r="D701" s="47" t="s">
        <v>37</v>
      </c>
      <c r="E701" s="47" t="s">
        <v>37</v>
      </c>
      <c r="F701" s="151">
        <v>2</v>
      </c>
      <c r="G701" s="47" t="s">
        <v>37</v>
      </c>
      <c r="H701" s="47" t="s">
        <v>72</v>
      </c>
      <c r="I701" s="47" t="s">
        <v>97</v>
      </c>
      <c r="J701" s="48">
        <v>121048.71999999099</v>
      </c>
      <c r="K701" s="48">
        <v>156411.019999988</v>
      </c>
      <c r="L701" s="48">
        <v>150437.429999988</v>
      </c>
      <c r="M701" s="48">
        <v>403419.00999996503</v>
      </c>
      <c r="N701" s="48">
        <v>3264590.5799990599</v>
      </c>
      <c r="O701" s="48">
        <v>2204726.2300007502</v>
      </c>
      <c r="P701" s="48">
        <v>2608644.1100011701</v>
      </c>
      <c r="Q701" s="48">
        <v>2914486.8499992602</v>
      </c>
    </row>
    <row r="702" spans="1:17" x14ac:dyDescent="0.3">
      <c r="A702" s="34">
        <f>IF($B702='Lookup (hidden)'!$F$12,IF($E702='Lookup (hidden)'!$F$13,IF($D702='Lookup (hidden)'!$F$14,IF($F702='Lookup (hidden)'!$F$15,IF($G702='Lookup (hidden)'!$F$16,IF($H702='Lookup (hidden)'!$F$17,1,0),0),0),0),0),0)</f>
        <v>0</v>
      </c>
      <c r="B702" s="47" t="s">
        <v>80</v>
      </c>
      <c r="C702" s="59"/>
      <c r="D702" s="47" t="s">
        <v>37</v>
      </c>
      <c r="E702" s="47" t="s">
        <v>37</v>
      </c>
      <c r="F702" s="151">
        <v>3</v>
      </c>
      <c r="G702" s="47" t="s">
        <v>37</v>
      </c>
      <c r="H702" s="47" t="s">
        <v>72</v>
      </c>
      <c r="I702" s="47" t="s">
        <v>96</v>
      </c>
      <c r="J702" s="48">
        <v>7357532.0500031998</v>
      </c>
      <c r="K702" s="48">
        <v>7228789.8700035298</v>
      </c>
      <c r="L702" s="48">
        <v>7374606.0000035996</v>
      </c>
      <c r="M702" s="48">
        <v>7232519.3900033096</v>
      </c>
      <c r="N702" s="48">
        <v>4193400.32000214</v>
      </c>
      <c r="O702" s="48">
        <v>5670678.4500015704</v>
      </c>
      <c r="P702" s="48">
        <v>5634456.6800023196</v>
      </c>
      <c r="Q702" s="48">
        <v>5984954.3500025198</v>
      </c>
    </row>
    <row r="703" spans="1:17" x14ac:dyDescent="0.3">
      <c r="A703" s="34">
        <f>IF($B703='Lookup (hidden)'!$F$12,IF($E703='Lookup (hidden)'!$F$13,IF($D703='Lookup (hidden)'!$F$14,IF($F703='Lookup (hidden)'!$F$15,IF($G703='Lookup (hidden)'!$F$16,IF($H703='Lookup (hidden)'!$F$17,1,0),0),0),0),0),0)</f>
        <v>0</v>
      </c>
      <c r="B703" s="47" t="s">
        <v>80</v>
      </c>
      <c r="C703" s="59"/>
      <c r="D703" s="47" t="s">
        <v>37</v>
      </c>
      <c r="E703" s="47" t="s">
        <v>37</v>
      </c>
      <c r="F703" s="151">
        <v>3</v>
      </c>
      <c r="G703" s="47" t="s">
        <v>37</v>
      </c>
      <c r="H703" s="47" t="s">
        <v>72</v>
      </c>
      <c r="I703" s="47" t="s">
        <v>97</v>
      </c>
      <c r="J703" s="48">
        <v>112685.419999993</v>
      </c>
      <c r="K703" s="48">
        <v>148262.06999998901</v>
      </c>
      <c r="L703" s="48">
        <v>140356.55999998999</v>
      </c>
      <c r="M703" s="48">
        <v>389135.87999996502</v>
      </c>
      <c r="N703" s="48">
        <v>3163936.0899990001</v>
      </c>
      <c r="O703" s="48">
        <v>2157128.7100007301</v>
      </c>
      <c r="P703" s="48">
        <v>2575405.77000118</v>
      </c>
      <c r="Q703" s="48">
        <v>2858116.0799992001</v>
      </c>
    </row>
    <row r="704" spans="1:17" x14ac:dyDescent="0.3">
      <c r="A704" s="34">
        <f>IF($B704='Lookup (hidden)'!$F$12,IF($E704='Lookup (hidden)'!$F$13,IF($D704='Lookup (hidden)'!$F$14,IF($F704='Lookup (hidden)'!$F$15,IF($G704='Lookup (hidden)'!$F$16,IF($H704='Lookup (hidden)'!$F$17,1,0),0),0),0),0),0)</f>
        <v>0</v>
      </c>
      <c r="B704" s="47" t="s">
        <v>80</v>
      </c>
      <c r="C704" s="59"/>
      <c r="D704" s="47" t="s">
        <v>37</v>
      </c>
      <c r="E704" s="47" t="s">
        <v>37</v>
      </c>
      <c r="F704" s="151">
        <v>4</v>
      </c>
      <c r="G704" s="47" t="s">
        <v>37</v>
      </c>
      <c r="H704" s="47" t="s">
        <v>72</v>
      </c>
      <c r="I704" s="47" t="s">
        <v>96</v>
      </c>
      <c r="J704" s="48">
        <v>7185702.0300035002</v>
      </c>
      <c r="K704" s="48">
        <v>6994424.9800033402</v>
      </c>
      <c r="L704" s="48">
        <v>7236124.3400034299</v>
      </c>
      <c r="M704" s="48">
        <v>7164853.8600034397</v>
      </c>
      <c r="N704" s="48">
        <v>3954855.4800019599</v>
      </c>
      <c r="O704" s="48">
        <v>5524216.8200016003</v>
      </c>
      <c r="P704" s="48">
        <v>5555815.20000224</v>
      </c>
      <c r="Q704" s="48">
        <v>5893579.2000024999</v>
      </c>
    </row>
    <row r="705" spans="1:17" x14ac:dyDescent="0.3">
      <c r="A705" s="34">
        <f>IF($B705='Lookup (hidden)'!$F$12,IF($E705='Lookup (hidden)'!$F$13,IF($D705='Lookup (hidden)'!$F$14,IF($F705='Lookup (hidden)'!$F$15,IF($G705='Lookup (hidden)'!$F$16,IF($H705='Lookup (hidden)'!$F$17,1,0),0),0),0),0),0)</f>
        <v>0</v>
      </c>
      <c r="B705" s="47" t="s">
        <v>80</v>
      </c>
      <c r="C705" s="59"/>
      <c r="D705" s="47" t="s">
        <v>37</v>
      </c>
      <c r="E705" s="47" t="s">
        <v>37</v>
      </c>
      <c r="F705" s="151">
        <v>4</v>
      </c>
      <c r="G705" s="47" t="s">
        <v>37</v>
      </c>
      <c r="H705" s="47" t="s">
        <v>72</v>
      </c>
      <c r="I705" s="47" t="s">
        <v>97</v>
      </c>
      <c r="J705" s="48">
        <v>106333.029999994</v>
      </c>
      <c r="K705" s="48">
        <v>136877.25999999099</v>
      </c>
      <c r="L705" s="48">
        <v>131987.939999992</v>
      </c>
      <c r="M705" s="48">
        <v>391265.45999996399</v>
      </c>
      <c r="N705" s="48">
        <v>3219913.77999917</v>
      </c>
      <c r="O705" s="48">
        <v>2151061.9700007201</v>
      </c>
      <c r="P705" s="48">
        <v>2552287.6200011498</v>
      </c>
      <c r="Q705" s="48">
        <v>2831554.1499992302</v>
      </c>
    </row>
    <row r="706" spans="1:17" x14ac:dyDescent="0.3">
      <c r="A706" s="34">
        <f>IF($B706='Lookup (hidden)'!$F$12,IF($E706='Lookup (hidden)'!$F$13,IF($D706='Lookup (hidden)'!$F$14,IF($F706='Lookup (hidden)'!$F$15,IF($G706='Lookup (hidden)'!$F$16,IF($H706='Lookup (hidden)'!$F$17,1,0),0),0),0),0),0)</f>
        <v>0</v>
      </c>
      <c r="B706" s="47" t="s">
        <v>80</v>
      </c>
      <c r="C706" s="59"/>
      <c r="D706" s="47" t="s">
        <v>37</v>
      </c>
      <c r="E706" s="47" t="s">
        <v>37</v>
      </c>
      <c r="F706" s="151">
        <v>5</v>
      </c>
      <c r="G706" s="47" t="s">
        <v>37</v>
      </c>
      <c r="H706" s="47" t="s">
        <v>72</v>
      </c>
      <c r="I706" s="47" t="s">
        <v>96</v>
      </c>
      <c r="J706" s="48">
        <v>6427087.33000289</v>
      </c>
      <c r="K706" s="48">
        <v>6229306.3000028199</v>
      </c>
      <c r="L706" s="48">
        <v>6448056.8300032904</v>
      </c>
      <c r="M706" s="48">
        <v>6301057.1600030595</v>
      </c>
      <c r="N706" s="48">
        <v>3438513.3000016198</v>
      </c>
      <c r="O706" s="48">
        <v>4807615.42000168</v>
      </c>
      <c r="P706" s="48">
        <v>4912277.8200011598</v>
      </c>
      <c r="Q706" s="48">
        <v>5169339.92000225</v>
      </c>
    </row>
    <row r="707" spans="1:17" x14ac:dyDescent="0.3">
      <c r="A707" s="34">
        <f>IF($B707='Lookup (hidden)'!$F$12,IF($E707='Lookup (hidden)'!$F$13,IF($D707='Lookup (hidden)'!$F$14,IF($F707='Lookup (hidden)'!$F$15,IF($G707='Lookup (hidden)'!$F$16,IF($H707='Lookup (hidden)'!$F$17,1,0),0),0),0),0),0)</f>
        <v>0</v>
      </c>
      <c r="B707" s="47" t="s">
        <v>80</v>
      </c>
      <c r="C707" s="59"/>
      <c r="D707" s="47" t="s">
        <v>37</v>
      </c>
      <c r="E707" s="47" t="s">
        <v>37</v>
      </c>
      <c r="F707" s="151">
        <v>5</v>
      </c>
      <c r="G707" s="47" t="s">
        <v>37</v>
      </c>
      <c r="H707" s="47" t="s">
        <v>72</v>
      </c>
      <c r="I707" s="47" t="s">
        <v>97</v>
      </c>
      <c r="J707" s="48">
        <v>95511.029999995299</v>
      </c>
      <c r="K707" s="48">
        <v>116290.90999999399</v>
      </c>
      <c r="L707" s="48">
        <v>119386.869999994</v>
      </c>
      <c r="M707" s="48">
        <v>370751.879999973</v>
      </c>
      <c r="N707" s="48">
        <v>3046089.06999898</v>
      </c>
      <c r="O707" s="48">
        <v>2015708.6000005901</v>
      </c>
      <c r="P707" s="48">
        <v>2386983.0300010098</v>
      </c>
      <c r="Q707" s="48">
        <v>2658073.59999912</v>
      </c>
    </row>
    <row r="708" spans="1:17" x14ac:dyDescent="0.3">
      <c r="A708" s="34">
        <f>IF($B708='Lookup (hidden)'!$F$12,IF($E708='Lookup (hidden)'!$F$13,IF($D708='Lookup (hidden)'!$F$14,IF($F708='Lookup (hidden)'!$F$15,IF($G708='Lookup (hidden)'!$F$16,IF($H708='Lookup (hidden)'!$F$17,1,0),0),0),0),0),0)</f>
        <v>0</v>
      </c>
      <c r="B708" s="47" t="s">
        <v>80</v>
      </c>
      <c r="C708" s="59"/>
      <c r="D708" s="47" t="s">
        <v>37</v>
      </c>
      <c r="E708" s="47" t="s">
        <v>37</v>
      </c>
      <c r="F708" s="151">
        <v>1</v>
      </c>
      <c r="G708" s="47" t="s">
        <v>37</v>
      </c>
      <c r="H708" s="47" t="s">
        <v>76</v>
      </c>
      <c r="I708" s="47" t="s">
        <v>96</v>
      </c>
      <c r="J708" s="48">
        <v>9909721.8899851702</v>
      </c>
      <c r="K708" s="48">
        <v>9237849.90999531</v>
      </c>
      <c r="L708" s="48">
        <v>9605784.9299952704</v>
      </c>
      <c r="M708" s="48">
        <v>9395934.2999952901</v>
      </c>
      <c r="N708" s="48">
        <v>6142618.7399897603</v>
      </c>
      <c r="O708" s="48">
        <v>6987777.3699969398</v>
      </c>
      <c r="P708" s="48">
        <v>6949225.4199899696</v>
      </c>
      <c r="Q708" s="48">
        <v>6970679.9499888802</v>
      </c>
    </row>
    <row r="709" spans="1:17" x14ac:dyDescent="0.3">
      <c r="A709" s="34">
        <f>IF($B709='Lookup (hidden)'!$F$12,IF($E709='Lookup (hidden)'!$F$13,IF($D709='Lookup (hidden)'!$F$14,IF($F709='Lookup (hidden)'!$F$15,IF($G709='Lookup (hidden)'!$F$16,IF($H709='Lookup (hidden)'!$F$17,1,0),0),0),0),0),0)</f>
        <v>0</v>
      </c>
      <c r="B709" s="47" t="s">
        <v>80</v>
      </c>
      <c r="C709" s="59"/>
      <c r="D709" s="47" t="s">
        <v>37</v>
      </c>
      <c r="E709" s="47" t="s">
        <v>37</v>
      </c>
      <c r="F709" s="151">
        <v>1</v>
      </c>
      <c r="G709" s="47" t="s">
        <v>37</v>
      </c>
      <c r="H709" s="47" t="s">
        <v>76</v>
      </c>
      <c r="I709" s="47" t="s">
        <v>97</v>
      </c>
      <c r="J709" s="48">
        <v>170917.12999999299</v>
      </c>
      <c r="K709" s="48">
        <v>174736.94999999701</v>
      </c>
      <c r="L709" s="48">
        <v>176513.40999999599</v>
      </c>
      <c r="M709" s="48">
        <v>402743.30000000499</v>
      </c>
      <c r="N709" s="48">
        <v>2949068.7400004501</v>
      </c>
      <c r="O709" s="48">
        <v>2330086.1400000402</v>
      </c>
      <c r="P709" s="48">
        <v>2492863.8700001198</v>
      </c>
      <c r="Q709" s="48">
        <v>2863670.5399999302</v>
      </c>
    </row>
    <row r="710" spans="1:17" x14ac:dyDescent="0.3">
      <c r="A710" s="34">
        <f>IF($B710='Lookup (hidden)'!$F$12,IF($E710='Lookup (hidden)'!$F$13,IF($D710='Lookup (hidden)'!$F$14,IF($F710='Lookup (hidden)'!$F$15,IF($G710='Lookup (hidden)'!$F$16,IF($H710='Lookup (hidden)'!$F$17,1,0),0),0),0),0),0)</f>
        <v>0</v>
      </c>
      <c r="B710" s="47" t="s">
        <v>80</v>
      </c>
      <c r="C710" s="59"/>
      <c r="D710" s="47" t="s">
        <v>37</v>
      </c>
      <c r="E710" s="47" t="s">
        <v>37</v>
      </c>
      <c r="F710" s="151">
        <v>2</v>
      </c>
      <c r="G710" s="47" t="s">
        <v>37</v>
      </c>
      <c r="H710" s="47" t="s">
        <v>76</v>
      </c>
      <c r="I710" s="47" t="s">
        <v>96</v>
      </c>
      <c r="J710" s="48">
        <v>6833714.1199918203</v>
      </c>
      <c r="K710" s="48">
        <v>6689193.27999698</v>
      </c>
      <c r="L710" s="48">
        <v>6914667.42999689</v>
      </c>
      <c r="M710" s="48">
        <v>6735790.7799969604</v>
      </c>
      <c r="N710" s="48">
        <v>4291512.5199988196</v>
      </c>
      <c r="O710" s="48">
        <v>4924318.5499989698</v>
      </c>
      <c r="P710" s="48">
        <v>4955790.45999844</v>
      </c>
      <c r="Q710" s="48">
        <v>5149211.1799943699</v>
      </c>
    </row>
    <row r="711" spans="1:17" x14ac:dyDescent="0.3">
      <c r="A711" s="34">
        <f>IF($B711='Lookup (hidden)'!$F$12,IF($E711='Lookup (hidden)'!$F$13,IF($D711='Lookup (hidden)'!$F$14,IF($F711='Lookup (hidden)'!$F$15,IF($G711='Lookup (hidden)'!$F$16,IF($H711='Lookup (hidden)'!$F$17,1,0),0),0),0),0),0)</f>
        <v>0</v>
      </c>
      <c r="B711" s="47" t="s">
        <v>80</v>
      </c>
      <c r="C711" s="59"/>
      <c r="D711" s="47" t="s">
        <v>37</v>
      </c>
      <c r="E711" s="47" t="s">
        <v>37</v>
      </c>
      <c r="F711" s="151">
        <v>2</v>
      </c>
      <c r="G711" s="47" t="s">
        <v>37</v>
      </c>
      <c r="H711" s="47" t="s">
        <v>76</v>
      </c>
      <c r="I711" s="47" t="s">
        <v>97</v>
      </c>
      <c r="J711" s="48">
        <v>137217.27999999799</v>
      </c>
      <c r="K711" s="48">
        <v>125912.530000001</v>
      </c>
      <c r="L711" s="48">
        <v>139158.46</v>
      </c>
      <c r="M711" s="48">
        <v>314696.490000005</v>
      </c>
      <c r="N711" s="48">
        <v>2698179.8700003601</v>
      </c>
      <c r="O711" s="48">
        <v>2126286.59000012</v>
      </c>
      <c r="P711" s="48">
        <v>2240445.9100000099</v>
      </c>
      <c r="Q711" s="48">
        <v>2600347.2300000298</v>
      </c>
    </row>
    <row r="712" spans="1:17" x14ac:dyDescent="0.3">
      <c r="A712" s="34">
        <f>IF($B712='Lookup (hidden)'!$F$12,IF($E712='Lookup (hidden)'!$F$13,IF($D712='Lookup (hidden)'!$F$14,IF($F712='Lookup (hidden)'!$F$15,IF($G712='Lookup (hidden)'!$F$16,IF($H712='Lookup (hidden)'!$F$17,1,0),0),0),0),0),0)</f>
        <v>0</v>
      </c>
      <c r="B712" s="47" t="s">
        <v>80</v>
      </c>
      <c r="C712" s="59"/>
      <c r="D712" s="47" t="s">
        <v>37</v>
      </c>
      <c r="E712" s="47" t="s">
        <v>37</v>
      </c>
      <c r="F712" s="151">
        <v>3</v>
      </c>
      <c r="G712" s="47" t="s">
        <v>37</v>
      </c>
      <c r="H712" s="47" t="s">
        <v>76</v>
      </c>
      <c r="I712" s="47" t="s">
        <v>96</v>
      </c>
      <c r="J712" s="48">
        <v>6020290.5399933504</v>
      </c>
      <c r="K712" s="48">
        <v>5766587.2699978296</v>
      </c>
      <c r="L712" s="48">
        <v>6333685.8799973698</v>
      </c>
      <c r="M712" s="48">
        <v>6104362.2099975701</v>
      </c>
      <c r="N712" s="48">
        <v>3736600.73999942</v>
      </c>
      <c r="O712" s="48">
        <v>4314227.6199996397</v>
      </c>
      <c r="P712" s="48">
        <v>4312969.0399994897</v>
      </c>
      <c r="Q712" s="48">
        <v>4253662.88999872</v>
      </c>
    </row>
    <row r="713" spans="1:17" x14ac:dyDescent="0.3">
      <c r="A713" s="34">
        <f>IF($B713='Lookup (hidden)'!$F$12,IF($E713='Lookup (hidden)'!$F$13,IF($D713='Lookup (hidden)'!$F$14,IF($F713='Lookup (hidden)'!$F$15,IF($G713='Lookup (hidden)'!$F$16,IF($H713='Lookup (hidden)'!$F$17,1,0),0),0),0),0),0)</f>
        <v>0</v>
      </c>
      <c r="B713" s="47" t="s">
        <v>80</v>
      </c>
      <c r="C713" s="59"/>
      <c r="D713" s="47" t="s">
        <v>37</v>
      </c>
      <c r="E713" s="47" t="s">
        <v>37</v>
      </c>
      <c r="F713" s="151">
        <v>3</v>
      </c>
      <c r="G713" s="47" t="s">
        <v>37</v>
      </c>
      <c r="H713" s="47" t="s">
        <v>76</v>
      </c>
      <c r="I713" s="47" t="s">
        <v>97</v>
      </c>
      <c r="J713" s="48">
        <v>115081.269999999</v>
      </c>
      <c r="K713" s="48">
        <v>119881.610000001</v>
      </c>
      <c r="L713" s="48">
        <v>127659.950000001</v>
      </c>
      <c r="M713" s="48">
        <v>307182.38000000699</v>
      </c>
      <c r="N713" s="48">
        <v>2477357.4800003101</v>
      </c>
      <c r="O713" s="48">
        <v>1966840.17000009</v>
      </c>
      <c r="P713" s="48">
        <v>2116486.0500001102</v>
      </c>
      <c r="Q713" s="48">
        <v>2428512.11000014</v>
      </c>
    </row>
    <row r="714" spans="1:17" x14ac:dyDescent="0.3">
      <c r="A714" s="34">
        <f>IF($B714='Lookup (hidden)'!$F$12,IF($E714='Lookup (hidden)'!$F$13,IF($D714='Lookup (hidden)'!$F$14,IF($F714='Lookup (hidden)'!$F$15,IF($G714='Lookup (hidden)'!$F$16,IF($H714='Lookup (hidden)'!$F$17,1,0),0),0),0),0),0)</f>
        <v>0</v>
      </c>
      <c r="B714" s="47" t="s">
        <v>80</v>
      </c>
      <c r="C714" s="59"/>
      <c r="D714" s="47" t="s">
        <v>37</v>
      </c>
      <c r="E714" s="47" t="s">
        <v>37</v>
      </c>
      <c r="F714" s="151">
        <v>4</v>
      </c>
      <c r="G714" s="47" t="s">
        <v>37</v>
      </c>
      <c r="H714" s="47" t="s">
        <v>76</v>
      </c>
      <c r="I714" s="47" t="s">
        <v>96</v>
      </c>
      <c r="J714" s="48">
        <v>5728795.3599941004</v>
      </c>
      <c r="K714" s="48">
        <v>5472915.9199982202</v>
      </c>
      <c r="L714" s="48">
        <v>5808900.4599978104</v>
      </c>
      <c r="M714" s="48">
        <v>5644583.2299979804</v>
      </c>
      <c r="N714" s="48">
        <v>3268051.14999964</v>
      </c>
      <c r="O714" s="48">
        <v>3958693.92999963</v>
      </c>
      <c r="P714" s="48">
        <v>3944823.67999944</v>
      </c>
      <c r="Q714" s="48">
        <v>4077186.9999990901</v>
      </c>
    </row>
    <row r="715" spans="1:17" x14ac:dyDescent="0.3">
      <c r="A715" s="34">
        <f>IF($B715='Lookup (hidden)'!$F$12,IF($E715='Lookup (hidden)'!$F$13,IF($D715='Lookup (hidden)'!$F$14,IF($F715='Lookup (hidden)'!$F$15,IF($G715='Lookup (hidden)'!$F$16,IF($H715='Lookup (hidden)'!$F$17,1,0),0),0),0),0),0)</f>
        <v>0</v>
      </c>
      <c r="B715" s="47" t="s">
        <v>80</v>
      </c>
      <c r="C715" s="59"/>
      <c r="D715" s="47" t="s">
        <v>37</v>
      </c>
      <c r="E715" s="47" t="s">
        <v>37</v>
      </c>
      <c r="F715" s="151">
        <v>4</v>
      </c>
      <c r="G715" s="47" t="s">
        <v>37</v>
      </c>
      <c r="H715" s="47" t="s">
        <v>76</v>
      </c>
      <c r="I715" s="47" t="s">
        <v>97</v>
      </c>
      <c r="J715" s="48">
        <v>118009.349999999</v>
      </c>
      <c r="K715" s="48">
        <v>132509.97000000201</v>
      </c>
      <c r="L715" s="48">
        <v>129602.170000001</v>
      </c>
      <c r="M715" s="48">
        <v>295170.78000000701</v>
      </c>
      <c r="N715" s="48">
        <v>2276940.95000026</v>
      </c>
      <c r="O715" s="48">
        <v>1799884.92000007</v>
      </c>
      <c r="P715" s="48">
        <v>1978588.36000009</v>
      </c>
      <c r="Q715" s="48">
        <v>2193921.0100002801</v>
      </c>
    </row>
    <row r="716" spans="1:17" x14ac:dyDescent="0.3">
      <c r="A716" s="34">
        <f>IF($B716='Lookup (hidden)'!$F$12,IF($E716='Lookup (hidden)'!$F$13,IF($D716='Lookup (hidden)'!$F$14,IF($F716='Lookup (hidden)'!$F$15,IF($G716='Lookup (hidden)'!$F$16,IF($H716='Lookup (hidden)'!$F$17,1,0),0),0),0),0),0)</f>
        <v>0</v>
      </c>
      <c r="B716" s="47" t="s">
        <v>80</v>
      </c>
      <c r="C716" s="59"/>
      <c r="D716" s="47" t="s">
        <v>37</v>
      </c>
      <c r="E716" s="47" t="s">
        <v>37</v>
      </c>
      <c r="F716" s="151">
        <v>5</v>
      </c>
      <c r="G716" s="47" t="s">
        <v>37</v>
      </c>
      <c r="H716" s="47" t="s">
        <v>76</v>
      </c>
      <c r="I716" s="47" t="s">
        <v>96</v>
      </c>
      <c r="J716" s="48">
        <v>5245368.6999956695</v>
      </c>
      <c r="K716" s="48">
        <v>5022961.2699986203</v>
      </c>
      <c r="L716" s="48">
        <v>5123487.9599984903</v>
      </c>
      <c r="M716" s="48">
        <v>4995184.9399985904</v>
      </c>
      <c r="N716" s="48">
        <v>2768412.9199995301</v>
      </c>
      <c r="O716" s="48">
        <v>3373760.53999973</v>
      </c>
      <c r="P716" s="48">
        <v>3675318.0599995102</v>
      </c>
      <c r="Q716" s="48">
        <v>3572838.2599992701</v>
      </c>
    </row>
    <row r="717" spans="1:17" x14ac:dyDescent="0.3">
      <c r="A717" s="34">
        <f>IF($B717='Lookup (hidden)'!$F$12,IF($E717='Lookup (hidden)'!$F$13,IF($D717='Lookup (hidden)'!$F$14,IF($F717='Lookup (hidden)'!$F$15,IF($G717='Lookup (hidden)'!$F$16,IF($H717='Lookup (hidden)'!$F$17,1,0),0),0),0),0),0)</f>
        <v>0</v>
      </c>
      <c r="B717" s="47" t="s">
        <v>80</v>
      </c>
      <c r="C717" s="59"/>
      <c r="D717" s="47" t="s">
        <v>37</v>
      </c>
      <c r="E717" s="47" t="s">
        <v>37</v>
      </c>
      <c r="F717" s="151">
        <v>5</v>
      </c>
      <c r="G717" s="47" t="s">
        <v>37</v>
      </c>
      <c r="H717" s="47" t="s">
        <v>76</v>
      </c>
      <c r="I717" s="47" t="s">
        <v>97</v>
      </c>
      <c r="J717" s="48">
        <v>118297.33</v>
      </c>
      <c r="K717" s="48">
        <v>115710.310000001</v>
      </c>
      <c r="L717" s="48">
        <v>123332.510000001</v>
      </c>
      <c r="M717" s="48">
        <v>273349.96000000398</v>
      </c>
      <c r="N717" s="48">
        <v>2232239.1300002402</v>
      </c>
      <c r="O717" s="48">
        <v>1740748.3400000599</v>
      </c>
      <c r="P717" s="48">
        <v>1891043.3200000999</v>
      </c>
      <c r="Q717" s="48">
        <v>2140581.1700002402</v>
      </c>
    </row>
    <row r="718" spans="1:17" x14ac:dyDescent="0.3">
      <c r="A718" s="34">
        <f>IF($B718='Lookup (hidden)'!$F$12,IF($E718='Lookup (hidden)'!$F$13,IF($D718='Lookup (hidden)'!$F$14,IF($F718='Lookup (hidden)'!$F$15,IF($G718='Lookup (hidden)'!$F$16,IF($H718='Lookup (hidden)'!$F$17,1,0),0),0),0),0),0)</f>
        <v>0</v>
      </c>
      <c r="B718" s="47" t="s">
        <v>80</v>
      </c>
      <c r="C718" s="59"/>
      <c r="D718" s="47" t="s">
        <v>37</v>
      </c>
      <c r="E718" s="47" t="s">
        <v>37</v>
      </c>
      <c r="F718" s="151">
        <v>1</v>
      </c>
      <c r="G718" s="47" t="s">
        <v>37</v>
      </c>
      <c r="H718" s="47" t="s">
        <v>79</v>
      </c>
      <c r="I718" s="47" t="s">
        <v>96</v>
      </c>
      <c r="J718" s="48">
        <v>231938.02</v>
      </c>
      <c r="K718" s="48">
        <v>194414.46</v>
      </c>
      <c r="L718" s="48">
        <v>220107.98999999801</v>
      </c>
      <c r="M718" s="48">
        <v>187128.05</v>
      </c>
      <c r="N718" s="48">
        <v>73288.170000000202</v>
      </c>
      <c r="O718" s="48">
        <v>155735.81</v>
      </c>
      <c r="P718" s="48">
        <v>161798.04999999999</v>
      </c>
      <c r="Q718" s="48">
        <v>214445.89</v>
      </c>
    </row>
    <row r="719" spans="1:17" x14ac:dyDescent="0.3">
      <c r="A719" s="34">
        <f>IF($B719='Lookup (hidden)'!$F$12,IF($E719='Lookup (hidden)'!$F$13,IF($D719='Lookup (hidden)'!$F$14,IF($F719='Lookup (hidden)'!$F$15,IF($G719='Lookup (hidden)'!$F$16,IF($H719='Lookup (hidden)'!$F$17,1,0),0),0),0),0),0)</f>
        <v>0</v>
      </c>
      <c r="B719" s="47" t="s">
        <v>80</v>
      </c>
      <c r="C719" s="59"/>
      <c r="D719" s="47" t="s">
        <v>37</v>
      </c>
      <c r="E719" s="47" t="s">
        <v>37</v>
      </c>
      <c r="F719" s="151">
        <v>1</v>
      </c>
      <c r="G719" s="47" t="s">
        <v>37</v>
      </c>
      <c r="H719" s="47" t="s">
        <v>79</v>
      </c>
      <c r="I719" s="47" t="s">
        <v>97</v>
      </c>
      <c r="J719" s="48">
        <v>1406.71</v>
      </c>
      <c r="K719" s="48">
        <v>2270.33</v>
      </c>
      <c r="L719" s="48">
        <v>3107.74</v>
      </c>
      <c r="M719" s="48">
        <v>11028.15</v>
      </c>
      <c r="N719" s="48">
        <v>79880.899999998903</v>
      </c>
      <c r="O719" s="48">
        <v>42231.890000000203</v>
      </c>
      <c r="P719" s="48">
        <v>51556.94</v>
      </c>
      <c r="Q719" s="48">
        <v>60357.129999999503</v>
      </c>
    </row>
    <row r="720" spans="1:17" x14ac:dyDescent="0.3">
      <c r="A720" s="34">
        <f>IF($B720='Lookup (hidden)'!$F$12,IF($E720='Lookup (hidden)'!$F$13,IF($D720='Lookup (hidden)'!$F$14,IF($F720='Lookup (hidden)'!$F$15,IF($G720='Lookup (hidden)'!$F$16,IF($H720='Lookup (hidden)'!$F$17,1,0),0),0),0),0),0)</f>
        <v>0</v>
      </c>
      <c r="B720" s="47" t="s">
        <v>80</v>
      </c>
      <c r="C720" s="59"/>
      <c r="D720" s="47" t="s">
        <v>37</v>
      </c>
      <c r="E720" s="47" t="s">
        <v>37</v>
      </c>
      <c r="F720" s="151">
        <v>2</v>
      </c>
      <c r="G720" s="47" t="s">
        <v>37</v>
      </c>
      <c r="H720" s="47" t="s">
        <v>79</v>
      </c>
      <c r="I720" s="47" t="s">
        <v>96</v>
      </c>
      <c r="J720" s="48">
        <v>215157.92</v>
      </c>
      <c r="K720" s="48">
        <v>187627.1</v>
      </c>
      <c r="L720" s="48">
        <v>203097.32</v>
      </c>
      <c r="M720" s="48">
        <v>194004.59</v>
      </c>
      <c r="N720" s="48">
        <v>88151.270000000397</v>
      </c>
      <c r="O720" s="48">
        <v>137450.6</v>
      </c>
      <c r="P720" s="48">
        <v>161088.73000000001</v>
      </c>
      <c r="Q720" s="48">
        <v>195665.790000001</v>
      </c>
    </row>
    <row r="721" spans="1:17" x14ac:dyDescent="0.3">
      <c r="A721" s="34">
        <f>IF($B721='Lookup (hidden)'!$F$12,IF($E721='Lookup (hidden)'!$F$13,IF($D721='Lookup (hidden)'!$F$14,IF($F721='Lookup (hidden)'!$F$15,IF($G721='Lookup (hidden)'!$F$16,IF($H721='Lookup (hidden)'!$F$17,1,0),0),0),0),0),0)</f>
        <v>0</v>
      </c>
      <c r="B721" s="47" t="s">
        <v>80</v>
      </c>
      <c r="C721" s="59"/>
      <c r="D721" s="47" t="s">
        <v>37</v>
      </c>
      <c r="E721" s="47" t="s">
        <v>37</v>
      </c>
      <c r="F721" s="151">
        <v>2</v>
      </c>
      <c r="G721" s="47" t="s">
        <v>37</v>
      </c>
      <c r="H721" s="47" t="s">
        <v>79</v>
      </c>
      <c r="I721" s="47" t="s">
        <v>97</v>
      </c>
      <c r="J721" s="48">
        <v>2183.2600000000002</v>
      </c>
      <c r="K721" s="48">
        <v>1860.1</v>
      </c>
      <c r="L721" s="48">
        <v>3210.25</v>
      </c>
      <c r="M721" s="48">
        <v>9949.8299999999708</v>
      </c>
      <c r="N721" s="48">
        <v>70913.009999999194</v>
      </c>
      <c r="O721" s="48">
        <v>39816.640000000101</v>
      </c>
      <c r="P721" s="48">
        <v>53725.04</v>
      </c>
      <c r="Q721" s="48">
        <v>54387.169999999598</v>
      </c>
    </row>
    <row r="722" spans="1:17" x14ac:dyDescent="0.3">
      <c r="A722" s="34">
        <f>IF($B722='Lookup (hidden)'!$F$12,IF($E722='Lookup (hidden)'!$F$13,IF($D722='Lookup (hidden)'!$F$14,IF($F722='Lookup (hidden)'!$F$15,IF($G722='Lookup (hidden)'!$F$16,IF($H722='Lookup (hidden)'!$F$17,1,0),0),0),0),0),0)</f>
        <v>0</v>
      </c>
      <c r="B722" s="47" t="s">
        <v>80</v>
      </c>
      <c r="C722" s="59"/>
      <c r="D722" s="47" t="s">
        <v>37</v>
      </c>
      <c r="E722" s="47" t="s">
        <v>37</v>
      </c>
      <c r="F722" s="151">
        <v>3</v>
      </c>
      <c r="G722" s="47" t="s">
        <v>37</v>
      </c>
      <c r="H722" s="47" t="s">
        <v>79</v>
      </c>
      <c r="I722" s="47" t="s">
        <v>96</v>
      </c>
      <c r="J722" s="48">
        <v>243456.85</v>
      </c>
      <c r="K722" s="48">
        <v>217602.88</v>
      </c>
      <c r="L722" s="48">
        <v>232641.05</v>
      </c>
      <c r="M722" s="48">
        <v>231867.51</v>
      </c>
      <c r="N722" s="48">
        <v>86075.390000000203</v>
      </c>
      <c r="O722" s="48">
        <v>148915.13000000099</v>
      </c>
      <c r="P722" s="48">
        <v>184962.31999999899</v>
      </c>
      <c r="Q722" s="48">
        <v>234795.260000001</v>
      </c>
    </row>
    <row r="723" spans="1:17" x14ac:dyDescent="0.3">
      <c r="A723" s="34">
        <f>IF($B723='Lookup (hidden)'!$F$12,IF($E723='Lookup (hidden)'!$F$13,IF($D723='Lookup (hidden)'!$F$14,IF($F723='Lookup (hidden)'!$F$15,IF($G723='Lookup (hidden)'!$F$16,IF($H723='Lookup (hidden)'!$F$17,1,0),0),0),0),0),0)</f>
        <v>0</v>
      </c>
      <c r="B723" s="47" t="s">
        <v>80</v>
      </c>
      <c r="C723" s="59"/>
      <c r="D723" s="47" t="s">
        <v>37</v>
      </c>
      <c r="E723" s="47" t="s">
        <v>37</v>
      </c>
      <c r="F723" s="151">
        <v>3</v>
      </c>
      <c r="G723" s="47" t="s">
        <v>37</v>
      </c>
      <c r="H723" s="47" t="s">
        <v>79</v>
      </c>
      <c r="I723" s="47" t="s">
        <v>97</v>
      </c>
      <c r="J723" s="48">
        <v>3061.03</v>
      </c>
      <c r="K723" s="48">
        <v>3831.35</v>
      </c>
      <c r="L723" s="48">
        <v>2734.01</v>
      </c>
      <c r="M723" s="48">
        <v>13597</v>
      </c>
      <c r="N723" s="48">
        <v>97398.1999999986</v>
      </c>
      <c r="O723" s="48">
        <v>62126.830000000104</v>
      </c>
      <c r="P723" s="48">
        <v>77602.729999999501</v>
      </c>
      <c r="Q723" s="48">
        <v>80670.569999998697</v>
      </c>
    </row>
    <row r="724" spans="1:17" x14ac:dyDescent="0.3">
      <c r="A724" s="34">
        <f>IF($B724='Lookup (hidden)'!$F$12,IF($E724='Lookup (hidden)'!$F$13,IF($D724='Lookup (hidden)'!$F$14,IF($F724='Lookup (hidden)'!$F$15,IF($G724='Lookup (hidden)'!$F$16,IF($H724='Lookup (hidden)'!$F$17,1,0),0),0),0),0),0)</f>
        <v>0</v>
      </c>
      <c r="B724" s="47" t="s">
        <v>80</v>
      </c>
      <c r="C724" s="59"/>
      <c r="D724" s="47" t="s">
        <v>37</v>
      </c>
      <c r="E724" s="47" t="s">
        <v>37</v>
      </c>
      <c r="F724" s="151">
        <v>4</v>
      </c>
      <c r="G724" s="47" t="s">
        <v>37</v>
      </c>
      <c r="H724" s="47" t="s">
        <v>79</v>
      </c>
      <c r="I724" s="47" t="s">
        <v>96</v>
      </c>
      <c r="J724" s="48">
        <v>290921.37000000302</v>
      </c>
      <c r="K724" s="48">
        <v>230767.95</v>
      </c>
      <c r="L724" s="48">
        <v>259809.96</v>
      </c>
      <c r="M724" s="48">
        <v>231647.79</v>
      </c>
      <c r="N724" s="48">
        <v>82502.060000000405</v>
      </c>
      <c r="O724" s="48">
        <v>180700.16</v>
      </c>
      <c r="P724" s="48">
        <v>204795.05999999901</v>
      </c>
      <c r="Q724" s="48">
        <v>271275.22999999899</v>
      </c>
    </row>
    <row r="725" spans="1:17" x14ac:dyDescent="0.3">
      <c r="A725" s="34">
        <f>IF($B725='Lookup (hidden)'!$F$12,IF($E725='Lookup (hidden)'!$F$13,IF($D725='Lookup (hidden)'!$F$14,IF($F725='Lookup (hidden)'!$F$15,IF($G725='Lookup (hidden)'!$F$16,IF($H725='Lookup (hidden)'!$F$17,1,0),0),0),0),0),0)</f>
        <v>0</v>
      </c>
      <c r="B725" s="47" t="s">
        <v>80</v>
      </c>
      <c r="C725" s="59"/>
      <c r="D725" s="47" t="s">
        <v>37</v>
      </c>
      <c r="E725" s="47" t="s">
        <v>37</v>
      </c>
      <c r="F725" s="151">
        <v>4</v>
      </c>
      <c r="G725" s="47" t="s">
        <v>37</v>
      </c>
      <c r="H725" s="47" t="s">
        <v>79</v>
      </c>
      <c r="I725" s="47" t="s">
        <v>97</v>
      </c>
      <c r="J725" s="48">
        <v>4237.74</v>
      </c>
      <c r="K725" s="48">
        <v>2485.2199999999998</v>
      </c>
      <c r="L725" s="48">
        <v>4082.19</v>
      </c>
      <c r="M725" s="48">
        <v>17400.8</v>
      </c>
      <c r="N725" s="48">
        <v>120070.269999998</v>
      </c>
      <c r="O725" s="48">
        <v>71773.219999999899</v>
      </c>
      <c r="P725" s="48">
        <v>77594.769999999393</v>
      </c>
      <c r="Q725" s="48">
        <v>84160.609999998793</v>
      </c>
    </row>
    <row r="726" spans="1:17" x14ac:dyDescent="0.3">
      <c r="A726" s="34">
        <f>IF($B726='Lookup (hidden)'!$F$12,IF($E726='Lookup (hidden)'!$F$13,IF($D726='Lookup (hidden)'!$F$14,IF($F726='Lookup (hidden)'!$F$15,IF($G726='Lookup (hidden)'!$F$16,IF($H726='Lookup (hidden)'!$F$17,1,0),0),0),0),0),0)</f>
        <v>0</v>
      </c>
      <c r="B726" s="47" t="s">
        <v>80</v>
      </c>
      <c r="C726" s="59"/>
      <c r="D726" s="47" t="s">
        <v>37</v>
      </c>
      <c r="E726" s="47" t="s">
        <v>37</v>
      </c>
      <c r="F726" s="151">
        <v>5</v>
      </c>
      <c r="G726" s="47" t="s">
        <v>37</v>
      </c>
      <c r="H726" s="47" t="s">
        <v>79</v>
      </c>
      <c r="I726" s="47" t="s">
        <v>96</v>
      </c>
      <c r="J726" s="48">
        <v>256733.08000000101</v>
      </c>
      <c r="K726" s="48">
        <v>207204.24</v>
      </c>
      <c r="L726" s="48">
        <v>233280.05000000101</v>
      </c>
      <c r="M726" s="48">
        <v>230706.950000001</v>
      </c>
      <c r="N726" s="48">
        <v>86026.210000000297</v>
      </c>
      <c r="O726" s="48">
        <v>152080.47000000099</v>
      </c>
      <c r="P726" s="48">
        <v>188513.04</v>
      </c>
      <c r="Q726" s="48">
        <v>236498.170000001</v>
      </c>
    </row>
    <row r="727" spans="1:17" x14ac:dyDescent="0.3">
      <c r="A727" s="34">
        <f>IF($B727='Lookup (hidden)'!$F$12,IF($E727='Lookup (hidden)'!$F$13,IF($D727='Lookup (hidden)'!$F$14,IF($F727='Lookup (hidden)'!$F$15,IF($G727='Lookup (hidden)'!$F$16,IF($H727='Lookup (hidden)'!$F$17,1,0),0),0),0),0),0)</f>
        <v>0</v>
      </c>
      <c r="B727" s="47" t="s">
        <v>80</v>
      </c>
      <c r="C727" s="59"/>
      <c r="D727" s="47" t="s">
        <v>37</v>
      </c>
      <c r="E727" s="47" t="s">
        <v>37</v>
      </c>
      <c r="F727" s="151">
        <v>5</v>
      </c>
      <c r="G727" s="47" t="s">
        <v>37</v>
      </c>
      <c r="H727" s="47" t="s">
        <v>79</v>
      </c>
      <c r="I727" s="47" t="s">
        <v>97</v>
      </c>
      <c r="J727" s="48">
        <v>4910.58</v>
      </c>
      <c r="K727" s="48">
        <v>3496.07</v>
      </c>
      <c r="L727" s="48">
        <v>5366.02</v>
      </c>
      <c r="M727" s="48">
        <v>18432.14</v>
      </c>
      <c r="N727" s="48">
        <v>110105.10999999801</v>
      </c>
      <c r="O727" s="48">
        <v>69509.8</v>
      </c>
      <c r="P727" s="48">
        <v>83220.309999999299</v>
      </c>
      <c r="Q727" s="48">
        <v>83733.319999998697</v>
      </c>
    </row>
    <row r="728" spans="1:17" x14ac:dyDescent="0.3">
      <c r="A728" s="34">
        <f>IF($B728='Lookup (hidden)'!$F$12,IF($E728='Lookup (hidden)'!$F$13,IF($D728='Lookup (hidden)'!$F$14,IF($F728='Lookup (hidden)'!$F$15,IF($G728='Lookup (hidden)'!$F$16,IF($H728='Lookup (hidden)'!$F$17,1,0),0),0),0),0),0)</f>
        <v>0</v>
      </c>
      <c r="B728" s="47" t="s">
        <v>82</v>
      </c>
      <c r="C728" s="59"/>
      <c r="D728" s="47" t="s">
        <v>37</v>
      </c>
      <c r="E728" s="47" t="s">
        <v>37</v>
      </c>
      <c r="F728" s="151">
        <v>1</v>
      </c>
      <c r="G728" s="47" t="s">
        <v>37</v>
      </c>
      <c r="H728" s="47" t="s">
        <v>72</v>
      </c>
      <c r="I728" s="47" t="s">
        <v>96</v>
      </c>
      <c r="J728" s="48">
        <v>3496492.3800023701</v>
      </c>
      <c r="K728" s="48">
        <v>3419853.6600026302</v>
      </c>
      <c r="L728" s="48">
        <v>3413696.1500027599</v>
      </c>
      <c r="M728" s="48">
        <v>3358332.10000169</v>
      </c>
      <c r="N728" s="48">
        <v>1408636.64000006</v>
      </c>
      <c r="O728" s="48">
        <v>1541662.7500010999</v>
      </c>
      <c r="P728" s="48">
        <v>1559716.59000049</v>
      </c>
      <c r="Q728" s="48">
        <v>1812743.50999998</v>
      </c>
    </row>
    <row r="729" spans="1:17" x14ac:dyDescent="0.3">
      <c r="A729" s="34">
        <f>IF($B729='Lookup (hidden)'!$F$12,IF($E729='Lookup (hidden)'!$F$13,IF($D729='Lookup (hidden)'!$F$14,IF($F729='Lookup (hidden)'!$F$15,IF($G729='Lookup (hidden)'!$F$16,IF($H729='Lookup (hidden)'!$F$17,1,0),0),0),0),0),0)</f>
        <v>0</v>
      </c>
      <c r="B729" s="47" t="s">
        <v>82</v>
      </c>
      <c r="C729" s="59"/>
      <c r="D729" s="47" t="s">
        <v>37</v>
      </c>
      <c r="E729" s="47" t="s">
        <v>37</v>
      </c>
      <c r="F729" s="151">
        <v>1</v>
      </c>
      <c r="G729" s="47" t="s">
        <v>37</v>
      </c>
      <c r="H729" s="47" t="s">
        <v>72</v>
      </c>
      <c r="I729" s="47" t="s">
        <v>97</v>
      </c>
      <c r="J729" s="48">
        <v>25133.06</v>
      </c>
      <c r="K729" s="48">
        <v>28820.1599999998</v>
      </c>
      <c r="L729" s="48">
        <v>37173.499999999804</v>
      </c>
      <c r="M729" s="48">
        <v>430933.57000001502</v>
      </c>
      <c r="N729" s="48">
        <v>2647952.2899992699</v>
      </c>
      <c r="O729" s="48">
        <v>2275584.1200018199</v>
      </c>
      <c r="P729" s="48">
        <v>2398963.97000241</v>
      </c>
      <c r="Q729" s="48">
        <v>2549717.1000034199</v>
      </c>
    </row>
    <row r="730" spans="1:17" x14ac:dyDescent="0.3">
      <c r="A730" s="34">
        <f>IF($B730='Lookup (hidden)'!$F$12,IF($E730='Lookup (hidden)'!$F$13,IF($D730='Lookup (hidden)'!$F$14,IF($F730='Lookup (hidden)'!$F$15,IF($G730='Lookup (hidden)'!$F$16,IF($H730='Lookup (hidden)'!$F$17,1,0),0),0),0),0),0)</f>
        <v>0</v>
      </c>
      <c r="B730" s="47" t="s">
        <v>82</v>
      </c>
      <c r="C730" s="59"/>
      <c r="D730" s="47" t="s">
        <v>37</v>
      </c>
      <c r="E730" s="47" t="s">
        <v>37</v>
      </c>
      <c r="F730" s="151">
        <v>2</v>
      </c>
      <c r="G730" s="47" t="s">
        <v>37</v>
      </c>
      <c r="H730" s="47" t="s">
        <v>72</v>
      </c>
      <c r="I730" s="47" t="s">
        <v>96</v>
      </c>
      <c r="J730" s="48">
        <v>3235532.4200018402</v>
      </c>
      <c r="K730" s="48">
        <v>3127588.2800019002</v>
      </c>
      <c r="L730" s="48">
        <v>3133884.0500016301</v>
      </c>
      <c r="M730" s="48">
        <v>3040434.0300010899</v>
      </c>
      <c r="N730" s="48">
        <v>1186273.32</v>
      </c>
      <c r="O730" s="48">
        <v>1366118.9000007301</v>
      </c>
      <c r="P730" s="48">
        <v>1376231.5400004101</v>
      </c>
      <c r="Q730" s="48">
        <v>1594888.53999997</v>
      </c>
    </row>
    <row r="731" spans="1:17" x14ac:dyDescent="0.3">
      <c r="A731" s="34">
        <f>IF($B731='Lookup (hidden)'!$F$12,IF($E731='Lookup (hidden)'!$F$13,IF($D731='Lookup (hidden)'!$F$14,IF($F731='Lookup (hidden)'!$F$15,IF($G731='Lookup (hidden)'!$F$16,IF($H731='Lookup (hidden)'!$F$17,1,0),0),0),0),0),0)</f>
        <v>0</v>
      </c>
      <c r="B731" s="47" t="s">
        <v>82</v>
      </c>
      <c r="C731" s="59"/>
      <c r="D731" s="47" t="s">
        <v>37</v>
      </c>
      <c r="E731" s="47" t="s">
        <v>37</v>
      </c>
      <c r="F731" s="151">
        <v>2</v>
      </c>
      <c r="G731" s="47" t="s">
        <v>37</v>
      </c>
      <c r="H731" s="47" t="s">
        <v>72</v>
      </c>
      <c r="I731" s="47" t="s">
        <v>97</v>
      </c>
      <c r="J731" s="48">
        <v>20557.990000000202</v>
      </c>
      <c r="K731" s="48">
        <v>25278.13</v>
      </c>
      <c r="L731" s="48">
        <v>32448.639999999701</v>
      </c>
      <c r="M731" s="48">
        <v>418577.72000001703</v>
      </c>
      <c r="N731" s="48">
        <v>2543214.2999992999</v>
      </c>
      <c r="O731" s="48">
        <v>2207130.0200016201</v>
      </c>
      <c r="P731" s="48">
        <v>2321267.74000262</v>
      </c>
      <c r="Q731" s="48">
        <v>2453339.4200033201</v>
      </c>
    </row>
    <row r="732" spans="1:17" x14ac:dyDescent="0.3">
      <c r="A732" s="34">
        <f>IF($B732='Lookup (hidden)'!$F$12,IF($E732='Lookup (hidden)'!$F$13,IF($D732='Lookup (hidden)'!$F$14,IF($F732='Lookup (hidden)'!$F$15,IF($G732='Lookup (hidden)'!$F$16,IF($H732='Lookup (hidden)'!$F$17,1,0),0),0),0),0),0)</f>
        <v>0</v>
      </c>
      <c r="B732" s="47" t="s">
        <v>82</v>
      </c>
      <c r="C732" s="59"/>
      <c r="D732" s="47" t="s">
        <v>37</v>
      </c>
      <c r="E732" s="47" t="s">
        <v>37</v>
      </c>
      <c r="F732" s="151">
        <v>3</v>
      </c>
      <c r="G732" s="47" t="s">
        <v>37</v>
      </c>
      <c r="H732" s="47" t="s">
        <v>72</v>
      </c>
      <c r="I732" s="47" t="s">
        <v>96</v>
      </c>
      <c r="J732" s="48">
        <v>3216835.0200022701</v>
      </c>
      <c r="K732" s="48">
        <v>3155588.1900022202</v>
      </c>
      <c r="L732" s="48">
        <v>3158026.7900024299</v>
      </c>
      <c r="M732" s="48">
        <v>3060672.3000011598</v>
      </c>
      <c r="N732" s="48">
        <v>1148228.5700000101</v>
      </c>
      <c r="O732" s="48">
        <v>1304353.9100006199</v>
      </c>
      <c r="P732" s="48">
        <v>1322233.9200003999</v>
      </c>
      <c r="Q732" s="48">
        <v>1585266.4399999301</v>
      </c>
    </row>
    <row r="733" spans="1:17" x14ac:dyDescent="0.3">
      <c r="A733" s="34">
        <f>IF($B733='Lookup (hidden)'!$F$12,IF($E733='Lookup (hidden)'!$F$13,IF($D733='Lookup (hidden)'!$F$14,IF($F733='Lookup (hidden)'!$F$15,IF($G733='Lookup (hidden)'!$F$16,IF($H733='Lookup (hidden)'!$F$17,1,0),0),0),0),0),0)</f>
        <v>0</v>
      </c>
      <c r="B733" s="47" t="s">
        <v>82</v>
      </c>
      <c r="C733" s="59"/>
      <c r="D733" s="47" t="s">
        <v>37</v>
      </c>
      <c r="E733" s="47" t="s">
        <v>37</v>
      </c>
      <c r="F733" s="151">
        <v>3</v>
      </c>
      <c r="G733" s="47" t="s">
        <v>37</v>
      </c>
      <c r="H733" s="47" t="s">
        <v>72</v>
      </c>
      <c r="I733" s="47" t="s">
        <v>97</v>
      </c>
      <c r="J733" s="48">
        <v>20403.9200000001</v>
      </c>
      <c r="K733" s="48">
        <v>27088.549999999799</v>
      </c>
      <c r="L733" s="48">
        <v>30474.0099999999</v>
      </c>
      <c r="M733" s="48">
        <v>437554.43000001798</v>
      </c>
      <c r="N733" s="48">
        <v>2569326.7399993101</v>
      </c>
      <c r="O733" s="48">
        <v>2251996.6700017499</v>
      </c>
      <c r="P733" s="48">
        <v>2382724.0400026999</v>
      </c>
      <c r="Q733" s="48">
        <v>2528226.0300035798</v>
      </c>
    </row>
    <row r="734" spans="1:17" x14ac:dyDescent="0.3">
      <c r="A734" s="34">
        <f>IF($B734='Lookup (hidden)'!$F$12,IF($E734='Lookup (hidden)'!$F$13,IF($D734='Lookup (hidden)'!$F$14,IF($F734='Lookup (hidden)'!$F$15,IF($G734='Lookup (hidden)'!$F$16,IF($H734='Lookup (hidden)'!$F$17,1,0),0),0),0),0),0)</f>
        <v>0</v>
      </c>
      <c r="B734" s="47" t="s">
        <v>82</v>
      </c>
      <c r="C734" s="59"/>
      <c r="D734" s="47" t="s">
        <v>37</v>
      </c>
      <c r="E734" s="47" t="s">
        <v>37</v>
      </c>
      <c r="F734" s="151">
        <v>4</v>
      </c>
      <c r="G734" s="47" t="s">
        <v>37</v>
      </c>
      <c r="H734" s="47" t="s">
        <v>72</v>
      </c>
      <c r="I734" s="47" t="s">
        <v>96</v>
      </c>
      <c r="J734" s="48">
        <v>3164588.3800016502</v>
      </c>
      <c r="K734" s="48">
        <v>3059323.6100017899</v>
      </c>
      <c r="L734" s="48">
        <v>3108600.3100015698</v>
      </c>
      <c r="M734" s="48">
        <v>3056619.2300012801</v>
      </c>
      <c r="N734" s="48">
        <v>1119121.5900000101</v>
      </c>
      <c r="O734" s="48">
        <v>1251745.32000054</v>
      </c>
      <c r="P734" s="48">
        <v>1280760.97000039</v>
      </c>
      <c r="Q734" s="48">
        <v>1550457.4399999201</v>
      </c>
    </row>
    <row r="735" spans="1:17" x14ac:dyDescent="0.3">
      <c r="A735" s="34">
        <f>IF($B735='Lookup (hidden)'!$F$12,IF($E735='Lookup (hidden)'!$F$13,IF($D735='Lookup (hidden)'!$F$14,IF($F735='Lookup (hidden)'!$F$15,IF($G735='Lookup (hidden)'!$F$16,IF($H735='Lookup (hidden)'!$F$17,1,0),0),0),0),0),0)</f>
        <v>0</v>
      </c>
      <c r="B735" s="47" t="s">
        <v>82</v>
      </c>
      <c r="C735" s="59"/>
      <c r="D735" s="47" t="s">
        <v>37</v>
      </c>
      <c r="E735" s="47" t="s">
        <v>37</v>
      </c>
      <c r="F735" s="151">
        <v>4</v>
      </c>
      <c r="G735" s="47" t="s">
        <v>37</v>
      </c>
      <c r="H735" s="47" t="s">
        <v>72</v>
      </c>
      <c r="I735" s="47" t="s">
        <v>97</v>
      </c>
      <c r="J735" s="48">
        <v>22986.790000000201</v>
      </c>
      <c r="K735" s="48">
        <v>30223.4899999999</v>
      </c>
      <c r="L735" s="48">
        <v>35792.339999999604</v>
      </c>
      <c r="M735" s="48">
        <v>447245.60000001697</v>
      </c>
      <c r="N735" s="48">
        <v>2550403.8999993401</v>
      </c>
      <c r="O735" s="48">
        <v>2246698.4100017902</v>
      </c>
      <c r="P735" s="48">
        <v>2402596.97000281</v>
      </c>
      <c r="Q735" s="48">
        <v>2542702.4900037199</v>
      </c>
    </row>
    <row r="736" spans="1:17" x14ac:dyDescent="0.3">
      <c r="A736" s="34">
        <f>IF($B736='Lookup (hidden)'!$F$12,IF($E736='Lookup (hidden)'!$F$13,IF($D736='Lookup (hidden)'!$F$14,IF($F736='Lookup (hidden)'!$F$15,IF($G736='Lookup (hidden)'!$F$16,IF($H736='Lookup (hidden)'!$F$17,1,0),0),0),0),0),0)</f>
        <v>0</v>
      </c>
      <c r="B736" s="47" t="s">
        <v>82</v>
      </c>
      <c r="C736" s="59"/>
      <c r="D736" s="47" t="s">
        <v>37</v>
      </c>
      <c r="E736" s="47" t="s">
        <v>37</v>
      </c>
      <c r="F736" s="151">
        <v>5</v>
      </c>
      <c r="G736" s="47" t="s">
        <v>37</v>
      </c>
      <c r="H736" s="47" t="s">
        <v>72</v>
      </c>
      <c r="I736" s="47" t="s">
        <v>96</v>
      </c>
      <c r="J736" s="48">
        <v>2988490.4300015899</v>
      </c>
      <c r="K736" s="48">
        <v>2900671.29000175</v>
      </c>
      <c r="L736" s="48">
        <v>2993425.03000178</v>
      </c>
      <c r="M736" s="48">
        <v>2890952.4500012901</v>
      </c>
      <c r="N736" s="48">
        <v>1017909.78</v>
      </c>
      <c r="O736" s="48">
        <v>1161610.4500003101</v>
      </c>
      <c r="P736" s="48">
        <v>1236256.1200003801</v>
      </c>
      <c r="Q736" s="48">
        <v>1471324.9399999401</v>
      </c>
    </row>
    <row r="737" spans="1:17" x14ac:dyDescent="0.3">
      <c r="A737" s="34">
        <f>IF($B737='Lookup (hidden)'!$F$12,IF($E737='Lookup (hidden)'!$F$13,IF($D737='Lookup (hidden)'!$F$14,IF($F737='Lookup (hidden)'!$F$15,IF($G737='Lookup (hidden)'!$F$16,IF($H737='Lookup (hidden)'!$F$17,1,0),0),0),0),0),0)</f>
        <v>0</v>
      </c>
      <c r="B737" s="47" t="s">
        <v>82</v>
      </c>
      <c r="C737" s="59"/>
      <c r="D737" s="47" t="s">
        <v>37</v>
      </c>
      <c r="E737" s="47" t="s">
        <v>37</v>
      </c>
      <c r="F737" s="151">
        <v>5</v>
      </c>
      <c r="G737" s="47" t="s">
        <v>37</v>
      </c>
      <c r="H737" s="47" t="s">
        <v>72</v>
      </c>
      <c r="I737" s="47" t="s">
        <v>97</v>
      </c>
      <c r="J737" s="48">
        <v>20528.5</v>
      </c>
      <c r="K737" s="48">
        <v>29579.149999999801</v>
      </c>
      <c r="L737" s="48">
        <v>34541.579999999703</v>
      </c>
      <c r="M737" s="48">
        <v>423354.42000001599</v>
      </c>
      <c r="N737" s="48">
        <v>2453789.2399993399</v>
      </c>
      <c r="O737" s="48">
        <v>2146660.9600015702</v>
      </c>
      <c r="P737" s="48">
        <v>2318439.0800028299</v>
      </c>
      <c r="Q737" s="48">
        <v>2453311.8500035</v>
      </c>
    </row>
    <row r="738" spans="1:17" x14ac:dyDescent="0.3">
      <c r="A738" s="34">
        <f>IF($B738='Lookup (hidden)'!$F$12,IF($E738='Lookup (hidden)'!$F$13,IF($D738='Lookup (hidden)'!$F$14,IF($F738='Lookup (hidden)'!$F$15,IF($G738='Lookup (hidden)'!$F$16,IF($H738='Lookup (hidden)'!$F$17,1,0),0),0),0),0),0)</f>
        <v>0</v>
      </c>
      <c r="B738" s="47" t="s">
        <v>82</v>
      </c>
      <c r="C738" s="59"/>
      <c r="D738" s="47" t="s">
        <v>37</v>
      </c>
      <c r="E738" s="47" t="s">
        <v>37</v>
      </c>
      <c r="F738" s="151">
        <v>1</v>
      </c>
      <c r="G738" s="47" t="s">
        <v>37</v>
      </c>
      <c r="H738" s="47" t="s">
        <v>76</v>
      </c>
      <c r="I738" s="47" t="s">
        <v>96</v>
      </c>
      <c r="J738" s="48">
        <v>5999429.8299995698</v>
      </c>
      <c r="K738" s="48">
        <v>5593058.7799993698</v>
      </c>
      <c r="L738" s="48">
        <v>5936570.6699994104</v>
      </c>
      <c r="M738" s="48">
        <v>5569303.4799999502</v>
      </c>
      <c r="N738" s="48">
        <v>2964364.9599995301</v>
      </c>
      <c r="O738" s="48">
        <v>3372294.11000071</v>
      </c>
      <c r="P738" s="48">
        <v>3651975.0699999202</v>
      </c>
      <c r="Q738" s="48">
        <v>3879364.9599997499</v>
      </c>
    </row>
    <row r="739" spans="1:17" x14ac:dyDescent="0.3">
      <c r="A739" s="34">
        <f>IF($B739='Lookup (hidden)'!$F$12,IF($E739='Lookup (hidden)'!$F$13,IF($D739='Lookup (hidden)'!$F$14,IF($F739='Lookup (hidden)'!$F$15,IF($G739='Lookup (hidden)'!$F$16,IF($H739='Lookup (hidden)'!$F$17,1,0),0),0),0),0),0)</f>
        <v>0</v>
      </c>
      <c r="B739" s="47" t="s">
        <v>82</v>
      </c>
      <c r="C739" s="59"/>
      <c r="D739" s="47" t="s">
        <v>37</v>
      </c>
      <c r="E739" s="47" t="s">
        <v>37</v>
      </c>
      <c r="F739" s="151">
        <v>1</v>
      </c>
      <c r="G739" s="47" t="s">
        <v>37</v>
      </c>
      <c r="H739" s="47" t="s">
        <v>76</v>
      </c>
      <c r="I739" s="47" t="s">
        <v>97</v>
      </c>
      <c r="J739" s="48">
        <v>75874.629999999204</v>
      </c>
      <c r="K739" s="48">
        <v>64990.519999999502</v>
      </c>
      <c r="L739" s="48">
        <v>81438.729999999297</v>
      </c>
      <c r="M739" s="48">
        <v>453452.85000001098</v>
      </c>
      <c r="N739" s="48">
        <v>3266799.14999951</v>
      </c>
      <c r="O739" s="48">
        <v>2634510.9300000798</v>
      </c>
      <c r="P739" s="48">
        <v>2817411.5199999399</v>
      </c>
      <c r="Q739" s="48">
        <v>2892894.8000002</v>
      </c>
    </row>
    <row r="740" spans="1:17" x14ac:dyDescent="0.3">
      <c r="A740" s="34">
        <f>IF($B740='Lookup (hidden)'!$F$12,IF($E740='Lookup (hidden)'!$F$13,IF($D740='Lookup (hidden)'!$F$14,IF($F740='Lookup (hidden)'!$F$15,IF($G740='Lookup (hidden)'!$F$16,IF($H740='Lookup (hidden)'!$F$17,1,0),0),0),0),0),0)</f>
        <v>0</v>
      </c>
      <c r="B740" s="47" t="s">
        <v>82</v>
      </c>
      <c r="C740" s="59"/>
      <c r="D740" s="47" t="s">
        <v>37</v>
      </c>
      <c r="E740" s="47" t="s">
        <v>37</v>
      </c>
      <c r="F740" s="151">
        <v>2</v>
      </c>
      <c r="G740" s="47" t="s">
        <v>37</v>
      </c>
      <c r="H740" s="47" t="s">
        <v>76</v>
      </c>
      <c r="I740" s="47" t="s">
        <v>96</v>
      </c>
      <c r="J740" s="49">
        <v>5019600.1799997697</v>
      </c>
      <c r="K740" s="49">
        <v>4671200.66999966</v>
      </c>
      <c r="L740" s="49">
        <v>4767961.4999997001</v>
      </c>
      <c r="M740" s="48">
        <v>4400752.73999961</v>
      </c>
      <c r="N740" s="48">
        <v>2318998.3099997099</v>
      </c>
      <c r="O740" s="48">
        <v>2907761.95000022</v>
      </c>
      <c r="P740" s="48">
        <v>2888534.5199999702</v>
      </c>
      <c r="Q740" s="48">
        <v>3121339.4899998</v>
      </c>
    </row>
    <row r="741" spans="1:17" x14ac:dyDescent="0.3">
      <c r="A741" s="34">
        <f>IF($B741='Lookup (hidden)'!$F$12,IF($E741='Lookup (hidden)'!$F$13,IF($D741='Lookup (hidden)'!$F$14,IF($F741='Lookup (hidden)'!$F$15,IF($G741='Lookup (hidden)'!$F$16,IF($H741='Lookup (hidden)'!$F$17,1,0),0),0),0),0),0)</f>
        <v>0</v>
      </c>
      <c r="B741" s="47" t="s">
        <v>82</v>
      </c>
      <c r="C741" s="59"/>
      <c r="D741" s="47" t="s">
        <v>37</v>
      </c>
      <c r="E741" s="47" t="s">
        <v>37</v>
      </c>
      <c r="F741" s="151">
        <v>2</v>
      </c>
      <c r="G741" s="47" t="s">
        <v>37</v>
      </c>
      <c r="H741" s="47" t="s">
        <v>76</v>
      </c>
      <c r="I741" s="47" t="s">
        <v>97</v>
      </c>
      <c r="J741" s="48">
        <v>71934.709999999701</v>
      </c>
      <c r="K741" s="48">
        <v>65666.249999999694</v>
      </c>
      <c r="L741" s="48">
        <v>80559.389999999505</v>
      </c>
      <c r="M741" s="48">
        <v>401514.150000013</v>
      </c>
      <c r="N741" s="48">
        <v>2739433.9499995201</v>
      </c>
      <c r="O741" s="48">
        <v>2280229.34999992</v>
      </c>
      <c r="P741" s="48">
        <v>2465944.28999998</v>
      </c>
      <c r="Q741" s="48">
        <v>2597622.3100001798</v>
      </c>
    </row>
    <row r="742" spans="1:17" x14ac:dyDescent="0.3">
      <c r="A742" s="34">
        <f>IF($B742='Lookup (hidden)'!$F$12,IF($E742='Lookup (hidden)'!$F$13,IF($D742='Lookup (hidden)'!$F$14,IF($F742='Lookup (hidden)'!$F$15,IF($G742='Lookup (hidden)'!$F$16,IF($H742='Lookup (hidden)'!$F$17,1,0),0),0),0),0),0)</f>
        <v>0</v>
      </c>
      <c r="B742" s="47" t="s">
        <v>82</v>
      </c>
      <c r="C742" s="59"/>
      <c r="D742" s="47" t="s">
        <v>37</v>
      </c>
      <c r="E742" s="47" t="s">
        <v>37</v>
      </c>
      <c r="F742" s="151">
        <v>3</v>
      </c>
      <c r="G742" s="47" t="s">
        <v>37</v>
      </c>
      <c r="H742" s="47" t="s">
        <v>76</v>
      </c>
      <c r="I742" s="47" t="s">
        <v>96</v>
      </c>
      <c r="J742" s="48">
        <v>4872599.9999994896</v>
      </c>
      <c r="K742" s="48">
        <v>4413090.5599995498</v>
      </c>
      <c r="L742" s="48">
        <v>4667779.1899993997</v>
      </c>
      <c r="M742" s="48">
        <v>4305129.7899996201</v>
      </c>
      <c r="N742" s="48">
        <v>2168444.7499998198</v>
      </c>
      <c r="O742" s="48">
        <v>2611532.0400000298</v>
      </c>
      <c r="P742" s="48">
        <v>2715758.6599999401</v>
      </c>
      <c r="Q742" s="48">
        <v>2870896.5799998702</v>
      </c>
    </row>
    <row r="743" spans="1:17" x14ac:dyDescent="0.3">
      <c r="A743" s="34">
        <f>IF($B743='Lookup (hidden)'!$F$12,IF($E743='Lookup (hidden)'!$F$13,IF($D743='Lookup (hidden)'!$F$14,IF($F743='Lookup (hidden)'!$F$15,IF($G743='Lookup (hidden)'!$F$16,IF($H743='Lookup (hidden)'!$F$17,1,0),0),0),0),0),0)</f>
        <v>0</v>
      </c>
      <c r="B743" s="47" t="s">
        <v>82</v>
      </c>
      <c r="C743" s="59"/>
      <c r="D743" s="47" t="s">
        <v>37</v>
      </c>
      <c r="E743" s="47" t="s">
        <v>37</v>
      </c>
      <c r="F743" s="151">
        <v>3</v>
      </c>
      <c r="G743" s="47" t="s">
        <v>37</v>
      </c>
      <c r="H743" s="47" t="s">
        <v>76</v>
      </c>
      <c r="I743" s="47" t="s">
        <v>97</v>
      </c>
      <c r="J743" s="48">
        <v>70179.279999999402</v>
      </c>
      <c r="K743" s="48">
        <v>71902.559999999401</v>
      </c>
      <c r="L743" s="48">
        <v>82905.509999999194</v>
      </c>
      <c r="M743" s="48">
        <v>414159.77000001201</v>
      </c>
      <c r="N743" s="48">
        <v>2793530.5299995001</v>
      </c>
      <c r="O743" s="48">
        <v>2271242.1299998998</v>
      </c>
      <c r="P743" s="48">
        <v>2488289.7199999802</v>
      </c>
      <c r="Q743" s="48">
        <v>2660101.4400001499</v>
      </c>
    </row>
    <row r="744" spans="1:17" x14ac:dyDescent="0.3">
      <c r="A744" s="34">
        <f>IF($B744='Lookup (hidden)'!$F$12,IF($E744='Lookup (hidden)'!$F$13,IF($D744='Lookup (hidden)'!$F$14,IF($F744='Lookup (hidden)'!$F$15,IF($G744='Lookup (hidden)'!$F$16,IF($H744='Lookup (hidden)'!$F$17,1,0),0),0),0),0),0)</f>
        <v>0</v>
      </c>
      <c r="B744" s="47" t="s">
        <v>82</v>
      </c>
      <c r="C744" s="59"/>
      <c r="D744" s="47" t="s">
        <v>37</v>
      </c>
      <c r="E744" s="47" t="s">
        <v>37</v>
      </c>
      <c r="F744" s="151">
        <v>4</v>
      </c>
      <c r="G744" s="47" t="s">
        <v>37</v>
      </c>
      <c r="H744" s="47" t="s">
        <v>76</v>
      </c>
      <c r="I744" s="47" t="s">
        <v>96</v>
      </c>
      <c r="J744" s="48">
        <v>4740185.0099999402</v>
      </c>
      <c r="K744" s="48">
        <v>4272651.8299997002</v>
      </c>
      <c r="L744" s="48">
        <v>4428606.3199996799</v>
      </c>
      <c r="M744" s="48">
        <v>3971599.0199996699</v>
      </c>
      <c r="N744" s="48">
        <v>1992451.21999983</v>
      </c>
      <c r="O744" s="48">
        <v>2338518.19999986</v>
      </c>
      <c r="P744" s="48">
        <v>2577750.2399999099</v>
      </c>
      <c r="Q744" s="48">
        <v>2849818.6799998698</v>
      </c>
    </row>
    <row r="745" spans="1:17" x14ac:dyDescent="0.3">
      <c r="A745" s="34">
        <f>IF($B745='Lookup (hidden)'!$F$12,IF($E745='Lookup (hidden)'!$F$13,IF($D745='Lookup (hidden)'!$F$14,IF($F745='Lookup (hidden)'!$F$15,IF($G745='Lookup (hidden)'!$F$16,IF($H745='Lookup (hidden)'!$F$17,1,0),0),0),0),0),0)</f>
        <v>0</v>
      </c>
      <c r="B745" s="47" t="s">
        <v>82</v>
      </c>
      <c r="C745" s="59"/>
      <c r="D745" s="47" t="s">
        <v>37</v>
      </c>
      <c r="E745" s="47" t="s">
        <v>37</v>
      </c>
      <c r="F745" s="151">
        <v>4</v>
      </c>
      <c r="G745" s="47" t="s">
        <v>37</v>
      </c>
      <c r="H745" s="47" t="s">
        <v>76</v>
      </c>
      <c r="I745" s="47" t="s">
        <v>97</v>
      </c>
      <c r="J745" s="48">
        <v>86054.9499999994</v>
      </c>
      <c r="K745" s="48">
        <v>88330.059999999299</v>
      </c>
      <c r="L745" s="48">
        <v>91408.7499999992</v>
      </c>
      <c r="M745" s="48">
        <v>401432.01000001299</v>
      </c>
      <c r="N745" s="48">
        <v>2806997.6599996202</v>
      </c>
      <c r="O745" s="48">
        <v>2273393.8399998602</v>
      </c>
      <c r="P745" s="48">
        <v>2542686.3799999701</v>
      </c>
      <c r="Q745" s="48">
        <v>2677517.0800001598</v>
      </c>
    </row>
    <row r="746" spans="1:17" x14ac:dyDescent="0.3">
      <c r="A746" s="34">
        <f>IF($B746='Lookup (hidden)'!$F$12,IF($E746='Lookup (hidden)'!$F$13,IF($D746='Lookup (hidden)'!$F$14,IF($F746='Lookup (hidden)'!$F$15,IF($G746='Lookup (hidden)'!$F$16,IF($H746='Lookup (hidden)'!$F$17,1,0),0),0),0),0),0)</f>
        <v>0</v>
      </c>
      <c r="B746" s="47" t="s">
        <v>82</v>
      </c>
      <c r="C746" s="59"/>
      <c r="D746" s="47" t="s">
        <v>37</v>
      </c>
      <c r="E746" s="47" t="s">
        <v>37</v>
      </c>
      <c r="F746" s="151">
        <v>5</v>
      </c>
      <c r="G746" s="47" t="s">
        <v>37</v>
      </c>
      <c r="H746" s="47" t="s">
        <v>76</v>
      </c>
      <c r="I746" s="47" t="s">
        <v>96</v>
      </c>
      <c r="J746" s="49">
        <v>4293981.6099998904</v>
      </c>
      <c r="K746" s="49">
        <v>4019738.8799998001</v>
      </c>
      <c r="L746" s="49">
        <v>4107503.7199997501</v>
      </c>
      <c r="M746" s="48">
        <v>3804640.64999972</v>
      </c>
      <c r="N746" s="48">
        <v>1818777.2199999101</v>
      </c>
      <c r="O746" s="48">
        <v>2154881.2399997599</v>
      </c>
      <c r="P746" s="48">
        <v>2345755.0499998401</v>
      </c>
      <c r="Q746" s="48">
        <v>2457076.0699999202</v>
      </c>
    </row>
    <row r="747" spans="1:17" x14ac:dyDescent="0.3">
      <c r="A747" s="34">
        <f>IF($B747='Lookup (hidden)'!$F$12,IF($E747='Lookup (hidden)'!$F$13,IF($D747='Lookup (hidden)'!$F$14,IF($F747='Lookup (hidden)'!$F$15,IF($G747='Lookup (hidden)'!$F$16,IF($H747='Lookup (hidden)'!$F$17,1,0),0),0),0),0),0)</f>
        <v>0</v>
      </c>
      <c r="B747" s="47" t="s">
        <v>82</v>
      </c>
      <c r="C747" s="59"/>
      <c r="D747" s="47" t="s">
        <v>37</v>
      </c>
      <c r="E747" s="47" t="s">
        <v>37</v>
      </c>
      <c r="F747" s="151">
        <v>5</v>
      </c>
      <c r="G747" s="47" t="s">
        <v>37</v>
      </c>
      <c r="H747" s="47" t="s">
        <v>76</v>
      </c>
      <c r="I747" s="47" t="s">
        <v>97</v>
      </c>
      <c r="J747" s="48">
        <v>91359.129999999102</v>
      </c>
      <c r="K747" s="48">
        <v>91162.059999998994</v>
      </c>
      <c r="L747" s="48">
        <v>106484.189999999</v>
      </c>
      <c r="M747" s="48">
        <v>379421.89000001497</v>
      </c>
      <c r="N747" s="48">
        <v>2669973.3599995999</v>
      </c>
      <c r="O747" s="48">
        <v>2206472.5699998201</v>
      </c>
      <c r="P747" s="48">
        <v>2435580.6199999899</v>
      </c>
      <c r="Q747" s="48">
        <v>2571102.9500001301</v>
      </c>
    </row>
    <row r="748" spans="1:17" x14ac:dyDescent="0.3">
      <c r="A748" s="34">
        <f>IF($B748='Lookup (hidden)'!$F$12,IF($E748='Lookup (hidden)'!$F$13,IF($D748='Lookup (hidden)'!$F$14,IF($F748='Lookup (hidden)'!$F$15,IF($G748='Lookup (hidden)'!$F$16,IF($H748='Lookup (hidden)'!$F$17,1,0),0),0),0),0),0)</f>
        <v>0</v>
      </c>
      <c r="B748" s="47" t="s">
        <v>82</v>
      </c>
      <c r="C748" s="59"/>
      <c r="D748" s="47" t="s">
        <v>37</v>
      </c>
      <c r="E748" s="47" t="s">
        <v>37</v>
      </c>
      <c r="F748" s="151">
        <v>1</v>
      </c>
      <c r="G748" s="47" t="s">
        <v>37</v>
      </c>
      <c r="H748" s="47" t="s">
        <v>79</v>
      </c>
      <c r="I748" s="47" t="s">
        <v>96</v>
      </c>
      <c r="J748" s="48">
        <v>124901.39</v>
      </c>
      <c r="K748" s="48">
        <v>108155.59</v>
      </c>
      <c r="L748" s="48">
        <v>140730.90999999901</v>
      </c>
      <c r="M748" s="48">
        <v>125495.489999999</v>
      </c>
      <c r="N748" s="48">
        <v>33799.050000000003</v>
      </c>
      <c r="O748" s="48">
        <v>57850.070000000102</v>
      </c>
      <c r="P748" s="48">
        <v>73859.929999999993</v>
      </c>
      <c r="Q748" s="48">
        <v>94240.439999999799</v>
      </c>
    </row>
    <row r="749" spans="1:17" x14ac:dyDescent="0.3">
      <c r="A749" s="34">
        <f>IF($B749='Lookup (hidden)'!$F$12,IF($E749='Lookup (hidden)'!$F$13,IF($D749='Lookup (hidden)'!$F$14,IF($F749='Lookup (hidden)'!$F$15,IF($G749='Lookup (hidden)'!$F$16,IF($H749='Lookup (hidden)'!$F$17,1,0),0),0),0),0),0)</f>
        <v>0</v>
      </c>
      <c r="B749" s="47" t="s">
        <v>82</v>
      </c>
      <c r="C749" s="59"/>
      <c r="D749" s="47" t="s">
        <v>37</v>
      </c>
      <c r="E749" s="47" t="s">
        <v>37</v>
      </c>
      <c r="F749" s="151">
        <v>1</v>
      </c>
      <c r="G749" s="47" t="s">
        <v>37</v>
      </c>
      <c r="H749" s="47" t="s">
        <v>79</v>
      </c>
      <c r="I749" s="47" t="s">
        <v>97</v>
      </c>
      <c r="J749" s="49">
        <v>0</v>
      </c>
      <c r="K749" s="49">
        <v>0</v>
      </c>
      <c r="L749" s="49">
        <v>0</v>
      </c>
      <c r="M749" s="48">
        <v>9003.0100000000093</v>
      </c>
      <c r="N749" s="48">
        <v>94486.509999999602</v>
      </c>
      <c r="O749" s="48">
        <v>81036.279999999606</v>
      </c>
      <c r="P749" s="48">
        <v>96483.249999999098</v>
      </c>
      <c r="Q749" s="48">
        <v>98520.569999999396</v>
      </c>
    </row>
    <row r="750" spans="1:17" x14ac:dyDescent="0.3">
      <c r="A750" s="34">
        <f>IF($B750='Lookup (hidden)'!$F$12,IF($E750='Lookup (hidden)'!$F$13,IF($D750='Lookup (hidden)'!$F$14,IF($F750='Lookup (hidden)'!$F$15,IF($G750='Lookup (hidden)'!$F$16,IF($H750='Lookup (hidden)'!$F$17,1,0),0),0),0),0),0)</f>
        <v>0</v>
      </c>
      <c r="B750" s="47" t="s">
        <v>82</v>
      </c>
      <c r="C750" s="59"/>
      <c r="D750" s="47" t="s">
        <v>37</v>
      </c>
      <c r="E750" s="47" t="s">
        <v>37</v>
      </c>
      <c r="F750" s="151">
        <v>2</v>
      </c>
      <c r="G750" s="47" t="s">
        <v>37</v>
      </c>
      <c r="H750" s="47" t="s">
        <v>79</v>
      </c>
      <c r="I750" s="47" t="s">
        <v>96</v>
      </c>
      <c r="J750" s="48">
        <v>136884.99999999901</v>
      </c>
      <c r="K750" s="48">
        <v>118270.94999999899</v>
      </c>
      <c r="L750" s="48">
        <v>144087.05999999901</v>
      </c>
      <c r="M750" s="48">
        <v>139220.109999999</v>
      </c>
      <c r="N750" s="48">
        <v>37929.4</v>
      </c>
      <c r="O750" s="48">
        <v>67401.330000000205</v>
      </c>
      <c r="P750" s="48">
        <v>70740.159999999902</v>
      </c>
      <c r="Q750" s="48">
        <v>91880.249999999898</v>
      </c>
    </row>
    <row r="751" spans="1:17" x14ac:dyDescent="0.3">
      <c r="A751" s="34">
        <f>IF($B751='Lookup (hidden)'!$F$12,IF($E751='Lookup (hidden)'!$F$13,IF($D751='Lookup (hidden)'!$F$14,IF($F751='Lookup (hidden)'!$F$15,IF($G751='Lookup (hidden)'!$F$16,IF($H751='Lookup (hidden)'!$F$17,1,0),0),0),0),0),0)</f>
        <v>0</v>
      </c>
      <c r="B751" s="47" t="s">
        <v>82</v>
      </c>
      <c r="C751" s="59"/>
      <c r="D751" s="47" t="s">
        <v>37</v>
      </c>
      <c r="E751" s="47" t="s">
        <v>37</v>
      </c>
      <c r="F751" s="151">
        <v>2</v>
      </c>
      <c r="G751" s="47" t="s">
        <v>37</v>
      </c>
      <c r="H751" s="47" t="s">
        <v>79</v>
      </c>
      <c r="I751" s="47" t="s">
        <v>97</v>
      </c>
      <c r="J751" s="63" t="s">
        <v>99</v>
      </c>
      <c r="K751" s="48" t="s">
        <v>99</v>
      </c>
      <c r="L751" s="48" t="s">
        <v>99</v>
      </c>
      <c r="M751" s="48">
        <v>13334.38</v>
      </c>
      <c r="N751" s="48">
        <v>108154.069999999</v>
      </c>
      <c r="O751" s="48">
        <v>90992.739999999307</v>
      </c>
      <c r="P751" s="48">
        <v>102789.11999999901</v>
      </c>
      <c r="Q751" s="48">
        <v>112985.33999999901</v>
      </c>
    </row>
    <row r="752" spans="1:17" x14ac:dyDescent="0.3">
      <c r="A752" s="34">
        <f>IF($B752='Lookup (hidden)'!$F$12,IF($E752='Lookup (hidden)'!$F$13,IF($D752='Lookup (hidden)'!$F$14,IF($F752='Lookup (hidden)'!$F$15,IF($G752='Lookup (hidden)'!$F$16,IF($H752='Lookup (hidden)'!$F$17,1,0),0),0),0),0),0)</f>
        <v>0</v>
      </c>
      <c r="B752" s="47" t="s">
        <v>82</v>
      </c>
      <c r="C752" s="59"/>
      <c r="D752" s="47" t="s">
        <v>37</v>
      </c>
      <c r="E752" s="47" t="s">
        <v>37</v>
      </c>
      <c r="F752" s="151">
        <v>3</v>
      </c>
      <c r="G752" s="47" t="s">
        <v>37</v>
      </c>
      <c r="H752" s="47" t="s">
        <v>79</v>
      </c>
      <c r="I752" s="47" t="s">
        <v>96</v>
      </c>
      <c r="J752" s="48">
        <v>165394.34999999899</v>
      </c>
      <c r="K752" s="48">
        <v>142316.46999999901</v>
      </c>
      <c r="L752" s="48">
        <v>165042.889999999</v>
      </c>
      <c r="M752" s="48">
        <v>163914.579999999</v>
      </c>
      <c r="N752" s="48">
        <v>44014.770000000099</v>
      </c>
      <c r="O752" s="48">
        <v>78349.059999999896</v>
      </c>
      <c r="P752" s="48">
        <v>89190.969999999594</v>
      </c>
      <c r="Q752" s="48">
        <v>111558.68</v>
      </c>
    </row>
    <row r="753" spans="1:17" x14ac:dyDescent="0.3">
      <c r="A753" s="34">
        <f>IF($B753='Lookup (hidden)'!$F$12,IF($E753='Lookup (hidden)'!$F$13,IF($D753='Lookup (hidden)'!$F$14,IF($F753='Lookup (hidden)'!$F$15,IF($G753='Lookup (hidden)'!$F$16,IF($H753='Lookup (hidden)'!$F$17,1,0),0),0),0),0),0)</f>
        <v>0</v>
      </c>
      <c r="B753" s="47" t="s">
        <v>82</v>
      </c>
      <c r="C753" s="59"/>
      <c r="D753" s="47" t="s">
        <v>37</v>
      </c>
      <c r="E753" s="47" t="s">
        <v>37</v>
      </c>
      <c r="F753" s="151">
        <v>3</v>
      </c>
      <c r="G753" s="47" t="s">
        <v>37</v>
      </c>
      <c r="H753" s="47" t="s">
        <v>79</v>
      </c>
      <c r="I753" s="47" t="s">
        <v>97</v>
      </c>
      <c r="J753" s="63" t="s">
        <v>99</v>
      </c>
      <c r="K753" s="49">
        <v>0</v>
      </c>
      <c r="L753" s="49">
        <v>0</v>
      </c>
      <c r="M753" s="48">
        <v>14821.51</v>
      </c>
      <c r="N753" s="48">
        <v>130206.159999999</v>
      </c>
      <c r="O753" s="48">
        <v>95643.929999999295</v>
      </c>
      <c r="P753" s="48">
        <v>129112.43999999799</v>
      </c>
      <c r="Q753" s="48">
        <v>143549.84999999899</v>
      </c>
    </row>
    <row r="754" spans="1:17" x14ac:dyDescent="0.3">
      <c r="A754" s="34">
        <f>IF($B754='Lookup (hidden)'!$F$12,IF($E754='Lookup (hidden)'!$F$13,IF($D754='Lookup (hidden)'!$F$14,IF($F754='Lookup (hidden)'!$F$15,IF($G754='Lookup (hidden)'!$F$16,IF($H754='Lookup (hidden)'!$F$17,1,0),0),0),0),0),0)</f>
        <v>0</v>
      </c>
      <c r="B754" s="47" t="s">
        <v>82</v>
      </c>
      <c r="C754" s="59"/>
      <c r="D754" s="47" t="s">
        <v>37</v>
      </c>
      <c r="E754" s="47" t="s">
        <v>37</v>
      </c>
      <c r="F754" s="151">
        <v>4</v>
      </c>
      <c r="G754" s="47" t="s">
        <v>37</v>
      </c>
      <c r="H754" s="47" t="s">
        <v>79</v>
      </c>
      <c r="I754" s="47" t="s">
        <v>96</v>
      </c>
      <c r="J754" s="49">
        <v>206804.58</v>
      </c>
      <c r="K754" s="49">
        <v>165019.36999999901</v>
      </c>
      <c r="L754" s="49">
        <v>181618.519999999</v>
      </c>
      <c r="M754" s="48">
        <v>175716.46999999901</v>
      </c>
      <c r="N754" s="48">
        <v>48699.22</v>
      </c>
      <c r="O754" s="48">
        <v>80849.699999999895</v>
      </c>
      <c r="P754" s="48">
        <v>97917.849999999598</v>
      </c>
      <c r="Q754" s="48">
        <v>130571.38</v>
      </c>
    </row>
    <row r="755" spans="1:17" x14ac:dyDescent="0.3">
      <c r="A755" s="34">
        <f>IF($B755='Lookup (hidden)'!$F$12,IF($E755='Lookup (hidden)'!$F$13,IF($D755='Lookup (hidden)'!$F$14,IF($F755='Lookup (hidden)'!$F$15,IF($G755='Lookup (hidden)'!$F$16,IF($H755='Lookup (hidden)'!$F$17,1,0),0),0),0),0),0)</f>
        <v>0</v>
      </c>
      <c r="B755" s="47" t="s">
        <v>82</v>
      </c>
      <c r="C755" s="59"/>
      <c r="D755" s="47" t="s">
        <v>37</v>
      </c>
      <c r="E755" s="47" t="s">
        <v>37</v>
      </c>
      <c r="F755" s="151">
        <v>4</v>
      </c>
      <c r="G755" s="47" t="s">
        <v>37</v>
      </c>
      <c r="H755" s="47" t="s">
        <v>79</v>
      </c>
      <c r="I755" s="47" t="s">
        <v>97</v>
      </c>
      <c r="J755" s="49">
        <v>0</v>
      </c>
      <c r="K755" s="49">
        <v>0</v>
      </c>
      <c r="L755" s="48" t="s">
        <v>99</v>
      </c>
      <c r="M755" s="48">
        <v>14106.8</v>
      </c>
      <c r="N755" s="48">
        <v>153103.75999999899</v>
      </c>
      <c r="O755" s="48">
        <v>107470.52999999899</v>
      </c>
      <c r="P755" s="48">
        <v>147786.71999999799</v>
      </c>
      <c r="Q755" s="48">
        <v>166313.98999999801</v>
      </c>
    </row>
    <row r="756" spans="1:17" x14ac:dyDescent="0.3">
      <c r="A756" s="34">
        <f>IF($B756='Lookup (hidden)'!$F$12,IF($E756='Lookup (hidden)'!$F$13,IF($D756='Lookup (hidden)'!$F$14,IF($F756='Lookup (hidden)'!$F$15,IF($G756='Lookup (hidden)'!$F$16,IF($H756='Lookup (hidden)'!$F$17,1,0),0),0),0),0),0)</f>
        <v>0</v>
      </c>
      <c r="B756" s="47" t="s">
        <v>82</v>
      </c>
      <c r="C756" s="59"/>
      <c r="D756" s="47" t="s">
        <v>37</v>
      </c>
      <c r="E756" s="47" t="s">
        <v>37</v>
      </c>
      <c r="F756" s="151">
        <v>5</v>
      </c>
      <c r="G756" s="47" t="s">
        <v>37</v>
      </c>
      <c r="H756" s="47" t="s">
        <v>79</v>
      </c>
      <c r="I756" s="47" t="s">
        <v>96</v>
      </c>
      <c r="J756" s="48">
        <v>168597.08999999901</v>
      </c>
      <c r="K756" s="48">
        <v>146779.399999999</v>
      </c>
      <c r="L756" s="48">
        <v>180933.429999999</v>
      </c>
      <c r="M756" s="48">
        <v>174551.80999999901</v>
      </c>
      <c r="N756" s="48">
        <v>44775.08</v>
      </c>
      <c r="O756" s="48">
        <v>77533.179999999906</v>
      </c>
      <c r="P756" s="48">
        <v>95090.969999999594</v>
      </c>
      <c r="Q756" s="48">
        <v>123515.18</v>
      </c>
    </row>
    <row r="757" spans="1:17" x14ac:dyDescent="0.3">
      <c r="A757" s="34">
        <f>IF($B757='Lookup (hidden)'!$F$12,IF($E757='Lookup (hidden)'!$F$13,IF($D757='Lookup (hidden)'!$F$14,IF($F757='Lookup (hidden)'!$F$15,IF($G757='Lookup (hidden)'!$F$16,IF($H757='Lookup (hidden)'!$F$17,1,0),0),0),0),0),0)</f>
        <v>0</v>
      </c>
      <c r="B757" s="47" t="s">
        <v>82</v>
      </c>
      <c r="C757" s="59"/>
      <c r="D757" s="47" t="s">
        <v>37</v>
      </c>
      <c r="E757" s="47" t="s">
        <v>37</v>
      </c>
      <c r="F757" s="151">
        <v>5</v>
      </c>
      <c r="G757" s="47" t="s">
        <v>37</v>
      </c>
      <c r="H757" s="47" t="s">
        <v>79</v>
      </c>
      <c r="I757" s="47" t="s">
        <v>97</v>
      </c>
      <c r="J757" s="63" t="s">
        <v>99</v>
      </c>
      <c r="K757" s="48" t="s">
        <v>99</v>
      </c>
      <c r="L757" s="49">
        <v>0</v>
      </c>
      <c r="M757" s="48">
        <v>16348.72</v>
      </c>
      <c r="N757" s="48">
        <v>140362.039999998</v>
      </c>
      <c r="O757" s="48">
        <v>125959.769999999</v>
      </c>
      <c r="P757" s="48">
        <v>153878.789999998</v>
      </c>
      <c r="Q757" s="48">
        <v>152899.61999999901</v>
      </c>
    </row>
    <row r="758" spans="1:17" x14ac:dyDescent="0.3">
      <c r="A758" s="34">
        <f>IF($B758='Lookup (hidden)'!$F$12,IF($E758='Lookup (hidden)'!$F$13,IF($D758='Lookup (hidden)'!$F$14,IF($F758='Lookup (hidden)'!$F$15,IF($G758='Lookup (hidden)'!$F$16,IF($H758='Lookup (hidden)'!$F$17,1,0),0),0),0),0),0)</f>
        <v>0</v>
      </c>
      <c r="B758" s="47" t="s">
        <v>73</v>
      </c>
      <c r="C758" s="59"/>
      <c r="D758" s="47" t="s">
        <v>37</v>
      </c>
      <c r="E758" s="47" t="s">
        <v>37</v>
      </c>
      <c r="F758" s="151">
        <v>1</v>
      </c>
      <c r="G758" s="47" t="s">
        <v>37</v>
      </c>
      <c r="H758" s="47" t="s">
        <v>72</v>
      </c>
      <c r="I758" s="47" t="s">
        <v>96</v>
      </c>
      <c r="J758" s="48">
        <v>868523.57000008295</v>
      </c>
      <c r="K758" s="48">
        <v>846062.73000007495</v>
      </c>
      <c r="L758" s="48">
        <v>863661.10000003304</v>
      </c>
      <c r="M758" s="48">
        <v>796707.33000001102</v>
      </c>
      <c r="N758" s="48">
        <v>439861.42999999301</v>
      </c>
      <c r="O758" s="48">
        <v>595641.82999998098</v>
      </c>
      <c r="P758" s="48">
        <v>511464.97999998502</v>
      </c>
      <c r="Q758" s="48">
        <v>507005.22999998898</v>
      </c>
    </row>
    <row r="759" spans="1:17" x14ac:dyDescent="0.3">
      <c r="A759" s="34">
        <f>IF($B759='Lookup (hidden)'!$F$12,IF($E759='Lookup (hidden)'!$F$13,IF($D759='Lookup (hidden)'!$F$14,IF($F759='Lookup (hidden)'!$F$15,IF($G759='Lookup (hidden)'!$F$16,IF($H759='Lookup (hidden)'!$F$17,1,0),0),0),0),0),0)</f>
        <v>0</v>
      </c>
      <c r="B759" s="47" t="s">
        <v>73</v>
      </c>
      <c r="C759" s="59"/>
      <c r="D759" s="47" t="s">
        <v>37</v>
      </c>
      <c r="E759" s="47" t="s">
        <v>37</v>
      </c>
      <c r="F759" s="151">
        <v>1</v>
      </c>
      <c r="G759" s="47" t="s">
        <v>37</v>
      </c>
      <c r="H759" s="47" t="s">
        <v>72</v>
      </c>
      <c r="I759" s="47" t="s">
        <v>97</v>
      </c>
      <c r="J759" s="49">
        <v>0</v>
      </c>
      <c r="K759" s="49">
        <v>0</v>
      </c>
      <c r="L759" s="49">
        <v>0</v>
      </c>
      <c r="M759" s="48">
        <v>48887.470000000503</v>
      </c>
      <c r="N759" s="48">
        <v>382868.86000003997</v>
      </c>
      <c r="O759" s="48">
        <v>296927.76999998902</v>
      </c>
      <c r="P759" s="48">
        <v>436257.780000042</v>
      </c>
      <c r="Q759" s="48">
        <v>467657.16000010102</v>
      </c>
    </row>
    <row r="760" spans="1:17" x14ac:dyDescent="0.3">
      <c r="A760" s="34">
        <f>IF($B760='Lookup (hidden)'!$F$12,IF($E760='Lookup (hidden)'!$F$13,IF($D760='Lookup (hidden)'!$F$14,IF($F760='Lookup (hidden)'!$F$15,IF($G760='Lookup (hidden)'!$F$16,IF($H760='Lookup (hidden)'!$F$17,1,0),0),0),0),0),0)</f>
        <v>0</v>
      </c>
      <c r="B760" s="47" t="s">
        <v>73</v>
      </c>
      <c r="C760" s="59"/>
      <c r="D760" s="47" t="s">
        <v>37</v>
      </c>
      <c r="E760" s="47" t="s">
        <v>37</v>
      </c>
      <c r="F760" s="151">
        <v>2</v>
      </c>
      <c r="G760" s="47" t="s">
        <v>37</v>
      </c>
      <c r="H760" s="47" t="s">
        <v>72</v>
      </c>
      <c r="I760" s="47" t="s">
        <v>96</v>
      </c>
      <c r="J760" s="48">
        <v>844114.12000017695</v>
      </c>
      <c r="K760" s="48">
        <v>807687.30000002205</v>
      </c>
      <c r="L760" s="48">
        <v>839811.16000017605</v>
      </c>
      <c r="M760" s="48">
        <v>793345.10000001697</v>
      </c>
      <c r="N760" s="48">
        <v>397355.97999999602</v>
      </c>
      <c r="O760" s="48">
        <v>562388.27999998303</v>
      </c>
      <c r="P760" s="48">
        <v>501544.10999998002</v>
      </c>
      <c r="Q760" s="48">
        <v>489501.97999998898</v>
      </c>
    </row>
    <row r="761" spans="1:17" x14ac:dyDescent="0.3">
      <c r="A761" s="34">
        <f>IF($B761='Lookup (hidden)'!$F$12,IF($E761='Lookup (hidden)'!$F$13,IF($D761='Lookup (hidden)'!$F$14,IF($F761='Lookup (hidden)'!$F$15,IF($G761='Lookup (hidden)'!$F$16,IF($H761='Lookup (hidden)'!$F$17,1,0),0),0),0),0),0)</f>
        <v>0</v>
      </c>
      <c r="B761" s="47" t="s">
        <v>73</v>
      </c>
      <c r="C761" s="59"/>
      <c r="D761" s="47" t="s">
        <v>37</v>
      </c>
      <c r="E761" s="47" t="s">
        <v>37</v>
      </c>
      <c r="F761" s="151">
        <v>2</v>
      </c>
      <c r="G761" s="47" t="s">
        <v>37</v>
      </c>
      <c r="H761" s="47" t="s">
        <v>72</v>
      </c>
      <c r="I761" s="47" t="s">
        <v>97</v>
      </c>
      <c r="J761" s="49">
        <v>0</v>
      </c>
      <c r="K761" s="49">
        <v>0</v>
      </c>
      <c r="L761" s="49">
        <v>0</v>
      </c>
      <c r="M761" s="48">
        <v>68029.080000000395</v>
      </c>
      <c r="N761" s="48">
        <v>470714.07000009099</v>
      </c>
      <c r="O761" s="48">
        <v>346496.450000018</v>
      </c>
      <c r="P761" s="48">
        <v>517242.24000008201</v>
      </c>
      <c r="Q761" s="48">
        <v>535063.02000013902</v>
      </c>
    </row>
    <row r="762" spans="1:17" x14ac:dyDescent="0.3">
      <c r="A762" s="34">
        <f>IF($B762='Lookup (hidden)'!$F$12,IF($E762='Lookup (hidden)'!$F$13,IF($D762='Lookup (hidden)'!$F$14,IF($F762='Lookup (hidden)'!$F$15,IF($G762='Lookup (hidden)'!$F$16,IF($H762='Lookup (hidden)'!$F$17,1,0),0),0),0),0),0)</f>
        <v>0</v>
      </c>
      <c r="B762" s="47" t="s">
        <v>73</v>
      </c>
      <c r="C762" s="59"/>
      <c r="D762" s="47" t="s">
        <v>37</v>
      </c>
      <c r="E762" s="47" t="s">
        <v>37</v>
      </c>
      <c r="F762" s="151">
        <v>3</v>
      </c>
      <c r="G762" s="47" t="s">
        <v>37</v>
      </c>
      <c r="H762" s="47" t="s">
        <v>72</v>
      </c>
      <c r="I762" s="47" t="s">
        <v>96</v>
      </c>
      <c r="J762" s="49">
        <v>849860.59000007994</v>
      </c>
      <c r="K762" s="49">
        <v>787709.04000006395</v>
      </c>
      <c r="L762" s="49">
        <v>832175.70000002603</v>
      </c>
      <c r="M762" s="48">
        <v>751423.50000000896</v>
      </c>
      <c r="N762" s="48">
        <v>354680.27999999799</v>
      </c>
      <c r="O762" s="48">
        <v>526633.80999998504</v>
      </c>
      <c r="P762" s="48">
        <v>467905.36999998102</v>
      </c>
      <c r="Q762" s="48">
        <v>463597.61999998998</v>
      </c>
    </row>
    <row r="763" spans="1:17" x14ac:dyDescent="0.3">
      <c r="A763" s="34">
        <f>IF($B763='Lookup (hidden)'!$F$12,IF($E763='Lookup (hidden)'!$F$13,IF($D763='Lookup (hidden)'!$F$14,IF($F763='Lookup (hidden)'!$F$15,IF($G763='Lookup (hidden)'!$F$16,IF($H763='Lookup (hidden)'!$F$17,1,0),0),0),0),0),0)</f>
        <v>0</v>
      </c>
      <c r="B763" s="47" t="s">
        <v>73</v>
      </c>
      <c r="C763" s="59"/>
      <c r="D763" s="47" t="s">
        <v>37</v>
      </c>
      <c r="E763" s="47" t="s">
        <v>37</v>
      </c>
      <c r="F763" s="151">
        <v>3</v>
      </c>
      <c r="G763" s="47" t="s">
        <v>37</v>
      </c>
      <c r="H763" s="47" t="s">
        <v>72</v>
      </c>
      <c r="I763" s="47" t="s">
        <v>97</v>
      </c>
      <c r="J763" s="49">
        <v>0</v>
      </c>
      <c r="K763" s="49">
        <v>0</v>
      </c>
      <c r="L763" s="49">
        <v>0</v>
      </c>
      <c r="M763" s="48">
        <v>72748.67</v>
      </c>
      <c r="N763" s="48">
        <v>497208.26000010601</v>
      </c>
      <c r="O763" s="48">
        <v>365314.06000002997</v>
      </c>
      <c r="P763" s="48">
        <v>540140.17000010097</v>
      </c>
      <c r="Q763" s="48">
        <v>541788.28000014299</v>
      </c>
    </row>
    <row r="764" spans="1:17" x14ac:dyDescent="0.3">
      <c r="A764" s="34">
        <f>IF($B764='Lookup (hidden)'!$F$12,IF($E764='Lookup (hidden)'!$F$13,IF($D764='Lookup (hidden)'!$F$14,IF($F764='Lookup (hidden)'!$F$15,IF($G764='Lookup (hidden)'!$F$16,IF($H764='Lookup (hidden)'!$F$17,1,0),0),0),0),0),0)</f>
        <v>0</v>
      </c>
      <c r="B764" s="47" t="s">
        <v>73</v>
      </c>
      <c r="C764" s="59"/>
      <c r="D764" s="47" t="s">
        <v>37</v>
      </c>
      <c r="E764" s="47" t="s">
        <v>37</v>
      </c>
      <c r="F764" s="151">
        <v>4</v>
      </c>
      <c r="G764" s="47" t="s">
        <v>37</v>
      </c>
      <c r="H764" s="47" t="s">
        <v>72</v>
      </c>
      <c r="I764" s="47" t="s">
        <v>96</v>
      </c>
      <c r="J764" s="48">
        <v>811909.53000002704</v>
      </c>
      <c r="K764" s="48">
        <v>763235.84000001301</v>
      </c>
      <c r="L764" s="48">
        <v>831941.78000006895</v>
      </c>
      <c r="M764" s="48">
        <v>747300.66000000504</v>
      </c>
      <c r="N764" s="48">
        <v>343331.80999999901</v>
      </c>
      <c r="O764" s="48">
        <v>511686.00999998802</v>
      </c>
      <c r="P764" s="48">
        <v>451972.18999998103</v>
      </c>
      <c r="Q764" s="48">
        <v>458234.95999999199</v>
      </c>
    </row>
    <row r="765" spans="1:17" x14ac:dyDescent="0.3">
      <c r="A765" s="34">
        <f>IF($B765='Lookup (hidden)'!$F$12,IF($E765='Lookup (hidden)'!$F$13,IF($D765='Lookup (hidden)'!$F$14,IF($F765='Lookup (hidden)'!$F$15,IF($G765='Lookup (hidden)'!$F$16,IF($H765='Lookup (hidden)'!$F$17,1,0),0),0),0),0),0)</f>
        <v>0</v>
      </c>
      <c r="B765" s="47" t="s">
        <v>73</v>
      </c>
      <c r="C765" s="59"/>
      <c r="D765" s="47" t="s">
        <v>37</v>
      </c>
      <c r="E765" s="47" t="s">
        <v>37</v>
      </c>
      <c r="F765" s="151">
        <v>4</v>
      </c>
      <c r="G765" s="47" t="s">
        <v>37</v>
      </c>
      <c r="H765" s="47" t="s">
        <v>72</v>
      </c>
      <c r="I765" s="47" t="s">
        <v>97</v>
      </c>
      <c r="J765" s="49">
        <v>0</v>
      </c>
      <c r="K765" s="49">
        <v>0</v>
      </c>
      <c r="L765" s="49">
        <v>0</v>
      </c>
      <c r="M765" s="48">
        <v>66927.680000000299</v>
      </c>
      <c r="N765" s="48">
        <v>470538.70000009</v>
      </c>
      <c r="O765" s="48">
        <v>342805.920000015</v>
      </c>
      <c r="P765" s="48">
        <v>526575.89000008698</v>
      </c>
      <c r="Q765" s="48">
        <v>538049.58000014001</v>
      </c>
    </row>
    <row r="766" spans="1:17" x14ac:dyDescent="0.3">
      <c r="A766" s="34">
        <f>IF($B766='Lookup (hidden)'!$F$12,IF($E766='Lookup (hidden)'!$F$13,IF($D766='Lookup (hidden)'!$F$14,IF($F766='Lookup (hidden)'!$F$15,IF($G766='Lookup (hidden)'!$F$16,IF($H766='Lookup (hidden)'!$F$17,1,0),0),0),0),0),0)</f>
        <v>0</v>
      </c>
      <c r="B766" s="47" t="s">
        <v>73</v>
      </c>
      <c r="C766" s="59"/>
      <c r="D766" s="47" t="s">
        <v>37</v>
      </c>
      <c r="E766" s="47" t="s">
        <v>37</v>
      </c>
      <c r="F766" s="151">
        <v>5</v>
      </c>
      <c r="G766" s="47" t="s">
        <v>37</v>
      </c>
      <c r="H766" s="47" t="s">
        <v>72</v>
      </c>
      <c r="I766" s="47" t="s">
        <v>96</v>
      </c>
      <c r="J766" s="48">
        <v>795357.35000016901</v>
      </c>
      <c r="K766" s="48">
        <v>738996.98000015703</v>
      </c>
      <c r="L766" s="48">
        <v>790275.28000014205</v>
      </c>
      <c r="M766" s="48">
        <v>707566.00000000396</v>
      </c>
      <c r="N766" s="48">
        <v>314698.86</v>
      </c>
      <c r="O766" s="48">
        <v>473381.93999998702</v>
      </c>
      <c r="P766" s="48">
        <v>433420.179999983</v>
      </c>
      <c r="Q766" s="48">
        <v>433352.95999999298</v>
      </c>
    </row>
    <row r="767" spans="1:17" x14ac:dyDescent="0.3">
      <c r="A767" s="34">
        <f>IF($B767='Lookup (hidden)'!$F$12,IF($E767='Lookup (hidden)'!$F$13,IF($D767='Lookup (hidden)'!$F$14,IF($F767='Lookup (hidden)'!$F$15,IF($G767='Lookup (hidden)'!$F$16,IF($H767='Lookup (hidden)'!$F$17,1,0),0),0),0),0),0)</f>
        <v>0</v>
      </c>
      <c r="B767" s="47" t="s">
        <v>73</v>
      </c>
      <c r="C767" s="59"/>
      <c r="D767" s="47" t="s">
        <v>37</v>
      </c>
      <c r="E767" s="47" t="s">
        <v>37</v>
      </c>
      <c r="F767" s="151">
        <v>5</v>
      </c>
      <c r="G767" s="47" t="s">
        <v>37</v>
      </c>
      <c r="H767" s="47" t="s">
        <v>72</v>
      </c>
      <c r="I767" s="47" t="s">
        <v>97</v>
      </c>
      <c r="J767" s="49">
        <v>0</v>
      </c>
      <c r="K767" s="49">
        <v>0</v>
      </c>
      <c r="L767" s="49">
        <v>0</v>
      </c>
      <c r="M767" s="48">
        <v>69039.700000000303</v>
      </c>
      <c r="N767" s="48">
        <v>470403.030000092</v>
      </c>
      <c r="O767" s="48">
        <v>349355.70000001899</v>
      </c>
      <c r="P767" s="48">
        <v>506038.97000007099</v>
      </c>
      <c r="Q767" s="48">
        <v>517351.51000012999</v>
      </c>
    </row>
    <row r="768" spans="1:17" x14ac:dyDescent="0.3">
      <c r="A768" s="34">
        <f>IF($B768='Lookup (hidden)'!$F$12,IF($E768='Lookup (hidden)'!$F$13,IF($D768='Lookup (hidden)'!$F$14,IF($F768='Lookup (hidden)'!$F$15,IF($G768='Lookup (hidden)'!$F$16,IF($H768='Lookup (hidden)'!$F$17,1,0),0),0),0),0),0)</f>
        <v>0</v>
      </c>
      <c r="B768" s="47" t="s">
        <v>73</v>
      </c>
      <c r="C768" s="59"/>
      <c r="D768" s="47" t="s">
        <v>37</v>
      </c>
      <c r="E768" s="47" t="s">
        <v>37</v>
      </c>
      <c r="F768" s="151">
        <v>1</v>
      </c>
      <c r="G768" s="47" t="s">
        <v>37</v>
      </c>
      <c r="H768" s="47" t="s">
        <v>76</v>
      </c>
      <c r="I768" s="47" t="s">
        <v>96</v>
      </c>
      <c r="J768" s="48">
        <v>1241727.72000005</v>
      </c>
      <c r="K768" s="48">
        <v>1174133.93000005</v>
      </c>
      <c r="L768" s="48">
        <v>1254880.5300000999</v>
      </c>
      <c r="M768" s="48">
        <v>1054700.2100000801</v>
      </c>
      <c r="N768" s="48">
        <v>482135</v>
      </c>
      <c r="O768" s="48">
        <v>625538.87000000104</v>
      </c>
      <c r="P768" s="48">
        <v>572574.13000000105</v>
      </c>
      <c r="Q768" s="48">
        <v>583350.890000007</v>
      </c>
    </row>
    <row r="769" spans="1:17" x14ac:dyDescent="0.3">
      <c r="A769" s="34">
        <f>IF($B769='Lookup (hidden)'!$F$12,IF($E769='Lookup (hidden)'!$F$13,IF($D769='Lookup (hidden)'!$F$14,IF($F769='Lookup (hidden)'!$F$15,IF($G769='Lookup (hidden)'!$F$16,IF($H769='Lookup (hidden)'!$F$17,1,0),0),0),0),0),0)</f>
        <v>0</v>
      </c>
      <c r="B769" s="47" t="s">
        <v>73</v>
      </c>
      <c r="C769" s="59"/>
      <c r="D769" s="47" t="s">
        <v>37</v>
      </c>
      <c r="E769" s="47" t="s">
        <v>37</v>
      </c>
      <c r="F769" s="151">
        <v>1</v>
      </c>
      <c r="G769" s="47" t="s">
        <v>37</v>
      </c>
      <c r="H769" s="47" t="s">
        <v>76</v>
      </c>
      <c r="I769" s="47" t="s">
        <v>97</v>
      </c>
      <c r="J769" s="48">
        <v>1376</v>
      </c>
      <c r="K769" s="48">
        <v>2002.2</v>
      </c>
      <c r="L769" s="48">
        <v>1125</v>
      </c>
      <c r="M769" s="48">
        <v>76163.960000000807</v>
      </c>
      <c r="N769" s="48">
        <v>575065.94999996899</v>
      </c>
      <c r="O769" s="48">
        <v>489492.49999998498</v>
      </c>
      <c r="P769" s="48">
        <v>613647.24999996705</v>
      </c>
      <c r="Q769" s="48">
        <v>669722.78999997303</v>
      </c>
    </row>
    <row r="770" spans="1:17" x14ac:dyDescent="0.3">
      <c r="A770" s="34">
        <f>IF($B770='Lookup (hidden)'!$F$12,IF($E770='Lookup (hidden)'!$F$13,IF($D770='Lookup (hidden)'!$F$14,IF($F770='Lookup (hidden)'!$F$15,IF($G770='Lookup (hidden)'!$F$16,IF($H770='Lookup (hidden)'!$F$17,1,0),0),0),0),0),0)</f>
        <v>0</v>
      </c>
      <c r="B770" s="47" t="s">
        <v>73</v>
      </c>
      <c r="C770" s="59"/>
      <c r="D770" s="47" t="s">
        <v>37</v>
      </c>
      <c r="E770" s="47" t="s">
        <v>37</v>
      </c>
      <c r="F770" s="151">
        <v>2</v>
      </c>
      <c r="G770" s="47" t="s">
        <v>37</v>
      </c>
      <c r="H770" s="47" t="s">
        <v>76</v>
      </c>
      <c r="I770" s="47" t="s">
        <v>96</v>
      </c>
      <c r="J770" s="49">
        <v>1140302.3799999</v>
      </c>
      <c r="K770" s="49">
        <v>1132717.1100000599</v>
      </c>
      <c r="L770" s="49">
        <v>1128390.60999994</v>
      </c>
      <c r="M770" s="48">
        <v>978644.24000001804</v>
      </c>
      <c r="N770" s="48">
        <v>426356.00999999302</v>
      </c>
      <c r="O770" s="48">
        <v>547550.29999999097</v>
      </c>
      <c r="P770" s="48">
        <v>468221.92999999202</v>
      </c>
      <c r="Q770" s="48">
        <v>483710.67999998701</v>
      </c>
    </row>
    <row r="771" spans="1:17" x14ac:dyDescent="0.3">
      <c r="A771" s="34">
        <f>IF($B771='Lookup (hidden)'!$F$12,IF($E771='Lookup (hidden)'!$F$13,IF($D771='Lookup (hidden)'!$F$14,IF($F771='Lookup (hidden)'!$F$15,IF($G771='Lookup (hidden)'!$F$16,IF($H771='Lookup (hidden)'!$F$17,1,0),0),0),0),0),0)</f>
        <v>0</v>
      </c>
      <c r="B771" s="47" t="s">
        <v>73</v>
      </c>
      <c r="C771" s="59"/>
      <c r="D771" s="47" t="s">
        <v>37</v>
      </c>
      <c r="E771" s="47" t="s">
        <v>37</v>
      </c>
      <c r="F771" s="151">
        <v>2</v>
      </c>
      <c r="G771" s="47" t="s">
        <v>37</v>
      </c>
      <c r="H771" s="47" t="s">
        <v>76</v>
      </c>
      <c r="I771" s="47" t="s">
        <v>97</v>
      </c>
      <c r="J771" s="48">
        <v>2078.17</v>
      </c>
      <c r="K771" s="48">
        <v>1525.13</v>
      </c>
      <c r="L771" s="48">
        <v>924</v>
      </c>
      <c r="M771" s="48">
        <v>85389.270000000906</v>
      </c>
      <c r="N771" s="48">
        <v>650139.41999997001</v>
      </c>
      <c r="O771" s="48">
        <v>558010.36999997403</v>
      </c>
      <c r="P771" s="48">
        <v>748976.75999997498</v>
      </c>
      <c r="Q771" s="48">
        <v>772509.95999998006</v>
      </c>
    </row>
    <row r="772" spans="1:17" x14ac:dyDescent="0.3">
      <c r="A772" s="34">
        <f>IF($B772='Lookup (hidden)'!$F$12,IF($E772='Lookup (hidden)'!$F$13,IF($D772='Lookup (hidden)'!$F$14,IF($F772='Lookup (hidden)'!$F$15,IF($G772='Lookup (hidden)'!$F$16,IF($H772='Lookup (hidden)'!$F$17,1,0),0),0),0),0),0)</f>
        <v>0</v>
      </c>
      <c r="B772" s="47" t="s">
        <v>73</v>
      </c>
      <c r="C772" s="59"/>
      <c r="D772" s="47" t="s">
        <v>37</v>
      </c>
      <c r="E772" s="47" t="s">
        <v>37</v>
      </c>
      <c r="F772" s="151">
        <v>3</v>
      </c>
      <c r="G772" s="47" t="s">
        <v>37</v>
      </c>
      <c r="H772" s="47" t="s">
        <v>76</v>
      </c>
      <c r="I772" s="47" t="s">
        <v>96</v>
      </c>
      <c r="J772" s="48">
        <v>1127160.1599999999</v>
      </c>
      <c r="K772" s="48">
        <v>1123978.73</v>
      </c>
      <c r="L772" s="48">
        <v>1174551.44000007</v>
      </c>
      <c r="M772" s="48">
        <v>978326.84000001801</v>
      </c>
      <c r="N772" s="48">
        <v>366602.369999994</v>
      </c>
      <c r="O772" s="48">
        <v>495765.38999999099</v>
      </c>
      <c r="P772" s="48">
        <v>414703.499999994</v>
      </c>
      <c r="Q772" s="48">
        <v>405327.58999999397</v>
      </c>
    </row>
    <row r="773" spans="1:17" x14ac:dyDescent="0.3">
      <c r="A773" s="34">
        <f>IF($B773='Lookup (hidden)'!$F$12,IF($E773='Lookup (hidden)'!$F$13,IF($D773='Lookup (hidden)'!$F$14,IF($F773='Lookup (hidden)'!$F$15,IF($G773='Lookup (hidden)'!$F$16,IF($H773='Lookup (hidden)'!$F$17,1,0),0),0),0),0),0)</f>
        <v>0</v>
      </c>
      <c r="B773" s="47" t="s">
        <v>73</v>
      </c>
      <c r="C773" s="59"/>
      <c r="D773" s="47" t="s">
        <v>37</v>
      </c>
      <c r="E773" s="47" t="s">
        <v>37</v>
      </c>
      <c r="F773" s="151">
        <v>3</v>
      </c>
      <c r="G773" s="47" t="s">
        <v>37</v>
      </c>
      <c r="H773" s="47" t="s">
        <v>76</v>
      </c>
      <c r="I773" s="47" t="s">
        <v>97</v>
      </c>
      <c r="J773" s="48">
        <v>2730.08</v>
      </c>
      <c r="K773" s="48">
        <v>941.03</v>
      </c>
      <c r="L773" s="48">
        <v>1307.5999999999999</v>
      </c>
      <c r="M773" s="48">
        <v>95374.590000000899</v>
      </c>
      <c r="N773" s="48">
        <v>690652.12999997404</v>
      </c>
      <c r="O773" s="48">
        <v>586278.09999996901</v>
      </c>
      <c r="P773" s="48">
        <v>739174.61999997695</v>
      </c>
      <c r="Q773" s="48">
        <v>794160.19999998005</v>
      </c>
    </row>
    <row r="774" spans="1:17" x14ac:dyDescent="0.3">
      <c r="A774" s="34">
        <f>IF($B774='Lookup (hidden)'!$F$12,IF($E774='Lookup (hidden)'!$F$13,IF($D774='Lookup (hidden)'!$F$14,IF($F774='Lookup (hidden)'!$F$15,IF($G774='Lookup (hidden)'!$F$16,IF($H774='Lookup (hidden)'!$F$17,1,0),0),0),0),0),0)</f>
        <v>0</v>
      </c>
      <c r="B774" s="47" t="s">
        <v>73</v>
      </c>
      <c r="C774" s="59"/>
      <c r="D774" s="47" t="s">
        <v>37</v>
      </c>
      <c r="E774" s="47" t="s">
        <v>37</v>
      </c>
      <c r="F774" s="151">
        <v>4</v>
      </c>
      <c r="G774" s="47" t="s">
        <v>37</v>
      </c>
      <c r="H774" s="47" t="s">
        <v>76</v>
      </c>
      <c r="I774" s="47" t="s">
        <v>96</v>
      </c>
      <c r="J774" s="48">
        <v>1078833.5700000401</v>
      </c>
      <c r="K774" s="48">
        <v>1008896.66</v>
      </c>
      <c r="L774" s="48">
        <v>1005233.95999999</v>
      </c>
      <c r="M774" s="48">
        <v>925575.29000001296</v>
      </c>
      <c r="N774" s="48">
        <v>298805.449999996</v>
      </c>
      <c r="O774" s="48">
        <v>430742.719999992</v>
      </c>
      <c r="P774" s="48">
        <v>359499.93999999401</v>
      </c>
      <c r="Q774" s="48">
        <v>363800.86999999703</v>
      </c>
    </row>
    <row r="775" spans="1:17" x14ac:dyDescent="0.3">
      <c r="A775" s="34">
        <f>IF($B775='Lookup (hidden)'!$F$12,IF($E775='Lookup (hidden)'!$F$13,IF($D775='Lookup (hidden)'!$F$14,IF($F775='Lookup (hidden)'!$F$15,IF($G775='Lookup (hidden)'!$F$16,IF($H775='Lookup (hidden)'!$F$17,1,0),0),0),0),0),0)</f>
        <v>0</v>
      </c>
      <c r="B775" s="47" t="s">
        <v>73</v>
      </c>
      <c r="C775" s="59"/>
      <c r="D775" s="47" t="s">
        <v>37</v>
      </c>
      <c r="E775" s="47" t="s">
        <v>37</v>
      </c>
      <c r="F775" s="151">
        <v>4</v>
      </c>
      <c r="G775" s="47" t="s">
        <v>37</v>
      </c>
      <c r="H775" s="47" t="s">
        <v>76</v>
      </c>
      <c r="I775" s="47" t="s">
        <v>97</v>
      </c>
      <c r="J775" s="48">
        <v>852</v>
      </c>
      <c r="K775" s="48">
        <v>552</v>
      </c>
      <c r="L775" s="48">
        <v>773.5</v>
      </c>
      <c r="M775" s="48">
        <v>89153.190000000905</v>
      </c>
      <c r="N775" s="48">
        <v>651144.43999997503</v>
      </c>
      <c r="O775" s="48">
        <v>548013.28999997803</v>
      </c>
      <c r="P775" s="48">
        <v>730196.93999997899</v>
      </c>
      <c r="Q775" s="48">
        <v>755672.48999997904</v>
      </c>
    </row>
    <row r="776" spans="1:17" x14ac:dyDescent="0.3">
      <c r="A776" s="34">
        <f>IF($B776='Lookup (hidden)'!$F$12,IF($E776='Lookup (hidden)'!$F$13,IF($D776='Lookup (hidden)'!$F$14,IF($F776='Lookup (hidden)'!$F$15,IF($G776='Lookup (hidden)'!$F$16,IF($H776='Lookup (hidden)'!$F$17,1,0),0),0),0),0),0)</f>
        <v>0</v>
      </c>
      <c r="B776" s="47" t="s">
        <v>73</v>
      </c>
      <c r="C776" s="59"/>
      <c r="D776" s="47" t="s">
        <v>37</v>
      </c>
      <c r="E776" s="47" t="s">
        <v>37</v>
      </c>
      <c r="F776" s="151">
        <v>5</v>
      </c>
      <c r="G776" s="47" t="s">
        <v>37</v>
      </c>
      <c r="H776" s="47" t="s">
        <v>76</v>
      </c>
      <c r="I776" s="47" t="s">
        <v>96</v>
      </c>
      <c r="J776" s="48">
        <v>1252999.9099999701</v>
      </c>
      <c r="K776" s="48">
        <v>1231157.71000005</v>
      </c>
      <c r="L776" s="48">
        <v>1240213.95000005</v>
      </c>
      <c r="M776" s="48">
        <v>1082944.97000002</v>
      </c>
      <c r="N776" s="48">
        <v>328902.159999998</v>
      </c>
      <c r="O776" s="48">
        <v>503643.999999989</v>
      </c>
      <c r="P776" s="48">
        <v>383050.25999999302</v>
      </c>
      <c r="Q776" s="48">
        <v>361173.50999999302</v>
      </c>
    </row>
    <row r="777" spans="1:17" x14ac:dyDescent="0.3">
      <c r="A777" s="34">
        <f>IF($B777='Lookup (hidden)'!$F$12,IF($E777='Lookup (hidden)'!$F$13,IF($D777='Lookup (hidden)'!$F$14,IF($F777='Lookup (hidden)'!$F$15,IF($G777='Lookup (hidden)'!$F$16,IF($H777='Lookup (hidden)'!$F$17,1,0),0),0),0),0),0)</f>
        <v>0</v>
      </c>
      <c r="B777" s="47" t="s">
        <v>73</v>
      </c>
      <c r="C777" s="59"/>
      <c r="D777" s="47" t="s">
        <v>37</v>
      </c>
      <c r="E777" s="47" t="s">
        <v>37</v>
      </c>
      <c r="F777" s="151">
        <v>5</v>
      </c>
      <c r="G777" s="47" t="s">
        <v>37</v>
      </c>
      <c r="H777" s="47" t="s">
        <v>76</v>
      </c>
      <c r="I777" s="47" t="s">
        <v>97</v>
      </c>
      <c r="J777" s="48">
        <v>647</v>
      </c>
      <c r="K777" s="48">
        <v>546</v>
      </c>
      <c r="L777" s="48">
        <v>1399.98</v>
      </c>
      <c r="M777" s="48">
        <v>119824.010000001</v>
      </c>
      <c r="N777" s="48">
        <v>875441.24999997404</v>
      </c>
      <c r="O777" s="48">
        <v>676691.26999997406</v>
      </c>
      <c r="P777" s="48">
        <v>863879.95999997796</v>
      </c>
      <c r="Q777" s="48">
        <v>890974.93999998702</v>
      </c>
    </row>
    <row r="778" spans="1:17" x14ac:dyDescent="0.3">
      <c r="A778" s="34">
        <f>IF($B778='Lookup (hidden)'!$F$12,IF($E778='Lookup (hidden)'!$F$13,IF($D778='Lookup (hidden)'!$F$14,IF($F778='Lookup (hidden)'!$F$15,IF($G778='Lookup (hidden)'!$F$16,IF($H778='Lookup (hidden)'!$F$17,1,0),0),0),0),0),0)</f>
        <v>0</v>
      </c>
      <c r="B778" s="47" t="s">
        <v>73</v>
      </c>
      <c r="C778" s="59"/>
      <c r="D778" s="47" t="s">
        <v>37</v>
      </c>
      <c r="E778" s="47" t="s">
        <v>37</v>
      </c>
      <c r="F778" s="151">
        <v>1</v>
      </c>
      <c r="G778" s="47" t="s">
        <v>37</v>
      </c>
      <c r="H778" s="47" t="s">
        <v>79</v>
      </c>
      <c r="I778" s="47" t="s">
        <v>96</v>
      </c>
      <c r="J778" s="49">
        <v>30986.550000000101</v>
      </c>
      <c r="K778" s="49">
        <v>24595.4000000001</v>
      </c>
      <c r="L778" s="49">
        <v>23759.140000000101</v>
      </c>
      <c r="M778" s="48">
        <v>23430.42</v>
      </c>
      <c r="N778" s="48">
        <v>11175.57</v>
      </c>
      <c r="O778" s="48">
        <v>17607.25</v>
      </c>
      <c r="P778" s="48">
        <v>17877.900000000001</v>
      </c>
      <c r="Q778" s="48">
        <v>21179.21</v>
      </c>
    </row>
    <row r="779" spans="1:17" x14ac:dyDescent="0.3">
      <c r="A779" s="34">
        <f>IF($B779='Lookup (hidden)'!$F$12,IF($E779='Lookup (hidden)'!$F$13,IF($D779='Lookup (hidden)'!$F$14,IF($F779='Lookup (hidden)'!$F$15,IF($G779='Lookup (hidden)'!$F$16,IF($H779='Lookup (hidden)'!$F$17,1,0),0),0),0),0),0)</f>
        <v>0</v>
      </c>
      <c r="B779" s="47" t="s">
        <v>73</v>
      </c>
      <c r="C779" s="59"/>
      <c r="D779" s="47" t="s">
        <v>37</v>
      </c>
      <c r="E779" s="47" t="s">
        <v>37</v>
      </c>
      <c r="F779" s="151">
        <v>1</v>
      </c>
      <c r="G779" s="47" t="s">
        <v>37</v>
      </c>
      <c r="H779" s="47" t="s">
        <v>79</v>
      </c>
      <c r="I779" s="47" t="s">
        <v>97</v>
      </c>
      <c r="J779" s="49">
        <v>0</v>
      </c>
      <c r="K779" s="49">
        <v>0</v>
      </c>
      <c r="L779" s="49">
        <v>0</v>
      </c>
      <c r="M779" s="48">
        <v>2896.4</v>
      </c>
      <c r="N779" s="48">
        <v>19484.130000000099</v>
      </c>
      <c r="O779" s="48">
        <v>12646.73</v>
      </c>
      <c r="P779" s="48">
        <v>20735.660000000102</v>
      </c>
      <c r="Q779" s="48">
        <v>20789.360000000201</v>
      </c>
    </row>
    <row r="780" spans="1:17" x14ac:dyDescent="0.3">
      <c r="A780" s="34">
        <f>IF($B780='Lookup (hidden)'!$F$12,IF($E780='Lookup (hidden)'!$F$13,IF($D780='Lookup (hidden)'!$F$14,IF($F780='Lookup (hidden)'!$F$15,IF($G780='Lookup (hidden)'!$F$16,IF($H780='Lookup (hidden)'!$F$17,1,0),0),0),0),0),0)</f>
        <v>0</v>
      </c>
      <c r="B780" s="47" t="s">
        <v>73</v>
      </c>
      <c r="C780" s="59"/>
      <c r="D780" s="47" t="s">
        <v>37</v>
      </c>
      <c r="E780" s="47" t="s">
        <v>37</v>
      </c>
      <c r="F780" s="151">
        <v>2</v>
      </c>
      <c r="G780" s="47" t="s">
        <v>37</v>
      </c>
      <c r="H780" s="47" t="s">
        <v>79</v>
      </c>
      <c r="I780" s="47" t="s">
        <v>96</v>
      </c>
      <c r="J780" s="48">
        <v>19020.1000000001</v>
      </c>
      <c r="K780" s="48">
        <v>13751.98</v>
      </c>
      <c r="L780" s="48">
        <v>16355.9800000001</v>
      </c>
      <c r="M780" s="48">
        <v>15198.69</v>
      </c>
      <c r="N780" s="48">
        <v>6937.7</v>
      </c>
      <c r="O780" s="48">
        <v>14266.15</v>
      </c>
      <c r="P780" s="48">
        <v>12422.61</v>
      </c>
      <c r="Q780" s="48">
        <v>13353.62</v>
      </c>
    </row>
    <row r="781" spans="1:17" x14ac:dyDescent="0.3">
      <c r="A781" s="34">
        <f>IF($B781='Lookup (hidden)'!$F$12,IF($E781='Lookup (hidden)'!$F$13,IF($D781='Lookup (hidden)'!$F$14,IF($F781='Lookup (hidden)'!$F$15,IF($G781='Lookup (hidden)'!$F$16,IF($H781='Lookup (hidden)'!$F$17,1,0),0),0),0),0),0)</f>
        <v>0</v>
      </c>
      <c r="B781" s="47" t="s">
        <v>73</v>
      </c>
      <c r="C781" s="59"/>
      <c r="D781" s="47" t="s">
        <v>37</v>
      </c>
      <c r="E781" s="47" t="s">
        <v>37</v>
      </c>
      <c r="F781" s="151">
        <v>2</v>
      </c>
      <c r="G781" s="47" t="s">
        <v>37</v>
      </c>
      <c r="H781" s="47" t="s">
        <v>79</v>
      </c>
      <c r="I781" s="47" t="s">
        <v>97</v>
      </c>
      <c r="J781" s="49">
        <v>0</v>
      </c>
      <c r="K781" s="49">
        <v>0</v>
      </c>
      <c r="L781" s="49">
        <v>0</v>
      </c>
      <c r="M781" s="48">
        <v>1896.59</v>
      </c>
      <c r="N781" s="48">
        <v>15395.3400000001</v>
      </c>
      <c r="O781" s="48">
        <v>10773.42</v>
      </c>
      <c r="P781" s="48">
        <v>16386.300000000101</v>
      </c>
      <c r="Q781" s="48">
        <v>17341.8300000001</v>
      </c>
    </row>
    <row r="782" spans="1:17" x14ac:dyDescent="0.3">
      <c r="A782" s="34">
        <f>IF($B782='Lookup (hidden)'!$F$12,IF($E782='Lookup (hidden)'!$F$13,IF($D782='Lookup (hidden)'!$F$14,IF($F782='Lookup (hidden)'!$F$15,IF($G782='Lookup (hidden)'!$F$16,IF($H782='Lookup (hidden)'!$F$17,1,0),0),0),0),0),0)</f>
        <v>0</v>
      </c>
      <c r="B782" s="47" t="s">
        <v>73</v>
      </c>
      <c r="C782" s="59"/>
      <c r="D782" s="47" t="s">
        <v>37</v>
      </c>
      <c r="E782" s="47" t="s">
        <v>37</v>
      </c>
      <c r="F782" s="151">
        <v>3</v>
      </c>
      <c r="G782" s="47" t="s">
        <v>37</v>
      </c>
      <c r="H782" s="47" t="s">
        <v>79</v>
      </c>
      <c r="I782" s="47" t="s">
        <v>96</v>
      </c>
      <c r="J782" s="49">
        <v>18677.6700000001</v>
      </c>
      <c r="K782" s="49">
        <v>15998.9800000001</v>
      </c>
      <c r="L782" s="49">
        <v>19054.93</v>
      </c>
      <c r="M782" s="48">
        <v>17185.13</v>
      </c>
      <c r="N782" s="48">
        <v>6092.38</v>
      </c>
      <c r="O782" s="48">
        <v>9650.7000000000007</v>
      </c>
      <c r="P782" s="48">
        <v>12040.42</v>
      </c>
      <c r="Q782" s="48">
        <v>14471.25</v>
      </c>
    </row>
    <row r="783" spans="1:17" x14ac:dyDescent="0.3">
      <c r="A783" s="34">
        <f>IF($B783='Lookup (hidden)'!$F$12,IF($E783='Lookup (hidden)'!$F$13,IF($D783='Lookup (hidden)'!$F$14,IF($F783='Lookup (hidden)'!$F$15,IF($G783='Lookup (hidden)'!$F$16,IF($H783='Lookup (hidden)'!$F$17,1,0),0),0),0),0),0)</f>
        <v>0</v>
      </c>
      <c r="B783" s="47" t="s">
        <v>73</v>
      </c>
      <c r="C783" s="59"/>
      <c r="D783" s="47" t="s">
        <v>37</v>
      </c>
      <c r="E783" s="47" t="s">
        <v>37</v>
      </c>
      <c r="F783" s="151">
        <v>3</v>
      </c>
      <c r="G783" s="47" t="s">
        <v>37</v>
      </c>
      <c r="H783" s="47" t="s">
        <v>79</v>
      </c>
      <c r="I783" s="47" t="s">
        <v>97</v>
      </c>
      <c r="J783" s="49">
        <v>0</v>
      </c>
      <c r="K783" s="49">
        <v>0</v>
      </c>
      <c r="L783" s="49">
        <v>0</v>
      </c>
      <c r="M783" s="48">
        <v>1785.19</v>
      </c>
      <c r="N783" s="48">
        <v>15466.5700000001</v>
      </c>
      <c r="O783" s="48">
        <v>10153.85</v>
      </c>
      <c r="P783" s="48">
        <v>14386.8100000001</v>
      </c>
      <c r="Q783" s="48">
        <v>16329.630000000099</v>
      </c>
    </row>
    <row r="784" spans="1:17" x14ac:dyDescent="0.3">
      <c r="A784" s="34">
        <f>IF($B784='Lookup (hidden)'!$F$12,IF($E784='Lookup (hidden)'!$F$13,IF($D784='Lookup (hidden)'!$F$14,IF($F784='Lookup (hidden)'!$F$15,IF($G784='Lookup (hidden)'!$F$16,IF($H784='Lookup (hidden)'!$F$17,1,0),0),0),0),0),0)</f>
        <v>0</v>
      </c>
      <c r="B784" s="47" t="s">
        <v>73</v>
      </c>
      <c r="C784" s="59"/>
      <c r="D784" s="47" t="s">
        <v>37</v>
      </c>
      <c r="E784" s="47" t="s">
        <v>37</v>
      </c>
      <c r="F784" s="151">
        <v>4</v>
      </c>
      <c r="G784" s="47" t="s">
        <v>37</v>
      </c>
      <c r="H784" s="47" t="s">
        <v>79</v>
      </c>
      <c r="I784" s="47" t="s">
        <v>96</v>
      </c>
      <c r="J784" s="48">
        <v>23282.950000000099</v>
      </c>
      <c r="K784" s="48">
        <v>17752.39</v>
      </c>
      <c r="L784" s="48">
        <v>18277.520000000099</v>
      </c>
      <c r="M784" s="48">
        <v>18382.16</v>
      </c>
      <c r="N784" s="48">
        <v>7606.33</v>
      </c>
      <c r="O784" s="48">
        <v>12266.03</v>
      </c>
      <c r="P784" s="48">
        <v>12303.14</v>
      </c>
      <c r="Q784" s="48">
        <v>14265.84</v>
      </c>
    </row>
    <row r="785" spans="1:17" x14ac:dyDescent="0.3">
      <c r="A785" s="34">
        <f>IF($B785='Lookup (hidden)'!$F$12,IF($E785='Lookup (hidden)'!$F$13,IF($D785='Lookup (hidden)'!$F$14,IF($F785='Lookup (hidden)'!$F$15,IF($G785='Lookup (hidden)'!$F$16,IF($H785='Lookup (hidden)'!$F$17,1,0),0),0),0),0),0)</f>
        <v>0</v>
      </c>
      <c r="B785" s="47" t="s">
        <v>73</v>
      </c>
      <c r="C785" s="59"/>
      <c r="D785" s="47" t="s">
        <v>37</v>
      </c>
      <c r="E785" s="47" t="s">
        <v>37</v>
      </c>
      <c r="F785" s="151">
        <v>4</v>
      </c>
      <c r="G785" s="47" t="s">
        <v>37</v>
      </c>
      <c r="H785" s="47" t="s">
        <v>79</v>
      </c>
      <c r="I785" s="47" t="s">
        <v>97</v>
      </c>
      <c r="J785" s="49">
        <v>0</v>
      </c>
      <c r="K785" s="49">
        <v>0</v>
      </c>
      <c r="L785" s="49">
        <v>0</v>
      </c>
      <c r="M785" s="48">
        <v>2899.19</v>
      </c>
      <c r="N785" s="48">
        <v>15144.3100000001</v>
      </c>
      <c r="O785" s="48">
        <v>14224.18</v>
      </c>
      <c r="P785" s="48">
        <v>16453.9200000001</v>
      </c>
      <c r="Q785" s="48">
        <v>18971.470000000099</v>
      </c>
    </row>
    <row r="786" spans="1:17" x14ac:dyDescent="0.3">
      <c r="A786" s="34">
        <f>IF($B786='Lookup (hidden)'!$F$12,IF($E786='Lookup (hidden)'!$F$13,IF($D786='Lookup (hidden)'!$F$14,IF($F786='Lookup (hidden)'!$F$15,IF($G786='Lookup (hidden)'!$F$16,IF($H786='Lookup (hidden)'!$F$17,1,0),0),0),0),0),0)</f>
        <v>0</v>
      </c>
      <c r="B786" s="47" t="s">
        <v>73</v>
      </c>
      <c r="C786" s="59"/>
      <c r="D786" s="47" t="s">
        <v>37</v>
      </c>
      <c r="E786" s="47" t="s">
        <v>37</v>
      </c>
      <c r="F786" s="151">
        <v>5</v>
      </c>
      <c r="G786" s="47" t="s">
        <v>37</v>
      </c>
      <c r="H786" s="47" t="s">
        <v>79</v>
      </c>
      <c r="I786" s="47" t="s">
        <v>96</v>
      </c>
      <c r="J786" s="48">
        <v>26171.6000000001</v>
      </c>
      <c r="K786" s="48">
        <v>19704.050000000101</v>
      </c>
      <c r="L786" s="48">
        <v>22988.0600000001</v>
      </c>
      <c r="M786" s="48">
        <v>21917.599999999999</v>
      </c>
      <c r="N786" s="48">
        <v>9809.26</v>
      </c>
      <c r="O786" s="48">
        <v>12777.91</v>
      </c>
      <c r="P786" s="48">
        <v>15287.52</v>
      </c>
      <c r="Q786" s="48">
        <v>18560.259999999998</v>
      </c>
    </row>
    <row r="787" spans="1:17" x14ac:dyDescent="0.3">
      <c r="A787" s="34">
        <f>IF($B787='Lookup (hidden)'!$F$12,IF($E787='Lookup (hidden)'!$F$13,IF($D787='Lookup (hidden)'!$F$14,IF($F787='Lookup (hidden)'!$F$15,IF($G787='Lookup (hidden)'!$F$16,IF($H787='Lookup (hidden)'!$F$17,1,0),0),0),0),0),0)</f>
        <v>0</v>
      </c>
      <c r="B787" s="47" t="s">
        <v>73</v>
      </c>
      <c r="C787" s="59"/>
      <c r="D787" s="47" t="s">
        <v>37</v>
      </c>
      <c r="E787" s="47" t="s">
        <v>37</v>
      </c>
      <c r="F787" s="151">
        <v>5</v>
      </c>
      <c r="G787" s="47" t="s">
        <v>37</v>
      </c>
      <c r="H787" s="47" t="s">
        <v>79</v>
      </c>
      <c r="I787" s="47" t="s">
        <v>97</v>
      </c>
      <c r="J787" s="49">
        <v>0</v>
      </c>
      <c r="K787" s="49">
        <v>0</v>
      </c>
      <c r="L787" s="49">
        <v>0</v>
      </c>
      <c r="M787" s="48">
        <v>2746.02</v>
      </c>
      <c r="N787" s="48">
        <v>22033.280000000199</v>
      </c>
      <c r="O787" s="48">
        <v>16973.570000000102</v>
      </c>
      <c r="P787" s="48">
        <v>22289.020000000099</v>
      </c>
      <c r="Q787" s="48">
        <v>21958.780000000199</v>
      </c>
    </row>
    <row r="788" spans="1:17" x14ac:dyDescent="0.3">
      <c r="A788" s="34">
        <f>IF($B788='Lookup (hidden)'!$F$12,IF($E788='Lookup (hidden)'!$F$13,IF($D788='Lookup (hidden)'!$F$14,IF($F788='Lookup (hidden)'!$F$15,IF($G788='Lookup (hidden)'!$F$16,IF($H788='Lookup (hidden)'!$F$17,1,0),0),0),0),0),0)</f>
        <v>0</v>
      </c>
      <c r="B788" s="47" t="s">
        <v>69</v>
      </c>
      <c r="C788" s="59"/>
      <c r="D788" s="47" t="s">
        <v>37</v>
      </c>
      <c r="E788" s="47" t="s">
        <v>37</v>
      </c>
      <c r="F788" s="151">
        <v>1</v>
      </c>
      <c r="G788" s="47" t="s">
        <v>37</v>
      </c>
      <c r="H788" s="47" t="s">
        <v>72</v>
      </c>
      <c r="I788" s="47" t="s">
        <v>96</v>
      </c>
      <c r="J788" s="48">
        <v>11294956.3899944</v>
      </c>
      <c r="K788" s="48">
        <v>10798990.409996999</v>
      </c>
      <c r="L788" s="48">
        <v>10938964.8499952</v>
      </c>
      <c r="M788" s="48">
        <v>9954049.6799999308</v>
      </c>
      <c r="N788" s="48">
        <v>3499773.1700009299</v>
      </c>
      <c r="O788" s="48">
        <v>5107514.1899992898</v>
      </c>
      <c r="P788" s="48">
        <v>5159996.3599989004</v>
      </c>
      <c r="Q788" s="48">
        <v>4867585.1499996996</v>
      </c>
    </row>
    <row r="789" spans="1:17" x14ac:dyDescent="0.3">
      <c r="A789" s="34">
        <f>IF($B789='Lookup (hidden)'!$F$12,IF($E789='Lookup (hidden)'!$F$13,IF($D789='Lookup (hidden)'!$F$14,IF($F789='Lookup (hidden)'!$F$15,IF($G789='Lookup (hidden)'!$F$16,IF($H789='Lookup (hidden)'!$F$17,1,0),0),0),0),0),0)</f>
        <v>0</v>
      </c>
      <c r="B789" s="47" t="s">
        <v>69</v>
      </c>
      <c r="C789" s="59"/>
      <c r="D789" s="47" t="s">
        <v>37</v>
      </c>
      <c r="E789" s="47" t="s">
        <v>37</v>
      </c>
      <c r="F789" s="151">
        <v>1</v>
      </c>
      <c r="G789" s="47" t="s">
        <v>37</v>
      </c>
      <c r="H789" s="47" t="s">
        <v>72</v>
      </c>
      <c r="I789" s="47" t="s">
        <v>97</v>
      </c>
      <c r="J789" s="48">
        <v>36855.749999999898</v>
      </c>
      <c r="K789" s="48">
        <v>40618.549999999901</v>
      </c>
      <c r="L789" s="48">
        <v>46015.269999999902</v>
      </c>
      <c r="M789" s="48">
        <v>1233941.95000001</v>
      </c>
      <c r="N789" s="48">
        <v>8238321.7199937804</v>
      </c>
      <c r="O789" s="48">
        <v>6949137.12999555</v>
      </c>
      <c r="P789" s="48">
        <v>7379393.4399947301</v>
      </c>
      <c r="Q789" s="48">
        <v>8505418.8299921397</v>
      </c>
    </row>
    <row r="790" spans="1:17" x14ac:dyDescent="0.3">
      <c r="A790" s="34">
        <f>IF($B790='Lookup (hidden)'!$F$12,IF($E790='Lookup (hidden)'!$F$13,IF($D790='Lookup (hidden)'!$F$14,IF($F790='Lookup (hidden)'!$F$15,IF($G790='Lookup (hidden)'!$F$16,IF($H790='Lookup (hidden)'!$F$17,1,0),0),0),0),0),0)</f>
        <v>0</v>
      </c>
      <c r="B790" s="47" t="s">
        <v>69</v>
      </c>
      <c r="C790" s="59"/>
      <c r="D790" s="47" t="s">
        <v>37</v>
      </c>
      <c r="E790" s="47" t="s">
        <v>37</v>
      </c>
      <c r="F790" s="151">
        <v>2</v>
      </c>
      <c r="G790" s="47" t="s">
        <v>37</v>
      </c>
      <c r="H790" s="47" t="s">
        <v>72</v>
      </c>
      <c r="I790" s="47" t="s">
        <v>96</v>
      </c>
      <c r="J790" s="48">
        <v>10769133.709996801</v>
      </c>
      <c r="K790" s="48">
        <v>10227957.119999001</v>
      </c>
      <c r="L790" s="48">
        <v>10552416.649996901</v>
      </c>
      <c r="M790" s="48">
        <v>9418053.1000023894</v>
      </c>
      <c r="N790" s="48">
        <v>2804236.7700006599</v>
      </c>
      <c r="O790" s="48">
        <v>4242643.1800007802</v>
      </c>
      <c r="P790" s="48">
        <v>4427503.1000003098</v>
      </c>
      <c r="Q790" s="48">
        <v>4127857.1300009601</v>
      </c>
    </row>
    <row r="791" spans="1:17" x14ac:dyDescent="0.3">
      <c r="A791" s="34">
        <f>IF($B791='Lookup (hidden)'!$F$12,IF($E791='Lookup (hidden)'!$F$13,IF($D791='Lookup (hidden)'!$F$14,IF($F791='Lookup (hidden)'!$F$15,IF($G791='Lookup (hidden)'!$F$16,IF($H791='Lookup (hidden)'!$F$17,1,0),0),0),0),0),0)</f>
        <v>0</v>
      </c>
      <c r="B791" s="47" t="s">
        <v>69</v>
      </c>
      <c r="C791" s="59"/>
      <c r="D791" s="47" t="s">
        <v>37</v>
      </c>
      <c r="E791" s="47" t="s">
        <v>37</v>
      </c>
      <c r="F791" s="151">
        <v>2</v>
      </c>
      <c r="G791" s="47" t="s">
        <v>37</v>
      </c>
      <c r="H791" s="47" t="s">
        <v>72</v>
      </c>
      <c r="I791" s="47" t="s">
        <v>97</v>
      </c>
      <c r="J791" s="48">
        <v>32386.35</v>
      </c>
      <c r="K791" s="48">
        <v>31985.539999999899</v>
      </c>
      <c r="L791" s="48">
        <v>36510.299999999901</v>
      </c>
      <c r="M791" s="48">
        <v>1292870.20000005</v>
      </c>
      <c r="N791" s="48">
        <v>8433449.6599933896</v>
      </c>
      <c r="O791" s="48">
        <v>7364926.1999949897</v>
      </c>
      <c r="P791" s="48">
        <v>7758365.8999939496</v>
      </c>
      <c r="Q791" s="48">
        <v>8991452.0699902307</v>
      </c>
    </row>
    <row r="792" spans="1:17" x14ac:dyDescent="0.3">
      <c r="A792" s="34">
        <f>IF($B792='Lookup (hidden)'!$F$12,IF($E792='Lookup (hidden)'!$F$13,IF($D792='Lookup (hidden)'!$F$14,IF($F792='Lookup (hidden)'!$F$15,IF($G792='Lookup (hidden)'!$F$16,IF($H792='Lookup (hidden)'!$F$17,1,0),0),0),0),0),0)</f>
        <v>0</v>
      </c>
      <c r="B792" s="47" t="s">
        <v>69</v>
      </c>
      <c r="C792" s="59"/>
      <c r="D792" s="47" t="s">
        <v>37</v>
      </c>
      <c r="E792" s="47" t="s">
        <v>37</v>
      </c>
      <c r="F792" s="151">
        <v>3</v>
      </c>
      <c r="G792" s="47" t="s">
        <v>37</v>
      </c>
      <c r="H792" s="47" t="s">
        <v>72</v>
      </c>
      <c r="I792" s="47" t="s">
        <v>96</v>
      </c>
      <c r="J792" s="48">
        <v>10479326.959997799</v>
      </c>
      <c r="K792" s="48">
        <v>9903751.0400002804</v>
      </c>
      <c r="L792" s="48">
        <v>10411726.429997399</v>
      </c>
      <c r="M792" s="48">
        <v>9238652.2300028596</v>
      </c>
      <c r="N792" s="48">
        <v>2562096.0500006001</v>
      </c>
      <c r="O792" s="48">
        <v>3959524.50000082</v>
      </c>
      <c r="P792" s="48">
        <v>4212194.0500008399</v>
      </c>
      <c r="Q792" s="48">
        <v>3942586.5100008701</v>
      </c>
    </row>
    <row r="793" spans="1:17" x14ac:dyDescent="0.3">
      <c r="A793" s="34">
        <f>IF($B793='Lookup (hidden)'!$F$12,IF($E793='Lookup (hidden)'!$F$13,IF($D793='Lookup (hidden)'!$F$14,IF($F793='Lookup (hidden)'!$F$15,IF($G793='Lookup (hidden)'!$F$16,IF($H793='Lookup (hidden)'!$F$17,1,0),0),0),0),0),0)</f>
        <v>0</v>
      </c>
      <c r="B793" s="47" t="s">
        <v>69</v>
      </c>
      <c r="C793" s="59"/>
      <c r="D793" s="47" t="s">
        <v>37</v>
      </c>
      <c r="E793" s="47" t="s">
        <v>37</v>
      </c>
      <c r="F793" s="151">
        <v>3</v>
      </c>
      <c r="G793" s="47" t="s">
        <v>37</v>
      </c>
      <c r="H793" s="47" t="s">
        <v>72</v>
      </c>
      <c r="I793" s="47" t="s">
        <v>97</v>
      </c>
      <c r="J793" s="48">
        <v>29988.17</v>
      </c>
      <c r="K793" s="48">
        <v>27886.23</v>
      </c>
      <c r="L793" s="48">
        <v>34409.739999999903</v>
      </c>
      <c r="M793" s="48">
        <v>1280835.16000003</v>
      </c>
      <c r="N793" s="48">
        <v>8400854.3299937509</v>
      </c>
      <c r="O793" s="48">
        <v>7255128.1899952199</v>
      </c>
      <c r="P793" s="48">
        <v>7856312.7799939904</v>
      </c>
      <c r="Q793" s="48">
        <v>9017803.3299902398</v>
      </c>
    </row>
    <row r="794" spans="1:17" x14ac:dyDescent="0.3">
      <c r="A794" s="34">
        <f>IF($B794='Lookup (hidden)'!$F$12,IF($E794='Lookup (hidden)'!$F$13,IF($D794='Lookup (hidden)'!$F$14,IF($F794='Lookup (hidden)'!$F$15,IF($G794='Lookup (hidden)'!$F$16,IF($H794='Lookup (hidden)'!$F$17,1,0),0),0),0),0),0)</f>
        <v>0</v>
      </c>
      <c r="B794" s="47" t="s">
        <v>69</v>
      </c>
      <c r="C794" s="59"/>
      <c r="D794" s="47" t="s">
        <v>37</v>
      </c>
      <c r="E794" s="47" t="s">
        <v>37</v>
      </c>
      <c r="F794" s="151">
        <v>4</v>
      </c>
      <c r="G794" s="47" t="s">
        <v>37</v>
      </c>
      <c r="H794" s="47" t="s">
        <v>72</v>
      </c>
      <c r="I794" s="47" t="s">
        <v>96</v>
      </c>
      <c r="J794" s="48">
        <v>10412661.4099981</v>
      </c>
      <c r="K794" s="48">
        <v>9783524.8200013209</v>
      </c>
      <c r="L794" s="48">
        <v>10282346.949997701</v>
      </c>
      <c r="M794" s="48">
        <v>9125039.1800039597</v>
      </c>
      <c r="N794" s="48">
        <v>2373493.6700005401</v>
      </c>
      <c r="O794" s="48">
        <v>3675653.4200007501</v>
      </c>
      <c r="P794" s="48">
        <v>3905169.3200008599</v>
      </c>
      <c r="Q794" s="48">
        <v>3627727.4300007899</v>
      </c>
    </row>
    <row r="795" spans="1:17" x14ac:dyDescent="0.3">
      <c r="A795" s="34">
        <f>IF($B795='Lookup (hidden)'!$F$12,IF($E795='Lookup (hidden)'!$F$13,IF($D795='Lookup (hidden)'!$F$14,IF($F795='Lookup (hidden)'!$F$15,IF($G795='Lookup (hidden)'!$F$16,IF($H795='Lookup (hidden)'!$F$17,1,0),0),0),0),0),0)</f>
        <v>0</v>
      </c>
      <c r="B795" s="47" t="s">
        <v>69</v>
      </c>
      <c r="C795" s="59"/>
      <c r="D795" s="47" t="s">
        <v>37</v>
      </c>
      <c r="E795" s="47" t="s">
        <v>37</v>
      </c>
      <c r="F795" s="151">
        <v>4</v>
      </c>
      <c r="G795" s="47" t="s">
        <v>37</v>
      </c>
      <c r="H795" s="47" t="s">
        <v>72</v>
      </c>
      <c r="I795" s="47" t="s">
        <v>97</v>
      </c>
      <c r="J795" s="48">
        <v>31756.05</v>
      </c>
      <c r="K795" s="48">
        <v>32060.94</v>
      </c>
      <c r="L795" s="48">
        <v>32632.06</v>
      </c>
      <c r="M795" s="48">
        <v>1310849.19000006</v>
      </c>
      <c r="N795" s="48">
        <v>8553809.1499934904</v>
      </c>
      <c r="O795" s="48">
        <v>7521809.80999499</v>
      </c>
      <c r="P795" s="48">
        <v>8061884.5199937597</v>
      </c>
      <c r="Q795" s="48">
        <v>9322409.80998905</v>
      </c>
    </row>
    <row r="796" spans="1:17" x14ac:dyDescent="0.3">
      <c r="A796" s="34">
        <f>IF($B796='Lookup (hidden)'!$F$12,IF($E796='Lookup (hidden)'!$F$13,IF($D796='Lookup (hidden)'!$F$14,IF($F796='Lookup (hidden)'!$F$15,IF($G796='Lookup (hidden)'!$F$16,IF($H796='Lookup (hidden)'!$F$17,1,0),0),0),0),0),0)</f>
        <v>0</v>
      </c>
      <c r="B796" s="47" t="s">
        <v>69</v>
      </c>
      <c r="C796" s="59"/>
      <c r="D796" s="47" t="s">
        <v>37</v>
      </c>
      <c r="E796" s="47" t="s">
        <v>37</v>
      </c>
      <c r="F796" s="151">
        <v>5</v>
      </c>
      <c r="G796" s="47" t="s">
        <v>37</v>
      </c>
      <c r="H796" s="47" t="s">
        <v>72</v>
      </c>
      <c r="I796" s="47" t="s">
        <v>96</v>
      </c>
      <c r="J796" s="48">
        <v>10986692.559995599</v>
      </c>
      <c r="K796" s="48">
        <v>10138184.659999199</v>
      </c>
      <c r="L796" s="48">
        <v>10742736.3599953</v>
      </c>
      <c r="M796" s="48">
        <v>9525519.79000118</v>
      </c>
      <c r="N796" s="48">
        <v>2195202.4800004899</v>
      </c>
      <c r="O796" s="48">
        <v>3463133.3500006199</v>
      </c>
      <c r="P796" s="48">
        <v>3771871.0800007302</v>
      </c>
      <c r="Q796" s="48">
        <v>3511191.2800006801</v>
      </c>
    </row>
    <row r="797" spans="1:17" x14ac:dyDescent="0.3">
      <c r="A797" s="34">
        <f>IF($B797='Lookup (hidden)'!$F$12,IF($E797='Lookup (hidden)'!$F$13,IF($D797='Lookup (hidden)'!$F$14,IF($F797='Lookup (hidden)'!$F$15,IF($G797='Lookup (hidden)'!$F$16,IF($H797='Lookup (hidden)'!$F$17,1,0),0),0),0),0),0)</f>
        <v>0</v>
      </c>
      <c r="B797" s="47" t="s">
        <v>69</v>
      </c>
      <c r="C797" s="59"/>
      <c r="D797" s="47" t="s">
        <v>37</v>
      </c>
      <c r="E797" s="47" t="s">
        <v>37</v>
      </c>
      <c r="F797" s="151">
        <v>5</v>
      </c>
      <c r="G797" s="47" t="s">
        <v>37</v>
      </c>
      <c r="H797" s="47" t="s">
        <v>72</v>
      </c>
      <c r="I797" s="47" t="s">
        <v>97</v>
      </c>
      <c r="J797" s="48">
        <v>31718.16</v>
      </c>
      <c r="K797" s="48">
        <v>30324.269999999899</v>
      </c>
      <c r="L797" s="48">
        <v>35174.730000000003</v>
      </c>
      <c r="M797" s="48">
        <v>1416636.0000001199</v>
      </c>
      <c r="N797" s="48">
        <v>9185088.7799914405</v>
      </c>
      <c r="O797" s="48">
        <v>8179406.8599941097</v>
      </c>
      <c r="P797" s="48">
        <v>9000510.3799910992</v>
      </c>
      <c r="Q797" s="48">
        <v>10156351.6299862</v>
      </c>
    </row>
    <row r="798" spans="1:17" x14ac:dyDescent="0.3">
      <c r="A798" s="34">
        <f>IF($B798='Lookup (hidden)'!$F$12,IF($E798='Lookup (hidden)'!$F$13,IF($D798='Lookup (hidden)'!$F$14,IF($F798='Lookup (hidden)'!$F$15,IF($G798='Lookup (hidden)'!$F$16,IF($H798='Lookup (hidden)'!$F$17,1,0),0),0),0),0),0)</f>
        <v>0</v>
      </c>
      <c r="B798" s="47" t="s">
        <v>69</v>
      </c>
      <c r="C798" s="59"/>
      <c r="D798" s="47" t="s">
        <v>37</v>
      </c>
      <c r="E798" s="47" t="s">
        <v>37</v>
      </c>
      <c r="F798" s="151">
        <v>1</v>
      </c>
      <c r="G798" s="47" t="s">
        <v>37</v>
      </c>
      <c r="H798" s="47" t="s">
        <v>76</v>
      </c>
      <c r="I798" s="47" t="s">
        <v>96</v>
      </c>
      <c r="J798" s="48">
        <v>18314454.2800011</v>
      </c>
      <c r="K798" s="48">
        <v>17634788.1199979</v>
      </c>
      <c r="L798" s="48">
        <v>18045072.0599989</v>
      </c>
      <c r="M798" s="48">
        <v>16300177.119993901</v>
      </c>
      <c r="N798" s="48">
        <v>7087868.9600009602</v>
      </c>
      <c r="O798" s="48">
        <v>8743309.1700010598</v>
      </c>
      <c r="P798" s="48">
        <v>8943979.1700014696</v>
      </c>
      <c r="Q798" s="48">
        <v>9016353.0700013004</v>
      </c>
    </row>
    <row r="799" spans="1:17" x14ac:dyDescent="0.3">
      <c r="A799" s="34">
        <f>IF($B799='Lookup (hidden)'!$F$12,IF($E799='Lookup (hidden)'!$F$13,IF($D799='Lookup (hidden)'!$F$14,IF($F799='Lookup (hidden)'!$F$15,IF($G799='Lookup (hidden)'!$F$16,IF($H799='Lookup (hidden)'!$F$17,1,0),0),0),0),0),0)</f>
        <v>0</v>
      </c>
      <c r="B799" s="47" t="s">
        <v>69</v>
      </c>
      <c r="C799" s="59"/>
      <c r="D799" s="47" t="s">
        <v>37</v>
      </c>
      <c r="E799" s="47" t="s">
        <v>37</v>
      </c>
      <c r="F799" s="151">
        <v>1</v>
      </c>
      <c r="G799" s="47" t="s">
        <v>37</v>
      </c>
      <c r="H799" s="47" t="s">
        <v>76</v>
      </c>
      <c r="I799" s="47" t="s">
        <v>97</v>
      </c>
      <c r="J799" s="48">
        <v>45583.859999999899</v>
      </c>
      <c r="K799" s="48">
        <v>45478.989999999903</v>
      </c>
      <c r="L799" s="48">
        <v>50790.719999999899</v>
      </c>
      <c r="M799" s="48">
        <v>1176408.21</v>
      </c>
      <c r="N799" s="48">
        <v>11083937.1899994</v>
      </c>
      <c r="O799" s="48">
        <v>9773644.4299998004</v>
      </c>
      <c r="P799" s="48">
        <v>10116932.2999998</v>
      </c>
      <c r="Q799" s="48">
        <v>10882736.499999501</v>
      </c>
    </row>
    <row r="800" spans="1:17" x14ac:dyDescent="0.3">
      <c r="A800" s="34">
        <f>IF($B800='Lookup (hidden)'!$F$12,IF($E800='Lookup (hidden)'!$F$13,IF($D800='Lookup (hidden)'!$F$14,IF($F800='Lookup (hidden)'!$F$15,IF($G800='Lookup (hidden)'!$F$16,IF($H800='Lookup (hidden)'!$F$17,1,0),0),0),0),0),0)</f>
        <v>0</v>
      </c>
      <c r="B800" s="47" t="s">
        <v>69</v>
      </c>
      <c r="C800" s="59"/>
      <c r="D800" s="47" t="s">
        <v>37</v>
      </c>
      <c r="E800" s="47" t="s">
        <v>37</v>
      </c>
      <c r="F800" s="151">
        <v>2</v>
      </c>
      <c r="G800" s="47" t="s">
        <v>37</v>
      </c>
      <c r="H800" s="47" t="s">
        <v>76</v>
      </c>
      <c r="I800" s="47" t="s">
        <v>96</v>
      </c>
      <c r="J800" s="48">
        <v>16502517.8399936</v>
      </c>
      <c r="K800" s="48">
        <v>15385989.1499938</v>
      </c>
      <c r="L800" s="48">
        <v>15651088.3899939</v>
      </c>
      <c r="M800" s="48">
        <v>13976753.9799941</v>
      </c>
      <c r="N800" s="48">
        <v>5701193.20000041</v>
      </c>
      <c r="O800" s="48">
        <v>6890460.26000081</v>
      </c>
      <c r="P800" s="48">
        <v>7258435.0600010296</v>
      </c>
      <c r="Q800" s="48">
        <v>7228539.40000067</v>
      </c>
    </row>
    <row r="801" spans="1:17" x14ac:dyDescent="0.3">
      <c r="A801" s="34">
        <f>IF($B801='Lookup (hidden)'!$F$12,IF($E801='Lookup (hidden)'!$F$13,IF($D801='Lookup (hidden)'!$F$14,IF($F801='Lookup (hidden)'!$F$15,IF($G801='Lookup (hidden)'!$F$16,IF($H801='Lookup (hidden)'!$F$17,1,0),0),0),0),0),0)</f>
        <v>0</v>
      </c>
      <c r="B801" s="47" t="s">
        <v>69</v>
      </c>
      <c r="C801" s="59"/>
      <c r="D801" s="47" t="s">
        <v>37</v>
      </c>
      <c r="E801" s="47" t="s">
        <v>37</v>
      </c>
      <c r="F801" s="151">
        <v>2</v>
      </c>
      <c r="G801" s="47" t="s">
        <v>37</v>
      </c>
      <c r="H801" s="47" t="s">
        <v>76</v>
      </c>
      <c r="I801" s="47" t="s">
        <v>97</v>
      </c>
      <c r="J801" s="48">
        <v>35838.6</v>
      </c>
      <c r="K801" s="48">
        <v>33353.4</v>
      </c>
      <c r="L801" s="48">
        <v>43959.099999999897</v>
      </c>
      <c r="M801" s="48">
        <v>1121237.3899999999</v>
      </c>
      <c r="N801" s="48">
        <v>10488011.769999599</v>
      </c>
      <c r="O801" s="48">
        <v>9220705.5199999493</v>
      </c>
      <c r="P801" s="48">
        <v>9724364.4599997792</v>
      </c>
      <c r="Q801" s="48">
        <v>10451518.9099996</v>
      </c>
    </row>
    <row r="802" spans="1:17" x14ac:dyDescent="0.3">
      <c r="A802" s="34">
        <f>IF($B802='Lookup (hidden)'!$F$12,IF($E802='Lookup (hidden)'!$F$13,IF($D802='Lookup (hidden)'!$F$14,IF($F802='Lookup (hidden)'!$F$15,IF($G802='Lookup (hidden)'!$F$16,IF($H802='Lookup (hidden)'!$F$17,1,0),0),0),0),0),0)</f>
        <v>0</v>
      </c>
      <c r="B802" s="47" t="s">
        <v>69</v>
      </c>
      <c r="C802" s="59"/>
      <c r="D802" s="47" t="s">
        <v>37</v>
      </c>
      <c r="E802" s="47" t="s">
        <v>37</v>
      </c>
      <c r="F802" s="151">
        <v>3</v>
      </c>
      <c r="G802" s="47" t="s">
        <v>37</v>
      </c>
      <c r="H802" s="47" t="s">
        <v>76</v>
      </c>
      <c r="I802" s="47" t="s">
        <v>96</v>
      </c>
      <c r="J802" s="48">
        <v>14971562.6399938</v>
      </c>
      <c r="K802" s="48">
        <v>13996829.0899942</v>
      </c>
      <c r="L802" s="48">
        <v>14539219.4099943</v>
      </c>
      <c r="M802" s="48">
        <v>13182129.9899945</v>
      </c>
      <c r="N802" s="48">
        <v>5171559.17000027</v>
      </c>
      <c r="O802" s="48">
        <v>6397675.7200005902</v>
      </c>
      <c r="P802" s="48">
        <v>6669646.9900007602</v>
      </c>
      <c r="Q802" s="48">
        <v>6649363.0600006301</v>
      </c>
    </row>
    <row r="803" spans="1:17" x14ac:dyDescent="0.3">
      <c r="A803" s="34">
        <f>IF($B803='Lookup (hidden)'!$F$12,IF($E803='Lookup (hidden)'!$F$13,IF($D803='Lookup (hidden)'!$F$14,IF($F803='Lookup (hidden)'!$F$15,IF($G803='Lookup (hidden)'!$F$16,IF($H803='Lookup (hidden)'!$F$17,1,0),0),0),0),0),0)</f>
        <v>0</v>
      </c>
      <c r="B803" s="47" t="s">
        <v>69</v>
      </c>
      <c r="C803" s="59"/>
      <c r="D803" s="47" t="s">
        <v>37</v>
      </c>
      <c r="E803" s="47" t="s">
        <v>37</v>
      </c>
      <c r="F803" s="151">
        <v>3</v>
      </c>
      <c r="G803" s="47" t="s">
        <v>37</v>
      </c>
      <c r="H803" s="47" t="s">
        <v>76</v>
      </c>
      <c r="I803" s="47" t="s">
        <v>97</v>
      </c>
      <c r="J803" s="48">
        <v>36704.870000000003</v>
      </c>
      <c r="K803" s="48">
        <v>34064.92</v>
      </c>
      <c r="L803" s="48">
        <v>49831.8999999999</v>
      </c>
      <c r="M803" s="48">
        <v>1067379.55</v>
      </c>
      <c r="N803" s="48">
        <v>10074109.7199996</v>
      </c>
      <c r="O803" s="48">
        <v>8884937.4000000507</v>
      </c>
      <c r="P803" s="48">
        <v>9382436.2699998599</v>
      </c>
      <c r="Q803" s="48">
        <v>10059003.469999701</v>
      </c>
    </row>
    <row r="804" spans="1:17" x14ac:dyDescent="0.3">
      <c r="A804" s="34">
        <f>IF($B804='Lookup (hidden)'!$F$12,IF($E804='Lookup (hidden)'!$F$13,IF($D804='Lookup (hidden)'!$F$14,IF($F804='Lookup (hidden)'!$F$15,IF($G804='Lookup (hidden)'!$F$16,IF($H804='Lookup (hidden)'!$F$17,1,0),0),0),0),0),0)</f>
        <v>0</v>
      </c>
      <c r="B804" s="47" t="s">
        <v>69</v>
      </c>
      <c r="C804" s="59"/>
      <c r="D804" s="47" t="s">
        <v>37</v>
      </c>
      <c r="E804" s="47" t="s">
        <v>37</v>
      </c>
      <c r="F804" s="151">
        <v>4</v>
      </c>
      <c r="G804" s="47" t="s">
        <v>37</v>
      </c>
      <c r="H804" s="47" t="s">
        <v>76</v>
      </c>
      <c r="I804" s="47" t="s">
        <v>96</v>
      </c>
      <c r="J804" s="48">
        <v>13738886.1799943</v>
      </c>
      <c r="K804" s="48">
        <v>12841188.049994599</v>
      </c>
      <c r="L804" s="48">
        <v>13431594.539994501</v>
      </c>
      <c r="M804" s="48">
        <v>12123855.089994799</v>
      </c>
      <c r="N804" s="48">
        <v>4399566.4800000302</v>
      </c>
      <c r="O804" s="48">
        <v>5309239.9900003802</v>
      </c>
      <c r="P804" s="48">
        <v>5735777.5100005604</v>
      </c>
      <c r="Q804" s="48">
        <v>5635730.0400003502</v>
      </c>
    </row>
    <row r="805" spans="1:17" x14ac:dyDescent="0.3">
      <c r="A805" s="34">
        <f>IF($B805='Lookup (hidden)'!$F$12,IF($E805='Lookup (hidden)'!$F$13,IF($D805='Lookup (hidden)'!$F$14,IF($F805='Lookup (hidden)'!$F$15,IF($G805='Lookup (hidden)'!$F$16,IF($H805='Lookup (hidden)'!$F$17,1,0),0),0),0),0),0)</f>
        <v>0</v>
      </c>
      <c r="B805" s="47" t="s">
        <v>69</v>
      </c>
      <c r="C805" s="59"/>
      <c r="D805" s="47" t="s">
        <v>37</v>
      </c>
      <c r="E805" s="47" t="s">
        <v>37</v>
      </c>
      <c r="F805" s="151">
        <v>4</v>
      </c>
      <c r="G805" s="47" t="s">
        <v>37</v>
      </c>
      <c r="H805" s="47" t="s">
        <v>76</v>
      </c>
      <c r="I805" s="47" t="s">
        <v>97</v>
      </c>
      <c r="J805" s="48">
        <v>34554.300000000003</v>
      </c>
      <c r="K805" s="48">
        <v>30721.65</v>
      </c>
      <c r="L805" s="48">
        <v>43657.57</v>
      </c>
      <c r="M805" s="48">
        <v>1022574.01</v>
      </c>
      <c r="N805" s="48">
        <v>9790390.6899997294</v>
      </c>
      <c r="O805" s="48">
        <v>8665222.9700001795</v>
      </c>
      <c r="P805" s="48">
        <v>9321039.3599998802</v>
      </c>
      <c r="Q805" s="48">
        <v>9971589.3299997095</v>
      </c>
    </row>
    <row r="806" spans="1:17" x14ac:dyDescent="0.3">
      <c r="A806" s="34">
        <f>IF($B806='Lookup (hidden)'!$F$12,IF($E806='Lookup (hidden)'!$F$13,IF($D806='Lookup (hidden)'!$F$14,IF($F806='Lookup (hidden)'!$F$15,IF($G806='Lookup (hidden)'!$F$16,IF($H806='Lookup (hidden)'!$F$17,1,0),0),0),0),0),0)</f>
        <v>0</v>
      </c>
      <c r="B806" s="47" t="s">
        <v>69</v>
      </c>
      <c r="C806" s="59"/>
      <c r="D806" s="47" t="s">
        <v>37</v>
      </c>
      <c r="E806" s="47" t="s">
        <v>37</v>
      </c>
      <c r="F806" s="151">
        <v>5</v>
      </c>
      <c r="G806" s="47" t="s">
        <v>37</v>
      </c>
      <c r="H806" s="47" t="s">
        <v>76</v>
      </c>
      <c r="I806" s="47" t="s">
        <v>96</v>
      </c>
      <c r="J806" s="48">
        <v>17274589.7899931</v>
      </c>
      <c r="K806" s="48">
        <v>15776863.0999915</v>
      </c>
      <c r="L806" s="48">
        <v>16639305.679991201</v>
      </c>
      <c r="M806" s="48">
        <v>14766453.669992199</v>
      </c>
      <c r="N806" s="48">
        <v>4732526.8900002297</v>
      </c>
      <c r="O806" s="48">
        <v>5659796.73000059</v>
      </c>
      <c r="P806" s="48">
        <v>6288795.1900007296</v>
      </c>
      <c r="Q806" s="48">
        <v>6232546.5400005504</v>
      </c>
    </row>
    <row r="807" spans="1:17" x14ac:dyDescent="0.3">
      <c r="A807" s="34">
        <f>IF($B807='Lookup (hidden)'!$F$12,IF($E807='Lookup (hidden)'!$F$13,IF($D807='Lookup (hidden)'!$F$14,IF($F807='Lookup (hidden)'!$F$15,IF($G807='Lookup (hidden)'!$F$16,IF($H807='Lookup (hidden)'!$F$17,1,0),0),0),0),0),0)</f>
        <v>0</v>
      </c>
      <c r="B807" s="47" t="s">
        <v>69</v>
      </c>
      <c r="C807" s="59"/>
      <c r="D807" s="47" t="s">
        <v>37</v>
      </c>
      <c r="E807" s="47" t="s">
        <v>37</v>
      </c>
      <c r="F807" s="151">
        <v>5</v>
      </c>
      <c r="G807" s="47" t="s">
        <v>37</v>
      </c>
      <c r="H807" s="47" t="s">
        <v>76</v>
      </c>
      <c r="I807" s="47" t="s">
        <v>97</v>
      </c>
      <c r="J807" s="48">
        <v>38183.85</v>
      </c>
      <c r="K807" s="48">
        <v>39680.75</v>
      </c>
      <c r="L807" s="48">
        <v>53156.6499999999</v>
      </c>
      <c r="M807" s="48">
        <v>1405905.0700000101</v>
      </c>
      <c r="N807" s="48">
        <v>12971675.429998299</v>
      </c>
      <c r="O807" s="48">
        <v>11448097.279998999</v>
      </c>
      <c r="P807" s="48">
        <v>12133656.3199987</v>
      </c>
      <c r="Q807" s="48">
        <v>12882689.639998499</v>
      </c>
    </row>
    <row r="808" spans="1:17" x14ac:dyDescent="0.3">
      <c r="A808" s="34">
        <f>IF($B808='Lookup (hidden)'!$F$12,IF($E808='Lookup (hidden)'!$F$13,IF($D808='Lookup (hidden)'!$F$14,IF($F808='Lookup (hidden)'!$F$15,IF($G808='Lookup (hidden)'!$F$16,IF($H808='Lookup (hidden)'!$F$17,1,0),0),0),0),0),0)</f>
        <v>0</v>
      </c>
      <c r="B808" s="47" t="s">
        <v>69</v>
      </c>
      <c r="C808" s="59"/>
      <c r="D808" s="47" t="s">
        <v>37</v>
      </c>
      <c r="E808" s="47" t="s">
        <v>37</v>
      </c>
      <c r="F808" s="151">
        <v>1</v>
      </c>
      <c r="G808" s="47" t="s">
        <v>37</v>
      </c>
      <c r="H808" s="47" t="s">
        <v>79</v>
      </c>
      <c r="I808" s="47" t="s">
        <v>96</v>
      </c>
      <c r="J808" s="48">
        <v>253701.880000003</v>
      </c>
      <c r="K808" s="48">
        <v>237547.84000000299</v>
      </c>
      <c r="L808" s="48">
        <v>243996.850000003</v>
      </c>
      <c r="M808" s="48">
        <v>236265.09000000299</v>
      </c>
      <c r="N808" s="48">
        <v>75208.250000000102</v>
      </c>
      <c r="O808" s="48">
        <v>116233.750000001</v>
      </c>
      <c r="P808" s="48">
        <v>132419.290000001</v>
      </c>
      <c r="Q808" s="48">
        <v>124134.350000001</v>
      </c>
    </row>
    <row r="809" spans="1:17" x14ac:dyDescent="0.3">
      <c r="A809" s="34">
        <f>IF($B809='Lookup (hidden)'!$F$12,IF($E809='Lookup (hidden)'!$F$13,IF($D809='Lookup (hidden)'!$F$14,IF($F809='Lookup (hidden)'!$F$15,IF($G809='Lookup (hidden)'!$F$16,IF($H809='Lookup (hidden)'!$F$17,1,0),0),0),0),0),0)</f>
        <v>0</v>
      </c>
      <c r="B809" s="47" t="s">
        <v>69</v>
      </c>
      <c r="C809" s="59"/>
      <c r="D809" s="47" t="s">
        <v>37</v>
      </c>
      <c r="E809" s="47" t="s">
        <v>37</v>
      </c>
      <c r="F809" s="151">
        <v>1</v>
      </c>
      <c r="G809" s="47" t="s">
        <v>37</v>
      </c>
      <c r="H809" s="47" t="s">
        <v>79</v>
      </c>
      <c r="I809" s="47" t="s">
        <v>97</v>
      </c>
      <c r="J809" s="48">
        <v>337.85</v>
      </c>
      <c r="K809" s="48" t="s">
        <v>100</v>
      </c>
      <c r="L809" s="48">
        <v>258.8</v>
      </c>
      <c r="M809" s="48">
        <v>18271.099999999999</v>
      </c>
      <c r="N809" s="48">
        <v>170601.83</v>
      </c>
      <c r="O809" s="48">
        <v>134719.07999999999</v>
      </c>
      <c r="P809" s="48">
        <v>144921.29</v>
      </c>
      <c r="Q809" s="48">
        <v>174471.91</v>
      </c>
    </row>
    <row r="810" spans="1:17" x14ac:dyDescent="0.3">
      <c r="A810" s="34">
        <f>IF($B810='Lookup (hidden)'!$F$12,IF($E810='Lookup (hidden)'!$F$13,IF($D810='Lookup (hidden)'!$F$14,IF($F810='Lookup (hidden)'!$F$15,IF($G810='Lookup (hidden)'!$F$16,IF($H810='Lookup (hidden)'!$F$17,1,0),0),0),0),0),0)</f>
        <v>0</v>
      </c>
      <c r="B810" s="47" t="s">
        <v>69</v>
      </c>
      <c r="C810" s="59"/>
      <c r="D810" s="47" t="s">
        <v>37</v>
      </c>
      <c r="E810" s="47" t="s">
        <v>37</v>
      </c>
      <c r="F810" s="151">
        <v>2</v>
      </c>
      <c r="G810" s="47" t="s">
        <v>37</v>
      </c>
      <c r="H810" s="47" t="s">
        <v>79</v>
      </c>
      <c r="I810" s="47" t="s">
        <v>96</v>
      </c>
      <c r="J810" s="48">
        <v>263717.030000003</v>
      </c>
      <c r="K810" s="48">
        <v>238040.660000003</v>
      </c>
      <c r="L810" s="48">
        <v>264118.520000002</v>
      </c>
      <c r="M810" s="48">
        <v>243951.43000000299</v>
      </c>
      <c r="N810" s="48">
        <v>67643.650000000096</v>
      </c>
      <c r="O810" s="48">
        <v>99169.890000000494</v>
      </c>
      <c r="P810" s="48">
        <v>117263.540000001</v>
      </c>
      <c r="Q810" s="48">
        <v>130404.710000001</v>
      </c>
    </row>
    <row r="811" spans="1:17" x14ac:dyDescent="0.3">
      <c r="A811" s="34">
        <f>IF($B811='Lookup (hidden)'!$F$12,IF($E811='Lookup (hidden)'!$F$13,IF($D811='Lookup (hidden)'!$F$14,IF($F811='Lookup (hidden)'!$F$15,IF($G811='Lookup (hidden)'!$F$16,IF($H811='Lookup (hidden)'!$F$17,1,0),0),0),0),0),0)</f>
        <v>0</v>
      </c>
      <c r="B811" s="47" t="s">
        <v>69</v>
      </c>
      <c r="C811" s="59"/>
      <c r="D811" s="47" t="s">
        <v>37</v>
      </c>
      <c r="E811" s="47" t="s">
        <v>37</v>
      </c>
      <c r="F811" s="151">
        <v>2</v>
      </c>
      <c r="G811" s="47" t="s">
        <v>37</v>
      </c>
      <c r="H811" s="47" t="s">
        <v>79</v>
      </c>
      <c r="I811" s="47" t="s">
        <v>97</v>
      </c>
      <c r="J811" s="48">
        <v>275.14999999999998</v>
      </c>
      <c r="K811" s="48">
        <v>322.85000000000002</v>
      </c>
      <c r="L811" s="48">
        <v>348.25</v>
      </c>
      <c r="M811" s="48">
        <v>22014.22</v>
      </c>
      <c r="N811" s="48">
        <v>209808.54</v>
      </c>
      <c r="O811" s="48">
        <v>160462.1</v>
      </c>
      <c r="P811" s="48">
        <v>176698.35</v>
      </c>
      <c r="Q811" s="48">
        <v>222240.51</v>
      </c>
    </row>
    <row r="812" spans="1:17" x14ac:dyDescent="0.3">
      <c r="A812" s="34">
        <f>IF($B812='Lookup (hidden)'!$F$12,IF($E812='Lookup (hidden)'!$F$13,IF($D812='Lookup (hidden)'!$F$14,IF($F812='Lookup (hidden)'!$F$15,IF($G812='Lookup (hidden)'!$F$16,IF($H812='Lookup (hidden)'!$F$17,1,0),0),0),0),0),0)</f>
        <v>0</v>
      </c>
      <c r="B812" s="47" t="s">
        <v>69</v>
      </c>
      <c r="C812" s="59"/>
      <c r="D812" s="47" t="s">
        <v>37</v>
      </c>
      <c r="E812" s="47" t="s">
        <v>37</v>
      </c>
      <c r="F812" s="151">
        <v>3</v>
      </c>
      <c r="G812" s="47" t="s">
        <v>37</v>
      </c>
      <c r="H812" s="47" t="s">
        <v>79</v>
      </c>
      <c r="I812" s="47" t="s">
        <v>96</v>
      </c>
      <c r="J812" s="48">
        <v>290093.910000003</v>
      </c>
      <c r="K812" s="48">
        <v>233746.49000000299</v>
      </c>
      <c r="L812" s="48">
        <v>280054.80000000302</v>
      </c>
      <c r="M812" s="48">
        <v>243975.180000002</v>
      </c>
      <c r="N812" s="48">
        <v>73420.990000000005</v>
      </c>
      <c r="O812" s="48">
        <v>106300.98</v>
      </c>
      <c r="P812" s="48">
        <v>141753.640000001</v>
      </c>
      <c r="Q812" s="48">
        <v>135667.53000000099</v>
      </c>
    </row>
    <row r="813" spans="1:17" x14ac:dyDescent="0.3">
      <c r="A813" s="34">
        <f>IF($B813='Lookup (hidden)'!$F$12,IF($E813='Lookup (hidden)'!$F$13,IF($D813='Lookup (hidden)'!$F$14,IF($F813='Lookup (hidden)'!$F$15,IF($G813='Lookup (hidden)'!$F$16,IF($H813='Lookup (hidden)'!$F$17,1,0),0),0),0),0),0)</f>
        <v>0</v>
      </c>
      <c r="B813" s="47" t="s">
        <v>69</v>
      </c>
      <c r="C813" s="59"/>
      <c r="D813" s="47" t="s">
        <v>37</v>
      </c>
      <c r="E813" s="47" t="s">
        <v>37</v>
      </c>
      <c r="F813" s="151">
        <v>3</v>
      </c>
      <c r="G813" s="47" t="s">
        <v>37</v>
      </c>
      <c r="H813" s="47" t="s">
        <v>79</v>
      </c>
      <c r="I813" s="47" t="s">
        <v>97</v>
      </c>
      <c r="J813" s="63" t="s">
        <v>99</v>
      </c>
      <c r="K813" s="48" t="s">
        <v>99</v>
      </c>
      <c r="L813" s="48">
        <v>244.8</v>
      </c>
      <c r="M813" s="48">
        <v>24102.25</v>
      </c>
      <c r="N813" s="48">
        <v>210029.86</v>
      </c>
      <c r="O813" s="48">
        <v>174865.41</v>
      </c>
      <c r="P813" s="48">
        <v>201656.75</v>
      </c>
      <c r="Q813" s="48">
        <v>206860.31</v>
      </c>
    </row>
    <row r="814" spans="1:17" x14ac:dyDescent="0.3">
      <c r="A814" s="34">
        <f>IF($B814='Lookup (hidden)'!$F$12,IF($E814='Lookup (hidden)'!$F$13,IF($D814='Lookup (hidden)'!$F$14,IF($F814='Lookup (hidden)'!$F$15,IF($G814='Lookup (hidden)'!$F$16,IF($H814='Lookup (hidden)'!$F$17,1,0),0),0),0),0),0)</f>
        <v>0</v>
      </c>
      <c r="B814" s="47" t="s">
        <v>69</v>
      </c>
      <c r="C814" s="59"/>
      <c r="D814" s="47" t="s">
        <v>37</v>
      </c>
      <c r="E814" s="47" t="s">
        <v>37</v>
      </c>
      <c r="F814" s="151">
        <v>4</v>
      </c>
      <c r="G814" s="47" t="s">
        <v>37</v>
      </c>
      <c r="H814" s="47" t="s">
        <v>79</v>
      </c>
      <c r="I814" s="47" t="s">
        <v>96</v>
      </c>
      <c r="J814" s="48">
        <v>323978.850000003</v>
      </c>
      <c r="K814" s="48">
        <v>272616.670000004</v>
      </c>
      <c r="L814" s="48">
        <v>317641.03000000399</v>
      </c>
      <c r="M814" s="48">
        <v>296222.01000000298</v>
      </c>
      <c r="N814" s="48">
        <v>75403.160000000105</v>
      </c>
      <c r="O814" s="48">
        <v>124553.83000000101</v>
      </c>
      <c r="P814" s="48">
        <v>144434.78000000099</v>
      </c>
      <c r="Q814" s="48">
        <v>157088.52000000101</v>
      </c>
    </row>
    <row r="815" spans="1:17" x14ac:dyDescent="0.3">
      <c r="A815" s="34">
        <f>IF($B815='Lookup (hidden)'!$F$12,IF($E815='Lookup (hidden)'!$F$13,IF($D815='Lookup (hidden)'!$F$14,IF($F815='Lookup (hidden)'!$F$15,IF($G815='Lookup (hidden)'!$F$16,IF($H815='Lookup (hidden)'!$F$17,1,0),0),0),0),0),0)</f>
        <v>0</v>
      </c>
      <c r="B815" s="47" t="s">
        <v>69</v>
      </c>
      <c r="C815" s="59"/>
      <c r="D815" s="47" t="s">
        <v>37</v>
      </c>
      <c r="E815" s="47" t="s">
        <v>37</v>
      </c>
      <c r="F815" s="151">
        <v>4</v>
      </c>
      <c r="G815" s="47" t="s">
        <v>37</v>
      </c>
      <c r="H815" s="47" t="s">
        <v>79</v>
      </c>
      <c r="I815" s="47" t="s">
        <v>97</v>
      </c>
      <c r="J815" s="63" t="s">
        <v>100</v>
      </c>
      <c r="K815" s="48">
        <v>424.05</v>
      </c>
      <c r="L815" s="48">
        <v>455.15</v>
      </c>
      <c r="M815" s="48">
        <v>27681.67</v>
      </c>
      <c r="N815" s="48">
        <v>254801.22</v>
      </c>
      <c r="O815" s="48">
        <v>219554.93</v>
      </c>
      <c r="P815" s="48">
        <v>245649.74</v>
      </c>
      <c r="Q815" s="48">
        <v>289838.46000000002</v>
      </c>
    </row>
    <row r="816" spans="1:17" x14ac:dyDescent="0.3">
      <c r="A816" s="34">
        <f>IF($B816='Lookup (hidden)'!$F$12,IF($E816='Lookup (hidden)'!$F$13,IF($D816='Lookup (hidden)'!$F$14,IF($F816='Lookup (hidden)'!$F$15,IF($G816='Lookup (hidden)'!$F$16,IF($H816='Lookup (hidden)'!$F$17,1,0),0),0),0),0),0)</f>
        <v>0</v>
      </c>
      <c r="B816" s="47" t="s">
        <v>69</v>
      </c>
      <c r="C816" s="59"/>
      <c r="D816" s="47" t="s">
        <v>37</v>
      </c>
      <c r="E816" s="47" t="s">
        <v>37</v>
      </c>
      <c r="F816" s="151">
        <v>5</v>
      </c>
      <c r="G816" s="47" t="s">
        <v>37</v>
      </c>
      <c r="H816" s="47" t="s">
        <v>79</v>
      </c>
      <c r="I816" s="47" t="s">
        <v>96</v>
      </c>
      <c r="J816" s="48">
        <v>385990.24000000401</v>
      </c>
      <c r="K816" s="48">
        <v>341945.62000000401</v>
      </c>
      <c r="L816" s="48">
        <v>413326.35000000399</v>
      </c>
      <c r="M816" s="48">
        <v>374455.150000002</v>
      </c>
      <c r="N816" s="48">
        <v>90214.450000000099</v>
      </c>
      <c r="O816" s="48">
        <v>123690.150000001</v>
      </c>
      <c r="P816" s="48">
        <v>170489.81</v>
      </c>
      <c r="Q816" s="48">
        <v>165483.32999999999</v>
      </c>
    </row>
    <row r="817" spans="1:17" x14ac:dyDescent="0.3">
      <c r="A817" s="34">
        <f>IF($B817='Lookup (hidden)'!$F$12,IF($E817='Lookup (hidden)'!$F$13,IF($D817='Lookup (hidden)'!$F$14,IF($F817='Lookup (hidden)'!$F$15,IF($G817='Lookup (hidden)'!$F$16,IF($H817='Lookup (hidden)'!$F$17,1,0),0),0),0),0),0)</f>
        <v>0</v>
      </c>
      <c r="B817" s="47" t="s">
        <v>69</v>
      </c>
      <c r="C817" s="59"/>
      <c r="D817" s="47" t="s">
        <v>37</v>
      </c>
      <c r="E817" s="47" t="s">
        <v>37</v>
      </c>
      <c r="F817" s="151">
        <v>5</v>
      </c>
      <c r="G817" s="47" t="s">
        <v>37</v>
      </c>
      <c r="H817" s="47" t="s">
        <v>79</v>
      </c>
      <c r="I817" s="47" t="s">
        <v>97</v>
      </c>
      <c r="J817" s="48">
        <v>217.15</v>
      </c>
      <c r="K817" s="48">
        <v>270.95</v>
      </c>
      <c r="L817" s="48">
        <v>397.1</v>
      </c>
      <c r="M817" s="48">
        <v>39612.519999999997</v>
      </c>
      <c r="N817" s="48">
        <v>335852.41999999899</v>
      </c>
      <c r="O817" s="48">
        <v>284240.63</v>
      </c>
      <c r="P817" s="48">
        <v>318387.45</v>
      </c>
      <c r="Q817" s="48">
        <v>374594.679999999</v>
      </c>
    </row>
    <row r="818" spans="1:17" x14ac:dyDescent="0.3">
      <c r="A818" s="34">
        <f>IF($B818='Lookup (hidden)'!$F$12,IF($E818='Lookup (hidden)'!$F$13,IF($D818='Lookup (hidden)'!$F$14,IF($F818='Lookup (hidden)'!$F$15,IF($G818='Lookup (hidden)'!$F$16,IF($H818='Lookup (hidden)'!$F$17,1,0),0),0),0),0),0)</f>
        <v>0</v>
      </c>
      <c r="B818" s="47" t="s">
        <v>80</v>
      </c>
      <c r="C818" s="59"/>
      <c r="D818" s="47" t="s">
        <v>37</v>
      </c>
      <c r="E818" s="47" t="s">
        <v>37</v>
      </c>
      <c r="F818" s="47" t="s">
        <v>37</v>
      </c>
      <c r="G818" s="47" t="s">
        <v>63</v>
      </c>
      <c r="H818" s="47" t="s">
        <v>72</v>
      </c>
      <c r="I818" s="47" t="s">
        <v>96</v>
      </c>
      <c r="J818" s="48">
        <v>5237128.4100011103</v>
      </c>
      <c r="K818" s="48">
        <v>5067676.1200026404</v>
      </c>
      <c r="L818" s="48">
        <v>5252818.9500018004</v>
      </c>
      <c r="M818" s="48">
        <v>5098462.3700027401</v>
      </c>
      <c r="N818" s="48">
        <v>3341842.24000123</v>
      </c>
      <c r="O818" s="48">
        <v>4150727.3100016899</v>
      </c>
      <c r="P818" s="48">
        <v>4202666.3200016599</v>
      </c>
      <c r="Q818" s="48">
        <v>4491608.0400008298</v>
      </c>
    </row>
    <row r="819" spans="1:17" x14ac:dyDescent="0.3">
      <c r="A819" s="34">
        <f>IF($B819='Lookup (hidden)'!$F$12,IF($E819='Lookup (hidden)'!$F$13,IF($D819='Lookup (hidden)'!$F$14,IF($F819='Lookup (hidden)'!$F$15,IF($G819='Lookup (hidden)'!$F$16,IF($H819='Lookup (hidden)'!$F$17,1,0),0),0),0),0),0)</f>
        <v>0</v>
      </c>
      <c r="B819" s="47" t="s">
        <v>80</v>
      </c>
      <c r="C819" s="59"/>
      <c r="D819" s="47" t="s">
        <v>37</v>
      </c>
      <c r="E819" s="47" t="s">
        <v>37</v>
      </c>
      <c r="F819" s="47" t="s">
        <v>37</v>
      </c>
      <c r="G819" s="47" t="s">
        <v>63</v>
      </c>
      <c r="H819" s="47" t="s">
        <v>72</v>
      </c>
      <c r="I819" s="47" t="s">
        <v>97</v>
      </c>
      <c r="J819" s="48">
        <v>92678.010000000606</v>
      </c>
      <c r="K819" s="48">
        <v>86850.100000000893</v>
      </c>
      <c r="L819" s="48">
        <v>95192.140000001105</v>
      </c>
      <c r="M819" s="48">
        <v>231845.649999994</v>
      </c>
      <c r="N819" s="48">
        <v>1675819.1500005</v>
      </c>
      <c r="O819" s="48">
        <v>1071340.94000004</v>
      </c>
      <c r="P819" s="48">
        <v>1278580.55000018</v>
      </c>
      <c r="Q819" s="48">
        <v>1428128.11000029</v>
      </c>
    </row>
    <row r="820" spans="1:17" x14ac:dyDescent="0.3">
      <c r="A820" s="34">
        <f>IF($B820='Lookup (hidden)'!$F$12,IF($E820='Lookup (hidden)'!$F$13,IF($D820='Lookup (hidden)'!$F$14,IF($F820='Lookup (hidden)'!$F$15,IF($G820='Lookup (hidden)'!$F$16,IF($H820='Lookup (hidden)'!$F$17,1,0),0),0),0),0),0)</f>
        <v>0</v>
      </c>
      <c r="B820" s="47" t="s">
        <v>80</v>
      </c>
      <c r="C820" s="59"/>
      <c r="D820" s="47" t="s">
        <v>37</v>
      </c>
      <c r="E820" s="47" t="s">
        <v>37</v>
      </c>
      <c r="F820" s="47" t="s">
        <v>37</v>
      </c>
      <c r="G820" s="47" t="s">
        <v>64</v>
      </c>
      <c r="H820" s="47" t="s">
        <v>72</v>
      </c>
      <c r="I820" s="47" t="s">
        <v>96</v>
      </c>
      <c r="J820" s="48">
        <v>33862879.329833001</v>
      </c>
      <c r="K820" s="48">
        <v>33272260.0398353</v>
      </c>
      <c r="L820" s="48">
        <v>33849746.169831</v>
      </c>
      <c r="M820" s="48">
        <v>32948961.6298416</v>
      </c>
      <c r="N820" s="48">
        <v>19027439.459960699</v>
      </c>
      <c r="O820" s="48">
        <v>25841313.389916599</v>
      </c>
      <c r="P820" s="48">
        <v>25409668.929917902</v>
      </c>
      <c r="Q820" s="48">
        <v>27055581.4599066</v>
      </c>
    </row>
    <row r="821" spans="1:17" x14ac:dyDescent="0.3">
      <c r="A821" s="34">
        <f>IF($B821='Lookup (hidden)'!$F$12,IF($E821='Lookup (hidden)'!$F$13,IF($D821='Lookup (hidden)'!$F$14,IF($F821='Lookup (hidden)'!$F$15,IF($G821='Lookup (hidden)'!$F$16,IF($H821='Lookup (hidden)'!$F$17,1,0),0),0),0),0),0)</f>
        <v>0</v>
      </c>
      <c r="B821" s="47" t="s">
        <v>80</v>
      </c>
      <c r="C821" s="59"/>
      <c r="D821" s="47" t="s">
        <v>37</v>
      </c>
      <c r="E821" s="47" t="s">
        <v>37</v>
      </c>
      <c r="F821" s="47" t="s">
        <v>37</v>
      </c>
      <c r="G821" s="47" t="s">
        <v>64</v>
      </c>
      <c r="H821" s="47" t="s">
        <v>72</v>
      </c>
      <c r="I821" s="47" t="s">
        <v>97</v>
      </c>
      <c r="J821" s="48">
        <v>492018.28999999497</v>
      </c>
      <c r="K821" s="48">
        <v>653151.33000004594</v>
      </c>
      <c r="L821" s="48">
        <v>623036.27999999502</v>
      </c>
      <c r="M821" s="48">
        <v>1765347.2400007599</v>
      </c>
      <c r="N821" s="48">
        <v>14405849.4899732</v>
      </c>
      <c r="O821" s="48">
        <v>9779084.1499981806</v>
      </c>
      <c r="P821" s="48">
        <v>11560359.3199887</v>
      </c>
      <c r="Q821" s="48">
        <v>13013607.639975199</v>
      </c>
    </row>
    <row r="822" spans="1:17" x14ac:dyDescent="0.3">
      <c r="A822" s="34">
        <f>IF($B822='Lookup (hidden)'!$F$12,IF($E822='Lookup (hidden)'!$F$13,IF($D822='Lookup (hidden)'!$F$14,IF($F822='Lookup (hidden)'!$F$15,IF($G822='Lookup (hidden)'!$F$16,IF($H822='Lookup (hidden)'!$F$17,1,0),0),0),0),0),0)</f>
        <v>0</v>
      </c>
      <c r="B822" s="47" t="s">
        <v>80</v>
      </c>
      <c r="C822" s="59"/>
      <c r="D822" s="47" t="s">
        <v>37</v>
      </c>
      <c r="E822" s="47" t="s">
        <v>37</v>
      </c>
      <c r="F822" s="47" t="s">
        <v>37</v>
      </c>
      <c r="G822" s="47" t="s">
        <v>63</v>
      </c>
      <c r="H822" s="47" t="s">
        <v>76</v>
      </c>
      <c r="I822" s="47" t="s">
        <v>96</v>
      </c>
      <c r="J822" s="48">
        <v>4054738.65999965</v>
      </c>
      <c r="K822" s="48">
        <v>4083164.0399991898</v>
      </c>
      <c r="L822" s="48">
        <v>4066990.31999917</v>
      </c>
      <c r="M822" s="48">
        <v>3962682.5899992199</v>
      </c>
      <c r="N822" s="48">
        <v>2755775.3600000199</v>
      </c>
      <c r="O822" s="48">
        <v>3169497.5599998501</v>
      </c>
      <c r="P822" s="48">
        <v>3063934.4899999201</v>
      </c>
      <c r="Q822" s="48">
        <v>3060159.7599996398</v>
      </c>
    </row>
    <row r="823" spans="1:17" x14ac:dyDescent="0.3">
      <c r="A823" s="34">
        <f>IF($B823='Lookup (hidden)'!$F$12,IF($E823='Lookup (hidden)'!$F$13,IF($D823='Lookup (hidden)'!$F$14,IF($F823='Lookup (hidden)'!$F$15,IF($G823='Lookup (hidden)'!$F$16,IF($H823='Lookup (hidden)'!$F$17,1,0),0),0),0),0),0)</f>
        <v>0</v>
      </c>
      <c r="B823" s="47" t="s">
        <v>80</v>
      </c>
      <c r="C823" s="59"/>
      <c r="D823" s="47" t="s">
        <v>37</v>
      </c>
      <c r="E823" s="47" t="s">
        <v>37</v>
      </c>
      <c r="F823" s="47" t="s">
        <v>37</v>
      </c>
      <c r="G823" s="47" t="s">
        <v>63</v>
      </c>
      <c r="H823" s="47" t="s">
        <v>76</v>
      </c>
      <c r="I823" s="47" t="s">
        <v>97</v>
      </c>
      <c r="J823" s="48">
        <v>259074.109999999</v>
      </c>
      <c r="K823" s="48">
        <v>256710.65000000101</v>
      </c>
      <c r="L823" s="48">
        <v>300217.87999999902</v>
      </c>
      <c r="M823" s="48">
        <v>386765.04000000301</v>
      </c>
      <c r="N823" s="48">
        <v>1510297.8400000299</v>
      </c>
      <c r="O823" s="48">
        <v>1239259.8999999999</v>
      </c>
      <c r="P823" s="48">
        <v>1225193.8500000199</v>
      </c>
      <c r="Q823" s="48">
        <v>1330608.67000004</v>
      </c>
    </row>
    <row r="824" spans="1:17" x14ac:dyDescent="0.3">
      <c r="A824" s="34">
        <f>IF($B824='Lookup (hidden)'!$F$12,IF($E824='Lookup (hidden)'!$F$13,IF($D824='Lookup (hidden)'!$F$14,IF($F824='Lookup (hidden)'!$F$15,IF($G824='Lookup (hidden)'!$F$16,IF($H824='Lookup (hidden)'!$F$17,1,0),0),0),0),0),0)</f>
        <v>0</v>
      </c>
      <c r="B824" s="47" t="s">
        <v>80</v>
      </c>
      <c r="C824" s="59"/>
      <c r="D824" s="47" t="s">
        <v>37</v>
      </c>
      <c r="E824" s="47" t="s">
        <v>37</v>
      </c>
      <c r="F824" s="47" t="s">
        <v>37</v>
      </c>
      <c r="G824" s="47" t="s">
        <v>64</v>
      </c>
      <c r="H824" s="47" t="s">
        <v>76</v>
      </c>
      <c r="I824" s="47" t="s">
        <v>96</v>
      </c>
      <c r="J824" s="49">
        <v>29740406.020077702</v>
      </c>
      <c r="K824" s="49">
        <v>28136628.9599966</v>
      </c>
      <c r="L824" s="49">
        <v>29759764.420000002</v>
      </c>
      <c r="M824" s="48">
        <v>28962877.769997999</v>
      </c>
      <c r="N824" s="48">
        <v>17478863.659986898</v>
      </c>
      <c r="O824" s="48">
        <v>20415781.989990901</v>
      </c>
      <c r="P824" s="48">
        <v>20840942.170003001</v>
      </c>
      <c r="Q824" s="48">
        <v>21138566.540064599</v>
      </c>
    </row>
    <row r="825" spans="1:17" x14ac:dyDescent="0.3">
      <c r="A825" s="34">
        <f>IF($B825='Lookup (hidden)'!$F$12,IF($E825='Lookup (hidden)'!$F$13,IF($D825='Lookup (hidden)'!$F$14,IF($F825='Lookup (hidden)'!$F$15,IF($G825='Lookup (hidden)'!$F$16,IF($H825='Lookup (hidden)'!$F$17,1,0),0),0),0),0),0)</f>
        <v>0</v>
      </c>
      <c r="B825" s="47" t="s">
        <v>80</v>
      </c>
      <c r="C825" s="59"/>
      <c r="D825" s="47" t="s">
        <v>37</v>
      </c>
      <c r="E825" s="47" t="s">
        <v>37</v>
      </c>
      <c r="F825" s="47" t="s">
        <v>37</v>
      </c>
      <c r="G825" s="47" t="s">
        <v>64</v>
      </c>
      <c r="H825" s="47" t="s">
        <v>76</v>
      </c>
      <c r="I825" s="47" t="s">
        <v>97</v>
      </c>
      <c r="J825" s="48">
        <v>400637.00999998901</v>
      </c>
      <c r="K825" s="48">
        <v>412413.63000001799</v>
      </c>
      <c r="L825" s="48">
        <v>397370.44000001799</v>
      </c>
      <c r="M825" s="48">
        <v>1208620.7999999099</v>
      </c>
      <c r="N825" s="48">
        <v>11139086.199993201</v>
      </c>
      <c r="O825" s="48">
        <v>8743382.2799949907</v>
      </c>
      <c r="P825" s="48">
        <v>9523011.2599941492</v>
      </c>
      <c r="Q825" s="48">
        <v>10983461.2599904</v>
      </c>
    </row>
    <row r="826" spans="1:17" x14ac:dyDescent="0.3">
      <c r="A826" s="34">
        <f>IF($B826='Lookup (hidden)'!$F$12,IF($E826='Lookup (hidden)'!$F$13,IF($D826='Lookup (hidden)'!$F$14,IF($F826='Lookup (hidden)'!$F$15,IF($G826='Lookup (hidden)'!$F$16,IF($H826='Lookup (hidden)'!$F$17,1,0),0),0),0),0),0)</f>
        <v>0</v>
      </c>
      <c r="B826" s="47" t="s">
        <v>80</v>
      </c>
      <c r="C826" s="59"/>
      <c r="D826" s="47" t="s">
        <v>37</v>
      </c>
      <c r="E826" s="47" t="s">
        <v>37</v>
      </c>
      <c r="F826" s="47" t="s">
        <v>37</v>
      </c>
      <c r="G826" s="47" t="s">
        <v>63</v>
      </c>
      <c r="H826" s="47" t="s">
        <v>79</v>
      </c>
      <c r="I826" s="47" t="s">
        <v>96</v>
      </c>
      <c r="J826" s="48">
        <v>120084.77</v>
      </c>
      <c r="K826" s="48">
        <v>99294.710000000297</v>
      </c>
      <c r="L826" s="48">
        <v>120515.060000001</v>
      </c>
      <c r="M826" s="48">
        <v>104216</v>
      </c>
      <c r="N826" s="48">
        <v>44330.879999999903</v>
      </c>
      <c r="O826" s="48">
        <v>83545.800000000105</v>
      </c>
      <c r="P826" s="48">
        <v>81149.8299999999</v>
      </c>
      <c r="Q826" s="48">
        <v>94605.9</v>
      </c>
    </row>
    <row r="827" spans="1:17" x14ac:dyDescent="0.3">
      <c r="A827" s="34">
        <f>IF($B827='Lookup (hidden)'!$F$12,IF($E827='Lookup (hidden)'!$F$13,IF($D827='Lookup (hidden)'!$F$14,IF($F827='Lookup (hidden)'!$F$15,IF($G827='Lookup (hidden)'!$F$16,IF($H827='Lookup (hidden)'!$F$17,1,0),0),0),0),0),0)</f>
        <v>0</v>
      </c>
      <c r="B827" s="47" t="s">
        <v>80</v>
      </c>
      <c r="C827" s="59"/>
      <c r="D827" s="47" t="s">
        <v>37</v>
      </c>
      <c r="E827" s="47" t="s">
        <v>37</v>
      </c>
      <c r="F827" s="47" t="s">
        <v>37</v>
      </c>
      <c r="G827" s="47" t="s">
        <v>63</v>
      </c>
      <c r="H827" s="47" t="s">
        <v>79</v>
      </c>
      <c r="I827" s="47" t="s">
        <v>97</v>
      </c>
      <c r="J827" s="48">
        <v>3667.95</v>
      </c>
      <c r="K827" s="48">
        <v>3575.35</v>
      </c>
      <c r="L827" s="48">
        <v>5389.54</v>
      </c>
      <c r="M827" s="48">
        <v>10200.950000000001</v>
      </c>
      <c r="N827" s="48">
        <v>53472.400000000198</v>
      </c>
      <c r="O827" s="48">
        <v>27292.5800000001</v>
      </c>
      <c r="P827" s="48">
        <v>35557.630000000099</v>
      </c>
      <c r="Q827" s="48">
        <v>32027.4200000001</v>
      </c>
    </row>
    <row r="828" spans="1:17" x14ac:dyDescent="0.3">
      <c r="A828" s="34">
        <f>IF($B828='Lookup (hidden)'!$F$12,IF($E828='Lookup (hidden)'!$F$13,IF($D828='Lookup (hidden)'!$F$14,IF($F828='Lookup (hidden)'!$F$15,IF($G828='Lookup (hidden)'!$F$16,IF($H828='Lookup (hidden)'!$F$17,1,0),0),0),0),0),0)</f>
        <v>0</v>
      </c>
      <c r="B828" s="47" t="s">
        <v>80</v>
      </c>
      <c r="C828" s="59"/>
      <c r="D828" s="47" t="s">
        <v>37</v>
      </c>
      <c r="E828" s="47" t="s">
        <v>37</v>
      </c>
      <c r="F828" s="47" t="s">
        <v>37</v>
      </c>
      <c r="G828" s="47" t="s">
        <v>64</v>
      </c>
      <c r="H828" s="47" t="s">
        <v>79</v>
      </c>
      <c r="I828" s="47" t="s">
        <v>96</v>
      </c>
      <c r="J828" s="49">
        <v>1118504.5999999901</v>
      </c>
      <c r="K828" s="49">
        <v>939176.35999995098</v>
      </c>
      <c r="L828" s="49">
        <v>1030725.4799999601</v>
      </c>
      <c r="M828" s="48">
        <v>972906.28999996698</v>
      </c>
      <c r="N828" s="48">
        <v>371902.51000000798</v>
      </c>
      <c r="O828" s="48">
        <v>693368.83999997505</v>
      </c>
      <c r="P828" s="48">
        <v>823534.21999996703</v>
      </c>
      <c r="Q828" s="48">
        <v>1068850.56999993</v>
      </c>
    </row>
    <row r="829" spans="1:17" x14ac:dyDescent="0.3">
      <c r="A829" s="34">
        <f>IF($B829='Lookup (hidden)'!$F$12,IF($E829='Lookup (hidden)'!$F$13,IF($D829='Lookup (hidden)'!$F$14,IF($F829='Lookup (hidden)'!$F$15,IF($G829='Lookup (hidden)'!$F$16,IF($H829='Lookup (hidden)'!$F$17,1,0),0),0),0),0),0)</f>
        <v>0</v>
      </c>
      <c r="B829" s="47" t="s">
        <v>80</v>
      </c>
      <c r="C829" s="59"/>
      <c r="D829" s="47" t="s">
        <v>37</v>
      </c>
      <c r="E829" s="47" t="s">
        <v>37</v>
      </c>
      <c r="F829" s="47" t="s">
        <v>37</v>
      </c>
      <c r="G829" s="47" t="s">
        <v>64</v>
      </c>
      <c r="H829" s="47" t="s">
        <v>79</v>
      </c>
      <c r="I829" s="47" t="s">
        <v>97</v>
      </c>
      <c r="J829" s="48">
        <v>12131.37</v>
      </c>
      <c r="K829" s="48">
        <v>10367.719999999999</v>
      </c>
      <c r="L829" s="48">
        <v>13188.4099999999</v>
      </c>
      <c r="M829" s="48">
        <v>60307.169999999896</v>
      </c>
      <c r="N829" s="48">
        <v>425396.09000002098</v>
      </c>
      <c r="O829" s="48">
        <v>258784.42999999801</v>
      </c>
      <c r="P829" s="48">
        <v>308961.19000000501</v>
      </c>
      <c r="Q829" s="48">
        <v>335408.84000001103</v>
      </c>
    </row>
    <row r="830" spans="1:17" x14ac:dyDescent="0.3">
      <c r="A830" s="34">
        <f>IF($B830='Lookup (hidden)'!$F$12,IF($E830='Lookup (hidden)'!$F$13,IF($D830='Lookup (hidden)'!$F$14,IF($F830='Lookup (hidden)'!$F$15,IF($G830='Lookup (hidden)'!$F$16,IF($H830='Lookup (hidden)'!$F$17,1,0),0),0),0),0),0)</f>
        <v>0</v>
      </c>
      <c r="B830" s="47" t="s">
        <v>82</v>
      </c>
      <c r="C830" s="59"/>
      <c r="D830" s="47" t="s">
        <v>37</v>
      </c>
      <c r="E830" s="47" t="s">
        <v>37</v>
      </c>
      <c r="F830" s="47" t="s">
        <v>37</v>
      </c>
      <c r="G830" s="47" t="s">
        <v>63</v>
      </c>
      <c r="H830" s="47" t="s">
        <v>72</v>
      </c>
      <c r="I830" s="47" t="s">
        <v>96</v>
      </c>
      <c r="J830" s="49">
        <v>2096624.08999995</v>
      </c>
      <c r="K830" s="49">
        <v>2024961.1200023601</v>
      </c>
      <c r="L830" s="49">
        <v>2073996.5899999</v>
      </c>
      <c r="M830" s="48">
        <v>1967341.5000000801</v>
      </c>
      <c r="N830" s="48">
        <v>836901.45999997703</v>
      </c>
      <c r="O830" s="48">
        <v>923855.20999996702</v>
      </c>
      <c r="P830" s="48">
        <v>982325.16999998305</v>
      </c>
      <c r="Q830" s="48">
        <v>1148273.92000022</v>
      </c>
    </row>
    <row r="831" spans="1:17" x14ac:dyDescent="0.3">
      <c r="A831" s="34">
        <f>IF($B831='Lookup (hidden)'!$F$12,IF($E831='Lookup (hidden)'!$F$13,IF($D831='Lookup (hidden)'!$F$14,IF($F831='Lookup (hidden)'!$F$15,IF($G831='Lookup (hidden)'!$F$16,IF($H831='Lookup (hidden)'!$F$17,1,0),0),0),0),0),0)</f>
        <v>0</v>
      </c>
      <c r="B831" s="47" t="s">
        <v>82</v>
      </c>
      <c r="C831" s="59"/>
      <c r="D831" s="47" t="s">
        <v>37</v>
      </c>
      <c r="E831" s="47" t="s">
        <v>37</v>
      </c>
      <c r="F831" s="47" t="s">
        <v>37</v>
      </c>
      <c r="G831" s="47" t="s">
        <v>63</v>
      </c>
      <c r="H831" s="47" t="s">
        <v>72</v>
      </c>
      <c r="I831" s="47" t="s">
        <v>97</v>
      </c>
      <c r="J831" s="48">
        <v>12030.31</v>
      </c>
      <c r="K831" s="48">
        <v>15617.140000000099</v>
      </c>
      <c r="L831" s="48">
        <v>15333.0900000001</v>
      </c>
      <c r="M831" s="48">
        <v>263141.300000021</v>
      </c>
      <c r="N831" s="48">
        <v>1436643.49999944</v>
      </c>
      <c r="O831" s="48">
        <v>1253827.7200003201</v>
      </c>
      <c r="P831" s="48">
        <v>1343799.4300007201</v>
      </c>
      <c r="Q831" s="48">
        <v>1411171.4100009101</v>
      </c>
    </row>
    <row r="832" spans="1:17" x14ac:dyDescent="0.3">
      <c r="A832" s="34">
        <f>IF($B832='Lookup (hidden)'!$F$12,IF($E832='Lookup (hidden)'!$F$13,IF($D832='Lookup (hidden)'!$F$14,IF($F832='Lookup (hidden)'!$F$15,IF($G832='Lookup (hidden)'!$F$16,IF($H832='Lookup (hidden)'!$F$17,1,0),0),0),0),0),0)</f>
        <v>0</v>
      </c>
      <c r="B832" s="47" t="s">
        <v>82</v>
      </c>
      <c r="C832" s="59"/>
      <c r="D832" s="47" t="s">
        <v>37</v>
      </c>
      <c r="E832" s="47" t="s">
        <v>37</v>
      </c>
      <c r="F832" s="47" t="s">
        <v>37</v>
      </c>
      <c r="G832" s="47" t="s">
        <v>64</v>
      </c>
      <c r="H832" s="47" t="s">
        <v>72</v>
      </c>
      <c r="I832" s="47" t="s">
        <v>96</v>
      </c>
      <c r="J832" s="48">
        <v>14034968.9700222</v>
      </c>
      <c r="K832" s="48">
        <v>13671578.390026299</v>
      </c>
      <c r="L832" s="48">
        <v>13767749.1698885</v>
      </c>
      <c r="M832" s="48">
        <v>13474323.1300207</v>
      </c>
      <c r="N832" s="48">
        <v>5058593.8900007997</v>
      </c>
      <c r="O832" s="48">
        <v>5722208.9900036696</v>
      </c>
      <c r="P832" s="48">
        <v>5834636.2700037397</v>
      </c>
      <c r="Q832" s="48">
        <v>6916906.5400044601</v>
      </c>
    </row>
    <row r="833" spans="1:17" x14ac:dyDescent="0.3">
      <c r="A833" s="34">
        <f>IF($B833='Lookup (hidden)'!$F$12,IF($E833='Lookup (hidden)'!$F$13,IF($D833='Lookup (hidden)'!$F$14,IF($F833='Lookup (hidden)'!$F$15,IF($G833='Lookup (hidden)'!$F$16,IF($H833='Lookup (hidden)'!$F$17,1,0),0),0),0),0),0)</f>
        <v>0</v>
      </c>
      <c r="B833" s="47" t="s">
        <v>82</v>
      </c>
      <c r="C833" s="59"/>
      <c r="D833" s="47" t="s">
        <v>37</v>
      </c>
      <c r="E833" s="47" t="s">
        <v>37</v>
      </c>
      <c r="F833" s="47" t="s">
        <v>37</v>
      </c>
      <c r="G833" s="47" t="s">
        <v>64</v>
      </c>
      <c r="H833" s="47" t="s">
        <v>72</v>
      </c>
      <c r="I833" s="47" t="s">
        <v>97</v>
      </c>
      <c r="J833" s="48">
        <v>98080.160000001502</v>
      </c>
      <c r="K833" s="48">
        <v>125837.64000000501</v>
      </c>
      <c r="L833" s="48">
        <v>155632.94000000501</v>
      </c>
      <c r="M833" s="48">
        <v>1901355.41999804</v>
      </c>
      <c r="N833" s="48">
        <v>11364776.359982301</v>
      </c>
      <c r="O833" s="48">
        <v>9912502.4199846499</v>
      </c>
      <c r="P833" s="48">
        <v>10552430.9499701</v>
      </c>
      <c r="Q833" s="48">
        <v>11200128.6499536</v>
      </c>
    </row>
    <row r="834" spans="1:17" x14ac:dyDescent="0.3">
      <c r="A834" s="34">
        <f>IF($B834='Lookup (hidden)'!$F$12,IF($E834='Lookup (hidden)'!$F$13,IF($D834='Lookup (hidden)'!$F$14,IF($F834='Lookup (hidden)'!$F$15,IF($G834='Lookup (hidden)'!$F$16,IF($H834='Lookup (hidden)'!$F$17,1,0),0),0),0),0),0)</f>
        <v>0</v>
      </c>
      <c r="B834" s="47" t="s">
        <v>82</v>
      </c>
      <c r="C834" s="59"/>
      <c r="D834" s="47" t="s">
        <v>37</v>
      </c>
      <c r="E834" s="47" t="s">
        <v>37</v>
      </c>
      <c r="F834" s="47" t="s">
        <v>37</v>
      </c>
      <c r="G834" s="47" t="s">
        <v>63</v>
      </c>
      <c r="H834" s="47" t="s">
        <v>76</v>
      </c>
      <c r="I834" s="47" t="s">
        <v>96</v>
      </c>
      <c r="J834" s="48">
        <v>2237066.8799997098</v>
      </c>
      <c r="K834" s="48">
        <v>1946031.75999983</v>
      </c>
      <c r="L834" s="48">
        <v>1976467.3099998001</v>
      </c>
      <c r="M834" s="48">
        <v>1855803.42999985</v>
      </c>
      <c r="N834" s="48">
        <v>953480.68000003404</v>
      </c>
      <c r="O834" s="48">
        <v>1093642.88999992</v>
      </c>
      <c r="P834" s="48">
        <v>1252715.73999997</v>
      </c>
      <c r="Q834" s="48">
        <v>1339298.80999997</v>
      </c>
    </row>
    <row r="835" spans="1:17" x14ac:dyDescent="0.3">
      <c r="A835" s="34">
        <f>IF($B835='Lookup (hidden)'!$F$12,IF($E835='Lookup (hidden)'!$F$13,IF($D835='Lookup (hidden)'!$F$14,IF($F835='Lookup (hidden)'!$F$15,IF($G835='Lookup (hidden)'!$F$16,IF($H835='Lookup (hidden)'!$F$17,1,0),0),0),0),0),0)</f>
        <v>0</v>
      </c>
      <c r="B835" s="47" t="s">
        <v>82</v>
      </c>
      <c r="C835" s="59"/>
      <c r="D835" s="47" t="s">
        <v>37</v>
      </c>
      <c r="E835" s="47" t="s">
        <v>37</v>
      </c>
      <c r="F835" s="47" t="s">
        <v>37</v>
      </c>
      <c r="G835" s="47" t="s">
        <v>63</v>
      </c>
      <c r="H835" s="47" t="s">
        <v>76</v>
      </c>
      <c r="I835" s="47" t="s">
        <v>97</v>
      </c>
      <c r="J835" s="48">
        <v>71287.689999999799</v>
      </c>
      <c r="K835" s="48">
        <v>61472.509999999696</v>
      </c>
      <c r="L835" s="48">
        <v>80707.849999999497</v>
      </c>
      <c r="M835" s="48">
        <v>193763.479999998</v>
      </c>
      <c r="N835" s="48">
        <v>1188591.04000001</v>
      </c>
      <c r="O835" s="48">
        <v>920816.30999994103</v>
      </c>
      <c r="P835" s="48">
        <v>1026331.9</v>
      </c>
      <c r="Q835" s="48">
        <v>1161285.49000001</v>
      </c>
    </row>
    <row r="836" spans="1:17" x14ac:dyDescent="0.3">
      <c r="A836" s="34">
        <f>IF($B836='Lookup (hidden)'!$F$12,IF($E836='Lookup (hidden)'!$F$13,IF($D836='Lookup (hidden)'!$F$14,IF($F836='Lookup (hidden)'!$F$15,IF($G836='Lookup (hidden)'!$F$16,IF($H836='Lookup (hidden)'!$F$17,1,0),0),0),0),0),0)</f>
        <v>0</v>
      </c>
      <c r="B836" s="47" t="s">
        <v>82</v>
      </c>
      <c r="C836" s="59"/>
      <c r="D836" s="47" t="s">
        <v>37</v>
      </c>
      <c r="E836" s="47" t="s">
        <v>37</v>
      </c>
      <c r="F836" s="47" t="s">
        <v>37</v>
      </c>
      <c r="G836" s="47" t="s">
        <v>64</v>
      </c>
      <c r="H836" s="47" t="s">
        <v>76</v>
      </c>
      <c r="I836" s="47" t="s">
        <v>96</v>
      </c>
      <c r="J836" s="48">
        <v>22719993.150020901</v>
      </c>
      <c r="K836" s="48">
        <v>21070382.650013801</v>
      </c>
      <c r="L836" s="48">
        <v>21978259.999997601</v>
      </c>
      <c r="M836" s="48">
        <v>20241105.160008699</v>
      </c>
      <c r="N836" s="48">
        <v>10335895.4100009</v>
      </c>
      <c r="O836" s="48">
        <v>12338076.6100065</v>
      </c>
      <c r="P836" s="48">
        <v>12998132.1300014</v>
      </c>
      <c r="Q836" s="48">
        <v>13925719.6099992</v>
      </c>
    </row>
    <row r="837" spans="1:17" x14ac:dyDescent="0.3">
      <c r="A837" s="34">
        <f>IF($B837='Lookup (hidden)'!$F$12,IF($E837='Lookup (hidden)'!$F$13,IF($D837='Lookup (hidden)'!$F$14,IF($F837='Lookup (hidden)'!$F$15,IF($G837='Lookup (hidden)'!$F$16,IF($H837='Lookup (hidden)'!$F$17,1,0),0),0),0),0),0)</f>
        <v>0</v>
      </c>
      <c r="B837" s="47" t="s">
        <v>82</v>
      </c>
      <c r="C837" s="59"/>
      <c r="D837" s="47" t="s">
        <v>37</v>
      </c>
      <c r="E837" s="47" t="s">
        <v>37</v>
      </c>
      <c r="F837" s="47" t="s">
        <v>37</v>
      </c>
      <c r="G837" s="47" t="s">
        <v>64</v>
      </c>
      <c r="H837" s="47" t="s">
        <v>76</v>
      </c>
      <c r="I837" s="47" t="s">
        <v>97</v>
      </c>
      <c r="J837" s="48">
        <v>324222.43000001099</v>
      </c>
      <c r="K837" s="48">
        <v>320578.94000000798</v>
      </c>
      <c r="L837" s="48">
        <v>362397.380000006</v>
      </c>
      <c r="M837" s="48">
        <v>1860098.3899997401</v>
      </c>
      <c r="N837" s="48">
        <v>13128337.750001401</v>
      </c>
      <c r="O837" s="48">
        <v>10779869.589999501</v>
      </c>
      <c r="P837" s="48">
        <v>11792959.6399964</v>
      </c>
      <c r="Q837" s="48">
        <v>12314946.839998201</v>
      </c>
    </row>
    <row r="838" spans="1:17" x14ac:dyDescent="0.3">
      <c r="A838" s="34">
        <f>IF($B838='Lookup (hidden)'!$F$12,IF($E838='Lookup (hidden)'!$F$13,IF($D838='Lookup (hidden)'!$F$14,IF($F838='Lookup (hidden)'!$F$15,IF($G838='Lookup (hidden)'!$F$16,IF($H838='Lookup (hidden)'!$F$17,1,0),0),0),0),0),0)</f>
        <v>0</v>
      </c>
      <c r="B838" s="47" t="s">
        <v>82</v>
      </c>
      <c r="C838" s="59"/>
      <c r="D838" s="47" t="s">
        <v>37</v>
      </c>
      <c r="E838" s="47" t="s">
        <v>37</v>
      </c>
      <c r="F838" s="47" t="s">
        <v>37</v>
      </c>
      <c r="G838" s="47" t="s">
        <v>63</v>
      </c>
      <c r="H838" s="47" t="s">
        <v>79</v>
      </c>
      <c r="I838" s="47" t="s">
        <v>96</v>
      </c>
      <c r="J838" s="49">
        <v>88601.919999999998</v>
      </c>
      <c r="K838" s="49">
        <v>64059.59</v>
      </c>
      <c r="L838" s="49">
        <v>78166.649999999994</v>
      </c>
      <c r="M838" s="48">
        <v>72440.27</v>
      </c>
      <c r="N838" s="48">
        <v>22022.34</v>
      </c>
      <c r="O838" s="48">
        <v>31416.080000000002</v>
      </c>
      <c r="P838" s="48">
        <v>54225.229999999901</v>
      </c>
      <c r="Q838" s="48">
        <v>57967.8</v>
      </c>
    </row>
    <row r="839" spans="1:17" x14ac:dyDescent="0.3">
      <c r="A839" s="34">
        <f>IF($B839='Lookup (hidden)'!$F$12,IF($E839='Lookup (hidden)'!$F$13,IF($D839='Lookup (hidden)'!$F$14,IF($F839='Lookup (hidden)'!$F$15,IF($G839='Lookup (hidden)'!$F$16,IF($H839='Lookup (hidden)'!$F$17,1,0),0),0),0),0),0)</f>
        <v>0</v>
      </c>
      <c r="B839" s="47" t="s">
        <v>82</v>
      </c>
      <c r="C839" s="59"/>
      <c r="D839" s="47" t="s">
        <v>37</v>
      </c>
      <c r="E839" s="47" t="s">
        <v>37</v>
      </c>
      <c r="F839" s="47" t="s">
        <v>37</v>
      </c>
      <c r="G839" s="47" t="s">
        <v>63</v>
      </c>
      <c r="H839" s="47" t="s">
        <v>79</v>
      </c>
      <c r="I839" s="47" t="s">
        <v>97</v>
      </c>
      <c r="J839" s="63" t="s">
        <v>99</v>
      </c>
      <c r="K839" s="49">
        <v>0</v>
      </c>
      <c r="L839" s="49">
        <v>0</v>
      </c>
      <c r="M839" s="48">
        <v>5095.9799999999996</v>
      </c>
      <c r="N839" s="48">
        <v>59179.56</v>
      </c>
      <c r="O839" s="48">
        <v>45020.300000000097</v>
      </c>
      <c r="P839" s="48">
        <v>56743.139999999898</v>
      </c>
      <c r="Q839" s="48">
        <v>68646.490000000005</v>
      </c>
    </row>
    <row r="840" spans="1:17" x14ac:dyDescent="0.3">
      <c r="A840" s="34">
        <f>IF($B840='Lookup (hidden)'!$F$12,IF($E840='Lookup (hidden)'!$F$13,IF($D840='Lookup (hidden)'!$F$14,IF($F840='Lookup (hidden)'!$F$15,IF($G840='Lookup (hidden)'!$F$16,IF($H840='Lookup (hidden)'!$F$17,1,0),0),0),0),0),0)</f>
        <v>0</v>
      </c>
      <c r="B840" s="47" t="s">
        <v>82</v>
      </c>
      <c r="C840" s="59"/>
      <c r="D840" s="47" t="s">
        <v>37</v>
      </c>
      <c r="E840" s="47" t="s">
        <v>37</v>
      </c>
      <c r="F840" s="47" t="s">
        <v>37</v>
      </c>
      <c r="G840" s="47" t="s">
        <v>64</v>
      </c>
      <c r="H840" s="47" t="s">
        <v>79</v>
      </c>
      <c r="I840" s="47" t="s">
        <v>96</v>
      </c>
      <c r="J840" s="48">
        <v>715214.06000000401</v>
      </c>
      <c r="K840" s="48">
        <v>618045.37000000803</v>
      </c>
      <c r="L840" s="48">
        <v>734246.16000000795</v>
      </c>
      <c r="M840" s="48">
        <v>709111.28000000201</v>
      </c>
      <c r="N840" s="48">
        <v>187743.90999999901</v>
      </c>
      <c r="O840" s="48">
        <v>331816.64999999298</v>
      </c>
      <c r="P840" s="48">
        <v>374728.05999999703</v>
      </c>
      <c r="Q840" s="48">
        <v>496140.45000000298</v>
      </c>
    </row>
    <row r="841" spans="1:17" x14ac:dyDescent="0.3">
      <c r="A841" s="34">
        <f>IF($B841='Lookup (hidden)'!$F$12,IF($E841='Lookup (hidden)'!$F$13,IF($D841='Lookup (hidden)'!$F$14,IF($F841='Lookup (hidden)'!$F$15,IF($G841='Lookup (hidden)'!$F$16,IF($H841='Lookup (hidden)'!$F$17,1,0),0),0),0),0),0)</f>
        <v>0</v>
      </c>
      <c r="B841" s="47" t="s">
        <v>82</v>
      </c>
      <c r="C841" s="59"/>
      <c r="D841" s="47" t="s">
        <v>37</v>
      </c>
      <c r="E841" s="47" t="s">
        <v>37</v>
      </c>
      <c r="F841" s="47" t="s">
        <v>37</v>
      </c>
      <c r="G841" s="47" t="s">
        <v>64</v>
      </c>
      <c r="H841" s="47" t="s">
        <v>79</v>
      </c>
      <c r="I841" s="47" t="s">
        <v>97</v>
      </c>
      <c r="J841" s="63" t="s">
        <v>99</v>
      </c>
      <c r="K841" s="48" t="s">
        <v>99</v>
      </c>
      <c r="L841" s="48" t="s">
        <v>99</v>
      </c>
      <c r="M841" s="48">
        <v>63071.48</v>
      </c>
      <c r="N841" s="48">
        <v>570184.37000001199</v>
      </c>
      <c r="O841" s="48">
        <v>457543.95999999403</v>
      </c>
      <c r="P841" s="48">
        <v>576828.64000000095</v>
      </c>
      <c r="Q841" s="48">
        <v>611946.88</v>
      </c>
    </row>
    <row r="842" spans="1:17" x14ac:dyDescent="0.3">
      <c r="A842" s="34">
        <f>IF($B842='Lookup (hidden)'!$F$12,IF($E842='Lookup (hidden)'!$F$13,IF($D842='Lookup (hidden)'!$F$14,IF($F842='Lookup (hidden)'!$F$15,IF($G842='Lookup (hidden)'!$F$16,IF($H842='Lookup (hidden)'!$F$17,1,0),0),0),0),0),0)</f>
        <v>0</v>
      </c>
      <c r="B842" s="47" t="s">
        <v>73</v>
      </c>
      <c r="C842" s="59"/>
      <c r="D842" s="47" t="s">
        <v>37</v>
      </c>
      <c r="E842" s="47" t="s">
        <v>37</v>
      </c>
      <c r="F842" s="47" t="s">
        <v>37</v>
      </c>
      <c r="G842" s="47" t="s">
        <v>63</v>
      </c>
      <c r="H842" s="47" t="s">
        <v>72</v>
      </c>
      <c r="I842" s="47" t="s">
        <v>96</v>
      </c>
      <c r="J842" s="48">
        <v>978751.26000010106</v>
      </c>
      <c r="K842" s="48">
        <v>931778.36000009999</v>
      </c>
      <c r="L842" s="48">
        <v>983136.18000005605</v>
      </c>
      <c r="M842" s="48">
        <v>902843.06000003696</v>
      </c>
      <c r="N842" s="48">
        <v>449584.570000012</v>
      </c>
      <c r="O842" s="48">
        <v>614002.28000006697</v>
      </c>
      <c r="P842" s="48">
        <v>534753.46000004001</v>
      </c>
      <c r="Q842" s="48">
        <v>558235.65999999095</v>
      </c>
    </row>
    <row r="843" spans="1:17" x14ac:dyDescent="0.3">
      <c r="A843" s="34">
        <f>IF($B843='Lookup (hidden)'!$F$12,IF($E843='Lookup (hidden)'!$F$13,IF($D843='Lookup (hidden)'!$F$14,IF($F843='Lookup (hidden)'!$F$15,IF($G843='Lookup (hidden)'!$F$16,IF($H843='Lookup (hidden)'!$F$17,1,0),0),0),0),0),0)</f>
        <v>0</v>
      </c>
      <c r="B843" s="47" t="s">
        <v>73</v>
      </c>
      <c r="C843" s="59"/>
      <c r="D843" s="47" t="s">
        <v>37</v>
      </c>
      <c r="E843" s="47" t="s">
        <v>37</v>
      </c>
      <c r="F843" s="47" t="s">
        <v>37</v>
      </c>
      <c r="G843" s="47" t="s">
        <v>63</v>
      </c>
      <c r="H843" s="47" t="s">
        <v>72</v>
      </c>
      <c r="I843" s="47" t="s">
        <v>97</v>
      </c>
      <c r="J843" s="49">
        <v>0</v>
      </c>
      <c r="K843" s="49">
        <v>0</v>
      </c>
      <c r="L843" s="49">
        <v>0</v>
      </c>
      <c r="M843" s="48">
        <v>74651.979999998905</v>
      </c>
      <c r="N843" s="48">
        <v>516051.62000005401</v>
      </c>
      <c r="O843" s="48">
        <v>358660.149999986</v>
      </c>
      <c r="P843" s="48">
        <v>548115.98000005598</v>
      </c>
      <c r="Q843" s="48">
        <v>551848.37000012095</v>
      </c>
    </row>
    <row r="844" spans="1:17" x14ac:dyDescent="0.3">
      <c r="A844" s="34">
        <f>IF($B844='Lookup (hidden)'!$F$12,IF($E844='Lookup (hidden)'!$F$13,IF($D844='Lookup (hidden)'!$F$14,IF($F844='Lookup (hidden)'!$F$15,IF($G844='Lookup (hidden)'!$F$16,IF($H844='Lookup (hidden)'!$F$17,1,0),0),0),0),0),0)</f>
        <v>0</v>
      </c>
      <c r="B844" s="47" t="s">
        <v>73</v>
      </c>
      <c r="C844" s="59"/>
      <c r="D844" s="47" t="s">
        <v>37</v>
      </c>
      <c r="E844" s="47" t="s">
        <v>37</v>
      </c>
      <c r="F844" s="47" t="s">
        <v>37</v>
      </c>
      <c r="G844" s="47" t="s">
        <v>64</v>
      </c>
      <c r="H844" s="47" t="s">
        <v>72</v>
      </c>
      <c r="I844" s="47" t="s">
        <v>96</v>
      </c>
      <c r="J844" s="48">
        <v>3206537.3699989798</v>
      </c>
      <c r="K844" s="49">
        <v>3031490.9199993098</v>
      </c>
      <c r="L844" s="49">
        <v>3198129.1799989799</v>
      </c>
      <c r="M844" s="48">
        <v>2917566.34999996</v>
      </c>
      <c r="N844" s="48">
        <v>1412279.9999999399</v>
      </c>
      <c r="O844" s="48">
        <v>2062790.60999912</v>
      </c>
      <c r="P844" s="48">
        <v>1841452.4499995201</v>
      </c>
      <c r="Q844" s="48">
        <v>1805343.1700001699</v>
      </c>
    </row>
    <row r="845" spans="1:17" x14ac:dyDescent="0.3">
      <c r="A845" s="34">
        <f>IF($B845='Lookup (hidden)'!$F$12,IF($E845='Lookup (hidden)'!$F$13,IF($D845='Lookup (hidden)'!$F$14,IF($F845='Lookup (hidden)'!$F$15,IF($G845='Lookup (hidden)'!$F$16,IF($H845='Lookup (hidden)'!$F$17,1,0),0),0),0),0),0)</f>
        <v>0</v>
      </c>
      <c r="B845" s="47" t="s">
        <v>73</v>
      </c>
      <c r="C845" s="59"/>
      <c r="D845" s="47" t="s">
        <v>37</v>
      </c>
      <c r="E845" s="47" t="s">
        <v>37</v>
      </c>
      <c r="F845" s="47" t="s">
        <v>37</v>
      </c>
      <c r="G845" s="47" t="s">
        <v>64</v>
      </c>
      <c r="H845" s="47" t="s">
        <v>72</v>
      </c>
      <c r="I845" s="47" t="s">
        <v>97</v>
      </c>
      <c r="J845" s="49">
        <v>0</v>
      </c>
      <c r="K845" s="49">
        <v>0</v>
      </c>
      <c r="L845" s="49">
        <v>0</v>
      </c>
      <c r="M845" s="48">
        <v>254019.369999972</v>
      </c>
      <c r="N845" s="48">
        <v>1788699.6499996199</v>
      </c>
      <c r="O845" s="48">
        <v>1346842.5600004301</v>
      </c>
      <c r="P845" s="48">
        <v>1987496.6099995601</v>
      </c>
      <c r="Q845" s="48">
        <v>2058778.8699982199</v>
      </c>
    </row>
    <row r="846" spans="1:17" x14ac:dyDescent="0.3">
      <c r="A846" s="34">
        <f>IF($B846='Lookup (hidden)'!$F$12,IF($E846='Lookup (hidden)'!$F$13,IF($D846='Lookup (hidden)'!$F$14,IF($F846='Lookup (hidden)'!$F$15,IF($G846='Lookup (hidden)'!$F$16,IF($H846='Lookup (hidden)'!$F$17,1,0),0),0),0),0),0)</f>
        <v>0</v>
      </c>
      <c r="B846" s="47" t="s">
        <v>73</v>
      </c>
      <c r="C846" s="59"/>
      <c r="D846" s="47" t="s">
        <v>37</v>
      </c>
      <c r="E846" s="47" t="s">
        <v>37</v>
      </c>
      <c r="F846" s="47" t="s">
        <v>37</v>
      </c>
      <c r="G846" s="47" t="s">
        <v>63</v>
      </c>
      <c r="H846" s="47" t="s">
        <v>76</v>
      </c>
      <c r="I846" s="47" t="s">
        <v>96</v>
      </c>
      <c r="J846" s="49">
        <v>743177.05999999901</v>
      </c>
      <c r="K846" s="49">
        <v>668938.78000001097</v>
      </c>
      <c r="L846" s="49">
        <v>715880.23000000406</v>
      </c>
      <c r="M846" s="48">
        <v>674493.77000001306</v>
      </c>
      <c r="N846" s="48">
        <v>281150.240000005</v>
      </c>
      <c r="O846" s="48">
        <v>392104.54000000801</v>
      </c>
      <c r="P846" s="48">
        <v>326480.790000004</v>
      </c>
      <c r="Q846" s="48">
        <v>361675.50999999797</v>
      </c>
    </row>
    <row r="847" spans="1:17" x14ac:dyDescent="0.3">
      <c r="A847" s="34">
        <f>IF($B847='Lookup (hidden)'!$F$12,IF($E847='Lookup (hidden)'!$F$13,IF($D847='Lookup (hidden)'!$F$14,IF($F847='Lookup (hidden)'!$F$15,IF($G847='Lookup (hidden)'!$F$16,IF($H847='Lookup (hidden)'!$F$17,1,0),0),0),0),0),0)</f>
        <v>0</v>
      </c>
      <c r="B847" s="47" t="s">
        <v>73</v>
      </c>
      <c r="C847" s="59"/>
      <c r="D847" s="47" t="s">
        <v>37</v>
      </c>
      <c r="E847" s="47" t="s">
        <v>37</v>
      </c>
      <c r="F847" s="47" t="s">
        <v>37</v>
      </c>
      <c r="G847" s="47" t="s">
        <v>63</v>
      </c>
      <c r="H847" s="47" t="s">
        <v>76</v>
      </c>
      <c r="I847" s="47" t="s">
        <v>97</v>
      </c>
      <c r="J847" s="48">
        <v>5464.75</v>
      </c>
      <c r="K847" s="48">
        <v>2427.16</v>
      </c>
      <c r="L847" s="48">
        <v>2573.7800000000002</v>
      </c>
      <c r="M847" s="48">
        <v>40383.199999999903</v>
      </c>
      <c r="N847" s="48">
        <v>347281.63999999303</v>
      </c>
      <c r="O847" s="48">
        <v>287859.54999999597</v>
      </c>
      <c r="P847" s="48">
        <v>377050.93999998999</v>
      </c>
      <c r="Q847" s="48">
        <v>388894.57999999402</v>
      </c>
    </row>
    <row r="848" spans="1:17" x14ac:dyDescent="0.3">
      <c r="A848" s="34">
        <f>IF($B848='Lookup (hidden)'!$F$12,IF($E848='Lookup (hidden)'!$F$13,IF($D848='Lookup (hidden)'!$F$14,IF($F848='Lookup (hidden)'!$F$15,IF($G848='Lookup (hidden)'!$F$16,IF($H848='Lookup (hidden)'!$F$17,1,0),0),0),0),0),0)</f>
        <v>0</v>
      </c>
      <c r="B848" s="47" t="s">
        <v>73</v>
      </c>
      <c r="C848" s="59"/>
      <c r="D848" s="47" t="s">
        <v>37</v>
      </c>
      <c r="E848" s="47" t="s">
        <v>37</v>
      </c>
      <c r="F848" s="47" t="s">
        <v>37</v>
      </c>
      <c r="G848" s="47" t="s">
        <v>64</v>
      </c>
      <c r="H848" s="47" t="s">
        <v>76</v>
      </c>
      <c r="I848" s="47" t="s">
        <v>96</v>
      </c>
      <c r="J848" s="48">
        <v>5115743.0799989803</v>
      </c>
      <c r="K848" s="48">
        <v>5023622.6699991999</v>
      </c>
      <c r="L848" s="48">
        <v>5113949.1099989004</v>
      </c>
      <c r="M848" s="48">
        <v>4373192.2699999698</v>
      </c>
      <c r="N848" s="48">
        <v>1633280.37999954</v>
      </c>
      <c r="O848" s="48">
        <v>2220181.4599997499</v>
      </c>
      <c r="P848" s="48">
        <v>1874481.99999958</v>
      </c>
      <c r="Q848" s="48">
        <v>1854688.61000013</v>
      </c>
    </row>
    <row r="849" spans="1:17" x14ac:dyDescent="0.3">
      <c r="A849" s="34">
        <f>IF($B849='Lookup (hidden)'!$F$12,IF($E849='Lookup (hidden)'!$F$13,IF($D849='Lookup (hidden)'!$F$14,IF($F849='Lookup (hidden)'!$F$15,IF($G849='Lookup (hidden)'!$F$16,IF($H849='Lookup (hidden)'!$F$17,1,0),0),0),0),0),0)</f>
        <v>0</v>
      </c>
      <c r="B849" s="47" t="s">
        <v>73</v>
      </c>
      <c r="C849" s="59"/>
      <c r="D849" s="47" t="s">
        <v>37</v>
      </c>
      <c r="E849" s="47" t="s">
        <v>37</v>
      </c>
      <c r="F849" s="47" t="s">
        <v>37</v>
      </c>
      <c r="G849" s="47" t="s">
        <v>64</v>
      </c>
      <c r="H849" s="47" t="s">
        <v>76</v>
      </c>
      <c r="I849" s="47" t="s">
        <v>97</v>
      </c>
      <c r="J849" s="48">
        <v>2218.5</v>
      </c>
      <c r="K849" s="48">
        <v>3202.2</v>
      </c>
      <c r="L849" s="48">
        <v>3016.3</v>
      </c>
      <c r="M849" s="48">
        <v>428234.26999997901</v>
      </c>
      <c r="N849" s="48">
        <v>3109270.1499999901</v>
      </c>
      <c r="O849" s="48">
        <v>2575014.3200000999</v>
      </c>
      <c r="P849" s="48">
        <v>3324782.0799997998</v>
      </c>
      <c r="Q849" s="48">
        <v>3509115.8500004602</v>
      </c>
    </row>
    <row r="850" spans="1:17" x14ac:dyDescent="0.3">
      <c r="A850" s="34">
        <f>IF($B850='Lookup (hidden)'!$F$12,IF($E850='Lookup (hidden)'!$F$13,IF($D850='Lookup (hidden)'!$F$14,IF($F850='Lookup (hidden)'!$F$15,IF($G850='Lookup (hidden)'!$F$16,IF($H850='Lookup (hidden)'!$F$17,1,0),0),0),0),0),0)</f>
        <v>0</v>
      </c>
      <c r="B850" s="47" t="s">
        <v>73</v>
      </c>
      <c r="C850" s="59"/>
      <c r="D850" s="47" t="s">
        <v>37</v>
      </c>
      <c r="E850" s="47" t="s">
        <v>37</v>
      </c>
      <c r="F850" s="47" t="s">
        <v>37</v>
      </c>
      <c r="G850" s="47" t="s">
        <v>63</v>
      </c>
      <c r="H850" s="47" t="s">
        <v>79</v>
      </c>
      <c r="I850" s="47" t="s">
        <v>96</v>
      </c>
      <c r="J850" s="48">
        <v>12671.14</v>
      </c>
      <c r="K850" s="48">
        <v>12236.82</v>
      </c>
      <c r="L850" s="48">
        <v>13991.83</v>
      </c>
      <c r="M850" s="48">
        <v>12502.52</v>
      </c>
      <c r="N850" s="48">
        <v>6177.28</v>
      </c>
      <c r="O850" s="48">
        <v>9523.06</v>
      </c>
      <c r="P850" s="48">
        <v>10022.61</v>
      </c>
      <c r="Q850" s="48">
        <v>11440.18</v>
      </c>
    </row>
    <row r="851" spans="1:17" x14ac:dyDescent="0.3">
      <c r="A851" s="34">
        <f>IF($B851='Lookup (hidden)'!$F$12,IF($E851='Lookup (hidden)'!$F$13,IF($D851='Lookup (hidden)'!$F$14,IF($F851='Lookup (hidden)'!$F$15,IF($G851='Lookup (hidden)'!$F$16,IF($H851='Lookup (hidden)'!$F$17,1,0),0),0),0),0),0)</f>
        <v>0</v>
      </c>
      <c r="B851" s="47" t="s">
        <v>73</v>
      </c>
      <c r="C851" s="59"/>
      <c r="D851" s="47" t="s">
        <v>37</v>
      </c>
      <c r="E851" s="47" t="s">
        <v>37</v>
      </c>
      <c r="F851" s="47" t="s">
        <v>37</v>
      </c>
      <c r="G851" s="47" t="s">
        <v>63</v>
      </c>
      <c r="H851" s="47" t="s">
        <v>79</v>
      </c>
      <c r="I851" s="47" t="s">
        <v>97</v>
      </c>
      <c r="J851" s="49">
        <v>0</v>
      </c>
      <c r="K851" s="49">
        <v>0</v>
      </c>
      <c r="L851" s="49">
        <v>0</v>
      </c>
      <c r="M851" s="48">
        <v>1225.4000000000001</v>
      </c>
      <c r="N851" s="48">
        <v>10161.51</v>
      </c>
      <c r="O851" s="48">
        <v>9603.2999999999902</v>
      </c>
      <c r="P851" s="48">
        <v>12695.35</v>
      </c>
      <c r="Q851" s="48">
        <v>12234.81</v>
      </c>
    </row>
    <row r="852" spans="1:17" x14ac:dyDescent="0.3">
      <c r="A852" s="34">
        <f>IF($B852='Lookup (hidden)'!$F$12,IF($E852='Lookup (hidden)'!$F$13,IF($D852='Lookup (hidden)'!$F$14,IF($F852='Lookup (hidden)'!$F$15,IF($G852='Lookup (hidden)'!$F$16,IF($H852='Lookup (hidden)'!$F$17,1,0),0),0),0),0),0)</f>
        <v>0</v>
      </c>
      <c r="B852" s="47" t="s">
        <v>73</v>
      </c>
      <c r="C852" s="59"/>
      <c r="D852" s="47" t="s">
        <v>37</v>
      </c>
      <c r="E852" s="47" t="s">
        <v>37</v>
      </c>
      <c r="F852" s="47" t="s">
        <v>37</v>
      </c>
      <c r="G852" s="47" t="s">
        <v>64</v>
      </c>
      <c r="H852" s="47" t="s">
        <v>79</v>
      </c>
      <c r="I852" s="47" t="s">
        <v>96</v>
      </c>
      <c r="J852" s="49">
        <v>105899.079999999</v>
      </c>
      <c r="K852" s="49">
        <v>80158.079999998998</v>
      </c>
      <c r="L852" s="48">
        <v>87153.249999998894</v>
      </c>
      <c r="M852" s="48">
        <v>84185.93</v>
      </c>
      <c r="N852" s="48">
        <v>35548.210000000101</v>
      </c>
      <c r="O852" s="48">
        <v>57100.679999999797</v>
      </c>
      <c r="P852" s="48">
        <v>60326.479999999901</v>
      </c>
      <c r="Q852" s="48">
        <v>70725.6500000003</v>
      </c>
    </row>
    <row r="853" spans="1:17" x14ac:dyDescent="0.3">
      <c r="A853" s="34">
        <f>IF($B853='Lookup (hidden)'!$F$12,IF($E853='Lookup (hidden)'!$F$13,IF($D853='Lookup (hidden)'!$F$14,IF($F853='Lookup (hidden)'!$F$15,IF($G853='Lookup (hidden)'!$F$16,IF($H853='Lookup (hidden)'!$F$17,1,0),0),0),0),0),0)</f>
        <v>0</v>
      </c>
      <c r="B853" s="47" t="s">
        <v>73</v>
      </c>
      <c r="C853" s="59"/>
      <c r="D853" s="47" t="s">
        <v>37</v>
      </c>
      <c r="E853" s="47" t="s">
        <v>37</v>
      </c>
      <c r="F853" s="47" t="s">
        <v>37</v>
      </c>
      <c r="G853" s="47" t="s">
        <v>64</v>
      </c>
      <c r="H853" s="47" t="s">
        <v>79</v>
      </c>
      <c r="I853" s="47" t="s">
        <v>97</v>
      </c>
      <c r="J853" s="49">
        <v>0</v>
      </c>
      <c r="K853" s="49">
        <v>0</v>
      </c>
      <c r="L853" s="49">
        <v>0</v>
      </c>
      <c r="M853" s="48">
        <v>10997.99</v>
      </c>
      <c r="N853" s="48">
        <v>78420.419999998398</v>
      </c>
      <c r="O853" s="48">
        <v>55471.249999999302</v>
      </c>
      <c r="P853" s="48">
        <v>78210.359999998298</v>
      </c>
      <c r="Q853" s="48">
        <v>83698.859999997803</v>
      </c>
    </row>
    <row r="854" spans="1:17" x14ac:dyDescent="0.3">
      <c r="A854" s="34">
        <f>IF($B854='Lookup (hidden)'!$F$12,IF($E854='Lookup (hidden)'!$F$13,IF($D854='Lookup (hidden)'!$F$14,IF($F854='Lookup (hidden)'!$F$15,IF($G854='Lookup (hidden)'!$F$16,IF($H854='Lookup (hidden)'!$F$17,1,0),0),0),0),0),0)</f>
        <v>0</v>
      </c>
      <c r="B854" s="47" t="s">
        <v>69</v>
      </c>
      <c r="C854" s="59"/>
      <c r="D854" s="47" t="s">
        <v>37</v>
      </c>
      <c r="E854" s="47" t="s">
        <v>37</v>
      </c>
      <c r="F854" s="47" t="s">
        <v>37</v>
      </c>
      <c r="G854" s="47" t="s">
        <v>63</v>
      </c>
      <c r="H854" s="47" t="s">
        <v>72</v>
      </c>
      <c r="I854" s="47" t="s">
        <v>96</v>
      </c>
      <c r="J854" s="49">
        <v>4188489.8400010099</v>
      </c>
      <c r="K854" s="49">
        <v>3886093.6100008101</v>
      </c>
      <c r="L854" s="49">
        <v>4153803.5100009702</v>
      </c>
      <c r="M854" s="48">
        <v>3694656.1800007098</v>
      </c>
      <c r="N854" s="48">
        <v>1081597.6699999501</v>
      </c>
      <c r="O854" s="48">
        <v>1745371.0100002601</v>
      </c>
      <c r="P854" s="48">
        <v>1892305.0400002999</v>
      </c>
      <c r="Q854" s="48">
        <v>1779903.5700002699</v>
      </c>
    </row>
    <row r="855" spans="1:17" x14ac:dyDescent="0.3">
      <c r="A855" s="34">
        <f>IF($B855='Lookup (hidden)'!$F$12,IF($E855='Lookup (hidden)'!$F$13,IF($D855='Lookup (hidden)'!$F$14,IF($F855='Lookup (hidden)'!$F$15,IF($G855='Lookup (hidden)'!$F$16,IF($H855='Lookup (hidden)'!$F$17,1,0),0),0),0),0),0)</f>
        <v>0</v>
      </c>
      <c r="B855" s="47" t="s">
        <v>69</v>
      </c>
      <c r="C855" s="59"/>
      <c r="D855" s="47" t="s">
        <v>37</v>
      </c>
      <c r="E855" s="47" t="s">
        <v>37</v>
      </c>
      <c r="F855" s="47" t="s">
        <v>37</v>
      </c>
      <c r="G855" s="47" t="s">
        <v>63</v>
      </c>
      <c r="H855" s="47" t="s">
        <v>72</v>
      </c>
      <c r="I855" s="47" t="s">
        <v>97</v>
      </c>
      <c r="J855" s="48">
        <v>18753.87</v>
      </c>
      <c r="K855" s="48">
        <v>17834</v>
      </c>
      <c r="L855" s="48">
        <v>19237.21</v>
      </c>
      <c r="M855" s="48">
        <v>485585.36999996298</v>
      </c>
      <c r="N855" s="48">
        <v>2928143.98000118</v>
      </c>
      <c r="O855" s="48">
        <v>2513853.950001</v>
      </c>
      <c r="P855" s="48">
        <v>2777315.7000011699</v>
      </c>
      <c r="Q855" s="48">
        <v>3292844.85000154</v>
      </c>
    </row>
    <row r="856" spans="1:17" x14ac:dyDescent="0.3">
      <c r="A856" s="34">
        <f>IF($B856='Lookup (hidden)'!$F$12,IF($E856='Lookup (hidden)'!$F$13,IF($D856='Lookup (hidden)'!$F$14,IF($F856='Lookup (hidden)'!$F$15,IF($G856='Lookup (hidden)'!$F$16,IF($H856='Lookup (hidden)'!$F$17,1,0),0),0),0),0),0)</f>
        <v>0</v>
      </c>
      <c r="B856" s="47" t="s">
        <v>69</v>
      </c>
      <c r="C856" s="59"/>
      <c r="D856" s="47" t="s">
        <v>37</v>
      </c>
      <c r="E856" s="47" t="s">
        <v>37</v>
      </c>
      <c r="F856" s="47" t="s">
        <v>37</v>
      </c>
      <c r="G856" s="47" t="s">
        <v>64</v>
      </c>
      <c r="H856" s="47" t="s">
        <v>72</v>
      </c>
      <c r="I856" s="47" t="s">
        <v>96</v>
      </c>
      <c r="J856" s="48">
        <v>49834955.720196903</v>
      </c>
      <c r="K856" s="48">
        <v>47053403.200153902</v>
      </c>
      <c r="L856" s="48">
        <v>48877254.560188301</v>
      </c>
      <c r="M856" s="48">
        <v>43680884.300097801</v>
      </c>
      <c r="N856" s="48">
        <v>12388768.459989799</v>
      </c>
      <c r="O856" s="48">
        <v>18828932.809982501</v>
      </c>
      <c r="P856" s="48">
        <v>19764638.849984799</v>
      </c>
      <c r="Q856" s="48">
        <v>18467204.679983001</v>
      </c>
    </row>
    <row r="857" spans="1:17" x14ac:dyDescent="0.3">
      <c r="A857" s="34">
        <f>IF($B857='Lookup (hidden)'!$F$12,IF($E857='Lookup (hidden)'!$F$13,IF($D857='Lookup (hidden)'!$F$14,IF($F857='Lookup (hidden)'!$F$15,IF($G857='Lookup (hidden)'!$F$16,IF($H857='Lookup (hidden)'!$F$17,1,0),0),0),0),0),0)</f>
        <v>0</v>
      </c>
      <c r="B857" s="47" t="s">
        <v>69</v>
      </c>
      <c r="C857" s="59"/>
      <c r="D857" s="47" t="s">
        <v>37</v>
      </c>
      <c r="E857" s="47" t="s">
        <v>37</v>
      </c>
      <c r="F857" s="47" t="s">
        <v>37</v>
      </c>
      <c r="G857" s="47" t="s">
        <v>64</v>
      </c>
      <c r="H857" s="47" t="s">
        <v>72</v>
      </c>
      <c r="I857" s="47" t="s">
        <v>97</v>
      </c>
      <c r="J857" s="48">
        <v>144257.96000000101</v>
      </c>
      <c r="K857" s="48">
        <v>145527.980000001</v>
      </c>
      <c r="L857" s="48">
        <v>166081.34000000099</v>
      </c>
      <c r="M857" s="48">
        <v>6066006.6699967999</v>
      </c>
      <c r="N857" s="48">
        <v>40010142.790133998</v>
      </c>
      <c r="O857" s="48">
        <v>35001822.030094698</v>
      </c>
      <c r="P857" s="48">
        <v>37648528.230123498</v>
      </c>
      <c r="Q857" s="48">
        <v>43139218.520182103</v>
      </c>
    </row>
    <row r="858" spans="1:17" x14ac:dyDescent="0.3">
      <c r="A858" s="34">
        <f>IF($B858='Lookup (hidden)'!$F$12,IF($E858='Lookup (hidden)'!$F$13,IF($D858='Lookup (hidden)'!$F$14,IF($F858='Lookup (hidden)'!$F$15,IF($G858='Lookup (hidden)'!$F$16,IF($H858='Lookup (hidden)'!$F$17,1,0),0),0),0),0),0)</f>
        <v>0</v>
      </c>
      <c r="B858" s="47" t="s">
        <v>69</v>
      </c>
      <c r="C858" s="59"/>
      <c r="D858" s="47" t="s">
        <v>37</v>
      </c>
      <c r="E858" s="47" t="s">
        <v>37</v>
      </c>
      <c r="F858" s="47" t="s">
        <v>37</v>
      </c>
      <c r="G858" s="47" t="s">
        <v>63</v>
      </c>
      <c r="H858" s="47" t="s">
        <v>76</v>
      </c>
      <c r="I858" s="47" t="s">
        <v>96</v>
      </c>
      <c r="J858" s="48">
        <v>4306262.9400001802</v>
      </c>
      <c r="K858" s="48">
        <v>4084098.8600002499</v>
      </c>
      <c r="L858" s="48">
        <v>4193501.1100002299</v>
      </c>
      <c r="M858" s="48">
        <v>3848305.7000003201</v>
      </c>
      <c r="N858" s="48">
        <v>1752584.2299999399</v>
      </c>
      <c r="O858" s="48">
        <v>2320556.39999989</v>
      </c>
      <c r="P858" s="48">
        <v>2401217.7199999001</v>
      </c>
      <c r="Q858" s="48">
        <v>2379365.41999987</v>
      </c>
    </row>
    <row r="859" spans="1:17" x14ac:dyDescent="0.3">
      <c r="A859" s="34">
        <f>IF($B859='Lookup (hidden)'!$F$12,IF($E859='Lookup (hidden)'!$F$13,IF($D859='Lookup (hidden)'!$F$14,IF($F859='Lookup (hidden)'!$F$15,IF($G859='Lookup (hidden)'!$F$16,IF($H859='Lookup (hidden)'!$F$17,1,0),0),0),0),0),0)</f>
        <v>0</v>
      </c>
      <c r="B859" s="47" t="s">
        <v>69</v>
      </c>
      <c r="C859" s="59"/>
      <c r="D859" s="47" t="s">
        <v>37</v>
      </c>
      <c r="E859" s="47" t="s">
        <v>37</v>
      </c>
      <c r="F859" s="47" t="s">
        <v>37</v>
      </c>
      <c r="G859" s="47" t="s">
        <v>63</v>
      </c>
      <c r="H859" s="47" t="s">
        <v>76</v>
      </c>
      <c r="I859" s="47" t="s">
        <v>97</v>
      </c>
      <c r="J859" s="48">
        <v>25814.16</v>
      </c>
      <c r="K859" s="48">
        <v>25705.91</v>
      </c>
      <c r="L859" s="48">
        <v>33862.17</v>
      </c>
      <c r="M859" s="48">
        <v>255060.95</v>
      </c>
      <c r="N859" s="48">
        <v>2406000.6600000099</v>
      </c>
      <c r="O859" s="48">
        <v>2118150.4399999902</v>
      </c>
      <c r="P859" s="48">
        <v>2316403.06</v>
      </c>
      <c r="Q859" s="48">
        <v>2520128.26000001</v>
      </c>
    </row>
    <row r="860" spans="1:17" x14ac:dyDescent="0.3">
      <c r="A860" s="34">
        <f>IF($B860='Lookup (hidden)'!$F$12,IF($E860='Lookup (hidden)'!$F$13,IF($D860='Lookup (hidden)'!$F$14,IF($F860='Lookup (hidden)'!$F$15,IF($G860='Lookup (hidden)'!$F$16,IF($H860='Lookup (hidden)'!$F$17,1,0),0),0),0),0),0)</f>
        <v>0</v>
      </c>
      <c r="B860" s="47" t="s">
        <v>69</v>
      </c>
      <c r="C860" s="59"/>
      <c r="D860" s="47" t="s">
        <v>37</v>
      </c>
      <c r="E860" s="47" t="s">
        <v>37</v>
      </c>
      <c r="F860" s="47" t="s">
        <v>37</v>
      </c>
      <c r="G860" s="47" t="s">
        <v>64</v>
      </c>
      <c r="H860" s="47" t="s">
        <v>76</v>
      </c>
      <c r="I860" s="47" t="s">
        <v>96</v>
      </c>
      <c r="J860" s="48">
        <v>76596561.069979906</v>
      </c>
      <c r="K860" s="48">
        <v>71654524.280066505</v>
      </c>
      <c r="L860" s="49">
        <v>74246300.790024906</v>
      </c>
      <c r="M860" s="48">
        <v>66636387.070136502</v>
      </c>
      <c r="N860" s="48">
        <v>25403982.0499877</v>
      </c>
      <c r="O860" s="48">
        <v>30845158.849983901</v>
      </c>
      <c r="P860" s="48">
        <v>32703894.769981802</v>
      </c>
      <c r="Q860" s="48">
        <v>32618104.059984501</v>
      </c>
    </row>
    <row r="861" spans="1:17" x14ac:dyDescent="0.3">
      <c r="A861" s="34">
        <f>IF($B861='Lookup (hidden)'!$F$12,IF($E861='Lookup (hidden)'!$F$13,IF($D861='Lookup (hidden)'!$F$14,IF($F861='Lookup (hidden)'!$F$15,IF($G861='Lookup (hidden)'!$F$16,IF($H861='Lookup (hidden)'!$F$17,1,0),0),0),0),0),0)</f>
        <v>0</v>
      </c>
      <c r="B861" s="47" t="s">
        <v>69</v>
      </c>
      <c r="C861" s="59"/>
      <c r="D861" s="47" t="s">
        <v>37</v>
      </c>
      <c r="E861" s="47" t="s">
        <v>37</v>
      </c>
      <c r="F861" s="47" t="s">
        <v>37</v>
      </c>
      <c r="G861" s="47" t="s">
        <v>64</v>
      </c>
      <c r="H861" s="47" t="s">
        <v>76</v>
      </c>
      <c r="I861" s="47" t="s">
        <v>97</v>
      </c>
      <c r="J861" s="48">
        <v>165201.32</v>
      </c>
      <c r="K861" s="48">
        <v>157874.25</v>
      </c>
      <c r="L861" s="48">
        <v>207958.770000002</v>
      </c>
      <c r="M861" s="48">
        <v>5549096.4799999204</v>
      </c>
      <c r="N861" s="48">
        <v>52132313.920023501</v>
      </c>
      <c r="O861" s="48">
        <v>46106956.030013897</v>
      </c>
      <c r="P861" s="48">
        <v>48699941.930016197</v>
      </c>
      <c r="Q861" s="48">
        <v>52122942.690019898</v>
      </c>
    </row>
    <row r="862" spans="1:17" x14ac:dyDescent="0.3">
      <c r="A862" s="34">
        <f>IF($B862='Lookup (hidden)'!$F$12,IF($E862='Lookup (hidden)'!$F$13,IF($D862='Lookup (hidden)'!$F$14,IF($F862='Lookup (hidden)'!$F$15,IF($G862='Lookup (hidden)'!$F$16,IF($H862='Lookup (hidden)'!$F$17,1,0),0),0),0),0),0)</f>
        <v>0</v>
      </c>
      <c r="B862" s="47" t="s">
        <v>69</v>
      </c>
      <c r="C862" s="59"/>
      <c r="D862" s="47" t="s">
        <v>37</v>
      </c>
      <c r="E862" s="47" t="s">
        <v>37</v>
      </c>
      <c r="F862" s="47" t="s">
        <v>37</v>
      </c>
      <c r="G862" s="47" t="s">
        <v>63</v>
      </c>
      <c r="H862" s="47" t="s">
        <v>79</v>
      </c>
      <c r="I862" s="47" t="s">
        <v>96</v>
      </c>
      <c r="J862" s="49">
        <v>123835.89</v>
      </c>
      <c r="K862" s="49">
        <v>124211.86</v>
      </c>
      <c r="L862" s="49">
        <v>122485.82</v>
      </c>
      <c r="M862" s="48">
        <v>108287.88</v>
      </c>
      <c r="N862" s="48">
        <v>34775.800000000003</v>
      </c>
      <c r="O862" s="48">
        <v>54953.2</v>
      </c>
      <c r="P862" s="48">
        <v>67155.850000000006</v>
      </c>
      <c r="Q862" s="48">
        <v>63312.82</v>
      </c>
    </row>
    <row r="863" spans="1:17" x14ac:dyDescent="0.3">
      <c r="A863" s="34">
        <f>IF($B863='Lookup (hidden)'!$F$12,IF($E863='Lookup (hidden)'!$F$13,IF($D863='Lookup (hidden)'!$F$14,IF($F863='Lookup (hidden)'!$F$15,IF($G863='Lookup (hidden)'!$F$16,IF($H863='Lookup (hidden)'!$F$17,1,0),0),0),0),0),0)</f>
        <v>0</v>
      </c>
      <c r="B863" s="47" t="s">
        <v>69</v>
      </c>
      <c r="C863" s="59"/>
      <c r="D863" s="47" t="s">
        <v>37</v>
      </c>
      <c r="E863" s="47" t="s">
        <v>37</v>
      </c>
      <c r="F863" s="47" t="s">
        <v>37</v>
      </c>
      <c r="G863" s="47" t="s">
        <v>63</v>
      </c>
      <c r="H863" s="47" t="s">
        <v>79</v>
      </c>
      <c r="I863" s="47" t="s">
        <v>97</v>
      </c>
      <c r="J863" s="63" t="s">
        <v>99</v>
      </c>
      <c r="K863" s="48">
        <v>135</v>
      </c>
      <c r="L863" s="48">
        <v>347.25</v>
      </c>
      <c r="M863" s="48">
        <v>9854.4500000000007</v>
      </c>
      <c r="N863" s="48">
        <v>76954.22</v>
      </c>
      <c r="O863" s="48">
        <v>66360.38</v>
      </c>
      <c r="P863" s="48">
        <v>78263.780000000101</v>
      </c>
      <c r="Q863" s="48">
        <v>79357.56</v>
      </c>
    </row>
    <row r="864" spans="1:17" x14ac:dyDescent="0.3">
      <c r="A864" s="34">
        <f>IF($B864='Lookup (hidden)'!$F$12,IF($E864='Lookup (hidden)'!$F$13,IF($D864='Lookup (hidden)'!$F$14,IF($F864='Lookup (hidden)'!$F$15,IF($G864='Lookup (hidden)'!$F$16,IF($H864='Lookup (hidden)'!$F$17,1,0),0),0),0),0),0)</f>
        <v>0</v>
      </c>
      <c r="B864" s="47" t="s">
        <v>69</v>
      </c>
      <c r="C864" s="59"/>
      <c r="D864" s="47" t="s">
        <v>37</v>
      </c>
      <c r="E864" s="47" t="s">
        <v>37</v>
      </c>
      <c r="F864" s="47" t="s">
        <v>37</v>
      </c>
      <c r="G864" s="47" t="s">
        <v>64</v>
      </c>
      <c r="H864" s="47" t="s">
        <v>79</v>
      </c>
      <c r="I864" s="47" t="s">
        <v>96</v>
      </c>
      <c r="J864" s="48">
        <v>1395676.2699999399</v>
      </c>
      <c r="K864" s="48">
        <v>1201114.26999995</v>
      </c>
      <c r="L864" s="48">
        <v>1398537.31999995</v>
      </c>
      <c r="M864" s="48">
        <v>1287809.1699999501</v>
      </c>
      <c r="N864" s="48">
        <v>348252.06999999599</v>
      </c>
      <c r="O864" s="48">
        <v>517898.67999998899</v>
      </c>
      <c r="P864" s="48">
        <v>643850.38999999303</v>
      </c>
      <c r="Q864" s="48">
        <v>656273.69999999099</v>
      </c>
    </row>
    <row r="865" spans="1:17" x14ac:dyDescent="0.3">
      <c r="A865" s="34">
        <f>IF($B865='Lookup (hidden)'!$F$12,IF($E865='Lookup (hidden)'!$F$13,IF($D865='Lookup (hidden)'!$F$14,IF($F865='Lookup (hidden)'!$F$15,IF($G865='Lookup (hidden)'!$F$16,IF($H865='Lookup (hidden)'!$F$17,1,0),0),0),0),0),0)</f>
        <v>0</v>
      </c>
      <c r="B865" s="47" t="s">
        <v>69</v>
      </c>
      <c r="C865" s="59"/>
      <c r="D865" s="47" t="s">
        <v>37</v>
      </c>
      <c r="E865" s="47" t="s">
        <v>37</v>
      </c>
      <c r="F865" s="47" t="s">
        <v>37</v>
      </c>
      <c r="G865" s="47" t="s">
        <v>64</v>
      </c>
      <c r="H865" s="47" t="s">
        <v>79</v>
      </c>
      <c r="I865" s="47" t="s">
        <v>97</v>
      </c>
      <c r="J865" s="63" t="s">
        <v>100</v>
      </c>
      <c r="K865" s="48">
        <v>1207.3499999999999</v>
      </c>
      <c r="L865" s="48">
        <v>1356.85</v>
      </c>
      <c r="M865" s="48">
        <v>122087.61</v>
      </c>
      <c r="N865" s="48">
        <v>1104992.8</v>
      </c>
      <c r="O865" s="48">
        <v>910634.4</v>
      </c>
      <c r="P865" s="48">
        <v>1015538.57</v>
      </c>
      <c r="Q865" s="48">
        <v>1195389.0600000101</v>
      </c>
    </row>
  </sheetData>
  <autoFilter ref="A1:Q865" xr:uid="{E80F7C10-3F52-4E93-A08E-3E5E780249CF}"/>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072DF-36CF-455C-BD99-9E8E27BE5EEE}">
  <sheetPr>
    <tabColor rgb="FF808080"/>
  </sheetPr>
  <dimension ref="A1:Q865"/>
  <sheetViews>
    <sheetView showGridLines="0" zoomScaleNormal="100" workbookViewId="0"/>
  </sheetViews>
  <sheetFormatPr defaultColWidth="8.59765625" defaultRowHeight="14.4" x14ac:dyDescent="0.3"/>
  <cols>
    <col min="1" max="16384" width="8.59765625" style="34"/>
  </cols>
  <sheetData>
    <row r="1" spans="1:17" x14ac:dyDescent="0.3">
      <c r="A1" s="46" t="s">
        <v>86</v>
      </c>
      <c r="B1" s="46" t="s">
        <v>33</v>
      </c>
      <c r="C1" s="46" t="s">
        <v>87</v>
      </c>
      <c r="D1" s="46" t="s">
        <v>38</v>
      </c>
      <c r="E1" s="46" t="s">
        <v>36</v>
      </c>
      <c r="F1" s="46" t="s">
        <v>67</v>
      </c>
      <c r="G1" s="46" t="s">
        <v>68</v>
      </c>
      <c r="H1" s="46" t="s">
        <v>35</v>
      </c>
      <c r="I1" s="46" t="s">
        <v>51</v>
      </c>
      <c r="J1" s="45" t="s">
        <v>88</v>
      </c>
      <c r="K1" s="45" t="s">
        <v>89</v>
      </c>
      <c r="L1" s="45" t="s">
        <v>90</v>
      </c>
      <c r="M1" s="45" t="s">
        <v>91</v>
      </c>
      <c r="N1" s="45" t="s">
        <v>92</v>
      </c>
      <c r="O1" s="45" t="s">
        <v>93</v>
      </c>
      <c r="P1" s="45" t="s">
        <v>94</v>
      </c>
      <c r="Q1" s="44" t="s">
        <v>95</v>
      </c>
    </row>
    <row r="2" spans="1:17" x14ac:dyDescent="0.3">
      <c r="A2" s="34">
        <f>IF($B2='Lookup (hidden)'!$F$12,IF($E2='Lookup (hidden)'!$F$13,IF($D2='Lookup (hidden)'!$F$14,IF($F2='Lookup (hidden)'!$F$15,IF($G2='Lookup (hidden)'!$F$16,IF($H2='Lookup (hidden)'!$F$17,1,0),0),0),0),0),0)</f>
        <v>0</v>
      </c>
      <c r="B2" s="60" t="s">
        <v>80</v>
      </c>
      <c r="C2" s="60"/>
      <c r="D2" s="60" t="s">
        <v>37</v>
      </c>
      <c r="E2" s="60" t="s">
        <v>37</v>
      </c>
      <c r="F2" s="60" t="s">
        <v>37</v>
      </c>
      <c r="G2" s="60" t="s">
        <v>37</v>
      </c>
      <c r="H2" s="60" t="s">
        <v>81</v>
      </c>
      <c r="I2" s="60" t="s">
        <v>96</v>
      </c>
      <c r="J2" s="61">
        <v>295958</v>
      </c>
      <c r="K2" s="61">
        <v>291543</v>
      </c>
      <c r="L2" s="61">
        <v>298345</v>
      </c>
      <c r="M2" s="61">
        <v>296783</v>
      </c>
      <c r="N2" s="61">
        <v>159548</v>
      </c>
      <c r="O2" s="61">
        <v>219631</v>
      </c>
      <c r="P2" s="61">
        <v>219430</v>
      </c>
      <c r="Q2" s="61">
        <v>225928</v>
      </c>
    </row>
    <row r="3" spans="1:17" x14ac:dyDescent="0.3">
      <c r="A3" s="34">
        <f>IF($B3='Lookup (hidden)'!$F$12,IF($E3='Lookup (hidden)'!$F$13,IF($D3='Lookup (hidden)'!$F$14,IF($F3='Lookup (hidden)'!$F$15,IF($G3='Lookup (hidden)'!$F$16,IF($H3='Lookup (hidden)'!$F$17,1,0),0),0),0),0),0)</f>
        <v>0</v>
      </c>
      <c r="B3" s="60" t="s">
        <v>80</v>
      </c>
      <c r="C3" s="60"/>
      <c r="D3" s="60" t="s">
        <v>37</v>
      </c>
      <c r="E3" s="60" t="s">
        <v>37</v>
      </c>
      <c r="F3" s="60" t="s">
        <v>37</v>
      </c>
      <c r="G3" s="60" t="s">
        <v>37</v>
      </c>
      <c r="H3" s="60" t="s">
        <v>81</v>
      </c>
      <c r="I3" s="60" t="s">
        <v>97</v>
      </c>
      <c r="J3" s="61">
        <v>18786</v>
      </c>
      <c r="K3" s="61">
        <v>20579</v>
      </c>
      <c r="L3" s="61">
        <v>21224</v>
      </c>
      <c r="M3" s="61">
        <v>46995</v>
      </c>
      <c r="N3" s="61">
        <v>190866</v>
      </c>
      <c r="O3" s="61">
        <v>146081</v>
      </c>
      <c r="P3" s="61">
        <v>163016</v>
      </c>
      <c r="Q3" s="61">
        <v>174958</v>
      </c>
    </row>
    <row r="4" spans="1:17" x14ac:dyDescent="0.3">
      <c r="A4" s="34">
        <f>IF($B4='Lookup (hidden)'!$F$12,IF($E4='Lookup (hidden)'!$F$13,IF($D4='Lookup (hidden)'!$F$14,IF($F4='Lookup (hidden)'!$F$15,IF($G4='Lookup (hidden)'!$F$16,IF($H4='Lookup (hidden)'!$F$17,1,0),0),0),0),0),0)</f>
        <v>0</v>
      </c>
      <c r="B4" s="60" t="s">
        <v>82</v>
      </c>
      <c r="C4" s="60"/>
      <c r="D4" s="60" t="s">
        <v>37</v>
      </c>
      <c r="E4" s="60" t="s">
        <v>37</v>
      </c>
      <c r="F4" s="60" t="s">
        <v>37</v>
      </c>
      <c r="G4" s="60" t="s">
        <v>37</v>
      </c>
      <c r="H4" s="60" t="s">
        <v>81</v>
      </c>
      <c r="I4" s="60" t="s">
        <v>96</v>
      </c>
      <c r="J4" s="61">
        <v>280735</v>
      </c>
      <c r="K4" s="61">
        <v>277841</v>
      </c>
      <c r="L4" s="61">
        <v>283169</v>
      </c>
      <c r="M4" s="61">
        <v>268375</v>
      </c>
      <c r="N4" s="61">
        <v>87432</v>
      </c>
      <c r="O4" s="61">
        <v>107663</v>
      </c>
      <c r="P4" s="61">
        <v>111805</v>
      </c>
      <c r="Q4" s="61">
        <v>119953</v>
      </c>
    </row>
    <row r="5" spans="1:17" x14ac:dyDescent="0.3">
      <c r="A5" s="34">
        <f>IF($B5='Lookup (hidden)'!$F$12,IF($E5='Lookup (hidden)'!$F$13,IF($D5='Lookup (hidden)'!$F$14,IF($F5='Lookup (hidden)'!$F$15,IF($G5='Lookup (hidden)'!$F$16,IF($H5='Lookup (hidden)'!$F$17,1,0),0),0),0),0),0)</f>
        <v>0</v>
      </c>
      <c r="B5" s="60" t="s">
        <v>82</v>
      </c>
      <c r="C5" s="60"/>
      <c r="D5" s="60" t="s">
        <v>37</v>
      </c>
      <c r="E5" s="60" t="s">
        <v>37</v>
      </c>
      <c r="F5" s="60" t="s">
        <v>37</v>
      </c>
      <c r="G5" s="60" t="s">
        <v>37</v>
      </c>
      <c r="H5" s="60" t="s">
        <v>81</v>
      </c>
      <c r="I5" s="60" t="s">
        <v>97</v>
      </c>
      <c r="J5" s="61">
        <v>3897</v>
      </c>
      <c r="K5" s="61">
        <v>4566</v>
      </c>
      <c r="L5" s="61">
        <v>5421</v>
      </c>
      <c r="M5" s="61">
        <v>63342</v>
      </c>
      <c r="N5" s="61">
        <v>258176</v>
      </c>
      <c r="O5" s="61">
        <v>245184</v>
      </c>
      <c r="P5" s="61">
        <v>259891</v>
      </c>
      <c r="Q5" s="61">
        <v>271610</v>
      </c>
    </row>
    <row r="6" spans="1:17" x14ac:dyDescent="0.3">
      <c r="A6" s="34">
        <f>IF($B6='Lookup (hidden)'!$F$12,IF($E6='Lookup (hidden)'!$F$13,IF($D6='Lookup (hidden)'!$F$14,IF($F6='Lookup (hidden)'!$F$15,IF($G6='Lookup (hidden)'!$F$16,IF($H6='Lookup (hidden)'!$F$17,1,0),0),0),0),0),0)</f>
        <v>0</v>
      </c>
      <c r="B6" s="60" t="s">
        <v>73</v>
      </c>
      <c r="C6" s="60"/>
      <c r="D6" s="60" t="s">
        <v>37</v>
      </c>
      <c r="E6" s="60" t="s">
        <v>37</v>
      </c>
      <c r="F6" s="60" t="s">
        <v>37</v>
      </c>
      <c r="G6" s="60" t="s">
        <v>37</v>
      </c>
      <c r="H6" s="60" t="s">
        <v>81</v>
      </c>
      <c r="I6" s="60" t="s">
        <v>96</v>
      </c>
      <c r="J6" s="61">
        <v>63520</v>
      </c>
      <c r="K6" s="61">
        <v>61575</v>
      </c>
      <c r="L6" s="61">
        <v>64400</v>
      </c>
      <c r="M6" s="61">
        <v>59793</v>
      </c>
      <c r="N6" s="61">
        <v>25616</v>
      </c>
      <c r="O6" s="61">
        <v>38485</v>
      </c>
      <c r="P6" s="61">
        <v>36526</v>
      </c>
      <c r="Q6" s="61">
        <v>34179</v>
      </c>
    </row>
    <row r="7" spans="1:17" x14ac:dyDescent="0.3">
      <c r="A7" s="34">
        <f>IF($B7='Lookup (hidden)'!$F$12,IF($E7='Lookup (hidden)'!$F$13,IF($D7='Lookup (hidden)'!$F$14,IF($F7='Lookup (hidden)'!$F$15,IF($G7='Lookup (hidden)'!$F$16,IF($H7='Lookup (hidden)'!$F$17,1,0),0),0),0),0),0)</f>
        <v>0</v>
      </c>
      <c r="B7" s="60" t="s">
        <v>73</v>
      </c>
      <c r="C7" s="60"/>
      <c r="D7" s="60" t="s">
        <v>37</v>
      </c>
      <c r="E7" s="60" t="s">
        <v>37</v>
      </c>
      <c r="F7" s="60" t="s">
        <v>37</v>
      </c>
      <c r="G7" s="60" t="s">
        <v>37</v>
      </c>
      <c r="H7" s="60" t="s">
        <v>81</v>
      </c>
      <c r="I7" s="60" t="s">
        <v>97</v>
      </c>
      <c r="J7" s="61">
        <v>88</v>
      </c>
      <c r="K7" s="61">
        <v>82</v>
      </c>
      <c r="L7" s="61">
        <v>78</v>
      </c>
      <c r="M7" s="61">
        <v>11159</v>
      </c>
      <c r="N7" s="61">
        <v>46212</v>
      </c>
      <c r="O7" s="61">
        <v>36469</v>
      </c>
      <c r="P7" s="61">
        <v>48255</v>
      </c>
      <c r="Q7" s="61">
        <v>48799</v>
      </c>
    </row>
    <row r="8" spans="1:17" x14ac:dyDescent="0.3">
      <c r="A8" s="34">
        <f>IF($B8='Lookup (hidden)'!$F$12,IF($E8='Lookup (hidden)'!$F$13,IF($D8='Lookup (hidden)'!$F$14,IF($F8='Lookup (hidden)'!$F$15,IF($G8='Lookup (hidden)'!$F$16,IF($H8='Lookup (hidden)'!$F$17,1,0),0),0),0),0),0)</f>
        <v>1</v>
      </c>
      <c r="B8" s="60" t="s">
        <v>69</v>
      </c>
      <c r="C8" s="60"/>
      <c r="D8" s="60" t="s">
        <v>37</v>
      </c>
      <c r="E8" s="60" t="s">
        <v>37</v>
      </c>
      <c r="F8" s="60" t="s">
        <v>37</v>
      </c>
      <c r="G8" s="60" t="s">
        <v>37</v>
      </c>
      <c r="H8" s="60" t="s">
        <v>81</v>
      </c>
      <c r="I8" s="60" t="s">
        <v>96</v>
      </c>
      <c r="J8" s="61">
        <v>744996</v>
      </c>
      <c r="K8" s="61">
        <v>717239</v>
      </c>
      <c r="L8" s="61">
        <v>738749</v>
      </c>
      <c r="M8" s="61">
        <v>681114</v>
      </c>
      <c r="N8" s="61">
        <v>187659</v>
      </c>
      <c r="O8" s="61">
        <v>283335</v>
      </c>
      <c r="P8" s="61">
        <v>305048</v>
      </c>
      <c r="Q8" s="61">
        <v>279486</v>
      </c>
    </row>
    <row r="9" spans="1:17" x14ac:dyDescent="0.3">
      <c r="A9" s="34">
        <f>IF($B9='Lookup (hidden)'!$F$12,IF($E9='Lookup (hidden)'!$F$13,IF($D9='Lookup (hidden)'!$F$14,IF($F9='Lookup (hidden)'!$F$15,IF($G9='Lookup (hidden)'!$F$16,IF($H9='Lookup (hidden)'!$F$17,1,0),0),0),0),0),0)</f>
        <v>1</v>
      </c>
      <c r="B9" s="60" t="s">
        <v>69</v>
      </c>
      <c r="C9" s="60"/>
      <c r="D9" s="60" t="s">
        <v>37</v>
      </c>
      <c r="E9" s="60" t="s">
        <v>37</v>
      </c>
      <c r="F9" s="60" t="s">
        <v>37</v>
      </c>
      <c r="G9" s="60" t="s">
        <v>37</v>
      </c>
      <c r="H9" s="60" t="s">
        <v>81</v>
      </c>
      <c r="I9" s="60" t="s">
        <v>97</v>
      </c>
      <c r="J9" s="61">
        <v>11453</v>
      </c>
      <c r="K9" s="61">
        <v>11734</v>
      </c>
      <c r="L9" s="61">
        <v>13191</v>
      </c>
      <c r="M9" s="61">
        <v>163862</v>
      </c>
      <c r="N9" s="61">
        <v>610111</v>
      </c>
      <c r="O9" s="61">
        <v>577134</v>
      </c>
      <c r="P9" s="61">
        <v>602829</v>
      </c>
      <c r="Q9" s="61">
        <v>666246</v>
      </c>
    </row>
    <row r="10" spans="1:17" x14ac:dyDescent="0.3">
      <c r="A10" s="34">
        <f>IF($B10='Lookup (hidden)'!$F$12,IF($E10='Lookup (hidden)'!$F$13,IF($D10='Lookup (hidden)'!$F$14,IF($F10='Lookup (hidden)'!$F$15,IF($G10='Lookup (hidden)'!$F$16,IF($H10='Lookup (hidden)'!$F$17,1,0),0),0),0),0),0)</f>
        <v>0</v>
      </c>
      <c r="B10" s="60" t="s">
        <v>77</v>
      </c>
      <c r="C10" s="60"/>
      <c r="D10" s="60" t="s">
        <v>37</v>
      </c>
      <c r="E10" s="60" t="s">
        <v>37</v>
      </c>
      <c r="F10" s="60" t="s">
        <v>37</v>
      </c>
      <c r="G10" s="60" t="s">
        <v>37</v>
      </c>
      <c r="H10" s="60" t="s">
        <v>81</v>
      </c>
      <c r="I10" s="60" t="s">
        <v>96</v>
      </c>
      <c r="J10" s="61">
        <v>43400</v>
      </c>
      <c r="K10" s="61">
        <v>43444</v>
      </c>
      <c r="L10" s="61">
        <v>44873</v>
      </c>
      <c r="M10" s="61">
        <v>42127</v>
      </c>
      <c r="N10" s="61">
        <v>7539</v>
      </c>
      <c r="O10" s="61">
        <v>23088</v>
      </c>
      <c r="P10" s="61">
        <v>21253</v>
      </c>
      <c r="Q10" s="61">
        <v>20781</v>
      </c>
    </row>
    <row r="11" spans="1:17" x14ac:dyDescent="0.3">
      <c r="A11" s="34">
        <f>IF($B11='Lookup (hidden)'!$F$12,IF($E11='Lookup (hidden)'!$F$13,IF($D11='Lookup (hidden)'!$F$14,IF($F11='Lookup (hidden)'!$F$15,IF($G11='Lookup (hidden)'!$F$16,IF($H11='Lookup (hidden)'!$F$17,1,0),0),0),0),0),0)</f>
        <v>0</v>
      </c>
      <c r="B11" s="60" t="s">
        <v>77</v>
      </c>
      <c r="C11" s="60"/>
      <c r="D11" s="60" t="s">
        <v>37</v>
      </c>
      <c r="E11" s="60" t="s">
        <v>37</v>
      </c>
      <c r="F11" s="60" t="s">
        <v>37</v>
      </c>
      <c r="G11" s="60" t="s">
        <v>37</v>
      </c>
      <c r="H11" s="60" t="s">
        <v>81</v>
      </c>
      <c r="I11" s="60" t="s">
        <v>97</v>
      </c>
      <c r="J11" s="61">
        <v>0</v>
      </c>
      <c r="K11" s="61">
        <v>0</v>
      </c>
      <c r="L11" s="61">
        <v>0</v>
      </c>
      <c r="M11" s="61">
        <v>8537</v>
      </c>
      <c r="N11" s="61">
        <v>20017</v>
      </c>
      <c r="O11" s="61">
        <v>32370</v>
      </c>
      <c r="P11" s="61">
        <v>37420</v>
      </c>
      <c r="Q11" s="61">
        <v>15236</v>
      </c>
    </row>
    <row r="12" spans="1:17" x14ac:dyDescent="0.3">
      <c r="A12" s="34">
        <f>IF($B12='Lookup (hidden)'!$F$12,IF($E12='Lookup (hidden)'!$F$13,IF($D12='Lookup (hidden)'!$F$14,IF($F12='Lookup (hidden)'!$F$15,IF($G12='Lookup (hidden)'!$F$16,IF($H12='Lookup (hidden)'!$F$17,1,0),0),0),0),0),0)</f>
        <v>0</v>
      </c>
      <c r="B12" s="60" t="s">
        <v>80</v>
      </c>
      <c r="C12" s="60"/>
      <c r="D12" s="60" t="s">
        <v>58</v>
      </c>
      <c r="E12" s="60" t="s">
        <v>37</v>
      </c>
      <c r="F12" s="60" t="s">
        <v>37</v>
      </c>
      <c r="G12" s="60" t="s">
        <v>37</v>
      </c>
      <c r="H12" s="60" t="s">
        <v>81</v>
      </c>
      <c r="I12" s="60" t="s">
        <v>96</v>
      </c>
      <c r="J12" s="61">
        <v>22147</v>
      </c>
      <c r="K12" s="61">
        <v>20212</v>
      </c>
      <c r="L12" s="61">
        <v>23123</v>
      </c>
      <c r="M12" s="61">
        <v>22993</v>
      </c>
      <c r="N12" s="61">
        <v>10769</v>
      </c>
      <c r="O12" s="61">
        <v>16275</v>
      </c>
      <c r="P12" s="61">
        <v>18289</v>
      </c>
      <c r="Q12" s="61">
        <v>21029</v>
      </c>
    </row>
    <row r="13" spans="1:17" x14ac:dyDescent="0.3">
      <c r="A13" s="34">
        <f>IF($B13='Lookup (hidden)'!$F$12,IF($E13='Lookup (hidden)'!$F$13,IF($D13='Lookup (hidden)'!$F$14,IF($F13='Lookup (hidden)'!$F$15,IF($G13='Lookup (hidden)'!$F$16,IF($H13='Lookup (hidden)'!$F$17,1,0),0),0),0),0),0)</f>
        <v>0</v>
      </c>
      <c r="B13" s="60" t="s">
        <v>80</v>
      </c>
      <c r="C13" s="60"/>
      <c r="D13" s="60" t="s">
        <v>58</v>
      </c>
      <c r="E13" s="60" t="s">
        <v>37</v>
      </c>
      <c r="F13" s="60" t="s">
        <v>37</v>
      </c>
      <c r="G13" s="60" t="s">
        <v>37</v>
      </c>
      <c r="H13" s="60" t="s">
        <v>81</v>
      </c>
      <c r="I13" s="60" t="s">
        <v>97</v>
      </c>
      <c r="J13" s="61">
        <v>1503</v>
      </c>
      <c r="K13" s="61">
        <v>1327</v>
      </c>
      <c r="L13" s="61">
        <v>1809</v>
      </c>
      <c r="M13" s="61">
        <v>3727</v>
      </c>
      <c r="N13" s="61">
        <v>13515</v>
      </c>
      <c r="O13" s="61">
        <v>10153</v>
      </c>
      <c r="P13" s="61">
        <v>11961</v>
      </c>
      <c r="Q13" s="61">
        <v>12989</v>
      </c>
    </row>
    <row r="14" spans="1:17" x14ac:dyDescent="0.3">
      <c r="A14" s="34">
        <f>IF($B14='Lookup (hidden)'!$F$12,IF($E14='Lookup (hidden)'!$F$13,IF($D14='Lookup (hidden)'!$F$14,IF($F14='Lookup (hidden)'!$F$15,IF($G14='Lookup (hidden)'!$F$16,IF($H14='Lookup (hidden)'!$F$17,1,0),0),0),0),0),0)</f>
        <v>0</v>
      </c>
      <c r="B14" s="60" t="s">
        <v>80</v>
      </c>
      <c r="C14" s="60"/>
      <c r="D14" s="60" t="s">
        <v>59</v>
      </c>
      <c r="E14" s="60" t="s">
        <v>37</v>
      </c>
      <c r="F14" s="60" t="s">
        <v>37</v>
      </c>
      <c r="G14" s="60" t="s">
        <v>37</v>
      </c>
      <c r="H14" s="60" t="s">
        <v>81</v>
      </c>
      <c r="I14" s="60" t="s">
        <v>96</v>
      </c>
      <c r="J14" s="61">
        <v>233116</v>
      </c>
      <c r="K14" s="61">
        <v>230697</v>
      </c>
      <c r="L14" s="61">
        <v>234622</v>
      </c>
      <c r="M14" s="61">
        <v>235041</v>
      </c>
      <c r="N14" s="61">
        <v>125306</v>
      </c>
      <c r="O14" s="61">
        <v>171414</v>
      </c>
      <c r="P14" s="61">
        <v>170296</v>
      </c>
      <c r="Q14" s="61">
        <v>173949</v>
      </c>
    </row>
    <row r="15" spans="1:17" x14ac:dyDescent="0.3">
      <c r="A15" s="34">
        <f>IF($B15='Lookup (hidden)'!$F$12,IF($E15='Lookup (hidden)'!$F$13,IF($D15='Lookup (hidden)'!$F$14,IF($F15='Lookup (hidden)'!$F$15,IF($G15='Lookup (hidden)'!$F$16,IF($H15='Lookup (hidden)'!$F$17,1,0),0),0),0),0),0)</f>
        <v>0</v>
      </c>
      <c r="B15" s="60" t="s">
        <v>80</v>
      </c>
      <c r="C15" s="60"/>
      <c r="D15" s="60" t="s">
        <v>59</v>
      </c>
      <c r="E15" s="60" t="s">
        <v>37</v>
      </c>
      <c r="F15" s="60" t="s">
        <v>37</v>
      </c>
      <c r="G15" s="60" t="s">
        <v>37</v>
      </c>
      <c r="H15" s="60" t="s">
        <v>81</v>
      </c>
      <c r="I15" s="60" t="s">
        <v>97</v>
      </c>
      <c r="J15" s="61">
        <v>14131</v>
      </c>
      <c r="K15" s="61">
        <v>15906</v>
      </c>
      <c r="L15" s="61">
        <v>15961</v>
      </c>
      <c r="M15" s="61">
        <v>36124</v>
      </c>
      <c r="N15" s="61">
        <v>148647</v>
      </c>
      <c r="O15" s="61">
        <v>114546</v>
      </c>
      <c r="P15" s="61">
        <v>127545</v>
      </c>
      <c r="Q15" s="61">
        <v>136661</v>
      </c>
    </row>
    <row r="16" spans="1:17" x14ac:dyDescent="0.3">
      <c r="A16" s="34">
        <f>IF($B16='Lookup (hidden)'!$F$12,IF($E16='Lookup (hidden)'!$F$13,IF($D16='Lookup (hidden)'!$F$14,IF($F16='Lookup (hidden)'!$F$15,IF($G16='Lookup (hidden)'!$F$16,IF($H16='Lookup (hidden)'!$F$17,1,0),0),0),0),0),0)</f>
        <v>0</v>
      </c>
      <c r="B16" s="60" t="s">
        <v>80</v>
      </c>
      <c r="C16" s="60"/>
      <c r="D16" s="60" t="s">
        <v>60</v>
      </c>
      <c r="E16" s="60" t="s">
        <v>37</v>
      </c>
      <c r="F16" s="60" t="s">
        <v>37</v>
      </c>
      <c r="G16" s="60" t="s">
        <v>37</v>
      </c>
      <c r="H16" s="60" t="s">
        <v>81</v>
      </c>
      <c r="I16" s="60" t="s">
        <v>96</v>
      </c>
      <c r="J16" s="61">
        <v>41029</v>
      </c>
      <c r="K16" s="61">
        <v>40906</v>
      </c>
      <c r="L16" s="61">
        <v>40878</v>
      </c>
      <c r="M16" s="61">
        <v>39026</v>
      </c>
      <c r="N16" s="61">
        <v>23605</v>
      </c>
      <c r="O16" s="61">
        <v>32149</v>
      </c>
      <c r="P16" s="61">
        <v>31014</v>
      </c>
      <c r="Q16" s="61">
        <v>31180</v>
      </c>
    </row>
    <row r="17" spans="1:17" x14ac:dyDescent="0.3">
      <c r="A17" s="34">
        <f>IF($B17='Lookup (hidden)'!$F$12,IF($E17='Lookup (hidden)'!$F$13,IF($D17='Lookup (hidden)'!$F$14,IF($F17='Lookup (hidden)'!$F$15,IF($G17='Lookup (hidden)'!$F$16,IF($H17='Lookup (hidden)'!$F$17,1,0),0),0),0),0),0)</f>
        <v>0</v>
      </c>
      <c r="B17" s="60" t="s">
        <v>80</v>
      </c>
      <c r="C17" s="60"/>
      <c r="D17" s="60" t="s">
        <v>60</v>
      </c>
      <c r="E17" s="60" t="s">
        <v>37</v>
      </c>
      <c r="F17" s="60" t="s">
        <v>37</v>
      </c>
      <c r="G17" s="60" t="s">
        <v>37</v>
      </c>
      <c r="H17" s="60" t="s">
        <v>81</v>
      </c>
      <c r="I17" s="60" t="s">
        <v>97</v>
      </c>
      <c r="J17" s="61">
        <v>3159</v>
      </c>
      <c r="K17" s="61">
        <v>3355</v>
      </c>
      <c r="L17" s="61">
        <v>3463</v>
      </c>
      <c r="M17" s="61">
        <v>7157</v>
      </c>
      <c r="N17" s="61">
        <v>28914</v>
      </c>
      <c r="O17" s="61">
        <v>21530</v>
      </c>
      <c r="P17" s="61">
        <v>23626</v>
      </c>
      <c r="Q17" s="61">
        <v>25451</v>
      </c>
    </row>
    <row r="18" spans="1:17" x14ac:dyDescent="0.3">
      <c r="A18" s="34">
        <f>IF($B18='Lookup (hidden)'!$F$12,IF($E18='Lookup (hidden)'!$F$13,IF($D18='Lookup (hidden)'!$F$14,IF($F18='Lookup (hidden)'!$F$15,IF($G18='Lookup (hidden)'!$F$16,IF($H18='Lookup (hidden)'!$F$17,1,0),0),0),0),0),0)</f>
        <v>0</v>
      </c>
      <c r="B18" s="60" t="s">
        <v>82</v>
      </c>
      <c r="C18" s="60"/>
      <c r="D18" s="60" t="s">
        <v>58</v>
      </c>
      <c r="E18" s="60" t="s">
        <v>37</v>
      </c>
      <c r="F18" s="60" t="s">
        <v>37</v>
      </c>
      <c r="G18" s="60" t="s">
        <v>37</v>
      </c>
      <c r="H18" s="60" t="s">
        <v>81</v>
      </c>
      <c r="I18" s="60" t="s">
        <v>96</v>
      </c>
      <c r="J18" s="61">
        <v>17708</v>
      </c>
      <c r="K18" s="61">
        <v>15840</v>
      </c>
      <c r="L18" s="61">
        <v>18499</v>
      </c>
      <c r="M18" s="61">
        <v>17597</v>
      </c>
      <c r="N18" s="61">
        <v>5188</v>
      </c>
      <c r="O18" s="61">
        <v>7297</v>
      </c>
      <c r="P18" s="61">
        <v>8996</v>
      </c>
      <c r="Q18" s="61">
        <v>10090</v>
      </c>
    </row>
    <row r="19" spans="1:17" x14ac:dyDescent="0.3">
      <c r="A19" s="34">
        <f>IF($B19='Lookup (hidden)'!$F$12,IF($E19='Lookup (hidden)'!$F$13,IF($D19='Lookup (hidden)'!$F$14,IF($F19='Lookup (hidden)'!$F$15,IF($G19='Lookup (hidden)'!$F$16,IF($H19='Lookup (hidden)'!$F$17,1,0),0),0),0),0),0)</f>
        <v>0</v>
      </c>
      <c r="B19" s="60" t="s">
        <v>82</v>
      </c>
      <c r="C19" s="60"/>
      <c r="D19" s="60" t="s">
        <v>58</v>
      </c>
      <c r="E19" s="60" t="s">
        <v>37</v>
      </c>
      <c r="F19" s="60" t="s">
        <v>37</v>
      </c>
      <c r="G19" s="60" t="s">
        <v>37</v>
      </c>
      <c r="H19" s="60" t="s">
        <v>81</v>
      </c>
      <c r="I19" s="60" t="s">
        <v>97</v>
      </c>
      <c r="J19" s="61">
        <v>211</v>
      </c>
      <c r="K19" s="61">
        <v>249</v>
      </c>
      <c r="L19" s="61">
        <v>302</v>
      </c>
      <c r="M19" s="61">
        <v>3109</v>
      </c>
      <c r="N19" s="61">
        <v>13991</v>
      </c>
      <c r="O19" s="61">
        <v>13645</v>
      </c>
      <c r="P19" s="61">
        <v>16285</v>
      </c>
      <c r="Q19" s="61">
        <v>17790</v>
      </c>
    </row>
    <row r="20" spans="1:17" x14ac:dyDescent="0.3">
      <c r="A20" s="34">
        <f>IF($B20='Lookup (hidden)'!$F$12,IF($E20='Lookup (hidden)'!$F$13,IF($D20='Lookup (hidden)'!$F$14,IF($F20='Lookup (hidden)'!$F$15,IF($G20='Lookup (hidden)'!$F$16,IF($H20='Lookup (hidden)'!$F$17,1,0),0),0),0),0),0)</f>
        <v>0</v>
      </c>
      <c r="B20" s="60" t="s">
        <v>82</v>
      </c>
      <c r="C20" s="60"/>
      <c r="D20" s="60" t="s">
        <v>59</v>
      </c>
      <c r="E20" s="60" t="s">
        <v>37</v>
      </c>
      <c r="F20" s="60" t="s">
        <v>37</v>
      </c>
      <c r="G20" s="60" t="s">
        <v>37</v>
      </c>
      <c r="H20" s="60" t="s">
        <v>81</v>
      </c>
      <c r="I20" s="60" t="s">
        <v>96</v>
      </c>
      <c r="J20" s="61">
        <v>213868</v>
      </c>
      <c r="K20" s="61">
        <v>212575</v>
      </c>
      <c r="L20" s="61">
        <v>215722</v>
      </c>
      <c r="M20" s="61">
        <v>206043</v>
      </c>
      <c r="N20" s="61">
        <v>64793</v>
      </c>
      <c r="O20" s="61">
        <v>79159</v>
      </c>
      <c r="P20" s="61">
        <v>80899</v>
      </c>
      <c r="Q20" s="61">
        <v>87555</v>
      </c>
    </row>
    <row r="21" spans="1:17" x14ac:dyDescent="0.3">
      <c r="A21" s="34">
        <f>IF($B21='Lookup (hidden)'!$F$12,IF($E21='Lookup (hidden)'!$F$13,IF($D21='Lookup (hidden)'!$F$14,IF($F21='Lookup (hidden)'!$F$15,IF($G21='Lookup (hidden)'!$F$16,IF($H21='Lookup (hidden)'!$F$17,1,0),0),0),0),0),0)</f>
        <v>0</v>
      </c>
      <c r="B21" s="60" t="s">
        <v>82</v>
      </c>
      <c r="C21" s="60"/>
      <c r="D21" s="60" t="s">
        <v>59</v>
      </c>
      <c r="E21" s="60" t="s">
        <v>37</v>
      </c>
      <c r="F21" s="60" t="s">
        <v>37</v>
      </c>
      <c r="G21" s="60" t="s">
        <v>37</v>
      </c>
      <c r="H21" s="60" t="s">
        <v>81</v>
      </c>
      <c r="I21" s="60" t="s">
        <v>97</v>
      </c>
      <c r="J21" s="61">
        <v>3391</v>
      </c>
      <c r="K21" s="61">
        <v>3961</v>
      </c>
      <c r="L21" s="61">
        <v>4758</v>
      </c>
      <c r="M21" s="61">
        <v>50149</v>
      </c>
      <c r="N21" s="61">
        <v>197551</v>
      </c>
      <c r="O21" s="61">
        <v>190208</v>
      </c>
      <c r="P21" s="61">
        <v>200799</v>
      </c>
      <c r="Q21" s="61">
        <v>210067</v>
      </c>
    </row>
    <row r="22" spans="1:17" x14ac:dyDescent="0.3">
      <c r="A22" s="34">
        <f>IF($B22='Lookup (hidden)'!$F$12,IF($E22='Lookup (hidden)'!$F$13,IF($D22='Lookup (hidden)'!$F$14,IF($F22='Lookup (hidden)'!$F$15,IF($G22='Lookup (hidden)'!$F$16,IF($H22='Lookup (hidden)'!$F$17,1,0),0),0),0),0),0)</f>
        <v>0</v>
      </c>
      <c r="B22" s="60" t="s">
        <v>82</v>
      </c>
      <c r="C22" s="60"/>
      <c r="D22" s="60" t="s">
        <v>60</v>
      </c>
      <c r="E22" s="60" t="s">
        <v>37</v>
      </c>
      <c r="F22" s="60" t="s">
        <v>37</v>
      </c>
      <c r="G22" s="60" t="s">
        <v>37</v>
      </c>
      <c r="H22" s="60" t="s">
        <v>81</v>
      </c>
      <c r="I22" s="60" t="s">
        <v>96</v>
      </c>
      <c r="J22" s="61">
        <v>49463</v>
      </c>
      <c r="K22" s="61">
        <v>49649</v>
      </c>
      <c r="L22" s="61">
        <v>49199</v>
      </c>
      <c r="M22" s="61">
        <v>44958</v>
      </c>
      <c r="N22" s="61">
        <v>17503</v>
      </c>
      <c r="O22" s="61">
        <v>21275</v>
      </c>
      <c r="P22" s="61">
        <v>21987</v>
      </c>
      <c r="Q22" s="61">
        <v>22400</v>
      </c>
    </row>
    <row r="23" spans="1:17" x14ac:dyDescent="0.3">
      <c r="A23" s="34">
        <f>IF($B23='Lookup (hidden)'!$F$12,IF($E23='Lookup (hidden)'!$F$13,IF($D23='Lookup (hidden)'!$F$14,IF($F23='Lookup (hidden)'!$F$15,IF($G23='Lookup (hidden)'!$F$16,IF($H23='Lookup (hidden)'!$F$17,1,0),0),0),0),0),0)</f>
        <v>0</v>
      </c>
      <c r="B23" s="60" t="s">
        <v>82</v>
      </c>
      <c r="C23" s="60"/>
      <c r="D23" s="60" t="s">
        <v>60</v>
      </c>
      <c r="E23" s="60" t="s">
        <v>37</v>
      </c>
      <c r="F23" s="60" t="s">
        <v>37</v>
      </c>
      <c r="G23" s="60" t="s">
        <v>37</v>
      </c>
      <c r="H23" s="60" t="s">
        <v>81</v>
      </c>
      <c r="I23" s="60" t="s">
        <v>97</v>
      </c>
      <c r="J23" s="61">
        <v>296</v>
      </c>
      <c r="K23" s="61">
        <v>357</v>
      </c>
      <c r="L23" s="61">
        <v>363</v>
      </c>
      <c r="M23" s="61">
        <v>10087</v>
      </c>
      <c r="N23" s="61">
        <v>46870</v>
      </c>
      <c r="O23" s="61">
        <v>41521</v>
      </c>
      <c r="P23" s="61">
        <v>43017</v>
      </c>
      <c r="Q23" s="61">
        <v>43983</v>
      </c>
    </row>
    <row r="24" spans="1:17" x14ac:dyDescent="0.3">
      <c r="A24" s="34">
        <f>IF($B24='Lookup (hidden)'!$F$12,IF($E24='Lookup (hidden)'!$F$13,IF($D24='Lookup (hidden)'!$F$14,IF($F24='Lookup (hidden)'!$F$15,IF($G24='Lookup (hidden)'!$F$16,IF($H24='Lookup (hidden)'!$F$17,1,0),0),0),0),0),0)</f>
        <v>0</v>
      </c>
      <c r="B24" s="60" t="s">
        <v>73</v>
      </c>
      <c r="C24" s="60"/>
      <c r="D24" s="60" t="s">
        <v>58</v>
      </c>
      <c r="E24" s="60" t="s">
        <v>37</v>
      </c>
      <c r="F24" s="60" t="s">
        <v>37</v>
      </c>
      <c r="G24" s="60" t="s">
        <v>37</v>
      </c>
      <c r="H24" s="60" t="s">
        <v>81</v>
      </c>
      <c r="I24" s="60" t="s">
        <v>96</v>
      </c>
      <c r="J24" s="61">
        <v>4357</v>
      </c>
      <c r="K24" s="61">
        <v>3749</v>
      </c>
      <c r="L24" s="61">
        <v>4433</v>
      </c>
      <c r="M24" s="61">
        <v>4200</v>
      </c>
      <c r="N24" s="61">
        <v>1471</v>
      </c>
      <c r="O24" s="61">
        <v>2632</v>
      </c>
      <c r="P24" s="61">
        <v>2996</v>
      </c>
      <c r="Q24" s="61">
        <v>2739</v>
      </c>
    </row>
    <row r="25" spans="1:17" x14ac:dyDescent="0.3">
      <c r="A25" s="34">
        <f>IF($B25='Lookup (hidden)'!$F$12,IF($E25='Lookup (hidden)'!$F$13,IF($D25='Lookup (hidden)'!$F$14,IF($F25='Lookup (hidden)'!$F$15,IF($G25='Lookup (hidden)'!$F$16,IF($H25='Lookup (hidden)'!$F$17,1,0),0),0),0),0),0)</f>
        <v>0</v>
      </c>
      <c r="B25" s="60" t="s">
        <v>73</v>
      </c>
      <c r="C25" s="60"/>
      <c r="D25" s="60" t="s">
        <v>58</v>
      </c>
      <c r="E25" s="60" t="s">
        <v>37</v>
      </c>
      <c r="F25" s="60" t="s">
        <v>37</v>
      </c>
      <c r="G25" s="60" t="s">
        <v>37</v>
      </c>
      <c r="H25" s="60" t="s">
        <v>81</v>
      </c>
      <c r="I25" s="60" t="s">
        <v>97</v>
      </c>
      <c r="J25" s="61">
        <v>11</v>
      </c>
      <c r="K25" s="61">
        <v>7</v>
      </c>
      <c r="L25" s="61">
        <v>12</v>
      </c>
      <c r="M25" s="61">
        <v>757</v>
      </c>
      <c r="N25" s="61">
        <v>2881</v>
      </c>
      <c r="O25" s="61">
        <v>2657</v>
      </c>
      <c r="P25" s="61">
        <v>3422</v>
      </c>
      <c r="Q25" s="61">
        <v>3414</v>
      </c>
    </row>
    <row r="26" spans="1:17" x14ac:dyDescent="0.3">
      <c r="A26" s="34">
        <f>IF($B26='Lookup (hidden)'!$F$12,IF($E26='Lookup (hidden)'!$F$13,IF($D26='Lookup (hidden)'!$F$14,IF($F26='Lookup (hidden)'!$F$15,IF($G26='Lookup (hidden)'!$F$16,IF($H26='Lookup (hidden)'!$F$17,1,0),0),0),0),0),0)</f>
        <v>0</v>
      </c>
      <c r="B26" s="60" t="s">
        <v>73</v>
      </c>
      <c r="C26" s="60"/>
      <c r="D26" s="60" t="s">
        <v>59</v>
      </c>
      <c r="E26" s="60" t="s">
        <v>37</v>
      </c>
      <c r="F26" s="60" t="s">
        <v>37</v>
      </c>
      <c r="G26" s="60" t="s">
        <v>37</v>
      </c>
      <c r="H26" s="60" t="s">
        <v>81</v>
      </c>
      <c r="I26" s="60" t="s">
        <v>96</v>
      </c>
      <c r="J26" s="61">
        <v>49274</v>
      </c>
      <c r="K26" s="61">
        <v>48256</v>
      </c>
      <c r="L26" s="61">
        <v>49618</v>
      </c>
      <c r="M26" s="61">
        <v>46957</v>
      </c>
      <c r="N26" s="61">
        <v>19617</v>
      </c>
      <c r="O26" s="61">
        <v>29275</v>
      </c>
      <c r="P26" s="61">
        <v>26996</v>
      </c>
      <c r="Q26" s="61">
        <v>25638</v>
      </c>
    </row>
    <row r="27" spans="1:17" x14ac:dyDescent="0.3">
      <c r="A27" s="34">
        <f>IF($B27='Lookup (hidden)'!$F$12,IF($E27='Lookup (hidden)'!$F$13,IF($D27='Lookup (hidden)'!$F$14,IF($F27='Lookup (hidden)'!$F$15,IF($G27='Lookup (hidden)'!$F$16,IF($H27='Lookup (hidden)'!$F$17,1,0),0),0),0),0),0)</f>
        <v>0</v>
      </c>
      <c r="B27" s="60" t="s">
        <v>73</v>
      </c>
      <c r="C27" s="60"/>
      <c r="D27" s="60" t="s">
        <v>59</v>
      </c>
      <c r="E27" s="60" t="s">
        <v>37</v>
      </c>
      <c r="F27" s="60" t="s">
        <v>37</v>
      </c>
      <c r="G27" s="60" t="s">
        <v>37</v>
      </c>
      <c r="H27" s="60" t="s">
        <v>81</v>
      </c>
      <c r="I27" s="60" t="s">
        <v>97</v>
      </c>
      <c r="J27" s="61">
        <v>64</v>
      </c>
      <c r="K27" s="61">
        <v>65</v>
      </c>
      <c r="L27" s="61">
        <v>61</v>
      </c>
      <c r="M27" s="61">
        <v>8776</v>
      </c>
      <c r="N27" s="61">
        <v>35611</v>
      </c>
      <c r="O27" s="61">
        <v>28297</v>
      </c>
      <c r="P27" s="61">
        <v>37112</v>
      </c>
      <c r="Q27" s="61">
        <v>37393</v>
      </c>
    </row>
    <row r="28" spans="1:17" x14ac:dyDescent="0.3">
      <c r="A28" s="34">
        <f>IF($B28='Lookup (hidden)'!$F$12,IF($E28='Lookup (hidden)'!$F$13,IF($D28='Lookup (hidden)'!$F$14,IF($F28='Lookup (hidden)'!$F$15,IF($G28='Lookup (hidden)'!$F$16,IF($H28='Lookup (hidden)'!$F$17,1,0),0),0),0),0),0)</f>
        <v>0</v>
      </c>
      <c r="B28" s="60" t="s">
        <v>73</v>
      </c>
      <c r="C28" s="60"/>
      <c r="D28" s="60" t="s">
        <v>60</v>
      </c>
      <c r="E28" s="60" t="s">
        <v>37</v>
      </c>
      <c r="F28" s="60" t="s">
        <v>37</v>
      </c>
      <c r="G28" s="60" t="s">
        <v>37</v>
      </c>
      <c r="H28" s="60" t="s">
        <v>81</v>
      </c>
      <c r="I28" s="60" t="s">
        <v>96</v>
      </c>
      <c r="J28" s="61">
        <v>9952</v>
      </c>
      <c r="K28" s="61">
        <v>9625</v>
      </c>
      <c r="L28" s="61">
        <v>10405</v>
      </c>
      <c r="M28" s="61">
        <v>8672</v>
      </c>
      <c r="N28" s="61">
        <v>4542</v>
      </c>
      <c r="O28" s="61">
        <v>6599</v>
      </c>
      <c r="P28" s="61">
        <v>6552</v>
      </c>
      <c r="Q28" s="61">
        <v>5829</v>
      </c>
    </row>
    <row r="29" spans="1:17" x14ac:dyDescent="0.3">
      <c r="A29" s="34">
        <f>IF($B29='Lookup (hidden)'!$F$12,IF($E29='Lookup (hidden)'!$F$13,IF($D29='Lookup (hidden)'!$F$14,IF($F29='Lookup (hidden)'!$F$15,IF($G29='Lookup (hidden)'!$F$16,IF($H29='Lookup (hidden)'!$F$17,1,0),0),0),0),0),0)</f>
        <v>0</v>
      </c>
      <c r="B29" s="60" t="s">
        <v>73</v>
      </c>
      <c r="C29" s="60"/>
      <c r="D29" s="60" t="s">
        <v>60</v>
      </c>
      <c r="E29" s="60" t="s">
        <v>37</v>
      </c>
      <c r="F29" s="60" t="s">
        <v>37</v>
      </c>
      <c r="G29" s="60" t="s">
        <v>37</v>
      </c>
      <c r="H29" s="60" t="s">
        <v>81</v>
      </c>
      <c r="I29" s="60" t="s">
        <v>97</v>
      </c>
      <c r="J29" s="61">
        <v>13</v>
      </c>
      <c r="K29" s="61">
        <v>10</v>
      </c>
      <c r="L29" s="61">
        <v>5</v>
      </c>
      <c r="M29" s="61">
        <v>1628</v>
      </c>
      <c r="N29" s="61">
        <v>7765</v>
      </c>
      <c r="O29" s="61">
        <v>5542</v>
      </c>
      <c r="P29" s="61">
        <v>7764</v>
      </c>
      <c r="Q29" s="61">
        <v>8032</v>
      </c>
    </row>
    <row r="30" spans="1:17" x14ac:dyDescent="0.3">
      <c r="A30" s="34">
        <f>IF($B30='Lookup (hidden)'!$F$12,IF($E30='Lookup (hidden)'!$F$13,IF($D30='Lookup (hidden)'!$F$14,IF($F30='Lookup (hidden)'!$F$15,IF($G30='Lookup (hidden)'!$F$16,IF($H30='Lookup (hidden)'!$F$17,1,0),0),0),0),0),0)</f>
        <v>0</v>
      </c>
      <c r="B30" s="60" t="s">
        <v>69</v>
      </c>
      <c r="C30" s="60"/>
      <c r="D30" s="60" t="s">
        <v>58</v>
      </c>
      <c r="E30" s="60" t="s">
        <v>37</v>
      </c>
      <c r="F30" s="60" t="s">
        <v>37</v>
      </c>
      <c r="G30" s="60" t="s">
        <v>37</v>
      </c>
      <c r="H30" s="60" t="s">
        <v>81</v>
      </c>
      <c r="I30" s="60" t="s">
        <v>96</v>
      </c>
      <c r="J30" s="61">
        <v>53241</v>
      </c>
      <c r="K30" s="61">
        <v>46676</v>
      </c>
      <c r="L30" s="61">
        <v>55236</v>
      </c>
      <c r="M30" s="61">
        <v>50802</v>
      </c>
      <c r="N30" s="61">
        <v>11272</v>
      </c>
      <c r="O30" s="61">
        <v>19309</v>
      </c>
      <c r="P30" s="61">
        <v>25021</v>
      </c>
      <c r="Q30" s="61">
        <v>23610</v>
      </c>
    </row>
    <row r="31" spans="1:17" x14ac:dyDescent="0.3">
      <c r="A31" s="34">
        <f>IF($B31='Lookup (hidden)'!$F$12,IF($E31='Lookup (hidden)'!$F$13,IF($D31='Lookup (hidden)'!$F$14,IF($F31='Lookup (hidden)'!$F$15,IF($G31='Lookup (hidden)'!$F$16,IF($H31='Lookup (hidden)'!$F$17,1,0),0),0),0),0),0)</f>
        <v>0</v>
      </c>
      <c r="B31" s="60" t="s">
        <v>69</v>
      </c>
      <c r="C31" s="60"/>
      <c r="D31" s="60" t="s">
        <v>58</v>
      </c>
      <c r="E31" s="60" t="s">
        <v>37</v>
      </c>
      <c r="F31" s="60" t="s">
        <v>37</v>
      </c>
      <c r="G31" s="60" t="s">
        <v>37</v>
      </c>
      <c r="H31" s="60" t="s">
        <v>81</v>
      </c>
      <c r="I31" s="60" t="s">
        <v>97</v>
      </c>
      <c r="J31" s="61">
        <v>748</v>
      </c>
      <c r="K31" s="61">
        <v>653</v>
      </c>
      <c r="L31" s="61">
        <v>881</v>
      </c>
      <c r="M31" s="61">
        <v>8776</v>
      </c>
      <c r="N31" s="61">
        <v>34743</v>
      </c>
      <c r="O31" s="61">
        <v>35214</v>
      </c>
      <c r="P31" s="61">
        <v>41253</v>
      </c>
      <c r="Q31" s="61">
        <v>46580</v>
      </c>
    </row>
    <row r="32" spans="1:17" x14ac:dyDescent="0.3">
      <c r="A32" s="34">
        <f>IF($B32='Lookup (hidden)'!$F$12,IF($E32='Lookup (hidden)'!$F$13,IF($D32='Lookup (hidden)'!$F$14,IF($F32='Lookup (hidden)'!$F$15,IF($G32='Lookup (hidden)'!$F$16,IF($H32='Lookup (hidden)'!$F$17,1,0),0),0),0),0),0)</f>
        <v>0</v>
      </c>
      <c r="B32" s="60" t="s">
        <v>69</v>
      </c>
      <c r="C32" s="60"/>
      <c r="D32" s="60" t="s">
        <v>59</v>
      </c>
      <c r="E32" s="60" t="s">
        <v>37</v>
      </c>
      <c r="F32" s="60" t="s">
        <v>37</v>
      </c>
      <c r="G32" s="60" t="s">
        <v>37</v>
      </c>
      <c r="H32" s="60" t="s">
        <v>81</v>
      </c>
      <c r="I32" s="60" t="s">
        <v>96</v>
      </c>
      <c r="J32" s="61">
        <v>570430</v>
      </c>
      <c r="K32" s="61">
        <v>553063</v>
      </c>
      <c r="L32" s="61">
        <v>564390</v>
      </c>
      <c r="M32" s="61">
        <v>527716</v>
      </c>
      <c r="N32" s="61">
        <v>140668</v>
      </c>
      <c r="O32" s="61">
        <v>211746</v>
      </c>
      <c r="P32" s="61">
        <v>222650</v>
      </c>
      <c r="Q32" s="61">
        <v>205297</v>
      </c>
    </row>
    <row r="33" spans="1:17" x14ac:dyDescent="0.3">
      <c r="A33" s="34">
        <f>IF($B33='Lookup (hidden)'!$F$12,IF($E33='Lookup (hidden)'!$F$13,IF($D33='Lookup (hidden)'!$F$14,IF($F33='Lookup (hidden)'!$F$15,IF($G33='Lookup (hidden)'!$F$16,IF($H33='Lookup (hidden)'!$F$17,1,0),0),0),0),0),0)</f>
        <v>0</v>
      </c>
      <c r="B33" s="60" t="s">
        <v>69</v>
      </c>
      <c r="C33" s="60"/>
      <c r="D33" s="60" t="s">
        <v>59</v>
      </c>
      <c r="E33" s="60" t="s">
        <v>37</v>
      </c>
      <c r="F33" s="60" t="s">
        <v>37</v>
      </c>
      <c r="G33" s="60" t="s">
        <v>37</v>
      </c>
      <c r="H33" s="60" t="s">
        <v>81</v>
      </c>
      <c r="I33" s="60" t="s">
        <v>97</v>
      </c>
      <c r="J33" s="61">
        <v>9603</v>
      </c>
      <c r="K33" s="61">
        <v>9871</v>
      </c>
      <c r="L33" s="61">
        <v>11100</v>
      </c>
      <c r="M33" s="61">
        <v>130948</v>
      </c>
      <c r="N33" s="61">
        <v>469270</v>
      </c>
      <c r="O33" s="61">
        <v>448624</v>
      </c>
      <c r="P33" s="61">
        <v>466651</v>
      </c>
      <c r="Q33" s="61">
        <v>513906</v>
      </c>
    </row>
    <row r="34" spans="1:17" x14ac:dyDescent="0.3">
      <c r="A34" s="34">
        <f>IF($B34='Lookup (hidden)'!$F$12,IF($E34='Lookup (hidden)'!$F$13,IF($D34='Lookup (hidden)'!$F$14,IF($F34='Lookup (hidden)'!$F$15,IF($G34='Lookup (hidden)'!$F$16,IF($H34='Lookup (hidden)'!$F$17,1,0),0),0),0),0),0)</f>
        <v>0</v>
      </c>
      <c r="B34" s="60" t="s">
        <v>69</v>
      </c>
      <c r="C34" s="60"/>
      <c r="D34" s="60" t="s">
        <v>60</v>
      </c>
      <c r="E34" s="60" t="s">
        <v>37</v>
      </c>
      <c r="F34" s="60" t="s">
        <v>37</v>
      </c>
      <c r="G34" s="60" t="s">
        <v>37</v>
      </c>
      <c r="H34" s="60" t="s">
        <v>81</v>
      </c>
      <c r="I34" s="60" t="s">
        <v>96</v>
      </c>
      <c r="J34" s="61">
        <v>118548</v>
      </c>
      <c r="K34" s="61">
        <v>114401</v>
      </c>
      <c r="L34" s="61">
        <v>115563</v>
      </c>
      <c r="M34" s="61">
        <v>99344</v>
      </c>
      <c r="N34" s="61">
        <v>34707</v>
      </c>
      <c r="O34" s="61">
        <v>50865</v>
      </c>
      <c r="P34" s="61">
        <v>55800</v>
      </c>
      <c r="Q34" s="61">
        <v>49192</v>
      </c>
    </row>
    <row r="35" spans="1:17" x14ac:dyDescent="0.3">
      <c r="A35" s="34">
        <f>IF($B35='Lookup (hidden)'!$F$12,IF($E35='Lookup (hidden)'!$F$13,IF($D35='Lookup (hidden)'!$F$14,IF($F35='Lookup (hidden)'!$F$15,IF($G35='Lookup (hidden)'!$F$16,IF($H35='Lookup (hidden)'!$F$17,1,0),0),0),0),0),0)</f>
        <v>0</v>
      </c>
      <c r="B35" s="60" t="s">
        <v>69</v>
      </c>
      <c r="C35" s="60"/>
      <c r="D35" s="60" t="s">
        <v>60</v>
      </c>
      <c r="E35" s="60" t="s">
        <v>37</v>
      </c>
      <c r="F35" s="60" t="s">
        <v>37</v>
      </c>
      <c r="G35" s="60" t="s">
        <v>37</v>
      </c>
      <c r="H35" s="60" t="s">
        <v>81</v>
      </c>
      <c r="I35" s="60" t="s">
        <v>97</v>
      </c>
      <c r="J35" s="61">
        <v>992</v>
      </c>
      <c r="K35" s="61">
        <v>1028</v>
      </c>
      <c r="L35" s="61">
        <v>1077</v>
      </c>
      <c r="M35" s="61">
        <v>23297</v>
      </c>
      <c r="N35" s="61">
        <v>104246</v>
      </c>
      <c r="O35" s="61">
        <v>91374</v>
      </c>
      <c r="P35" s="61">
        <v>92725</v>
      </c>
      <c r="Q35" s="61">
        <v>103501</v>
      </c>
    </row>
    <row r="36" spans="1:17" x14ac:dyDescent="0.3">
      <c r="A36" s="34">
        <f>IF($B36='Lookup (hidden)'!$F$12,IF($E36='Lookup (hidden)'!$F$13,IF($D36='Lookup (hidden)'!$F$14,IF($F36='Lookup (hidden)'!$F$15,IF($G36='Lookup (hidden)'!$F$16,IF($H36='Lookup (hidden)'!$F$17,1,0),0),0),0),0),0)</f>
        <v>0</v>
      </c>
      <c r="B36" s="60" t="s">
        <v>77</v>
      </c>
      <c r="C36" s="60"/>
      <c r="D36" s="60" t="s">
        <v>58</v>
      </c>
      <c r="E36" s="60" t="s">
        <v>37</v>
      </c>
      <c r="F36" s="60" t="s">
        <v>37</v>
      </c>
      <c r="G36" s="60" t="s">
        <v>37</v>
      </c>
      <c r="H36" s="60" t="s">
        <v>81</v>
      </c>
      <c r="I36" s="60" t="s">
        <v>96</v>
      </c>
      <c r="J36" s="61">
        <v>3497</v>
      </c>
      <c r="K36" s="61">
        <v>3175</v>
      </c>
      <c r="L36" s="61">
        <v>3744</v>
      </c>
      <c r="M36" s="61">
        <v>3521</v>
      </c>
      <c r="N36" s="61">
        <v>578</v>
      </c>
      <c r="O36" s="61">
        <v>1921</v>
      </c>
      <c r="P36" s="61">
        <v>2135</v>
      </c>
      <c r="Q36" s="61">
        <v>2436</v>
      </c>
    </row>
    <row r="37" spans="1:17" x14ac:dyDescent="0.3">
      <c r="A37" s="34">
        <f>IF($B37='Lookup (hidden)'!$F$12,IF($E37='Lookup (hidden)'!$F$13,IF($D37='Lookup (hidden)'!$F$14,IF($F37='Lookup (hidden)'!$F$15,IF($G37='Lookup (hidden)'!$F$16,IF($H37='Lookup (hidden)'!$F$17,1,0),0),0),0),0),0)</f>
        <v>0</v>
      </c>
      <c r="B37" s="60" t="s">
        <v>77</v>
      </c>
      <c r="C37" s="60"/>
      <c r="D37" s="60" t="s">
        <v>58</v>
      </c>
      <c r="E37" s="60" t="s">
        <v>37</v>
      </c>
      <c r="F37" s="60" t="s">
        <v>37</v>
      </c>
      <c r="G37" s="60" t="s">
        <v>37</v>
      </c>
      <c r="H37" s="60" t="s">
        <v>81</v>
      </c>
      <c r="I37" s="60" t="s">
        <v>97</v>
      </c>
      <c r="J37" s="61">
        <v>0</v>
      </c>
      <c r="K37" s="61">
        <v>0</v>
      </c>
      <c r="L37" s="61">
        <v>0</v>
      </c>
      <c r="M37" s="61">
        <v>599</v>
      </c>
      <c r="N37" s="61">
        <v>1333</v>
      </c>
      <c r="O37" s="61">
        <v>2185</v>
      </c>
      <c r="P37" s="61">
        <v>2981</v>
      </c>
      <c r="Q37" s="61">
        <v>1563</v>
      </c>
    </row>
    <row r="38" spans="1:17" x14ac:dyDescent="0.3">
      <c r="A38" s="34">
        <f>IF($B38='Lookup (hidden)'!$F$12,IF($E38='Lookup (hidden)'!$F$13,IF($D38='Lookup (hidden)'!$F$14,IF($F38='Lookup (hidden)'!$F$15,IF($G38='Lookup (hidden)'!$F$16,IF($H38='Lookup (hidden)'!$F$17,1,0),0),0),0),0),0)</f>
        <v>0</v>
      </c>
      <c r="B38" s="60" t="s">
        <v>77</v>
      </c>
      <c r="C38" s="60"/>
      <c r="D38" s="60" t="s">
        <v>59</v>
      </c>
      <c r="E38" s="60" t="s">
        <v>37</v>
      </c>
      <c r="F38" s="60" t="s">
        <v>37</v>
      </c>
      <c r="G38" s="60" t="s">
        <v>37</v>
      </c>
      <c r="H38" s="60" t="s">
        <v>81</v>
      </c>
      <c r="I38" s="60" t="s">
        <v>96</v>
      </c>
      <c r="J38" s="61">
        <v>34670</v>
      </c>
      <c r="K38" s="61">
        <v>35016</v>
      </c>
      <c r="L38" s="61">
        <v>35846</v>
      </c>
      <c r="M38" s="61">
        <v>33913</v>
      </c>
      <c r="N38" s="61">
        <v>5959</v>
      </c>
      <c r="O38" s="61">
        <v>18173</v>
      </c>
      <c r="P38" s="61">
        <v>16489</v>
      </c>
      <c r="Q38" s="61">
        <v>15939</v>
      </c>
    </row>
    <row r="39" spans="1:17" x14ac:dyDescent="0.3">
      <c r="A39" s="34">
        <f>IF($B39='Lookup (hidden)'!$F$12,IF($E39='Lookup (hidden)'!$F$13,IF($D39='Lookup (hidden)'!$F$14,IF($F39='Lookup (hidden)'!$F$15,IF($G39='Lookup (hidden)'!$F$16,IF($H39='Lookup (hidden)'!$F$17,1,0),0),0),0),0),0)</f>
        <v>0</v>
      </c>
      <c r="B39" s="60" t="s">
        <v>77</v>
      </c>
      <c r="C39" s="60"/>
      <c r="D39" s="60" t="s">
        <v>59</v>
      </c>
      <c r="E39" s="60" t="s">
        <v>37</v>
      </c>
      <c r="F39" s="60" t="s">
        <v>37</v>
      </c>
      <c r="G39" s="60" t="s">
        <v>37</v>
      </c>
      <c r="H39" s="60" t="s">
        <v>81</v>
      </c>
      <c r="I39" s="60" t="s">
        <v>97</v>
      </c>
      <c r="J39" s="61">
        <v>0</v>
      </c>
      <c r="K39" s="61">
        <v>0</v>
      </c>
      <c r="L39" s="61">
        <v>0</v>
      </c>
      <c r="M39" s="61">
        <v>6866</v>
      </c>
      <c r="N39" s="61">
        <v>15950</v>
      </c>
      <c r="O39" s="61">
        <v>26181</v>
      </c>
      <c r="P39" s="61">
        <v>29821</v>
      </c>
      <c r="Q39" s="61">
        <v>11975</v>
      </c>
    </row>
    <row r="40" spans="1:17" x14ac:dyDescent="0.3">
      <c r="A40" s="34">
        <f>IF($B40='Lookup (hidden)'!$F$12,IF($E40='Lookup (hidden)'!$F$13,IF($D40='Lookup (hidden)'!$F$14,IF($F40='Lookup (hidden)'!$F$15,IF($G40='Lookup (hidden)'!$F$16,IF($H40='Lookup (hidden)'!$F$17,1,0),0),0),0),0),0)</f>
        <v>0</v>
      </c>
      <c r="B40" s="60" t="s">
        <v>77</v>
      </c>
      <c r="C40" s="60"/>
      <c r="D40" s="60" t="s">
        <v>60</v>
      </c>
      <c r="E40" s="60" t="s">
        <v>37</v>
      </c>
      <c r="F40" s="60" t="s">
        <v>37</v>
      </c>
      <c r="G40" s="60" t="s">
        <v>37</v>
      </c>
      <c r="H40" s="60" t="s">
        <v>81</v>
      </c>
      <c r="I40" s="60" t="s">
        <v>96</v>
      </c>
      <c r="J40" s="61">
        <v>5280</v>
      </c>
      <c r="K40" s="61">
        <v>5276</v>
      </c>
      <c r="L40" s="61">
        <v>5320</v>
      </c>
      <c r="M40" s="61">
        <v>4721</v>
      </c>
      <c r="N40" s="61">
        <v>1005</v>
      </c>
      <c r="O40" s="61">
        <v>3014</v>
      </c>
      <c r="P40" s="61">
        <v>2639</v>
      </c>
      <c r="Q40" s="61">
        <v>2423</v>
      </c>
    </row>
    <row r="41" spans="1:17" x14ac:dyDescent="0.3">
      <c r="A41" s="34">
        <f>IF($B41='Lookup (hidden)'!$F$12,IF($E41='Lookup (hidden)'!$F$13,IF($D41='Lookup (hidden)'!$F$14,IF($F41='Lookup (hidden)'!$F$15,IF($G41='Lookup (hidden)'!$F$16,IF($H41='Lookup (hidden)'!$F$17,1,0),0),0),0),0),0)</f>
        <v>0</v>
      </c>
      <c r="B41" s="60" t="s">
        <v>77</v>
      </c>
      <c r="C41" s="60"/>
      <c r="D41" s="60" t="s">
        <v>60</v>
      </c>
      <c r="E41" s="60" t="s">
        <v>37</v>
      </c>
      <c r="F41" s="60" t="s">
        <v>37</v>
      </c>
      <c r="G41" s="60" t="s">
        <v>37</v>
      </c>
      <c r="H41" s="60" t="s">
        <v>81</v>
      </c>
      <c r="I41" s="60" t="s">
        <v>97</v>
      </c>
      <c r="J41" s="61">
        <v>0</v>
      </c>
      <c r="K41" s="61">
        <v>0</v>
      </c>
      <c r="L41" s="61">
        <v>0</v>
      </c>
      <c r="M41" s="61">
        <v>1072</v>
      </c>
      <c r="N41" s="61">
        <v>2745</v>
      </c>
      <c r="O41" s="61">
        <v>4026</v>
      </c>
      <c r="P41" s="61">
        <v>4640</v>
      </c>
      <c r="Q41" s="61">
        <v>1709</v>
      </c>
    </row>
    <row r="42" spans="1:17" x14ac:dyDescent="0.3">
      <c r="A42" s="34">
        <f>IF($B42='Lookup (hidden)'!$F$12,IF($E42='Lookup (hidden)'!$F$13,IF($D42='Lookup (hidden)'!$F$14,IF($F42='Lookup (hidden)'!$F$15,IF($G42='Lookup (hidden)'!$F$16,IF($H42='Lookup (hidden)'!$F$17,1,0),0),0),0),0),0)</f>
        <v>0</v>
      </c>
      <c r="B42" s="60" t="s">
        <v>80</v>
      </c>
      <c r="C42" s="60"/>
      <c r="D42" s="60" t="s">
        <v>37</v>
      </c>
      <c r="E42" s="60" t="s">
        <v>74</v>
      </c>
      <c r="F42" s="60" t="s">
        <v>37</v>
      </c>
      <c r="G42" s="60" t="s">
        <v>37</v>
      </c>
      <c r="H42" s="60" t="s">
        <v>81</v>
      </c>
      <c r="I42" s="60" t="s">
        <v>96</v>
      </c>
      <c r="J42" s="61">
        <v>187494</v>
      </c>
      <c r="K42" s="61">
        <v>184730</v>
      </c>
      <c r="L42" s="61">
        <v>188934</v>
      </c>
      <c r="M42" s="61">
        <v>187466</v>
      </c>
      <c r="N42" s="61">
        <v>98318</v>
      </c>
      <c r="O42" s="61">
        <v>139362</v>
      </c>
      <c r="P42" s="61">
        <v>139555</v>
      </c>
      <c r="Q42" s="61">
        <v>143514</v>
      </c>
    </row>
    <row r="43" spans="1:17" x14ac:dyDescent="0.3">
      <c r="A43" s="34">
        <f>IF($B43='Lookup (hidden)'!$F$12,IF($E43='Lookup (hidden)'!$F$13,IF($D43='Lookup (hidden)'!$F$14,IF($F43='Lookup (hidden)'!$F$15,IF($G43='Lookup (hidden)'!$F$16,IF($H43='Lookup (hidden)'!$F$17,1,0),0),0),0),0),0)</f>
        <v>0</v>
      </c>
      <c r="B43" s="60" t="s">
        <v>80</v>
      </c>
      <c r="C43" s="60"/>
      <c r="D43" s="60" t="s">
        <v>37</v>
      </c>
      <c r="E43" s="60" t="s">
        <v>74</v>
      </c>
      <c r="F43" s="60" t="s">
        <v>37</v>
      </c>
      <c r="G43" s="60" t="s">
        <v>37</v>
      </c>
      <c r="H43" s="60" t="s">
        <v>81</v>
      </c>
      <c r="I43" s="60" t="s">
        <v>97</v>
      </c>
      <c r="J43" s="61">
        <v>11541</v>
      </c>
      <c r="K43" s="61">
        <v>12533</v>
      </c>
      <c r="L43" s="61">
        <v>12926</v>
      </c>
      <c r="M43" s="61">
        <v>31072</v>
      </c>
      <c r="N43" s="61">
        <v>127678</v>
      </c>
      <c r="O43" s="61">
        <v>97859</v>
      </c>
      <c r="P43" s="61">
        <v>109827</v>
      </c>
      <c r="Q43" s="61">
        <v>117893</v>
      </c>
    </row>
    <row r="44" spans="1:17" x14ac:dyDescent="0.3">
      <c r="A44" s="34">
        <f>IF($B44='Lookup (hidden)'!$F$12,IF($E44='Lookup (hidden)'!$F$13,IF($D44='Lookup (hidden)'!$F$14,IF($F44='Lookup (hidden)'!$F$15,IF($G44='Lookup (hidden)'!$F$16,IF($H44='Lookup (hidden)'!$F$17,1,0),0),0),0),0),0)</f>
        <v>0</v>
      </c>
      <c r="B44" s="60" t="s">
        <v>80</v>
      </c>
      <c r="C44" s="60"/>
      <c r="D44" s="60" t="s">
        <v>37</v>
      </c>
      <c r="E44" s="60" t="s">
        <v>70</v>
      </c>
      <c r="F44" s="60" t="s">
        <v>37</v>
      </c>
      <c r="G44" s="60" t="s">
        <v>37</v>
      </c>
      <c r="H44" s="60" t="s">
        <v>81</v>
      </c>
      <c r="I44" s="60" t="s">
        <v>96</v>
      </c>
      <c r="J44" s="61">
        <v>108470</v>
      </c>
      <c r="K44" s="61">
        <v>106823</v>
      </c>
      <c r="L44" s="61">
        <v>109417</v>
      </c>
      <c r="M44" s="61">
        <v>109325</v>
      </c>
      <c r="N44" s="61">
        <v>61231</v>
      </c>
      <c r="O44" s="61">
        <v>80274</v>
      </c>
      <c r="P44" s="61">
        <v>79877</v>
      </c>
      <c r="Q44" s="61">
        <v>82416</v>
      </c>
    </row>
    <row r="45" spans="1:17" x14ac:dyDescent="0.3">
      <c r="A45" s="34">
        <f>IF($B45='Lookup (hidden)'!$F$12,IF($E45='Lookup (hidden)'!$F$13,IF($D45='Lookup (hidden)'!$F$14,IF($F45='Lookup (hidden)'!$F$15,IF($G45='Lookup (hidden)'!$F$16,IF($H45='Lookup (hidden)'!$F$17,1,0),0),0),0),0),0)</f>
        <v>0</v>
      </c>
      <c r="B45" s="60" t="s">
        <v>80</v>
      </c>
      <c r="C45" s="60"/>
      <c r="D45" s="60" t="s">
        <v>37</v>
      </c>
      <c r="E45" s="60" t="s">
        <v>70</v>
      </c>
      <c r="F45" s="60" t="s">
        <v>37</v>
      </c>
      <c r="G45" s="60" t="s">
        <v>37</v>
      </c>
      <c r="H45" s="60" t="s">
        <v>81</v>
      </c>
      <c r="I45" s="60" t="s">
        <v>97</v>
      </c>
      <c r="J45" s="61">
        <v>7245</v>
      </c>
      <c r="K45" s="61">
        <v>8047</v>
      </c>
      <c r="L45" s="61">
        <v>8298</v>
      </c>
      <c r="M45" s="61">
        <v>15923</v>
      </c>
      <c r="N45" s="61">
        <v>63191</v>
      </c>
      <c r="O45" s="61">
        <v>48224</v>
      </c>
      <c r="P45" s="61">
        <v>53188</v>
      </c>
      <c r="Q45" s="61">
        <v>57067</v>
      </c>
    </row>
    <row r="46" spans="1:17" x14ac:dyDescent="0.3">
      <c r="A46" s="34">
        <f>IF($B46='Lookup (hidden)'!$F$12,IF($E46='Lookup (hidden)'!$F$13,IF($D46='Lookup (hidden)'!$F$14,IF($F46='Lookup (hidden)'!$F$15,IF($G46='Lookup (hidden)'!$F$16,IF($H46='Lookup (hidden)'!$F$17,1,0),0),0),0),0),0)</f>
        <v>0</v>
      </c>
      <c r="B46" s="60" t="s">
        <v>82</v>
      </c>
      <c r="C46" s="60"/>
      <c r="D46" s="60" t="s">
        <v>37</v>
      </c>
      <c r="E46" s="60" t="s">
        <v>74</v>
      </c>
      <c r="F46" s="60" t="s">
        <v>37</v>
      </c>
      <c r="G46" s="60" t="s">
        <v>37</v>
      </c>
      <c r="H46" s="60" t="s">
        <v>81</v>
      </c>
      <c r="I46" s="60" t="s">
        <v>96</v>
      </c>
      <c r="J46" s="61">
        <v>180440</v>
      </c>
      <c r="K46" s="61">
        <v>178431</v>
      </c>
      <c r="L46" s="61">
        <v>181452</v>
      </c>
      <c r="M46" s="61">
        <v>170890</v>
      </c>
      <c r="N46" s="61">
        <v>53968</v>
      </c>
      <c r="O46" s="61">
        <v>67182</v>
      </c>
      <c r="P46" s="61">
        <v>70134</v>
      </c>
      <c r="Q46" s="61">
        <v>76094</v>
      </c>
    </row>
    <row r="47" spans="1:17" x14ac:dyDescent="0.3">
      <c r="A47" s="34">
        <f>IF($B47='Lookup (hidden)'!$F$12,IF($E47='Lookup (hidden)'!$F$13,IF($D47='Lookup (hidden)'!$F$14,IF($F47='Lookup (hidden)'!$F$15,IF($G47='Lookup (hidden)'!$F$16,IF($H47='Lookup (hidden)'!$F$17,1,0),0),0),0),0),0)</f>
        <v>0</v>
      </c>
      <c r="B47" s="60" t="s">
        <v>82</v>
      </c>
      <c r="C47" s="60"/>
      <c r="D47" s="60" t="s">
        <v>37</v>
      </c>
      <c r="E47" s="60" t="s">
        <v>74</v>
      </c>
      <c r="F47" s="60" t="s">
        <v>37</v>
      </c>
      <c r="G47" s="60" t="s">
        <v>37</v>
      </c>
      <c r="H47" s="60" t="s">
        <v>81</v>
      </c>
      <c r="I47" s="60" t="s">
        <v>97</v>
      </c>
      <c r="J47" s="61">
        <v>2365</v>
      </c>
      <c r="K47" s="61">
        <v>2750</v>
      </c>
      <c r="L47" s="61">
        <v>3395</v>
      </c>
      <c r="M47" s="61">
        <v>43099</v>
      </c>
      <c r="N47" s="61">
        <v>171750</v>
      </c>
      <c r="O47" s="61">
        <v>163541</v>
      </c>
      <c r="P47" s="61">
        <v>173240</v>
      </c>
      <c r="Q47" s="61">
        <v>180709</v>
      </c>
    </row>
    <row r="48" spans="1:17" x14ac:dyDescent="0.3">
      <c r="A48" s="34">
        <f>IF($B48='Lookup (hidden)'!$F$12,IF($E48='Lookup (hidden)'!$F$13,IF($D48='Lookup (hidden)'!$F$14,IF($F48='Lookup (hidden)'!$F$15,IF($G48='Lookup (hidden)'!$F$16,IF($H48='Lookup (hidden)'!$F$17,1,0),0),0),0),0),0)</f>
        <v>0</v>
      </c>
      <c r="B48" s="60" t="s">
        <v>82</v>
      </c>
      <c r="C48" s="60"/>
      <c r="D48" s="60" t="s">
        <v>37</v>
      </c>
      <c r="E48" s="60" t="s">
        <v>70</v>
      </c>
      <c r="F48" s="60" t="s">
        <v>37</v>
      </c>
      <c r="G48" s="60" t="s">
        <v>37</v>
      </c>
      <c r="H48" s="60" t="s">
        <v>81</v>
      </c>
      <c r="I48" s="60" t="s">
        <v>96</v>
      </c>
      <c r="J48" s="61">
        <v>100281</v>
      </c>
      <c r="K48" s="61">
        <v>99397</v>
      </c>
      <c r="L48" s="61">
        <v>101701</v>
      </c>
      <c r="M48" s="61">
        <v>97461</v>
      </c>
      <c r="N48" s="61">
        <v>33452</v>
      </c>
      <c r="O48" s="61">
        <v>40466</v>
      </c>
      <c r="P48" s="61">
        <v>41650</v>
      </c>
      <c r="Q48" s="61">
        <v>43843</v>
      </c>
    </row>
    <row r="49" spans="1:17" x14ac:dyDescent="0.3">
      <c r="A49" s="34">
        <f>IF($B49='Lookup (hidden)'!$F$12,IF($E49='Lookup (hidden)'!$F$13,IF($D49='Lookup (hidden)'!$F$14,IF($F49='Lookup (hidden)'!$F$15,IF($G49='Lookup (hidden)'!$F$16,IF($H49='Lookup (hidden)'!$F$17,1,0),0),0),0),0),0)</f>
        <v>0</v>
      </c>
      <c r="B49" s="60" t="s">
        <v>82</v>
      </c>
      <c r="C49" s="60"/>
      <c r="D49" s="60" t="s">
        <v>37</v>
      </c>
      <c r="E49" s="60" t="s">
        <v>70</v>
      </c>
      <c r="F49" s="60" t="s">
        <v>37</v>
      </c>
      <c r="G49" s="60" t="s">
        <v>37</v>
      </c>
      <c r="H49" s="60" t="s">
        <v>81</v>
      </c>
      <c r="I49" s="60" t="s">
        <v>97</v>
      </c>
      <c r="J49" s="61">
        <v>1531</v>
      </c>
      <c r="K49" s="61">
        <v>1815</v>
      </c>
      <c r="L49" s="61">
        <v>2025</v>
      </c>
      <c r="M49" s="61">
        <v>20232</v>
      </c>
      <c r="N49" s="61">
        <v>86393</v>
      </c>
      <c r="O49" s="61">
        <v>81614</v>
      </c>
      <c r="P49" s="61">
        <v>86621</v>
      </c>
      <c r="Q49" s="61">
        <v>90867</v>
      </c>
    </row>
    <row r="50" spans="1:17" x14ac:dyDescent="0.3">
      <c r="A50" s="34">
        <f>IF($B50='Lookup (hidden)'!$F$12,IF($E50='Lookup (hidden)'!$F$13,IF($D50='Lookup (hidden)'!$F$14,IF($F50='Lookup (hidden)'!$F$15,IF($G50='Lookup (hidden)'!$F$16,IF($H50='Lookup (hidden)'!$F$17,1,0),0),0),0),0),0)</f>
        <v>0</v>
      </c>
      <c r="B50" s="60" t="s">
        <v>73</v>
      </c>
      <c r="C50" s="60"/>
      <c r="D50" s="60" t="s">
        <v>37</v>
      </c>
      <c r="E50" s="60" t="s">
        <v>74</v>
      </c>
      <c r="F50" s="60" t="s">
        <v>37</v>
      </c>
      <c r="G50" s="60" t="s">
        <v>37</v>
      </c>
      <c r="H50" s="60" t="s">
        <v>81</v>
      </c>
      <c r="I50" s="60" t="s">
        <v>96</v>
      </c>
      <c r="J50" s="61">
        <v>40578</v>
      </c>
      <c r="K50" s="61">
        <v>39385</v>
      </c>
      <c r="L50" s="61">
        <v>40966</v>
      </c>
      <c r="M50" s="61">
        <v>38021</v>
      </c>
      <c r="N50" s="61">
        <v>15882</v>
      </c>
      <c r="O50" s="61">
        <v>24309</v>
      </c>
      <c r="P50" s="61">
        <v>22799</v>
      </c>
      <c r="Q50" s="61">
        <v>21306</v>
      </c>
    </row>
    <row r="51" spans="1:17" x14ac:dyDescent="0.3">
      <c r="A51" s="34">
        <f>IF($B51='Lookup (hidden)'!$F$12,IF($E51='Lookup (hidden)'!$F$13,IF($D51='Lookup (hidden)'!$F$14,IF($F51='Lookup (hidden)'!$F$15,IF($G51='Lookup (hidden)'!$F$16,IF($H51='Lookup (hidden)'!$F$17,1,0),0),0),0),0),0)</f>
        <v>0</v>
      </c>
      <c r="B51" s="60" t="s">
        <v>73</v>
      </c>
      <c r="C51" s="60"/>
      <c r="D51" s="60" t="s">
        <v>37</v>
      </c>
      <c r="E51" s="60" t="s">
        <v>74</v>
      </c>
      <c r="F51" s="60" t="s">
        <v>37</v>
      </c>
      <c r="G51" s="60" t="s">
        <v>37</v>
      </c>
      <c r="H51" s="60" t="s">
        <v>81</v>
      </c>
      <c r="I51" s="60" t="s">
        <v>97</v>
      </c>
      <c r="J51" s="61">
        <v>55</v>
      </c>
      <c r="K51" s="61">
        <v>43</v>
      </c>
      <c r="L51" s="61">
        <v>53</v>
      </c>
      <c r="M51" s="61">
        <v>7399</v>
      </c>
      <c r="N51" s="61">
        <v>30800</v>
      </c>
      <c r="O51" s="61">
        <v>24582</v>
      </c>
      <c r="P51" s="61">
        <v>32468</v>
      </c>
      <c r="Q51" s="61">
        <v>32658</v>
      </c>
    </row>
    <row r="52" spans="1:17" x14ac:dyDescent="0.3">
      <c r="A52" s="34">
        <f>IF($B52='Lookup (hidden)'!$F$12,IF($E52='Lookup (hidden)'!$F$13,IF($D52='Lookup (hidden)'!$F$14,IF($F52='Lookup (hidden)'!$F$15,IF($G52='Lookup (hidden)'!$F$16,IF($H52='Lookup (hidden)'!$F$17,1,0),0),0),0),0),0)</f>
        <v>0</v>
      </c>
      <c r="B52" s="60" t="s">
        <v>73</v>
      </c>
      <c r="C52" s="60"/>
      <c r="D52" s="60" t="s">
        <v>37</v>
      </c>
      <c r="E52" s="60" t="s">
        <v>70</v>
      </c>
      <c r="F52" s="60" t="s">
        <v>37</v>
      </c>
      <c r="G52" s="60" t="s">
        <v>37</v>
      </c>
      <c r="H52" s="60" t="s">
        <v>81</v>
      </c>
      <c r="I52" s="60" t="s">
        <v>96</v>
      </c>
      <c r="J52" s="61">
        <v>22945</v>
      </c>
      <c r="K52" s="61">
        <v>22191</v>
      </c>
      <c r="L52" s="61">
        <v>23434</v>
      </c>
      <c r="M52" s="61">
        <v>21773</v>
      </c>
      <c r="N52" s="61">
        <v>9734</v>
      </c>
      <c r="O52" s="61">
        <v>14178</v>
      </c>
      <c r="P52" s="61">
        <v>13729</v>
      </c>
      <c r="Q52" s="61">
        <v>12873</v>
      </c>
    </row>
    <row r="53" spans="1:17" x14ac:dyDescent="0.3">
      <c r="A53" s="34">
        <f>IF($B53='Lookup (hidden)'!$F$12,IF($E53='Lookup (hidden)'!$F$13,IF($D53='Lookup (hidden)'!$F$14,IF($F53='Lookup (hidden)'!$F$15,IF($G53='Lookup (hidden)'!$F$16,IF($H53='Lookup (hidden)'!$F$17,1,0),0),0),0),0),0)</f>
        <v>0</v>
      </c>
      <c r="B53" s="60" t="s">
        <v>73</v>
      </c>
      <c r="C53" s="60"/>
      <c r="D53" s="60" t="s">
        <v>37</v>
      </c>
      <c r="E53" s="60" t="s">
        <v>70</v>
      </c>
      <c r="F53" s="60" t="s">
        <v>37</v>
      </c>
      <c r="G53" s="60" t="s">
        <v>37</v>
      </c>
      <c r="H53" s="60" t="s">
        <v>81</v>
      </c>
      <c r="I53" s="60" t="s">
        <v>97</v>
      </c>
      <c r="J53" s="61">
        <v>33</v>
      </c>
      <c r="K53" s="61">
        <v>39</v>
      </c>
      <c r="L53" s="61">
        <v>25</v>
      </c>
      <c r="M53" s="61">
        <v>3760</v>
      </c>
      <c r="N53" s="61">
        <v>15413</v>
      </c>
      <c r="O53" s="61">
        <v>11887</v>
      </c>
      <c r="P53" s="61">
        <v>15787</v>
      </c>
      <c r="Q53" s="61">
        <v>16141</v>
      </c>
    </row>
    <row r="54" spans="1:17" x14ac:dyDescent="0.3">
      <c r="A54" s="34">
        <f>IF($B54='Lookup (hidden)'!$F$12,IF($E54='Lookup (hidden)'!$F$13,IF($D54='Lookup (hidden)'!$F$14,IF($F54='Lookup (hidden)'!$F$15,IF($G54='Lookup (hidden)'!$F$16,IF($H54='Lookup (hidden)'!$F$17,1,0),0),0),0),0),0)</f>
        <v>0</v>
      </c>
      <c r="B54" s="60" t="s">
        <v>69</v>
      </c>
      <c r="C54" s="60"/>
      <c r="D54" s="60" t="s">
        <v>37</v>
      </c>
      <c r="E54" s="60" t="s">
        <v>74</v>
      </c>
      <c r="F54" s="60" t="s">
        <v>37</v>
      </c>
      <c r="G54" s="60" t="s">
        <v>37</v>
      </c>
      <c r="H54" s="60" t="s">
        <v>81</v>
      </c>
      <c r="I54" s="60" t="s">
        <v>96</v>
      </c>
      <c r="J54" s="61">
        <v>464657</v>
      </c>
      <c r="K54" s="61">
        <v>446827</v>
      </c>
      <c r="L54" s="61">
        <v>459273</v>
      </c>
      <c r="M54" s="61">
        <v>421213</v>
      </c>
      <c r="N54" s="61">
        <v>110974</v>
      </c>
      <c r="O54" s="61">
        <v>172369</v>
      </c>
      <c r="P54" s="61">
        <v>186725</v>
      </c>
      <c r="Q54" s="61">
        <v>170546</v>
      </c>
    </row>
    <row r="55" spans="1:17" x14ac:dyDescent="0.3">
      <c r="A55" s="34">
        <f>IF($B55='Lookup (hidden)'!$F$12,IF($E55='Lookup (hidden)'!$F$13,IF($D55='Lookup (hidden)'!$F$14,IF($F55='Lookup (hidden)'!$F$15,IF($G55='Lookup (hidden)'!$F$16,IF($H55='Lookup (hidden)'!$F$17,1,0),0),0),0),0),0)</f>
        <v>0</v>
      </c>
      <c r="B55" s="60" t="s">
        <v>69</v>
      </c>
      <c r="C55" s="60"/>
      <c r="D55" s="60" t="s">
        <v>37</v>
      </c>
      <c r="E55" s="60" t="s">
        <v>74</v>
      </c>
      <c r="F55" s="60" t="s">
        <v>37</v>
      </c>
      <c r="G55" s="60" t="s">
        <v>37</v>
      </c>
      <c r="H55" s="60" t="s">
        <v>81</v>
      </c>
      <c r="I55" s="60" t="s">
        <v>97</v>
      </c>
      <c r="J55" s="61">
        <v>6737</v>
      </c>
      <c r="K55" s="61">
        <v>6843</v>
      </c>
      <c r="L55" s="61">
        <v>7783</v>
      </c>
      <c r="M55" s="61">
        <v>107299</v>
      </c>
      <c r="N55" s="61">
        <v>395646</v>
      </c>
      <c r="O55" s="61">
        <v>377340</v>
      </c>
      <c r="P55" s="61">
        <v>394975</v>
      </c>
      <c r="Q55" s="61">
        <v>436368</v>
      </c>
    </row>
    <row r="56" spans="1:17" x14ac:dyDescent="0.3">
      <c r="A56" s="34">
        <f>IF($B56='Lookup (hidden)'!$F$12,IF($E56='Lookup (hidden)'!$F$13,IF($D56='Lookup (hidden)'!$F$14,IF($F56='Lookup (hidden)'!$F$15,IF($G56='Lookup (hidden)'!$F$16,IF($H56='Lookup (hidden)'!$F$17,1,0),0),0),0),0),0)</f>
        <v>0</v>
      </c>
      <c r="B56" s="60" t="s">
        <v>69</v>
      </c>
      <c r="C56" s="60"/>
      <c r="D56" s="60" t="s">
        <v>37</v>
      </c>
      <c r="E56" s="60" t="s">
        <v>70</v>
      </c>
      <c r="F56" s="60" t="s">
        <v>37</v>
      </c>
      <c r="G56" s="60" t="s">
        <v>37</v>
      </c>
      <c r="H56" s="60" t="s">
        <v>81</v>
      </c>
      <c r="I56" s="60" t="s">
        <v>96</v>
      </c>
      <c r="J56" s="61">
        <v>276684</v>
      </c>
      <c r="K56" s="61">
        <v>266597</v>
      </c>
      <c r="L56" s="61">
        <v>275220</v>
      </c>
      <c r="M56" s="61">
        <v>256026</v>
      </c>
      <c r="N56" s="61">
        <v>75578</v>
      </c>
      <c r="O56" s="61">
        <v>109358</v>
      </c>
      <c r="P56" s="61">
        <v>116543</v>
      </c>
      <c r="Q56" s="61">
        <v>107366</v>
      </c>
    </row>
    <row r="57" spans="1:17" x14ac:dyDescent="0.3">
      <c r="A57" s="34">
        <f>IF($B57='Lookup (hidden)'!$F$12,IF($E57='Lookup (hidden)'!$F$13,IF($D57='Lookup (hidden)'!$F$14,IF($F57='Lookup (hidden)'!$F$15,IF($G57='Lookup (hidden)'!$F$16,IF($H57='Lookup (hidden)'!$F$17,1,0),0),0),0),0),0)</f>
        <v>0</v>
      </c>
      <c r="B57" s="60" t="s">
        <v>69</v>
      </c>
      <c r="C57" s="60"/>
      <c r="D57" s="60" t="s">
        <v>37</v>
      </c>
      <c r="E57" s="60" t="s">
        <v>70</v>
      </c>
      <c r="F57" s="60" t="s">
        <v>37</v>
      </c>
      <c r="G57" s="60" t="s">
        <v>37</v>
      </c>
      <c r="H57" s="60" t="s">
        <v>81</v>
      </c>
      <c r="I57" s="60" t="s">
        <v>97</v>
      </c>
      <c r="J57" s="61">
        <v>4603</v>
      </c>
      <c r="K57" s="61">
        <v>4703</v>
      </c>
      <c r="L57" s="61">
        <v>5266</v>
      </c>
      <c r="M57" s="61">
        <v>55708</v>
      </c>
      <c r="N57" s="61">
        <v>211918</v>
      </c>
      <c r="O57" s="61">
        <v>197267</v>
      </c>
      <c r="P57" s="61">
        <v>205046</v>
      </c>
      <c r="Q57" s="61">
        <v>226811</v>
      </c>
    </row>
    <row r="58" spans="1:17" x14ac:dyDescent="0.3">
      <c r="A58" s="34">
        <f>IF($B58='Lookup (hidden)'!$F$12,IF($E58='Lookup (hidden)'!$F$13,IF($D58='Lookup (hidden)'!$F$14,IF($F58='Lookup (hidden)'!$F$15,IF($G58='Lookup (hidden)'!$F$16,IF($H58='Lookup (hidden)'!$F$17,1,0),0),0),0),0),0)</f>
        <v>0</v>
      </c>
      <c r="B58" s="60" t="s">
        <v>77</v>
      </c>
      <c r="C58" s="60"/>
      <c r="D58" s="60" t="s">
        <v>37</v>
      </c>
      <c r="E58" s="60" t="s">
        <v>74</v>
      </c>
      <c r="F58" s="60" t="s">
        <v>37</v>
      </c>
      <c r="G58" s="60" t="s">
        <v>37</v>
      </c>
      <c r="H58" s="60" t="s">
        <v>81</v>
      </c>
      <c r="I58" s="60" t="s">
        <v>96</v>
      </c>
      <c r="J58" s="61">
        <v>27983</v>
      </c>
      <c r="K58" s="61">
        <v>28041</v>
      </c>
      <c r="L58" s="61">
        <v>29049</v>
      </c>
      <c r="M58" s="61">
        <v>27189</v>
      </c>
      <c r="N58" s="61">
        <v>4716</v>
      </c>
      <c r="O58" s="61">
        <v>14523</v>
      </c>
      <c r="P58" s="61">
        <v>13411</v>
      </c>
      <c r="Q58" s="61">
        <v>13087</v>
      </c>
    </row>
    <row r="59" spans="1:17" x14ac:dyDescent="0.3">
      <c r="A59" s="34">
        <f>IF($B59='Lookup (hidden)'!$F$12,IF($E59='Lookup (hidden)'!$F$13,IF($D59='Lookup (hidden)'!$F$14,IF($F59='Lookup (hidden)'!$F$15,IF($G59='Lookup (hidden)'!$F$16,IF($H59='Lookup (hidden)'!$F$17,1,0),0),0),0),0),0)</f>
        <v>0</v>
      </c>
      <c r="B59" s="60" t="s">
        <v>77</v>
      </c>
      <c r="C59" s="60"/>
      <c r="D59" s="60" t="s">
        <v>37</v>
      </c>
      <c r="E59" s="60" t="s">
        <v>74</v>
      </c>
      <c r="F59" s="60" t="s">
        <v>37</v>
      </c>
      <c r="G59" s="60" t="s">
        <v>37</v>
      </c>
      <c r="H59" s="60" t="s">
        <v>81</v>
      </c>
      <c r="I59" s="60" t="s">
        <v>97</v>
      </c>
      <c r="J59" s="61">
        <v>0</v>
      </c>
      <c r="K59" s="61">
        <v>0</v>
      </c>
      <c r="L59" s="61">
        <v>0</v>
      </c>
      <c r="M59" s="61">
        <v>5951</v>
      </c>
      <c r="N59" s="61">
        <v>13592</v>
      </c>
      <c r="O59" s="61">
        <v>22192</v>
      </c>
      <c r="P59" s="61">
        <v>25730</v>
      </c>
      <c r="Q59" s="61">
        <v>10405</v>
      </c>
    </row>
    <row r="60" spans="1:17" x14ac:dyDescent="0.3">
      <c r="A60" s="34">
        <f>IF($B60='Lookup (hidden)'!$F$12,IF($E60='Lookup (hidden)'!$F$13,IF($D60='Lookup (hidden)'!$F$14,IF($F60='Lookup (hidden)'!$F$15,IF($G60='Lookup (hidden)'!$F$16,IF($H60='Lookup (hidden)'!$F$17,1,0),0),0),0),0),0)</f>
        <v>0</v>
      </c>
      <c r="B60" s="60" t="s">
        <v>77</v>
      </c>
      <c r="C60" s="60"/>
      <c r="D60" s="60" t="s">
        <v>37</v>
      </c>
      <c r="E60" s="60" t="s">
        <v>70</v>
      </c>
      <c r="F60" s="60" t="s">
        <v>37</v>
      </c>
      <c r="G60" s="60" t="s">
        <v>37</v>
      </c>
      <c r="H60" s="60" t="s">
        <v>81</v>
      </c>
      <c r="I60" s="60" t="s">
        <v>96</v>
      </c>
      <c r="J60" s="61">
        <v>15422</v>
      </c>
      <c r="K60" s="61">
        <v>15405</v>
      </c>
      <c r="L60" s="61">
        <v>15833</v>
      </c>
      <c r="M60" s="61">
        <v>14942</v>
      </c>
      <c r="N60" s="61">
        <v>2823</v>
      </c>
      <c r="O60" s="61">
        <v>8568</v>
      </c>
      <c r="P60" s="61">
        <v>7843</v>
      </c>
      <c r="Q60" s="61">
        <v>7696</v>
      </c>
    </row>
    <row r="61" spans="1:17" x14ac:dyDescent="0.3">
      <c r="A61" s="34">
        <f>IF($B61='Lookup (hidden)'!$F$12,IF($E61='Lookup (hidden)'!$F$13,IF($D61='Lookup (hidden)'!$F$14,IF($F61='Lookup (hidden)'!$F$15,IF($G61='Lookup (hidden)'!$F$16,IF($H61='Lookup (hidden)'!$F$17,1,0),0),0),0),0),0)</f>
        <v>0</v>
      </c>
      <c r="B61" s="60" t="s">
        <v>77</v>
      </c>
      <c r="C61" s="60"/>
      <c r="D61" s="60" t="s">
        <v>37</v>
      </c>
      <c r="E61" s="60" t="s">
        <v>70</v>
      </c>
      <c r="F61" s="60" t="s">
        <v>37</v>
      </c>
      <c r="G61" s="60" t="s">
        <v>37</v>
      </c>
      <c r="H61" s="60" t="s">
        <v>81</v>
      </c>
      <c r="I61" s="60" t="s">
        <v>97</v>
      </c>
      <c r="J61" s="61">
        <v>0</v>
      </c>
      <c r="K61" s="61">
        <v>0</v>
      </c>
      <c r="L61" s="61">
        <v>0</v>
      </c>
      <c r="M61" s="61">
        <v>2586</v>
      </c>
      <c r="N61" s="61">
        <v>6426</v>
      </c>
      <c r="O61" s="61">
        <v>10179</v>
      </c>
      <c r="P61" s="61">
        <v>11690</v>
      </c>
      <c r="Q61" s="61">
        <v>4833</v>
      </c>
    </row>
    <row r="62" spans="1:17" x14ac:dyDescent="0.3">
      <c r="A62" s="34">
        <f>IF($B62='Lookup (hidden)'!$F$12,IF($E62='Lookup (hidden)'!$F$13,IF($D62='Lookup (hidden)'!$F$14,IF($F62='Lookup (hidden)'!$F$15,IF($G62='Lookup (hidden)'!$F$16,IF($H62='Lookup (hidden)'!$F$17,1,0),0),0),0),0),0)</f>
        <v>0</v>
      </c>
      <c r="B62" s="60" t="s">
        <v>80</v>
      </c>
      <c r="C62" s="60"/>
      <c r="D62" s="60" t="s">
        <v>37</v>
      </c>
      <c r="E62" s="60" t="s">
        <v>37</v>
      </c>
      <c r="F62" s="152">
        <v>1</v>
      </c>
      <c r="G62" s="60" t="s">
        <v>37</v>
      </c>
      <c r="H62" s="60" t="s">
        <v>81</v>
      </c>
      <c r="I62" s="60" t="s">
        <v>96</v>
      </c>
      <c r="J62" s="61">
        <v>72266</v>
      </c>
      <c r="K62" s="61">
        <v>71276</v>
      </c>
      <c r="L62" s="61">
        <v>72028</v>
      </c>
      <c r="M62" s="61">
        <v>70859</v>
      </c>
      <c r="N62" s="61">
        <v>41656</v>
      </c>
      <c r="O62" s="61">
        <v>53667</v>
      </c>
      <c r="P62" s="61">
        <v>52468</v>
      </c>
      <c r="Q62" s="61">
        <v>54100</v>
      </c>
    </row>
    <row r="63" spans="1:17" x14ac:dyDescent="0.3">
      <c r="A63" s="34">
        <f>IF($B63='Lookup (hidden)'!$F$12,IF($E63='Lookup (hidden)'!$F$13,IF($D63='Lookup (hidden)'!$F$14,IF($F63='Lookup (hidden)'!$F$15,IF($G63='Lookup (hidden)'!$F$16,IF($H63='Lookup (hidden)'!$F$17,1,0),0),0),0),0),0)</f>
        <v>0</v>
      </c>
      <c r="B63" s="60" t="s">
        <v>80</v>
      </c>
      <c r="C63" s="60"/>
      <c r="D63" s="60" t="s">
        <v>37</v>
      </c>
      <c r="E63" s="60" t="s">
        <v>37</v>
      </c>
      <c r="F63" s="152">
        <v>1</v>
      </c>
      <c r="G63" s="60" t="s">
        <v>37</v>
      </c>
      <c r="H63" s="60" t="s">
        <v>81</v>
      </c>
      <c r="I63" s="60" t="s">
        <v>97</v>
      </c>
      <c r="J63" s="61">
        <v>4890</v>
      </c>
      <c r="K63" s="61">
        <v>5184</v>
      </c>
      <c r="L63" s="61">
        <v>5423</v>
      </c>
      <c r="M63" s="61">
        <v>10805</v>
      </c>
      <c r="N63" s="61">
        <v>41267</v>
      </c>
      <c r="O63" s="61">
        <v>31487</v>
      </c>
      <c r="P63" s="61">
        <v>34995</v>
      </c>
      <c r="Q63" s="61">
        <v>37727</v>
      </c>
    </row>
    <row r="64" spans="1:17" x14ac:dyDescent="0.3">
      <c r="A64" s="34">
        <f>IF($B64='Lookup (hidden)'!$F$12,IF($E64='Lookup (hidden)'!$F$13,IF($D64='Lookup (hidden)'!$F$14,IF($F64='Lookup (hidden)'!$F$15,IF($G64='Lookup (hidden)'!$F$16,IF($H64='Lookup (hidden)'!$F$17,1,0),0),0),0),0),0)</f>
        <v>0</v>
      </c>
      <c r="B64" s="60" t="s">
        <v>80</v>
      </c>
      <c r="C64" s="60"/>
      <c r="D64" s="60" t="s">
        <v>37</v>
      </c>
      <c r="E64" s="60" t="s">
        <v>37</v>
      </c>
      <c r="F64" s="152">
        <v>2</v>
      </c>
      <c r="G64" s="60" t="s">
        <v>37</v>
      </c>
      <c r="H64" s="60" t="s">
        <v>81</v>
      </c>
      <c r="I64" s="60" t="s">
        <v>96</v>
      </c>
      <c r="J64" s="61">
        <v>64527</v>
      </c>
      <c r="K64" s="61">
        <v>63528</v>
      </c>
      <c r="L64" s="61">
        <v>64610</v>
      </c>
      <c r="M64" s="61">
        <v>63957</v>
      </c>
      <c r="N64" s="61">
        <v>34900</v>
      </c>
      <c r="O64" s="61">
        <v>47612</v>
      </c>
      <c r="P64" s="61">
        <v>47061</v>
      </c>
      <c r="Q64" s="61">
        <v>48527</v>
      </c>
    </row>
    <row r="65" spans="1:17" x14ac:dyDescent="0.3">
      <c r="A65" s="34">
        <f>IF($B65='Lookup (hidden)'!$F$12,IF($E65='Lookup (hidden)'!$F$13,IF($D65='Lookup (hidden)'!$F$14,IF($F65='Lookup (hidden)'!$F$15,IF($G65='Lookup (hidden)'!$F$16,IF($H65='Lookup (hidden)'!$F$17,1,0),0),0),0),0),0)</f>
        <v>0</v>
      </c>
      <c r="B65" s="60" t="s">
        <v>80</v>
      </c>
      <c r="C65" s="60"/>
      <c r="D65" s="60" t="s">
        <v>37</v>
      </c>
      <c r="E65" s="60" t="s">
        <v>37</v>
      </c>
      <c r="F65" s="152">
        <v>2</v>
      </c>
      <c r="G65" s="60" t="s">
        <v>37</v>
      </c>
      <c r="H65" s="60" t="s">
        <v>81</v>
      </c>
      <c r="I65" s="60" t="s">
        <v>97</v>
      </c>
      <c r="J65" s="61">
        <v>4026</v>
      </c>
      <c r="K65" s="61">
        <v>4361</v>
      </c>
      <c r="L65" s="61">
        <v>4528</v>
      </c>
      <c r="M65" s="61">
        <v>9662</v>
      </c>
      <c r="N65" s="61">
        <v>39993</v>
      </c>
      <c r="O65" s="61">
        <v>30372</v>
      </c>
      <c r="P65" s="61">
        <v>33751</v>
      </c>
      <c r="Q65" s="61">
        <v>36299</v>
      </c>
    </row>
    <row r="66" spans="1:17" x14ac:dyDescent="0.3">
      <c r="A66" s="34">
        <f>IF($B66='Lookup (hidden)'!$F$12,IF($E66='Lookup (hidden)'!$F$13,IF($D66='Lookup (hidden)'!$F$14,IF($F66='Lookup (hidden)'!$F$15,IF($G66='Lookup (hidden)'!$F$16,IF($H66='Lookup (hidden)'!$F$17,1,0),0),0),0),0),0)</f>
        <v>0</v>
      </c>
      <c r="B66" s="60" t="s">
        <v>80</v>
      </c>
      <c r="C66" s="60"/>
      <c r="D66" s="60" t="s">
        <v>37</v>
      </c>
      <c r="E66" s="60" t="s">
        <v>37</v>
      </c>
      <c r="F66" s="152">
        <v>3</v>
      </c>
      <c r="G66" s="60" t="s">
        <v>37</v>
      </c>
      <c r="H66" s="60" t="s">
        <v>81</v>
      </c>
      <c r="I66" s="60" t="s">
        <v>96</v>
      </c>
      <c r="J66" s="61">
        <v>61081</v>
      </c>
      <c r="K66" s="61">
        <v>60272</v>
      </c>
      <c r="L66" s="61">
        <v>61672</v>
      </c>
      <c r="M66" s="61">
        <v>61282</v>
      </c>
      <c r="N66" s="61">
        <v>32431</v>
      </c>
      <c r="O66" s="61">
        <v>45122</v>
      </c>
      <c r="P66" s="61">
        <v>45083</v>
      </c>
      <c r="Q66" s="61">
        <v>46851</v>
      </c>
    </row>
    <row r="67" spans="1:17" x14ac:dyDescent="0.3">
      <c r="A67" s="34">
        <f>IF($B67='Lookup (hidden)'!$F$12,IF($E67='Lookup (hidden)'!$F$13,IF($D67='Lookup (hidden)'!$F$14,IF($F67='Lookup (hidden)'!$F$15,IF($G67='Lookup (hidden)'!$F$16,IF($H67='Lookup (hidden)'!$F$17,1,0),0),0),0),0),0)</f>
        <v>0</v>
      </c>
      <c r="B67" s="60" t="s">
        <v>80</v>
      </c>
      <c r="C67" s="60"/>
      <c r="D67" s="60" t="s">
        <v>37</v>
      </c>
      <c r="E67" s="60" t="s">
        <v>37</v>
      </c>
      <c r="F67" s="152">
        <v>3</v>
      </c>
      <c r="G67" s="60" t="s">
        <v>37</v>
      </c>
      <c r="H67" s="60" t="s">
        <v>81</v>
      </c>
      <c r="I67" s="60" t="s">
        <v>97</v>
      </c>
      <c r="J67" s="61">
        <v>3697</v>
      </c>
      <c r="K67" s="61">
        <v>4147</v>
      </c>
      <c r="L67" s="61">
        <v>4137</v>
      </c>
      <c r="M67" s="61">
        <v>9251</v>
      </c>
      <c r="N67" s="61">
        <v>39635</v>
      </c>
      <c r="O67" s="61">
        <v>30419</v>
      </c>
      <c r="P67" s="61">
        <v>33546</v>
      </c>
      <c r="Q67" s="61">
        <v>36333</v>
      </c>
    </row>
    <row r="68" spans="1:17" x14ac:dyDescent="0.3">
      <c r="A68" s="34">
        <f>IF($B68='Lookup (hidden)'!$F$12,IF($E68='Lookup (hidden)'!$F$13,IF($D68='Lookup (hidden)'!$F$14,IF($F68='Lookup (hidden)'!$F$15,IF($G68='Lookup (hidden)'!$F$16,IF($H68='Lookup (hidden)'!$F$17,1,0),0),0),0),0),0)</f>
        <v>0</v>
      </c>
      <c r="B68" s="60" t="s">
        <v>80</v>
      </c>
      <c r="C68" s="60"/>
      <c r="D68" s="60" t="s">
        <v>37</v>
      </c>
      <c r="E68" s="60" t="s">
        <v>37</v>
      </c>
      <c r="F68" s="152">
        <v>4</v>
      </c>
      <c r="G68" s="60" t="s">
        <v>37</v>
      </c>
      <c r="H68" s="60" t="s">
        <v>81</v>
      </c>
      <c r="I68" s="60" t="s">
        <v>96</v>
      </c>
      <c r="J68" s="61">
        <v>59623</v>
      </c>
      <c r="K68" s="61">
        <v>58364</v>
      </c>
      <c r="L68" s="61">
        <v>60233</v>
      </c>
      <c r="M68" s="61">
        <v>60175</v>
      </c>
      <c r="N68" s="61">
        <v>30938</v>
      </c>
      <c r="O68" s="61">
        <v>44001</v>
      </c>
      <c r="P68" s="61">
        <v>44617</v>
      </c>
      <c r="Q68" s="61">
        <v>45831</v>
      </c>
    </row>
    <row r="69" spans="1:17" x14ac:dyDescent="0.3">
      <c r="A69" s="34">
        <f>IF($B69='Lookup (hidden)'!$F$12,IF($E69='Lookup (hidden)'!$F$13,IF($D69='Lookup (hidden)'!$F$14,IF($F69='Lookup (hidden)'!$F$15,IF($G69='Lookup (hidden)'!$F$16,IF($H69='Lookup (hidden)'!$F$17,1,0),0),0),0),0),0)</f>
        <v>0</v>
      </c>
      <c r="B69" s="60" t="s">
        <v>80</v>
      </c>
      <c r="C69" s="60"/>
      <c r="D69" s="60" t="s">
        <v>37</v>
      </c>
      <c r="E69" s="60" t="s">
        <v>37</v>
      </c>
      <c r="F69" s="152">
        <v>4</v>
      </c>
      <c r="G69" s="60" t="s">
        <v>37</v>
      </c>
      <c r="H69" s="60" t="s">
        <v>81</v>
      </c>
      <c r="I69" s="60" t="s">
        <v>97</v>
      </c>
      <c r="J69" s="61">
        <v>3541</v>
      </c>
      <c r="K69" s="61">
        <v>3964</v>
      </c>
      <c r="L69" s="61">
        <v>3999</v>
      </c>
      <c r="M69" s="61">
        <v>9288</v>
      </c>
      <c r="N69" s="61">
        <v>39991</v>
      </c>
      <c r="O69" s="61">
        <v>30069</v>
      </c>
      <c r="P69" s="61">
        <v>33859</v>
      </c>
      <c r="Q69" s="61">
        <v>36226</v>
      </c>
    </row>
    <row r="70" spans="1:17" x14ac:dyDescent="0.3">
      <c r="A70" s="34">
        <f>IF($B70='Lookup (hidden)'!$F$12,IF($E70='Lookup (hidden)'!$F$13,IF($D70='Lookup (hidden)'!$F$14,IF($F70='Lookup (hidden)'!$F$15,IF($G70='Lookup (hidden)'!$F$16,IF($H70='Lookup (hidden)'!$F$17,1,0),0),0),0),0),0)</f>
        <v>0</v>
      </c>
      <c r="B70" s="60" t="s">
        <v>80</v>
      </c>
      <c r="C70" s="60"/>
      <c r="D70" s="60" t="s">
        <v>37</v>
      </c>
      <c r="E70" s="60" t="s">
        <v>37</v>
      </c>
      <c r="F70" s="152">
        <v>5</v>
      </c>
      <c r="G70" s="60" t="s">
        <v>37</v>
      </c>
      <c r="H70" s="60" t="s">
        <v>81</v>
      </c>
      <c r="I70" s="60" t="s">
        <v>96</v>
      </c>
      <c r="J70" s="61">
        <v>53652</v>
      </c>
      <c r="K70" s="61">
        <v>52207</v>
      </c>
      <c r="L70" s="61">
        <v>54004</v>
      </c>
      <c r="M70" s="61">
        <v>53607</v>
      </c>
      <c r="N70" s="61">
        <v>26904</v>
      </c>
      <c r="O70" s="61">
        <v>38576</v>
      </c>
      <c r="P70" s="61">
        <v>39213</v>
      </c>
      <c r="Q70" s="61">
        <v>40246</v>
      </c>
    </row>
    <row r="71" spans="1:17" x14ac:dyDescent="0.3">
      <c r="A71" s="34">
        <f>IF($B71='Lookup (hidden)'!$F$12,IF($E71='Lookup (hidden)'!$F$13,IF($D71='Lookup (hidden)'!$F$14,IF($F71='Lookup (hidden)'!$F$15,IF($G71='Lookup (hidden)'!$F$16,IF($H71='Lookup (hidden)'!$F$17,1,0),0),0),0),0),0)</f>
        <v>0</v>
      </c>
      <c r="B71" s="60" t="s">
        <v>80</v>
      </c>
      <c r="C71" s="60"/>
      <c r="D71" s="60" t="s">
        <v>37</v>
      </c>
      <c r="E71" s="60" t="s">
        <v>37</v>
      </c>
      <c r="F71" s="152">
        <v>5</v>
      </c>
      <c r="G71" s="60" t="s">
        <v>37</v>
      </c>
      <c r="H71" s="60" t="s">
        <v>81</v>
      </c>
      <c r="I71" s="60" t="s">
        <v>97</v>
      </c>
      <c r="J71" s="61">
        <v>3059</v>
      </c>
      <c r="K71" s="61">
        <v>3408</v>
      </c>
      <c r="L71" s="61">
        <v>3589</v>
      </c>
      <c r="M71" s="61">
        <v>8544</v>
      </c>
      <c r="N71" s="61">
        <v>36992</v>
      </c>
      <c r="O71" s="61">
        <v>28171</v>
      </c>
      <c r="P71" s="61">
        <v>31526</v>
      </c>
      <c r="Q71" s="61">
        <v>33701</v>
      </c>
    </row>
    <row r="72" spans="1:17" x14ac:dyDescent="0.3">
      <c r="A72" s="34">
        <f>IF($B72='Lookup (hidden)'!$F$12,IF($E72='Lookup (hidden)'!$F$13,IF($D72='Lookup (hidden)'!$F$14,IF($F72='Lookup (hidden)'!$F$15,IF($G72='Lookup (hidden)'!$F$16,IF($H72='Lookup (hidden)'!$F$17,1,0),0),0),0),0),0)</f>
        <v>0</v>
      </c>
      <c r="B72" s="60" t="s">
        <v>82</v>
      </c>
      <c r="C72" s="60"/>
      <c r="D72" s="60" t="s">
        <v>37</v>
      </c>
      <c r="E72" s="60" t="s">
        <v>37</v>
      </c>
      <c r="F72" s="152">
        <v>1</v>
      </c>
      <c r="G72" s="60" t="s">
        <v>37</v>
      </c>
      <c r="H72" s="60" t="s">
        <v>81</v>
      </c>
      <c r="I72" s="60" t="s">
        <v>96</v>
      </c>
      <c r="J72" s="61">
        <v>64714</v>
      </c>
      <c r="K72" s="61">
        <v>63730</v>
      </c>
      <c r="L72" s="61">
        <v>64860</v>
      </c>
      <c r="M72" s="61">
        <v>61476</v>
      </c>
      <c r="N72" s="61">
        <v>21811</v>
      </c>
      <c r="O72" s="61">
        <v>26389</v>
      </c>
      <c r="P72" s="61">
        <v>26884</v>
      </c>
      <c r="Q72" s="61">
        <v>28783</v>
      </c>
    </row>
    <row r="73" spans="1:17" x14ac:dyDescent="0.3">
      <c r="A73" s="34">
        <f>IF($B73='Lookup (hidden)'!$F$12,IF($E73='Lookup (hidden)'!$F$13,IF($D73='Lookup (hidden)'!$F$14,IF($F73='Lookup (hidden)'!$F$15,IF($G73='Lookup (hidden)'!$F$16,IF($H73='Lookup (hidden)'!$F$17,1,0),0),0),0),0),0)</f>
        <v>0</v>
      </c>
      <c r="B73" s="60" t="s">
        <v>82</v>
      </c>
      <c r="C73" s="60"/>
      <c r="D73" s="60" t="s">
        <v>37</v>
      </c>
      <c r="E73" s="60" t="s">
        <v>37</v>
      </c>
      <c r="F73" s="152">
        <v>1</v>
      </c>
      <c r="G73" s="60" t="s">
        <v>37</v>
      </c>
      <c r="H73" s="60" t="s">
        <v>81</v>
      </c>
      <c r="I73" s="60" t="s">
        <v>97</v>
      </c>
      <c r="J73" s="61">
        <v>855</v>
      </c>
      <c r="K73" s="61">
        <v>903</v>
      </c>
      <c r="L73" s="61">
        <v>1100</v>
      </c>
      <c r="M73" s="61">
        <v>13445</v>
      </c>
      <c r="N73" s="61">
        <v>56924</v>
      </c>
      <c r="O73" s="61">
        <v>53188</v>
      </c>
      <c r="P73" s="61">
        <v>56053</v>
      </c>
      <c r="Q73" s="61">
        <v>58430</v>
      </c>
    </row>
    <row r="74" spans="1:17" x14ac:dyDescent="0.3">
      <c r="A74" s="34">
        <f>IF($B74='Lookup (hidden)'!$F$12,IF($E74='Lookup (hidden)'!$F$13,IF($D74='Lookup (hidden)'!$F$14,IF($F74='Lookup (hidden)'!$F$15,IF($G74='Lookup (hidden)'!$F$16,IF($H74='Lookup (hidden)'!$F$17,1,0),0),0),0),0),0)</f>
        <v>0</v>
      </c>
      <c r="B74" s="60" t="s">
        <v>82</v>
      </c>
      <c r="C74" s="60"/>
      <c r="D74" s="60" t="s">
        <v>37</v>
      </c>
      <c r="E74" s="60" t="s">
        <v>37</v>
      </c>
      <c r="F74" s="152">
        <v>2</v>
      </c>
      <c r="G74" s="60" t="s">
        <v>37</v>
      </c>
      <c r="H74" s="60" t="s">
        <v>81</v>
      </c>
      <c r="I74" s="60" t="s">
        <v>96</v>
      </c>
      <c r="J74" s="61">
        <v>60244</v>
      </c>
      <c r="K74" s="61">
        <v>59754</v>
      </c>
      <c r="L74" s="61">
        <v>60128</v>
      </c>
      <c r="M74" s="61">
        <v>56575</v>
      </c>
      <c r="N74" s="61">
        <v>18820</v>
      </c>
      <c r="O74" s="61">
        <v>23481</v>
      </c>
      <c r="P74" s="61">
        <v>24155</v>
      </c>
      <c r="Q74" s="61">
        <v>25765</v>
      </c>
    </row>
    <row r="75" spans="1:17" x14ac:dyDescent="0.3">
      <c r="A75" s="34">
        <f>IF($B75='Lookup (hidden)'!$F$12,IF($E75='Lookup (hidden)'!$F$13,IF($D75='Lookup (hidden)'!$F$14,IF($F75='Lookup (hidden)'!$F$15,IF($G75='Lookup (hidden)'!$F$16,IF($H75='Lookup (hidden)'!$F$17,1,0),0),0),0),0),0)</f>
        <v>0</v>
      </c>
      <c r="B75" s="60" t="s">
        <v>82</v>
      </c>
      <c r="C75" s="60"/>
      <c r="D75" s="60" t="s">
        <v>37</v>
      </c>
      <c r="E75" s="60" t="s">
        <v>37</v>
      </c>
      <c r="F75" s="152">
        <v>2</v>
      </c>
      <c r="G75" s="60" t="s">
        <v>37</v>
      </c>
      <c r="H75" s="60" t="s">
        <v>81</v>
      </c>
      <c r="I75" s="60" t="s">
        <v>97</v>
      </c>
      <c r="J75" s="61">
        <v>727</v>
      </c>
      <c r="K75" s="61">
        <v>833</v>
      </c>
      <c r="L75" s="61">
        <v>1001</v>
      </c>
      <c r="M75" s="61">
        <v>12929</v>
      </c>
      <c r="N75" s="61">
        <v>54555</v>
      </c>
      <c r="O75" s="61">
        <v>51462</v>
      </c>
      <c r="P75" s="61">
        <v>54163</v>
      </c>
      <c r="Q75" s="61">
        <v>56597</v>
      </c>
    </row>
    <row r="76" spans="1:17" x14ac:dyDescent="0.3">
      <c r="A76" s="34">
        <f>IF($B76='Lookup (hidden)'!$F$12,IF($E76='Lookup (hidden)'!$F$13,IF($D76='Lookup (hidden)'!$F$14,IF($F76='Lookup (hidden)'!$F$15,IF($G76='Lookup (hidden)'!$F$16,IF($H76='Lookup (hidden)'!$F$17,1,0),0),0),0),0),0)</f>
        <v>0</v>
      </c>
      <c r="B76" s="60" t="s">
        <v>82</v>
      </c>
      <c r="C76" s="60"/>
      <c r="D76" s="60" t="s">
        <v>37</v>
      </c>
      <c r="E76" s="60" t="s">
        <v>37</v>
      </c>
      <c r="F76" s="152">
        <v>3</v>
      </c>
      <c r="G76" s="60" t="s">
        <v>37</v>
      </c>
      <c r="H76" s="60" t="s">
        <v>81</v>
      </c>
      <c r="I76" s="60" t="s">
        <v>96</v>
      </c>
      <c r="J76" s="61">
        <v>60839</v>
      </c>
      <c r="K76" s="61">
        <v>60438</v>
      </c>
      <c r="L76" s="61">
        <v>61439</v>
      </c>
      <c r="M76" s="61">
        <v>57601</v>
      </c>
      <c r="N76" s="61">
        <v>18367</v>
      </c>
      <c r="O76" s="61">
        <v>22741</v>
      </c>
      <c r="P76" s="61">
        <v>23404</v>
      </c>
      <c r="Q76" s="61">
        <v>25430</v>
      </c>
    </row>
    <row r="77" spans="1:17" x14ac:dyDescent="0.3">
      <c r="A77" s="34">
        <f>IF($B77='Lookup (hidden)'!$F$12,IF($E77='Lookup (hidden)'!$F$13,IF($D77='Lookup (hidden)'!$F$14,IF($F77='Lookup (hidden)'!$F$15,IF($G77='Lookup (hidden)'!$F$16,IF($H77='Lookup (hidden)'!$F$17,1,0),0),0),0),0),0)</f>
        <v>0</v>
      </c>
      <c r="B77" s="60" t="s">
        <v>82</v>
      </c>
      <c r="C77" s="60"/>
      <c r="D77" s="60" t="s">
        <v>37</v>
      </c>
      <c r="E77" s="60" t="s">
        <v>37</v>
      </c>
      <c r="F77" s="152">
        <v>3</v>
      </c>
      <c r="G77" s="60" t="s">
        <v>37</v>
      </c>
      <c r="H77" s="60" t="s">
        <v>81</v>
      </c>
      <c r="I77" s="60" t="s">
        <v>97</v>
      </c>
      <c r="J77" s="61">
        <v>718</v>
      </c>
      <c r="K77" s="61">
        <v>865</v>
      </c>
      <c r="L77" s="61">
        <v>1016</v>
      </c>
      <c r="M77" s="61">
        <v>13306</v>
      </c>
      <c r="N77" s="61">
        <v>55670</v>
      </c>
      <c r="O77" s="61">
        <v>52870</v>
      </c>
      <c r="P77" s="61">
        <v>55960</v>
      </c>
      <c r="Q77" s="61">
        <v>58589</v>
      </c>
    </row>
    <row r="78" spans="1:17" x14ac:dyDescent="0.3">
      <c r="A78" s="34">
        <f>IF($B78='Lookup (hidden)'!$F$12,IF($E78='Lookup (hidden)'!$F$13,IF($D78='Lookup (hidden)'!$F$14,IF($F78='Lookup (hidden)'!$F$15,IF($G78='Lookup (hidden)'!$F$16,IF($H78='Lookup (hidden)'!$F$17,1,0),0),0),0),0),0)</f>
        <v>0</v>
      </c>
      <c r="B78" s="60" t="s">
        <v>82</v>
      </c>
      <c r="C78" s="60"/>
      <c r="D78" s="60" t="s">
        <v>37</v>
      </c>
      <c r="E78" s="60" t="s">
        <v>37</v>
      </c>
      <c r="F78" s="152">
        <v>4</v>
      </c>
      <c r="G78" s="60" t="s">
        <v>37</v>
      </c>
      <c r="H78" s="60" t="s">
        <v>81</v>
      </c>
      <c r="I78" s="60" t="s">
        <v>96</v>
      </c>
      <c r="J78" s="61">
        <v>59892</v>
      </c>
      <c r="K78" s="61">
        <v>58921</v>
      </c>
      <c r="L78" s="61">
        <v>60242</v>
      </c>
      <c r="M78" s="61">
        <v>57411</v>
      </c>
      <c r="N78" s="61">
        <v>17416</v>
      </c>
      <c r="O78" s="61">
        <v>21635</v>
      </c>
      <c r="P78" s="61">
        <v>22780</v>
      </c>
      <c r="Q78" s="61">
        <v>24752</v>
      </c>
    </row>
    <row r="79" spans="1:17" x14ac:dyDescent="0.3">
      <c r="A79" s="34">
        <f>IF($B79='Lookup (hidden)'!$F$12,IF($E79='Lookup (hidden)'!$F$13,IF($D79='Lookup (hidden)'!$F$14,IF($F79='Lookup (hidden)'!$F$15,IF($G79='Lookup (hidden)'!$F$16,IF($H79='Lookup (hidden)'!$F$17,1,0),0),0),0),0),0)</f>
        <v>0</v>
      </c>
      <c r="B79" s="60" t="s">
        <v>82</v>
      </c>
      <c r="C79" s="60"/>
      <c r="D79" s="60" t="s">
        <v>37</v>
      </c>
      <c r="E79" s="60" t="s">
        <v>37</v>
      </c>
      <c r="F79" s="152">
        <v>4</v>
      </c>
      <c r="G79" s="60" t="s">
        <v>37</v>
      </c>
      <c r="H79" s="60" t="s">
        <v>81</v>
      </c>
      <c r="I79" s="60" t="s">
        <v>97</v>
      </c>
      <c r="J79" s="61">
        <v>790</v>
      </c>
      <c r="K79" s="61">
        <v>957</v>
      </c>
      <c r="L79" s="61">
        <v>1122</v>
      </c>
      <c r="M79" s="61">
        <v>13456</v>
      </c>
      <c r="N79" s="61">
        <v>55432</v>
      </c>
      <c r="O79" s="61">
        <v>52768</v>
      </c>
      <c r="P79" s="61">
        <v>56212</v>
      </c>
      <c r="Q79" s="61">
        <v>59007</v>
      </c>
    </row>
    <row r="80" spans="1:17" x14ac:dyDescent="0.3">
      <c r="A80" s="34">
        <f>IF($B80='Lookup (hidden)'!$F$12,IF($E80='Lookup (hidden)'!$F$13,IF($D80='Lookup (hidden)'!$F$14,IF($F80='Lookup (hidden)'!$F$15,IF($G80='Lookup (hidden)'!$F$16,IF($H80='Lookup (hidden)'!$F$17,1,0),0),0),0),0),0)</f>
        <v>0</v>
      </c>
      <c r="B80" s="60" t="s">
        <v>82</v>
      </c>
      <c r="C80" s="60"/>
      <c r="D80" s="60" t="s">
        <v>37</v>
      </c>
      <c r="E80" s="60" t="s">
        <v>37</v>
      </c>
      <c r="F80" s="152">
        <v>5</v>
      </c>
      <c r="G80" s="60" t="s">
        <v>37</v>
      </c>
      <c r="H80" s="60" t="s">
        <v>81</v>
      </c>
      <c r="I80" s="60" t="s">
        <v>96</v>
      </c>
      <c r="J80" s="61">
        <v>55451</v>
      </c>
      <c r="K80" s="61">
        <v>54868</v>
      </c>
      <c r="L80" s="61">
        <v>56698</v>
      </c>
      <c r="M80" s="61">
        <v>53224</v>
      </c>
      <c r="N80" s="61">
        <v>15932</v>
      </c>
      <c r="O80" s="61">
        <v>19929</v>
      </c>
      <c r="P80" s="61">
        <v>21409</v>
      </c>
      <c r="Q80" s="61">
        <v>22857</v>
      </c>
    </row>
    <row r="81" spans="1:17" x14ac:dyDescent="0.3">
      <c r="A81" s="34">
        <f>IF($B81='Lookup (hidden)'!$F$12,IF($E81='Lookup (hidden)'!$F$13,IF($D81='Lookup (hidden)'!$F$14,IF($F81='Lookup (hidden)'!$F$15,IF($G81='Lookup (hidden)'!$F$16,IF($H81='Lookup (hidden)'!$F$17,1,0),0),0),0),0),0)</f>
        <v>0</v>
      </c>
      <c r="B81" s="60" t="s">
        <v>82</v>
      </c>
      <c r="C81" s="60"/>
      <c r="D81" s="60" t="s">
        <v>37</v>
      </c>
      <c r="E81" s="60" t="s">
        <v>37</v>
      </c>
      <c r="F81" s="152">
        <v>5</v>
      </c>
      <c r="G81" s="60" t="s">
        <v>37</v>
      </c>
      <c r="H81" s="60" t="s">
        <v>81</v>
      </c>
      <c r="I81" s="60" t="s">
        <v>97</v>
      </c>
      <c r="J81" s="61">
        <v>752</v>
      </c>
      <c r="K81" s="61">
        <v>878</v>
      </c>
      <c r="L81" s="61">
        <v>1072</v>
      </c>
      <c r="M81" s="61">
        <v>12478</v>
      </c>
      <c r="N81" s="61">
        <v>52019</v>
      </c>
      <c r="O81" s="61">
        <v>49496</v>
      </c>
      <c r="P81" s="61">
        <v>53066</v>
      </c>
      <c r="Q81" s="61">
        <v>55327</v>
      </c>
    </row>
    <row r="82" spans="1:17" x14ac:dyDescent="0.3">
      <c r="A82" s="34">
        <f>IF($B82='Lookup (hidden)'!$F$12,IF($E82='Lookup (hidden)'!$F$13,IF($D82='Lookup (hidden)'!$F$14,IF($F82='Lookup (hidden)'!$F$15,IF($G82='Lookup (hidden)'!$F$16,IF($H82='Lookup (hidden)'!$F$17,1,0),0),0),0),0),0)</f>
        <v>0</v>
      </c>
      <c r="B82" s="60" t="s">
        <v>73</v>
      </c>
      <c r="C82" s="60"/>
      <c r="D82" s="60" t="s">
        <v>37</v>
      </c>
      <c r="E82" s="60" t="s">
        <v>37</v>
      </c>
      <c r="F82" s="152">
        <v>1</v>
      </c>
      <c r="G82" s="60" t="s">
        <v>37</v>
      </c>
      <c r="H82" s="60" t="s">
        <v>81</v>
      </c>
      <c r="I82" s="60" t="s">
        <v>96</v>
      </c>
      <c r="J82" s="61">
        <v>13017</v>
      </c>
      <c r="K82" s="61">
        <v>12824</v>
      </c>
      <c r="L82" s="61">
        <v>13028</v>
      </c>
      <c r="M82" s="61">
        <v>12294</v>
      </c>
      <c r="N82" s="61">
        <v>5888</v>
      </c>
      <c r="O82" s="61">
        <v>8207</v>
      </c>
      <c r="P82" s="61">
        <v>7503</v>
      </c>
      <c r="Q82" s="61">
        <v>7248</v>
      </c>
    </row>
    <row r="83" spans="1:17" x14ac:dyDescent="0.3">
      <c r="A83" s="34">
        <f>IF($B83='Lookup (hidden)'!$F$12,IF($E83='Lookup (hidden)'!$F$13,IF($D83='Lookup (hidden)'!$F$14,IF($F83='Lookup (hidden)'!$F$15,IF($G83='Lookup (hidden)'!$F$16,IF($H83='Lookup (hidden)'!$F$17,1,0),0),0),0),0),0)</f>
        <v>0</v>
      </c>
      <c r="B83" s="60" t="s">
        <v>73</v>
      </c>
      <c r="C83" s="60"/>
      <c r="D83" s="60" t="s">
        <v>37</v>
      </c>
      <c r="E83" s="60" t="s">
        <v>37</v>
      </c>
      <c r="F83" s="152">
        <v>1</v>
      </c>
      <c r="G83" s="60" t="s">
        <v>37</v>
      </c>
      <c r="H83" s="60" t="s">
        <v>81</v>
      </c>
      <c r="I83" s="60" t="s">
        <v>97</v>
      </c>
      <c r="J83" s="61">
        <v>23</v>
      </c>
      <c r="K83" s="61">
        <v>29</v>
      </c>
      <c r="L83" s="61">
        <v>18</v>
      </c>
      <c r="M83" s="61">
        <v>1749</v>
      </c>
      <c r="N83" s="61">
        <v>8010</v>
      </c>
      <c r="O83" s="61">
        <v>6441</v>
      </c>
      <c r="P83" s="61">
        <v>8455</v>
      </c>
      <c r="Q83" s="61">
        <v>8786</v>
      </c>
    </row>
    <row r="84" spans="1:17" x14ac:dyDescent="0.3">
      <c r="A84" s="34">
        <f>IF($B84='Lookup (hidden)'!$F$12,IF($E84='Lookup (hidden)'!$F$13,IF($D84='Lookup (hidden)'!$F$14,IF($F84='Lookup (hidden)'!$F$15,IF($G84='Lookup (hidden)'!$F$16,IF($H84='Lookup (hidden)'!$F$17,1,0),0),0),0),0),0)</f>
        <v>0</v>
      </c>
      <c r="B84" s="60" t="s">
        <v>73</v>
      </c>
      <c r="C84" s="60"/>
      <c r="D84" s="60" t="s">
        <v>37</v>
      </c>
      <c r="E84" s="60" t="s">
        <v>37</v>
      </c>
      <c r="F84" s="152">
        <v>2</v>
      </c>
      <c r="G84" s="60" t="s">
        <v>37</v>
      </c>
      <c r="H84" s="60" t="s">
        <v>81</v>
      </c>
      <c r="I84" s="60" t="s">
        <v>96</v>
      </c>
      <c r="J84" s="61">
        <v>13216</v>
      </c>
      <c r="K84" s="61">
        <v>12830</v>
      </c>
      <c r="L84" s="61">
        <v>13283</v>
      </c>
      <c r="M84" s="61">
        <v>12433</v>
      </c>
      <c r="N84" s="61">
        <v>5433</v>
      </c>
      <c r="O84" s="61">
        <v>8047</v>
      </c>
      <c r="P84" s="61">
        <v>7452</v>
      </c>
      <c r="Q84" s="61">
        <v>7210</v>
      </c>
    </row>
    <row r="85" spans="1:17" x14ac:dyDescent="0.3">
      <c r="A85" s="34">
        <f>IF($B85='Lookup (hidden)'!$F$12,IF($E85='Lookup (hidden)'!$F$13,IF($D85='Lookup (hidden)'!$F$14,IF($F85='Lookup (hidden)'!$F$15,IF($G85='Lookup (hidden)'!$F$16,IF($H85='Lookup (hidden)'!$F$17,1,0),0),0),0),0),0)</f>
        <v>0</v>
      </c>
      <c r="B85" s="60" t="s">
        <v>73</v>
      </c>
      <c r="C85" s="60"/>
      <c r="D85" s="60" t="s">
        <v>37</v>
      </c>
      <c r="E85" s="60" t="s">
        <v>37</v>
      </c>
      <c r="F85" s="152">
        <v>2</v>
      </c>
      <c r="G85" s="60" t="s">
        <v>37</v>
      </c>
      <c r="H85" s="60" t="s">
        <v>81</v>
      </c>
      <c r="I85" s="60" t="s">
        <v>97</v>
      </c>
      <c r="J85" s="61">
        <v>16</v>
      </c>
      <c r="K85" s="61">
        <v>22</v>
      </c>
      <c r="L85" s="61">
        <v>15</v>
      </c>
      <c r="M85" s="61">
        <v>2261</v>
      </c>
      <c r="N85" s="61">
        <v>9592</v>
      </c>
      <c r="O85" s="61">
        <v>7526</v>
      </c>
      <c r="P85" s="61">
        <v>9896</v>
      </c>
      <c r="Q85" s="61">
        <v>10079</v>
      </c>
    </row>
    <row r="86" spans="1:17" x14ac:dyDescent="0.3">
      <c r="A86" s="34">
        <f>IF($B86='Lookup (hidden)'!$F$12,IF($E86='Lookup (hidden)'!$F$13,IF($D86='Lookup (hidden)'!$F$14,IF($F86='Lookup (hidden)'!$F$15,IF($G86='Lookup (hidden)'!$F$16,IF($H86='Lookup (hidden)'!$F$17,1,0),0),0),0),0),0)</f>
        <v>0</v>
      </c>
      <c r="B86" s="60" t="s">
        <v>73</v>
      </c>
      <c r="C86" s="60"/>
      <c r="D86" s="60" t="s">
        <v>37</v>
      </c>
      <c r="E86" s="60" t="s">
        <v>37</v>
      </c>
      <c r="F86" s="152">
        <v>3</v>
      </c>
      <c r="G86" s="60" t="s">
        <v>37</v>
      </c>
      <c r="H86" s="60" t="s">
        <v>81</v>
      </c>
      <c r="I86" s="60" t="s">
        <v>96</v>
      </c>
      <c r="J86" s="61">
        <v>13354</v>
      </c>
      <c r="K86" s="61">
        <v>12905</v>
      </c>
      <c r="L86" s="61">
        <v>13497</v>
      </c>
      <c r="M86" s="61">
        <v>12448</v>
      </c>
      <c r="N86" s="61">
        <v>5133</v>
      </c>
      <c r="O86" s="61">
        <v>7874</v>
      </c>
      <c r="P86" s="61">
        <v>7456</v>
      </c>
      <c r="Q86" s="61">
        <v>6982</v>
      </c>
    </row>
    <row r="87" spans="1:17" x14ac:dyDescent="0.3">
      <c r="A87" s="34">
        <f>IF($B87='Lookup (hidden)'!$F$12,IF($E87='Lookup (hidden)'!$F$13,IF($D87='Lookup (hidden)'!$F$14,IF($F87='Lookup (hidden)'!$F$15,IF($G87='Lookup (hidden)'!$F$16,IF($H87='Lookup (hidden)'!$F$17,1,0),0),0),0),0),0)</f>
        <v>0</v>
      </c>
      <c r="B87" s="60" t="s">
        <v>73</v>
      </c>
      <c r="C87" s="60"/>
      <c r="D87" s="60" t="s">
        <v>37</v>
      </c>
      <c r="E87" s="60" t="s">
        <v>37</v>
      </c>
      <c r="F87" s="152">
        <v>3</v>
      </c>
      <c r="G87" s="60" t="s">
        <v>37</v>
      </c>
      <c r="H87" s="60" t="s">
        <v>81</v>
      </c>
      <c r="I87" s="60" t="s">
        <v>97</v>
      </c>
      <c r="J87" s="61">
        <v>24</v>
      </c>
      <c r="K87" s="61">
        <v>13</v>
      </c>
      <c r="L87" s="61">
        <v>16</v>
      </c>
      <c r="M87" s="61">
        <v>2360</v>
      </c>
      <c r="N87" s="61">
        <v>10050</v>
      </c>
      <c r="O87" s="61">
        <v>7869</v>
      </c>
      <c r="P87" s="61">
        <v>10405</v>
      </c>
      <c r="Q87" s="61">
        <v>10261</v>
      </c>
    </row>
    <row r="88" spans="1:17" x14ac:dyDescent="0.3">
      <c r="A88" s="34">
        <f>IF($B88='Lookup (hidden)'!$F$12,IF($E88='Lookup (hidden)'!$F$13,IF($D88='Lookup (hidden)'!$F$14,IF($F88='Lookup (hidden)'!$F$15,IF($G88='Lookup (hidden)'!$F$16,IF($H88='Lookup (hidden)'!$F$17,1,0),0),0),0),0),0)</f>
        <v>0</v>
      </c>
      <c r="B88" s="60" t="s">
        <v>73</v>
      </c>
      <c r="C88" s="60"/>
      <c r="D88" s="60" t="s">
        <v>37</v>
      </c>
      <c r="E88" s="60" t="s">
        <v>37</v>
      </c>
      <c r="F88" s="152">
        <v>4</v>
      </c>
      <c r="G88" s="60" t="s">
        <v>37</v>
      </c>
      <c r="H88" s="60" t="s">
        <v>81</v>
      </c>
      <c r="I88" s="60" t="s">
        <v>96</v>
      </c>
      <c r="J88" s="61">
        <v>12953</v>
      </c>
      <c r="K88" s="61">
        <v>12425</v>
      </c>
      <c r="L88" s="61">
        <v>13200</v>
      </c>
      <c r="M88" s="61">
        <v>12143</v>
      </c>
      <c r="N88" s="61">
        <v>4888</v>
      </c>
      <c r="O88" s="61">
        <v>7638</v>
      </c>
      <c r="P88" s="61">
        <v>7261</v>
      </c>
      <c r="Q88" s="61">
        <v>6808</v>
      </c>
    </row>
    <row r="89" spans="1:17" x14ac:dyDescent="0.3">
      <c r="A89" s="34">
        <f>IF($B89='Lookup (hidden)'!$F$12,IF($E89='Lookup (hidden)'!$F$13,IF($D89='Lookup (hidden)'!$F$14,IF($F89='Lookup (hidden)'!$F$15,IF($G89='Lookup (hidden)'!$F$16,IF($H89='Lookup (hidden)'!$F$17,1,0),0),0),0),0),0)</f>
        <v>0</v>
      </c>
      <c r="B89" s="60" t="s">
        <v>73</v>
      </c>
      <c r="C89" s="60"/>
      <c r="D89" s="60" t="s">
        <v>37</v>
      </c>
      <c r="E89" s="60" t="s">
        <v>37</v>
      </c>
      <c r="F89" s="152">
        <v>4</v>
      </c>
      <c r="G89" s="60" t="s">
        <v>37</v>
      </c>
      <c r="H89" s="60" t="s">
        <v>81</v>
      </c>
      <c r="I89" s="60" t="s">
        <v>97</v>
      </c>
      <c r="J89" s="61">
        <v>14</v>
      </c>
      <c r="K89" s="61">
        <v>9</v>
      </c>
      <c r="L89" s="61">
        <v>13</v>
      </c>
      <c r="M89" s="61">
        <v>2243</v>
      </c>
      <c r="N89" s="61">
        <v>9555</v>
      </c>
      <c r="O89" s="61">
        <v>7540</v>
      </c>
      <c r="P89" s="61">
        <v>10223</v>
      </c>
      <c r="Q89" s="61">
        <v>10315</v>
      </c>
    </row>
    <row r="90" spans="1:17" x14ac:dyDescent="0.3">
      <c r="A90" s="34">
        <f>IF($B90='Lookup (hidden)'!$F$12,IF($E90='Lookup (hidden)'!$F$13,IF($D90='Lookup (hidden)'!$F$14,IF($F90='Lookup (hidden)'!$F$15,IF($G90='Lookup (hidden)'!$F$16,IF($H90='Lookup (hidden)'!$F$17,1,0),0),0),0),0),0)</f>
        <v>0</v>
      </c>
      <c r="B90" s="60" t="s">
        <v>73</v>
      </c>
      <c r="C90" s="60"/>
      <c r="D90" s="60" t="s">
        <v>37</v>
      </c>
      <c r="E90" s="60" t="s">
        <v>37</v>
      </c>
      <c r="F90" s="152">
        <v>5</v>
      </c>
      <c r="G90" s="60" t="s">
        <v>37</v>
      </c>
      <c r="H90" s="60" t="s">
        <v>81</v>
      </c>
      <c r="I90" s="60" t="s">
        <v>96</v>
      </c>
      <c r="J90" s="61">
        <v>13015</v>
      </c>
      <c r="K90" s="61">
        <v>12467</v>
      </c>
      <c r="L90" s="61">
        <v>13227</v>
      </c>
      <c r="M90" s="61">
        <v>11987</v>
      </c>
      <c r="N90" s="61">
        <v>4771</v>
      </c>
      <c r="O90" s="61">
        <v>7454</v>
      </c>
      <c r="P90" s="61">
        <v>7185</v>
      </c>
      <c r="Q90" s="61">
        <v>6559</v>
      </c>
    </row>
    <row r="91" spans="1:17" x14ac:dyDescent="0.3">
      <c r="A91" s="34">
        <f>IF($B91='Lookup (hidden)'!$F$12,IF($E91='Lookup (hidden)'!$F$13,IF($D91='Lookup (hidden)'!$F$14,IF($F91='Lookup (hidden)'!$F$15,IF($G91='Lookup (hidden)'!$F$16,IF($H91='Lookup (hidden)'!$F$17,1,0),0),0),0),0),0)</f>
        <v>0</v>
      </c>
      <c r="B91" s="60" t="s">
        <v>73</v>
      </c>
      <c r="C91" s="60"/>
      <c r="D91" s="60" t="s">
        <v>37</v>
      </c>
      <c r="E91" s="60" t="s">
        <v>37</v>
      </c>
      <c r="F91" s="152">
        <v>5</v>
      </c>
      <c r="G91" s="60" t="s">
        <v>37</v>
      </c>
      <c r="H91" s="60" t="s">
        <v>81</v>
      </c>
      <c r="I91" s="60" t="s">
        <v>97</v>
      </c>
      <c r="J91" s="61">
        <v>11</v>
      </c>
      <c r="K91" s="61">
        <v>8</v>
      </c>
      <c r="L91" s="61">
        <v>12</v>
      </c>
      <c r="M91" s="61">
        <v>2369</v>
      </c>
      <c r="N91" s="61">
        <v>9880</v>
      </c>
      <c r="O91" s="61">
        <v>7698</v>
      </c>
      <c r="P91" s="61">
        <v>10154</v>
      </c>
      <c r="Q91" s="61">
        <v>10170</v>
      </c>
    </row>
    <row r="92" spans="1:17" x14ac:dyDescent="0.3">
      <c r="A92" s="34">
        <f>IF($B92='Lookup (hidden)'!$F$12,IF($E92='Lookup (hidden)'!$F$13,IF($D92='Lookup (hidden)'!$F$14,IF($F92='Lookup (hidden)'!$F$15,IF($G92='Lookup (hidden)'!$F$16,IF($H92='Lookup (hidden)'!$F$17,1,0),0),0),0),0),0)</f>
        <v>0</v>
      </c>
      <c r="B92" s="60" t="s">
        <v>69</v>
      </c>
      <c r="C92" s="60"/>
      <c r="D92" s="60" t="s">
        <v>37</v>
      </c>
      <c r="E92" s="60" t="s">
        <v>37</v>
      </c>
      <c r="F92" s="152">
        <v>1</v>
      </c>
      <c r="G92" s="60" t="s">
        <v>37</v>
      </c>
      <c r="H92" s="60" t="s">
        <v>81</v>
      </c>
      <c r="I92" s="60" t="s">
        <v>96</v>
      </c>
      <c r="J92" s="61">
        <v>160522</v>
      </c>
      <c r="K92" s="61">
        <v>155774</v>
      </c>
      <c r="L92" s="61">
        <v>157831</v>
      </c>
      <c r="M92" s="61">
        <v>146251</v>
      </c>
      <c r="N92" s="61">
        <v>46088</v>
      </c>
      <c r="O92" s="61">
        <v>66888</v>
      </c>
      <c r="P92" s="61">
        <v>70018</v>
      </c>
      <c r="Q92" s="61">
        <v>64735</v>
      </c>
    </row>
    <row r="93" spans="1:17" x14ac:dyDescent="0.3">
      <c r="A93" s="34">
        <f>IF($B93='Lookup (hidden)'!$F$12,IF($E93='Lookup (hidden)'!$F$13,IF($D93='Lookup (hidden)'!$F$14,IF($F93='Lookup (hidden)'!$F$15,IF($G93='Lookup (hidden)'!$F$16,IF($H93='Lookup (hidden)'!$F$17,1,0),0),0),0),0),0)</f>
        <v>0</v>
      </c>
      <c r="B93" s="60" t="s">
        <v>69</v>
      </c>
      <c r="C93" s="60"/>
      <c r="D93" s="60" t="s">
        <v>37</v>
      </c>
      <c r="E93" s="60" t="s">
        <v>37</v>
      </c>
      <c r="F93" s="152">
        <v>1</v>
      </c>
      <c r="G93" s="60" t="s">
        <v>37</v>
      </c>
      <c r="H93" s="60" t="s">
        <v>81</v>
      </c>
      <c r="I93" s="60" t="s">
        <v>97</v>
      </c>
      <c r="J93" s="61">
        <v>2707</v>
      </c>
      <c r="K93" s="61">
        <v>2899</v>
      </c>
      <c r="L93" s="61">
        <v>3083</v>
      </c>
      <c r="M93" s="61">
        <v>32215</v>
      </c>
      <c r="N93" s="61">
        <v>126383</v>
      </c>
      <c r="O93" s="61">
        <v>116114</v>
      </c>
      <c r="P93" s="61">
        <v>120074</v>
      </c>
      <c r="Q93" s="61">
        <v>132604</v>
      </c>
    </row>
    <row r="94" spans="1:17" x14ac:dyDescent="0.3">
      <c r="A94" s="34">
        <f>IF($B94='Lookup (hidden)'!$F$12,IF($E94='Lookup (hidden)'!$F$13,IF($D94='Lookup (hidden)'!$F$14,IF($F94='Lookup (hidden)'!$F$15,IF($G94='Lookup (hidden)'!$F$16,IF($H94='Lookup (hidden)'!$F$17,1,0),0),0),0),0),0)</f>
        <v>0</v>
      </c>
      <c r="B94" s="60" t="s">
        <v>69</v>
      </c>
      <c r="C94" s="60"/>
      <c r="D94" s="60" t="s">
        <v>37</v>
      </c>
      <c r="E94" s="60" t="s">
        <v>37</v>
      </c>
      <c r="F94" s="152">
        <v>2</v>
      </c>
      <c r="G94" s="60" t="s">
        <v>37</v>
      </c>
      <c r="H94" s="60" t="s">
        <v>81</v>
      </c>
      <c r="I94" s="60" t="s">
        <v>96</v>
      </c>
      <c r="J94" s="61">
        <v>154145</v>
      </c>
      <c r="K94" s="61">
        <v>148910</v>
      </c>
      <c r="L94" s="61">
        <v>151944</v>
      </c>
      <c r="M94" s="61">
        <v>140012</v>
      </c>
      <c r="N94" s="61">
        <v>39683</v>
      </c>
      <c r="O94" s="61">
        <v>59898</v>
      </c>
      <c r="P94" s="61">
        <v>63594</v>
      </c>
      <c r="Q94" s="61">
        <v>58156</v>
      </c>
    </row>
    <row r="95" spans="1:17" x14ac:dyDescent="0.3">
      <c r="A95" s="34">
        <f>IF($B95='Lookup (hidden)'!$F$12,IF($E95='Lookup (hidden)'!$F$13,IF($D95='Lookup (hidden)'!$F$14,IF($F95='Lookup (hidden)'!$F$15,IF($G95='Lookup (hidden)'!$F$16,IF($H95='Lookup (hidden)'!$F$17,1,0),0),0),0),0),0)</f>
        <v>0</v>
      </c>
      <c r="B95" s="60" t="s">
        <v>69</v>
      </c>
      <c r="C95" s="60"/>
      <c r="D95" s="60" t="s">
        <v>37</v>
      </c>
      <c r="E95" s="60" t="s">
        <v>37</v>
      </c>
      <c r="F95" s="152">
        <v>2</v>
      </c>
      <c r="G95" s="60" t="s">
        <v>37</v>
      </c>
      <c r="H95" s="60" t="s">
        <v>81</v>
      </c>
      <c r="I95" s="60" t="s">
        <v>97</v>
      </c>
      <c r="J95" s="61">
        <v>2357</v>
      </c>
      <c r="K95" s="61">
        <v>2314</v>
      </c>
      <c r="L95" s="61">
        <v>2702</v>
      </c>
      <c r="M95" s="61">
        <v>32577</v>
      </c>
      <c r="N95" s="61">
        <v>125053</v>
      </c>
      <c r="O95" s="61">
        <v>116716</v>
      </c>
      <c r="P95" s="61">
        <v>121315</v>
      </c>
      <c r="Q95" s="61">
        <v>134464</v>
      </c>
    </row>
    <row r="96" spans="1:17" x14ac:dyDescent="0.3">
      <c r="A96" s="34">
        <f>IF($B96='Lookup (hidden)'!$F$12,IF($E96='Lookup (hidden)'!$F$13,IF($D96='Lookup (hidden)'!$F$14,IF($F96='Lookup (hidden)'!$F$15,IF($G96='Lookup (hidden)'!$F$16,IF($H96='Lookup (hidden)'!$F$17,1,0),0),0),0),0),0)</f>
        <v>0</v>
      </c>
      <c r="B96" s="60" t="s">
        <v>69</v>
      </c>
      <c r="C96" s="60"/>
      <c r="D96" s="60" t="s">
        <v>37</v>
      </c>
      <c r="E96" s="60" t="s">
        <v>37</v>
      </c>
      <c r="F96" s="152">
        <v>3</v>
      </c>
      <c r="G96" s="60" t="s">
        <v>37</v>
      </c>
      <c r="H96" s="60" t="s">
        <v>81</v>
      </c>
      <c r="I96" s="60" t="s">
        <v>96</v>
      </c>
      <c r="J96" s="61">
        <v>152137</v>
      </c>
      <c r="K96" s="61">
        <v>146403</v>
      </c>
      <c r="L96" s="61">
        <v>151708</v>
      </c>
      <c r="M96" s="61">
        <v>138537</v>
      </c>
      <c r="N96" s="61">
        <v>38169</v>
      </c>
      <c r="O96" s="61">
        <v>57901</v>
      </c>
      <c r="P96" s="61">
        <v>62858</v>
      </c>
      <c r="Q96" s="61">
        <v>57532</v>
      </c>
    </row>
    <row r="97" spans="1:17" x14ac:dyDescent="0.3">
      <c r="A97" s="34">
        <f>IF($B97='Lookup (hidden)'!$F$12,IF($E97='Lookup (hidden)'!$F$13,IF($D97='Lookup (hidden)'!$F$14,IF($F97='Lookup (hidden)'!$F$15,IF($G97='Lookup (hidden)'!$F$16,IF($H97='Lookup (hidden)'!$F$17,1,0),0),0),0),0),0)</f>
        <v>0</v>
      </c>
      <c r="B97" s="60" t="s">
        <v>69</v>
      </c>
      <c r="C97" s="60"/>
      <c r="D97" s="60" t="s">
        <v>37</v>
      </c>
      <c r="E97" s="60" t="s">
        <v>37</v>
      </c>
      <c r="F97" s="152">
        <v>3</v>
      </c>
      <c r="G97" s="60" t="s">
        <v>37</v>
      </c>
      <c r="H97" s="60" t="s">
        <v>81</v>
      </c>
      <c r="I97" s="60" t="s">
        <v>97</v>
      </c>
      <c r="J97" s="61">
        <v>2184</v>
      </c>
      <c r="K97" s="61">
        <v>2197</v>
      </c>
      <c r="L97" s="61">
        <v>2592</v>
      </c>
      <c r="M97" s="61">
        <v>31600</v>
      </c>
      <c r="N97" s="61">
        <v>124707</v>
      </c>
      <c r="O97" s="61">
        <v>117098</v>
      </c>
      <c r="P97" s="61">
        <v>122522</v>
      </c>
      <c r="Q97" s="61">
        <v>136250</v>
      </c>
    </row>
    <row r="98" spans="1:17" x14ac:dyDescent="0.3">
      <c r="A98" s="34">
        <f>IF($B98='Lookup (hidden)'!$F$12,IF($E98='Lookup (hidden)'!$F$13,IF($D98='Lookup (hidden)'!$F$14,IF($F98='Lookup (hidden)'!$F$15,IF($G98='Lookup (hidden)'!$F$16,IF($H98='Lookup (hidden)'!$F$17,1,0),0),0),0),0),0)</f>
        <v>0</v>
      </c>
      <c r="B98" s="60" t="s">
        <v>69</v>
      </c>
      <c r="C98" s="60"/>
      <c r="D98" s="60" t="s">
        <v>37</v>
      </c>
      <c r="E98" s="60" t="s">
        <v>37</v>
      </c>
      <c r="F98" s="152">
        <v>4</v>
      </c>
      <c r="G98" s="60" t="s">
        <v>37</v>
      </c>
      <c r="H98" s="60" t="s">
        <v>81</v>
      </c>
      <c r="I98" s="60" t="s">
        <v>96</v>
      </c>
      <c r="J98" s="61">
        <v>150886</v>
      </c>
      <c r="K98" s="61">
        <v>144929</v>
      </c>
      <c r="L98" s="61">
        <v>150773</v>
      </c>
      <c r="M98" s="61">
        <v>137930</v>
      </c>
      <c r="N98" s="61">
        <v>35481</v>
      </c>
      <c r="O98" s="61">
        <v>54917</v>
      </c>
      <c r="P98" s="61">
        <v>59853</v>
      </c>
      <c r="Q98" s="61">
        <v>54986</v>
      </c>
    </row>
    <row r="99" spans="1:17" x14ac:dyDescent="0.3">
      <c r="A99" s="34">
        <f>IF($B99='Lookup (hidden)'!$F$12,IF($E99='Lookup (hidden)'!$F$13,IF($D99='Lookup (hidden)'!$F$14,IF($F99='Lookup (hidden)'!$F$15,IF($G99='Lookup (hidden)'!$F$16,IF($H99='Lookup (hidden)'!$F$17,1,0),0),0),0),0),0)</f>
        <v>0</v>
      </c>
      <c r="B99" s="60" t="s">
        <v>69</v>
      </c>
      <c r="C99" s="60"/>
      <c r="D99" s="60" t="s">
        <v>37</v>
      </c>
      <c r="E99" s="60" t="s">
        <v>37</v>
      </c>
      <c r="F99" s="152">
        <v>4</v>
      </c>
      <c r="G99" s="60" t="s">
        <v>37</v>
      </c>
      <c r="H99" s="60" t="s">
        <v>81</v>
      </c>
      <c r="I99" s="60" t="s">
        <v>97</v>
      </c>
      <c r="J99" s="61">
        <v>2203</v>
      </c>
      <c r="K99" s="61">
        <v>2203</v>
      </c>
      <c r="L99" s="61">
        <v>2450</v>
      </c>
      <c r="M99" s="61">
        <v>31992</v>
      </c>
      <c r="N99" s="61">
        <v>124984</v>
      </c>
      <c r="O99" s="61">
        <v>119332</v>
      </c>
      <c r="P99" s="61">
        <v>124910</v>
      </c>
      <c r="Q99" s="61">
        <v>139348</v>
      </c>
    </row>
    <row r="100" spans="1:17" x14ac:dyDescent="0.3">
      <c r="A100" s="34">
        <f>IF($B100='Lookup (hidden)'!$F$12,IF($E100='Lookup (hidden)'!$F$13,IF($D100='Lookup (hidden)'!$F$14,IF($F100='Lookup (hidden)'!$F$15,IF($G100='Lookup (hidden)'!$F$16,IF($H100='Lookup (hidden)'!$F$17,1,0),0),0),0),0),0)</f>
        <v>0</v>
      </c>
      <c r="B100" s="60" t="s">
        <v>69</v>
      </c>
      <c r="C100" s="60"/>
      <c r="D100" s="60" t="s">
        <v>37</v>
      </c>
      <c r="E100" s="60" t="s">
        <v>37</v>
      </c>
      <c r="F100" s="152">
        <v>5</v>
      </c>
      <c r="G100" s="60" t="s">
        <v>37</v>
      </c>
      <c r="H100" s="60" t="s">
        <v>81</v>
      </c>
      <c r="I100" s="60" t="s">
        <v>96</v>
      </c>
      <c r="J100" s="61">
        <v>152655</v>
      </c>
      <c r="K100" s="61">
        <v>145276</v>
      </c>
      <c r="L100" s="61">
        <v>151810</v>
      </c>
      <c r="M100" s="61">
        <v>138484</v>
      </c>
      <c r="N100" s="61">
        <v>33234</v>
      </c>
      <c r="O100" s="61">
        <v>51537</v>
      </c>
      <c r="P100" s="61">
        <v>57251</v>
      </c>
      <c r="Q100" s="61">
        <v>52106</v>
      </c>
    </row>
    <row r="101" spans="1:17" x14ac:dyDescent="0.3">
      <c r="A101" s="34">
        <f>IF($B101='Lookup (hidden)'!$F$12,IF($E101='Lookup (hidden)'!$F$13,IF($D101='Lookup (hidden)'!$F$14,IF($F101='Lookup (hidden)'!$F$15,IF($G101='Lookup (hidden)'!$F$16,IF($H101='Lookup (hidden)'!$F$17,1,0),0),0),0),0),0)</f>
        <v>0</v>
      </c>
      <c r="B101" s="60" t="s">
        <v>69</v>
      </c>
      <c r="C101" s="60"/>
      <c r="D101" s="60" t="s">
        <v>37</v>
      </c>
      <c r="E101" s="60" t="s">
        <v>37</v>
      </c>
      <c r="F101" s="152">
        <v>5</v>
      </c>
      <c r="G101" s="60" t="s">
        <v>37</v>
      </c>
      <c r="H101" s="60" t="s">
        <v>81</v>
      </c>
      <c r="I101" s="60" t="s">
        <v>97</v>
      </c>
      <c r="J101" s="61">
        <v>2114</v>
      </c>
      <c r="K101" s="61">
        <v>2140</v>
      </c>
      <c r="L101" s="61">
        <v>2488</v>
      </c>
      <c r="M101" s="61">
        <v>34316</v>
      </c>
      <c r="N101" s="61">
        <v>127405</v>
      </c>
      <c r="O101" s="61">
        <v>123530</v>
      </c>
      <c r="P101" s="61">
        <v>130381</v>
      </c>
      <c r="Q101" s="61">
        <v>143425</v>
      </c>
    </row>
    <row r="102" spans="1:17" x14ac:dyDescent="0.3">
      <c r="A102" s="34">
        <f>IF($B102='Lookup (hidden)'!$F$12,IF($E102='Lookup (hidden)'!$F$13,IF($D102='Lookup (hidden)'!$F$14,IF($F102='Lookup (hidden)'!$F$15,IF($G102='Lookup (hidden)'!$F$16,IF($H102='Lookup (hidden)'!$F$17,1,0),0),0),0),0),0)</f>
        <v>0</v>
      </c>
      <c r="B102" s="60" t="s">
        <v>80</v>
      </c>
      <c r="C102" s="60"/>
      <c r="D102" s="60" t="s">
        <v>37</v>
      </c>
      <c r="E102" s="60" t="s">
        <v>37</v>
      </c>
      <c r="F102" s="60" t="s">
        <v>37</v>
      </c>
      <c r="G102" s="60" t="s">
        <v>63</v>
      </c>
      <c r="H102" s="60" t="s">
        <v>81</v>
      </c>
      <c r="I102" s="60" t="s">
        <v>96</v>
      </c>
      <c r="J102" s="61">
        <v>42077</v>
      </c>
      <c r="K102" s="61">
        <v>41009</v>
      </c>
      <c r="L102" s="61">
        <v>42235</v>
      </c>
      <c r="M102" s="61">
        <v>41747</v>
      </c>
      <c r="N102" s="61">
        <v>23672</v>
      </c>
      <c r="O102" s="61">
        <v>31337</v>
      </c>
      <c r="P102" s="61">
        <v>31635</v>
      </c>
      <c r="Q102" s="61">
        <v>32507</v>
      </c>
    </row>
    <row r="103" spans="1:17" x14ac:dyDescent="0.3">
      <c r="A103" s="34">
        <f>IF($B103='Lookup (hidden)'!$F$12,IF($E103='Lookup (hidden)'!$F$13,IF($D103='Lookup (hidden)'!$F$14,IF($F103='Lookup (hidden)'!$F$15,IF($G103='Lookup (hidden)'!$F$16,IF($H103='Lookup (hidden)'!$F$17,1,0),0),0),0),0),0)</f>
        <v>0</v>
      </c>
      <c r="B103" s="60" t="s">
        <v>80</v>
      </c>
      <c r="C103" s="60"/>
      <c r="D103" s="60" t="s">
        <v>37</v>
      </c>
      <c r="E103" s="60" t="s">
        <v>37</v>
      </c>
      <c r="F103" s="60" t="s">
        <v>37</v>
      </c>
      <c r="G103" s="60" t="s">
        <v>63</v>
      </c>
      <c r="H103" s="60" t="s">
        <v>81</v>
      </c>
      <c r="I103" s="60" t="s">
        <v>97</v>
      </c>
      <c r="J103" s="61">
        <v>2975</v>
      </c>
      <c r="K103" s="61">
        <v>2998</v>
      </c>
      <c r="L103" s="61">
        <v>3170</v>
      </c>
      <c r="M103" s="61">
        <v>6280</v>
      </c>
      <c r="N103" s="61">
        <v>24338</v>
      </c>
      <c r="O103" s="61">
        <v>18149</v>
      </c>
      <c r="P103" s="61">
        <v>20282</v>
      </c>
      <c r="Q103" s="61">
        <v>21609</v>
      </c>
    </row>
    <row r="104" spans="1:17" x14ac:dyDescent="0.3">
      <c r="A104" s="34">
        <f>IF($B104='Lookup (hidden)'!$F$12,IF($E104='Lookup (hidden)'!$F$13,IF($D104='Lookup (hidden)'!$F$14,IF($F104='Lookup (hidden)'!$F$15,IF($G104='Lookup (hidden)'!$F$16,IF($H104='Lookup (hidden)'!$F$17,1,0),0),0),0),0),0)</f>
        <v>0</v>
      </c>
      <c r="B104" s="60" t="s">
        <v>80</v>
      </c>
      <c r="C104" s="60"/>
      <c r="D104" s="60" t="s">
        <v>37</v>
      </c>
      <c r="E104" s="60" t="s">
        <v>37</v>
      </c>
      <c r="F104" s="60" t="s">
        <v>37</v>
      </c>
      <c r="G104" s="60" t="s">
        <v>64</v>
      </c>
      <c r="H104" s="60" t="s">
        <v>81</v>
      </c>
      <c r="I104" s="60" t="s">
        <v>96</v>
      </c>
      <c r="J104" s="61">
        <v>251918</v>
      </c>
      <c r="K104" s="61">
        <v>248415</v>
      </c>
      <c r="L104" s="61">
        <v>253863</v>
      </c>
      <c r="M104" s="61">
        <v>252588</v>
      </c>
      <c r="N104" s="61">
        <v>134661</v>
      </c>
      <c r="O104" s="61">
        <v>186457</v>
      </c>
      <c r="P104" s="61">
        <v>185742</v>
      </c>
      <c r="Q104" s="61">
        <v>192788</v>
      </c>
    </row>
    <row r="105" spans="1:17" x14ac:dyDescent="0.3">
      <c r="A105" s="34">
        <f>IF($B105='Lookup (hidden)'!$F$12,IF($E105='Lookup (hidden)'!$F$13,IF($D105='Lookup (hidden)'!$F$14,IF($F105='Lookup (hidden)'!$F$15,IF($G105='Lookup (hidden)'!$F$16,IF($H105='Lookup (hidden)'!$F$17,1,0),0),0),0),0),0)</f>
        <v>0</v>
      </c>
      <c r="B105" s="60" t="s">
        <v>80</v>
      </c>
      <c r="C105" s="60"/>
      <c r="D105" s="60" t="s">
        <v>37</v>
      </c>
      <c r="E105" s="60" t="s">
        <v>37</v>
      </c>
      <c r="F105" s="60" t="s">
        <v>37</v>
      </c>
      <c r="G105" s="60" t="s">
        <v>64</v>
      </c>
      <c r="H105" s="60" t="s">
        <v>81</v>
      </c>
      <c r="I105" s="60" t="s">
        <v>97</v>
      </c>
      <c r="J105" s="61">
        <v>15689</v>
      </c>
      <c r="K105" s="61">
        <v>17444</v>
      </c>
      <c r="L105" s="61">
        <v>17909</v>
      </c>
      <c r="M105" s="61">
        <v>40281</v>
      </c>
      <c r="N105" s="61">
        <v>164861</v>
      </c>
      <c r="O105" s="61">
        <v>126615</v>
      </c>
      <c r="P105" s="61">
        <v>141150</v>
      </c>
      <c r="Q105" s="61">
        <v>152811</v>
      </c>
    </row>
    <row r="106" spans="1:17" x14ac:dyDescent="0.3">
      <c r="A106" s="34">
        <f>IF($B106='Lookup (hidden)'!$F$12,IF($E106='Lookup (hidden)'!$F$13,IF($D106='Lookup (hidden)'!$F$14,IF($F106='Lookup (hidden)'!$F$15,IF($G106='Lookup (hidden)'!$F$16,IF($H106='Lookup (hidden)'!$F$17,1,0),0),0),0),0),0)</f>
        <v>0</v>
      </c>
      <c r="B106" s="60" t="s">
        <v>82</v>
      </c>
      <c r="C106" s="60"/>
      <c r="D106" s="60" t="s">
        <v>37</v>
      </c>
      <c r="E106" s="60" t="s">
        <v>37</v>
      </c>
      <c r="F106" s="60" t="s">
        <v>37</v>
      </c>
      <c r="G106" s="60" t="s">
        <v>63</v>
      </c>
      <c r="H106" s="60" t="s">
        <v>81</v>
      </c>
      <c r="I106" s="60" t="s">
        <v>96</v>
      </c>
      <c r="J106" s="61">
        <v>30798</v>
      </c>
      <c r="K106" s="61">
        <v>30279</v>
      </c>
      <c r="L106" s="61">
        <v>31100</v>
      </c>
      <c r="M106" s="61">
        <v>29091</v>
      </c>
      <c r="N106" s="61">
        <v>9494</v>
      </c>
      <c r="O106" s="61">
        <v>11866</v>
      </c>
      <c r="P106" s="61">
        <v>12924</v>
      </c>
      <c r="Q106" s="61">
        <v>13886</v>
      </c>
    </row>
    <row r="107" spans="1:17" x14ac:dyDescent="0.3">
      <c r="A107" s="34">
        <f>IF($B107='Lookup (hidden)'!$F$12,IF($E107='Lookup (hidden)'!$F$13,IF($D107='Lookup (hidden)'!$F$14,IF($F107='Lookup (hidden)'!$F$15,IF($G107='Lookup (hidden)'!$F$16,IF($H107='Lookup (hidden)'!$F$17,1,0),0),0),0),0),0)</f>
        <v>0</v>
      </c>
      <c r="B107" s="60" t="s">
        <v>82</v>
      </c>
      <c r="C107" s="60"/>
      <c r="D107" s="60" t="s">
        <v>37</v>
      </c>
      <c r="E107" s="60" t="s">
        <v>37</v>
      </c>
      <c r="F107" s="60" t="s">
        <v>37</v>
      </c>
      <c r="G107" s="60" t="s">
        <v>63</v>
      </c>
      <c r="H107" s="60" t="s">
        <v>81</v>
      </c>
      <c r="I107" s="60" t="s">
        <v>97</v>
      </c>
      <c r="J107" s="61">
        <v>501</v>
      </c>
      <c r="K107" s="61">
        <v>502</v>
      </c>
      <c r="L107" s="61">
        <v>591</v>
      </c>
      <c r="M107" s="61">
        <v>7062</v>
      </c>
      <c r="N107" s="61">
        <v>27434</v>
      </c>
      <c r="O107" s="61">
        <v>25855</v>
      </c>
      <c r="P107" s="61">
        <v>27546</v>
      </c>
      <c r="Q107" s="61">
        <v>28872</v>
      </c>
    </row>
    <row r="108" spans="1:17" x14ac:dyDescent="0.3">
      <c r="A108" s="34">
        <f>IF($B108='Lookup (hidden)'!$F$12,IF($E108='Lookup (hidden)'!$F$13,IF($D108='Lookup (hidden)'!$F$14,IF($F108='Lookup (hidden)'!$F$15,IF($G108='Lookup (hidden)'!$F$16,IF($H108='Lookup (hidden)'!$F$17,1,0),0),0),0),0),0)</f>
        <v>0</v>
      </c>
      <c r="B108" s="60" t="s">
        <v>82</v>
      </c>
      <c r="C108" s="60"/>
      <c r="D108" s="60" t="s">
        <v>37</v>
      </c>
      <c r="E108" s="60" t="s">
        <v>37</v>
      </c>
      <c r="F108" s="60" t="s">
        <v>37</v>
      </c>
      <c r="G108" s="60" t="s">
        <v>64</v>
      </c>
      <c r="H108" s="60" t="s">
        <v>81</v>
      </c>
      <c r="I108" s="60" t="s">
        <v>96</v>
      </c>
      <c r="J108" s="61">
        <v>248411</v>
      </c>
      <c r="K108" s="61">
        <v>245972</v>
      </c>
      <c r="L108" s="61">
        <v>250449</v>
      </c>
      <c r="M108" s="61">
        <v>237561</v>
      </c>
      <c r="N108" s="61">
        <v>76984</v>
      </c>
      <c r="O108" s="61">
        <v>94679</v>
      </c>
      <c r="P108" s="61">
        <v>97941</v>
      </c>
      <c r="Q108" s="61">
        <v>105152</v>
      </c>
    </row>
    <row r="109" spans="1:17" x14ac:dyDescent="0.3">
      <c r="A109" s="34">
        <f>IF($B109='Lookup (hidden)'!$F$12,IF($E109='Lookup (hidden)'!$F$13,IF($D109='Lookup (hidden)'!$F$14,IF($F109='Lookup (hidden)'!$F$15,IF($G109='Lookup (hidden)'!$F$16,IF($H109='Lookup (hidden)'!$F$17,1,0),0),0),0),0),0)</f>
        <v>0</v>
      </c>
      <c r="B109" s="60" t="s">
        <v>82</v>
      </c>
      <c r="C109" s="60"/>
      <c r="D109" s="60" t="s">
        <v>37</v>
      </c>
      <c r="E109" s="60" t="s">
        <v>37</v>
      </c>
      <c r="F109" s="60" t="s">
        <v>37</v>
      </c>
      <c r="G109" s="60" t="s">
        <v>64</v>
      </c>
      <c r="H109" s="60" t="s">
        <v>81</v>
      </c>
      <c r="I109" s="60" t="s">
        <v>97</v>
      </c>
      <c r="J109" s="61">
        <v>3177</v>
      </c>
      <c r="K109" s="61">
        <v>3784</v>
      </c>
      <c r="L109" s="61">
        <v>4580</v>
      </c>
      <c r="M109" s="61">
        <v>55772</v>
      </c>
      <c r="N109" s="61">
        <v>229578</v>
      </c>
      <c r="O109" s="61">
        <v>218147</v>
      </c>
      <c r="P109" s="61">
        <v>231604</v>
      </c>
      <c r="Q109" s="61">
        <v>242030</v>
      </c>
    </row>
    <row r="110" spans="1:17" x14ac:dyDescent="0.3">
      <c r="A110" s="34">
        <f>IF($B110='Lookup (hidden)'!$F$12,IF($E110='Lookup (hidden)'!$F$13,IF($D110='Lookup (hidden)'!$F$14,IF($F110='Lookup (hidden)'!$F$15,IF($G110='Lookup (hidden)'!$F$16,IF($H110='Lookup (hidden)'!$F$17,1,0),0),0),0),0),0)</f>
        <v>0</v>
      </c>
      <c r="B110" s="60" t="s">
        <v>73</v>
      </c>
      <c r="C110" s="60"/>
      <c r="D110" s="60" t="s">
        <v>37</v>
      </c>
      <c r="E110" s="60" t="s">
        <v>37</v>
      </c>
      <c r="F110" s="60" t="s">
        <v>37</v>
      </c>
      <c r="G110" s="60" t="s">
        <v>63</v>
      </c>
      <c r="H110" s="60" t="s">
        <v>81</v>
      </c>
      <c r="I110" s="60" t="s">
        <v>96</v>
      </c>
      <c r="J110" s="61">
        <v>13321</v>
      </c>
      <c r="K110" s="61">
        <v>12920</v>
      </c>
      <c r="L110" s="61">
        <v>13299</v>
      </c>
      <c r="M110" s="61">
        <v>12371</v>
      </c>
      <c r="N110" s="61">
        <v>5182</v>
      </c>
      <c r="O110" s="61">
        <v>7680</v>
      </c>
      <c r="P110" s="61">
        <v>6702</v>
      </c>
      <c r="Q110" s="61">
        <v>7057</v>
      </c>
    </row>
    <row r="111" spans="1:17" x14ac:dyDescent="0.3">
      <c r="A111" s="34">
        <f>IF($B111='Lookup (hidden)'!$F$12,IF($E111='Lookup (hidden)'!$F$13,IF($D111='Lookup (hidden)'!$F$14,IF($F111='Lookup (hidden)'!$F$15,IF($G111='Lookup (hidden)'!$F$16,IF($H111='Lookup (hidden)'!$F$17,1,0),0),0),0),0),0)</f>
        <v>0</v>
      </c>
      <c r="B111" s="60" t="s">
        <v>73</v>
      </c>
      <c r="C111" s="60"/>
      <c r="D111" s="60" t="s">
        <v>37</v>
      </c>
      <c r="E111" s="60" t="s">
        <v>37</v>
      </c>
      <c r="F111" s="60" t="s">
        <v>37</v>
      </c>
      <c r="G111" s="60" t="s">
        <v>63</v>
      </c>
      <c r="H111" s="60" t="s">
        <v>81</v>
      </c>
      <c r="I111" s="60" t="s">
        <v>97</v>
      </c>
      <c r="J111" s="61">
        <v>49</v>
      </c>
      <c r="K111" s="61">
        <v>32</v>
      </c>
      <c r="L111" s="61">
        <v>34</v>
      </c>
      <c r="M111" s="61">
        <v>2094</v>
      </c>
      <c r="N111" s="61">
        <v>9453</v>
      </c>
      <c r="O111" s="61">
        <v>7110</v>
      </c>
      <c r="P111" s="61">
        <v>9521</v>
      </c>
      <c r="Q111" s="61">
        <v>9566</v>
      </c>
    </row>
    <row r="112" spans="1:17" x14ac:dyDescent="0.3">
      <c r="A112" s="34">
        <f>IF($B112='Lookup (hidden)'!$F$12,IF($E112='Lookup (hidden)'!$F$13,IF($D112='Lookup (hidden)'!$F$14,IF($F112='Lookup (hidden)'!$F$15,IF($G112='Lookup (hidden)'!$F$16,IF($H112='Lookup (hidden)'!$F$17,1,0),0),0),0),0),0)</f>
        <v>0</v>
      </c>
      <c r="B112" s="60" t="s">
        <v>73</v>
      </c>
      <c r="C112" s="60"/>
      <c r="D112" s="60" t="s">
        <v>37</v>
      </c>
      <c r="E112" s="60" t="s">
        <v>37</v>
      </c>
      <c r="F112" s="60" t="s">
        <v>37</v>
      </c>
      <c r="G112" s="60" t="s">
        <v>64</v>
      </c>
      <c r="H112" s="60" t="s">
        <v>81</v>
      </c>
      <c r="I112" s="60" t="s">
        <v>96</v>
      </c>
      <c r="J112" s="61">
        <v>49793</v>
      </c>
      <c r="K112" s="61">
        <v>48210</v>
      </c>
      <c r="L112" s="61">
        <v>50455</v>
      </c>
      <c r="M112" s="61">
        <v>46713</v>
      </c>
      <c r="N112" s="61">
        <v>20094</v>
      </c>
      <c r="O112" s="61">
        <v>30111</v>
      </c>
      <c r="P112" s="61">
        <v>29107</v>
      </c>
      <c r="Q112" s="61">
        <v>26570</v>
      </c>
    </row>
    <row r="113" spans="1:17" x14ac:dyDescent="0.3">
      <c r="A113" s="34">
        <f>IF($B113='Lookup (hidden)'!$F$12,IF($E113='Lookup (hidden)'!$F$13,IF($D113='Lookup (hidden)'!$F$14,IF($F113='Lookup (hidden)'!$F$15,IF($G113='Lookup (hidden)'!$F$16,IF($H113='Lookup (hidden)'!$F$17,1,0),0),0),0),0),0)</f>
        <v>0</v>
      </c>
      <c r="B113" s="60" t="s">
        <v>73</v>
      </c>
      <c r="C113" s="60"/>
      <c r="D113" s="60" t="s">
        <v>37</v>
      </c>
      <c r="E113" s="60" t="s">
        <v>37</v>
      </c>
      <c r="F113" s="60" t="s">
        <v>37</v>
      </c>
      <c r="G113" s="60" t="s">
        <v>64</v>
      </c>
      <c r="H113" s="60" t="s">
        <v>81</v>
      </c>
      <c r="I113" s="60" t="s">
        <v>97</v>
      </c>
      <c r="J113" s="61">
        <v>36</v>
      </c>
      <c r="K113" s="61">
        <v>49</v>
      </c>
      <c r="L113" s="61">
        <v>41</v>
      </c>
      <c r="M113" s="61">
        <v>8897</v>
      </c>
      <c r="N113" s="61">
        <v>36194</v>
      </c>
      <c r="O113" s="61">
        <v>28822</v>
      </c>
      <c r="P113" s="61">
        <v>37873</v>
      </c>
      <c r="Q113" s="61">
        <v>38426</v>
      </c>
    </row>
    <row r="114" spans="1:17" x14ac:dyDescent="0.3">
      <c r="A114" s="34">
        <f>IF($B114='Lookup (hidden)'!$F$12,IF($E114='Lookup (hidden)'!$F$13,IF($D114='Lookup (hidden)'!$F$14,IF($F114='Lookup (hidden)'!$F$15,IF($G114='Lookup (hidden)'!$F$16,IF($H114='Lookup (hidden)'!$F$17,1,0),0),0),0),0),0)</f>
        <v>0</v>
      </c>
      <c r="B114" s="60" t="s">
        <v>69</v>
      </c>
      <c r="C114" s="60"/>
      <c r="D114" s="60" t="s">
        <v>37</v>
      </c>
      <c r="E114" s="60" t="s">
        <v>37</v>
      </c>
      <c r="F114" s="60" t="s">
        <v>37</v>
      </c>
      <c r="G114" s="60" t="s">
        <v>63</v>
      </c>
      <c r="H114" s="60" t="s">
        <v>81</v>
      </c>
      <c r="I114" s="60" t="s">
        <v>96</v>
      </c>
      <c r="J114" s="61">
        <v>61006</v>
      </c>
      <c r="K114" s="61">
        <v>58767</v>
      </c>
      <c r="L114" s="61">
        <v>60884</v>
      </c>
      <c r="M114" s="61">
        <v>55178</v>
      </c>
      <c r="N114" s="61">
        <v>14643</v>
      </c>
      <c r="O114" s="61">
        <v>23656</v>
      </c>
      <c r="P114" s="61">
        <v>25953</v>
      </c>
      <c r="Q114" s="61">
        <v>23867</v>
      </c>
    </row>
    <row r="115" spans="1:17" x14ac:dyDescent="0.3">
      <c r="A115" s="34">
        <f>IF($B115='Lookup (hidden)'!$F$12,IF($E115='Lookup (hidden)'!$F$13,IF($D115='Lookup (hidden)'!$F$14,IF($F115='Lookup (hidden)'!$F$15,IF($G115='Lookup (hidden)'!$F$16,IF($H115='Lookup (hidden)'!$F$17,1,0),0),0),0),0),0)</f>
        <v>0</v>
      </c>
      <c r="B115" s="60" t="s">
        <v>69</v>
      </c>
      <c r="C115" s="60"/>
      <c r="D115" s="60" t="s">
        <v>37</v>
      </c>
      <c r="E115" s="60" t="s">
        <v>37</v>
      </c>
      <c r="F115" s="60" t="s">
        <v>37</v>
      </c>
      <c r="G115" s="60" t="s">
        <v>63</v>
      </c>
      <c r="H115" s="60" t="s">
        <v>81</v>
      </c>
      <c r="I115" s="60" t="s">
        <v>97</v>
      </c>
      <c r="J115" s="61">
        <v>1585</v>
      </c>
      <c r="K115" s="61">
        <v>1575</v>
      </c>
      <c r="L115" s="61">
        <v>1835</v>
      </c>
      <c r="M115" s="61">
        <v>12622</v>
      </c>
      <c r="N115" s="61">
        <v>46058</v>
      </c>
      <c r="O115" s="61">
        <v>42865</v>
      </c>
      <c r="P115" s="61">
        <v>46230</v>
      </c>
      <c r="Q115" s="61">
        <v>52734</v>
      </c>
    </row>
    <row r="116" spans="1:17" x14ac:dyDescent="0.3">
      <c r="A116" s="34">
        <f>IF($B116='Lookup (hidden)'!$F$12,IF($E116='Lookup (hidden)'!$F$13,IF($D116='Lookup (hidden)'!$F$14,IF($F116='Lookup (hidden)'!$F$15,IF($G116='Lookup (hidden)'!$F$16,IF($H116='Lookup (hidden)'!$F$17,1,0),0),0),0),0),0)</f>
        <v>0</v>
      </c>
      <c r="B116" s="60" t="s">
        <v>69</v>
      </c>
      <c r="C116" s="60"/>
      <c r="D116" s="60" t="s">
        <v>37</v>
      </c>
      <c r="E116" s="60" t="s">
        <v>37</v>
      </c>
      <c r="F116" s="60" t="s">
        <v>37</v>
      </c>
      <c r="G116" s="60" t="s">
        <v>64</v>
      </c>
      <c r="H116" s="60" t="s">
        <v>81</v>
      </c>
      <c r="I116" s="60" t="s">
        <v>96</v>
      </c>
      <c r="J116" s="61">
        <v>672379</v>
      </c>
      <c r="K116" s="61">
        <v>647856</v>
      </c>
      <c r="L116" s="61">
        <v>667164</v>
      </c>
      <c r="M116" s="61">
        <v>616133</v>
      </c>
      <c r="N116" s="61">
        <v>169873</v>
      </c>
      <c r="O116" s="61">
        <v>256605</v>
      </c>
      <c r="P116" s="61">
        <v>276318</v>
      </c>
      <c r="Q116" s="61">
        <v>253320</v>
      </c>
    </row>
    <row r="117" spans="1:17" x14ac:dyDescent="0.3">
      <c r="A117" s="34">
        <f>IF($B117='Lookup (hidden)'!$F$12,IF($E117='Lookup (hidden)'!$F$13,IF($D117='Lookup (hidden)'!$F$14,IF($F117='Lookup (hidden)'!$F$15,IF($G117='Lookup (hidden)'!$F$16,IF($H117='Lookup (hidden)'!$F$17,1,0),0),0),0),0),0)</f>
        <v>0</v>
      </c>
      <c r="B117" s="60" t="s">
        <v>69</v>
      </c>
      <c r="C117" s="60"/>
      <c r="D117" s="60" t="s">
        <v>37</v>
      </c>
      <c r="E117" s="60" t="s">
        <v>37</v>
      </c>
      <c r="F117" s="60" t="s">
        <v>37</v>
      </c>
      <c r="G117" s="60" t="s">
        <v>64</v>
      </c>
      <c r="H117" s="60" t="s">
        <v>81</v>
      </c>
      <c r="I117" s="60" t="s">
        <v>97</v>
      </c>
      <c r="J117" s="61">
        <v>9596</v>
      </c>
      <c r="K117" s="61">
        <v>9824</v>
      </c>
      <c r="L117" s="61">
        <v>11063</v>
      </c>
      <c r="M117" s="61">
        <v>148602</v>
      </c>
      <c r="N117" s="61">
        <v>556588</v>
      </c>
      <c r="O117" s="61">
        <v>529535</v>
      </c>
      <c r="P117" s="61">
        <v>552604</v>
      </c>
      <c r="Q117" s="61">
        <v>609548</v>
      </c>
    </row>
    <row r="118" spans="1:17" x14ac:dyDescent="0.3">
      <c r="A118" s="34">
        <f>IF($B118='Lookup (hidden)'!$F$12,IF($E118='Lookup (hidden)'!$F$13,IF($D118='Lookup (hidden)'!$F$14,IF($F118='Lookup (hidden)'!$F$15,IF($G118='Lookup (hidden)'!$F$16,IF($H118='Lookup (hidden)'!$F$17,1,0),0),0),0),0),0)</f>
        <v>0</v>
      </c>
      <c r="B118" s="60" t="s">
        <v>80</v>
      </c>
      <c r="C118" s="60"/>
      <c r="D118" s="60" t="s">
        <v>37</v>
      </c>
      <c r="E118" s="60" t="s">
        <v>37</v>
      </c>
      <c r="F118" s="60" t="s">
        <v>37</v>
      </c>
      <c r="G118" s="60" t="s">
        <v>37</v>
      </c>
      <c r="H118" s="60" t="s">
        <v>72</v>
      </c>
      <c r="I118" s="60" t="s">
        <v>96</v>
      </c>
      <c r="J118" s="61">
        <v>257547</v>
      </c>
      <c r="K118" s="61">
        <v>254611</v>
      </c>
      <c r="L118" s="61">
        <v>260626</v>
      </c>
      <c r="M118" s="61">
        <v>259400</v>
      </c>
      <c r="N118" s="61">
        <v>140513</v>
      </c>
      <c r="O118" s="61">
        <v>197315</v>
      </c>
      <c r="P118" s="61">
        <v>195811</v>
      </c>
      <c r="Q118" s="61">
        <v>202390</v>
      </c>
    </row>
    <row r="119" spans="1:17" x14ac:dyDescent="0.3">
      <c r="A119" s="34">
        <f>IF($B119='Lookup (hidden)'!$F$12,IF($E119='Lookup (hidden)'!$F$13,IF($D119='Lookup (hidden)'!$F$14,IF($F119='Lookup (hidden)'!$F$15,IF($G119='Lookup (hidden)'!$F$16,IF($H119='Lookup (hidden)'!$F$17,1,0),0),0),0),0),0)</f>
        <v>0</v>
      </c>
      <c r="B119" s="60" t="s">
        <v>80</v>
      </c>
      <c r="C119" s="60"/>
      <c r="D119" s="60" t="s">
        <v>37</v>
      </c>
      <c r="E119" s="60" t="s">
        <v>37</v>
      </c>
      <c r="F119" s="60" t="s">
        <v>37</v>
      </c>
      <c r="G119" s="60" t="s">
        <v>37</v>
      </c>
      <c r="H119" s="60" t="s">
        <v>72</v>
      </c>
      <c r="I119" s="60" t="s">
        <v>97</v>
      </c>
      <c r="J119" s="61">
        <v>14144</v>
      </c>
      <c r="K119" s="61">
        <v>15946</v>
      </c>
      <c r="L119" s="61">
        <v>16361</v>
      </c>
      <c r="M119" s="61">
        <v>36988</v>
      </c>
      <c r="N119" s="61">
        <v>156687</v>
      </c>
      <c r="O119" s="61">
        <v>115278</v>
      </c>
      <c r="P119" s="61">
        <v>130767</v>
      </c>
      <c r="Q119" s="61">
        <v>140791</v>
      </c>
    </row>
    <row r="120" spans="1:17" x14ac:dyDescent="0.3">
      <c r="A120" s="34">
        <f>IF($B120='Lookup (hidden)'!$F$12,IF($E120='Lookup (hidden)'!$F$13,IF($D120='Lookup (hidden)'!$F$14,IF($F120='Lookup (hidden)'!$F$15,IF($G120='Lookup (hidden)'!$F$16,IF($H120='Lookup (hidden)'!$F$17,1,0),0),0),0),0),0)</f>
        <v>0</v>
      </c>
      <c r="B120" s="60" t="s">
        <v>80</v>
      </c>
      <c r="C120" s="60"/>
      <c r="D120" s="60" t="s">
        <v>37</v>
      </c>
      <c r="E120" s="60" t="s">
        <v>37</v>
      </c>
      <c r="F120" s="60" t="s">
        <v>37</v>
      </c>
      <c r="G120" s="60" t="s">
        <v>37</v>
      </c>
      <c r="H120" s="60" t="s">
        <v>76</v>
      </c>
      <c r="I120" s="60" t="s">
        <v>96</v>
      </c>
      <c r="J120" s="61">
        <v>55800</v>
      </c>
      <c r="K120" s="61">
        <v>54118</v>
      </c>
      <c r="L120" s="61">
        <v>55400</v>
      </c>
      <c r="M120" s="61">
        <v>54275</v>
      </c>
      <c r="N120" s="61">
        <v>26609</v>
      </c>
      <c r="O120" s="61">
        <v>32140</v>
      </c>
      <c r="P120" s="61">
        <v>33017</v>
      </c>
      <c r="Q120" s="61">
        <v>32695</v>
      </c>
    </row>
    <row r="121" spans="1:17" x14ac:dyDescent="0.3">
      <c r="A121" s="34">
        <f>IF($B121='Lookup (hidden)'!$F$12,IF($E121='Lookup (hidden)'!$F$13,IF($D121='Lookup (hidden)'!$F$14,IF($F121='Lookup (hidden)'!$F$15,IF($G121='Lookup (hidden)'!$F$16,IF($H121='Lookup (hidden)'!$F$17,1,0),0),0),0),0),0)</f>
        <v>0</v>
      </c>
      <c r="B121" s="60" t="s">
        <v>80</v>
      </c>
      <c r="C121" s="60"/>
      <c r="D121" s="60" t="s">
        <v>37</v>
      </c>
      <c r="E121" s="60" t="s">
        <v>37</v>
      </c>
      <c r="F121" s="60" t="s">
        <v>37</v>
      </c>
      <c r="G121" s="60" t="s">
        <v>37</v>
      </c>
      <c r="H121" s="60" t="s">
        <v>76</v>
      </c>
      <c r="I121" s="60" t="s">
        <v>97</v>
      </c>
      <c r="J121" s="61">
        <v>4993</v>
      </c>
      <c r="K121" s="61">
        <v>4976</v>
      </c>
      <c r="L121" s="61">
        <v>5196</v>
      </c>
      <c r="M121" s="61">
        <v>10424</v>
      </c>
      <c r="N121" s="61">
        <v>40389</v>
      </c>
      <c r="O121" s="61">
        <v>34780</v>
      </c>
      <c r="P121" s="61">
        <v>36759</v>
      </c>
      <c r="Q121" s="61">
        <v>39746</v>
      </c>
    </row>
    <row r="122" spans="1:17" x14ac:dyDescent="0.3">
      <c r="A122" s="34">
        <f>IF($B122='Lookup (hidden)'!$F$12,IF($E122='Lookup (hidden)'!$F$13,IF($D122='Lookup (hidden)'!$F$14,IF($F122='Lookup (hidden)'!$F$15,IF($G122='Lookup (hidden)'!$F$16,IF($H122='Lookup (hidden)'!$F$17,1,0),0),0),0),0),0)</f>
        <v>0</v>
      </c>
      <c r="B122" s="60" t="s">
        <v>80</v>
      </c>
      <c r="C122" s="60"/>
      <c r="D122" s="60" t="s">
        <v>37</v>
      </c>
      <c r="E122" s="60" t="s">
        <v>37</v>
      </c>
      <c r="F122" s="60" t="s">
        <v>37</v>
      </c>
      <c r="G122" s="60" t="s">
        <v>37</v>
      </c>
      <c r="H122" s="60" t="s">
        <v>79</v>
      </c>
      <c r="I122" s="60" t="s">
        <v>96</v>
      </c>
      <c r="J122" s="61">
        <v>4423</v>
      </c>
      <c r="K122" s="61">
        <v>3887</v>
      </c>
      <c r="L122" s="61">
        <v>4376</v>
      </c>
      <c r="M122" s="61">
        <v>4208</v>
      </c>
      <c r="N122" s="61">
        <v>1666</v>
      </c>
      <c r="O122" s="61">
        <v>3006</v>
      </c>
      <c r="P122" s="61">
        <v>3366</v>
      </c>
      <c r="Q122" s="61">
        <v>4020</v>
      </c>
    </row>
    <row r="123" spans="1:17" x14ac:dyDescent="0.3">
      <c r="A123" s="34">
        <f>IF($B123='Lookup (hidden)'!$F$12,IF($E123='Lookup (hidden)'!$F$13,IF($D123='Lookup (hidden)'!$F$14,IF($F123='Lookup (hidden)'!$F$15,IF($G123='Lookup (hidden)'!$F$16,IF($H123='Lookup (hidden)'!$F$17,1,0),0),0),0),0),0)</f>
        <v>0</v>
      </c>
      <c r="B123" s="60" t="s">
        <v>80</v>
      </c>
      <c r="C123" s="60"/>
      <c r="D123" s="60" t="s">
        <v>37</v>
      </c>
      <c r="E123" s="60" t="s">
        <v>37</v>
      </c>
      <c r="F123" s="60" t="s">
        <v>37</v>
      </c>
      <c r="G123" s="60" t="s">
        <v>37</v>
      </c>
      <c r="H123" s="60" t="s">
        <v>79</v>
      </c>
      <c r="I123" s="60" t="s">
        <v>97</v>
      </c>
      <c r="J123" s="61">
        <v>192</v>
      </c>
      <c r="K123" s="61">
        <v>191</v>
      </c>
      <c r="L123" s="61">
        <v>242</v>
      </c>
      <c r="M123" s="61">
        <v>750</v>
      </c>
      <c r="N123" s="61">
        <v>3242</v>
      </c>
      <c r="O123" s="61">
        <v>2142</v>
      </c>
      <c r="P123" s="61">
        <v>2466</v>
      </c>
      <c r="Q123" s="61">
        <v>2569</v>
      </c>
    </row>
    <row r="124" spans="1:17" x14ac:dyDescent="0.3">
      <c r="A124" s="34">
        <f>IF($B124='Lookup (hidden)'!$F$12,IF($E124='Lookup (hidden)'!$F$13,IF($D124='Lookup (hidden)'!$F$14,IF($F124='Lookup (hidden)'!$F$15,IF($G124='Lookup (hidden)'!$F$16,IF($H124='Lookup (hidden)'!$F$17,1,0),0),0),0),0),0)</f>
        <v>0</v>
      </c>
      <c r="B124" s="60" t="s">
        <v>82</v>
      </c>
      <c r="C124" s="60"/>
      <c r="D124" s="60" t="s">
        <v>37</v>
      </c>
      <c r="E124" s="60" t="s">
        <v>37</v>
      </c>
      <c r="F124" s="60" t="s">
        <v>37</v>
      </c>
      <c r="G124" s="60" t="s">
        <v>37</v>
      </c>
      <c r="H124" s="60" t="s">
        <v>72</v>
      </c>
      <c r="I124" s="60" t="s">
        <v>96</v>
      </c>
      <c r="J124" s="61">
        <v>239604</v>
      </c>
      <c r="K124" s="61">
        <v>238761</v>
      </c>
      <c r="L124" s="61">
        <v>242656</v>
      </c>
      <c r="M124" s="61">
        <v>229001</v>
      </c>
      <c r="N124" s="61">
        <v>70704</v>
      </c>
      <c r="O124" s="61">
        <v>87756</v>
      </c>
      <c r="P124" s="61">
        <v>90809</v>
      </c>
      <c r="Q124" s="61">
        <v>98572</v>
      </c>
    </row>
    <row r="125" spans="1:17" x14ac:dyDescent="0.3">
      <c r="A125" s="34">
        <f>IF($B125='Lookup (hidden)'!$F$12,IF($E125='Lookup (hidden)'!$F$13,IF($D125='Lookup (hidden)'!$F$14,IF($F125='Lookup (hidden)'!$F$15,IF($G125='Lookup (hidden)'!$F$16,IF($H125='Lookup (hidden)'!$F$17,1,0),0),0),0),0),0)</f>
        <v>0</v>
      </c>
      <c r="B125" s="60" t="s">
        <v>82</v>
      </c>
      <c r="C125" s="60"/>
      <c r="D125" s="60" t="s">
        <v>37</v>
      </c>
      <c r="E125" s="60" t="s">
        <v>37</v>
      </c>
      <c r="F125" s="60" t="s">
        <v>37</v>
      </c>
      <c r="G125" s="60" t="s">
        <v>37</v>
      </c>
      <c r="H125" s="60" t="s">
        <v>72</v>
      </c>
      <c r="I125" s="60" t="s">
        <v>97</v>
      </c>
      <c r="J125" s="61">
        <v>2499</v>
      </c>
      <c r="K125" s="61">
        <v>3144</v>
      </c>
      <c r="L125" s="61">
        <v>3828</v>
      </c>
      <c r="M125" s="61">
        <v>52729</v>
      </c>
      <c r="N125" s="61">
        <v>223723</v>
      </c>
      <c r="O125" s="61">
        <v>213316</v>
      </c>
      <c r="P125" s="61">
        <v>226567</v>
      </c>
      <c r="Q125" s="61">
        <v>237379</v>
      </c>
    </row>
    <row r="126" spans="1:17" x14ac:dyDescent="0.3">
      <c r="A126" s="34">
        <f>IF($B126='Lookup (hidden)'!$F$12,IF($E126='Lookup (hidden)'!$F$13,IF($D126='Lookup (hidden)'!$F$14,IF($F126='Lookup (hidden)'!$F$15,IF($G126='Lookup (hidden)'!$F$16,IF($H126='Lookup (hidden)'!$F$17,1,0),0),0),0),0),0)</f>
        <v>0</v>
      </c>
      <c r="B126" s="60" t="s">
        <v>82</v>
      </c>
      <c r="C126" s="60"/>
      <c r="D126" s="60" t="s">
        <v>37</v>
      </c>
      <c r="E126" s="60" t="s">
        <v>37</v>
      </c>
      <c r="F126" s="60" t="s">
        <v>37</v>
      </c>
      <c r="G126" s="60" t="s">
        <v>37</v>
      </c>
      <c r="H126" s="60" t="s">
        <v>76</v>
      </c>
      <c r="I126" s="60" t="s">
        <v>96</v>
      </c>
      <c r="J126" s="61">
        <v>57518</v>
      </c>
      <c r="K126" s="61">
        <v>54692</v>
      </c>
      <c r="L126" s="61">
        <v>55998</v>
      </c>
      <c r="M126" s="61">
        <v>53499</v>
      </c>
      <c r="N126" s="61">
        <v>20904</v>
      </c>
      <c r="O126" s="61">
        <v>24700</v>
      </c>
      <c r="P126" s="61">
        <v>25675</v>
      </c>
      <c r="Q126" s="61">
        <v>26357</v>
      </c>
    </row>
    <row r="127" spans="1:17" x14ac:dyDescent="0.3">
      <c r="A127" s="34">
        <f>IF($B127='Lookup (hidden)'!$F$12,IF($E127='Lookup (hidden)'!$F$13,IF($D127='Lookup (hidden)'!$F$14,IF($F127='Lookup (hidden)'!$F$15,IF($G127='Lookup (hidden)'!$F$16,IF($H127='Lookup (hidden)'!$F$17,1,0),0),0),0),0),0)</f>
        <v>0</v>
      </c>
      <c r="B127" s="60" t="s">
        <v>82</v>
      </c>
      <c r="C127" s="60"/>
      <c r="D127" s="60" t="s">
        <v>37</v>
      </c>
      <c r="E127" s="60" t="s">
        <v>37</v>
      </c>
      <c r="F127" s="60" t="s">
        <v>37</v>
      </c>
      <c r="G127" s="60" t="s">
        <v>37</v>
      </c>
      <c r="H127" s="60" t="s">
        <v>76</v>
      </c>
      <c r="I127" s="60" t="s">
        <v>97</v>
      </c>
      <c r="J127" s="61">
        <v>1427</v>
      </c>
      <c r="K127" s="61">
        <v>1454</v>
      </c>
      <c r="L127" s="61">
        <v>1628</v>
      </c>
      <c r="M127" s="61">
        <v>11012</v>
      </c>
      <c r="N127" s="61">
        <v>43520</v>
      </c>
      <c r="O127" s="61">
        <v>39519</v>
      </c>
      <c r="P127" s="61">
        <v>41115</v>
      </c>
      <c r="Q127" s="61">
        <v>42713</v>
      </c>
    </row>
    <row r="128" spans="1:17" x14ac:dyDescent="0.3">
      <c r="A128" s="34">
        <f>IF($B128='Lookup (hidden)'!$F$12,IF($E128='Lookup (hidden)'!$F$13,IF($D128='Lookup (hidden)'!$F$14,IF($F128='Lookup (hidden)'!$F$15,IF($G128='Lookup (hidden)'!$F$16,IF($H128='Lookup (hidden)'!$F$17,1,0),0),0),0),0),0)</f>
        <v>0</v>
      </c>
      <c r="B128" s="60" t="s">
        <v>82</v>
      </c>
      <c r="C128" s="60"/>
      <c r="D128" s="60" t="s">
        <v>37</v>
      </c>
      <c r="E128" s="60" t="s">
        <v>37</v>
      </c>
      <c r="F128" s="60" t="s">
        <v>37</v>
      </c>
      <c r="G128" s="60" t="s">
        <v>37</v>
      </c>
      <c r="H128" s="60" t="s">
        <v>79</v>
      </c>
      <c r="I128" s="60" t="s">
        <v>96</v>
      </c>
      <c r="J128" s="61">
        <v>2987</v>
      </c>
      <c r="K128" s="61">
        <v>2598</v>
      </c>
      <c r="L128" s="61">
        <v>3053</v>
      </c>
      <c r="M128" s="61">
        <v>2802</v>
      </c>
      <c r="N128" s="61">
        <v>805</v>
      </c>
      <c r="O128" s="61">
        <v>1437</v>
      </c>
      <c r="P128" s="61">
        <v>1654</v>
      </c>
      <c r="Q128" s="61">
        <v>2067</v>
      </c>
    </row>
    <row r="129" spans="1:17" x14ac:dyDescent="0.3">
      <c r="A129" s="34">
        <f>IF($B129='Lookup (hidden)'!$F$12,IF($E129='Lookup (hidden)'!$F$13,IF($D129='Lookup (hidden)'!$F$14,IF($F129='Lookup (hidden)'!$F$15,IF($G129='Lookup (hidden)'!$F$16,IF($H129='Lookup (hidden)'!$F$17,1,0),0),0),0),0),0)</f>
        <v>0</v>
      </c>
      <c r="B129" s="60" t="s">
        <v>82</v>
      </c>
      <c r="C129" s="60"/>
      <c r="D129" s="60" t="s">
        <v>37</v>
      </c>
      <c r="E129" s="60" t="s">
        <v>37</v>
      </c>
      <c r="F129" s="60" t="s">
        <v>37</v>
      </c>
      <c r="G129" s="60" t="s">
        <v>37</v>
      </c>
      <c r="H129" s="60" t="s">
        <v>79</v>
      </c>
      <c r="I129" s="60" t="s">
        <v>97</v>
      </c>
      <c r="J129" s="61" t="s">
        <v>99</v>
      </c>
      <c r="K129" s="61" t="s">
        <v>99</v>
      </c>
      <c r="L129" s="61" t="s">
        <v>99</v>
      </c>
      <c r="M129" s="61">
        <v>363</v>
      </c>
      <c r="N129" s="61">
        <v>2556</v>
      </c>
      <c r="O129" s="61">
        <v>2033</v>
      </c>
      <c r="P129" s="61">
        <v>2547</v>
      </c>
      <c r="Q129" s="61">
        <v>2755</v>
      </c>
    </row>
    <row r="130" spans="1:17" x14ac:dyDescent="0.3">
      <c r="A130" s="34">
        <f>IF($B130='Lookup (hidden)'!$F$12,IF($E130='Lookup (hidden)'!$F$13,IF($D130='Lookup (hidden)'!$F$14,IF($F130='Lookup (hidden)'!$F$15,IF($G130='Lookup (hidden)'!$F$16,IF($H130='Lookup (hidden)'!$F$17,1,0),0),0),0),0),0)</f>
        <v>0</v>
      </c>
      <c r="B130" s="60" t="s">
        <v>73</v>
      </c>
      <c r="C130" s="60"/>
      <c r="D130" s="60" t="s">
        <v>37</v>
      </c>
      <c r="E130" s="60" t="s">
        <v>37</v>
      </c>
      <c r="F130" s="60" t="s">
        <v>37</v>
      </c>
      <c r="G130" s="60" t="s">
        <v>37</v>
      </c>
      <c r="H130" s="60" t="s">
        <v>72</v>
      </c>
      <c r="I130" s="60" t="s">
        <v>96</v>
      </c>
      <c r="J130" s="61">
        <v>54490</v>
      </c>
      <c r="K130" s="61">
        <v>52807</v>
      </c>
      <c r="L130" s="61">
        <v>55292</v>
      </c>
      <c r="M130" s="61">
        <v>51004</v>
      </c>
      <c r="N130" s="61">
        <v>22573</v>
      </c>
      <c r="O130" s="61">
        <v>34055</v>
      </c>
      <c r="P130" s="61">
        <v>32649</v>
      </c>
      <c r="Q130" s="61">
        <v>30574</v>
      </c>
    </row>
    <row r="131" spans="1:17" x14ac:dyDescent="0.3">
      <c r="A131" s="34">
        <f>IF($B131='Lookup (hidden)'!$F$12,IF($E131='Lookup (hidden)'!$F$13,IF($D131='Lookup (hidden)'!$F$14,IF($F131='Lookup (hidden)'!$F$15,IF($G131='Lookup (hidden)'!$F$16,IF($H131='Lookup (hidden)'!$F$17,1,0),0),0),0),0),0)</f>
        <v>0</v>
      </c>
      <c r="B131" s="60" t="s">
        <v>73</v>
      </c>
      <c r="C131" s="60"/>
      <c r="D131" s="60" t="s">
        <v>37</v>
      </c>
      <c r="E131" s="60" t="s">
        <v>37</v>
      </c>
      <c r="F131" s="60" t="s">
        <v>37</v>
      </c>
      <c r="G131" s="60" t="s">
        <v>37</v>
      </c>
      <c r="H131" s="60" t="s">
        <v>72</v>
      </c>
      <c r="I131" s="60" t="s">
        <v>97</v>
      </c>
      <c r="J131" s="61">
        <v>0</v>
      </c>
      <c r="K131" s="61">
        <v>0</v>
      </c>
      <c r="L131" s="61">
        <v>0</v>
      </c>
      <c r="M131" s="61">
        <v>8275</v>
      </c>
      <c r="N131" s="61">
        <v>38365</v>
      </c>
      <c r="O131" s="61">
        <v>29333</v>
      </c>
      <c r="P131" s="61">
        <v>40033</v>
      </c>
      <c r="Q131" s="61">
        <v>40362</v>
      </c>
    </row>
    <row r="132" spans="1:17" x14ac:dyDescent="0.3">
      <c r="A132" s="34">
        <f>IF($B132='Lookup (hidden)'!$F$12,IF($E132='Lookup (hidden)'!$F$13,IF($D132='Lookup (hidden)'!$F$14,IF($F132='Lookup (hidden)'!$F$15,IF($G132='Lookup (hidden)'!$F$16,IF($H132='Lookup (hidden)'!$F$17,1,0),0),0),0),0),0)</f>
        <v>0</v>
      </c>
      <c r="B132" s="60" t="s">
        <v>73</v>
      </c>
      <c r="C132" s="60"/>
      <c r="D132" s="60" t="s">
        <v>37</v>
      </c>
      <c r="E132" s="60" t="s">
        <v>37</v>
      </c>
      <c r="F132" s="60" t="s">
        <v>37</v>
      </c>
      <c r="G132" s="60" t="s">
        <v>37</v>
      </c>
      <c r="H132" s="60" t="s">
        <v>76</v>
      </c>
      <c r="I132" s="60" t="s">
        <v>96</v>
      </c>
      <c r="J132" s="61">
        <v>10524</v>
      </c>
      <c r="K132" s="61">
        <v>10428</v>
      </c>
      <c r="L132" s="61">
        <v>10786</v>
      </c>
      <c r="M132" s="61">
        <v>10199</v>
      </c>
      <c r="N132" s="61">
        <v>3181</v>
      </c>
      <c r="O132" s="61">
        <v>4683</v>
      </c>
      <c r="P132" s="61">
        <v>3923</v>
      </c>
      <c r="Q132" s="61">
        <v>3562</v>
      </c>
    </row>
    <row r="133" spans="1:17" x14ac:dyDescent="0.3">
      <c r="A133" s="34">
        <f>IF($B133='Lookup (hidden)'!$F$12,IF($E133='Lookup (hidden)'!$F$13,IF($D133='Lookup (hidden)'!$F$14,IF($F133='Lookup (hidden)'!$F$15,IF($G133='Lookup (hidden)'!$F$16,IF($H133='Lookup (hidden)'!$F$17,1,0),0),0),0),0),0)</f>
        <v>0</v>
      </c>
      <c r="B133" s="60" t="s">
        <v>73</v>
      </c>
      <c r="C133" s="60"/>
      <c r="D133" s="60" t="s">
        <v>37</v>
      </c>
      <c r="E133" s="60" t="s">
        <v>37</v>
      </c>
      <c r="F133" s="60" t="s">
        <v>37</v>
      </c>
      <c r="G133" s="60" t="s">
        <v>37</v>
      </c>
      <c r="H133" s="60" t="s">
        <v>76</v>
      </c>
      <c r="I133" s="60" t="s">
        <v>97</v>
      </c>
      <c r="J133" s="61">
        <v>88</v>
      </c>
      <c r="K133" s="61">
        <v>82</v>
      </c>
      <c r="L133" s="61">
        <v>78</v>
      </c>
      <c r="M133" s="61">
        <v>2804</v>
      </c>
      <c r="N133" s="61">
        <v>8285</v>
      </c>
      <c r="O133" s="61">
        <v>7344</v>
      </c>
      <c r="P133" s="61">
        <v>8663</v>
      </c>
      <c r="Q133" s="61">
        <v>8926</v>
      </c>
    </row>
    <row r="134" spans="1:17" x14ac:dyDescent="0.3">
      <c r="A134" s="34">
        <f>IF($B134='Lookup (hidden)'!$F$12,IF($E134='Lookup (hidden)'!$F$13,IF($D134='Lookup (hidden)'!$F$14,IF($F134='Lookup (hidden)'!$F$15,IF($G134='Lookup (hidden)'!$F$16,IF($H134='Lookup (hidden)'!$F$17,1,0),0),0),0),0),0)</f>
        <v>0</v>
      </c>
      <c r="B134" s="60" t="s">
        <v>73</v>
      </c>
      <c r="C134" s="60"/>
      <c r="D134" s="60" t="s">
        <v>37</v>
      </c>
      <c r="E134" s="60" t="s">
        <v>37</v>
      </c>
      <c r="F134" s="60" t="s">
        <v>37</v>
      </c>
      <c r="G134" s="60" t="s">
        <v>37</v>
      </c>
      <c r="H134" s="60" t="s">
        <v>79</v>
      </c>
      <c r="I134" s="60" t="s">
        <v>96</v>
      </c>
      <c r="J134" s="61">
        <v>1125</v>
      </c>
      <c r="K134" s="61">
        <v>976</v>
      </c>
      <c r="L134" s="61">
        <v>1081</v>
      </c>
      <c r="M134" s="61">
        <v>1030</v>
      </c>
      <c r="N134" s="61">
        <v>413</v>
      </c>
      <c r="O134" s="61">
        <v>679</v>
      </c>
      <c r="P134" s="61">
        <v>774</v>
      </c>
      <c r="Q134" s="61">
        <v>802</v>
      </c>
    </row>
    <row r="135" spans="1:17" x14ac:dyDescent="0.3">
      <c r="A135" s="34">
        <f>IF($B135='Lookup (hidden)'!$F$12,IF($E135='Lookup (hidden)'!$F$13,IF($D135='Lookup (hidden)'!$F$14,IF($F135='Lookup (hidden)'!$F$15,IF($G135='Lookup (hidden)'!$F$16,IF($H135='Lookup (hidden)'!$F$17,1,0),0),0),0),0),0)</f>
        <v>0</v>
      </c>
      <c r="B135" s="60" t="s">
        <v>73</v>
      </c>
      <c r="C135" s="60"/>
      <c r="D135" s="60" t="s">
        <v>37</v>
      </c>
      <c r="E135" s="60" t="s">
        <v>37</v>
      </c>
      <c r="F135" s="60" t="s">
        <v>37</v>
      </c>
      <c r="G135" s="60" t="s">
        <v>37</v>
      </c>
      <c r="H135" s="60" t="s">
        <v>79</v>
      </c>
      <c r="I135" s="60" t="s">
        <v>97</v>
      </c>
      <c r="J135" s="61">
        <v>0</v>
      </c>
      <c r="K135" s="61">
        <v>0</v>
      </c>
      <c r="L135" s="61">
        <v>0</v>
      </c>
      <c r="M135" s="61">
        <v>207</v>
      </c>
      <c r="N135" s="61">
        <v>1043</v>
      </c>
      <c r="O135" s="61">
        <v>860</v>
      </c>
      <c r="P135" s="61">
        <v>1132</v>
      </c>
      <c r="Q135" s="61">
        <v>1130</v>
      </c>
    </row>
    <row r="136" spans="1:17" x14ac:dyDescent="0.3">
      <c r="A136" s="34">
        <f>IF($B136='Lookup (hidden)'!$F$12,IF($E136='Lookup (hidden)'!$F$13,IF($D136='Lookup (hidden)'!$F$14,IF($F136='Lookup (hidden)'!$F$15,IF($G136='Lookup (hidden)'!$F$16,IF($H136='Lookup (hidden)'!$F$17,1,0),0),0),0),0),0)</f>
        <v>0</v>
      </c>
      <c r="B136" s="60" t="s">
        <v>69</v>
      </c>
      <c r="C136" s="60"/>
      <c r="D136" s="60" t="s">
        <v>37</v>
      </c>
      <c r="E136" s="60" t="s">
        <v>37</v>
      </c>
      <c r="F136" s="60" t="s">
        <v>37</v>
      </c>
      <c r="G136" s="60" t="s">
        <v>37</v>
      </c>
      <c r="H136" s="60" t="s">
        <v>72</v>
      </c>
      <c r="I136" s="60" t="s">
        <v>96</v>
      </c>
      <c r="J136" s="61">
        <v>596260</v>
      </c>
      <c r="K136" s="61">
        <v>574771</v>
      </c>
      <c r="L136" s="61">
        <v>591994</v>
      </c>
      <c r="M136" s="61">
        <v>543489</v>
      </c>
      <c r="N136" s="61">
        <v>153124</v>
      </c>
      <c r="O136" s="61">
        <v>238624</v>
      </c>
      <c r="P136" s="61">
        <v>257204</v>
      </c>
      <c r="Q136" s="61">
        <v>234758</v>
      </c>
    </row>
    <row r="137" spans="1:17" x14ac:dyDescent="0.3">
      <c r="A137" s="34">
        <f>IF($B137='Lookup (hidden)'!$F$12,IF($E137='Lookup (hidden)'!$F$13,IF($D137='Lookup (hidden)'!$F$14,IF($F137='Lookup (hidden)'!$F$15,IF($G137='Lookup (hidden)'!$F$16,IF($H137='Lookup (hidden)'!$F$17,1,0),0),0),0),0),0)</f>
        <v>0</v>
      </c>
      <c r="B137" s="60" t="s">
        <v>69</v>
      </c>
      <c r="C137" s="60"/>
      <c r="D137" s="60" t="s">
        <v>37</v>
      </c>
      <c r="E137" s="60" t="s">
        <v>37</v>
      </c>
      <c r="F137" s="60" t="s">
        <v>37</v>
      </c>
      <c r="G137" s="60" t="s">
        <v>37</v>
      </c>
      <c r="H137" s="60" t="s">
        <v>72</v>
      </c>
      <c r="I137" s="60" t="s">
        <v>97</v>
      </c>
      <c r="J137" s="61">
        <v>6796</v>
      </c>
      <c r="K137" s="61">
        <v>7216</v>
      </c>
      <c r="L137" s="61">
        <v>7777</v>
      </c>
      <c r="M137" s="61">
        <v>122322</v>
      </c>
      <c r="N137" s="61">
        <v>481231</v>
      </c>
      <c r="O137" s="61">
        <v>456193</v>
      </c>
      <c r="P137" s="61">
        <v>478526</v>
      </c>
      <c r="Q137" s="61">
        <v>537770</v>
      </c>
    </row>
    <row r="138" spans="1:17" x14ac:dyDescent="0.3">
      <c r="A138" s="34">
        <f>IF($B138='Lookup (hidden)'!$F$12,IF($E138='Lookup (hidden)'!$F$13,IF($D138='Lookup (hidden)'!$F$14,IF($F138='Lookup (hidden)'!$F$15,IF($G138='Lookup (hidden)'!$F$16,IF($H138='Lookup (hidden)'!$F$17,1,0),0),0),0),0),0)</f>
        <v>0</v>
      </c>
      <c r="B138" s="60" t="s">
        <v>69</v>
      </c>
      <c r="C138" s="60"/>
      <c r="D138" s="60" t="s">
        <v>37</v>
      </c>
      <c r="E138" s="60" t="s">
        <v>37</v>
      </c>
      <c r="F138" s="60" t="s">
        <v>37</v>
      </c>
      <c r="G138" s="60" t="s">
        <v>37</v>
      </c>
      <c r="H138" s="60" t="s">
        <v>76</v>
      </c>
      <c r="I138" s="60" t="s">
        <v>96</v>
      </c>
      <c r="J138" s="61">
        <v>198574</v>
      </c>
      <c r="K138" s="61">
        <v>189554</v>
      </c>
      <c r="L138" s="61">
        <v>194642</v>
      </c>
      <c r="M138" s="61">
        <v>180144</v>
      </c>
      <c r="N138" s="61">
        <v>46244</v>
      </c>
      <c r="O138" s="61">
        <v>60266</v>
      </c>
      <c r="P138" s="61">
        <v>63184</v>
      </c>
      <c r="Q138" s="61">
        <v>59799</v>
      </c>
    </row>
    <row r="139" spans="1:17" x14ac:dyDescent="0.3">
      <c r="A139" s="34">
        <f>IF($B139='Lookup (hidden)'!$F$12,IF($E139='Lookup (hidden)'!$F$13,IF($D139='Lookup (hidden)'!$F$14,IF($F139='Lookup (hidden)'!$F$15,IF($G139='Lookup (hidden)'!$F$16,IF($H139='Lookup (hidden)'!$F$17,1,0),0),0),0),0),0)</f>
        <v>0</v>
      </c>
      <c r="B139" s="60" t="s">
        <v>69</v>
      </c>
      <c r="C139" s="60"/>
      <c r="D139" s="60" t="s">
        <v>37</v>
      </c>
      <c r="E139" s="60" t="s">
        <v>37</v>
      </c>
      <c r="F139" s="60" t="s">
        <v>37</v>
      </c>
      <c r="G139" s="60" t="s">
        <v>37</v>
      </c>
      <c r="H139" s="60" t="s">
        <v>76</v>
      </c>
      <c r="I139" s="60" t="s">
        <v>97</v>
      </c>
      <c r="J139" s="61">
        <v>4767</v>
      </c>
      <c r="K139" s="61">
        <v>4633</v>
      </c>
      <c r="L139" s="61">
        <v>5571</v>
      </c>
      <c r="M139" s="61">
        <v>43173</v>
      </c>
      <c r="N139" s="61">
        <v>153439</v>
      </c>
      <c r="O139" s="61">
        <v>143485</v>
      </c>
      <c r="P139" s="61">
        <v>148083</v>
      </c>
      <c r="Q139" s="61">
        <v>155784</v>
      </c>
    </row>
    <row r="140" spans="1:17" x14ac:dyDescent="0.3">
      <c r="A140" s="34">
        <f>IF($B140='Lookup (hidden)'!$F$12,IF($E140='Lookup (hidden)'!$F$13,IF($D140='Lookup (hidden)'!$F$14,IF($F140='Lookup (hidden)'!$F$15,IF($G140='Lookup (hidden)'!$F$16,IF($H140='Lookup (hidden)'!$F$17,1,0),0),0),0),0),0)</f>
        <v>0</v>
      </c>
      <c r="B140" s="60" t="s">
        <v>69</v>
      </c>
      <c r="C140" s="60"/>
      <c r="D140" s="60" t="s">
        <v>37</v>
      </c>
      <c r="E140" s="60" t="s">
        <v>37</v>
      </c>
      <c r="F140" s="60" t="s">
        <v>37</v>
      </c>
      <c r="G140" s="60" t="s">
        <v>37</v>
      </c>
      <c r="H140" s="60" t="s">
        <v>79</v>
      </c>
      <c r="I140" s="60" t="s">
        <v>96</v>
      </c>
      <c r="J140" s="61">
        <v>8894</v>
      </c>
      <c r="K140" s="61">
        <v>8363</v>
      </c>
      <c r="L140" s="61">
        <v>9283</v>
      </c>
      <c r="M140" s="61">
        <v>8564</v>
      </c>
      <c r="N140" s="61">
        <v>2595</v>
      </c>
      <c r="O140" s="61">
        <v>4052</v>
      </c>
      <c r="P140" s="61">
        <v>5042</v>
      </c>
      <c r="Q140" s="61">
        <v>5030</v>
      </c>
    </row>
    <row r="141" spans="1:17" x14ac:dyDescent="0.3">
      <c r="A141" s="34">
        <f>IF($B141='Lookup (hidden)'!$F$12,IF($E141='Lookup (hidden)'!$F$13,IF($D141='Lookup (hidden)'!$F$14,IF($F141='Lookup (hidden)'!$F$15,IF($G141='Lookup (hidden)'!$F$16,IF($H141='Lookup (hidden)'!$F$17,1,0),0),0),0),0),0)</f>
        <v>0</v>
      </c>
      <c r="B141" s="60" t="s">
        <v>69</v>
      </c>
      <c r="C141" s="60"/>
      <c r="D141" s="60" t="s">
        <v>37</v>
      </c>
      <c r="E141" s="60" t="s">
        <v>37</v>
      </c>
      <c r="F141" s="60" t="s">
        <v>37</v>
      </c>
      <c r="G141" s="60" t="s">
        <v>37</v>
      </c>
      <c r="H141" s="60" t="s">
        <v>79</v>
      </c>
      <c r="I141" s="60" t="s">
        <v>97</v>
      </c>
      <c r="J141" s="61">
        <v>39</v>
      </c>
      <c r="K141" s="61">
        <v>53</v>
      </c>
      <c r="L141" s="61">
        <v>56</v>
      </c>
      <c r="M141" s="61">
        <v>1227</v>
      </c>
      <c r="N141" s="61">
        <v>6243</v>
      </c>
      <c r="O141" s="61">
        <v>5395</v>
      </c>
      <c r="P141" s="61">
        <v>5783</v>
      </c>
      <c r="Q141" s="61">
        <v>6582</v>
      </c>
    </row>
    <row r="142" spans="1:17" x14ac:dyDescent="0.3">
      <c r="A142" s="34">
        <f>IF($B142='Lookup (hidden)'!$F$12,IF($E142='Lookup (hidden)'!$F$13,IF($D142='Lookup (hidden)'!$F$14,IF($F142='Lookup (hidden)'!$F$15,IF($G142='Lookup (hidden)'!$F$16,IF($H142='Lookup (hidden)'!$F$17,1,0),0),0),0),0),0)</f>
        <v>0</v>
      </c>
      <c r="B142" s="60" t="s">
        <v>77</v>
      </c>
      <c r="C142" s="60"/>
      <c r="D142" s="60" t="s">
        <v>37</v>
      </c>
      <c r="E142" s="60" t="s">
        <v>37</v>
      </c>
      <c r="F142" s="60" t="s">
        <v>37</v>
      </c>
      <c r="G142" s="60" t="s">
        <v>37</v>
      </c>
      <c r="H142" s="60" t="s">
        <v>72</v>
      </c>
      <c r="I142" s="60" t="s">
        <v>96</v>
      </c>
      <c r="J142" s="61">
        <v>33812</v>
      </c>
      <c r="K142" s="61">
        <v>34025</v>
      </c>
      <c r="L142" s="61">
        <v>35354</v>
      </c>
      <c r="M142" s="61">
        <v>32991</v>
      </c>
      <c r="N142" s="61">
        <v>4624</v>
      </c>
      <c r="O142" s="61">
        <v>16277</v>
      </c>
      <c r="P142" s="61">
        <v>15016</v>
      </c>
      <c r="Q142" s="61">
        <v>14744</v>
      </c>
    </row>
    <row r="143" spans="1:17" x14ac:dyDescent="0.3">
      <c r="A143" s="34">
        <f>IF($B143='Lookup (hidden)'!$F$12,IF($E143='Lookup (hidden)'!$F$13,IF($D143='Lookup (hidden)'!$F$14,IF($F143='Lookup (hidden)'!$F$15,IF($G143='Lookup (hidden)'!$F$16,IF($H143='Lookup (hidden)'!$F$17,1,0),0),0),0),0),0)</f>
        <v>0</v>
      </c>
      <c r="B143" s="60" t="s">
        <v>77</v>
      </c>
      <c r="C143" s="60"/>
      <c r="D143" s="60" t="s">
        <v>37</v>
      </c>
      <c r="E143" s="60" t="s">
        <v>37</v>
      </c>
      <c r="F143" s="60" t="s">
        <v>37</v>
      </c>
      <c r="G143" s="60" t="s">
        <v>37</v>
      </c>
      <c r="H143" s="60" t="s">
        <v>72</v>
      </c>
      <c r="I143" s="60" t="s">
        <v>97</v>
      </c>
      <c r="J143" s="61">
        <v>0</v>
      </c>
      <c r="K143" s="61">
        <v>0</v>
      </c>
      <c r="L143" s="61">
        <v>0</v>
      </c>
      <c r="M143" s="61">
        <v>7413</v>
      </c>
      <c r="N143" s="61">
        <v>14711</v>
      </c>
      <c r="O143" s="61">
        <v>26980</v>
      </c>
      <c r="P143" s="61">
        <v>30743</v>
      </c>
      <c r="Q143" s="61">
        <v>6946</v>
      </c>
    </row>
    <row r="144" spans="1:17" x14ac:dyDescent="0.3">
      <c r="A144" s="34">
        <f>IF($B144='Lookup (hidden)'!$F$12,IF($E144='Lookup (hidden)'!$F$13,IF($D144='Lookup (hidden)'!$F$14,IF($F144='Lookup (hidden)'!$F$15,IF($G144='Lookup (hidden)'!$F$16,IF($H144='Lookup (hidden)'!$F$17,1,0),0),0),0),0),0)</f>
        <v>0</v>
      </c>
      <c r="B144" s="60" t="s">
        <v>77</v>
      </c>
      <c r="C144" s="60"/>
      <c r="D144" s="60" t="s">
        <v>37</v>
      </c>
      <c r="E144" s="60" t="s">
        <v>37</v>
      </c>
      <c r="F144" s="60" t="s">
        <v>37</v>
      </c>
      <c r="G144" s="60" t="s">
        <v>37</v>
      </c>
      <c r="H144" s="60" t="s">
        <v>76</v>
      </c>
      <c r="I144" s="60" t="s">
        <v>96</v>
      </c>
      <c r="J144" s="61">
        <v>11245</v>
      </c>
      <c r="K144" s="61">
        <v>10950</v>
      </c>
      <c r="L144" s="61">
        <v>10992</v>
      </c>
      <c r="M144" s="61">
        <v>10459</v>
      </c>
      <c r="N144" s="61">
        <v>2958</v>
      </c>
      <c r="O144" s="61">
        <v>7351</v>
      </c>
      <c r="P144" s="61">
        <v>6608</v>
      </c>
      <c r="Q144" s="61">
        <v>6250</v>
      </c>
    </row>
    <row r="145" spans="1:17" x14ac:dyDescent="0.3">
      <c r="A145" s="34">
        <f>IF($B145='Lookup (hidden)'!$F$12,IF($E145='Lookup (hidden)'!$F$13,IF($D145='Lookup (hidden)'!$F$14,IF($F145='Lookup (hidden)'!$F$15,IF($G145='Lookup (hidden)'!$F$16,IF($H145='Lookup (hidden)'!$F$17,1,0),0),0),0),0),0)</f>
        <v>0</v>
      </c>
      <c r="B145" s="60" t="s">
        <v>77</v>
      </c>
      <c r="C145" s="60"/>
      <c r="D145" s="60" t="s">
        <v>37</v>
      </c>
      <c r="E145" s="60" t="s">
        <v>37</v>
      </c>
      <c r="F145" s="60" t="s">
        <v>37</v>
      </c>
      <c r="G145" s="60" t="s">
        <v>37</v>
      </c>
      <c r="H145" s="60" t="s">
        <v>76</v>
      </c>
      <c r="I145" s="60" t="s">
        <v>97</v>
      </c>
      <c r="J145" s="61">
        <v>0</v>
      </c>
      <c r="K145" s="61">
        <v>0</v>
      </c>
      <c r="L145" s="61">
        <v>0</v>
      </c>
      <c r="M145" s="61">
        <v>1097</v>
      </c>
      <c r="N145" s="61">
        <v>5419</v>
      </c>
      <c r="O145" s="61">
        <v>5834</v>
      </c>
      <c r="P145" s="61">
        <v>7195</v>
      </c>
      <c r="Q145" s="61">
        <v>8136</v>
      </c>
    </row>
    <row r="146" spans="1:17" x14ac:dyDescent="0.3">
      <c r="A146" s="34">
        <f>IF($B146='Lookup (hidden)'!$F$12,IF($E146='Lookup (hidden)'!$F$13,IF($D146='Lookup (hidden)'!$F$14,IF($F146='Lookup (hidden)'!$F$15,IF($G146='Lookup (hidden)'!$F$16,IF($H146='Lookup (hidden)'!$F$17,1,0),0),0),0),0),0)</f>
        <v>0</v>
      </c>
      <c r="B146" s="60" t="s">
        <v>77</v>
      </c>
      <c r="C146" s="60"/>
      <c r="D146" s="60" t="s">
        <v>37</v>
      </c>
      <c r="E146" s="60" t="s">
        <v>37</v>
      </c>
      <c r="F146" s="60" t="s">
        <v>37</v>
      </c>
      <c r="G146" s="60" t="s">
        <v>37</v>
      </c>
      <c r="H146" s="60" t="s">
        <v>79</v>
      </c>
      <c r="I146" s="60" t="s">
        <v>96</v>
      </c>
      <c r="J146" s="61">
        <v>477</v>
      </c>
      <c r="K146" s="61">
        <v>438</v>
      </c>
      <c r="L146" s="61">
        <v>532</v>
      </c>
      <c r="M146" s="61">
        <v>493</v>
      </c>
      <c r="N146" s="61">
        <v>86</v>
      </c>
      <c r="O146" s="61">
        <v>327</v>
      </c>
      <c r="P146" s="61">
        <v>361</v>
      </c>
      <c r="Q146" s="61">
        <v>495</v>
      </c>
    </row>
    <row r="147" spans="1:17" x14ac:dyDescent="0.3">
      <c r="A147" s="34">
        <f>IF($B147='Lookup (hidden)'!$F$12,IF($E147='Lookup (hidden)'!$F$13,IF($D147='Lookup (hidden)'!$F$14,IF($F147='Lookup (hidden)'!$F$15,IF($G147='Lookup (hidden)'!$F$16,IF($H147='Lookup (hidden)'!$F$17,1,0),0),0),0),0),0)</f>
        <v>0</v>
      </c>
      <c r="B147" s="60" t="s">
        <v>77</v>
      </c>
      <c r="C147" s="60"/>
      <c r="D147" s="60" t="s">
        <v>37</v>
      </c>
      <c r="E147" s="60" t="s">
        <v>37</v>
      </c>
      <c r="F147" s="60" t="s">
        <v>37</v>
      </c>
      <c r="G147" s="60" t="s">
        <v>37</v>
      </c>
      <c r="H147" s="60" t="s">
        <v>79</v>
      </c>
      <c r="I147" s="60" t="s">
        <v>97</v>
      </c>
      <c r="J147" s="61">
        <v>0</v>
      </c>
      <c r="K147" s="61">
        <v>0</v>
      </c>
      <c r="L147" s="61">
        <v>0</v>
      </c>
      <c r="M147" s="61">
        <v>85</v>
      </c>
      <c r="N147" s="61">
        <v>243</v>
      </c>
      <c r="O147" s="61">
        <v>262</v>
      </c>
      <c r="P147" s="61">
        <v>389</v>
      </c>
      <c r="Q147" s="61">
        <v>409</v>
      </c>
    </row>
    <row r="148" spans="1:17" x14ac:dyDescent="0.3">
      <c r="A148" s="34">
        <f>IF($B148='Lookup (hidden)'!$F$12,IF($E148='Lookup (hidden)'!$F$13,IF($D148='Lookup (hidden)'!$F$14,IF($F148='Lookup (hidden)'!$F$15,IF($G148='Lookup (hidden)'!$F$16,IF($H148='Lookup (hidden)'!$F$17,1,0),0),0),0),0),0)</f>
        <v>0</v>
      </c>
      <c r="B148" s="60" t="s">
        <v>80</v>
      </c>
      <c r="C148" s="60"/>
      <c r="D148" s="60" t="s">
        <v>58</v>
      </c>
      <c r="E148" s="60" t="s">
        <v>74</v>
      </c>
      <c r="F148" s="60" t="s">
        <v>37</v>
      </c>
      <c r="G148" s="60" t="s">
        <v>37</v>
      </c>
      <c r="H148" s="60" t="s">
        <v>81</v>
      </c>
      <c r="I148" s="60" t="s">
        <v>96</v>
      </c>
      <c r="J148" s="61">
        <v>12959</v>
      </c>
      <c r="K148" s="61">
        <v>11937</v>
      </c>
      <c r="L148" s="61">
        <v>13695</v>
      </c>
      <c r="M148" s="61">
        <v>13803</v>
      </c>
      <c r="N148" s="61">
        <v>6650</v>
      </c>
      <c r="O148" s="61">
        <v>10171</v>
      </c>
      <c r="P148" s="61">
        <v>11752</v>
      </c>
      <c r="Q148" s="61">
        <v>13587</v>
      </c>
    </row>
    <row r="149" spans="1:17" x14ac:dyDescent="0.3">
      <c r="A149" s="34">
        <f>IF($B149='Lookup (hidden)'!$F$12,IF($E149='Lookup (hidden)'!$F$13,IF($D149='Lookup (hidden)'!$F$14,IF($F149='Lookup (hidden)'!$F$15,IF($G149='Lookup (hidden)'!$F$16,IF($H149='Lookup (hidden)'!$F$17,1,0),0),0),0),0),0)</f>
        <v>0</v>
      </c>
      <c r="B149" s="60" t="s">
        <v>80</v>
      </c>
      <c r="C149" s="60"/>
      <c r="D149" s="60" t="s">
        <v>58</v>
      </c>
      <c r="E149" s="60" t="s">
        <v>74</v>
      </c>
      <c r="F149" s="60" t="s">
        <v>37</v>
      </c>
      <c r="G149" s="60" t="s">
        <v>37</v>
      </c>
      <c r="H149" s="60" t="s">
        <v>81</v>
      </c>
      <c r="I149" s="60" t="s">
        <v>97</v>
      </c>
      <c r="J149" s="61">
        <v>849</v>
      </c>
      <c r="K149" s="61">
        <v>723</v>
      </c>
      <c r="L149" s="61">
        <v>1024</v>
      </c>
      <c r="M149" s="61">
        <v>2213</v>
      </c>
      <c r="N149" s="61">
        <v>8110</v>
      </c>
      <c r="O149" s="61">
        <v>6239</v>
      </c>
      <c r="P149" s="61">
        <v>7560</v>
      </c>
      <c r="Q149" s="61">
        <v>8306</v>
      </c>
    </row>
    <row r="150" spans="1:17" x14ac:dyDescent="0.3">
      <c r="A150" s="34">
        <f>IF($B150='Lookup (hidden)'!$F$12,IF($E150='Lookup (hidden)'!$F$13,IF($D150='Lookup (hidden)'!$F$14,IF($F150='Lookup (hidden)'!$F$15,IF($G150='Lookup (hidden)'!$F$16,IF($H150='Lookup (hidden)'!$F$17,1,0),0),0),0),0),0)</f>
        <v>0</v>
      </c>
      <c r="B150" s="60" t="s">
        <v>80</v>
      </c>
      <c r="C150" s="60"/>
      <c r="D150" s="60" t="s">
        <v>58</v>
      </c>
      <c r="E150" s="60" t="s">
        <v>70</v>
      </c>
      <c r="F150" s="60" t="s">
        <v>37</v>
      </c>
      <c r="G150" s="60" t="s">
        <v>37</v>
      </c>
      <c r="H150" s="60" t="s">
        <v>81</v>
      </c>
      <c r="I150" s="60" t="s">
        <v>96</v>
      </c>
      <c r="J150" s="61">
        <v>9189</v>
      </c>
      <c r="K150" s="61">
        <v>8276</v>
      </c>
      <c r="L150" s="61">
        <v>9430</v>
      </c>
      <c r="M150" s="61">
        <v>9190</v>
      </c>
      <c r="N150" s="61">
        <v>4120</v>
      </c>
      <c r="O150" s="61">
        <v>6105</v>
      </c>
      <c r="P150" s="61">
        <v>6538</v>
      </c>
      <c r="Q150" s="61">
        <v>7442</v>
      </c>
    </row>
    <row r="151" spans="1:17" x14ac:dyDescent="0.3">
      <c r="A151" s="34">
        <f>IF($B151='Lookup (hidden)'!$F$12,IF($E151='Lookup (hidden)'!$F$13,IF($D151='Lookup (hidden)'!$F$14,IF($F151='Lookup (hidden)'!$F$15,IF($G151='Lookup (hidden)'!$F$16,IF($H151='Lookup (hidden)'!$F$17,1,0),0),0),0),0),0)</f>
        <v>0</v>
      </c>
      <c r="B151" s="60" t="s">
        <v>80</v>
      </c>
      <c r="C151" s="60"/>
      <c r="D151" s="60" t="s">
        <v>58</v>
      </c>
      <c r="E151" s="60" t="s">
        <v>70</v>
      </c>
      <c r="F151" s="60" t="s">
        <v>37</v>
      </c>
      <c r="G151" s="60" t="s">
        <v>37</v>
      </c>
      <c r="H151" s="60" t="s">
        <v>81</v>
      </c>
      <c r="I151" s="60" t="s">
        <v>97</v>
      </c>
      <c r="J151" s="61">
        <v>654</v>
      </c>
      <c r="K151" s="61">
        <v>604</v>
      </c>
      <c r="L151" s="61">
        <v>785</v>
      </c>
      <c r="M151" s="61">
        <v>1514</v>
      </c>
      <c r="N151" s="61">
        <v>5405</v>
      </c>
      <c r="O151" s="61">
        <v>3914</v>
      </c>
      <c r="P151" s="61">
        <v>4401</v>
      </c>
      <c r="Q151" s="61">
        <v>4683</v>
      </c>
    </row>
    <row r="152" spans="1:17" x14ac:dyDescent="0.3">
      <c r="A152" s="34">
        <f>IF($B152='Lookup (hidden)'!$F$12,IF($E152='Lookup (hidden)'!$F$13,IF($D152='Lookup (hidden)'!$F$14,IF($F152='Lookup (hidden)'!$F$15,IF($G152='Lookup (hidden)'!$F$16,IF($H152='Lookup (hidden)'!$F$17,1,0),0),0),0),0),0)</f>
        <v>0</v>
      </c>
      <c r="B152" s="60" t="s">
        <v>80</v>
      </c>
      <c r="C152" s="60"/>
      <c r="D152" s="60" t="s">
        <v>59</v>
      </c>
      <c r="E152" s="60" t="s">
        <v>74</v>
      </c>
      <c r="F152" s="60" t="s">
        <v>37</v>
      </c>
      <c r="G152" s="60" t="s">
        <v>37</v>
      </c>
      <c r="H152" s="60" t="s">
        <v>81</v>
      </c>
      <c r="I152" s="60" t="s">
        <v>96</v>
      </c>
      <c r="J152" s="61">
        <v>147639</v>
      </c>
      <c r="K152" s="61">
        <v>146135</v>
      </c>
      <c r="L152" s="61">
        <v>148442</v>
      </c>
      <c r="M152" s="61">
        <v>148312</v>
      </c>
      <c r="N152" s="61">
        <v>76841</v>
      </c>
      <c r="O152" s="61">
        <v>108468</v>
      </c>
      <c r="P152" s="61">
        <v>107915</v>
      </c>
      <c r="Q152" s="61">
        <v>109877</v>
      </c>
    </row>
    <row r="153" spans="1:17" x14ac:dyDescent="0.3">
      <c r="A153" s="34">
        <f>IF($B153='Lookup (hidden)'!$F$12,IF($E153='Lookup (hidden)'!$F$13,IF($D153='Lookup (hidden)'!$F$14,IF($F153='Lookup (hidden)'!$F$15,IF($G153='Lookup (hidden)'!$F$16,IF($H153='Lookup (hidden)'!$F$17,1,0),0),0),0),0),0)</f>
        <v>0</v>
      </c>
      <c r="B153" s="60" t="s">
        <v>80</v>
      </c>
      <c r="C153" s="60"/>
      <c r="D153" s="60" t="s">
        <v>59</v>
      </c>
      <c r="E153" s="60" t="s">
        <v>74</v>
      </c>
      <c r="F153" s="60" t="s">
        <v>37</v>
      </c>
      <c r="G153" s="60" t="s">
        <v>37</v>
      </c>
      <c r="H153" s="60" t="s">
        <v>81</v>
      </c>
      <c r="I153" s="60" t="s">
        <v>97</v>
      </c>
      <c r="J153" s="61">
        <v>8572</v>
      </c>
      <c r="K153" s="61">
        <v>9579</v>
      </c>
      <c r="L153" s="61">
        <v>9609</v>
      </c>
      <c r="M153" s="61">
        <v>23916</v>
      </c>
      <c r="N153" s="61">
        <v>99876</v>
      </c>
      <c r="O153" s="61">
        <v>76828</v>
      </c>
      <c r="P153" s="61">
        <v>85976</v>
      </c>
      <c r="Q153" s="61">
        <v>92088</v>
      </c>
    </row>
    <row r="154" spans="1:17" x14ac:dyDescent="0.3">
      <c r="A154" s="34">
        <f>IF($B154='Lookup (hidden)'!$F$12,IF($E154='Lookup (hidden)'!$F$13,IF($D154='Lookup (hidden)'!$F$14,IF($F154='Lookup (hidden)'!$F$15,IF($G154='Lookup (hidden)'!$F$16,IF($H154='Lookup (hidden)'!$F$17,1,0),0),0),0),0),0)</f>
        <v>0</v>
      </c>
      <c r="B154" s="60" t="s">
        <v>80</v>
      </c>
      <c r="C154" s="60"/>
      <c r="D154" s="60" t="s">
        <v>59</v>
      </c>
      <c r="E154" s="60" t="s">
        <v>70</v>
      </c>
      <c r="F154" s="60" t="s">
        <v>37</v>
      </c>
      <c r="G154" s="60" t="s">
        <v>37</v>
      </c>
      <c r="H154" s="60" t="s">
        <v>81</v>
      </c>
      <c r="I154" s="60" t="s">
        <v>96</v>
      </c>
      <c r="J154" s="61">
        <v>85482</v>
      </c>
      <c r="K154" s="61">
        <v>84570</v>
      </c>
      <c r="L154" s="61">
        <v>86184</v>
      </c>
      <c r="M154" s="61">
        <v>86736</v>
      </c>
      <c r="N154" s="61">
        <v>48465</v>
      </c>
      <c r="O154" s="61">
        <v>62950</v>
      </c>
      <c r="P154" s="61">
        <v>62382</v>
      </c>
      <c r="Q154" s="61">
        <v>64074</v>
      </c>
    </row>
    <row r="155" spans="1:17" x14ac:dyDescent="0.3">
      <c r="A155" s="34">
        <f>IF($B155='Lookup (hidden)'!$F$12,IF($E155='Lookup (hidden)'!$F$13,IF($D155='Lookup (hidden)'!$F$14,IF($F155='Lookup (hidden)'!$F$15,IF($G155='Lookup (hidden)'!$F$16,IF($H155='Lookup (hidden)'!$F$17,1,0),0),0),0),0),0)</f>
        <v>0</v>
      </c>
      <c r="B155" s="60" t="s">
        <v>80</v>
      </c>
      <c r="C155" s="60"/>
      <c r="D155" s="60" t="s">
        <v>59</v>
      </c>
      <c r="E155" s="60" t="s">
        <v>70</v>
      </c>
      <c r="F155" s="60" t="s">
        <v>37</v>
      </c>
      <c r="G155" s="60" t="s">
        <v>37</v>
      </c>
      <c r="H155" s="60" t="s">
        <v>81</v>
      </c>
      <c r="I155" s="60" t="s">
        <v>97</v>
      </c>
      <c r="J155" s="61">
        <v>5559</v>
      </c>
      <c r="K155" s="61">
        <v>6328</v>
      </c>
      <c r="L155" s="61">
        <v>6352</v>
      </c>
      <c r="M155" s="61">
        <v>12208</v>
      </c>
      <c r="N155" s="61">
        <v>48774</v>
      </c>
      <c r="O155" s="61">
        <v>37720</v>
      </c>
      <c r="P155" s="61">
        <v>41568</v>
      </c>
      <c r="Q155" s="61">
        <v>44575</v>
      </c>
    </row>
    <row r="156" spans="1:17" x14ac:dyDescent="0.3">
      <c r="A156" s="34">
        <f>IF($B156='Lookup (hidden)'!$F$12,IF($E156='Lookup (hidden)'!$F$13,IF($D156='Lookup (hidden)'!$F$14,IF($F156='Lookup (hidden)'!$F$15,IF($G156='Lookup (hidden)'!$F$16,IF($H156='Lookup (hidden)'!$F$17,1,0),0),0),0),0),0)</f>
        <v>0</v>
      </c>
      <c r="B156" s="60" t="s">
        <v>80</v>
      </c>
      <c r="C156" s="60"/>
      <c r="D156" s="60" t="s">
        <v>60</v>
      </c>
      <c r="E156" s="60" t="s">
        <v>74</v>
      </c>
      <c r="F156" s="60" t="s">
        <v>37</v>
      </c>
      <c r="G156" s="60" t="s">
        <v>37</v>
      </c>
      <c r="H156" s="60" t="s">
        <v>81</v>
      </c>
      <c r="I156" s="60" t="s">
        <v>96</v>
      </c>
      <c r="J156" s="61">
        <v>27110</v>
      </c>
      <c r="K156" s="61">
        <v>26845</v>
      </c>
      <c r="L156" s="61">
        <v>26979</v>
      </c>
      <c r="M156" s="61">
        <v>25527</v>
      </c>
      <c r="N156" s="61">
        <v>14906</v>
      </c>
      <c r="O156" s="61">
        <v>20866</v>
      </c>
      <c r="P156" s="61">
        <v>20000</v>
      </c>
      <c r="Q156" s="61">
        <v>20201</v>
      </c>
    </row>
    <row r="157" spans="1:17" x14ac:dyDescent="0.3">
      <c r="A157" s="34">
        <f>IF($B157='Lookup (hidden)'!$F$12,IF($E157='Lookup (hidden)'!$F$13,IF($D157='Lookup (hidden)'!$F$14,IF($F157='Lookup (hidden)'!$F$15,IF($G157='Lookup (hidden)'!$F$16,IF($H157='Lookup (hidden)'!$F$17,1,0),0),0),0),0),0)</f>
        <v>0</v>
      </c>
      <c r="B157" s="60" t="s">
        <v>80</v>
      </c>
      <c r="C157" s="60"/>
      <c r="D157" s="60" t="s">
        <v>60</v>
      </c>
      <c r="E157" s="60" t="s">
        <v>74</v>
      </c>
      <c r="F157" s="60" t="s">
        <v>37</v>
      </c>
      <c r="G157" s="60" t="s">
        <v>37</v>
      </c>
      <c r="H157" s="60" t="s">
        <v>81</v>
      </c>
      <c r="I157" s="60" t="s">
        <v>97</v>
      </c>
      <c r="J157" s="61">
        <v>2125</v>
      </c>
      <c r="K157" s="61">
        <v>2235</v>
      </c>
      <c r="L157" s="61">
        <v>2299</v>
      </c>
      <c r="M157" s="61">
        <v>4950</v>
      </c>
      <c r="N157" s="61">
        <v>19836</v>
      </c>
      <c r="O157" s="61">
        <v>14909</v>
      </c>
      <c r="P157" s="61">
        <v>16368</v>
      </c>
      <c r="Q157" s="61">
        <v>17604</v>
      </c>
    </row>
    <row r="158" spans="1:17" x14ac:dyDescent="0.3">
      <c r="A158" s="34">
        <f>IF($B158='Lookup (hidden)'!$F$12,IF($E158='Lookup (hidden)'!$F$13,IF($D158='Lookup (hidden)'!$F$14,IF($F158='Lookup (hidden)'!$F$15,IF($G158='Lookup (hidden)'!$F$16,IF($H158='Lookup (hidden)'!$F$17,1,0),0),0),0),0),0)</f>
        <v>0</v>
      </c>
      <c r="B158" s="60" t="s">
        <v>80</v>
      </c>
      <c r="C158" s="60"/>
      <c r="D158" s="60" t="s">
        <v>60</v>
      </c>
      <c r="E158" s="60" t="s">
        <v>70</v>
      </c>
      <c r="F158" s="60" t="s">
        <v>37</v>
      </c>
      <c r="G158" s="60" t="s">
        <v>37</v>
      </c>
      <c r="H158" s="60" t="s">
        <v>81</v>
      </c>
      <c r="I158" s="60" t="s">
        <v>96</v>
      </c>
      <c r="J158" s="61">
        <v>13919</v>
      </c>
      <c r="K158" s="61">
        <v>14062</v>
      </c>
      <c r="L158" s="61">
        <v>13899</v>
      </c>
      <c r="M158" s="61">
        <v>13500</v>
      </c>
      <c r="N158" s="61">
        <v>8699</v>
      </c>
      <c r="O158" s="61">
        <v>11283</v>
      </c>
      <c r="P158" s="61">
        <v>11014</v>
      </c>
      <c r="Q158" s="61">
        <v>10979</v>
      </c>
    </row>
    <row r="159" spans="1:17" x14ac:dyDescent="0.3">
      <c r="A159" s="34">
        <f>IF($B159='Lookup (hidden)'!$F$12,IF($E159='Lookup (hidden)'!$F$13,IF($D159='Lookup (hidden)'!$F$14,IF($F159='Lookup (hidden)'!$F$15,IF($G159='Lookup (hidden)'!$F$16,IF($H159='Lookup (hidden)'!$F$17,1,0),0),0),0),0),0)</f>
        <v>0</v>
      </c>
      <c r="B159" s="60" t="s">
        <v>80</v>
      </c>
      <c r="C159" s="60"/>
      <c r="D159" s="60" t="s">
        <v>60</v>
      </c>
      <c r="E159" s="60" t="s">
        <v>70</v>
      </c>
      <c r="F159" s="60" t="s">
        <v>37</v>
      </c>
      <c r="G159" s="60" t="s">
        <v>37</v>
      </c>
      <c r="H159" s="60" t="s">
        <v>81</v>
      </c>
      <c r="I159" s="60" t="s">
        <v>97</v>
      </c>
      <c r="J159" s="61">
        <v>1034</v>
      </c>
      <c r="K159" s="61">
        <v>1120</v>
      </c>
      <c r="L159" s="61">
        <v>1164</v>
      </c>
      <c r="M159" s="61">
        <v>2207</v>
      </c>
      <c r="N159" s="61">
        <v>9078</v>
      </c>
      <c r="O159" s="61">
        <v>6621</v>
      </c>
      <c r="P159" s="61">
        <v>7258</v>
      </c>
      <c r="Q159" s="61">
        <v>7847</v>
      </c>
    </row>
    <row r="160" spans="1:17" x14ac:dyDescent="0.3">
      <c r="A160" s="34">
        <f>IF($B160='Lookup (hidden)'!$F$12,IF($E160='Lookup (hidden)'!$F$13,IF($D160='Lookup (hidden)'!$F$14,IF($F160='Lookup (hidden)'!$F$15,IF($G160='Lookup (hidden)'!$F$16,IF($H160='Lookup (hidden)'!$F$17,1,0),0),0),0),0),0)</f>
        <v>0</v>
      </c>
      <c r="B160" s="60" t="s">
        <v>82</v>
      </c>
      <c r="C160" s="60"/>
      <c r="D160" s="60" t="s">
        <v>58</v>
      </c>
      <c r="E160" s="60" t="s">
        <v>74</v>
      </c>
      <c r="F160" s="60" t="s">
        <v>37</v>
      </c>
      <c r="G160" s="60" t="s">
        <v>37</v>
      </c>
      <c r="H160" s="60" t="s">
        <v>81</v>
      </c>
      <c r="I160" s="60" t="s">
        <v>96</v>
      </c>
      <c r="J160" s="61">
        <v>10742</v>
      </c>
      <c r="K160" s="61">
        <v>9576</v>
      </c>
      <c r="L160" s="61">
        <v>11180</v>
      </c>
      <c r="M160" s="61">
        <v>10815</v>
      </c>
      <c r="N160" s="61">
        <v>3261</v>
      </c>
      <c r="O160" s="61">
        <v>4679</v>
      </c>
      <c r="P160" s="61">
        <v>5883</v>
      </c>
      <c r="Q160" s="61">
        <v>6714</v>
      </c>
    </row>
    <row r="161" spans="1:17" x14ac:dyDescent="0.3">
      <c r="A161" s="34">
        <f>IF($B161='Lookup (hidden)'!$F$12,IF($E161='Lookup (hidden)'!$F$13,IF($D161='Lookup (hidden)'!$F$14,IF($F161='Lookup (hidden)'!$F$15,IF($G161='Lookup (hidden)'!$F$16,IF($H161='Lookup (hidden)'!$F$17,1,0),0),0),0),0),0)</f>
        <v>0</v>
      </c>
      <c r="B161" s="60" t="s">
        <v>82</v>
      </c>
      <c r="C161" s="60"/>
      <c r="D161" s="60" t="s">
        <v>58</v>
      </c>
      <c r="E161" s="60" t="s">
        <v>74</v>
      </c>
      <c r="F161" s="60" t="s">
        <v>37</v>
      </c>
      <c r="G161" s="60" t="s">
        <v>37</v>
      </c>
      <c r="H161" s="60" t="s">
        <v>81</v>
      </c>
      <c r="I161" s="60" t="s">
        <v>97</v>
      </c>
      <c r="J161" s="61">
        <v>116</v>
      </c>
      <c r="K161" s="61">
        <v>138</v>
      </c>
      <c r="L161" s="61">
        <v>177</v>
      </c>
      <c r="M161" s="61">
        <v>1956</v>
      </c>
      <c r="N161" s="61">
        <v>8612</v>
      </c>
      <c r="O161" s="61">
        <v>8539</v>
      </c>
      <c r="P161" s="61">
        <v>10402</v>
      </c>
      <c r="Q161" s="61">
        <v>11475</v>
      </c>
    </row>
    <row r="162" spans="1:17" x14ac:dyDescent="0.3">
      <c r="A162" s="34">
        <f>IF($B162='Lookup (hidden)'!$F$12,IF($E162='Lookup (hidden)'!$F$13,IF($D162='Lookup (hidden)'!$F$14,IF($F162='Lookup (hidden)'!$F$15,IF($G162='Lookup (hidden)'!$F$16,IF($H162='Lookup (hidden)'!$F$17,1,0),0),0),0),0),0)</f>
        <v>0</v>
      </c>
      <c r="B162" s="60" t="s">
        <v>82</v>
      </c>
      <c r="C162" s="60"/>
      <c r="D162" s="60" t="s">
        <v>58</v>
      </c>
      <c r="E162" s="60" t="s">
        <v>70</v>
      </c>
      <c r="F162" s="60" t="s">
        <v>37</v>
      </c>
      <c r="G162" s="60" t="s">
        <v>37</v>
      </c>
      <c r="H162" s="60" t="s">
        <v>81</v>
      </c>
      <c r="I162" s="60" t="s">
        <v>96</v>
      </c>
      <c r="J162" s="61">
        <v>6969</v>
      </c>
      <c r="K162" s="61">
        <v>6266</v>
      </c>
      <c r="L162" s="61">
        <v>7320</v>
      </c>
      <c r="M162" s="61">
        <v>6782</v>
      </c>
      <c r="N162" s="61">
        <v>1926</v>
      </c>
      <c r="O162" s="61">
        <v>2616</v>
      </c>
      <c r="P162" s="61">
        <v>3115</v>
      </c>
      <c r="Q162" s="61">
        <v>3375</v>
      </c>
    </row>
    <row r="163" spans="1:17" x14ac:dyDescent="0.3">
      <c r="A163" s="34">
        <f>IF($B163='Lookup (hidden)'!$F$12,IF($E163='Lookup (hidden)'!$F$13,IF($D163='Lookup (hidden)'!$F$14,IF($F163='Lookup (hidden)'!$F$15,IF($G163='Lookup (hidden)'!$F$16,IF($H163='Lookup (hidden)'!$F$17,1,0),0),0),0),0),0)</f>
        <v>0</v>
      </c>
      <c r="B163" s="60" t="s">
        <v>82</v>
      </c>
      <c r="C163" s="60"/>
      <c r="D163" s="60" t="s">
        <v>58</v>
      </c>
      <c r="E163" s="60" t="s">
        <v>70</v>
      </c>
      <c r="F163" s="60" t="s">
        <v>37</v>
      </c>
      <c r="G163" s="60" t="s">
        <v>37</v>
      </c>
      <c r="H163" s="60" t="s">
        <v>81</v>
      </c>
      <c r="I163" s="60" t="s">
        <v>97</v>
      </c>
      <c r="J163" s="61">
        <v>95</v>
      </c>
      <c r="K163" s="61">
        <v>111</v>
      </c>
      <c r="L163" s="61">
        <v>125</v>
      </c>
      <c r="M163" s="61">
        <v>1153</v>
      </c>
      <c r="N163" s="61">
        <v>5377</v>
      </c>
      <c r="O163" s="61">
        <v>5106</v>
      </c>
      <c r="P163" s="61">
        <v>5885</v>
      </c>
      <c r="Q163" s="61">
        <v>6314</v>
      </c>
    </row>
    <row r="164" spans="1:17" x14ac:dyDescent="0.3">
      <c r="A164" s="34">
        <f>IF($B164='Lookup (hidden)'!$F$12,IF($E164='Lookup (hidden)'!$F$13,IF($D164='Lookup (hidden)'!$F$14,IF($F164='Lookup (hidden)'!$F$15,IF($G164='Lookup (hidden)'!$F$16,IF($H164='Lookup (hidden)'!$F$17,1,0),0),0),0),0),0)</f>
        <v>0</v>
      </c>
      <c r="B164" s="60" t="s">
        <v>82</v>
      </c>
      <c r="C164" s="60"/>
      <c r="D164" s="60" t="s">
        <v>59</v>
      </c>
      <c r="E164" s="60" t="s">
        <v>74</v>
      </c>
      <c r="F164" s="60" t="s">
        <v>37</v>
      </c>
      <c r="G164" s="60" t="s">
        <v>37</v>
      </c>
      <c r="H164" s="60" t="s">
        <v>81</v>
      </c>
      <c r="I164" s="60" t="s">
        <v>96</v>
      </c>
      <c r="J164" s="61">
        <v>137356</v>
      </c>
      <c r="K164" s="61">
        <v>136391</v>
      </c>
      <c r="L164" s="61">
        <v>138150</v>
      </c>
      <c r="M164" s="61">
        <v>130935</v>
      </c>
      <c r="N164" s="61">
        <v>39638</v>
      </c>
      <c r="O164" s="61">
        <v>48952</v>
      </c>
      <c r="P164" s="61">
        <v>50368</v>
      </c>
      <c r="Q164" s="61">
        <v>55145</v>
      </c>
    </row>
    <row r="165" spans="1:17" x14ac:dyDescent="0.3">
      <c r="A165" s="34">
        <f>IF($B165='Lookup (hidden)'!$F$12,IF($E165='Lookup (hidden)'!$F$13,IF($D165='Lookup (hidden)'!$F$14,IF($F165='Lookup (hidden)'!$F$15,IF($G165='Lookup (hidden)'!$F$16,IF($H165='Lookup (hidden)'!$F$17,1,0),0),0),0),0),0)</f>
        <v>0</v>
      </c>
      <c r="B165" s="60" t="s">
        <v>82</v>
      </c>
      <c r="C165" s="60"/>
      <c r="D165" s="60" t="s">
        <v>59</v>
      </c>
      <c r="E165" s="60" t="s">
        <v>74</v>
      </c>
      <c r="F165" s="60" t="s">
        <v>37</v>
      </c>
      <c r="G165" s="60" t="s">
        <v>37</v>
      </c>
      <c r="H165" s="60" t="s">
        <v>81</v>
      </c>
      <c r="I165" s="60" t="s">
        <v>97</v>
      </c>
      <c r="J165" s="61">
        <v>2065</v>
      </c>
      <c r="K165" s="61">
        <v>2393</v>
      </c>
      <c r="L165" s="61">
        <v>2985</v>
      </c>
      <c r="M165" s="61">
        <v>34228</v>
      </c>
      <c r="N165" s="61">
        <v>131637</v>
      </c>
      <c r="O165" s="61">
        <v>126869</v>
      </c>
      <c r="P165" s="61">
        <v>133860</v>
      </c>
      <c r="Q165" s="61">
        <v>139526</v>
      </c>
    </row>
    <row r="166" spans="1:17" x14ac:dyDescent="0.3">
      <c r="A166" s="34">
        <f>IF($B166='Lookup (hidden)'!$F$12,IF($E166='Lookup (hidden)'!$F$13,IF($D166='Lookup (hidden)'!$F$14,IF($F166='Lookup (hidden)'!$F$15,IF($G166='Lookup (hidden)'!$F$16,IF($H166='Lookup (hidden)'!$F$17,1,0),0),0),0),0),0)</f>
        <v>0</v>
      </c>
      <c r="B166" s="60" t="s">
        <v>82</v>
      </c>
      <c r="C166" s="60"/>
      <c r="D166" s="60" t="s">
        <v>59</v>
      </c>
      <c r="E166" s="60" t="s">
        <v>70</v>
      </c>
      <c r="F166" s="60" t="s">
        <v>37</v>
      </c>
      <c r="G166" s="60" t="s">
        <v>37</v>
      </c>
      <c r="H166" s="60" t="s">
        <v>81</v>
      </c>
      <c r="I166" s="60" t="s">
        <v>96</v>
      </c>
      <c r="J166" s="61">
        <v>76501</v>
      </c>
      <c r="K166" s="61">
        <v>76170</v>
      </c>
      <c r="L166" s="61">
        <v>77559</v>
      </c>
      <c r="M166" s="61">
        <v>75088</v>
      </c>
      <c r="N166" s="61">
        <v>25145</v>
      </c>
      <c r="O166" s="61">
        <v>30197</v>
      </c>
      <c r="P166" s="61">
        <v>30508</v>
      </c>
      <c r="Q166" s="61">
        <v>32397</v>
      </c>
    </row>
    <row r="167" spans="1:17" x14ac:dyDescent="0.3">
      <c r="A167" s="34">
        <f>IF($B167='Lookup (hidden)'!$F$12,IF($E167='Lookup (hidden)'!$F$13,IF($D167='Lookup (hidden)'!$F$14,IF($F167='Lookup (hidden)'!$F$15,IF($G167='Lookup (hidden)'!$F$16,IF($H167='Lookup (hidden)'!$F$17,1,0),0),0),0),0),0)</f>
        <v>0</v>
      </c>
      <c r="B167" s="60" t="s">
        <v>82</v>
      </c>
      <c r="C167" s="60"/>
      <c r="D167" s="60" t="s">
        <v>59</v>
      </c>
      <c r="E167" s="60" t="s">
        <v>70</v>
      </c>
      <c r="F167" s="60" t="s">
        <v>37</v>
      </c>
      <c r="G167" s="60" t="s">
        <v>37</v>
      </c>
      <c r="H167" s="60" t="s">
        <v>81</v>
      </c>
      <c r="I167" s="60" t="s">
        <v>97</v>
      </c>
      <c r="J167" s="61">
        <v>1325</v>
      </c>
      <c r="K167" s="61">
        <v>1567</v>
      </c>
      <c r="L167" s="61">
        <v>1772</v>
      </c>
      <c r="M167" s="61">
        <v>15912</v>
      </c>
      <c r="N167" s="61">
        <v>65884</v>
      </c>
      <c r="O167" s="61">
        <v>63311</v>
      </c>
      <c r="P167" s="61">
        <v>66910</v>
      </c>
      <c r="Q167" s="61">
        <v>70508</v>
      </c>
    </row>
    <row r="168" spans="1:17" x14ac:dyDescent="0.3">
      <c r="A168" s="34">
        <f>IF($B168='Lookup (hidden)'!$F$12,IF($E168='Lookup (hidden)'!$F$13,IF($D168='Lookup (hidden)'!$F$14,IF($F168='Lookup (hidden)'!$F$15,IF($G168='Lookup (hidden)'!$F$16,IF($H168='Lookup (hidden)'!$F$17,1,0),0),0),0),0),0)</f>
        <v>0</v>
      </c>
      <c r="B168" s="60" t="s">
        <v>82</v>
      </c>
      <c r="C168" s="60"/>
      <c r="D168" s="60" t="s">
        <v>60</v>
      </c>
      <c r="E168" s="60" t="s">
        <v>74</v>
      </c>
      <c r="F168" s="60" t="s">
        <v>37</v>
      </c>
      <c r="G168" s="60" t="s">
        <v>37</v>
      </c>
      <c r="H168" s="60" t="s">
        <v>81</v>
      </c>
      <c r="I168" s="60" t="s">
        <v>96</v>
      </c>
      <c r="J168" s="61">
        <v>32544</v>
      </c>
      <c r="K168" s="61">
        <v>32616</v>
      </c>
      <c r="L168" s="61">
        <v>32287</v>
      </c>
      <c r="M168" s="61">
        <v>29292</v>
      </c>
      <c r="N168" s="61">
        <v>11102</v>
      </c>
      <c r="O168" s="61">
        <v>13596</v>
      </c>
      <c r="P168" s="61">
        <v>13936</v>
      </c>
      <c r="Q168" s="61">
        <v>14289</v>
      </c>
    </row>
    <row r="169" spans="1:17" x14ac:dyDescent="0.3">
      <c r="A169" s="34">
        <f>IF($B169='Lookup (hidden)'!$F$12,IF($E169='Lookup (hidden)'!$F$13,IF($D169='Lookup (hidden)'!$F$14,IF($F169='Lookup (hidden)'!$F$15,IF($G169='Lookup (hidden)'!$F$16,IF($H169='Lookup (hidden)'!$F$17,1,0),0),0),0),0),0)</f>
        <v>0</v>
      </c>
      <c r="B169" s="60" t="s">
        <v>82</v>
      </c>
      <c r="C169" s="60"/>
      <c r="D169" s="60" t="s">
        <v>60</v>
      </c>
      <c r="E169" s="60" t="s">
        <v>74</v>
      </c>
      <c r="F169" s="60" t="s">
        <v>37</v>
      </c>
      <c r="G169" s="60" t="s">
        <v>37</v>
      </c>
      <c r="H169" s="60" t="s">
        <v>81</v>
      </c>
      <c r="I169" s="60" t="s">
        <v>97</v>
      </c>
      <c r="J169" s="61">
        <v>185</v>
      </c>
      <c r="K169" s="61">
        <v>219</v>
      </c>
      <c r="L169" s="61">
        <v>235</v>
      </c>
      <c r="M169" s="61">
        <v>6917</v>
      </c>
      <c r="N169" s="61">
        <v>31665</v>
      </c>
      <c r="O169" s="61">
        <v>28264</v>
      </c>
      <c r="P169" s="61">
        <v>29121</v>
      </c>
      <c r="Q169" s="61">
        <v>29872</v>
      </c>
    </row>
    <row r="170" spans="1:17" x14ac:dyDescent="0.3">
      <c r="A170" s="34">
        <f>IF($B170='Lookup (hidden)'!$F$12,IF($E170='Lookup (hidden)'!$F$13,IF($D170='Lookup (hidden)'!$F$14,IF($F170='Lookup (hidden)'!$F$15,IF($G170='Lookup (hidden)'!$F$16,IF($H170='Lookup (hidden)'!$F$17,1,0),0),0),0),0),0)</f>
        <v>0</v>
      </c>
      <c r="B170" s="60" t="s">
        <v>82</v>
      </c>
      <c r="C170" s="60"/>
      <c r="D170" s="60" t="s">
        <v>60</v>
      </c>
      <c r="E170" s="60" t="s">
        <v>70</v>
      </c>
      <c r="F170" s="60" t="s">
        <v>37</v>
      </c>
      <c r="G170" s="60" t="s">
        <v>37</v>
      </c>
      <c r="H170" s="60" t="s">
        <v>81</v>
      </c>
      <c r="I170" s="60" t="s">
        <v>96</v>
      </c>
      <c r="J170" s="61">
        <v>16913</v>
      </c>
      <c r="K170" s="61">
        <v>17031</v>
      </c>
      <c r="L170" s="61">
        <v>16908</v>
      </c>
      <c r="M170" s="61">
        <v>15662</v>
      </c>
      <c r="N170" s="61">
        <v>6400</v>
      </c>
      <c r="O170" s="61">
        <v>7676</v>
      </c>
      <c r="P170" s="61">
        <v>8051</v>
      </c>
      <c r="Q170" s="61">
        <v>8109</v>
      </c>
    </row>
    <row r="171" spans="1:17" x14ac:dyDescent="0.3">
      <c r="A171" s="34">
        <f>IF($B171='Lookup (hidden)'!$F$12,IF($E171='Lookup (hidden)'!$F$13,IF($D171='Lookup (hidden)'!$F$14,IF($F171='Lookup (hidden)'!$F$15,IF($G171='Lookup (hidden)'!$F$16,IF($H171='Lookup (hidden)'!$F$17,1,0),0),0),0),0),0)</f>
        <v>0</v>
      </c>
      <c r="B171" s="60" t="s">
        <v>82</v>
      </c>
      <c r="C171" s="60"/>
      <c r="D171" s="60" t="s">
        <v>60</v>
      </c>
      <c r="E171" s="60" t="s">
        <v>70</v>
      </c>
      <c r="F171" s="60" t="s">
        <v>37</v>
      </c>
      <c r="G171" s="60" t="s">
        <v>37</v>
      </c>
      <c r="H171" s="60" t="s">
        <v>81</v>
      </c>
      <c r="I171" s="60" t="s">
        <v>97</v>
      </c>
      <c r="J171" s="61">
        <v>111</v>
      </c>
      <c r="K171" s="61">
        <v>138</v>
      </c>
      <c r="L171" s="61">
        <v>128</v>
      </c>
      <c r="M171" s="61">
        <v>3168</v>
      </c>
      <c r="N171" s="61">
        <v>15204</v>
      </c>
      <c r="O171" s="61">
        <v>13256</v>
      </c>
      <c r="P171" s="61">
        <v>13893</v>
      </c>
      <c r="Q171" s="61">
        <v>14111</v>
      </c>
    </row>
    <row r="172" spans="1:17" x14ac:dyDescent="0.3">
      <c r="A172" s="34">
        <f>IF($B172='Lookup (hidden)'!$F$12,IF($E172='Lookup (hidden)'!$F$13,IF($D172='Lookup (hidden)'!$F$14,IF($F172='Lookup (hidden)'!$F$15,IF($G172='Lookup (hidden)'!$F$16,IF($H172='Lookup (hidden)'!$F$17,1,0),0),0),0),0),0)</f>
        <v>0</v>
      </c>
      <c r="B172" s="60" t="s">
        <v>73</v>
      </c>
      <c r="C172" s="60"/>
      <c r="D172" s="60" t="s">
        <v>58</v>
      </c>
      <c r="E172" s="60" t="s">
        <v>74</v>
      </c>
      <c r="F172" s="60" t="s">
        <v>37</v>
      </c>
      <c r="G172" s="60" t="s">
        <v>37</v>
      </c>
      <c r="H172" s="60" t="s">
        <v>81</v>
      </c>
      <c r="I172" s="60" t="s">
        <v>96</v>
      </c>
      <c r="J172" s="61">
        <v>2812</v>
      </c>
      <c r="K172" s="61">
        <v>2396</v>
      </c>
      <c r="L172" s="61">
        <v>2854</v>
      </c>
      <c r="M172" s="61">
        <v>2742</v>
      </c>
      <c r="N172" s="61">
        <v>939</v>
      </c>
      <c r="O172" s="61">
        <v>1749</v>
      </c>
      <c r="P172" s="61">
        <v>1953</v>
      </c>
      <c r="Q172" s="61">
        <v>1835</v>
      </c>
    </row>
    <row r="173" spans="1:17" x14ac:dyDescent="0.3">
      <c r="A173" s="34">
        <f>IF($B173='Lookup (hidden)'!$F$12,IF($E173='Lookup (hidden)'!$F$13,IF($D173='Lookup (hidden)'!$F$14,IF($F173='Lookup (hidden)'!$F$15,IF($G173='Lookup (hidden)'!$F$16,IF($H173='Lookup (hidden)'!$F$17,1,0),0),0),0),0),0)</f>
        <v>0</v>
      </c>
      <c r="B173" s="60" t="s">
        <v>73</v>
      </c>
      <c r="C173" s="60"/>
      <c r="D173" s="60" t="s">
        <v>58</v>
      </c>
      <c r="E173" s="60" t="s">
        <v>74</v>
      </c>
      <c r="F173" s="60" t="s">
        <v>37</v>
      </c>
      <c r="G173" s="60" t="s">
        <v>37</v>
      </c>
      <c r="H173" s="60" t="s">
        <v>81</v>
      </c>
      <c r="I173" s="60" t="s">
        <v>97</v>
      </c>
      <c r="J173" s="61" t="s">
        <v>100</v>
      </c>
      <c r="K173" s="61" t="s">
        <v>100</v>
      </c>
      <c r="L173" s="61" t="s">
        <v>100</v>
      </c>
      <c r="M173" s="61">
        <v>513</v>
      </c>
      <c r="N173" s="61">
        <v>1883</v>
      </c>
      <c r="O173" s="61">
        <v>1702</v>
      </c>
      <c r="P173" s="61">
        <v>2262</v>
      </c>
      <c r="Q173" s="61">
        <v>2288</v>
      </c>
    </row>
    <row r="174" spans="1:17" x14ac:dyDescent="0.3">
      <c r="A174" s="34">
        <f>IF($B174='Lookup (hidden)'!$F$12,IF($E174='Lookup (hidden)'!$F$13,IF($D174='Lookup (hidden)'!$F$14,IF($F174='Lookup (hidden)'!$F$15,IF($G174='Lookup (hidden)'!$F$16,IF($H174='Lookup (hidden)'!$F$17,1,0),0),0),0),0),0)</f>
        <v>0</v>
      </c>
      <c r="B174" s="60" t="s">
        <v>73</v>
      </c>
      <c r="C174" s="60"/>
      <c r="D174" s="60" t="s">
        <v>58</v>
      </c>
      <c r="E174" s="60" t="s">
        <v>70</v>
      </c>
      <c r="F174" s="60" t="s">
        <v>37</v>
      </c>
      <c r="G174" s="60" t="s">
        <v>37</v>
      </c>
      <c r="H174" s="60" t="s">
        <v>81</v>
      </c>
      <c r="I174" s="60" t="s">
        <v>96</v>
      </c>
      <c r="J174" s="61">
        <v>1546</v>
      </c>
      <c r="K174" s="61">
        <v>1353</v>
      </c>
      <c r="L174" s="61">
        <v>1579</v>
      </c>
      <c r="M174" s="61">
        <v>1459</v>
      </c>
      <c r="N174" s="61">
        <v>532</v>
      </c>
      <c r="O174" s="61">
        <v>883</v>
      </c>
      <c r="P174" s="61">
        <v>1043</v>
      </c>
      <c r="Q174" s="61">
        <v>904</v>
      </c>
    </row>
    <row r="175" spans="1:17" x14ac:dyDescent="0.3">
      <c r="A175" s="34">
        <f>IF($B175='Lookup (hidden)'!$F$12,IF($E175='Lookup (hidden)'!$F$13,IF($D175='Lookup (hidden)'!$F$14,IF($F175='Lookup (hidden)'!$F$15,IF($G175='Lookup (hidden)'!$F$16,IF($H175='Lookup (hidden)'!$F$17,1,0),0),0),0),0),0)</f>
        <v>0</v>
      </c>
      <c r="B175" s="60" t="s">
        <v>73</v>
      </c>
      <c r="C175" s="60"/>
      <c r="D175" s="60" t="s">
        <v>58</v>
      </c>
      <c r="E175" s="60" t="s">
        <v>70</v>
      </c>
      <c r="F175" s="60" t="s">
        <v>37</v>
      </c>
      <c r="G175" s="60" t="s">
        <v>37</v>
      </c>
      <c r="H175" s="60" t="s">
        <v>81</v>
      </c>
      <c r="I175" s="60" t="s">
        <v>97</v>
      </c>
      <c r="J175" s="61" t="s">
        <v>99</v>
      </c>
      <c r="K175" s="61" t="s">
        <v>99</v>
      </c>
      <c r="L175" s="61" t="s">
        <v>99</v>
      </c>
      <c r="M175" s="61">
        <v>244</v>
      </c>
      <c r="N175" s="61">
        <v>998</v>
      </c>
      <c r="O175" s="61">
        <v>955</v>
      </c>
      <c r="P175" s="61">
        <v>1160</v>
      </c>
      <c r="Q175" s="61">
        <v>1126</v>
      </c>
    </row>
    <row r="176" spans="1:17" x14ac:dyDescent="0.3">
      <c r="A176" s="34">
        <f>IF($B176='Lookup (hidden)'!$F$12,IF($E176='Lookup (hidden)'!$F$13,IF($D176='Lookup (hidden)'!$F$14,IF($F176='Lookup (hidden)'!$F$15,IF($G176='Lookup (hidden)'!$F$16,IF($H176='Lookup (hidden)'!$F$17,1,0),0),0),0),0),0)</f>
        <v>0</v>
      </c>
      <c r="B176" s="60" t="s">
        <v>73</v>
      </c>
      <c r="C176" s="60"/>
      <c r="D176" s="60" t="s">
        <v>59</v>
      </c>
      <c r="E176" s="60" t="s">
        <v>74</v>
      </c>
      <c r="F176" s="60" t="s">
        <v>37</v>
      </c>
      <c r="G176" s="60" t="s">
        <v>37</v>
      </c>
      <c r="H176" s="60" t="s">
        <v>81</v>
      </c>
      <c r="I176" s="60" t="s">
        <v>96</v>
      </c>
      <c r="J176" s="61">
        <v>31346</v>
      </c>
      <c r="K176" s="61">
        <v>30645</v>
      </c>
      <c r="L176" s="61">
        <v>31393</v>
      </c>
      <c r="M176" s="61">
        <v>29571</v>
      </c>
      <c r="N176" s="61">
        <v>12119</v>
      </c>
      <c r="O176" s="61">
        <v>18329</v>
      </c>
      <c r="P176" s="61">
        <v>16723</v>
      </c>
      <c r="Q176" s="61">
        <v>15731</v>
      </c>
    </row>
    <row r="177" spans="1:17" x14ac:dyDescent="0.3">
      <c r="A177" s="34">
        <f>IF($B177='Lookup (hidden)'!$F$12,IF($E177='Lookup (hidden)'!$F$13,IF($D177='Lookup (hidden)'!$F$14,IF($F177='Lookup (hidden)'!$F$15,IF($G177='Lookup (hidden)'!$F$16,IF($H177='Lookup (hidden)'!$F$17,1,0),0),0),0),0),0)</f>
        <v>0</v>
      </c>
      <c r="B177" s="60" t="s">
        <v>73</v>
      </c>
      <c r="C177" s="60"/>
      <c r="D177" s="60" t="s">
        <v>59</v>
      </c>
      <c r="E177" s="60" t="s">
        <v>74</v>
      </c>
      <c r="F177" s="60" t="s">
        <v>37</v>
      </c>
      <c r="G177" s="60" t="s">
        <v>37</v>
      </c>
      <c r="H177" s="60" t="s">
        <v>81</v>
      </c>
      <c r="I177" s="60" t="s">
        <v>97</v>
      </c>
      <c r="J177" s="61">
        <v>40</v>
      </c>
      <c r="K177" s="61">
        <v>30</v>
      </c>
      <c r="L177" s="61">
        <v>38</v>
      </c>
      <c r="M177" s="61">
        <v>5780</v>
      </c>
      <c r="N177" s="61">
        <v>23712</v>
      </c>
      <c r="O177" s="61">
        <v>19073</v>
      </c>
      <c r="P177" s="61">
        <v>24956</v>
      </c>
      <c r="Q177" s="61">
        <v>24958</v>
      </c>
    </row>
    <row r="178" spans="1:17" x14ac:dyDescent="0.3">
      <c r="A178" s="34">
        <f>IF($B178='Lookup (hidden)'!$F$12,IF($E178='Lookup (hidden)'!$F$13,IF($D178='Lookup (hidden)'!$F$14,IF($F178='Lookup (hidden)'!$F$15,IF($G178='Lookup (hidden)'!$F$16,IF($H178='Lookup (hidden)'!$F$17,1,0),0),0),0),0),0)</f>
        <v>0</v>
      </c>
      <c r="B178" s="60" t="s">
        <v>73</v>
      </c>
      <c r="C178" s="60"/>
      <c r="D178" s="60" t="s">
        <v>59</v>
      </c>
      <c r="E178" s="60" t="s">
        <v>70</v>
      </c>
      <c r="F178" s="60" t="s">
        <v>37</v>
      </c>
      <c r="G178" s="60" t="s">
        <v>37</v>
      </c>
      <c r="H178" s="60" t="s">
        <v>81</v>
      </c>
      <c r="I178" s="60" t="s">
        <v>96</v>
      </c>
      <c r="J178" s="61">
        <v>17930</v>
      </c>
      <c r="K178" s="61">
        <v>17612</v>
      </c>
      <c r="L178" s="61">
        <v>18225</v>
      </c>
      <c r="M178" s="61">
        <v>17386</v>
      </c>
      <c r="N178" s="61">
        <v>7498</v>
      </c>
      <c r="O178" s="61">
        <v>10948</v>
      </c>
      <c r="P178" s="61">
        <v>10275</v>
      </c>
      <c r="Q178" s="61">
        <v>9907</v>
      </c>
    </row>
    <row r="179" spans="1:17" x14ac:dyDescent="0.3">
      <c r="A179" s="34">
        <f>IF($B179='Lookup (hidden)'!$F$12,IF($E179='Lookup (hidden)'!$F$13,IF($D179='Lookup (hidden)'!$F$14,IF($F179='Lookup (hidden)'!$F$15,IF($G179='Lookup (hidden)'!$F$16,IF($H179='Lookup (hidden)'!$F$17,1,0),0),0),0),0),0)</f>
        <v>0</v>
      </c>
      <c r="B179" s="60" t="s">
        <v>73</v>
      </c>
      <c r="C179" s="60"/>
      <c r="D179" s="60" t="s">
        <v>59</v>
      </c>
      <c r="E179" s="60" t="s">
        <v>70</v>
      </c>
      <c r="F179" s="60" t="s">
        <v>37</v>
      </c>
      <c r="G179" s="60" t="s">
        <v>37</v>
      </c>
      <c r="H179" s="60" t="s">
        <v>81</v>
      </c>
      <c r="I179" s="60" t="s">
        <v>97</v>
      </c>
      <c r="J179" s="61">
        <v>24</v>
      </c>
      <c r="K179" s="61">
        <v>35</v>
      </c>
      <c r="L179" s="61">
        <v>23</v>
      </c>
      <c r="M179" s="61">
        <v>2996</v>
      </c>
      <c r="N179" s="61">
        <v>11900</v>
      </c>
      <c r="O179" s="61">
        <v>9224</v>
      </c>
      <c r="P179" s="61">
        <v>12156</v>
      </c>
      <c r="Q179" s="61">
        <v>12435</v>
      </c>
    </row>
    <row r="180" spans="1:17" x14ac:dyDescent="0.3">
      <c r="A180" s="34">
        <f>IF($B180='Lookup (hidden)'!$F$12,IF($E180='Lookup (hidden)'!$F$13,IF($D180='Lookup (hidden)'!$F$14,IF($F180='Lookup (hidden)'!$F$15,IF($G180='Lookup (hidden)'!$F$16,IF($H180='Lookup (hidden)'!$F$17,1,0),0),0),0),0),0)</f>
        <v>0</v>
      </c>
      <c r="B180" s="60" t="s">
        <v>73</v>
      </c>
      <c r="C180" s="60"/>
      <c r="D180" s="60" t="s">
        <v>60</v>
      </c>
      <c r="E180" s="60" t="s">
        <v>74</v>
      </c>
      <c r="F180" s="60" t="s">
        <v>37</v>
      </c>
      <c r="G180" s="60" t="s">
        <v>37</v>
      </c>
      <c r="H180" s="60" t="s">
        <v>81</v>
      </c>
      <c r="I180" s="60" t="s">
        <v>96</v>
      </c>
      <c r="J180" s="61">
        <v>6457</v>
      </c>
      <c r="K180" s="61">
        <v>6382</v>
      </c>
      <c r="L180" s="61">
        <v>6759</v>
      </c>
      <c r="M180" s="61">
        <v>5731</v>
      </c>
      <c r="N180" s="61">
        <v>2834</v>
      </c>
      <c r="O180" s="61">
        <v>4248</v>
      </c>
      <c r="P180" s="61">
        <v>4133</v>
      </c>
      <c r="Q180" s="61">
        <v>3757</v>
      </c>
    </row>
    <row r="181" spans="1:17" x14ac:dyDescent="0.3">
      <c r="A181" s="34">
        <f>IF($B181='Lookup (hidden)'!$F$12,IF($E181='Lookup (hidden)'!$F$13,IF($D181='Lookup (hidden)'!$F$14,IF($F181='Lookup (hidden)'!$F$15,IF($G181='Lookup (hidden)'!$F$16,IF($H181='Lookup (hidden)'!$F$17,1,0),0),0),0),0),0)</f>
        <v>0</v>
      </c>
      <c r="B181" s="60" t="s">
        <v>73</v>
      </c>
      <c r="C181" s="60"/>
      <c r="D181" s="60" t="s">
        <v>60</v>
      </c>
      <c r="E181" s="60" t="s">
        <v>74</v>
      </c>
      <c r="F181" s="60" t="s">
        <v>37</v>
      </c>
      <c r="G181" s="60" t="s">
        <v>37</v>
      </c>
      <c r="H181" s="60" t="s">
        <v>81</v>
      </c>
      <c r="I181" s="60" t="s">
        <v>97</v>
      </c>
      <c r="J181" s="61" t="s">
        <v>100</v>
      </c>
      <c r="K181" s="61" t="s">
        <v>100</v>
      </c>
      <c r="L181" s="61" t="s">
        <v>99</v>
      </c>
      <c r="M181" s="61">
        <v>1107</v>
      </c>
      <c r="N181" s="61">
        <v>5233</v>
      </c>
      <c r="O181" s="61">
        <v>3830</v>
      </c>
      <c r="P181" s="61">
        <v>5289</v>
      </c>
      <c r="Q181" s="61">
        <v>5438</v>
      </c>
    </row>
    <row r="182" spans="1:17" x14ac:dyDescent="0.3">
      <c r="A182" s="34">
        <f>IF($B182='Lookup (hidden)'!$F$12,IF($E182='Lookup (hidden)'!$F$13,IF($D182='Lookup (hidden)'!$F$14,IF($F182='Lookup (hidden)'!$F$15,IF($G182='Lookup (hidden)'!$F$16,IF($H182='Lookup (hidden)'!$F$17,1,0),0),0),0),0),0)</f>
        <v>0</v>
      </c>
      <c r="B182" s="60" t="s">
        <v>73</v>
      </c>
      <c r="C182" s="60"/>
      <c r="D182" s="60" t="s">
        <v>60</v>
      </c>
      <c r="E182" s="60" t="s">
        <v>70</v>
      </c>
      <c r="F182" s="60" t="s">
        <v>37</v>
      </c>
      <c r="G182" s="60" t="s">
        <v>37</v>
      </c>
      <c r="H182" s="60" t="s">
        <v>81</v>
      </c>
      <c r="I182" s="60" t="s">
        <v>96</v>
      </c>
      <c r="J182" s="61">
        <v>3495</v>
      </c>
      <c r="K182" s="61">
        <v>3243</v>
      </c>
      <c r="L182" s="61">
        <v>3646</v>
      </c>
      <c r="M182" s="61">
        <v>2941</v>
      </c>
      <c r="N182" s="61">
        <v>1708</v>
      </c>
      <c r="O182" s="61">
        <v>2351</v>
      </c>
      <c r="P182" s="61">
        <v>2419</v>
      </c>
      <c r="Q182" s="61">
        <v>2072</v>
      </c>
    </row>
    <row r="183" spans="1:17" x14ac:dyDescent="0.3">
      <c r="A183" s="34">
        <f>IF($B183='Lookup (hidden)'!$F$12,IF($E183='Lookup (hidden)'!$F$13,IF($D183='Lookup (hidden)'!$F$14,IF($F183='Lookup (hidden)'!$F$15,IF($G183='Lookup (hidden)'!$F$16,IF($H183='Lookup (hidden)'!$F$17,1,0),0),0),0),0),0)</f>
        <v>0</v>
      </c>
      <c r="B183" s="60" t="s">
        <v>73</v>
      </c>
      <c r="C183" s="60"/>
      <c r="D183" s="60" t="s">
        <v>60</v>
      </c>
      <c r="E183" s="60" t="s">
        <v>70</v>
      </c>
      <c r="F183" s="60" t="s">
        <v>37</v>
      </c>
      <c r="G183" s="60" t="s">
        <v>37</v>
      </c>
      <c r="H183" s="60" t="s">
        <v>81</v>
      </c>
      <c r="I183" s="60" t="s">
        <v>97</v>
      </c>
      <c r="J183" s="61" t="s">
        <v>100</v>
      </c>
      <c r="K183" s="61" t="s">
        <v>99</v>
      </c>
      <c r="L183" s="61" t="s">
        <v>99</v>
      </c>
      <c r="M183" s="61">
        <v>521</v>
      </c>
      <c r="N183" s="61">
        <v>2532</v>
      </c>
      <c r="O183" s="61">
        <v>1712</v>
      </c>
      <c r="P183" s="61">
        <v>2475</v>
      </c>
      <c r="Q183" s="61">
        <v>2594</v>
      </c>
    </row>
    <row r="184" spans="1:17" x14ac:dyDescent="0.3">
      <c r="A184" s="34">
        <f>IF($B184='Lookup (hidden)'!$F$12,IF($E184='Lookup (hidden)'!$F$13,IF($D184='Lookup (hidden)'!$F$14,IF($F184='Lookup (hidden)'!$F$15,IF($G184='Lookup (hidden)'!$F$16,IF($H184='Lookup (hidden)'!$F$17,1,0),0),0),0),0),0)</f>
        <v>0</v>
      </c>
      <c r="B184" s="60" t="s">
        <v>69</v>
      </c>
      <c r="C184" s="60"/>
      <c r="D184" s="60" t="s">
        <v>58</v>
      </c>
      <c r="E184" s="60" t="s">
        <v>74</v>
      </c>
      <c r="F184" s="60" t="s">
        <v>37</v>
      </c>
      <c r="G184" s="60" t="s">
        <v>37</v>
      </c>
      <c r="H184" s="60" t="s">
        <v>81</v>
      </c>
      <c r="I184" s="60" t="s">
        <v>96</v>
      </c>
      <c r="J184" s="61">
        <v>31934</v>
      </c>
      <c r="K184" s="61">
        <v>28124</v>
      </c>
      <c r="L184" s="61">
        <v>33131</v>
      </c>
      <c r="M184" s="61">
        <v>31039</v>
      </c>
      <c r="N184" s="61">
        <v>7004</v>
      </c>
      <c r="O184" s="61">
        <v>12284</v>
      </c>
      <c r="P184" s="61">
        <v>16139</v>
      </c>
      <c r="Q184" s="61">
        <v>15500</v>
      </c>
    </row>
    <row r="185" spans="1:17" x14ac:dyDescent="0.3">
      <c r="A185" s="34">
        <f>IF($B185='Lookup (hidden)'!$F$12,IF($E185='Lookup (hidden)'!$F$13,IF($D185='Lookup (hidden)'!$F$14,IF($F185='Lookup (hidden)'!$F$15,IF($G185='Lookup (hidden)'!$F$16,IF($H185='Lookup (hidden)'!$F$17,1,0),0),0),0),0),0)</f>
        <v>0</v>
      </c>
      <c r="B185" s="60" t="s">
        <v>69</v>
      </c>
      <c r="C185" s="60"/>
      <c r="D185" s="60" t="s">
        <v>58</v>
      </c>
      <c r="E185" s="60" t="s">
        <v>74</v>
      </c>
      <c r="F185" s="60" t="s">
        <v>37</v>
      </c>
      <c r="G185" s="60" t="s">
        <v>37</v>
      </c>
      <c r="H185" s="60" t="s">
        <v>81</v>
      </c>
      <c r="I185" s="60" t="s">
        <v>97</v>
      </c>
      <c r="J185" s="61">
        <v>439</v>
      </c>
      <c r="K185" s="61">
        <v>374</v>
      </c>
      <c r="L185" s="61">
        <v>513</v>
      </c>
      <c r="M185" s="61">
        <v>5558</v>
      </c>
      <c r="N185" s="61">
        <v>21422</v>
      </c>
      <c r="O185" s="61">
        <v>22161</v>
      </c>
      <c r="P185" s="61">
        <v>26249</v>
      </c>
      <c r="Q185" s="61">
        <v>30208</v>
      </c>
    </row>
    <row r="186" spans="1:17" x14ac:dyDescent="0.3">
      <c r="A186" s="34">
        <f>IF($B186='Lookup (hidden)'!$F$12,IF($E186='Lookup (hidden)'!$F$13,IF($D186='Lookup (hidden)'!$F$14,IF($F186='Lookup (hidden)'!$F$15,IF($G186='Lookup (hidden)'!$F$16,IF($H186='Lookup (hidden)'!$F$17,1,0),0),0),0),0),0)</f>
        <v>0</v>
      </c>
      <c r="B186" s="60" t="s">
        <v>69</v>
      </c>
      <c r="C186" s="60"/>
      <c r="D186" s="60" t="s">
        <v>58</v>
      </c>
      <c r="E186" s="60" t="s">
        <v>70</v>
      </c>
      <c r="F186" s="60" t="s">
        <v>37</v>
      </c>
      <c r="G186" s="60" t="s">
        <v>37</v>
      </c>
      <c r="H186" s="60" t="s">
        <v>81</v>
      </c>
      <c r="I186" s="60" t="s">
        <v>96</v>
      </c>
      <c r="J186" s="61">
        <v>21309</v>
      </c>
      <c r="K186" s="61">
        <v>18554</v>
      </c>
      <c r="L186" s="61">
        <v>22106</v>
      </c>
      <c r="M186" s="61">
        <v>19763</v>
      </c>
      <c r="N186" s="61">
        <v>4268</v>
      </c>
      <c r="O186" s="61">
        <v>7026</v>
      </c>
      <c r="P186" s="61">
        <v>8884</v>
      </c>
      <c r="Q186" s="61">
        <v>8110</v>
      </c>
    </row>
    <row r="187" spans="1:17" x14ac:dyDescent="0.3">
      <c r="A187" s="34">
        <f>IF($B187='Lookup (hidden)'!$F$12,IF($E187='Lookup (hidden)'!$F$13,IF($D187='Lookup (hidden)'!$F$14,IF($F187='Lookup (hidden)'!$F$15,IF($G187='Lookup (hidden)'!$F$16,IF($H187='Lookup (hidden)'!$F$17,1,0),0),0),0),0),0)</f>
        <v>0</v>
      </c>
      <c r="B187" s="60" t="s">
        <v>69</v>
      </c>
      <c r="C187" s="60"/>
      <c r="D187" s="60" t="s">
        <v>58</v>
      </c>
      <c r="E187" s="60" t="s">
        <v>70</v>
      </c>
      <c r="F187" s="60" t="s">
        <v>37</v>
      </c>
      <c r="G187" s="60" t="s">
        <v>37</v>
      </c>
      <c r="H187" s="60" t="s">
        <v>81</v>
      </c>
      <c r="I187" s="60" t="s">
        <v>97</v>
      </c>
      <c r="J187" s="61">
        <v>309</v>
      </c>
      <c r="K187" s="61">
        <v>279</v>
      </c>
      <c r="L187" s="61">
        <v>368</v>
      </c>
      <c r="M187" s="61">
        <v>3218</v>
      </c>
      <c r="N187" s="61">
        <v>13321</v>
      </c>
      <c r="O187" s="61">
        <v>13054</v>
      </c>
      <c r="P187" s="61">
        <v>15004</v>
      </c>
      <c r="Q187" s="61">
        <v>16375</v>
      </c>
    </row>
    <row r="188" spans="1:17" x14ac:dyDescent="0.3">
      <c r="A188" s="34">
        <f>IF($B188='Lookup (hidden)'!$F$12,IF($E188='Lookup (hidden)'!$F$13,IF($D188='Lookup (hidden)'!$F$14,IF($F188='Lookup (hidden)'!$F$15,IF($G188='Lookup (hidden)'!$F$16,IF($H188='Lookup (hidden)'!$F$17,1,0),0),0),0),0),0)</f>
        <v>0</v>
      </c>
      <c r="B188" s="60" t="s">
        <v>69</v>
      </c>
      <c r="C188" s="60"/>
      <c r="D188" s="60" t="s">
        <v>59</v>
      </c>
      <c r="E188" s="60" t="s">
        <v>74</v>
      </c>
      <c r="F188" s="60" t="s">
        <v>37</v>
      </c>
      <c r="G188" s="60" t="s">
        <v>37</v>
      </c>
      <c r="H188" s="60" t="s">
        <v>81</v>
      </c>
      <c r="I188" s="60" t="s">
        <v>96</v>
      </c>
      <c r="J188" s="61">
        <v>356420</v>
      </c>
      <c r="K188" s="61">
        <v>344977</v>
      </c>
      <c r="L188" s="61">
        <v>352051</v>
      </c>
      <c r="M188" s="61">
        <v>326793</v>
      </c>
      <c r="N188" s="61">
        <v>82515</v>
      </c>
      <c r="O188" s="61">
        <v>127975</v>
      </c>
      <c r="P188" s="61">
        <v>135282</v>
      </c>
      <c r="Q188" s="61">
        <v>124301</v>
      </c>
    </row>
    <row r="189" spans="1:17" x14ac:dyDescent="0.3">
      <c r="A189" s="34">
        <f>IF($B189='Lookup (hidden)'!$F$12,IF($E189='Lookup (hidden)'!$F$13,IF($D189='Lookup (hidden)'!$F$14,IF($F189='Lookup (hidden)'!$F$15,IF($G189='Lookup (hidden)'!$F$16,IF($H189='Lookup (hidden)'!$F$17,1,0),0),0),0),0),0)</f>
        <v>0</v>
      </c>
      <c r="B189" s="60" t="s">
        <v>69</v>
      </c>
      <c r="C189" s="60"/>
      <c r="D189" s="60" t="s">
        <v>59</v>
      </c>
      <c r="E189" s="60" t="s">
        <v>74</v>
      </c>
      <c r="F189" s="60" t="s">
        <v>37</v>
      </c>
      <c r="G189" s="60" t="s">
        <v>37</v>
      </c>
      <c r="H189" s="60" t="s">
        <v>81</v>
      </c>
      <c r="I189" s="60" t="s">
        <v>97</v>
      </c>
      <c r="J189" s="61">
        <v>5671</v>
      </c>
      <c r="K189" s="61">
        <v>5819</v>
      </c>
      <c r="L189" s="61">
        <v>6594</v>
      </c>
      <c r="M189" s="61">
        <v>86150</v>
      </c>
      <c r="N189" s="61">
        <v>305309</v>
      </c>
      <c r="O189" s="61">
        <v>294476</v>
      </c>
      <c r="P189" s="61">
        <v>307023</v>
      </c>
      <c r="Q189" s="61">
        <v>337861</v>
      </c>
    </row>
    <row r="190" spans="1:17" x14ac:dyDescent="0.3">
      <c r="A190" s="34">
        <f>IF($B190='Lookup (hidden)'!$F$12,IF($E190='Lookup (hidden)'!$F$13,IF($D190='Lookup (hidden)'!$F$14,IF($F190='Lookup (hidden)'!$F$15,IF($G190='Lookup (hidden)'!$F$16,IF($H190='Lookup (hidden)'!$F$17,1,0),0),0),0),0),0)</f>
        <v>0</v>
      </c>
      <c r="B190" s="60" t="s">
        <v>69</v>
      </c>
      <c r="C190" s="60"/>
      <c r="D190" s="60" t="s">
        <v>59</v>
      </c>
      <c r="E190" s="60" t="s">
        <v>70</v>
      </c>
      <c r="F190" s="60" t="s">
        <v>37</v>
      </c>
      <c r="G190" s="60" t="s">
        <v>37</v>
      </c>
      <c r="H190" s="60" t="s">
        <v>81</v>
      </c>
      <c r="I190" s="60" t="s">
        <v>96</v>
      </c>
      <c r="J190" s="61">
        <v>214021</v>
      </c>
      <c r="K190" s="61">
        <v>208092</v>
      </c>
      <c r="L190" s="61">
        <v>212346</v>
      </c>
      <c r="M190" s="61">
        <v>200931</v>
      </c>
      <c r="N190" s="61">
        <v>58154</v>
      </c>
      <c r="O190" s="61">
        <v>83774</v>
      </c>
      <c r="P190" s="61">
        <v>87369</v>
      </c>
      <c r="Q190" s="61">
        <v>80998</v>
      </c>
    </row>
    <row r="191" spans="1:17" x14ac:dyDescent="0.3">
      <c r="A191" s="34">
        <f>IF($B191='Lookup (hidden)'!$F$12,IF($E191='Lookup (hidden)'!$F$13,IF($D191='Lookup (hidden)'!$F$14,IF($F191='Lookup (hidden)'!$F$15,IF($G191='Lookup (hidden)'!$F$16,IF($H191='Lookup (hidden)'!$F$17,1,0),0),0),0),0),0)</f>
        <v>0</v>
      </c>
      <c r="B191" s="60" t="s">
        <v>69</v>
      </c>
      <c r="C191" s="60"/>
      <c r="D191" s="60" t="s">
        <v>59</v>
      </c>
      <c r="E191" s="60" t="s">
        <v>70</v>
      </c>
      <c r="F191" s="60" t="s">
        <v>37</v>
      </c>
      <c r="G191" s="60" t="s">
        <v>37</v>
      </c>
      <c r="H191" s="60" t="s">
        <v>81</v>
      </c>
      <c r="I191" s="60" t="s">
        <v>97</v>
      </c>
      <c r="J191" s="61">
        <v>3932</v>
      </c>
      <c r="K191" s="61">
        <v>4052</v>
      </c>
      <c r="L191" s="61">
        <v>4506</v>
      </c>
      <c r="M191" s="61">
        <v>44798</v>
      </c>
      <c r="N191" s="61">
        <v>163963</v>
      </c>
      <c r="O191" s="61">
        <v>154158</v>
      </c>
      <c r="P191" s="61">
        <v>159639</v>
      </c>
      <c r="Q191" s="61">
        <v>176049</v>
      </c>
    </row>
    <row r="192" spans="1:17" x14ac:dyDescent="0.3">
      <c r="A192" s="34">
        <f>IF($B192='Lookup (hidden)'!$F$12,IF($E192='Lookup (hidden)'!$F$13,IF($D192='Lookup (hidden)'!$F$14,IF($F192='Lookup (hidden)'!$F$15,IF($G192='Lookup (hidden)'!$F$16,IF($H192='Lookup (hidden)'!$F$17,1,0),0),0),0),0),0)</f>
        <v>0</v>
      </c>
      <c r="B192" s="60" t="s">
        <v>69</v>
      </c>
      <c r="C192" s="60"/>
      <c r="D192" s="60" t="s">
        <v>60</v>
      </c>
      <c r="E192" s="60" t="s">
        <v>74</v>
      </c>
      <c r="F192" s="60" t="s">
        <v>37</v>
      </c>
      <c r="G192" s="60" t="s">
        <v>37</v>
      </c>
      <c r="H192" s="60" t="s">
        <v>81</v>
      </c>
      <c r="I192" s="60" t="s">
        <v>96</v>
      </c>
      <c r="J192" s="61">
        <v>76875</v>
      </c>
      <c r="K192" s="61">
        <v>74194</v>
      </c>
      <c r="L192" s="61">
        <v>74548</v>
      </c>
      <c r="M192" s="61">
        <v>63810</v>
      </c>
      <c r="N192" s="61">
        <v>21506</v>
      </c>
      <c r="O192" s="61">
        <v>32255</v>
      </c>
      <c r="P192" s="61">
        <v>35445</v>
      </c>
      <c r="Q192" s="61">
        <v>30870</v>
      </c>
    </row>
    <row r="193" spans="1:17" x14ac:dyDescent="0.3">
      <c r="A193" s="34">
        <f>IF($B193='Lookup (hidden)'!$F$12,IF($E193='Lookup (hidden)'!$F$13,IF($D193='Lookup (hidden)'!$F$14,IF($F193='Lookup (hidden)'!$F$15,IF($G193='Lookup (hidden)'!$F$16,IF($H193='Lookup (hidden)'!$F$17,1,0),0),0),0),0),0)</f>
        <v>0</v>
      </c>
      <c r="B193" s="60" t="s">
        <v>69</v>
      </c>
      <c r="C193" s="60"/>
      <c r="D193" s="60" t="s">
        <v>60</v>
      </c>
      <c r="E193" s="60" t="s">
        <v>74</v>
      </c>
      <c r="F193" s="60" t="s">
        <v>37</v>
      </c>
      <c r="G193" s="60" t="s">
        <v>37</v>
      </c>
      <c r="H193" s="60" t="s">
        <v>81</v>
      </c>
      <c r="I193" s="60" t="s">
        <v>97</v>
      </c>
      <c r="J193" s="61">
        <v>628</v>
      </c>
      <c r="K193" s="61">
        <v>653</v>
      </c>
      <c r="L193" s="61">
        <v>680</v>
      </c>
      <c r="M193" s="61">
        <v>15601</v>
      </c>
      <c r="N193" s="61">
        <v>69370</v>
      </c>
      <c r="O193" s="61">
        <v>61112</v>
      </c>
      <c r="P193" s="61">
        <v>62142</v>
      </c>
      <c r="Q193" s="61">
        <v>68884</v>
      </c>
    </row>
    <row r="194" spans="1:17" x14ac:dyDescent="0.3">
      <c r="A194" s="34">
        <f>IF($B194='Lookup (hidden)'!$F$12,IF($E194='Lookup (hidden)'!$F$13,IF($D194='Lookup (hidden)'!$F$14,IF($F194='Lookup (hidden)'!$F$15,IF($G194='Lookup (hidden)'!$F$16,IF($H194='Lookup (hidden)'!$F$17,1,0),0),0),0),0),0)</f>
        <v>0</v>
      </c>
      <c r="B194" s="60" t="s">
        <v>69</v>
      </c>
      <c r="C194" s="60"/>
      <c r="D194" s="60" t="s">
        <v>60</v>
      </c>
      <c r="E194" s="60" t="s">
        <v>70</v>
      </c>
      <c r="F194" s="60" t="s">
        <v>37</v>
      </c>
      <c r="G194" s="60" t="s">
        <v>37</v>
      </c>
      <c r="H194" s="60" t="s">
        <v>81</v>
      </c>
      <c r="I194" s="60" t="s">
        <v>96</v>
      </c>
      <c r="J194" s="61">
        <v>41673</v>
      </c>
      <c r="K194" s="61">
        <v>40207</v>
      </c>
      <c r="L194" s="61">
        <v>41015</v>
      </c>
      <c r="M194" s="61">
        <v>35534</v>
      </c>
      <c r="N194" s="61">
        <v>13201</v>
      </c>
      <c r="O194" s="61">
        <v>18610</v>
      </c>
      <c r="P194" s="61">
        <v>20355</v>
      </c>
      <c r="Q194" s="61">
        <v>18322</v>
      </c>
    </row>
    <row r="195" spans="1:17" x14ac:dyDescent="0.3">
      <c r="A195" s="34">
        <f>IF($B195='Lookup (hidden)'!$F$12,IF($E195='Lookup (hidden)'!$F$13,IF($D195='Lookup (hidden)'!$F$14,IF($F195='Lookup (hidden)'!$F$15,IF($G195='Lookup (hidden)'!$F$16,IF($H195='Lookup (hidden)'!$F$17,1,0),0),0),0),0),0)</f>
        <v>0</v>
      </c>
      <c r="B195" s="60" t="s">
        <v>69</v>
      </c>
      <c r="C195" s="60"/>
      <c r="D195" s="60" t="s">
        <v>60</v>
      </c>
      <c r="E195" s="60" t="s">
        <v>70</v>
      </c>
      <c r="F195" s="60" t="s">
        <v>37</v>
      </c>
      <c r="G195" s="60" t="s">
        <v>37</v>
      </c>
      <c r="H195" s="60" t="s">
        <v>81</v>
      </c>
      <c r="I195" s="60" t="s">
        <v>97</v>
      </c>
      <c r="J195" s="61">
        <v>364</v>
      </c>
      <c r="K195" s="61">
        <v>375</v>
      </c>
      <c r="L195" s="61">
        <v>397</v>
      </c>
      <c r="M195" s="61">
        <v>7696</v>
      </c>
      <c r="N195" s="61">
        <v>34876</v>
      </c>
      <c r="O195" s="61">
        <v>30262</v>
      </c>
      <c r="P195" s="61">
        <v>30583</v>
      </c>
      <c r="Q195" s="61">
        <v>34618</v>
      </c>
    </row>
    <row r="196" spans="1:17" x14ac:dyDescent="0.3">
      <c r="A196" s="34">
        <f>IF($B196='Lookup (hidden)'!$F$12,IF($E196='Lookup (hidden)'!$F$13,IF($D196='Lookup (hidden)'!$F$14,IF($F196='Lookup (hidden)'!$F$15,IF($G196='Lookup (hidden)'!$F$16,IF($H196='Lookup (hidden)'!$F$17,1,0),0),0),0),0),0)</f>
        <v>0</v>
      </c>
      <c r="B196" s="60" t="s">
        <v>77</v>
      </c>
      <c r="C196" s="60"/>
      <c r="D196" s="60" t="s">
        <v>58</v>
      </c>
      <c r="E196" s="60" t="s">
        <v>74</v>
      </c>
      <c r="F196" s="60" t="s">
        <v>37</v>
      </c>
      <c r="G196" s="60" t="s">
        <v>37</v>
      </c>
      <c r="H196" s="60" t="s">
        <v>81</v>
      </c>
      <c r="I196" s="60" t="s">
        <v>96</v>
      </c>
      <c r="J196" s="61">
        <v>2315</v>
      </c>
      <c r="K196" s="61">
        <v>2104</v>
      </c>
      <c r="L196" s="61">
        <v>2448</v>
      </c>
      <c r="M196" s="61">
        <v>2341</v>
      </c>
      <c r="N196" s="61">
        <v>408</v>
      </c>
      <c r="O196" s="61">
        <v>1314</v>
      </c>
      <c r="P196" s="61">
        <v>1528</v>
      </c>
      <c r="Q196" s="61">
        <v>1705</v>
      </c>
    </row>
    <row r="197" spans="1:17" x14ac:dyDescent="0.3">
      <c r="A197" s="34">
        <f>IF($B197='Lookup (hidden)'!$F$12,IF($E197='Lookup (hidden)'!$F$13,IF($D197='Lookup (hidden)'!$F$14,IF($F197='Lookup (hidden)'!$F$15,IF($G197='Lookup (hidden)'!$F$16,IF($H197='Lookup (hidden)'!$F$17,1,0),0),0),0),0),0)</f>
        <v>0</v>
      </c>
      <c r="B197" s="60" t="s">
        <v>77</v>
      </c>
      <c r="C197" s="60"/>
      <c r="D197" s="60" t="s">
        <v>58</v>
      </c>
      <c r="E197" s="60" t="s">
        <v>74</v>
      </c>
      <c r="F197" s="60" t="s">
        <v>37</v>
      </c>
      <c r="G197" s="60" t="s">
        <v>37</v>
      </c>
      <c r="H197" s="60" t="s">
        <v>81</v>
      </c>
      <c r="I197" s="60" t="s">
        <v>97</v>
      </c>
      <c r="J197" s="61">
        <v>0</v>
      </c>
      <c r="K197" s="61">
        <v>0</v>
      </c>
      <c r="L197" s="61">
        <v>0</v>
      </c>
      <c r="M197" s="61">
        <v>411</v>
      </c>
      <c r="N197" s="61">
        <v>927</v>
      </c>
      <c r="O197" s="61">
        <v>1486</v>
      </c>
      <c r="P197" s="61">
        <v>2044</v>
      </c>
      <c r="Q197" s="61">
        <v>1095</v>
      </c>
    </row>
    <row r="198" spans="1:17" x14ac:dyDescent="0.3">
      <c r="A198" s="34">
        <f>IF($B198='Lookup (hidden)'!$F$12,IF($E198='Lookup (hidden)'!$F$13,IF($D198='Lookup (hidden)'!$F$14,IF($F198='Lookup (hidden)'!$F$15,IF($G198='Lookup (hidden)'!$F$16,IF($H198='Lookup (hidden)'!$F$17,1,0),0),0),0),0),0)</f>
        <v>0</v>
      </c>
      <c r="B198" s="60" t="s">
        <v>77</v>
      </c>
      <c r="C198" s="60"/>
      <c r="D198" s="60" t="s">
        <v>58</v>
      </c>
      <c r="E198" s="60" t="s">
        <v>70</v>
      </c>
      <c r="F198" s="60" t="s">
        <v>37</v>
      </c>
      <c r="G198" s="60" t="s">
        <v>37</v>
      </c>
      <c r="H198" s="60" t="s">
        <v>81</v>
      </c>
      <c r="I198" s="60" t="s">
        <v>96</v>
      </c>
      <c r="J198" s="61">
        <v>1182</v>
      </c>
      <c r="K198" s="61">
        <v>1071</v>
      </c>
      <c r="L198" s="61">
        <v>1296</v>
      </c>
      <c r="M198" s="61">
        <v>1180</v>
      </c>
      <c r="N198" s="61">
        <v>170</v>
      </c>
      <c r="O198" s="61">
        <v>608</v>
      </c>
      <c r="P198" s="61">
        <v>607</v>
      </c>
      <c r="Q198" s="61">
        <v>731</v>
      </c>
    </row>
    <row r="199" spans="1:17" x14ac:dyDescent="0.3">
      <c r="A199" s="34">
        <f>IF($B199='Lookup (hidden)'!$F$12,IF($E199='Lookup (hidden)'!$F$13,IF($D199='Lookup (hidden)'!$F$14,IF($F199='Lookup (hidden)'!$F$15,IF($G199='Lookup (hidden)'!$F$16,IF($H199='Lookup (hidden)'!$F$17,1,0),0),0),0),0),0)</f>
        <v>0</v>
      </c>
      <c r="B199" s="60" t="s">
        <v>77</v>
      </c>
      <c r="C199" s="60"/>
      <c r="D199" s="60" t="s">
        <v>58</v>
      </c>
      <c r="E199" s="60" t="s">
        <v>70</v>
      </c>
      <c r="F199" s="60" t="s">
        <v>37</v>
      </c>
      <c r="G199" s="60" t="s">
        <v>37</v>
      </c>
      <c r="H199" s="60" t="s">
        <v>81</v>
      </c>
      <c r="I199" s="60" t="s">
        <v>97</v>
      </c>
      <c r="J199" s="61">
        <v>0</v>
      </c>
      <c r="K199" s="61">
        <v>0</v>
      </c>
      <c r="L199" s="61">
        <v>0</v>
      </c>
      <c r="M199" s="61">
        <v>188</v>
      </c>
      <c r="N199" s="61">
        <v>406</v>
      </c>
      <c r="O199" s="61">
        <v>700</v>
      </c>
      <c r="P199" s="61">
        <v>937</v>
      </c>
      <c r="Q199" s="61">
        <v>468</v>
      </c>
    </row>
    <row r="200" spans="1:17" x14ac:dyDescent="0.3">
      <c r="A200" s="34">
        <f>IF($B200='Lookup (hidden)'!$F$12,IF($E200='Lookup (hidden)'!$F$13,IF($D200='Lookup (hidden)'!$F$14,IF($F200='Lookup (hidden)'!$F$15,IF($G200='Lookup (hidden)'!$F$16,IF($H200='Lookup (hidden)'!$F$17,1,0),0),0),0),0),0)</f>
        <v>0</v>
      </c>
      <c r="B200" s="60" t="s">
        <v>77</v>
      </c>
      <c r="C200" s="60"/>
      <c r="D200" s="60" t="s">
        <v>59</v>
      </c>
      <c r="E200" s="60" t="s">
        <v>74</v>
      </c>
      <c r="F200" s="60" t="s">
        <v>37</v>
      </c>
      <c r="G200" s="60" t="s">
        <v>37</v>
      </c>
      <c r="H200" s="60" t="s">
        <v>81</v>
      </c>
      <c r="I200" s="60" t="s">
        <v>96</v>
      </c>
      <c r="J200" s="61">
        <v>22202</v>
      </c>
      <c r="K200" s="61">
        <v>22455</v>
      </c>
      <c r="L200" s="61">
        <v>23086</v>
      </c>
      <c r="M200" s="61">
        <v>21727</v>
      </c>
      <c r="N200" s="61">
        <v>3653</v>
      </c>
      <c r="O200" s="61">
        <v>11211</v>
      </c>
      <c r="P200" s="61">
        <v>10164</v>
      </c>
      <c r="Q200" s="61">
        <v>9795</v>
      </c>
    </row>
    <row r="201" spans="1:17" x14ac:dyDescent="0.3">
      <c r="A201" s="34">
        <f>IF($B201='Lookup (hidden)'!$F$12,IF($E201='Lookup (hidden)'!$F$13,IF($D201='Lookup (hidden)'!$F$14,IF($F201='Lookup (hidden)'!$F$15,IF($G201='Lookup (hidden)'!$F$16,IF($H201='Lookup (hidden)'!$F$17,1,0),0),0),0),0),0)</f>
        <v>0</v>
      </c>
      <c r="B201" s="60" t="s">
        <v>77</v>
      </c>
      <c r="C201" s="60"/>
      <c r="D201" s="60" t="s">
        <v>59</v>
      </c>
      <c r="E201" s="60" t="s">
        <v>74</v>
      </c>
      <c r="F201" s="60" t="s">
        <v>37</v>
      </c>
      <c r="G201" s="60" t="s">
        <v>37</v>
      </c>
      <c r="H201" s="60" t="s">
        <v>81</v>
      </c>
      <c r="I201" s="60" t="s">
        <v>97</v>
      </c>
      <c r="J201" s="61">
        <v>0</v>
      </c>
      <c r="K201" s="61">
        <v>0</v>
      </c>
      <c r="L201" s="61">
        <v>0</v>
      </c>
      <c r="M201" s="61">
        <v>4806</v>
      </c>
      <c r="N201" s="61">
        <v>10813</v>
      </c>
      <c r="O201" s="61">
        <v>17932</v>
      </c>
      <c r="P201" s="61">
        <v>20534</v>
      </c>
      <c r="Q201" s="61">
        <v>8134</v>
      </c>
    </row>
    <row r="202" spans="1:17" x14ac:dyDescent="0.3">
      <c r="A202" s="34">
        <f>IF($B202='Lookup (hidden)'!$F$12,IF($E202='Lookup (hidden)'!$F$13,IF($D202='Lookup (hidden)'!$F$14,IF($F202='Lookup (hidden)'!$F$15,IF($G202='Lookup (hidden)'!$F$16,IF($H202='Lookup (hidden)'!$F$17,1,0),0),0),0),0),0)</f>
        <v>0</v>
      </c>
      <c r="B202" s="60" t="s">
        <v>77</v>
      </c>
      <c r="C202" s="60"/>
      <c r="D202" s="60" t="s">
        <v>59</v>
      </c>
      <c r="E202" s="60" t="s">
        <v>70</v>
      </c>
      <c r="F202" s="60" t="s">
        <v>37</v>
      </c>
      <c r="G202" s="60" t="s">
        <v>37</v>
      </c>
      <c r="H202" s="60" t="s">
        <v>81</v>
      </c>
      <c r="I202" s="60" t="s">
        <v>96</v>
      </c>
      <c r="J202" s="61">
        <v>12473</v>
      </c>
      <c r="K202" s="61">
        <v>12563</v>
      </c>
      <c r="L202" s="61">
        <v>12768</v>
      </c>
      <c r="M202" s="61">
        <v>12190</v>
      </c>
      <c r="N202" s="61">
        <v>2306</v>
      </c>
      <c r="O202" s="61">
        <v>6964</v>
      </c>
      <c r="P202" s="61">
        <v>6326</v>
      </c>
      <c r="Q202" s="61">
        <v>6146</v>
      </c>
    </row>
    <row r="203" spans="1:17" x14ac:dyDescent="0.3">
      <c r="A203" s="34">
        <f>IF($B203='Lookup (hidden)'!$F$12,IF($E203='Lookup (hidden)'!$F$13,IF($D203='Lookup (hidden)'!$F$14,IF($F203='Lookup (hidden)'!$F$15,IF($G203='Lookup (hidden)'!$F$16,IF($H203='Lookup (hidden)'!$F$17,1,0),0),0),0),0),0)</f>
        <v>0</v>
      </c>
      <c r="B203" s="60" t="s">
        <v>77</v>
      </c>
      <c r="C203" s="60"/>
      <c r="D203" s="60" t="s">
        <v>59</v>
      </c>
      <c r="E203" s="60" t="s">
        <v>70</v>
      </c>
      <c r="F203" s="60" t="s">
        <v>37</v>
      </c>
      <c r="G203" s="60" t="s">
        <v>37</v>
      </c>
      <c r="H203" s="60" t="s">
        <v>81</v>
      </c>
      <c r="I203" s="60" t="s">
        <v>97</v>
      </c>
      <c r="J203" s="61">
        <v>0</v>
      </c>
      <c r="K203" s="61">
        <v>0</v>
      </c>
      <c r="L203" s="61">
        <v>0</v>
      </c>
      <c r="M203" s="61">
        <v>2060</v>
      </c>
      <c r="N203" s="61">
        <v>5138</v>
      </c>
      <c r="O203" s="61">
        <v>8249</v>
      </c>
      <c r="P203" s="61">
        <v>9287</v>
      </c>
      <c r="Q203" s="61">
        <v>3843</v>
      </c>
    </row>
    <row r="204" spans="1:17" x14ac:dyDescent="0.3">
      <c r="A204" s="34">
        <f>IF($B204='Lookup (hidden)'!$F$12,IF($E204='Lookup (hidden)'!$F$13,IF($D204='Lookup (hidden)'!$F$14,IF($F204='Lookup (hidden)'!$F$15,IF($G204='Lookup (hidden)'!$F$16,IF($H204='Lookup (hidden)'!$F$17,1,0),0),0),0),0),0)</f>
        <v>0</v>
      </c>
      <c r="B204" s="60" t="s">
        <v>77</v>
      </c>
      <c r="C204" s="60"/>
      <c r="D204" s="60" t="s">
        <v>60</v>
      </c>
      <c r="E204" s="60" t="s">
        <v>74</v>
      </c>
      <c r="F204" s="60" t="s">
        <v>37</v>
      </c>
      <c r="G204" s="60" t="s">
        <v>37</v>
      </c>
      <c r="H204" s="60" t="s">
        <v>81</v>
      </c>
      <c r="I204" s="60" t="s">
        <v>96</v>
      </c>
      <c r="J204" s="61">
        <v>3503</v>
      </c>
      <c r="K204" s="61">
        <v>3499</v>
      </c>
      <c r="L204" s="61">
        <v>3536</v>
      </c>
      <c r="M204" s="61">
        <v>3139</v>
      </c>
      <c r="N204" s="61">
        <v>657</v>
      </c>
      <c r="O204" s="61">
        <v>2012</v>
      </c>
      <c r="P204" s="61">
        <v>1726</v>
      </c>
      <c r="Q204" s="61">
        <v>1596</v>
      </c>
    </row>
    <row r="205" spans="1:17" x14ac:dyDescent="0.3">
      <c r="A205" s="34">
        <f>IF($B205='Lookup (hidden)'!$F$12,IF($E205='Lookup (hidden)'!$F$13,IF($D205='Lookup (hidden)'!$F$14,IF($F205='Lookup (hidden)'!$F$15,IF($G205='Lookup (hidden)'!$F$16,IF($H205='Lookup (hidden)'!$F$17,1,0),0),0),0),0),0)</f>
        <v>0</v>
      </c>
      <c r="B205" s="60" t="s">
        <v>77</v>
      </c>
      <c r="C205" s="60"/>
      <c r="D205" s="60" t="s">
        <v>60</v>
      </c>
      <c r="E205" s="60" t="s">
        <v>74</v>
      </c>
      <c r="F205" s="60" t="s">
        <v>37</v>
      </c>
      <c r="G205" s="60" t="s">
        <v>37</v>
      </c>
      <c r="H205" s="60" t="s">
        <v>81</v>
      </c>
      <c r="I205" s="60" t="s">
        <v>97</v>
      </c>
      <c r="J205" s="61">
        <v>0</v>
      </c>
      <c r="K205" s="61">
        <v>0</v>
      </c>
      <c r="L205" s="61">
        <v>0</v>
      </c>
      <c r="M205" s="61">
        <v>734</v>
      </c>
      <c r="N205" s="61">
        <v>1861</v>
      </c>
      <c r="O205" s="61">
        <v>2791</v>
      </c>
      <c r="P205" s="61">
        <v>3169</v>
      </c>
      <c r="Q205" s="61">
        <v>1185</v>
      </c>
    </row>
    <row r="206" spans="1:17" x14ac:dyDescent="0.3">
      <c r="A206" s="34">
        <f>IF($B206='Lookup (hidden)'!$F$12,IF($E206='Lookup (hidden)'!$F$13,IF($D206='Lookup (hidden)'!$F$14,IF($F206='Lookup (hidden)'!$F$15,IF($G206='Lookup (hidden)'!$F$16,IF($H206='Lookup (hidden)'!$F$17,1,0),0),0),0),0),0)</f>
        <v>0</v>
      </c>
      <c r="B206" s="60" t="s">
        <v>77</v>
      </c>
      <c r="C206" s="60"/>
      <c r="D206" s="60" t="s">
        <v>60</v>
      </c>
      <c r="E206" s="60" t="s">
        <v>70</v>
      </c>
      <c r="F206" s="60" t="s">
        <v>37</v>
      </c>
      <c r="G206" s="60" t="s">
        <v>37</v>
      </c>
      <c r="H206" s="60" t="s">
        <v>81</v>
      </c>
      <c r="I206" s="60" t="s">
        <v>96</v>
      </c>
      <c r="J206" s="61">
        <v>1777</v>
      </c>
      <c r="K206" s="61">
        <v>1777</v>
      </c>
      <c r="L206" s="61">
        <v>1784</v>
      </c>
      <c r="M206" s="61">
        <v>1582</v>
      </c>
      <c r="N206" s="61">
        <v>348</v>
      </c>
      <c r="O206" s="61">
        <v>1002</v>
      </c>
      <c r="P206" s="61">
        <v>913</v>
      </c>
      <c r="Q206" s="61">
        <v>827</v>
      </c>
    </row>
    <row r="207" spans="1:17" x14ac:dyDescent="0.3">
      <c r="A207" s="34">
        <f>IF($B207='Lookup (hidden)'!$F$12,IF($E207='Lookup (hidden)'!$F$13,IF($D207='Lookup (hidden)'!$F$14,IF($F207='Lookup (hidden)'!$F$15,IF($G207='Lookup (hidden)'!$F$16,IF($H207='Lookup (hidden)'!$F$17,1,0),0),0),0),0),0)</f>
        <v>0</v>
      </c>
      <c r="B207" s="60" t="s">
        <v>77</v>
      </c>
      <c r="C207" s="60"/>
      <c r="D207" s="60" t="s">
        <v>60</v>
      </c>
      <c r="E207" s="60" t="s">
        <v>70</v>
      </c>
      <c r="F207" s="60" t="s">
        <v>37</v>
      </c>
      <c r="G207" s="60" t="s">
        <v>37</v>
      </c>
      <c r="H207" s="60" t="s">
        <v>81</v>
      </c>
      <c r="I207" s="60" t="s">
        <v>97</v>
      </c>
      <c r="J207" s="61">
        <v>0</v>
      </c>
      <c r="K207" s="61">
        <v>0</v>
      </c>
      <c r="L207" s="61">
        <v>0</v>
      </c>
      <c r="M207" s="61">
        <v>338</v>
      </c>
      <c r="N207" s="61">
        <v>884</v>
      </c>
      <c r="O207" s="61">
        <v>1235</v>
      </c>
      <c r="P207" s="61">
        <v>1471</v>
      </c>
      <c r="Q207" s="61">
        <v>524</v>
      </c>
    </row>
    <row r="208" spans="1:17" x14ac:dyDescent="0.3">
      <c r="A208" s="34">
        <f>IF($B208='Lookup (hidden)'!$F$12,IF($E208='Lookup (hidden)'!$F$13,IF($D208='Lookup (hidden)'!$F$14,IF($F208='Lookup (hidden)'!$F$15,IF($G208='Lookup (hidden)'!$F$16,IF($H208='Lookup (hidden)'!$F$17,1,0),0),0),0),0),0)</f>
        <v>0</v>
      </c>
      <c r="B208" s="60" t="s">
        <v>80</v>
      </c>
      <c r="C208" s="60"/>
      <c r="D208" s="60" t="s">
        <v>58</v>
      </c>
      <c r="E208" s="60" t="s">
        <v>37</v>
      </c>
      <c r="F208" s="152">
        <v>1</v>
      </c>
      <c r="G208" s="60" t="s">
        <v>37</v>
      </c>
      <c r="H208" s="60" t="s">
        <v>81</v>
      </c>
      <c r="I208" s="60" t="s">
        <v>96</v>
      </c>
      <c r="J208" s="61">
        <v>4835</v>
      </c>
      <c r="K208" s="61">
        <v>4335</v>
      </c>
      <c r="L208" s="61">
        <v>4863</v>
      </c>
      <c r="M208" s="61">
        <v>4569</v>
      </c>
      <c r="N208" s="61">
        <v>2152</v>
      </c>
      <c r="O208" s="61">
        <v>3133</v>
      </c>
      <c r="P208" s="61">
        <v>3375</v>
      </c>
      <c r="Q208" s="61">
        <v>3877</v>
      </c>
    </row>
    <row r="209" spans="1:17" x14ac:dyDescent="0.3">
      <c r="A209" s="34">
        <f>IF($B209='Lookup (hidden)'!$F$12,IF($E209='Lookup (hidden)'!$F$13,IF($D209='Lookup (hidden)'!$F$14,IF($F209='Lookup (hidden)'!$F$15,IF($G209='Lookup (hidden)'!$F$16,IF($H209='Lookup (hidden)'!$F$17,1,0),0),0),0),0),0)</f>
        <v>0</v>
      </c>
      <c r="B209" s="60" t="s">
        <v>80</v>
      </c>
      <c r="C209" s="60"/>
      <c r="D209" s="60" t="s">
        <v>58</v>
      </c>
      <c r="E209" s="60" t="s">
        <v>37</v>
      </c>
      <c r="F209" s="152">
        <v>1</v>
      </c>
      <c r="G209" s="60" t="s">
        <v>37</v>
      </c>
      <c r="H209" s="60" t="s">
        <v>81</v>
      </c>
      <c r="I209" s="60" t="s">
        <v>97</v>
      </c>
      <c r="J209" s="61">
        <v>330</v>
      </c>
      <c r="K209" s="61">
        <v>312</v>
      </c>
      <c r="L209" s="61">
        <v>459</v>
      </c>
      <c r="M209" s="61">
        <v>688</v>
      </c>
      <c r="N209" s="61">
        <v>2228</v>
      </c>
      <c r="O209" s="61">
        <v>1651</v>
      </c>
      <c r="P209" s="61">
        <v>1898</v>
      </c>
      <c r="Q209" s="61">
        <v>2032</v>
      </c>
    </row>
    <row r="210" spans="1:17" x14ac:dyDescent="0.3">
      <c r="A210" s="34">
        <f>IF($B210='Lookup (hidden)'!$F$12,IF($E210='Lookup (hidden)'!$F$13,IF($D210='Lookup (hidden)'!$F$14,IF($F210='Lookup (hidden)'!$F$15,IF($G210='Lookup (hidden)'!$F$16,IF($H210='Lookup (hidden)'!$F$17,1,0),0),0),0),0),0)</f>
        <v>0</v>
      </c>
      <c r="B210" s="60" t="s">
        <v>80</v>
      </c>
      <c r="C210" s="60"/>
      <c r="D210" s="60" t="s">
        <v>59</v>
      </c>
      <c r="E210" s="60" t="s">
        <v>37</v>
      </c>
      <c r="F210" s="152">
        <v>1</v>
      </c>
      <c r="G210" s="60" t="s">
        <v>37</v>
      </c>
      <c r="H210" s="60" t="s">
        <v>81</v>
      </c>
      <c r="I210" s="60" t="s">
        <v>96</v>
      </c>
      <c r="J210" s="61">
        <v>57329</v>
      </c>
      <c r="K210" s="61">
        <v>56926</v>
      </c>
      <c r="L210" s="61">
        <v>57186</v>
      </c>
      <c r="M210" s="61">
        <v>56631</v>
      </c>
      <c r="N210" s="61">
        <v>33241</v>
      </c>
      <c r="O210" s="61">
        <v>42519</v>
      </c>
      <c r="P210" s="61">
        <v>41377</v>
      </c>
      <c r="Q210" s="61">
        <v>42328</v>
      </c>
    </row>
    <row r="211" spans="1:17" x14ac:dyDescent="0.3">
      <c r="A211" s="34">
        <f>IF($B211='Lookup (hidden)'!$F$12,IF($E211='Lookup (hidden)'!$F$13,IF($D211='Lookup (hidden)'!$F$14,IF($F211='Lookup (hidden)'!$F$15,IF($G211='Lookup (hidden)'!$F$16,IF($H211='Lookup (hidden)'!$F$17,1,0),0),0),0),0),0)</f>
        <v>0</v>
      </c>
      <c r="B211" s="60" t="s">
        <v>80</v>
      </c>
      <c r="C211" s="60"/>
      <c r="D211" s="60" t="s">
        <v>59</v>
      </c>
      <c r="E211" s="60" t="s">
        <v>37</v>
      </c>
      <c r="F211" s="152">
        <v>1</v>
      </c>
      <c r="G211" s="60" t="s">
        <v>37</v>
      </c>
      <c r="H211" s="60" t="s">
        <v>81</v>
      </c>
      <c r="I211" s="60" t="s">
        <v>97</v>
      </c>
      <c r="J211" s="61">
        <v>3768</v>
      </c>
      <c r="K211" s="61">
        <v>4050</v>
      </c>
      <c r="L211" s="61">
        <v>4079</v>
      </c>
      <c r="M211" s="61">
        <v>8365</v>
      </c>
      <c r="N211" s="61">
        <v>32550</v>
      </c>
      <c r="O211" s="61">
        <v>24864</v>
      </c>
      <c r="P211" s="61">
        <v>27776</v>
      </c>
      <c r="Q211" s="61">
        <v>29794</v>
      </c>
    </row>
    <row r="212" spans="1:17" x14ac:dyDescent="0.3">
      <c r="A212" s="34">
        <f>IF($B212='Lookup (hidden)'!$F$12,IF($E212='Lookup (hidden)'!$F$13,IF($D212='Lookup (hidden)'!$F$14,IF($F212='Lookup (hidden)'!$F$15,IF($G212='Lookup (hidden)'!$F$16,IF($H212='Lookup (hidden)'!$F$17,1,0),0),0),0),0),0)</f>
        <v>0</v>
      </c>
      <c r="B212" s="60" t="s">
        <v>80</v>
      </c>
      <c r="C212" s="60"/>
      <c r="D212" s="60" t="s">
        <v>60</v>
      </c>
      <c r="E212" s="60" t="s">
        <v>37</v>
      </c>
      <c r="F212" s="152">
        <v>1</v>
      </c>
      <c r="G212" s="60" t="s">
        <v>37</v>
      </c>
      <c r="H212" s="60" t="s">
        <v>81</v>
      </c>
      <c r="I212" s="60" t="s">
        <v>96</v>
      </c>
      <c r="J212" s="61">
        <v>10180</v>
      </c>
      <c r="K212" s="61">
        <v>10087</v>
      </c>
      <c r="L212" s="61">
        <v>10058</v>
      </c>
      <c r="M212" s="61">
        <v>9718</v>
      </c>
      <c r="N212" s="61">
        <v>6300</v>
      </c>
      <c r="O212" s="61">
        <v>8046</v>
      </c>
      <c r="P212" s="61">
        <v>7751</v>
      </c>
      <c r="Q212" s="61">
        <v>7945</v>
      </c>
    </row>
    <row r="213" spans="1:17" x14ac:dyDescent="0.3">
      <c r="A213" s="34">
        <f>IF($B213='Lookup (hidden)'!$F$12,IF($E213='Lookup (hidden)'!$F$13,IF($D213='Lookup (hidden)'!$F$14,IF($F213='Lookup (hidden)'!$F$15,IF($G213='Lookup (hidden)'!$F$16,IF($H213='Lookup (hidden)'!$F$17,1,0),0),0),0),0),0)</f>
        <v>0</v>
      </c>
      <c r="B213" s="60" t="s">
        <v>80</v>
      </c>
      <c r="C213" s="60"/>
      <c r="D213" s="60" t="s">
        <v>60</v>
      </c>
      <c r="E213" s="60" t="s">
        <v>37</v>
      </c>
      <c r="F213" s="152">
        <v>1</v>
      </c>
      <c r="G213" s="60" t="s">
        <v>37</v>
      </c>
      <c r="H213" s="60" t="s">
        <v>81</v>
      </c>
      <c r="I213" s="60" t="s">
        <v>97</v>
      </c>
      <c r="J213" s="61">
        <v>795</v>
      </c>
      <c r="K213" s="61">
        <v>826</v>
      </c>
      <c r="L213" s="61">
        <v>886</v>
      </c>
      <c r="M213" s="61">
        <v>1756</v>
      </c>
      <c r="N213" s="61">
        <v>6538</v>
      </c>
      <c r="O213" s="61">
        <v>4994</v>
      </c>
      <c r="P213" s="61">
        <v>5346</v>
      </c>
      <c r="Q213" s="61">
        <v>5925</v>
      </c>
    </row>
    <row r="214" spans="1:17" x14ac:dyDescent="0.3">
      <c r="A214" s="34">
        <f>IF($B214='Lookup (hidden)'!$F$12,IF($E214='Lookup (hidden)'!$F$13,IF($D214='Lookup (hidden)'!$F$14,IF($F214='Lookup (hidden)'!$F$15,IF($G214='Lookup (hidden)'!$F$16,IF($H214='Lookup (hidden)'!$F$17,1,0),0),0),0),0),0)</f>
        <v>0</v>
      </c>
      <c r="B214" s="60" t="s">
        <v>80</v>
      </c>
      <c r="C214" s="60"/>
      <c r="D214" s="60" t="s">
        <v>58</v>
      </c>
      <c r="E214" s="60" t="s">
        <v>37</v>
      </c>
      <c r="F214" s="152">
        <v>2</v>
      </c>
      <c r="G214" s="60" t="s">
        <v>37</v>
      </c>
      <c r="H214" s="60" t="s">
        <v>81</v>
      </c>
      <c r="I214" s="60" t="s">
        <v>96</v>
      </c>
      <c r="J214" s="61">
        <v>4265</v>
      </c>
      <c r="K214" s="61">
        <v>3912</v>
      </c>
      <c r="L214" s="61">
        <v>4380</v>
      </c>
      <c r="M214" s="61">
        <v>4333</v>
      </c>
      <c r="N214" s="61">
        <v>2013</v>
      </c>
      <c r="O214" s="61">
        <v>3054</v>
      </c>
      <c r="P214" s="61">
        <v>3404</v>
      </c>
      <c r="Q214" s="61">
        <v>3980</v>
      </c>
    </row>
    <row r="215" spans="1:17" x14ac:dyDescent="0.3">
      <c r="A215" s="34">
        <f>IF($B215='Lookup (hidden)'!$F$12,IF($E215='Lookup (hidden)'!$F$13,IF($D215='Lookup (hidden)'!$F$14,IF($F215='Lookup (hidden)'!$F$15,IF($G215='Lookup (hidden)'!$F$16,IF($H215='Lookup (hidden)'!$F$17,1,0),0),0),0),0),0)</f>
        <v>0</v>
      </c>
      <c r="B215" s="60" t="s">
        <v>80</v>
      </c>
      <c r="C215" s="60"/>
      <c r="D215" s="60" t="s">
        <v>58</v>
      </c>
      <c r="E215" s="60" t="s">
        <v>37</v>
      </c>
      <c r="F215" s="152">
        <v>2</v>
      </c>
      <c r="G215" s="60" t="s">
        <v>37</v>
      </c>
      <c r="H215" s="60" t="s">
        <v>81</v>
      </c>
      <c r="I215" s="60" t="s">
        <v>97</v>
      </c>
      <c r="J215" s="61">
        <v>256</v>
      </c>
      <c r="K215" s="61">
        <v>234</v>
      </c>
      <c r="L215" s="61">
        <v>347</v>
      </c>
      <c r="M215" s="61">
        <v>635</v>
      </c>
      <c r="N215" s="61">
        <v>2415</v>
      </c>
      <c r="O215" s="61">
        <v>1729</v>
      </c>
      <c r="P215" s="61">
        <v>2053</v>
      </c>
      <c r="Q215" s="61">
        <v>2291</v>
      </c>
    </row>
    <row r="216" spans="1:17" x14ac:dyDescent="0.3">
      <c r="A216" s="34">
        <f>IF($B216='Lookup (hidden)'!$F$12,IF($E216='Lookup (hidden)'!$F$13,IF($D216='Lookup (hidden)'!$F$14,IF($F216='Lookup (hidden)'!$F$15,IF($G216='Lookup (hidden)'!$F$16,IF($H216='Lookup (hidden)'!$F$17,1,0),0),0),0),0),0)</f>
        <v>0</v>
      </c>
      <c r="B216" s="60" t="s">
        <v>80</v>
      </c>
      <c r="C216" s="60"/>
      <c r="D216" s="60" t="s">
        <v>59</v>
      </c>
      <c r="E216" s="60" t="s">
        <v>37</v>
      </c>
      <c r="F216" s="152">
        <v>2</v>
      </c>
      <c r="G216" s="60" t="s">
        <v>37</v>
      </c>
      <c r="H216" s="60" t="s">
        <v>81</v>
      </c>
      <c r="I216" s="60" t="s">
        <v>96</v>
      </c>
      <c r="J216" s="61">
        <v>50887</v>
      </c>
      <c r="K216" s="61">
        <v>50482</v>
      </c>
      <c r="L216" s="61">
        <v>51011</v>
      </c>
      <c r="M216" s="61">
        <v>50929</v>
      </c>
      <c r="N216" s="61">
        <v>27604</v>
      </c>
      <c r="O216" s="61">
        <v>37410</v>
      </c>
      <c r="P216" s="61">
        <v>36800</v>
      </c>
      <c r="Q216" s="61">
        <v>37669</v>
      </c>
    </row>
    <row r="217" spans="1:17" x14ac:dyDescent="0.3">
      <c r="A217" s="34">
        <f>IF($B217='Lookup (hidden)'!$F$12,IF($E217='Lookup (hidden)'!$F$13,IF($D217='Lookup (hidden)'!$F$14,IF($F217='Lookup (hidden)'!$F$15,IF($G217='Lookup (hidden)'!$F$16,IF($H217='Lookup (hidden)'!$F$17,1,0),0),0),0),0),0)</f>
        <v>0</v>
      </c>
      <c r="B217" s="60" t="s">
        <v>80</v>
      </c>
      <c r="C217" s="60"/>
      <c r="D217" s="60" t="s">
        <v>59</v>
      </c>
      <c r="E217" s="60" t="s">
        <v>37</v>
      </c>
      <c r="F217" s="152">
        <v>2</v>
      </c>
      <c r="G217" s="60" t="s">
        <v>37</v>
      </c>
      <c r="H217" s="60" t="s">
        <v>81</v>
      </c>
      <c r="I217" s="60" t="s">
        <v>97</v>
      </c>
      <c r="J217" s="61">
        <v>3017</v>
      </c>
      <c r="K217" s="61">
        <v>3377</v>
      </c>
      <c r="L217" s="61">
        <v>3432</v>
      </c>
      <c r="M217" s="61">
        <v>7487</v>
      </c>
      <c r="N217" s="61">
        <v>31306</v>
      </c>
      <c r="O217" s="61">
        <v>24040</v>
      </c>
      <c r="P217" s="61">
        <v>26650</v>
      </c>
      <c r="Q217" s="61">
        <v>28566</v>
      </c>
    </row>
    <row r="218" spans="1:17" x14ac:dyDescent="0.3">
      <c r="A218" s="34">
        <f>IF($B218='Lookup (hidden)'!$F$12,IF($E218='Lookup (hidden)'!$F$13,IF($D218='Lookup (hidden)'!$F$14,IF($F218='Lookup (hidden)'!$F$15,IF($G218='Lookup (hidden)'!$F$16,IF($H218='Lookup (hidden)'!$F$17,1,0),0),0),0),0),0)</f>
        <v>0</v>
      </c>
      <c r="B218" s="60" t="s">
        <v>80</v>
      </c>
      <c r="C218" s="60"/>
      <c r="D218" s="60" t="s">
        <v>60</v>
      </c>
      <c r="E218" s="60" t="s">
        <v>37</v>
      </c>
      <c r="F218" s="152">
        <v>2</v>
      </c>
      <c r="G218" s="60" t="s">
        <v>37</v>
      </c>
      <c r="H218" s="60" t="s">
        <v>81</v>
      </c>
      <c r="I218" s="60" t="s">
        <v>96</v>
      </c>
      <c r="J218" s="61">
        <v>9435</v>
      </c>
      <c r="K218" s="61">
        <v>9187</v>
      </c>
      <c r="L218" s="61">
        <v>9271</v>
      </c>
      <c r="M218" s="61">
        <v>8738</v>
      </c>
      <c r="N218" s="61">
        <v>5309</v>
      </c>
      <c r="O218" s="61">
        <v>7190</v>
      </c>
      <c r="P218" s="61">
        <v>6881</v>
      </c>
      <c r="Q218" s="61">
        <v>6911</v>
      </c>
    </row>
    <row r="219" spans="1:17" x14ac:dyDescent="0.3">
      <c r="A219" s="34">
        <f>IF($B219='Lookup (hidden)'!$F$12,IF($E219='Lookup (hidden)'!$F$13,IF($D219='Lookup (hidden)'!$F$14,IF($F219='Lookup (hidden)'!$F$15,IF($G219='Lookup (hidden)'!$F$16,IF($H219='Lookup (hidden)'!$F$17,1,0),0),0),0),0),0)</f>
        <v>0</v>
      </c>
      <c r="B219" s="60" t="s">
        <v>80</v>
      </c>
      <c r="C219" s="60"/>
      <c r="D219" s="60" t="s">
        <v>60</v>
      </c>
      <c r="E219" s="60" t="s">
        <v>37</v>
      </c>
      <c r="F219" s="152">
        <v>2</v>
      </c>
      <c r="G219" s="60" t="s">
        <v>37</v>
      </c>
      <c r="H219" s="60" t="s">
        <v>81</v>
      </c>
      <c r="I219" s="60" t="s">
        <v>97</v>
      </c>
      <c r="J219" s="61">
        <v>754</v>
      </c>
      <c r="K219" s="61">
        <v>751</v>
      </c>
      <c r="L219" s="61">
        <v>754</v>
      </c>
      <c r="M219" s="61">
        <v>1542</v>
      </c>
      <c r="N219" s="61">
        <v>6305</v>
      </c>
      <c r="O219" s="61">
        <v>4632</v>
      </c>
      <c r="P219" s="61">
        <v>5067</v>
      </c>
      <c r="Q219" s="61">
        <v>5469</v>
      </c>
    </row>
    <row r="220" spans="1:17" x14ac:dyDescent="0.3">
      <c r="A220" s="34">
        <f>IF($B220='Lookup (hidden)'!$F$12,IF($E220='Lookup (hidden)'!$F$13,IF($D220='Lookup (hidden)'!$F$14,IF($F220='Lookup (hidden)'!$F$15,IF($G220='Lookup (hidden)'!$F$16,IF($H220='Lookup (hidden)'!$F$17,1,0),0),0),0),0),0)</f>
        <v>0</v>
      </c>
      <c r="B220" s="60" t="s">
        <v>80</v>
      </c>
      <c r="C220" s="60"/>
      <c r="D220" s="60" t="s">
        <v>58</v>
      </c>
      <c r="E220" s="60" t="s">
        <v>37</v>
      </c>
      <c r="F220" s="152">
        <v>3</v>
      </c>
      <c r="G220" s="60" t="s">
        <v>37</v>
      </c>
      <c r="H220" s="60" t="s">
        <v>81</v>
      </c>
      <c r="I220" s="60" t="s">
        <v>96</v>
      </c>
      <c r="J220" s="61">
        <v>4876</v>
      </c>
      <c r="K220" s="61">
        <v>4442</v>
      </c>
      <c r="L220" s="61">
        <v>5176</v>
      </c>
      <c r="M220" s="61">
        <v>5178</v>
      </c>
      <c r="N220" s="61">
        <v>2341</v>
      </c>
      <c r="O220" s="61">
        <v>3589</v>
      </c>
      <c r="P220" s="61">
        <v>4170</v>
      </c>
      <c r="Q220" s="61">
        <v>4719</v>
      </c>
    </row>
    <row r="221" spans="1:17" x14ac:dyDescent="0.3">
      <c r="A221" s="34">
        <f>IF($B221='Lookup (hidden)'!$F$12,IF($E221='Lookup (hidden)'!$F$13,IF($D221='Lookup (hidden)'!$F$14,IF($F221='Lookup (hidden)'!$F$15,IF($G221='Lookup (hidden)'!$F$16,IF($H221='Lookup (hidden)'!$F$17,1,0),0),0),0),0),0)</f>
        <v>0</v>
      </c>
      <c r="B221" s="60" t="s">
        <v>80</v>
      </c>
      <c r="C221" s="60"/>
      <c r="D221" s="60" t="s">
        <v>58</v>
      </c>
      <c r="E221" s="60" t="s">
        <v>37</v>
      </c>
      <c r="F221" s="152">
        <v>3</v>
      </c>
      <c r="G221" s="60" t="s">
        <v>37</v>
      </c>
      <c r="H221" s="60" t="s">
        <v>81</v>
      </c>
      <c r="I221" s="60" t="s">
        <v>97</v>
      </c>
      <c r="J221" s="61">
        <v>316</v>
      </c>
      <c r="K221" s="61">
        <v>320</v>
      </c>
      <c r="L221" s="61">
        <v>360</v>
      </c>
      <c r="M221" s="61">
        <v>807</v>
      </c>
      <c r="N221" s="61">
        <v>3053</v>
      </c>
      <c r="O221" s="61">
        <v>2253</v>
      </c>
      <c r="P221" s="61">
        <v>2678</v>
      </c>
      <c r="Q221" s="61">
        <v>2916</v>
      </c>
    </row>
    <row r="222" spans="1:17" x14ac:dyDescent="0.3">
      <c r="A222" s="34">
        <f>IF($B222='Lookup (hidden)'!$F$12,IF($E222='Lookup (hidden)'!$F$13,IF($D222='Lookup (hidden)'!$F$14,IF($F222='Lookup (hidden)'!$F$15,IF($G222='Lookup (hidden)'!$F$16,IF($H222='Lookup (hidden)'!$F$17,1,0),0),0),0),0),0)</f>
        <v>0</v>
      </c>
      <c r="B222" s="60" t="s">
        <v>80</v>
      </c>
      <c r="C222" s="60"/>
      <c r="D222" s="60" t="s">
        <v>59</v>
      </c>
      <c r="E222" s="60" t="s">
        <v>37</v>
      </c>
      <c r="F222" s="152">
        <v>3</v>
      </c>
      <c r="G222" s="60" t="s">
        <v>37</v>
      </c>
      <c r="H222" s="60" t="s">
        <v>81</v>
      </c>
      <c r="I222" s="60" t="s">
        <v>96</v>
      </c>
      <c r="J222" s="61">
        <v>47896</v>
      </c>
      <c r="K222" s="61">
        <v>47323</v>
      </c>
      <c r="L222" s="61">
        <v>48178</v>
      </c>
      <c r="M222" s="61">
        <v>48150</v>
      </c>
      <c r="N222" s="61">
        <v>25326</v>
      </c>
      <c r="O222" s="61">
        <v>34986</v>
      </c>
      <c r="P222" s="61">
        <v>34688</v>
      </c>
      <c r="Q222" s="61">
        <v>35841</v>
      </c>
    </row>
    <row r="223" spans="1:17" x14ac:dyDescent="0.3">
      <c r="A223" s="34">
        <f>IF($B223='Lookup (hidden)'!$F$12,IF($E223='Lookup (hidden)'!$F$13,IF($D223='Lookup (hidden)'!$F$14,IF($F223='Lookup (hidden)'!$F$15,IF($G223='Lookup (hidden)'!$F$16,IF($H223='Lookup (hidden)'!$F$17,1,0),0),0),0),0),0)</f>
        <v>0</v>
      </c>
      <c r="B223" s="60" t="s">
        <v>80</v>
      </c>
      <c r="C223" s="60"/>
      <c r="D223" s="60" t="s">
        <v>59</v>
      </c>
      <c r="E223" s="60" t="s">
        <v>37</v>
      </c>
      <c r="F223" s="152">
        <v>3</v>
      </c>
      <c r="G223" s="60" t="s">
        <v>37</v>
      </c>
      <c r="H223" s="60" t="s">
        <v>81</v>
      </c>
      <c r="I223" s="60" t="s">
        <v>97</v>
      </c>
      <c r="J223" s="61">
        <v>2782</v>
      </c>
      <c r="K223" s="61">
        <v>3166</v>
      </c>
      <c r="L223" s="61">
        <v>3080</v>
      </c>
      <c r="M223" s="61">
        <v>7050</v>
      </c>
      <c r="N223" s="61">
        <v>30805</v>
      </c>
      <c r="O223" s="61">
        <v>23757</v>
      </c>
      <c r="P223" s="61">
        <v>26197</v>
      </c>
      <c r="Q223" s="61">
        <v>28377</v>
      </c>
    </row>
    <row r="224" spans="1:17" x14ac:dyDescent="0.3">
      <c r="A224" s="34">
        <f>IF($B224='Lookup (hidden)'!$F$12,IF($E224='Lookup (hidden)'!$F$13,IF($D224='Lookup (hidden)'!$F$14,IF($F224='Lookup (hidden)'!$F$15,IF($G224='Lookup (hidden)'!$F$16,IF($H224='Lookup (hidden)'!$F$17,1,0),0),0),0),0),0)</f>
        <v>0</v>
      </c>
      <c r="B224" s="60" t="s">
        <v>80</v>
      </c>
      <c r="C224" s="60"/>
      <c r="D224" s="60" t="s">
        <v>60</v>
      </c>
      <c r="E224" s="60" t="s">
        <v>37</v>
      </c>
      <c r="F224" s="152">
        <v>3</v>
      </c>
      <c r="G224" s="60" t="s">
        <v>37</v>
      </c>
      <c r="H224" s="60" t="s">
        <v>81</v>
      </c>
      <c r="I224" s="60" t="s">
        <v>96</v>
      </c>
      <c r="J224" s="61">
        <v>8364</v>
      </c>
      <c r="K224" s="61">
        <v>8555</v>
      </c>
      <c r="L224" s="61">
        <v>8358</v>
      </c>
      <c r="M224" s="61">
        <v>8001</v>
      </c>
      <c r="N224" s="61">
        <v>4792</v>
      </c>
      <c r="O224" s="61">
        <v>6590</v>
      </c>
      <c r="P224" s="61">
        <v>6251</v>
      </c>
      <c r="Q224" s="61">
        <v>6335</v>
      </c>
    </row>
    <row r="225" spans="1:17" x14ac:dyDescent="0.3">
      <c r="A225" s="34">
        <f>IF($B225='Lookup (hidden)'!$F$12,IF($E225='Lookup (hidden)'!$F$13,IF($D225='Lookup (hidden)'!$F$14,IF($F225='Lookup (hidden)'!$F$15,IF($G225='Lookup (hidden)'!$F$16,IF($H225='Lookup (hidden)'!$F$17,1,0),0),0),0),0),0)</f>
        <v>0</v>
      </c>
      <c r="B225" s="60" t="s">
        <v>80</v>
      </c>
      <c r="C225" s="60"/>
      <c r="D225" s="60" t="s">
        <v>60</v>
      </c>
      <c r="E225" s="60" t="s">
        <v>37</v>
      </c>
      <c r="F225" s="152">
        <v>3</v>
      </c>
      <c r="G225" s="60" t="s">
        <v>37</v>
      </c>
      <c r="H225" s="60" t="s">
        <v>81</v>
      </c>
      <c r="I225" s="60" t="s">
        <v>97</v>
      </c>
      <c r="J225" s="61">
        <v>600</v>
      </c>
      <c r="K225" s="61">
        <v>663</v>
      </c>
      <c r="L225" s="61">
        <v>697</v>
      </c>
      <c r="M225" s="61">
        <v>1398</v>
      </c>
      <c r="N225" s="61">
        <v>5815</v>
      </c>
      <c r="O225" s="61">
        <v>4439</v>
      </c>
      <c r="P225" s="61">
        <v>4687</v>
      </c>
      <c r="Q225" s="61">
        <v>5073</v>
      </c>
    </row>
    <row r="226" spans="1:17" x14ac:dyDescent="0.3">
      <c r="A226" s="34">
        <f>IF($B226='Lookup (hidden)'!$F$12,IF($E226='Lookup (hidden)'!$F$13,IF($D226='Lookup (hidden)'!$F$14,IF($F226='Lookup (hidden)'!$F$15,IF($G226='Lookup (hidden)'!$F$16,IF($H226='Lookup (hidden)'!$F$17,1,0),0),0),0),0),0)</f>
        <v>0</v>
      </c>
      <c r="B226" s="60" t="s">
        <v>80</v>
      </c>
      <c r="C226" s="60"/>
      <c r="D226" s="60" t="s">
        <v>58</v>
      </c>
      <c r="E226" s="60" t="s">
        <v>37</v>
      </c>
      <c r="F226" s="152">
        <v>4</v>
      </c>
      <c r="G226" s="60" t="s">
        <v>37</v>
      </c>
      <c r="H226" s="60" t="s">
        <v>81</v>
      </c>
      <c r="I226" s="60" t="s">
        <v>96</v>
      </c>
      <c r="J226" s="61">
        <v>5146</v>
      </c>
      <c r="K226" s="61">
        <v>4659</v>
      </c>
      <c r="L226" s="61">
        <v>5462</v>
      </c>
      <c r="M226" s="61">
        <v>5473</v>
      </c>
      <c r="N226" s="61">
        <v>2524</v>
      </c>
      <c r="O226" s="61">
        <v>3880</v>
      </c>
      <c r="P226" s="61">
        <v>4397</v>
      </c>
      <c r="Q226" s="61">
        <v>5128</v>
      </c>
    </row>
    <row r="227" spans="1:17" x14ac:dyDescent="0.3">
      <c r="A227" s="34">
        <f>IF($B227='Lookup (hidden)'!$F$12,IF($E227='Lookup (hidden)'!$F$13,IF($D227='Lookup (hidden)'!$F$14,IF($F227='Lookup (hidden)'!$F$15,IF($G227='Lookup (hidden)'!$F$16,IF($H227='Lookup (hidden)'!$F$17,1,0),0),0),0),0),0)</f>
        <v>0</v>
      </c>
      <c r="B227" s="60" t="s">
        <v>80</v>
      </c>
      <c r="C227" s="60"/>
      <c r="D227" s="60" t="s">
        <v>58</v>
      </c>
      <c r="E227" s="60" t="s">
        <v>37</v>
      </c>
      <c r="F227" s="152">
        <v>4</v>
      </c>
      <c r="G227" s="60" t="s">
        <v>37</v>
      </c>
      <c r="H227" s="60" t="s">
        <v>81</v>
      </c>
      <c r="I227" s="60" t="s">
        <v>97</v>
      </c>
      <c r="J227" s="61">
        <v>332</v>
      </c>
      <c r="K227" s="61">
        <v>276</v>
      </c>
      <c r="L227" s="61">
        <v>378</v>
      </c>
      <c r="M227" s="61">
        <v>876</v>
      </c>
      <c r="N227" s="61">
        <v>3343</v>
      </c>
      <c r="O227" s="61">
        <v>2452</v>
      </c>
      <c r="P227" s="61">
        <v>2885</v>
      </c>
      <c r="Q227" s="61">
        <v>3121</v>
      </c>
    </row>
    <row r="228" spans="1:17" x14ac:dyDescent="0.3">
      <c r="A228" s="34">
        <f>IF($B228='Lookup (hidden)'!$F$12,IF($E228='Lookup (hidden)'!$F$13,IF($D228='Lookup (hidden)'!$F$14,IF($F228='Lookup (hidden)'!$F$15,IF($G228='Lookup (hidden)'!$F$16,IF($H228='Lookup (hidden)'!$F$17,1,0),0),0),0),0),0)</f>
        <v>0</v>
      </c>
      <c r="B228" s="60" t="s">
        <v>80</v>
      </c>
      <c r="C228" s="60"/>
      <c r="D228" s="60" t="s">
        <v>59</v>
      </c>
      <c r="E228" s="60" t="s">
        <v>37</v>
      </c>
      <c r="F228" s="152">
        <v>4</v>
      </c>
      <c r="G228" s="60" t="s">
        <v>37</v>
      </c>
      <c r="H228" s="60" t="s">
        <v>81</v>
      </c>
      <c r="I228" s="60" t="s">
        <v>96</v>
      </c>
      <c r="J228" s="61">
        <v>46877</v>
      </c>
      <c r="K228" s="61">
        <v>46189</v>
      </c>
      <c r="L228" s="61">
        <v>47166</v>
      </c>
      <c r="M228" s="61">
        <v>47437</v>
      </c>
      <c r="N228" s="61">
        <v>24140</v>
      </c>
      <c r="O228" s="61">
        <v>34129</v>
      </c>
      <c r="P228" s="61">
        <v>34430</v>
      </c>
      <c r="Q228" s="61">
        <v>34947</v>
      </c>
    </row>
    <row r="229" spans="1:17" x14ac:dyDescent="0.3">
      <c r="A229" s="34">
        <f>IF($B229='Lookup (hidden)'!$F$12,IF($E229='Lookup (hidden)'!$F$13,IF($D229='Lookup (hidden)'!$F$14,IF($F229='Lookup (hidden)'!$F$15,IF($G229='Lookup (hidden)'!$F$16,IF($H229='Lookup (hidden)'!$F$17,1,0),0),0),0),0),0)</f>
        <v>0</v>
      </c>
      <c r="B229" s="60" t="s">
        <v>80</v>
      </c>
      <c r="C229" s="60"/>
      <c r="D229" s="60" t="s">
        <v>59</v>
      </c>
      <c r="E229" s="60" t="s">
        <v>37</v>
      </c>
      <c r="F229" s="152">
        <v>4</v>
      </c>
      <c r="G229" s="60" t="s">
        <v>37</v>
      </c>
      <c r="H229" s="60" t="s">
        <v>81</v>
      </c>
      <c r="I229" s="60" t="s">
        <v>97</v>
      </c>
      <c r="J229" s="61">
        <v>2653</v>
      </c>
      <c r="K229" s="61">
        <v>3109</v>
      </c>
      <c r="L229" s="61">
        <v>3045</v>
      </c>
      <c r="M229" s="61">
        <v>7140</v>
      </c>
      <c r="N229" s="61">
        <v>31183</v>
      </c>
      <c r="O229" s="61">
        <v>23724</v>
      </c>
      <c r="P229" s="61">
        <v>26541</v>
      </c>
      <c r="Q229" s="61">
        <v>28459</v>
      </c>
    </row>
    <row r="230" spans="1:17" x14ac:dyDescent="0.3">
      <c r="A230" s="34">
        <f>IF($B230='Lookup (hidden)'!$F$12,IF($E230='Lookup (hidden)'!$F$13,IF($D230='Lookup (hidden)'!$F$14,IF($F230='Lookup (hidden)'!$F$15,IF($G230='Lookup (hidden)'!$F$16,IF($H230='Lookup (hidden)'!$F$17,1,0),0),0),0),0),0)</f>
        <v>0</v>
      </c>
      <c r="B230" s="60" t="s">
        <v>80</v>
      </c>
      <c r="C230" s="60"/>
      <c r="D230" s="60" t="s">
        <v>60</v>
      </c>
      <c r="E230" s="60" t="s">
        <v>37</v>
      </c>
      <c r="F230" s="152">
        <v>4</v>
      </c>
      <c r="G230" s="60" t="s">
        <v>37</v>
      </c>
      <c r="H230" s="60" t="s">
        <v>81</v>
      </c>
      <c r="I230" s="60" t="s">
        <v>96</v>
      </c>
      <c r="J230" s="61">
        <v>7660</v>
      </c>
      <c r="K230" s="61">
        <v>7550</v>
      </c>
      <c r="L230" s="61">
        <v>7643</v>
      </c>
      <c r="M230" s="61">
        <v>7316</v>
      </c>
      <c r="N230" s="61">
        <v>4293</v>
      </c>
      <c r="O230" s="61">
        <v>6038</v>
      </c>
      <c r="P230" s="61">
        <v>5826</v>
      </c>
      <c r="Q230" s="61">
        <v>5797</v>
      </c>
    </row>
    <row r="231" spans="1:17" x14ac:dyDescent="0.3">
      <c r="A231" s="34">
        <f>IF($B231='Lookup (hidden)'!$F$12,IF($E231='Lookup (hidden)'!$F$13,IF($D231='Lookup (hidden)'!$F$14,IF($F231='Lookup (hidden)'!$F$15,IF($G231='Lookup (hidden)'!$F$16,IF($H231='Lookup (hidden)'!$F$17,1,0),0),0),0),0),0)</f>
        <v>0</v>
      </c>
      <c r="B231" s="60" t="s">
        <v>80</v>
      </c>
      <c r="C231" s="60"/>
      <c r="D231" s="60" t="s">
        <v>60</v>
      </c>
      <c r="E231" s="60" t="s">
        <v>37</v>
      </c>
      <c r="F231" s="152">
        <v>4</v>
      </c>
      <c r="G231" s="60" t="s">
        <v>37</v>
      </c>
      <c r="H231" s="60" t="s">
        <v>81</v>
      </c>
      <c r="I231" s="60" t="s">
        <v>97</v>
      </c>
      <c r="J231" s="61">
        <v>556</v>
      </c>
      <c r="K231" s="61">
        <v>580</v>
      </c>
      <c r="L231" s="61">
        <v>577</v>
      </c>
      <c r="M231" s="61">
        <v>1273</v>
      </c>
      <c r="N231" s="61">
        <v>5506</v>
      </c>
      <c r="O231" s="61">
        <v>3916</v>
      </c>
      <c r="P231" s="61">
        <v>4459</v>
      </c>
      <c r="Q231" s="61">
        <v>4668</v>
      </c>
    </row>
    <row r="232" spans="1:17" x14ac:dyDescent="0.3">
      <c r="A232" s="34">
        <f>IF($B232='Lookup (hidden)'!$F$12,IF($E232='Lookup (hidden)'!$F$13,IF($D232='Lookup (hidden)'!$F$14,IF($F232='Lookup (hidden)'!$F$15,IF($G232='Lookup (hidden)'!$F$16,IF($H232='Lookup (hidden)'!$F$17,1,0),0),0),0),0),0)</f>
        <v>0</v>
      </c>
      <c r="B232" s="60" t="s">
        <v>80</v>
      </c>
      <c r="C232" s="60"/>
      <c r="D232" s="60" t="s">
        <v>58</v>
      </c>
      <c r="E232" s="60" t="s">
        <v>37</v>
      </c>
      <c r="F232" s="152">
        <v>5</v>
      </c>
      <c r="G232" s="60" t="s">
        <v>37</v>
      </c>
      <c r="H232" s="60" t="s">
        <v>81</v>
      </c>
      <c r="I232" s="60" t="s">
        <v>96</v>
      </c>
      <c r="J232" s="61">
        <v>4716</v>
      </c>
      <c r="K232" s="61">
        <v>4290</v>
      </c>
      <c r="L232" s="61">
        <v>4864</v>
      </c>
      <c r="M232" s="61">
        <v>4985</v>
      </c>
      <c r="N232" s="61">
        <v>2424</v>
      </c>
      <c r="O232" s="61">
        <v>3590</v>
      </c>
      <c r="P232" s="61">
        <v>4140</v>
      </c>
      <c r="Q232" s="61">
        <v>4669</v>
      </c>
    </row>
    <row r="233" spans="1:17" x14ac:dyDescent="0.3">
      <c r="A233" s="34">
        <f>IF($B233='Lookup (hidden)'!$F$12,IF($E233='Lookup (hidden)'!$F$13,IF($D233='Lookup (hidden)'!$F$14,IF($F233='Lookup (hidden)'!$F$15,IF($G233='Lookup (hidden)'!$F$16,IF($H233='Lookup (hidden)'!$F$17,1,0),0),0),0),0),0)</f>
        <v>0</v>
      </c>
      <c r="B233" s="60" t="s">
        <v>80</v>
      </c>
      <c r="C233" s="60"/>
      <c r="D233" s="60" t="s">
        <v>58</v>
      </c>
      <c r="E233" s="60" t="s">
        <v>37</v>
      </c>
      <c r="F233" s="152">
        <v>5</v>
      </c>
      <c r="G233" s="60" t="s">
        <v>37</v>
      </c>
      <c r="H233" s="60" t="s">
        <v>81</v>
      </c>
      <c r="I233" s="60" t="s">
        <v>97</v>
      </c>
      <c r="J233" s="61">
        <v>355</v>
      </c>
      <c r="K233" s="61">
        <v>280</v>
      </c>
      <c r="L233" s="61">
        <v>390</v>
      </c>
      <c r="M233" s="61">
        <v>881</v>
      </c>
      <c r="N233" s="61">
        <v>3205</v>
      </c>
      <c r="O233" s="61">
        <v>2456</v>
      </c>
      <c r="P233" s="61">
        <v>2952</v>
      </c>
      <c r="Q233" s="61">
        <v>3178</v>
      </c>
    </row>
    <row r="234" spans="1:17" x14ac:dyDescent="0.3">
      <c r="A234" s="34">
        <f>IF($B234='Lookup (hidden)'!$F$12,IF($E234='Lookup (hidden)'!$F$13,IF($D234='Lookup (hidden)'!$F$14,IF($F234='Lookup (hidden)'!$F$15,IF($G234='Lookup (hidden)'!$F$16,IF($H234='Lookup (hidden)'!$F$17,1,0),0),0),0),0),0)</f>
        <v>0</v>
      </c>
      <c r="B234" s="60" t="s">
        <v>80</v>
      </c>
      <c r="C234" s="60"/>
      <c r="D234" s="60" t="s">
        <v>59</v>
      </c>
      <c r="E234" s="60" t="s">
        <v>37</v>
      </c>
      <c r="F234" s="152">
        <v>5</v>
      </c>
      <c r="G234" s="60" t="s">
        <v>37</v>
      </c>
      <c r="H234" s="60" t="s">
        <v>81</v>
      </c>
      <c r="I234" s="60" t="s">
        <v>96</v>
      </c>
      <c r="J234" s="61">
        <v>41601</v>
      </c>
      <c r="K234" s="61">
        <v>40633</v>
      </c>
      <c r="L234" s="61">
        <v>41882</v>
      </c>
      <c r="M234" s="61">
        <v>41846</v>
      </c>
      <c r="N234" s="61">
        <v>20442</v>
      </c>
      <c r="O234" s="61">
        <v>29341</v>
      </c>
      <c r="P234" s="61">
        <v>29528</v>
      </c>
      <c r="Q234" s="61">
        <v>30097</v>
      </c>
    </row>
    <row r="235" spans="1:17" x14ac:dyDescent="0.3">
      <c r="A235" s="34">
        <f>IF($B235='Lookup (hidden)'!$F$12,IF($E235='Lookup (hidden)'!$F$13,IF($D235='Lookup (hidden)'!$F$14,IF($F235='Lookup (hidden)'!$F$15,IF($G235='Lookup (hidden)'!$F$16,IF($H235='Lookup (hidden)'!$F$17,1,0),0),0),0),0),0)</f>
        <v>0</v>
      </c>
      <c r="B235" s="60" t="s">
        <v>80</v>
      </c>
      <c r="C235" s="60"/>
      <c r="D235" s="60" t="s">
        <v>59</v>
      </c>
      <c r="E235" s="60" t="s">
        <v>37</v>
      </c>
      <c r="F235" s="152">
        <v>5</v>
      </c>
      <c r="G235" s="60" t="s">
        <v>37</v>
      </c>
      <c r="H235" s="60" t="s">
        <v>81</v>
      </c>
      <c r="I235" s="60" t="s">
        <v>97</v>
      </c>
      <c r="J235" s="61">
        <v>2207</v>
      </c>
      <c r="K235" s="61">
        <v>2561</v>
      </c>
      <c r="L235" s="61">
        <v>2624</v>
      </c>
      <c r="M235" s="61">
        <v>6416</v>
      </c>
      <c r="N235" s="61">
        <v>28222</v>
      </c>
      <c r="O235" s="61">
        <v>21705</v>
      </c>
      <c r="P235" s="61">
        <v>24040</v>
      </c>
      <c r="Q235" s="61">
        <v>25736</v>
      </c>
    </row>
    <row r="236" spans="1:17" x14ac:dyDescent="0.3">
      <c r="A236" s="34">
        <f>IF($B236='Lookup (hidden)'!$F$12,IF($E236='Lookup (hidden)'!$F$13,IF($D236='Lookup (hidden)'!$F$14,IF($F236='Lookup (hidden)'!$F$15,IF($G236='Lookup (hidden)'!$F$16,IF($H236='Lookup (hidden)'!$F$17,1,0),0),0),0),0),0)</f>
        <v>0</v>
      </c>
      <c r="B236" s="60" t="s">
        <v>80</v>
      </c>
      <c r="C236" s="60"/>
      <c r="D236" s="60" t="s">
        <v>60</v>
      </c>
      <c r="E236" s="60" t="s">
        <v>37</v>
      </c>
      <c r="F236" s="152">
        <v>5</v>
      </c>
      <c r="G236" s="60" t="s">
        <v>37</v>
      </c>
      <c r="H236" s="60" t="s">
        <v>81</v>
      </c>
      <c r="I236" s="60" t="s">
        <v>96</v>
      </c>
      <c r="J236" s="61">
        <v>7397</v>
      </c>
      <c r="K236" s="61">
        <v>7333</v>
      </c>
      <c r="L236" s="61">
        <v>7310</v>
      </c>
      <c r="M236" s="61">
        <v>6831</v>
      </c>
      <c r="N236" s="61">
        <v>4067</v>
      </c>
      <c r="O236" s="61">
        <v>5673</v>
      </c>
      <c r="P236" s="61">
        <v>5577</v>
      </c>
      <c r="Q236" s="61">
        <v>5520</v>
      </c>
    </row>
    <row r="237" spans="1:17" x14ac:dyDescent="0.3">
      <c r="A237" s="34">
        <f>IF($B237='Lookup (hidden)'!$F$12,IF($E237='Lookup (hidden)'!$F$13,IF($D237='Lookup (hidden)'!$F$14,IF($F237='Lookup (hidden)'!$F$15,IF($G237='Lookup (hidden)'!$F$16,IF($H237='Lookup (hidden)'!$F$17,1,0),0),0),0),0),0)</f>
        <v>0</v>
      </c>
      <c r="B237" s="60" t="s">
        <v>80</v>
      </c>
      <c r="C237" s="60"/>
      <c r="D237" s="60" t="s">
        <v>60</v>
      </c>
      <c r="E237" s="60" t="s">
        <v>37</v>
      </c>
      <c r="F237" s="152">
        <v>5</v>
      </c>
      <c r="G237" s="60" t="s">
        <v>37</v>
      </c>
      <c r="H237" s="60" t="s">
        <v>81</v>
      </c>
      <c r="I237" s="60" t="s">
        <v>97</v>
      </c>
      <c r="J237" s="61">
        <v>499</v>
      </c>
      <c r="K237" s="61">
        <v>568</v>
      </c>
      <c r="L237" s="61">
        <v>575</v>
      </c>
      <c r="M237" s="61">
        <v>1249</v>
      </c>
      <c r="N237" s="61">
        <v>5596</v>
      </c>
      <c r="O237" s="61">
        <v>4045</v>
      </c>
      <c r="P237" s="61">
        <v>4557</v>
      </c>
      <c r="Q237" s="61">
        <v>4814</v>
      </c>
    </row>
    <row r="238" spans="1:17" x14ac:dyDescent="0.3">
      <c r="A238" s="34">
        <f>IF($B238='Lookup (hidden)'!$F$12,IF($E238='Lookup (hidden)'!$F$13,IF($D238='Lookup (hidden)'!$F$14,IF($F238='Lookup (hidden)'!$F$15,IF($G238='Lookup (hidden)'!$F$16,IF($H238='Lookup (hidden)'!$F$17,1,0),0),0),0),0),0)</f>
        <v>0</v>
      </c>
      <c r="B238" s="60" t="s">
        <v>82</v>
      </c>
      <c r="C238" s="60"/>
      <c r="D238" s="60" t="s">
        <v>58</v>
      </c>
      <c r="E238" s="60" t="s">
        <v>37</v>
      </c>
      <c r="F238" s="152">
        <v>1</v>
      </c>
      <c r="G238" s="60" t="s">
        <v>37</v>
      </c>
      <c r="H238" s="60" t="s">
        <v>81</v>
      </c>
      <c r="I238" s="60" t="s">
        <v>96</v>
      </c>
      <c r="J238" s="61">
        <v>3231</v>
      </c>
      <c r="K238" s="61">
        <v>2727</v>
      </c>
      <c r="L238" s="61">
        <v>3314</v>
      </c>
      <c r="M238" s="61">
        <v>3145</v>
      </c>
      <c r="N238" s="61">
        <v>984</v>
      </c>
      <c r="O238" s="61">
        <v>1332</v>
      </c>
      <c r="P238" s="61">
        <v>1641</v>
      </c>
      <c r="Q238" s="61">
        <v>1834</v>
      </c>
    </row>
    <row r="239" spans="1:17" x14ac:dyDescent="0.3">
      <c r="A239" s="34">
        <f>IF($B239='Lookup (hidden)'!$F$12,IF($E239='Lookup (hidden)'!$F$13,IF($D239='Lookup (hidden)'!$F$14,IF($F239='Lookup (hidden)'!$F$15,IF($G239='Lookup (hidden)'!$F$16,IF($H239='Lookup (hidden)'!$F$17,1,0),0),0),0),0),0)</f>
        <v>0</v>
      </c>
      <c r="B239" s="60" t="s">
        <v>82</v>
      </c>
      <c r="C239" s="60"/>
      <c r="D239" s="60" t="s">
        <v>58</v>
      </c>
      <c r="E239" s="60" t="s">
        <v>37</v>
      </c>
      <c r="F239" s="152">
        <v>1</v>
      </c>
      <c r="G239" s="60" t="s">
        <v>37</v>
      </c>
      <c r="H239" s="60" t="s">
        <v>81</v>
      </c>
      <c r="I239" s="60" t="s">
        <v>97</v>
      </c>
      <c r="J239" s="61">
        <v>33</v>
      </c>
      <c r="K239" s="61">
        <v>32</v>
      </c>
      <c r="L239" s="61">
        <v>51</v>
      </c>
      <c r="M239" s="61">
        <v>506</v>
      </c>
      <c r="N239" s="61">
        <v>2408</v>
      </c>
      <c r="O239" s="61">
        <v>2251</v>
      </c>
      <c r="P239" s="61">
        <v>2601</v>
      </c>
      <c r="Q239" s="61">
        <v>2867</v>
      </c>
    </row>
    <row r="240" spans="1:17" x14ac:dyDescent="0.3">
      <c r="A240" s="34">
        <f>IF($B240='Lookup (hidden)'!$F$12,IF($E240='Lookup (hidden)'!$F$13,IF($D240='Lookup (hidden)'!$F$14,IF($F240='Lookup (hidden)'!$F$15,IF($G240='Lookup (hidden)'!$F$16,IF($H240='Lookup (hidden)'!$F$17,1,0),0),0),0),0),0)</f>
        <v>0</v>
      </c>
      <c r="B240" s="60" t="s">
        <v>82</v>
      </c>
      <c r="C240" s="60"/>
      <c r="D240" s="60" t="s">
        <v>59</v>
      </c>
      <c r="E240" s="60" t="s">
        <v>37</v>
      </c>
      <c r="F240" s="152">
        <v>1</v>
      </c>
      <c r="G240" s="60" t="s">
        <v>37</v>
      </c>
      <c r="H240" s="60" t="s">
        <v>81</v>
      </c>
      <c r="I240" s="60" t="s">
        <v>96</v>
      </c>
      <c r="J240" s="61">
        <v>48768</v>
      </c>
      <c r="K240" s="61">
        <v>48369</v>
      </c>
      <c r="L240" s="61">
        <v>48976</v>
      </c>
      <c r="M240" s="61">
        <v>46754</v>
      </c>
      <c r="N240" s="61">
        <v>16002</v>
      </c>
      <c r="O240" s="61">
        <v>19295</v>
      </c>
      <c r="P240" s="61">
        <v>19578</v>
      </c>
      <c r="Q240" s="61">
        <v>20937</v>
      </c>
    </row>
    <row r="241" spans="1:17" x14ac:dyDescent="0.3">
      <c r="A241" s="34">
        <f>IF($B241='Lookup (hidden)'!$F$12,IF($E241='Lookup (hidden)'!$F$13,IF($D241='Lookup (hidden)'!$F$14,IF($F241='Lookup (hidden)'!$F$15,IF($G241='Lookup (hidden)'!$F$16,IF($H241='Lookup (hidden)'!$F$17,1,0),0),0),0),0),0)</f>
        <v>0</v>
      </c>
      <c r="B241" s="60" t="s">
        <v>82</v>
      </c>
      <c r="C241" s="60"/>
      <c r="D241" s="60" t="s">
        <v>59</v>
      </c>
      <c r="E241" s="60" t="s">
        <v>37</v>
      </c>
      <c r="F241" s="152">
        <v>1</v>
      </c>
      <c r="G241" s="60" t="s">
        <v>37</v>
      </c>
      <c r="H241" s="60" t="s">
        <v>81</v>
      </c>
      <c r="I241" s="60" t="s">
        <v>97</v>
      </c>
      <c r="J241" s="61">
        <v>739</v>
      </c>
      <c r="K241" s="61">
        <v>793</v>
      </c>
      <c r="L241" s="61">
        <v>967</v>
      </c>
      <c r="M241" s="61">
        <v>10491</v>
      </c>
      <c r="N241" s="61">
        <v>42970</v>
      </c>
      <c r="O241" s="61">
        <v>40859</v>
      </c>
      <c r="P241" s="61">
        <v>43054</v>
      </c>
      <c r="Q241" s="61">
        <v>44700</v>
      </c>
    </row>
    <row r="242" spans="1:17" x14ac:dyDescent="0.3">
      <c r="A242" s="34">
        <f>IF($B242='Lookup (hidden)'!$F$12,IF($E242='Lookup (hidden)'!$F$13,IF($D242='Lookup (hidden)'!$F$14,IF($F242='Lookup (hidden)'!$F$15,IF($G242='Lookup (hidden)'!$F$16,IF($H242='Lookup (hidden)'!$F$17,1,0),0),0),0),0),0)</f>
        <v>0</v>
      </c>
      <c r="B242" s="60" t="s">
        <v>82</v>
      </c>
      <c r="C242" s="60"/>
      <c r="D242" s="60" t="s">
        <v>60</v>
      </c>
      <c r="E242" s="60" t="s">
        <v>37</v>
      </c>
      <c r="F242" s="152">
        <v>1</v>
      </c>
      <c r="G242" s="60" t="s">
        <v>37</v>
      </c>
      <c r="H242" s="60" t="s">
        <v>81</v>
      </c>
      <c r="I242" s="60" t="s">
        <v>96</v>
      </c>
      <c r="J242" s="61">
        <v>12767</v>
      </c>
      <c r="K242" s="61">
        <v>12685</v>
      </c>
      <c r="L242" s="61">
        <v>12608</v>
      </c>
      <c r="M242" s="61">
        <v>11612</v>
      </c>
      <c r="N242" s="61">
        <v>4842</v>
      </c>
      <c r="O242" s="61">
        <v>5778</v>
      </c>
      <c r="P242" s="61">
        <v>5682</v>
      </c>
      <c r="Q242" s="61">
        <v>6027</v>
      </c>
    </row>
    <row r="243" spans="1:17" x14ac:dyDescent="0.3">
      <c r="A243" s="34">
        <f>IF($B243='Lookup (hidden)'!$F$12,IF($E243='Lookup (hidden)'!$F$13,IF($D243='Lookup (hidden)'!$F$14,IF($F243='Lookup (hidden)'!$F$15,IF($G243='Lookup (hidden)'!$F$16,IF($H243='Lookup (hidden)'!$F$17,1,0),0),0),0),0),0)</f>
        <v>0</v>
      </c>
      <c r="B243" s="60" t="s">
        <v>82</v>
      </c>
      <c r="C243" s="60"/>
      <c r="D243" s="60" t="s">
        <v>60</v>
      </c>
      <c r="E243" s="60" t="s">
        <v>37</v>
      </c>
      <c r="F243" s="152">
        <v>1</v>
      </c>
      <c r="G243" s="60" t="s">
        <v>37</v>
      </c>
      <c r="H243" s="60" t="s">
        <v>81</v>
      </c>
      <c r="I243" s="60" t="s">
        <v>97</v>
      </c>
      <c r="J243" s="61">
        <v>83</v>
      </c>
      <c r="K243" s="61">
        <v>78</v>
      </c>
      <c r="L243" s="61">
        <v>83</v>
      </c>
      <c r="M243" s="61">
        <v>2448</v>
      </c>
      <c r="N243" s="61">
        <v>11608</v>
      </c>
      <c r="O243" s="61">
        <v>10115</v>
      </c>
      <c r="P243" s="61">
        <v>10439</v>
      </c>
      <c r="Q243" s="61">
        <v>10913</v>
      </c>
    </row>
    <row r="244" spans="1:17" x14ac:dyDescent="0.3">
      <c r="A244" s="34">
        <f>IF($B244='Lookup (hidden)'!$F$12,IF($E244='Lookup (hidden)'!$F$13,IF($D244='Lookup (hidden)'!$F$14,IF($F244='Lookup (hidden)'!$F$15,IF($G244='Lookup (hidden)'!$F$16,IF($H244='Lookup (hidden)'!$F$17,1,0),0),0),0),0),0)</f>
        <v>0</v>
      </c>
      <c r="B244" s="60" t="s">
        <v>82</v>
      </c>
      <c r="C244" s="60"/>
      <c r="D244" s="60" t="s">
        <v>58</v>
      </c>
      <c r="E244" s="60" t="s">
        <v>37</v>
      </c>
      <c r="F244" s="152">
        <v>2</v>
      </c>
      <c r="G244" s="60" t="s">
        <v>37</v>
      </c>
      <c r="H244" s="60" t="s">
        <v>81</v>
      </c>
      <c r="I244" s="60" t="s">
        <v>96</v>
      </c>
      <c r="J244" s="61">
        <v>3382</v>
      </c>
      <c r="K244" s="61">
        <v>3019</v>
      </c>
      <c r="L244" s="61">
        <v>3585</v>
      </c>
      <c r="M244" s="61">
        <v>3427</v>
      </c>
      <c r="N244" s="61">
        <v>1009</v>
      </c>
      <c r="O244" s="61">
        <v>1343</v>
      </c>
      <c r="P244" s="61">
        <v>1659</v>
      </c>
      <c r="Q244" s="61">
        <v>1905</v>
      </c>
    </row>
    <row r="245" spans="1:17" x14ac:dyDescent="0.3">
      <c r="A245" s="34">
        <f>IF($B245='Lookup (hidden)'!$F$12,IF($E245='Lookup (hidden)'!$F$13,IF($D245='Lookup (hidden)'!$F$14,IF($F245='Lookup (hidden)'!$F$15,IF($G245='Lookup (hidden)'!$F$16,IF($H245='Lookup (hidden)'!$F$17,1,0),0),0),0),0),0)</f>
        <v>0</v>
      </c>
      <c r="B245" s="60" t="s">
        <v>82</v>
      </c>
      <c r="C245" s="60"/>
      <c r="D245" s="60" t="s">
        <v>58</v>
      </c>
      <c r="E245" s="60" t="s">
        <v>37</v>
      </c>
      <c r="F245" s="152">
        <v>2</v>
      </c>
      <c r="G245" s="60" t="s">
        <v>37</v>
      </c>
      <c r="H245" s="60" t="s">
        <v>81</v>
      </c>
      <c r="I245" s="60" t="s">
        <v>97</v>
      </c>
      <c r="J245" s="61">
        <v>36</v>
      </c>
      <c r="K245" s="61">
        <v>48</v>
      </c>
      <c r="L245" s="61">
        <v>60</v>
      </c>
      <c r="M245" s="61">
        <v>576</v>
      </c>
      <c r="N245" s="61">
        <v>2571</v>
      </c>
      <c r="O245" s="61">
        <v>2492</v>
      </c>
      <c r="P245" s="61">
        <v>2935</v>
      </c>
      <c r="Q245" s="61">
        <v>3215</v>
      </c>
    </row>
    <row r="246" spans="1:17" x14ac:dyDescent="0.3">
      <c r="A246" s="34">
        <f>IF($B246='Lookup (hidden)'!$F$12,IF($E246='Lookup (hidden)'!$F$13,IF($D246='Lookup (hidden)'!$F$14,IF($F246='Lookup (hidden)'!$F$15,IF($G246='Lookup (hidden)'!$F$16,IF($H246='Lookup (hidden)'!$F$17,1,0),0),0),0),0),0)</f>
        <v>0</v>
      </c>
      <c r="B246" s="60" t="s">
        <v>82</v>
      </c>
      <c r="C246" s="60"/>
      <c r="D246" s="60" t="s">
        <v>59</v>
      </c>
      <c r="E246" s="60" t="s">
        <v>37</v>
      </c>
      <c r="F246" s="152">
        <v>2</v>
      </c>
      <c r="G246" s="60" t="s">
        <v>37</v>
      </c>
      <c r="H246" s="60" t="s">
        <v>81</v>
      </c>
      <c r="I246" s="60" t="s">
        <v>96</v>
      </c>
      <c r="J246" s="61">
        <v>45851</v>
      </c>
      <c r="K246" s="61">
        <v>45723</v>
      </c>
      <c r="L246" s="61">
        <v>45913</v>
      </c>
      <c r="M246" s="61">
        <v>43350</v>
      </c>
      <c r="N246" s="61">
        <v>13869</v>
      </c>
      <c r="O246" s="61">
        <v>17389</v>
      </c>
      <c r="P246" s="61">
        <v>17526</v>
      </c>
      <c r="Q246" s="61">
        <v>18834</v>
      </c>
    </row>
    <row r="247" spans="1:17" x14ac:dyDescent="0.3">
      <c r="A247" s="34">
        <f>IF($B247='Lookup (hidden)'!$F$12,IF($E247='Lookup (hidden)'!$F$13,IF($D247='Lookup (hidden)'!$F$14,IF($F247='Lookup (hidden)'!$F$15,IF($G247='Lookup (hidden)'!$F$16,IF($H247='Lookup (hidden)'!$F$17,1,0),0),0),0),0),0)</f>
        <v>0</v>
      </c>
      <c r="B247" s="60" t="s">
        <v>82</v>
      </c>
      <c r="C247" s="60"/>
      <c r="D247" s="60" t="s">
        <v>59</v>
      </c>
      <c r="E247" s="60" t="s">
        <v>37</v>
      </c>
      <c r="F247" s="152">
        <v>2</v>
      </c>
      <c r="G247" s="60" t="s">
        <v>37</v>
      </c>
      <c r="H247" s="60" t="s">
        <v>81</v>
      </c>
      <c r="I247" s="60" t="s">
        <v>97</v>
      </c>
      <c r="J247" s="61">
        <v>638</v>
      </c>
      <c r="K247" s="61">
        <v>726</v>
      </c>
      <c r="L247" s="61">
        <v>868</v>
      </c>
      <c r="M247" s="61">
        <v>10231</v>
      </c>
      <c r="N247" s="61">
        <v>41665</v>
      </c>
      <c r="O247" s="61">
        <v>39816</v>
      </c>
      <c r="P247" s="61">
        <v>41844</v>
      </c>
      <c r="Q247" s="61">
        <v>43793</v>
      </c>
    </row>
    <row r="248" spans="1:17" x14ac:dyDescent="0.3">
      <c r="A248" s="34">
        <f>IF($B248='Lookup (hidden)'!$F$12,IF($E248='Lookup (hidden)'!$F$13,IF($D248='Lookup (hidden)'!$F$14,IF($F248='Lookup (hidden)'!$F$15,IF($G248='Lookup (hidden)'!$F$16,IF($H248='Lookup (hidden)'!$F$17,1,0),0),0),0),0),0)</f>
        <v>0</v>
      </c>
      <c r="B248" s="60" t="s">
        <v>82</v>
      </c>
      <c r="C248" s="60"/>
      <c r="D248" s="60" t="s">
        <v>60</v>
      </c>
      <c r="E248" s="60" t="s">
        <v>37</v>
      </c>
      <c r="F248" s="152">
        <v>2</v>
      </c>
      <c r="G248" s="60" t="s">
        <v>37</v>
      </c>
      <c r="H248" s="60" t="s">
        <v>81</v>
      </c>
      <c r="I248" s="60" t="s">
        <v>96</v>
      </c>
      <c r="J248" s="61">
        <v>11078</v>
      </c>
      <c r="K248" s="61">
        <v>11053</v>
      </c>
      <c r="L248" s="61">
        <v>10677</v>
      </c>
      <c r="M248" s="61">
        <v>9840</v>
      </c>
      <c r="N248" s="61">
        <v>3950</v>
      </c>
      <c r="O248" s="61">
        <v>4761</v>
      </c>
      <c r="P248" s="61">
        <v>4982</v>
      </c>
      <c r="Q248" s="61">
        <v>5042</v>
      </c>
    </row>
    <row r="249" spans="1:17" x14ac:dyDescent="0.3">
      <c r="A249" s="34">
        <f>IF($B249='Lookup (hidden)'!$F$12,IF($E249='Lookup (hidden)'!$F$13,IF($D249='Lookup (hidden)'!$F$14,IF($F249='Lookup (hidden)'!$F$15,IF($G249='Lookup (hidden)'!$F$16,IF($H249='Lookup (hidden)'!$F$17,1,0),0),0),0),0),0)</f>
        <v>0</v>
      </c>
      <c r="B249" s="60" t="s">
        <v>82</v>
      </c>
      <c r="C249" s="60"/>
      <c r="D249" s="60" t="s">
        <v>60</v>
      </c>
      <c r="E249" s="60" t="s">
        <v>37</v>
      </c>
      <c r="F249" s="152">
        <v>2</v>
      </c>
      <c r="G249" s="60" t="s">
        <v>37</v>
      </c>
      <c r="H249" s="60" t="s">
        <v>81</v>
      </c>
      <c r="I249" s="60" t="s">
        <v>97</v>
      </c>
      <c r="J249" s="61">
        <v>53</v>
      </c>
      <c r="K249" s="61">
        <v>59</v>
      </c>
      <c r="L249" s="61">
        <v>73</v>
      </c>
      <c r="M249" s="61">
        <v>2124</v>
      </c>
      <c r="N249" s="61">
        <v>10364</v>
      </c>
      <c r="O249" s="61">
        <v>9175</v>
      </c>
      <c r="P249" s="61">
        <v>9414</v>
      </c>
      <c r="Q249" s="61">
        <v>9636</v>
      </c>
    </row>
    <row r="250" spans="1:17" x14ac:dyDescent="0.3">
      <c r="A250" s="34">
        <f>IF($B250='Lookup (hidden)'!$F$12,IF($E250='Lookup (hidden)'!$F$13,IF($D250='Lookup (hidden)'!$F$14,IF($F250='Lookup (hidden)'!$F$15,IF($G250='Lookup (hidden)'!$F$16,IF($H250='Lookup (hidden)'!$F$17,1,0),0),0),0),0),0)</f>
        <v>0</v>
      </c>
      <c r="B250" s="60" t="s">
        <v>82</v>
      </c>
      <c r="C250" s="60"/>
      <c r="D250" s="60" t="s">
        <v>58</v>
      </c>
      <c r="E250" s="60" t="s">
        <v>37</v>
      </c>
      <c r="F250" s="152">
        <v>3</v>
      </c>
      <c r="G250" s="60" t="s">
        <v>37</v>
      </c>
      <c r="H250" s="60" t="s">
        <v>81</v>
      </c>
      <c r="I250" s="60" t="s">
        <v>96</v>
      </c>
      <c r="J250" s="61">
        <v>3863</v>
      </c>
      <c r="K250" s="61">
        <v>3444</v>
      </c>
      <c r="L250" s="61">
        <v>4098</v>
      </c>
      <c r="M250" s="61">
        <v>3832</v>
      </c>
      <c r="N250" s="61">
        <v>1065</v>
      </c>
      <c r="O250" s="61">
        <v>1612</v>
      </c>
      <c r="P250" s="61">
        <v>1912</v>
      </c>
      <c r="Q250" s="61">
        <v>2186</v>
      </c>
    </row>
    <row r="251" spans="1:17" x14ac:dyDescent="0.3">
      <c r="A251" s="34">
        <f>IF($B251='Lookup (hidden)'!$F$12,IF($E251='Lookup (hidden)'!$F$13,IF($D251='Lookup (hidden)'!$F$14,IF($F251='Lookup (hidden)'!$F$15,IF($G251='Lookup (hidden)'!$F$16,IF($H251='Lookup (hidden)'!$F$17,1,0),0),0),0),0),0)</f>
        <v>0</v>
      </c>
      <c r="B251" s="60" t="s">
        <v>82</v>
      </c>
      <c r="C251" s="60"/>
      <c r="D251" s="60" t="s">
        <v>58</v>
      </c>
      <c r="E251" s="60" t="s">
        <v>37</v>
      </c>
      <c r="F251" s="152">
        <v>3</v>
      </c>
      <c r="G251" s="60" t="s">
        <v>37</v>
      </c>
      <c r="H251" s="60" t="s">
        <v>81</v>
      </c>
      <c r="I251" s="60" t="s">
        <v>97</v>
      </c>
      <c r="J251" s="61">
        <v>43</v>
      </c>
      <c r="K251" s="61">
        <v>46</v>
      </c>
      <c r="L251" s="61">
        <v>63</v>
      </c>
      <c r="M251" s="61">
        <v>671</v>
      </c>
      <c r="N251" s="61">
        <v>3095</v>
      </c>
      <c r="O251" s="61">
        <v>2987</v>
      </c>
      <c r="P251" s="61">
        <v>3521</v>
      </c>
      <c r="Q251" s="61">
        <v>3944</v>
      </c>
    </row>
    <row r="252" spans="1:17" x14ac:dyDescent="0.3">
      <c r="A252" s="34">
        <f>IF($B252='Lookup (hidden)'!$F$12,IF($E252='Lookup (hidden)'!$F$13,IF($D252='Lookup (hidden)'!$F$14,IF($F252='Lookup (hidden)'!$F$15,IF($G252='Lookup (hidden)'!$F$16,IF($H252='Lookup (hidden)'!$F$17,1,0),0),0),0),0),0)</f>
        <v>0</v>
      </c>
      <c r="B252" s="60" t="s">
        <v>82</v>
      </c>
      <c r="C252" s="60"/>
      <c r="D252" s="60" t="s">
        <v>59</v>
      </c>
      <c r="E252" s="60" t="s">
        <v>37</v>
      </c>
      <c r="F252" s="152">
        <v>3</v>
      </c>
      <c r="G252" s="60" t="s">
        <v>37</v>
      </c>
      <c r="H252" s="60" t="s">
        <v>81</v>
      </c>
      <c r="I252" s="60" t="s">
        <v>96</v>
      </c>
      <c r="J252" s="61">
        <v>46488</v>
      </c>
      <c r="K252" s="61">
        <v>46405</v>
      </c>
      <c r="L252" s="61">
        <v>46845</v>
      </c>
      <c r="M252" s="61">
        <v>44329</v>
      </c>
      <c r="N252" s="61">
        <v>13717</v>
      </c>
      <c r="O252" s="61">
        <v>16750</v>
      </c>
      <c r="P252" s="61">
        <v>17050</v>
      </c>
      <c r="Q252" s="61">
        <v>18541</v>
      </c>
    </row>
    <row r="253" spans="1:17" x14ac:dyDescent="0.3">
      <c r="A253" s="34">
        <f>IF($B253='Lookup (hidden)'!$F$12,IF($E253='Lookup (hidden)'!$F$13,IF($D253='Lookup (hidden)'!$F$14,IF($F253='Lookup (hidden)'!$F$15,IF($G253='Lookup (hidden)'!$F$16,IF($H253='Lookup (hidden)'!$F$17,1,0),0),0),0),0),0)</f>
        <v>0</v>
      </c>
      <c r="B253" s="60" t="s">
        <v>82</v>
      </c>
      <c r="C253" s="60"/>
      <c r="D253" s="60" t="s">
        <v>59</v>
      </c>
      <c r="E253" s="60" t="s">
        <v>37</v>
      </c>
      <c r="F253" s="152">
        <v>3</v>
      </c>
      <c r="G253" s="60" t="s">
        <v>37</v>
      </c>
      <c r="H253" s="60" t="s">
        <v>81</v>
      </c>
      <c r="I253" s="60" t="s">
        <v>97</v>
      </c>
      <c r="J253" s="61">
        <v>629</v>
      </c>
      <c r="K253" s="61">
        <v>754</v>
      </c>
      <c r="L253" s="61">
        <v>890</v>
      </c>
      <c r="M253" s="61">
        <v>10527</v>
      </c>
      <c r="N253" s="61">
        <v>42745</v>
      </c>
      <c r="O253" s="61">
        <v>41196</v>
      </c>
      <c r="P253" s="61">
        <v>43335</v>
      </c>
      <c r="Q253" s="61">
        <v>45496</v>
      </c>
    </row>
    <row r="254" spans="1:17" x14ac:dyDescent="0.3">
      <c r="A254" s="34">
        <f>IF($B254='Lookup (hidden)'!$F$12,IF($E254='Lookup (hidden)'!$F$13,IF($D254='Lookup (hidden)'!$F$14,IF($F254='Lookup (hidden)'!$F$15,IF($G254='Lookup (hidden)'!$F$16,IF($H254='Lookup (hidden)'!$F$17,1,0),0),0),0),0),0)</f>
        <v>0</v>
      </c>
      <c r="B254" s="60" t="s">
        <v>82</v>
      </c>
      <c r="C254" s="60"/>
      <c r="D254" s="60" t="s">
        <v>60</v>
      </c>
      <c r="E254" s="60" t="s">
        <v>37</v>
      </c>
      <c r="F254" s="152">
        <v>3</v>
      </c>
      <c r="G254" s="60" t="s">
        <v>37</v>
      </c>
      <c r="H254" s="60" t="s">
        <v>81</v>
      </c>
      <c r="I254" s="60" t="s">
        <v>96</v>
      </c>
      <c r="J254" s="61">
        <v>10545</v>
      </c>
      <c r="K254" s="61">
        <v>10627</v>
      </c>
      <c r="L254" s="61">
        <v>10545</v>
      </c>
      <c r="M254" s="61">
        <v>9492</v>
      </c>
      <c r="N254" s="61">
        <v>3596</v>
      </c>
      <c r="O254" s="61">
        <v>4390</v>
      </c>
      <c r="P254" s="61">
        <v>4457</v>
      </c>
      <c r="Q254" s="61">
        <v>4722</v>
      </c>
    </row>
    <row r="255" spans="1:17" x14ac:dyDescent="0.3">
      <c r="A255" s="34">
        <f>IF($B255='Lookup (hidden)'!$F$12,IF($E255='Lookup (hidden)'!$F$13,IF($D255='Lookup (hidden)'!$F$14,IF($F255='Lookup (hidden)'!$F$15,IF($G255='Lookup (hidden)'!$F$16,IF($H255='Lookup (hidden)'!$F$17,1,0),0),0),0),0),0)</f>
        <v>0</v>
      </c>
      <c r="B255" s="60" t="s">
        <v>82</v>
      </c>
      <c r="C255" s="60"/>
      <c r="D255" s="60" t="s">
        <v>60</v>
      </c>
      <c r="E255" s="60" t="s">
        <v>37</v>
      </c>
      <c r="F255" s="152">
        <v>3</v>
      </c>
      <c r="G255" s="60" t="s">
        <v>37</v>
      </c>
      <c r="H255" s="60" t="s">
        <v>81</v>
      </c>
      <c r="I255" s="60" t="s">
        <v>97</v>
      </c>
      <c r="J255" s="61">
        <v>46</v>
      </c>
      <c r="K255" s="61">
        <v>66</v>
      </c>
      <c r="L255" s="61">
        <v>63</v>
      </c>
      <c r="M255" s="61">
        <v>2108</v>
      </c>
      <c r="N255" s="61">
        <v>9864</v>
      </c>
      <c r="O255" s="61">
        <v>8718</v>
      </c>
      <c r="P255" s="61">
        <v>9143</v>
      </c>
      <c r="Q255" s="61">
        <v>9180</v>
      </c>
    </row>
    <row r="256" spans="1:17" x14ac:dyDescent="0.3">
      <c r="A256" s="34">
        <f>IF($B256='Lookup (hidden)'!$F$12,IF($E256='Lookup (hidden)'!$F$13,IF($D256='Lookup (hidden)'!$F$14,IF($F256='Lookup (hidden)'!$F$15,IF($G256='Lookup (hidden)'!$F$16,IF($H256='Lookup (hidden)'!$F$17,1,0),0),0),0),0),0)</f>
        <v>0</v>
      </c>
      <c r="B256" s="60" t="s">
        <v>82</v>
      </c>
      <c r="C256" s="60"/>
      <c r="D256" s="60" t="s">
        <v>58</v>
      </c>
      <c r="E256" s="60" t="s">
        <v>37</v>
      </c>
      <c r="F256" s="152">
        <v>4</v>
      </c>
      <c r="G256" s="60" t="s">
        <v>37</v>
      </c>
      <c r="H256" s="60" t="s">
        <v>81</v>
      </c>
      <c r="I256" s="60" t="s">
        <v>96</v>
      </c>
      <c r="J256" s="61">
        <v>4362</v>
      </c>
      <c r="K256" s="61">
        <v>3905</v>
      </c>
      <c r="L256" s="61">
        <v>4523</v>
      </c>
      <c r="M256" s="61">
        <v>4285</v>
      </c>
      <c r="N256" s="61">
        <v>1230</v>
      </c>
      <c r="O256" s="61">
        <v>1753</v>
      </c>
      <c r="P256" s="61">
        <v>2219</v>
      </c>
      <c r="Q256" s="61">
        <v>2471</v>
      </c>
    </row>
    <row r="257" spans="1:17" x14ac:dyDescent="0.3">
      <c r="A257" s="34">
        <f>IF($B257='Lookup (hidden)'!$F$12,IF($E257='Lookup (hidden)'!$F$13,IF($D257='Lookup (hidden)'!$F$14,IF($F257='Lookup (hidden)'!$F$15,IF($G257='Lookup (hidden)'!$F$16,IF($H257='Lookup (hidden)'!$F$17,1,0),0),0),0),0),0)</f>
        <v>0</v>
      </c>
      <c r="B257" s="60" t="s">
        <v>82</v>
      </c>
      <c r="C257" s="60"/>
      <c r="D257" s="60" t="s">
        <v>58</v>
      </c>
      <c r="E257" s="60" t="s">
        <v>37</v>
      </c>
      <c r="F257" s="152">
        <v>4</v>
      </c>
      <c r="G257" s="60" t="s">
        <v>37</v>
      </c>
      <c r="H257" s="60" t="s">
        <v>81</v>
      </c>
      <c r="I257" s="60" t="s">
        <v>97</v>
      </c>
      <c r="J257" s="61">
        <v>53</v>
      </c>
      <c r="K257" s="61">
        <v>67</v>
      </c>
      <c r="L257" s="61">
        <v>72</v>
      </c>
      <c r="M257" s="61">
        <v>718</v>
      </c>
      <c r="N257" s="61">
        <v>3420</v>
      </c>
      <c r="O257" s="61">
        <v>3362</v>
      </c>
      <c r="P257" s="61">
        <v>4063</v>
      </c>
      <c r="Q257" s="61">
        <v>4373</v>
      </c>
    </row>
    <row r="258" spans="1:17" x14ac:dyDescent="0.3">
      <c r="A258" s="34">
        <f>IF($B258='Lookup (hidden)'!$F$12,IF($E258='Lookup (hidden)'!$F$13,IF($D258='Lookup (hidden)'!$F$14,IF($F258='Lookup (hidden)'!$F$15,IF($G258='Lookup (hidden)'!$F$16,IF($H258='Lookup (hidden)'!$F$17,1,0),0),0),0),0),0)</f>
        <v>0</v>
      </c>
      <c r="B258" s="60" t="s">
        <v>82</v>
      </c>
      <c r="C258" s="60"/>
      <c r="D258" s="60" t="s">
        <v>59</v>
      </c>
      <c r="E258" s="60" t="s">
        <v>37</v>
      </c>
      <c r="F258" s="152">
        <v>4</v>
      </c>
      <c r="G258" s="60" t="s">
        <v>37</v>
      </c>
      <c r="H258" s="60" t="s">
        <v>81</v>
      </c>
      <c r="I258" s="60" t="s">
        <v>96</v>
      </c>
      <c r="J258" s="61">
        <v>46255</v>
      </c>
      <c r="K258" s="61">
        <v>45685</v>
      </c>
      <c r="L258" s="61">
        <v>46367</v>
      </c>
      <c r="M258" s="61">
        <v>44688</v>
      </c>
      <c r="N258" s="61">
        <v>13092</v>
      </c>
      <c r="O258" s="61">
        <v>16065</v>
      </c>
      <c r="P258" s="61">
        <v>16575</v>
      </c>
      <c r="Q258" s="61">
        <v>18188</v>
      </c>
    </row>
    <row r="259" spans="1:17" x14ac:dyDescent="0.3">
      <c r="A259" s="34">
        <f>IF($B259='Lookup (hidden)'!$F$12,IF($E259='Lookup (hidden)'!$F$13,IF($D259='Lookup (hidden)'!$F$14,IF($F259='Lookup (hidden)'!$F$15,IF($G259='Lookup (hidden)'!$F$16,IF($H259='Lookup (hidden)'!$F$17,1,0),0),0),0),0),0)</f>
        <v>0</v>
      </c>
      <c r="B259" s="60" t="s">
        <v>82</v>
      </c>
      <c r="C259" s="60"/>
      <c r="D259" s="60" t="s">
        <v>59</v>
      </c>
      <c r="E259" s="60" t="s">
        <v>37</v>
      </c>
      <c r="F259" s="152">
        <v>4</v>
      </c>
      <c r="G259" s="60" t="s">
        <v>37</v>
      </c>
      <c r="H259" s="60" t="s">
        <v>81</v>
      </c>
      <c r="I259" s="60" t="s">
        <v>97</v>
      </c>
      <c r="J259" s="61">
        <v>689</v>
      </c>
      <c r="K259" s="61">
        <v>829</v>
      </c>
      <c r="L259" s="61">
        <v>987</v>
      </c>
      <c r="M259" s="61">
        <v>10859</v>
      </c>
      <c r="N259" s="61">
        <v>43092</v>
      </c>
      <c r="O259" s="61">
        <v>41467</v>
      </c>
      <c r="P259" s="61">
        <v>43950</v>
      </c>
      <c r="Q259" s="61">
        <v>46090</v>
      </c>
    </row>
    <row r="260" spans="1:17" x14ac:dyDescent="0.3">
      <c r="A260" s="34">
        <f>IF($B260='Lookup (hidden)'!$F$12,IF($E260='Lookup (hidden)'!$F$13,IF($D260='Lookup (hidden)'!$F$14,IF($F260='Lookup (hidden)'!$F$15,IF($G260='Lookup (hidden)'!$F$16,IF($H260='Lookup (hidden)'!$F$17,1,0),0),0),0),0),0)</f>
        <v>0</v>
      </c>
      <c r="B260" s="60" t="s">
        <v>82</v>
      </c>
      <c r="C260" s="60"/>
      <c r="D260" s="60" t="s">
        <v>60</v>
      </c>
      <c r="E260" s="60" t="s">
        <v>37</v>
      </c>
      <c r="F260" s="152">
        <v>4</v>
      </c>
      <c r="G260" s="60" t="s">
        <v>37</v>
      </c>
      <c r="H260" s="60" t="s">
        <v>81</v>
      </c>
      <c r="I260" s="60" t="s">
        <v>96</v>
      </c>
      <c r="J260" s="61">
        <v>9331</v>
      </c>
      <c r="K260" s="61">
        <v>9373</v>
      </c>
      <c r="L260" s="61">
        <v>9418</v>
      </c>
      <c r="M260" s="61">
        <v>8484</v>
      </c>
      <c r="N260" s="61">
        <v>3103</v>
      </c>
      <c r="O260" s="61">
        <v>3832</v>
      </c>
      <c r="P260" s="61">
        <v>4004</v>
      </c>
      <c r="Q260" s="61">
        <v>4114</v>
      </c>
    </row>
    <row r="261" spans="1:17" x14ac:dyDescent="0.3">
      <c r="A261" s="34">
        <f>IF($B261='Lookup (hidden)'!$F$12,IF($E261='Lookup (hidden)'!$F$13,IF($D261='Lookup (hidden)'!$F$14,IF($F261='Lookup (hidden)'!$F$15,IF($G261='Lookup (hidden)'!$F$16,IF($H261='Lookup (hidden)'!$F$17,1,0),0),0),0),0),0)</f>
        <v>0</v>
      </c>
      <c r="B261" s="60" t="s">
        <v>82</v>
      </c>
      <c r="C261" s="60"/>
      <c r="D261" s="60" t="s">
        <v>60</v>
      </c>
      <c r="E261" s="60" t="s">
        <v>37</v>
      </c>
      <c r="F261" s="152">
        <v>4</v>
      </c>
      <c r="G261" s="60" t="s">
        <v>37</v>
      </c>
      <c r="H261" s="60" t="s">
        <v>81</v>
      </c>
      <c r="I261" s="60" t="s">
        <v>97</v>
      </c>
      <c r="J261" s="61">
        <v>48</v>
      </c>
      <c r="K261" s="61">
        <v>61</v>
      </c>
      <c r="L261" s="61">
        <v>64</v>
      </c>
      <c r="M261" s="61">
        <v>1880</v>
      </c>
      <c r="N261" s="61">
        <v>8972</v>
      </c>
      <c r="O261" s="61">
        <v>7975</v>
      </c>
      <c r="P261" s="61">
        <v>8243</v>
      </c>
      <c r="Q261" s="61">
        <v>8597</v>
      </c>
    </row>
    <row r="262" spans="1:17" x14ac:dyDescent="0.3">
      <c r="A262" s="34">
        <f>IF($B262='Lookup (hidden)'!$F$12,IF($E262='Lookup (hidden)'!$F$13,IF($D262='Lookup (hidden)'!$F$14,IF($F262='Lookup (hidden)'!$F$15,IF($G262='Lookup (hidden)'!$F$16,IF($H262='Lookup (hidden)'!$F$17,1,0),0),0),0),0),0)</f>
        <v>0</v>
      </c>
      <c r="B262" s="60" t="s">
        <v>82</v>
      </c>
      <c r="C262" s="60"/>
      <c r="D262" s="60" t="s">
        <v>58</v>
      </c>
      <c r="E262" s="60" t="s">
        <v>37</v>
      </c>
      <c r="F262" s="152">
        <v>5</v>
      </c>
      <c r="G262" s="60" t="s">
        <v>37</v>
      </c>
      <c r="H262" s="60" t="s">
        <v>81</v>
      </c>
      <c r="I262" s="60" t="s">
        <v>96</v>
      </c>
      <c r="J262" s="61">
        <v>4504</v>
      </c>
      <c r="K262" s="61">
        <v>3990</v>
      </c>
      <c r="L262" s="61">
        <v>4670</v>
      </c>
      <c r="M262" s="61">
        <v>4409</v>
      </c>
      <c r="N262" s="61">
        <v>1290</v>
      </c>
      <c r="O262" s="61">
        <v>1827</v>
      </c>
      <c r="P262" s="61">
        <v>2354</v>
      </c>
      <c r="Q262" s="61">
        <v>2537</v>
      </c>
    </row>
    <row r="263" spans="1:17" x14ac:dyDescent="0.3">
      <c r="A263" s="34">
        <f>IF($B263='Lookup (hidden)'!$F$12,IF($E263='Lookup (hidden)'!$F$13,IF($D263='Lookup (hidden)'!$F$14,IF($F263='Lookup (hidden)'!$F$15,IF($G263='Lookup (hidden)'!$F$16,IF($H263='Lookup (hidden)'!$F$17,1,0),0),0),0),0),0)</f>
        <v>0</v>
      </c>
      <c r="B263" s="60" t="s">
        <v>82</v>
      </c>
      <c r="C263" s="60"/>
      <c r="D263" s="60" t="s">
        <v>58</v>
      </c>
      <c r="E263" s="60" t="s">
        <v>37</v>
      </c>
      <c r="F263" s="152">
        <v>5</v>
      </c>
      <c r="G263" s="60" t="s">
        <v>37</v>
      </c>
      <c r="H263" s="60" t="s">
        <v>81</v>
      </c>
      <c r="I263" s="60" t="s">
        <v>97</v>
      </c>
      <c r="J263" s="61">
        <v>53</v>
      </c>
      <c r="K263" s="61">
        <v>66</v>
      </c>
      <c r="L263" s="61">
        <v>69</v>
      </c>
      <c r="M263" s="61">
        <v>790</v>
      </c>
      <c r="N263" s="61">
        <v>3564</v>
      </c>
      <c r="O263" s="61">
        <v>3525</v>
      </c>
      <c r="P263" s="61">
        <v>4261</v>
      </c>
      <c r="Q263" s="61">
        <v>4575</v>
      </c>
    </row>
    <row r="264" spans="1:17" x14ac:dyDescent="0.3">
      <c r="A264" s="34">
        <f>IF($B264='Lookup (hidden)'!$F$12,IF($E264='Lookup (hidden)'!$F$13,IF($D264='Lookup (hidden)'!$F$14,IF($F264='Lookup (hidden)'!$F$15,IF($G264='Lookup (hidden)'!$F$16,IF($H264='Lookup (hidden)'!$F$17,1,0),0),0),0),0),0)</f>
        <v>0</v>
      </c>
      <c r="B264" s="60" t="s">
        <v>82</v>
      </c>
      <c r="C264" s="60"/>
      <c r="D264" s="60" t="s">
        <v>59</v>
      </c>
      <c r="E264" s="60" t="s">
        <v>37</v>
      </c>
      <c r="F264" s="152">
        <v>5</v>
      </c>
      <c r="G264" s="60" t="s">
        <v>37</v>
      </c>
      <c r="H264" s="60" t="s">
        <v>81</v>
      </c>
      <c r="I264" s="60" t="s">
        <v>96</v>
      </c>
      <c r="J264" s="61">
        <v>41781</v>
      </c>
      <c r="K264" s="61">
        <v>41551</v>
      </c>
      <c r="L264" s="61">
        <v>42686</v>
      </c>
      <c r="M264" s="61">
        <v>40397</v>
      </c>
      <c r="N264" s="61">
        <v>11608</v>
      </c>
      <c r="O264" s="61">
        <v>14304</v>
      </c>
      <c r="P264" s="61">
        <v>14903</v>
      </c>
      <c r="Q264" s="61">
        <v>16315</v>
      </c>
    </row>
    <row r="265" spans="1:17" x14ac:dyDescent="0.3">
      <c r="A265" s="34">
        <f>IF($B265='Lookup (hidden)'!$F$12,IF($E265='Lookup (hidden)'!$F$13,IF($D265='Lookup (hidden)'!$F$14,IF($F265='Lookup (hidden)'!$F$15,IF($G265='Lookup (hidden)'!$F$16,IF($H265='Lookup (hidden)'!$F$17,1,0),0),0),0),0),0)</f>
        <v>0</v>
      </c>
      <c r="B265" s="60" t="s">
        <v>82</v>
      </c>
      <c r="C265" s="60"/>
      <c r="D265" s="60" t="s">
        <v>59</v>
      </c>
      <c r="E265" s="60" t="s">
        <v>37</v>
      </c>
      <c r="F265" s="152">
        <v>5</v>
      </c>
      <c r="G265" s="60" t="s">
        <v>37</v>
      </c>
      <c r="H265" s="60" t="s">
        <v>81</v>
      </c>
      <c r="I265" s="60" t="s">
        <v>97</v>
      </c>
      <c r="J265" s="61">
        <v>622</v>
      </c>
      <c r="K265" s="61">
        <v>710</v>
      </c>
      <c r="L265" s="61">
        <v>912</v>
      </c>
      <c r="M265" s="61">
        <v>9756</v>
      </c>
      <c r="N265" s="61">
        <v>39537</v>
      </c>
      <c r="O265" s="61">
        <v>38085</v>
      </c>
      <c r="P265" s="61">
        <v>40501</v>
      </c>
      <c r="Q265" s="61">
        <v>42431</v>
      </c>
    </row>
    <row r="266" spans="1:17" x14ac:dyDescent="0.3">
      <c r="A266" s="34">
        <f>IF($B266='Lookup (hidden)'!$F$12,IF($E266='Lookup (hidden)'!$F$13,IF($D266='Lookup (hidden)'!$F$14,IF($F266='Lookup (hidden)'!$F$15,IF($G266='Lookup (hidden)'!$F$16,IF($H266='Lookup (hidden)'!$F$17,1,0),0),0),0),0),0)</f>
        <v>0</v>
      </c>
      <c r="B266" s="60" t="s">
        <v>82</v>
      </c>
      <c r="C266" s="60"/>
      <c r="D266" s="60" t="s">
        <v>60</v>
      </c>
      <c r="E266" s="60" t="s">
        <v>37</v>
      </c>
      <c r="F266" s="152">
        <v>5</v>
      </c>
      <c r="G266" s="60" t="s">
        <v>37</v>
      </c>
      <c r="H266" s="60" t="s">
        <v>81</v>
      </c>
      <c r="I266" s="60" t="s">
        <v>96</v>
      </c>
      <c r="J266" s="61">
        <v>9240</v>
      </c>
      <c r="K266" s="61">
        <v>9364</v>
      </c>
      <c r="L266" s="61">
        <v>9391</v>
      </c>
      <c r="M266" s="61">
        <v>8461</v>
      </c>
      <c r="N266" s="61">
        <v>3041</v>
      </c>
      <c r="O266" s="61">
        <v>3812</v>
      </c>
      <c r="P266" s="61">
        <v>4167</v>
      </c>
      <c r="Q266" s="61">
        <v>4024</v>
      </c>
    </row>
    <row r="267" spans="1:17" x14ac:dyDescent="0.3">
      <c r="A267" s="34">
        <f>IF($B267='Lookup (hidden)'!$F$12,IF($E267='Lookup (hidden)'!$F$13,IF($D267='Lookup (hidden)'!$F$14,IF($F267='Lookup (hidden)'!$F$15,IF($G267='Lookup (hidden)'!$F$16,IF($H267='Lookup (hidden)'!$F$17,1,0),0),0),0),0),0)</f>
        <v>0</v>
      </c>
      <c r="B267" s="60" t="s">
        <v>82</v>
      </c>
      <c r="C267" s="60"/>
      <c r="D267" s="60" t="s">
        <v>60</v>
      </c>
      <c r="E267" s="60" t="s">
        <v>37</v>
      </c>
      <c r="F267" s="152">
        <v>5</v>
      </c>
      <c r="G267" s="60" t="s">
        <v>37</v>
      </c>
      <c r="H267" s="60" t="s">
        <v>81</v>
      </c>
      <c r="I267" s="60" t="s">
        <v>97</v>
      </c>
      <c r="J267" s="61">
        <v>78</v>
      </c>
      <c r="K267" s="61">
        <v>102</v>
      </c>
      <c r="L267" s="61">
        <v>91</v>
      </c>
      <c r="M267" s="61">
        <v>1932</v>
      </c>
      <c r="N267" s="61">
        <v>8959</v>
      </c>
      <c r="O267" s="61">
        <v>7937</v>
      </c>
      <c r="P267" s="61">
        <v>8354</v>
      </c>
      <c r="Q267" s="61">
        <v>8370</v>
      </c>
    </row>
    <row r="268" spans="1:17" x14ac:dyDescent="0.3">
      <c r="A268" s="34">
        <f>IF($B268='Lookup (hidden)'!$F$12,IF($E268='Lookup (hidden)'!$F$13,IF($D268='Lookup (hidden)'!$F$14,IF($F268='Lookup (hidden)'!$F$15,IF($G268='Lookup (hidden)'!$F$16,IF($H268='Lookup (hidden)'!$F$17,1,0),0),0),0),0),0)</f>
        <v>0</v>
      </c>
      <c r="B268" s="60" t="s">
        <v>73</v>
      </c>
      <c r="C268" s="60"/>
      <c r="D268" s="60" t="s">
        <v>58</v>
      </c>
      <c r="E268" s="60" t="s">
        <v>37</v>
      </c>
      <c r="F268" s="152">
        <v>1</v>
      </c>
      <c r="G268" s="60" t="s">
        <v>37</v>
      </c>
      <c r="H268" s="60" t="s">
        <v>81</v>
      </c>
      <c r="I268" s="60" t="s">
        <v>96</v>
      </c>
      <c r="J268" s="61">
        <v>940</v>
      </c>
      <c r="K268" s="61">
        <v>778</v>
      </c>
      <c r="L268" s="61">
        <v>901</v>
      </c>
      <c r="M268" s="61">
        <v>867</v>
      </c>
      <c r="N268" s="61">
        <v>345</v>
      </c>
      <c r="O268" s="61">
        <v>548</v>
      </c>
      <c r="P268" s="61">
        <v>584</v>
      </c>
      <c r="Q268" s="61">
        <v>569</v>
      </c>
    </row>
    <row r="269" spans="1:17" x14ac:dyDescent="0.3">
      <c r="A269" s="34">
        <f>IF($B269='Lookup (hidden)'!$F$12,IF($E269='Lookup (hidden)'!$F$13,IF($D269='Lookup (hidden)'!$F$14,IF($F269='Lookup (hidden)'!$F$15,IF($G269='Lookup (hidden)'!$F$16,IF($H269='Lookup (hidden)'!$F$17,1,0),0),0),0),0),0)</f>
        <v>0</v>
      </c>
      <c r="B269" s="60" t="s">
        <v>73</v>
      </c>
      <c r="C269" s="60"/>
      <c r="D269" s="60" t="s">
        <v>58</v>
      </c>
      <c r="E269" s="60" t="s">
        <v>37</v>
      </c>
      <c r="F269" s="152">
        <v>1</v>
      </c>
      <c r="G269" s="60" t="s">
        <v>37</v>
      </c>
      <c r="H269" s="60" t="s">
        <v>81</v>
      </c>
      <c r="I269" s="60" t="s">
        <v>97</v>
      </c>
      <c r="J269" s="61" t="s">
        <v>99</v>
      </c>
      <c r="K269" s="61" t="s">
        <v>99</v>
      </c>
      <c r="L269" s="61" t="s">
        <v>99</v>
      </c>
      <c r="M269" s="61">
        <v>102</v>
      </c>
      <c r="N269" s="61">
        <v>489</v>
      </c>
      <c r="O269" s="61">
        <v>453</v>
      </c>
      <c r="P269" s="61">
        <v>600</v>
      </c>
      <c r="Q269" s="61">
        <v>586</v>
      </c>
    </row>
    <row r="270" spans="1:17" x14ac:dyDescent="0.3">
      <c r="A270" s="34">
        <f>IF($B270='Lookup (hidden)'!$F$12,IF($E270='Lookup (hidden)'!$F$13,IF($D270='Lookup (hidden)'!$F$14,IF($F270='Lookup (hidden)'!$F$15,IF($G270='Lookup (hidden)'!$F$16,IF($H270='Lookup (hidden)'!$F$17,1,0),0),0),0),0),0)</f>
        <v>0</v>
      </c>
      <c r="B270" s="60" t="s">
        <v>73</v>
      </c>
      <c r="C270" s="60"/>
      <c r="D270" s="60" t="s">
        <v>59</v>
      </c>
      <c r="E270" s="60" t="s">
        <v>37</v>
      </c>
      <c r="F270" s="152">
        <v>1</v>
      </c>
      <c r="G270" s="60" t="s">
        <v>37</v>
      </c>
      <c r="H270" s="60" t="s">
        <v>81</v>
      </c>
      <c r="I270" s="60" t="s">
        <v>96</v>
      </c>
      <c r="J270" s="61">
        <v>10326</v>
      </c>
      <c r="K270" s="61">
        <v>10306</v>
      </c>
      <c r="L270" s="61">
        <v>10372</v>
      </c>
      <c r="M270" s="61">
        <v>9841</v>
      </c>
      <c r="N270" s="61">
        <v>4688</v>
      </c>
      <c r="O270" s="61">
        <v>6495</v>
      </c>
      <c r="P270" s="61">
        <v>5803</v>
      </c>
      <c r="Q270" s="61">
        <v>5643</v>
      </c>
    </row>
    <row r="271" spans="1:17" x14ac:dyDescent="0.3">
      <c r="A271" s="34">
        <f>IF($B271='Lookup (hidden)'!$F$12,IF($E271='Lookup (hidden)'!$F$13,IF($D271='Lookup (hidden)'!$F$14,IF($F271='Lookup (hidden)'!$F$15,IF($G271='Lookup (hidden)'!$F$16,IF($H271='Lookup (hidden)'!$F$17,1,0),0),0),0),0),0)</f>
        <v>0</v>
      </c>
      <c r="B271" s="60" t="s">
        <v>73</v>
      </c>
      <c r="C271" s="60"/>
      <c r="D271" s="60" t="s">
        <v>59</v>
      </c>
      <c r="E271" s="60" t="s">
        <v>37</v>
      </c>
      <c r="F271" s="152">
        <v>1</v>
      </c>
      <c r="G271" s="60" t="s">
        <v>37</v>
      </c>
      <c r="H271" s="60" t="s">
        <v>81</v>
      </c>
      <c r="I271" s="60" t="s">
        <v>97</v>
      </c>
      <c r="J271" s="61">
        <v>17</v>
      </c>
      <c r="K271" s="61">
        <v>22</v>
      </c>
      <c r="L271" s="61">
        <v>13</v>
      </c>
      <c r="M271" s="61">
        <v>1403</v>
      </c>
      <c r="N271" s="61">
        <v>6221</v>
      </c>
      <c r="O271" s="61">
        <v>5059</v>
      </c>
      <c r="P271" s="61">
        <v>6590</v>
      </c>
      <c r="Q271" s="61">
        <v>6859</v>
      </c>
    </row>
    <row r="272" spans="1:17" x14ac:dyDescent="0.3">
      <c r="A272" s="34">
        <f>IF($B272='Lookup (hidden)'!$F$12,IF($E272='Lookup (hidden)'!$F$13,IF($D272='Lookup (hidden)'!$F$14,IF($F272='Lookup (hidden)'!$F$15,IF($G272='Lookup (hidden)'!$F$16,IF($H272='Lookup (hidden)'!$F$17,1,0),0),0),0),0),0)</f>
        <v>0</v>
      </c>
      <c r="B272" s="60" t="s">
        <v>73</v>
      </c>
      <c r="C272" s="60"/>
      <c r="D272" s="60" t="s">
        <v>60</v>
      </c>
      <c r="E272" s="60" t="s">
        <v>37</v>
      </c>
      <c r="F272" s="152">
        <v>1</v>
      </c>
      <c r="G272" s="60" t="s">
        <v>37</v>
      </c>
      <c r="H272" s="60" t="s">
        <v>81</v>
      </c>
      <c r="I272" s="60" t="s">
        <v>96</v>
      </c>
      <c r="J272" s="61">
        <v>1763</v>
      </c>
      <c r="K272" s="61">
        <v>1748</v>
      </c>
      <c r="L272" s="61">
        <v>1765</v>
      </c>
      <c r="M272" s="61">
        <v>1594</v>
      </c>
      <c r="N272" s="61">
        <v>860</v>
      </c>
      <c r="O272" s="61">
        <v>1168</v>
      </c>
      <c r="P272" s="61">
        <v>1122</v>
      </c>
      <c r="Q272" s="61">
        <v>1044</v>
      </c>
    </row>
    <row r="273" spans="1:17" x14ac:dyDescent="0.3">
      <c r="A273" s="34">
        <f>IF($B273='Lookup (hidden)'!$F$12,IF($E273='Lookup (hidden)'!$F$13,IF($D273='Lookup (hidden)'!$F$14,IF($F273='Lookup (hidden)'!$F$15,IF($G273='Lookup (hidden)'!$F$16,IF($H273='Lookup (hidden)'!$F$17,1,0),0),0),0),0),0)</f>
        <v>0</v>
      </c>
      <c r="B273" s="60" t="s">
        <v>73</v>
      </c>
      <c r="C273" s="60"/>
      <c r="D273" s="60" t="s">
        <v>60</v>
      </c>
      <c r="E273" s="60" t="s">
        <v>37</v>
      </c>
      <c r="F273" s="152">
        <v>1</v>
      </c>
      <c r="G273" s="60" t="s">
        <v>37</v>
      </c>
      <c r="H273" s="60" t="s">
        <v>81</v>
      </c>
      <c r="I273" s="60" t="s">
        <v>97</v>
      </c>
      <c r="J273" s="61" t="s">
        <v>99</v>
      </c>
      <c r="K273" s="61" t="s">
        <v>100</v>
      </c>
      <c r="L273" s="61" t="s">
        <v>99</v>
      </c>
      <c r="M273" s="61">
        <v>245</v>
      </c>
      <c r="N273" s="61">
        <v>1303</v>
      </c>
      <c r="O273" s="61">
        <v>935</v>
      </c>
      <c r="P273" s="61">
        <v>1275</v>
      </c>
      <c r="Q273" s="61">
        <v>1346</v>
      </c>
    </row>
    <row r="274" spans="1:17" x14ac:dyDescent="0.3">
      <c r="A274" s="34">
        <f>IF($B274='Lookup (hidden)'!$F$12,IF($E274='Lookup (hidden)'!$F$13,IF($D274='Lookup (hidden)'!$F$14,IF($F274='Lookup (hidden)'!$F$15,IF($G274='Lookup (hidden)'!$F$16,IF($H274='Lookup (hidden)'!$F$17,1,0),0),0),0),0),0)</f>
        <v>0</v>
      </c>
      <c r="B274" s="60" t="s">
        <v>73</v>
      </c>
      <c r="C274" s="60"/>
      <c r="D274" s="60" t="s">
        <v>58</v>
      </c>
      <c r="E274" s="60" t="s">
        <v>37</v>
      </c>
      <c r="F274" s="152">
        <v>2</v>
      </c>
      <c r="G274" s="60" t="s">
        <v>37</v>
      </c>
      <c r="H274" s="60" t="s">
        <v>81</v>
      </c>
      <c r="I274" s="60" t="s">
        <v>96</v>
      </c>
      <c r="J274" s="61">
        <v>874</v>
      </c>
      <c r="K274" s="61">
        <v>715</v>
      </c>
      <c r="L274" s="61">
        <v>821</v>
      </c>
      <c r="M274" s="61">
        <v>800</v>
      </c>
      <c r="N274" s="61">
        <v>289</v>
      </c>
      <c r="O274" s="61">
        <v>514</v>
      </c>
      <c r="P274" s="61">
        <v>521</v>
      </c>
      <c r="Q274" s="61">
        <v>504</v>
      </c>
    </row>
    <row r="275" spans="1:17" x14ac:dyDescent="0.3">
      <c r="A275" s="34">
        <f>IF($B275='Lookup (hidden)'!$F$12,IF($E275='Lookup (hidden)'!$F$13,IF($D275='Lookup (hidden)'!$F$14,IF($F275='Lookup (hidden)'!$F$15,IF($G275='Lookup (hidden)'!$F$16,IF($H275='Lookup (hidden)'!$F$17,1,0),0),0),0),0),0)</f>
        <v>0</v>
      </c>
      <c r="B275" s="60" t="s">
        <v>73</v>
      </c>
      <c r="C275" s="60"/>
      <c r="D275" s="60" t="s">
        <v>58</v>
      </c>
      <c r="E275" s="60" t="s">
        <v>37</v>
      </c>
      <c r="F275" s="152">
        <v>2</v>
      </c>
      <c r="G275" s="60" t="s">
        <v>37</v>
      </c>
      <c r="H275" s="60" t="s">
        <v>81</v>
      </c>
      <c r="I275" s="60" t="s">
        <v>97</v>
      </c>
      <c r="J275" s="61">
        <v>0</v>
      </c>
      <c r="K275" s="61" t="s">
        <v>99</v>
      </c>
      <c r="L275" s="61" t="s">
        <v>99</v>
      </c>
      <c r="M275" s="61">
        <v>153</v>
      </c>
      <c r="N275" s="61">
        <v>532</v>
      </c>
      <c r="O275" s="61">
        <v>513</v>
      </c>
      <c r="P275" s="61">
        <v>639</v>
      </c>
      <c r="Q275" s="61">
        <v>636</v>
      </c>
    </row>
    <row r="276" spans="1:17" x14ac:dyDescent="0.3">
      <c r="A276" s="34">
        <f>IF($B276='Lookup (hidden)'!$F$12,IF($E276='Lookup (hidden)'!$F$13,IF($D276='Lookup (hidden)'!$F$14,IF($F276='Lookup (hidden)'!$F$15,IF($G276='Lookup (hidden)'!$F$16,IF($H276='Lookup (hidden)'!$F$17,1,0),0),0),0),0),0)</f>
        <v>0</v>
      </c>
      <c r="B276" s="60" t="s">
        <v>73</v>
      </c>
      <c r="C276" s="60"/>
      <c r="D276" s="60" t="s">
        <v>59</v>
      </c>
      <c r="E276" s="60" t="s">
        <v>37</v>
      </c>
      <c r="F276" s="152">
        <v>2</v>
      </c>
      <c r="G276" s="60" t="s">
        <v>37</v>
      </c>
      <c r="H276" s="60" t="s">
        <v>81</v>
      </c>
      <c r="I276" s="60" t="s">
        <v>96</v>
      </c>
      <c r="J276" s="61">
        <v>10166</v>
      </c>
      <c r="K276" s="61">
        <v>10008</v>
      </c>
      <c r="L276" s="61">
        <v>10132</v>
      </c>
      <c r="M276" s="61">
        <v>9753</v>
      </c>
      <c r="N276" s="61">
        <v>4087</v>
      </c>
      <c r="O276" s="61">
        <v>6080</v>
      </c>
      <c r="P276" s="61">
        <v>5504</v>
      </c>
      <c r="Q276" s="61">
        <v>5349</v>
      </c>
    </row>
    <row r="277" spans="1:17" x14ac:dyDescent="0.3">
      <c r="A277" s="34">
        <f>IF($B277='Lookup (hidden)'!$F$12,IF($E277='Lookup (hidden)'!$F$13,IF($D277='Lookup (hidden)'!$F$14,IF($F277='Lookup (hidden)'!$F$15,IF($G277='Lookup (hidden)'!$F$16,IF($H277='Lookup (hidden)'!$F$17,1,0),0),0),0),0),0)</f>
        <v>0</v>
      </c>
      <c r="B277" s="60" t="s">
        <v>73</v>
      </c>
      <c r="C277" s="60"/>
      <c r="D277" s="60" t="s">
        <v>59</v>
      </c>
      <c r="E277" s="60" t="s">
        <v>37</v>
      </c>
      <c r="F277" s="152">
        <v>2</v>
      </c>
      <c r="G277" s="60" t="s">
        <v>37</v>
      </c>
      <c r="H277" s="60" t="s">
        <v>81</v>
      </c>
      <c r="I277" s="60" t="s">
        <v>97</v>
      </c>
      <c r="J277" s="61" t="s">
        <v>100</v>
      </c>
      <c r="K277" s="61">
        <v>18</v>
      </c>
      <c r="L277" s="61" t="s">
        <v>100</v>
      </c>
      <c r="M277" s="61">
        <v>1762</v>
      </c>
      <c r="N277" s="61">
        <v>7394</v>
      </c>
      <c r="O277" s="61">
        <v>5825</v>
      </c>
      <c r="P277" s="61">
        <v>7635</v>
      </c>
      <c r="Q277" s="61">
        <v>7717</v>
      </c>
    </row>
    <row r="278" spans="1:17" x14ac:dyDescent="0.3">
      <c r="A278" s="34">
        <f>IF($B278='Lookup (hidden)'!$F$12,IF($E278='Lookup (hidden)'!$F$13,IF($D278='Lookup (hidden)'!$F$14,IF($F278='Lookup (hidden)'!$F$15,IF($G278='Lookup (hidden)'!$F$16,IF($H278='Lookup (hidden)'!$F$17,1,0),0),0),0),0),0)</f>
        <v>0</v>
      </c>
      <c r="B278" s="60" t="s">
        <v>73</v>
      </c>
      <c r="C278" s="60"/>
      <c r="D278" s="60" t="s">
        <v>60</v>
      </c>
      <c r="E278" s="60" t="s">
        <v>37</v>
      </c>
      <c r="F278" s="152">
        <v>2</v>
      </c>
      <c r="G278" s="60" t="s">
        <v>37</v>
      </c>
      <c r="H278" s="60" t="s">
        <v>81</v>
      </c>
      <c r="I278" s="60" t="s">
        <v>96</v>
      </c>
      <c r="J278" s="61">
        <v>2190</v>
      </c>
      <c r="K278" s="61">
        <v>2115</v>
      </c>
      <c r="L278" s="61">
        <v>2341</v>
      </c>
      <c r="M278" s="61">
        <v>1882</v>
      </c>
      <c r="N278" s="61">
        <v>1058</v>
      </c>
      <c r="O278" s="61">
        <v>1459</v>
      </c>
      <c r="P278" s="61">
        <v>1429</v>
      </c>
      <c r="Q278" s="61">
        <v>1361</v>
      </c>
    </row>
    <row r="279" spans="1:17" x14ac:dyDescent="0.3">
      <c r="A279" s="34">
        <f>IF($B279='Lookup (hidden)'!$F$12,IF($E279='Lookup (hidden)'!$F$13,IF($D279='Lookup (hidden)'!$F$14,IF($F279='Lookup (hidden)'!$F$15,IF($G279='Lookup (hidden)'!$F$16,IF($H279='Lookup (hidden)'!$F$17,1,0),0),0),0),0),0)</f>
        <v>0</v>
      </c>
      <c r="B279" s="60" t="s">
        <v>73</v>
      </c>
      <c r="C279" s="60"/>
      <c r="D279" s="60" t="s">
        <v>60</v>
      </c>
      <c r="E279" s="60" t="s">
        <v>37</v>
      </c>
      <c r="F279" s="152">
        <v>2</v>
      </c>
      <c r="G279" s="60" t="s">
        <v>37</v>
      </c>
      <c r="H279" s="60" t="s">
        <v>81</v>
      </c>
      <c r="I279" s="60" t="s">
        <v>97</v>
      </c>
      <c r="J279" s="61" t="s">
        <v>99</v>
      </c>
      <c r="K279" s="61" t="s">
        <v>99</v>
      </c>
      <c r="L279" s="61">
        <v>0</v>
      </c>
      <c r="M279" s="61">
        <v>346</v>
      </c>
      <c r="N279" s="61">
        <v>1679</v>
      </c>
      <c r="O279" s="61">
        <v>1190</v>
      </c>
      <c r="P279" s="61">
        <v>1628</v>
      </c>
      <c r="Q279" s="61">
        <v>1730</v>
      </c>
    </row>
    <row r="280" spans="1:17" x14ac:dyDescent="0.3">
      <c r="A280" s="34">
        <f>IF($B280='Lookup (hidden)'!$F$12,IF($E280='Lookup (hidden)'!$F$13,IF($D280='Lookup (hidden)'!$F$14,IF($F280='Lookup (hidden)'!$F$15,IF($G280='Lookup (hidden)'!$F$16,IF($H280='Lookup (hidden)'!$F$17,1,0),0),0),0),0),0)</f>
        <v>0</v>
      </c>
      <c r="B280" s="60" t="s">
        <v>73</v>
      </c>
      <c r="C280" s="60"/>
      <c r="D280" s="60" t="s">
        <v>58</v>
      </c>
      <c r="E280" s="60" t="s">
        <v>37</v>
      </c>
      <c r="F280" s="152">
        <v>3</v>
      </c>
      <c r="G280" s="60" t="s">
        <v>37</v>
      </c>
      <c r="H280" s="60" t="s">
        <v>81</v>
      </c>
      <c r="I280" s="60" t="s">
        <v>96</v>
      </c>
      <c r="J280" s="61">
        <v>850</v>
      </c>
      <c r="K280" s="61">
        <v>757</v>
      </c>
      <c r="L280" s="61">
        <v>904</v>
      </c>
      <c r="M280" s="61">
        <v>861</v>
      </c>
      <c r="N280" s="61">
        <v>283</v>
      </c>
      <c r="O280" s="61">
        <v>505</v>
      </c>
      <c r="P280" s="61">
        <v>586</v>
      </c>
      <c r="Q280" s="61">
        <v>539</v>
      </c>
    </row>
    <row r="281" spans="1:17" x14ac:dyDescent="0.3">
      <c r="A281" s="34">
        <f>IF($B281='Lookup (hidden)'!$F$12,IF($E281='Lookup (hidden)'!$F$13,IF($D281='Lookup (hidden)'!$F$14,IF($F281='Lookup (hidden)'!$F$15,IF($G281='Lookup (hidden)'!$F$16,IF($H281='Lookup (hidden)'!$F$17,1,0),0),0),0),0),0)</f>
        <v>0</v>
      </c>
      <c r="B281" s="60" t="s">
        <v>73</v>
      </c>
      <c r="C281" s="60"/>
      <c r="D281" s="60" t="s">
        <v>58</v>
      </c>
      <c r="E281" s="60" t="s">
        <v>37</v>
      </c>
      <c r="F281" s="152">
        <v>3</v>
      </c>
      <c r="G281" s="60" t="s">
        <v>37</v>
      </c>
      <c r="H281" s="60" t="s">
        <v>81</v>
      </c>
      <c r="I281" s="60" t="s">
        <v>97</v>
      </c>
      <c r="J281" s="61" t="s">
        <v>99</v>
      </c>
      <c r="K281" s="61" t="s">
        <v>99</v>
      </c>
      <c r="L281" s="61" t="s">
        <v>99</v>
      </c>
      <c r="M281" s="61">
        <v>147</v>
      </c>
      <c r="N281" s="61">
        <v>567</v>
      </c>
      <c r="O281" s="61">
        <v>501</v>
      </c>
      <c r="P281" s="61">
        <v>678</v>
      </c>
      <c r="Q281" s="61">
        <v>674</v>
      </c>
    </row>
    <row r="282" spans="1:17" x14ac:dyDescent="0.3">
      <c r="A282" s="34">
        <f>IF($B282='Lookup (hidden)'!$F$12,IF($E282='Lookup (hidden)'!$F$13,IF($D282='Lookup (hidden)'!$F$14,IF($F282='Lookup (hidden)'!$F$15,IF($G282='Lookup (hidden)'!$F$16,IF($H282='Lookup (hidden)'!$F$17,1,0),0),0),0),0),0)</f>
        <v>0</v>
      </c>
      <c r="B282" s="60" t="s">
        <v>73</v>
      </c>
      <c r="C282" s="60"/>
      <c r="D282" s="60" t="s">
        <v>59</v>
      </c>
      <c r="E282" s="60" t="s">
        <v>37</v>
      </c>
      <c r="F282" s="152">
        <v>3</v>
      </c>
      <c r="G282" s="60" t="s">
        <v>37</v>
      </c>
      <c r="H282" s="60" t="s">
        <v>81</v>
      </c>
      <c r="I282" s="60" t="s">
        <v>96</v>
      </c>
      <c r="J282" s="61">
        <v>10383</v>
      </c>
      <c r="K282" s="61">
        <v>10158</v>
      </c>
      <c r="L282" s="61">
        <v>10380</v>
      </c>
      <c r="M282" s="61">
        <v>9689</v>
      </c>
      <c r="N282" s="61">
        <v>3919</v>
      </c>
      <c r="O282" s="61">
        <v>5958</v>
      </c>
      <c r="P282" s="61">
        <v>5518</v>
      </c>
      <c r="Q282" s="61">
        <v>5276</v>
      </c>
    </row>
    <row r="283" spans="1:17" x14ac:dyDescent="0.3">
      <c r="A283" s="34">
        <f>IF($B283='Lookup (hidden)'!$F$12,IF($E283='Lookup (hidden)'!$F$13,IF($D283='Lookup (hidden)'!$F$14,IF($F283='Lookup (hidden)'!$F$15,IF($G283='Lookup (hidden)'!$F$16,IF($H283='Lookup (hidden)'!$F$17,1,0),0),0),0),0),0)</f>
        <v>0</v>
      </c>
      <c r="B283" s="60" t="s">
        <v>73</v>
      </c>
      <c r="C283" s="60"/>
      <c r="D283" s="60" t="s">
        <v>59</v>
      </c>
      <c r="E283" s="60" t="s">
        <v>37</v>
      </c>
      <c r="F283" s="152">
        <v>3</v>
      </c>
      <c r="G283" s="60" t="s">
        <v>37</v>
      </c>
      <c r="H283" s="60" t="s">
        <v>81</v>
      </c>
      <c r="I283" s="60" t="s">
        <v>97</v>
      </c>
      <c r="J283" s="61">
        <v>18</v>
      </c>
      <c r="K283" s="156" t="s">
        <v>99</v>
      </c>
      <c r="L283" s="61">
        <v>13</v>
      </c>
      <c r="M283" s="61">
        <v>1865</v>
      </c>
      <c r="N283" s="61">
        <v>7774</v>
      </c>
      <c r="O283" s="61">
        <v>6156</v>
      </c>
      <c r="P283" s="61">
        <v>8052</v>
      </c>
      <c r="Q283" s="61">
        <v>7889</v>
      </c>
    </row>
    <row r="284" spans="1:17" x14ac:dyDescent="0.3">
      <c r="A284" s="34">
        <f>IF($B284='Lookup (hidden)'!$F$12,IF($E284='Lookup (hidden)'!$F$13,IF($D284='Lookup (hidden)'!$F$14,IF($F284='Lookup (hidden)'!$F$15,IF($G284='Lookup (hidden)'!$F$16,IF($H284='Lookup (hidden)'!$F$17,1,0),0),0),0),0),0)</f>
        <v>0</v>
      </c>
      <c r="B284" s="60" t="s">
        <v>73</v>
      </c>
      <c r="C284" s="60"/>
      <c r="D284" s="60" t="s">
        <v>60</v>
      </c>
      <c r="E284" s="60" t="s">
        <v>37</v>
      </c>
      <c r="F284" s="152">
        <v>3</v>
      </c>
      <c r="G284" s="60" t="s">
        <v>37</v>
      </c>
      <c r="H284" s="60" t="s">
        <v>81</v>
      </c>
      <c r="I284" s="60" t="s">
        <v>96</v>
      </c>
      <c r="J284" s="61">
        <v>2134</v>
      </c>
      <c r="K284" s="61">
        <v>2001</v>
      </c>
      <c r="L284" s="61">
        <v>2222</v>
      </c>
      <c r="M284" s="61">
        <v>1905</v>
      </c>
      <c r="N284" s="61">
        <v>935</v>
      </c>
      <c r="O284" s="61">
        <v>1411</v>
      </c>
      <c r="P284" s="61">
        <v>1353</v>
      </c>
      <c r="Q284" s="61">
        <v>1172</v>
      </c>
    </row>
    <row r="285" spans="1:17" x14ac:dyDescent="0.3">
      <c r="A285" s="34">
        <f>IF($B285='Lookup (hidden)'!$F$12,IF($E285='Lookup (hidden)'!$F$13,IF($D285='Lookup (hidden)'!$F$14,IF($F285='Lookup (hidden)'!$F$15,IF($G285='Lookup (hidden)'!$F$16,IF($H285='Lookup (hidden)'!$F$17,1,0),0),0),0),0),0)</f>
        <v>0</v>
      </c>
      <c r="B285" s="60" t="s">
        <v>73</v>
      </c>
      <c r="C285" s="60"/>
      <c r="D285" s="60" t="s">
        <v>60</v>
      </c>
      <c r="E285" s="60" t="s">
        <v>37</v>
      </c>
      <c r="F285" s="152">
        <v>3</v>
      </c>
      <c r="G285" s="60" t="s">
        <v>37</v>
      </c>
      <c r="H285" s="60" t="s">
        <v>81</v>
      </c>
      <c r="I285" s="60" t="s">
        <v>97</v>
      </c>
      <c r="J285" s="61" t="s">
        <v>99</v>
      </c>
      <c r="K285" s="61" t="s">
        <v>99</v>
      </c>
      <c r="L285" s="61" t="s">
        <v>99</v>
      </c>
      <c r="M285" s="61">
        <v>349</v>
      </c>
      <c r="N285" s="61">
        <v>1714</v>
      </c>
      <c r="O285" s="61">
        <v>1219</v>
      </c>
      <c r="P285" s="61">
        <v>1686</v>
      </c>
      <c r="Q285" s="61">
        <v>1711</v>
      </c>
    </row>
    <row r="286" spans="1:17" x14ac:dyDescent="0.3">
      <c r="A286" s="34">
        <f>IF($B286='Lookup (hidden)'!$F$12,IF($E286='Lookup (hidden)'!$F$13,IF($D286='Lookup (hidden)'!$F$14,IF($F286='Lookup (hidden)'!$F$15,IF($G286='Lookup (hidden)'!$F$16,IF($H286='Lookup (hidden)'!$F$17,1,0),0),0),0),0),0)</f>
        <v>0</v>
      </c>
      <c r="B286" s="60" t="s">
        <v>73</v>
      </c>
      <c r="C286" s="60"/>
      <c r="D286" s="60" t="s">
        <v>58</v>
      </c>
      <c r="E286" s="60" t="s">
        <v>37</v>
      </c>
      <c r="F286" s="152">
        <v>4</v>
      </c>
      <c r="G286" s="60" t="s">
        <v>37</v>
      </c>
      <c r="H286" s="60" t="s">
        <v>81</v>
      </c>
      <c r="I286" s="60" t="s">
        <v>96</v>
      </c>
      <c r="J286" s="61">
        <v>909</v>
      </c>
      <c r="K286" s="61">
        <v>727</v>
      </c>
      <c r="L286" s="61">
        <v>898</v>
      </c>
      <c r="M286" s="61">
        <v>849</v>
      </c>
      <c r="N286" s="61">
        <v>291</v>
      </c>
      <c r="O286" s="61">
        <v>540</v>
      </c>
      <c r="P286" s="61">
        <v>646</v>
      </c>
      <c r="Q286" s="61">
        <v>583</v>
      </c>
    </row>
    <row r="287" spans="1:17" x14ac:dyDescent="0.3">
      <c r="A287" s="34">
        <f>IF($B287='Lookup (hidden)'!$F$12,IF($E287='Lookup (hidden)'!$F$13,IF($D287='Lookup (hidden)'!$F$14,IF($F287='Lookup (hidden)'!$F$15,IF($G287='Lookup (hidden)'!$F$16,IF($H287='Lookup (hidden)'!$F$17,1,0),0),0),0),0),0)</f>
        <v>0</v>
      </c>
      <c r="B287" s="60" t="s">
        <v>73</v>
      </c>
      <c r="C287" s="60"/>
      <c r="D287" s="60" t="s">
        <v>58</v>
      </c>
      <c r="E287" s="60" t="s">
        <v>37</v>
      </c>
      <c r="F287" s="152">
        <v>4</v>
      </c>
      <c r="G287" s="60" t="s">
        <v>37</v>
      </c>
      <c r="H287" s="60" t="s">
        <v>81</v>
      </c>
      <c r="I287" s="60" t="s">
        <v>97</v>
      </c>
      <c r="J287" s="61" t="s">
        <v>99</v>
      </c>
      <c r="K287" s="61" t="s">
        <v>99</v>
      </c>
      <c r="L287" s="61" t="s">
        <v>99</v>
      </c>
      <c r="M287" s="61">
        <v>166</v>
      </c>
      <c r="N287" s="61">
        <v>596</v>
      </c>
      <c r="O287" s="61">
        <v>567</v>
      </c>
      <c r="P287" s="61">
        <v>742</v>
      </c>
      <c r="Q287" s="61">
        <v>766</v>
      </c>
    </row>
    <row r="288" spans="1:17" x14ac:dyDescent="0.3">
      <c r="A288" s="34">
        <f>IF($B288='Lookup (hidden)'!$F$12,IF($E288='Lookup (hidden)'!$F$13,IF($D288='Lookup (hidden)'!$F$14,IF($F288='Lookup (hidden)'!$F$15,IF($G288='Lookup (hidden)'!$F$16,IF($H288='Lookup (hidden)'!$F$17,1,0),0),0),0),0),0)</f>
        <v>0</v>
      </c>
      <c r="B288" s="60" t="s">
        <v>73</v>
      </c>
      <c r="C288" s="60"/>
      <c r="D288" s="60" t="s">
        <v>59</v>
      </c>
      <c r="E288" s="60" t="s">
        <v>37</v>
      </c>
      <c r="F288" s="152">
        <v>4</v>
      </c>
      <c r="G288" s="60" t="s">
        <v>37</v>
      </c>
      <c r="H288" s="60" t="s">
        <v>81</v>
      </c>
      <c r="I288" s="60" t="s">
        <v>96</v>
      </c>
      <c r="J288" s="61">
        <v>10041</v>
      </c>
      <c r="K288" s="61">
        <v>9763</v>
      </c>
      <c r="L288" s="61">
        <v>10210</v>
      </c>
      <c r="M288" s="61">
        <v>9576</v>
      </c>
      <c r="N288" s="61">
        <v>3707</v>
      </c>
      <c r="O288" s="61">
        <v>5799</v>
      </c>
      <c r="P288" s="61">
        <v>5344</v>
      </c>
      <c r="Q288" s="61">
        <v>5056</v>
      </c>
    </row>
    <row r="289" spans="1:17" x14ac:dyDescent="0.3">
      <c r="A289" s="34">
        <f>IF($B289='Lookup (hidden)'!$F$12,IF($E289='Lookup (hidden)'!$F$13,IF($D289='Lookup (hidden)'!$F$14,IF($F289='Lookup (hidden)'!$F$15,IF($G289='Lookup (hidden)'!$F$16,IF($H289='Lookup (hidden)'!$F$17,1,0),0),0),0),0),0)</f>
        <v>0</v>
      </c>
      <c r="B289" s="60" t="s">
        <v>73</v>
      </c>
      <c r="C289" s="60"/>
      <c r="D289" s="60" t="s">
        <v>59</v>
      </c>
      <c r="E289" s="60" t="s">
        <v>37</v>
      </c>
      <c r="F289" s="152">
        <v>4</v>
      </c>
      <c r="G289" s="60" t="s">
        <v>37</v>
      </c>
      <c r="H289" s="60" t="s">
        <v>81</v>
      </c>
      <c r="I289" s="60" t="s">
        <v>97</v>
      </c>
      <c r="J289" s="61">
        <v>9</v>
      </c>
      <c r="K289" s="61" t="s">
        <v>100</v>
      </c>
      <c r="L289" s="61" t="s">
        <v>100</v>
      </c>
      <c r="M289" s="61">
        <v>1756</v>
      </c>
      <c r="N289" s="61">
        <v>7442</v>
      </c>
      <c r="O289" s="61">
        <v>5899</v>
      </c>
      <c r="P289" s="61">
        <v>7916</v>
      </c>
      <c r="Q289" s="61">
        <v>7916</v>
      </c>
    </row>
    <row r="290" spans="1:17" x14ac:dyDescent="0.3">
      <c r="A290" s="34">
        <f>IF($B290='Lookup (hidden)'!$F$12,IF($E290='Lookup (hidden)'!$F$13,IF($D290='Lookup (hidden)'!$F$14,IF($F290='Lookup (hidden)'!$F$15,IF($G290='Lookup (hidden)'!$F$16,IF($H290='Lookup (hidden)'!$F$17,1,0),0),0),0),0),0)</f>
        <v>0</v>
      </c>
      <c r="B290" s="60" t="s">
        <v>73</v>
      </c>
      <c r="C290" s="60"/>
      <c r="D290" s="60" t="s">
        <v>60</v>
      </c>
      <c r="E290" s="60" t="s">
        <v>37</v>
      </c>
      <c r="F290" s="152">
        <v>4</v>
      </c>
      <c r="G290" s="60" t="s">
        <v>37</v>
      </c>
      <c r="H290" s="60" t="s">
        <v>81</v>
      </c>
      <c r="I290" s="60" t="s">
        <v>96</v>
      </c>
      <c r="J290" s="61">
        <v>2011</v>
      </c>
      <c r="K290" s="61">
        <v>1945</v>
      </c>
      <c r="L290" s="61">
        <v>2097</v>
      </c>
      <c r="M290" s="61">
        <v>1726</v>
      </c>
      <c r="N290" s="61">
        <v>891</v>
      </c>
      <c r="O290" s="61">
        <v>1303</v>
      </c>
      <c r="P290" s="61">
        <v>1273</v>
      </c>
      <c r="Q290" s="61">
        <v>1174</v>
      </c>
    </row>
    <row r="291" spans="1:17" x14ac:dyDescent="0.3">
      <c r="A291" s="34">
        <f>IF($B291='Lookup (hidden)'!$F$12,IF($E291='Lookup (hidden)'!$F$13,IF($D291='Lookup (hidden)'!$F$14,IF($F291='Lookup (hidden)'!$F$15,IF($G291='Lookup (hidden)'!$F$16,IF($H291='Lookup (hidden)'!$F$17,1,0),0),0),0),0),0)</f>
        <v>0</v>
      </c>
      <c r="B291" s="60" t="s">
        <v>73</v>
      </c>
      <c r="C291" s="60"/>
      <c r="D291" s="60" t="s">
        <v>60</v>
      </c>
      <c r="E291" s="60" t="s">
        <v>37</v>
      </c>
      <c r="F291" s="152">
        <v>4</v>
      </c>
      <c r="G291" s="60" t="s">
        <v>37</v>
      </c>
      <c r="H291" s="60" t="s">
        <v>81</v>
      </c>
      <c r="I291" s="60" t="s">
        <v>97</v>
      </c>
      <c r="J291" s="61" t="s">
        <v>99</v>
      </c>
      <c r="K291" s="61" t="s">
        <v>99</v>
      </c>
      <c r="L291" s="61" t="s">
        <v>99</v>
      </c>
      <c r="M291" s="61">
        <v>321</v>
      </c>
      <c r="N291" s="61">
        <v>1523</v>
      </c>
      <c r="O291" s="61">
        <v>1080</v>
      </c>
      <c r="P291" s="61">
        <v>1570</v>
      </c>
      <c r="Q291" s="61">
        <v>1640</v>
      </c>
    </row>
    <row r="292" spans="1:17" x14ac:dyDescent="0.3">
      <c r="A292" s="34">
        <f>IF($B292='Lookup (hidden)'!$F$12,IF($E292='Lookup (hidden)'!$F$13,IF($D292='Lookup (hidden)'!$F$14,IF($F292='Lookup (hidden)'!$F$15,IF($G292='Lookup (hidden)'!$F$16,IF($H292='Lookup (hidden)'!$F$17,1,0),0),0),0),0),0)</f>
        <v>0</v>
      </c>
      <c r="B292" s="60" t="s">
        <v>73</v>
      </c>
      <c r="C292" s="60"/>
      <c r="D292" s="60" t="s">
        <v>58</v>
      </c>
      <c r="E292" s="60" t="s">
        <v>37</v>
      </c>
      <c r="F292" s="152">
        <v>5</v>
      </c>
      <c r="G292" s="60" t="s">
        <v>37</v>
      </c>
      <c r="H292" s="60" t="s">
        <v>81</v>
      </c>
      <c r="I292" s="60" t="s">
        <v>96</v>
      </c>
      <c r="J292" s="61">
        <v>932</v>
      </c>
      <c r="K292" s="61">
        <v>853</v>
      </c>
      <c r="L292" s="61">
        <v>1007</v>
      </c>
      <c r="M292" s="61">
        <v>919</v>
      </c>
      <c r="N292" s="61">
        <v>301</v>
      </c>
      <c r="O292" s="61">
        <v>579</v>
      </c>
      <c r="P292" s="61">
        <v>672</v>
      </c>
      <c r="Q292" s="61">
        <v>602</v>
      </c>
    </row>
    <row r="293" spans="1:17" x14ac:dyDescent="0.3">
      <c r="A293" s="34">
        <f>IF($B293='Lookup (hidden)'!$F$12,IF($E293='Lookup (hidden)'!$F$13,IF($D293='Lookup (hidden)'!$F$14,IF($F293='Lookup (hidden)'!$F$15,IF($G293='Lookup (hidden)'!$F$16,IF($H293='Lookup (hidden)'!$F$17,1,0),0),0),0),0),0)</f>
        <v>0</v>
      </c>
      <c r="B293" s="60" t="s">
        <v>73</v>
      </c>
      <c r="C293" s="60"/>
      <c r="D293" s="60" t="s">
        <v>58</v>
      </c>
      <c r="E293" s="60" t="s">
        <v>37</v>
      </c>
      <c r="F293" s="152">
        <v>5</v>
      </c>
      <c r="G293" s="60" t="s">
        <v>37</v>
      </c>
      <c r="H293" s="60" t="s">
        <v>81</v>
      </c>
      <c r="I293" s="60" t="s">
        <v>97</v>
      </c>
      <c r="J293" s="61" t="s">
        <v>99</v>
      </c>
      <c r="K293" s="61">
        <v>0</v>
      </c>
      <c r="L293" s="61" t="s">
        <v>99</v>
      </c>
      <c r="M293" s="61">
        <v>178</v>
      </c>
      <c r="N293" s="61">
        <v>716</v>
      </c>
      <c r="O293" s="61">
        <v>631</v>
      </c>
      <c r="P293" s="61">
        <v>801</v>
      </c>
      <c r="Q293" s="61">
        <v>803</v>
      </c>
    </row>
    <row r="294" spans="1:17" x14ac:dyDescent="0.3">
      <c r="A294" s="34">
        <f>IF($B294='Lookup (hidden)'!$F$12,IF($E294='Lookup (hidden)'!$F$13,IF($D294='Lookup (hidden)'!$F$14,IF($F294='Lookup (hidden)'!$F$15,IF($G294='Lookup (hidden)'!$F$16,IF($H294='Lookup (hidden)'!$F$17,1,0),0),0),0),0),0)</f>
        <v>0</v>
      </c>
      <c r="B294" s="60" t="s">
        <v>73</v>
      </c>
      <c r="C294" s="60"/>
      <c r="D294" s="60" t="s">
        <v>59</v>
      </c>
      <c r="E294" s="60" t="s">
        <v>37</v>
      </c>
      <c r="F294" s="152">
        <v>5</v>
      </c>
      <c r="G294" s="60" t="s">
        <v>37</v>
      </c>
      <c r="H294" s="60" t="s">
        <v>81</v>
      </c>
      <c r="I294" s="60" t="s">
        <v>96</v>
      </c>
      <c r="J294" s="61">
        <v>9948</v>
      </c>
      <c r="K294" s="61">
        <v>9532</v>
      </c>
      <c r="L294" s="61">
        <v>9979</v>
      </c>
      <c r="M294" s="61">
        <v>9307</v>
      </c>
      <c r="N294" s="61">
        <v>3541</v>
      </c>
      <c r="O294" s="61">
        <v>5495</v>
      </c>
      <c r="P294" s="61">
        <v>5054</v>
      </c>
      <c r="Q294" s="61">
        <v>4725</v>
      </c>
    </row>
    <row r="295" spans="1:17" x14ac:dyDescent="0.3">
      <c r="A295" s="34">
        <f>IF($B295='Lookup (hidden)'!$F$12,IF($E295='Lookup (hidden)'!$F$13,IF($D295='Lookup (hidden)'!$F$14,IF($F295='Lookup (hidden)'!$F$15,IF($G295='Lookup (hidden)'!$F$16,IF($H295='Lookup (hidden)'!$F$17,1,0),0),0),0),0),0)</f>
        <v>0</v>
      </c>
      <c r="B295" s="60" t="s">
        <v>73</v>
      </c>
      <c r="C295" s="60"/>
      <c r="D295" s="60" t="s">
        <v>59</v>
      </c>
      <c r="E295" s="60" t="s">
        <v>37</v>
      </c>
      <c r="F295" s="152">
        <v>5</v>
      </c>
      <c r="G295" s="60" t="s">
        <v>37</v>
      </c>
      <c r="H295" s="60" t="s">
        <v>81</v>
      </c>
      <c r="I295" s="60" t="s">
        <v>97</v>
      </c>
      <c r="J295" s="61" t="s">
        <v>100</v>
      </c>
      <c r="K295" s="61" t="s">
        <v>100</v>
      </c>
      <c r="L295" s="61" t="s">
        <v>100</v>
      </c>
      <c r="M295" s="61">
        <v>1842</v>
      </c>
      <c r="N295" s="61">
        <v>7520</v>
      </c>
      <c r="O295" s="61">
        <v>5850</v>
      </c>
      <c r="P295" s="61">
        <v>7606</v>
      </c>
      <c r="Q295" s="61">
        <v>7652</v>
      </c>
    </row>
    <row r="296" spans="1:17" x14ac:dyDescent="0.3">
      <c r="A296" s="34">
        <f>IF($B296='Lookup (hidden)'!$F$12,IF($E296='Lookup (hidden)'!$F$13,IF($D296='Lookup (hidden)'!$F$14,IF($F296='Lookup (hidden)'!$F$15,IF($G296='Lookup (hidden)'!$F$16,IF($H296='Lookup (hidden)'!$F$17,1,0),0),0),0),0),0)</f>
        <v>0</v>
      </c>
      <c r="B296" s="60" t="s">
        <v>73</v>
      </c>
      <c r="C296" s="60"/>
      <c r="D296" s="60" t="s">
        <v>60</v>
      </c>
      <c r="E296" s="60" t="s">
        <v>37</v>
      </c>
      <c r="F296" s="152">
        <v>5</v>
      </c>
      <c r="G296" s="60" t="s">
        <v>37</v>
      </c>
      <c r="H296" s="60" t="s">
        <v>81</v>
      </c>
      <c r="I296" s="60" t="s">
        <v>96</v>
      </c>
      <c r="J296" s="61">
        <v>2148</v>
      </c>
      <c r="K296" s="61">
        <v>2096</v>
      </c>
      <c r="L296" s="61">
        <v>2252</v>
      </c>
      <c r="M296" s="61">
        <v>1771</v>
      </c>
      <c r="N296" s="61">
        <v>931</v>
      </c>
      <c r="O296" s="61">
        <v>1384</v>
      </c>
      <c r="P296" s="61">
        <v>1463</v>
      </c>
      <c r="Q296" s="61">
        <v>1234</v>
      </c>
    </row>
    <row r="297" spans="1:17" x14ac:dyDescent="0.3">
      <c r="A297" s="34">
        <f>IF($B297='Lookup (hidden)'!$F$12,IF($E297='Lookup (hidden)'!$F$13,IF($D297='Lookup (hidden)'!$F$14,IF($F297='Lookup (hidden)'!$F$15,IF($G297='Lookup (hidden)'!$F$16,IF($H297='Lookup (hidden)'!$F$17,1,0),0),0),0),0),0)</f>
        <v>0</v>
      </c>
      <c r="B297" s="60" t="s">
        <v>73</v>
      </c>
      <c r="C297" s="60"/>
      <c r="D297" s="60" t="s">
        <v>60</v>
      </c>
      <c r="E297" s="60" t="s">
        <v>37</v>
      </c>
      <c r="F297" s="152">
        <v>5</v>
      </c>
      <c r="G297" s="60" t="s">
        <v>37</v>
      </c>
      <c r="H297" s="60" t="s">
        <v>81</v>
      </c>
      <c r="I297" s="60" t="s">
        <v>97</v>
      </c>
      <c r="J297" s="61">
        <v>0</v>
      </c>
      <c r="K297" s="61" t="s">
        <v>99</v>
      </c>
      <c r="L297" s="61">
        <v>0</v>
      </c>
      <c r="M297" s="61">
        <v>349</v>
      </c>
      <c r="N297" s="61">
        <v>1660</v>
      </c>
      <c r="O297" s="61">
        <v>1222</v>
      </c>
      <c r="P297" s="61">
        <v>1754</v>
      </c>
      <c r="Q297" s="61">
        <v>1724</v>
      </c>
    </row>
    <row r="298" spans="1:17" x14ac:dyDescent="0.3">
      <c r="A298" s="34">
        <f>IF($B298='Lookup (hidden)'!$F$12,IF($E298='Lookup (hidden)'!$F$13,IF($D298='Lookup (hidden)'!$F$14,IF($F298='Lookup (hidden)'!$F$15,IF($G298='Lookup (hidden)'!$F$16,IF($H298='Lookup (hidden)'!$F$17,1,0),0),0),0),0),0)</f>
        <v>0</v>
      </c>
      <c r="B298" s="60" t="s">
        <v>69</v>
      </c>
      <c r="C298" s="60"/>
      <c r="D298" s="60" t="s">
        <v>58</v>
      </c>
      <c r="E298" s="60" t="s">
        <v>37</v>
      </c>
      <c r="F298" s="152">
        <v>1</v>
      </c>
      <c r="G298" s="60" t="s">
        <v>37</v>
      </c>
      <c r="H298" s="60" t="s">
        <v>81</v>
      </c>
      <c r="I298" s="60" t="s">
        <v>96</v>
      </c>
      <c r="J298" s="61">
        <v>9427</v>
      </c>
      <c r="K298" s="61">
        <v>8133</v>
      </c>
      <c r="L298" s="61">
        <v>9562</v>
      </c>
      <c r="M298" s="61">
        <v>8869</v>
      </c>
      <c r="N298" s="61">
        <v>2294</v>
      </c>
      <c r="O298" s="61">
        <v>3758</v>
      </c>
      <c r="P298" s="61">
        <v>4603</v>
      </c>
      <c r="Q298" s="61">
        <v>4444</v>
      </c>
    </row>
    <row r="299" spans="1:17" x14ac:dyDescent="0.3">
      <c r="A299" s="34">
        <f>IF($B299='Lookup (hidden)'!$F$12,IF($E299='Lookup (hidden)'!$F$13,IF($D299='Lookup (hidden)'!$F$14,IF($F299='Lookup (hidden)'!$F$15,IF($G299='Lookup (hidden)'!$F$16,IF($H299='Lookup (hidden)'!$F$17,1,0),0),0),0),0),0)</f>
        <v>0</v>
      </c>
      <c r="B299" s="60" t="s">
        <v>69</v>
      </c>
      <c r="C299" s="60"/>
      <c r="D299" s="60" t="s">
        <v>58</v>
      </c>
      <c r="E299" s="60" t="s">
        <v>37</v>
      </c>
      <c r="F299" s="152">
        <v>1</v>
      </c>
      <c r="G299" s="60" t="s">
        <v>37</v>
      </c>
      <c r="H299" s="60" t="s">
        <v>81</v>
      </c>
      <c r="I299" s="60" t="s">
        <v>97</v>
      </c>
      <c r="J299" s="61">
        <v>165</v>
      </c>
      <c r="K299" s="61">
        <v>136</v>
      </c>
      <c r="L299" s="61">
        <v>189</v>
      </c>
      <c r="M299" s="61">
        <v>1341</v>
      </c>
      <c r="N299" s="61">
        <v>5555</v>
      </c>
      <c r="O299" s="61">
        <v>5341</v>
      </c>
      <c r="P299" s="61">
        <v>6229</v>
      </c>
      <c r="Q299" s="61">
        <v>7122</v>
      </c>
    </row>
    <row r="300" spans="1:17" x14ac:dyDescent="0.3">
      <c r="A300" s="34">
        <f>IF($B300='Lookup (hidden)'!$F$12,IF($E300='Lookup (hidden)'!$F$13,IF($D300='Lookup (hidden)'!$F$14,IF($F300='Lookup (hidden)'!$F$15,IF($G300='Lookup (hidden)'!$F$16,IF($H300='Lookup (hidden)'!$F$17,1,0),0),0),0),0),0)</f>
        <v>0</v>
      </c>
      <c r="B300" s="60" t="s">
        <v>69</v>
      </c>
      <c r="C300" s="60"/>
      <c r="D300" s="60" t="s">
        <v>59</v>
      </c>
      <c r="E300" s="60" t="s">
        <v>37</v>
      </c>
      <c r="F300" s="152">
        <v>1</v>
      </c>
      <c r="G300" s="60" t="s">
        <v>37</v>
      </c>
      <c r="H300" s="60" t="s">
        <v>81</v>
      </c>
      <c r="I300" s="60" t="s">
        <v>96</v>
      </c>
      <c r="J300" s="61">
        <v>125018</v>
      </c>
      <c r="K300" s="61">
        <v>122364</v>
      </c>
      <c r="L300" s="61">
        <v>122745</v>
      </c>
      <c r="M300" s="61">
        <v>115186</v>
      </c>
      <c r="N300" s="61">
        <v>35461</v>
      </c>
      <c r="O300" s="61">
        <v>51054</v>
      </c>
      <c r="P300" s="61">
        <v>52602</v>
      </c>
      <c r="Q300" s="61">
        <v>48756</v>
      </c>
    </row>
    <row r="301" spans="1:17" x14ac:dyDescent="0.3">
      <c r="A301" s="34">
        <f>IF($B301='Lookup (hidden)'!$F$12,IF($E301='Lookup (hidden)'!$F$13,IF($D301='Lookup (hidden)'!$F$14,IF($F301='Lookup (hidden)'!$F$15,IF($G301='Lookup (hidden)'!$F$16,IF($H301='Lookup (hidden)'!$F$17,1,0),0),0),0),0),0)</f>
        <v>0</v>
      </c>
      <c r="B301" s="60" t="s">
        <v>69</v>
      </c>
      <c r="C301" s="60"/>
      <c r="D301" s="60" t="s">
        <v>59</v>
      </c>
      <c r="E301" s="60" t="s">
        <v>37</v>
      </c>
      <c r="F301" s="152">
        <v>1</v>
      </c>
      <c r="G301" s="60" t="s">
        <v>37</v>
      </c>
      <c r="H301" s="60" t="s">
        <v>81</v>
      </c>
      <c r="I301" s="60" t="s">
        <v>97</v>
      </c>
      <c r="J301" s="61">
        <v>2330</v>
      </c>
      <c r="K301" s="61">
        <v>2531</v>
      </c>
      <c r="L301" s="61">
        <v>2651</v>
      </c>
      <c r="M301" s="61">
        <v>25970</v>
      </c>
      <c r="N301" s="61">
        <v>97944</v>
      </c>
      <c r="O301" s="61">
        <v>91293</v>
      </c>
      <c r="P301" s="61">
        <v>94263</v>
      </c>
      <c r="Q301" s="61">
        <v>103461</v>
      </c>
    </row>
    <row r="302" spans="1:17" x14ac:dyDescent="0.3">
      <c r="A302" s="34">
        <f>IF($B302='Lookup (hidden)'!$F$12,IF($E302='Lookup (hidden)'!$F$13,IF($D302='Lookup (hidden)'!$F$14,IF($F302='Lookup (hidden)'!$F$15,IF($G302='Lookup (hidden)'!$F$16,IF($H302='Lookup (hidden)'!$F$17,1,0),0),0),0),0),0)</f>
        <v>0</v>
      </c>
      <c r="B302" s="60" t="s">
        <v>69</v>
      </c>
      <c r="C302" s="60"/>
      <c r="D302" s="60" t="s">
        <v>60</v>
      </c>
      <c r="E302" s="60" t="s">
        <v>37</v>
      </c>
      <c r="F302" s="152">
        <v>1</v>
      </c>
      <c r="G302" s="60" t="s">
        <v>37</v>
      </c>
      <c r="H302" s="60" t="s">
        <v>81</v>
      </c>
      <c r="I302" s="60" t="s">
        <v>96</v>
      </c>
      <c r="J302" s="61">
        <v>26017</v>
      </c>
      <c r="K302" s="61">
        <v>25202</v>
      </c>
      <c r="L302" s="61">
        <v>25411</v>
      </c>
      <c r="M302" s="61">
        <v>22018</v>
      </c>
      <c r="N302" s="61">
        <v>8256</v>
      </c>
      <c r="O302" s="61">
        <v>11989</v>
      </c>
      <c r="P302" s="61">
        <v>12691</v>
      </c>
      <c r="Q302" s="61">
        <v>11431</v>
      </c>
    </row>
    <row r="303" spans="1:17" x14ac:dyDescent="0.3">
      <c r="A303" s="34">
        <f>IF($B303='Lookup (hidden)'!$F$12,IF($E303='Lookup (hidden)'!$F$13,IF($D303='Lookup (hidden)'!$F$14,IF($F303='Lookup (hidden)'!$F$15,IF($G303='Lookup (hidden)'!$F$16,IF($H303='Lookup (hidden)'!$F$17,1,0),0),0),0),0),0)</f>
        <v>0</v>
      </c>
      <c r="B303" s="60" t="s">
        <v>69</v>
      </c>
      <c r="C303" s="60"/>
      <c r="D303" s="60" t="s">
        <v>60</v>
      </c>
      <c r="E303" s="60" t="s">
        <v>37</v>
      </c>
      <c r="F303" s="152">
        <v>1</v>
      </c>
      <c r="G303" s="60" t="s">
        <v>37</v>
      </c>
      <c r="H303" s="60" t="s">
        <v>81</v>
      </c>
      <c r="I303" s="60" t="s">
        <v>97</v>
      </c>
      <c r="J303" s="61">
        <v>210</v>
      </c>
      <c r="K303" s="61">
        <v>225</v>
      </c>
      <c r="L303" s="61">
        <v>233</v>
      </c>
      <c r="M303" s="61">
        <v>4843</v>
      </c>
      <c r="N303" s="61">
        <v>22800</v>
      </c>
      <c r="O303" s="61">
        <v>19383</v>
      </c>
      <c r="P303" s="61">
        <v>19456</v>
      </c>
      <c r="Q303" s="61">
        <v>21896</v>
      </c>
    </row>
    <row r="304" spans="1:17" x14ac:dyDescent="0.3">
      <c r="A304" s="34">
        <f>IF($B304='Lookup (hidden)'!$F$12,IF($E304='Lookup (hidden)'!$F$13,IF($D304='Lookup (hidden)'!$F$14,IF($F304='Lookup (hidden)'!$F$15,IF($G304='Lookup (hidden)'!$F$16,IF($H304='Lookup (hidden)'!$F$17,1,0),0),0),0),0),0)</f>
        <v>0</v>
      </c>
      <c r="B304" s="60" t="s">
        <v>69</v>
      </c>
      <c r="C304" s="60"/>
      <c r="D304" s="60" t="s">
        <v>58</v>
      </c>
      <c r="E304" s="60" t="s">
        <v>37</v>
      </c>
      <c r="F304" s="152">
        <v>2</v>
      </c>
      <c r="G304" s="60" t="s">
        <v>37</v>
      </c>
      <c r="H304" s="60" t="s">
        <v>81</v>
      </c>
      <c r="I304" s="60" t="s">
        <v>96</v>
      </c>
      <c r="J304" s="61">
        <v>10136</v>
      </c>
      <c r="K304" s="61">
        <v>8788</v>
      </c>
      <c r="L304" s="61">
        <v>10356</v>
      </c>
      <c r="M304" s="61">
        <v>9550</v>
      </c>
      <c r="N304" s="61">
        <v>2195</v>
      </c>
      <c r="O304" s="61">
        <v>3748</v>
      </c>
      <c r="P304" s="61">
        <v>4777</v>
      </c>
      <c r="Q304" s="61">
        <v>4498</v>
      </c>
    </row>
    <row r="305" spans="1:17" x14ac:dyDescent="0.3">
      <c r="A305" s="34">
        <f>IF($B305='Lookup (hidden)'!$F$12,IF($E305='Lookup (hidden)'!$F$13,IF($D305='Lookup (hidden)'!$F$14,IF($F305='Lookup (hidden)'!$F$15,IF($G305='Lookup (hidden)'!$F$16,IF($H305='Lookup (hidden)'!$F$17,1,0),0),0),0),0),0)</f>
        <v>0</v>
      </c>
      <c r="B305" s="60" t="s">
        <v>69</v>
      </c>
      <c r="C305" s="60"/>
      <c r="D305" s="60" t="s">
        <v>58</v>
      </c>
      <c r="E305" s="60" t="s">
        <v>37</v>
      </c>
      <c r="F305" s="152">
        <v>2</v>
      </c>
      <c r="G305" s="60" t="s">
        <v>37</v>
      </c>
      <c r="H305" s="60" t="s">
        <v>81</v>
      </c>
      <c r="I305" s="60" t="s">
        <v>97</v>
      </c>
      <c r="J305" s="61">
        <v>150</v>
      </c>
      <c r="K305" s="61">
        <v>135</v>
      </c>
      <c r="L305" s="61">
        <v>153</v>
      </c>
      <c r="M305" s="61">
        <v>1538</v>
      </c>
      <c r="N305" s="61">
        <v>6233</v>
      </c>
      <c r="O305" s="61">
        <v>6152</v>
      </c>
      <c r="P305" s="61">
        <v>7279</v>
      </c>
      <c r="Q305" s="61">
        <v>8311</v>
      </c>
    </row>
    <row r="306" spans="1:17" x14ac:dyDescent="0.3">
      <c r="A306" s="34">
        <f>IF($B306='Lookup (hidden)'!$F$12,IF($E306='Lookup (hidden)'!$F$13,IF($D306='Lookup (hidden)'!$F$14,IF($F306='Lookup (hidden)'!$F$15,IF($G306='Lookup (hidden)'!$F$16,IF($H306='Lookup (hidden)'!$F$17,1,0),0),0),0),0),0)</f>
        <v>0</v>
      </c>
      <c r="B306" s="60" t="s">
        <v>69</v>
      </c>
      <c r="C306" s="60"/>
      <c r="D306" s="60" t="s">
        <v>59</v>
      </c>
      <c r="E306" s="60" t="s">
        <v>37</v>
      </c>
      <c r="F306" s="152">
        <v>2</v>
      </c>
      <c r="G306" s="60" t="s">
        <v>37</v>
      </c>
      <c r="H306" s="60" t="s">
        <v>81</v>
      </c>
      <c r="I306" s="60" t="s">
        <v>96</v>
      </c>
      <c r="J306" s="61">
        <v>118592</v>
      </c>
      <c r="K306" s="61">
        <v>115352</v>
      </c>
      <c r="L306" s="61">
        <v>117055</v>
      </c>
      <c r="M306" s="61">
        <v>109199</v>
      </c>
      <c r="N306" s="61">
        <v>29923</v>
      </c>
      <c r="O306" s="61">
        <v>45011</v>
      </c>
      <c r="P306" s="61">
        <v>46614</v>
      </c>
      <c r="Q306" s="61">
        <v>42770</v>
      </c>
    </row>
    <row r="307" spans="1:17" x14ac:dyDescent="0.3">
      <c r="A307" s="34">
        <f>IF($B307='Lookup (hidden)'!$F$12,IF($E307='Lookup (hidden)'!$F$13,IF($D307='Lookup (hidden)'!$F$14,IF($F307='Lookup (hidden)'!$F$15,IF($G307='Lookup (hidden)'!$F$16,IF($H307='Lookup (hidden)'!$F$17,1,0),0),0),0),0),0)</f>
        <v>0</v>
      </c>
      <c r="B307" s="60" t="s">
        <v>69</v>
      </c>
      <c r="C307" s="60"/>
      <c r="D307" s="60" t="s">
        <v>59</v>
      </c>
      <c r="E307" s="60" t="s">
        <v>37</v>
      </c>
      <c r="F307" s="152">
        <v>2</v>
      </c>
      <c r="G307" s="60" t="s">
        <v>37</v>
      </c>
      <c r="H307" s="60" t="s">
        <v>81</v>
      </c>
      <c r="I307" s="60" t="s">
        <v>97</v>
      </c>
      <c r="J307" s="61">
        <v>2017</v>
      </c>
      <c r="K307" s="61">
        <v>1971</v>
      </c>
      <c r="L307" s="61">
        <v>2340</v>
      </c>
      <c r="M307" s="61">
        <v>26176</v>
      </c>
      <c r="N307" s="61">
        <v>96627</v>
      </c>
      <c r="O307" s="61">
        <v>91274</v>
      </c>
      <c r="P307" s="61">
        <v>94339</v>
      </c>
      <c r="Q307" s="61">
        <v>104099</v>
      </c>
    </row>
    <row r="308" spans="1:17" x14ac:dyDescent="0.3">
      <c r="A308" s="34">
        <f>IF($B308='Lookup (hidden)'!$F$12,IF($E308='Lookup (hidden)'!$F$13,IF($D308='Lookup (hidden)'!$F$14,IF($F308='Lookup (hidden)'!$F$15,IF($G308='Lookup (hidden)'!$F$16,IF($H308='Lookup (hidden)'!$F$17,1,0),0),0),0),0),0)</f>
        <v>0</v>
      </c>
      <c r="B308" s="60" t="s">
        <v>69</v>
      </c>
      <c r="C308" s="60"/>
      <c r="D308" s="60" t="s">
        <v>60</v>
      </c>
      <c r="E308" s="60" t="s">
        <v>37</v>
      </c>
      <c r="F308" s="152">
        <v>2</v>
      </c>
      <c r="G308" s="60" t="s">
        <v>37</v>
      </c>
      <c r="H308" s="60" t="s">
        <v>81</v>
      </c>
      <c r="I308" s="60" t="s">
        <v>96</v>
      </c>
      <c r="J308" s="61">
        <v>25375</v>
      </c>
      <c r="K308" s="61">
        <v>24683</v>
      </c>
      <c r="L308" s="61">
        <v>24435</v>
      </c>
      <c r="M308" s="61">
        <v>21126</v>
      </c>
      <c r="N308" s="61">
        <v>7490</v>
      </c>
      <c r="O308" s="61">
        <v>11028</v>
      </c>
      <c r="P308" s="61">
        <v>12091</v>
      </c>
      <c r="Q308" s="61">
        <v>10781</v>
      </c>
    </row>
    <row r="309" spans="1:17" x14ac:dyDescent="0.3">
      <c r="A309" s="34">
        <f>IF($B309='Lookup (hidden)'!$F$12,IF($E309='Lookup (hidden)'!$F$13,IF($D309='Lookup (hidden)'!$F$14,IF($F309='Lookup (hidden)'!$F$15,IF($G309='Lookup (hidden)'!$F$16,IF($H309='Lookup (hidden)'!$F$17,1,0),0),0),0),0),0)</f>
        <v>0</v>
      </c>
      <c r="B309" s="60" t="s">
        <v>69</v>
      </c>
      <c r="C309" s="60"/>
      <c r="D309" s="60" t="s">
        <v>60</v>
      </c>
      <c r="E309" s="60" t="s">
        <v>37</v>
      </c>
      <c r="F309" s="152">
        <v>2</v>
      </c>
      <c r="G309" s="60" t="s">
        <v>37</v>
      </c>
      <c r="H309" s="60" t="s">
        <v>81</v>
      </c>
      <c r="I309" s="60" t="s">
        <v>97</v>
      </c>
      <c r="J309" s="61">
        <v>185</v>
      </c>
      <c r="K309" s="61">
        <v>201</v>
      </c>
      <c r="L309" s="61">
        <v>200</v>
      </c>
      <c r="M309" s="61">
        <v>4801</v>
      </c>
      <c r="N309" s="61">
        <v>22085</v>
      </c>
      <c r="O309" s="61">
        <v>19171</v>
      </c>
      <c r="P309" s="61">
        <v>19588</v>
      </c>
      <c r="Q309" s="61">
        <v>21905</v>
      </c>
    </row>
    <row r="310" spans="1:17" x14ac:dyDescent="0.3">
      <c r="A310" s="34">
        <f>IF($B310='Lookup (hidden)'!$F$12,IF($E310='Lookup (hidden)'!$F$13,IF($D310='Lookup (hidden)'!$F$14,IF($F310='Lookup (hidden)'!$F$15,IF($G310='Lookup (hidden)'!$F$16,IF($H310='Lookup (hidden)'!$F$17,1,0),0),0),0),0),0)</f>
        <v>0</v>
      </c>
      <c r="B310" s="60" t="s">
        <v>69</v>
      </c>
      <c r="C310" s="60"/>
      <c r="D310" s="60" t="s">
        <v>58</v>
      </c>
      <c r="E310" s="60" t="s">
        <v>37</v>
      </c>
      <c r="F310" s="152">
        <v>3</v>
      </c>
      <c r="G310" s="60" t="s">
        <v>37</v>
      </c>
      <c r="H310" s="60" t="s">
        <v>81</v>
      </c>
      <c r="I310" s="60" t="s">
        <v>96</v>
      </c>
      <c r="J310" s="61">
        <v>11310</v>
      </c>
      <c r="K310" s="61">
        <v>9768</v>
      </c>
      <c r="L310" s="61">
        <v>11793</v>
      </c>
      <c r="M310" s="61">
        <v>10680</v>
      </c>
      <c r="N310" s="61">
        <v>2436</v>
      </c>
      <c r="O310" s="61">
        <v>4032</v>
      </c>
      <c r="P310" s="61">
        <v>5404</v>
      </c>
      <c r="Q310" s="61">
        <v>5092</v>
      </c>
    </row>
    <row r="311" spans="1:17" x14ac:dyDescent="0.3">
      <c r="A311" s="34">
        <f>IF($B311='Lookup (hidden)'!$F$12,IF($E311='Lookup (hidden)'!$F$13,IF($D311='Lookup (hidden)'!$F$14,IF($F311='Lookup (hidden)'!$F$15,IF($G311='Lookup (hidden)'!$F$16,IF($H311='Lookup (hidden)'!$F$17,1,0),0),0),0),0),0)</f>
        <v>0</v>
      </c>
      <c r="B311" s="60" t="s">
        <v>69</v>
      </c>
      <c r="C311" s="60"/>
      <c r="D311" s="60" t="s">
        <v>58</v>
      </c>
      <c r="E311" s="60" t="s">
        <v>37</v>
      </c>
      <c r="F311" s="152">
        <v>3</v>
      </c>
      <c r="G311" s="60" t="s">
        <v>37</v>
      </c>
      <c r="H311" s="60" t="s">
        <v>81</v>
      </c>
      <c r="I311" s="60" t="s">
        <v>97</v>
      </c>
      <c r="J311" s="61">
        <v>144</v>
      </c>
      <c r="K311" s="61">
        <v>107</v>
      </c>
      <c r="L311" s="61">
        <v>182</v>
      </c>
      <c r="M311" s="61">
        <v>1671</v>
      </c>
      <c r="N311" s="61">
        <v>7194</v>
      </c>
      <c r="O311" s="61">
        <v>7196</v>
      </c>
      <c r="P311" s="61">
        <v>8448</v>
      </c>
      <c r="Q311" s="61">
        <v>9643</v>
      </c>
    </row>
    <row r="312" spans="1:17" x14ac:dyDescent="0.3">
      <c r="A312" s="34">
        <f>IF($B312='Lookup (hidden)'!$F$12,IF($E312='Lookup (hidden)'!$F$13,IF($D312='Lookup (hidden)'!$F$14,IF($F312='Lookup (hidden)'!$F$15,IF($G312='Lookup (hidden)'!$F$16,IF($H312='Lookup (hidden)'!$F$17,1,0),0),0),0),0),0)</f>
        <v>0</v>
      </c>
      <c r="B312" s="60" t="s">
        <v>69</v>
      </c>
      <c r="C312" s="60"/>
      <c r="D312" s="60" t="s">
        <v>59</v>
      </c>
      <c r="E312" s="60" t="s">
        <v>37</v>
      </c>
      <c r="F312" s="152">
        <v>3</v>
      </c>
      <c r="G312" s="60" t="s">
        <v>37</v>
      </c>
      <c r="H312" s="60" t="s">
        <v>81</v>
      </c>
      <c r="I312" s="60" t="s">
        <v>96</v>
      </c>
      <c r="J312" s="61">
        <v>117186</v>
      </c>
      <c r="K312" s="61">
        <v>113529</v>
      </c>
      <c r="L312" s="61">
        <v>116757</v>
      </c>
      <c r="M312" s="61">
        <v>107866</v>
      </c>
      <c r="N312" s="61">
        <v>28553</v>
      </c>
      <c r="O312" s="61">
        <v>43373</v>
      </c>
      <c r="P312" s="61">
        <v>45883</v>
      </c>
      <c r="Q312" s="61">
        <v>42437</v>
      </c>
    </row>
    <row r="313" spans="1:17" x14ac:dyDescent="0.3">
      <c r="A313" s="34">
        <f>IF($B313='Lookup (hidden)'!$F$12,IF($E313='Lookup (hidden)'!$F$13,IF($D313='Lookup (hidden)'!$F$14,IF($F313='Lookup (hidden)'!$F$15,IF($G313='Lookup (hidden)'!$F$16,IF($H313='Lookup (hidden)'!$F$17,1,0),0),0),0),0),0)</f>
        <v>0</v>
      </c>
      <c r="B313" s="60" t="s">
        <v>69</v>
      </c>
      <c r="C313" s="60"/>
      <c r="D313" s="60" t="s">
        <v>59</v>
      </c>
      <c r="E313" s="60" t="s">
        <v>37</v>
      </c>
      <c r="F313" s="152">
        <v>3</v>
      </c>
      <c r="G313" s="60" t="s">
        <v>37</v>
      </c>
      <c r="H313" s="60" t="s">
        <v>81</v>
      </c>
      <c r="I313" s="60" t="s">
        <v>97</v>
      </c>
      <c r="J313" s="61">
        <v>1819</v>
      </c>
      <c r="K313" s="61">
        <v>1872</v>
      </c>
      <c r="L313" s="61">
        <v>2175</v>
      </c>
      <c r="M313" s="61">
        <v>25423</v>
      </c>
      <c r="N313" s="61">
        <v>96612</v>
      </c>
      <c r="O313" s="61">
        <v>91686</v>
      </c>
      <c r="P313" s="61">
        <v>95341</v>
      </c>
      <c r="Q313" s="61">
        <v>105821</v>
      </c>
    </row>
    <row r="314" spans="1:17" x14ac:dyDescent="0.3">
      <c r="A314" s="34">
        <f>IF($B314='Lookup (hidden)'!$F$12,IF($E314='Lookup (hidden)'!$F$13,IF($D314='Lookup (hidden)'!$F$14,IF($F314='Lookup (hidden)'!$F$15,IF($G314='Lookup (hidden)'!$F$16,IF($H314='Lookup (hidden)'!$F$17,1,0),0),0),0),0),0)</f>
        <v>0</v>
      </c>
      <c r="B314" s="60" t="s">
        <v>69</v>
      </c>
      <c r="C314" s="60"/>
      <c r="D314" s="60" t="s">
        <v>60</v>
      </c>
      <c r="E314" s="60" t="s">
        <v>37</v>
      </c>
      <c r="F314" s="152">
        <v>3</v>
      </c>
      <c r="G314" s="60" t="s">
        <v>37</v>
      </c>
      <c r="H314" s="60" t="s">
        <v>81</v>
      </c>
      <c r="I314" s="60" t="s">
        <v>96</v>
      </c>
      <c r="J314" s="61">
        <v>23637</v>
      </c>
      <c r="K314" s="61">
        <v>23066</v>
      </c>
      <c r="L314" s="61">
        <v>23102</v>
      </c>
      <c r="M314" s="61">
        <v>19868</v>
      </c>
      <c r="N314" s="61">
        <v>7123</v>
      </c>
      <c r="O314" s="61">
        <v>10432</v>
      </c>
      <c r="P314" s="61">
        <v>11490</v>
      </c>
      <c r="Q314" s="61">
        <v>9917</v>
      </c>
    </row>
    <row r="315" spans="1:17" x14ac:dyDescent="0.3">
      <c r="A315" s="34">
        <f>IF($B315='Lookup (hidden)'!$F$12,IF($E315='Lookup (hidden)'!$F$13,IF($D315='Lookup (hidden)'!$F$14,IF($F315='Lookup (hidden)'!$F$15,IF($G315='Lookup (hidden)'!$F$16,IF($H315='Lookup (hidden)'!$F$17,1,0),0),0),0),0),0)</f>
        <v>0</v>
      </c>
      <c r="B315" s="60" t="s">
        <v>69</v>
      </c>
      <c r="C315" s="60"/>
      <c r="D315" s="60" t="s">
        <v>60</v>
      </c>
      <c r="E315" s="60" t="s">
        <v>37</v>
      </c>
      <c r="F315" s="152">
        <v>3</v>
      </c>
      <c r="G315" s="60" t="s">
        <v>37</v>
      </c>
      <c r="H315" s="60" t="s">
        <v>81</v>
      </c>
      <c r="I315" s="60" t="s">
        <v>97</v>
      </c>
      <c r="J315" s="61">
        <v>209</v>
      </c>
      <c r="K315" s="61">
        <v>211</v>
      </c>
      <c r="L315" s="61">
        <v>223</v>
      </c>
      <c r="M315" s="61">
        <v>4459</v>
      </c>
      <c r="N315" s="61">
        <v>20841</v>
      </c>
      <c r="O315" s="61">
        <v>18119</v>
      </c>
      <c r="P315" s="61">
        <v>18612</v>
      </c>
      <c r="Q315" s="61">
        <v>20680</v>
      </c>
    </row>
    <row r="316" spans="1:17" x14ac:dyDescent="0.3">
      <c r="A316" s="34">
        <f>IF($B316='Lookup (hidden)'!$F$12,IF($E316='Lookup (hidden)'!$F$13,IF($D316='Lookup (hidden)'!$F$14,IF($F316='Lookup (hidden)'!$F$15,IF($G316='Lookup (hidden)'!$F$16,IF($H316='Lookup (hidden)'!$F$17,1,0),0),0),0),0),0)</f>
        <v>0</v>
      </c>
      <c r="B316" s="60" t="s">
        <v>69</v>
      </c>
      <c r="C316" s="60"/>
      <c r="D316" s="60" t="s">
        <v>58</v>
      </c>
      <c r="E316" s="60" t="s">
        <v>37</v>
      </c>
      <c r="F316" s="152">
        <v>4</v>
      </c>
      <c r="G316" s="60" t="s">
        <v>37</v>
      </c>
      <c r="H316" s="60" t="s">
        <v>81</v>
      </c>
      <c r="I316" s="60" t="s">
        <v>96</v>
      </c>
      <c r="J316" s="61">
        <v>12318</v>
      </c>
      <c r="K316" s="61">
        <v>10889</v>
      </c>
      <c r="L316" s="61">
        <v>12934</v>
      </c>
      <c r="M316" s="61">
        <v>11597</v>
      </c>
      <c r="N316" s="61">
        <v>2441</v>
      </c>
      <c r="O316" s="61">
        <v>4409</v>
      </c>
      <c r="P316" s="61">
        <v>5719</v>
      </c>
      <c r="Q316" s="61">
        <v>5458</v>
      </c>
    </row>
    <row r="317" spans="1:17" x14ac:dyDescent="0.3">
      <c r="A317" s="34">
        <f>IF($B317='Lookup (hidden)'!$F$12,IF($E317='Lookup (hidden)'!$F$13,IF($D317='Lookup (hidden)'!$F$14,IF($F317='Lookup (hidden)'!$F$15,IF($G317='Lookup (hidden)'!$F$16,IF($H317='Lookup (hidden)'!$F$17,1,0),0),0),0),0),0)</f>
        <v>0</v>
      </c>
      <c r="B317" s="60" t="s">
        <v>69</v>
      </c>
      <c r="C317" s="60"/>
      <c r="D317" s="60" t="s">
        <v>58</v>
      </c>
      <c r="E317" s="60" t="s">
        <v>37</v>
      </c>
      <c r="F317" s="152">
        <v>4</v>
      </c>
      <c r="G317" s="60" t="s">
        <v>37</v>
      </c>
      <c r="H317" s="60" t="s">
        <v>81</v>
      </c>
      <c r="I317" s="60" t="s">
        <v>97</v>
      </c>
      <c r="J317" s="61">
        <v>142</v>
      </c>
      <c r="K317" s="61">
        <v>134</v>
      </c>
      <c r="L317" s="61">
        <v>202</v>
      </c>
      <c r="M317" s="61">
        <v>1901</v>
      </c>
      <c r="N317" s="61">
        <v>8022</v>
      </c>
      <c r="O317" s="61">
        <v>8256</v>
      </c>
      <c r="P317" s="61">
        <v>9782</v>
      </c>
      <c r="Q317" s="61">
        <v>11089</v>
      </c>
    </row>
    <row r="318" spans="1:17" x14ac:dyDescent="0.3">
      <c r="A318" s="34">
        <f>IF($B318='Lookup (hidden)'!$F$12,IF($E318='Lookup (hidden)'!$F$13,IF($D318='Lookup (hidden)'!$F$14,IF($F318='Lookup (hidden)'!$F$15,IF($G318='Lookup (hidden)'!$F$16,IF($H318='Lookup (hidden)'!$F$17,1,0),0),0),0),0),0)</f>
        <v>0</v>
      </c>
      <c r="B318" s="60" t="s">
        <v>69</v>
      </c>
      <c r="C318" s="60"/>
      <c r="D318" s="60" t="s">
        <v>59</v>
      </c>
      <c r="E318" s="60" t="s">
        <v>37</v>
      </c>
      <c r="F318" s="152">
        <v>4</v>
      </c>
      <c r="G318" s="60" t="s">
        <v>37</v>
      </c>
      <c r="H318" s="60" t="s">
        <v>81</v>
      </c>
      <c r="I318" s="60" t="s">
        <v>96</v>
      </c>
      <c r="J318" s="61">
        <v>116669</v>
      </c>
      <c r="K318" s="61">
        <v>112836</v>
      </c>
      <c r="L318" s="61">
        <v>116135</v>
      </c>
      <c r="M318" s="61">
        <v>107777</v>
      </c>
      <c r="N318" s="61">
        <v>26719</v>
      </c>
      <c r="O318" s="61">
        <v>41146</v>
      </c>
      <c r="P318" s="61">
        <v>43801</v>
      </c>
      <c r="Q318" s="61">
        <v>40426</v>
      </c>
    </row>
    <row r="319" spans="1:17" x14ac:dyDescent="0.3">
      <c r="A319" s="34">
        <f>IF($B319='Lookup (hidden)'!$F$12,IF($E319='Lookup (hidden)'!$F$13,IF($D319='Lookup (hidden)'!$F$14,IF($F319='Lookup (hidden)'!$F$15,IF($G319='Lookup (hidden)'!$F$16,IF($H319='Lookup (hidden)'!$F$17,1,0),0),0),0),0),0)</f>
        <v>0</v>
      </c>
      <c r="B319" s="60" t="s">
        <v>69</v>
      </c>
      <c r="C319" s="60"/>
      <c r="D319" s="60" t="s">
        <v>59</v>
      </c>
      <c r="E319" s="60" t="s">
        <v>37</v>
      </c>
      <c r="F319" s="152">
        <v>4</v>
      </c>
      <c r="G319" s="60" t="s">
        <v>37</v>
      </c>
      <c r="H319" s="60" t="s">
        <v>81</v>
      </c>
      <c r="I319" s="60" t="s">
        <v>97</v>
      </c>
      <c r="J319" s="61">
        <v>1865</v>
      </c>
      <c r="K319" s="61">
        <v>1868</v>
      </c>
      <c r="L319" s="61">
        <v>2027</v>
      </c>
      <c r="M319" s="61">
        <v>25890</v>
      </c>
      <c r="N319" s="61">
        <v>97665</v>
      </c>
      <c r="O319" s="61">
        <v>93879</v>
      </c>
      <c r="P319" s="61">
        <v>97833</v>
      </c>
      <c r="Q319" s="61">
        <v>108884</v>
      </c>
    </row>
    <row r="320" spans="1:17" x14ac:dyDescent="0.3">
      <c r="A320" s="34">
        <f>IF($B320='Lookup (hidden)'!$F$12,IF($E320='Lookup (hidden)'!$F$13,IF($D320='Lookup (hidden)'!$F$14,IF($F320='Lookup (hidden)'!$F$15,IF($G320='Lookup (hidden)'!$F$16,IF($H320='Lookup (hidden)'!$F$17,1,0),0),0),0),0),0)</f>
        <v>0</v>
      </c>
      <c r="B320" s="60" t="s">
        <v>69</v>
      </c>
      <c r="C320" s="60"/>
      <c r="D320" s="60" t="s">
        <v>60</v>
      </c>
      <c r="E320" s="60" t="s">
        <v>37</v>
      </c>
      <c r="F320" s="152">
        <v>4</v>
      </c>
      <c r="G320" s="60" t="s">
        <v>37</v>
      </c>
      <c r="H320" s="60" t="s">
        <v>81</v>
      </c>
      <c r="I320" s="60" t="s">
        <v>96</v>
      </c>
      <c r="J320" s="61">
        <v>21916</v>
      </c>
      <c r="K320" s="61">
        <v>21172</v>
      </c>
      <c r="L320" s="61">
        <v>21606</v>
      </c>
      <c r="M320" s="61">
        <v>18486</v>
      </c>
      <c r="N320" s="61">
        <v>6260</v>
      </c>
      <c r="O320" s="61">
        <v>9293</v>
      </c>
      <c r="P320" s="61">
        <v>10232</v>
      </c>
      <c r="Q320" s="61">
        <v>8998</v>
      </c>
    </row>
    <row r="321" spans="1:17" x14ac:dyDescent="0.3">
      <c r="A321" s="34">
        <f>IF($B321='Lookup (hidden)'!$F$12,IF($E321='Lookup (hidden)'!$F$13,IF($D321='Lookup (hidden)'!$F$14,IF($F321='Lookup (hidden)'!$F$15,IF($G321='Lookup (hidden)'!$F$16,IF($H321='Lookup (hidden)'!$F$17,1,0),0),0),0),0),0)</f>
        <v>0</v>
      </c>
      <c r="B321" s="60" t="s">
        <v>69</v>
      </c>
      <c r="C321" s="60"/>
      <c r="D321" s="60" t="s">
        <v>60</v>
      </c>
      <c r="E321" s="60" t="s">
        <v>37</v>
      </c>
      <c r="F321" s="152">
        <v>4</v>
      </c>
      <c r="G321" s="60" t="s">
        <v>37</v>
      </c>
      <c r="H321" s="60" t="s">
        <v>81</v>
      </c>
      <c r="I321" s="60" t="s">
        <v>97</v>
      </c>
      <c r="J321" s="61">
        <v>191</v>
      </c>
      <c r="K321" s="61">
        <v>193</v>
      </c>
      <c r="L321" s="61">
        <v>216</v>
      </c>
      <c r="M321" s="61">
        <v>4155</v>
      </c>
      <c r="N321" s="61">
        <v>19227</v>
      </c>
      <c r="O321" s="61">
        <v>17130</v>
      </c>
      <c r="P321" s="61">
        <v>17191</v>
      </c>
      <c r="Q321" s="61">
        <v>19261</v>
      </c>
    </row>
    <row r="322" spans="1:17" x14ac:dyDescent="0.3">
      <c r="A322" s="34">
        <f>IF($B322='Lookup (hidden)'!$F$12,IF($E322='Lookup (hidden)'!$F$13,IF($D322='Lookup (hidden)'!$F$14,IF($F322='Lookup (hidden)'!$F$15,IF($G322='Lookup (hidden)'!$F$16,IF($H322='Lookup (hidden)'!$F$17,1,0),0),0),0),0),0)</f>
        <v>0</v>
      </c>
      <c r="B322" s="60" t="s">
        <v>69</v>
      </c>
      <c r="C322" s="60"/>
      <c r="D322" s="60" t="s">
        <v>58</v>
      </c>
      <c r="E322" s="60" t="s">
        <v>37</v>
      </c>
      <c r="F322" s="152">
        <v>5</v>
      </c>
      <c r="G322" s="60" t="s">
        <v>37</v>
      </c>
      <c r="H322" s="60" t="s">
        <v>81</v>
      </c>
      <c r="I322" s="60" t="s">
        <v>96</v>
      </c>
      <c r="J322" s="61">
        <v>13250</v>
      </c>
      <c r="K322" s="61">
        <v>11561</v>
      </c>
      <c r="L322" s="61">
        <v>13708</v>
      </c>
      <c r="M322" s="61">
        <v>12652</v>
      </c>
      <c r="N322" s="61">
        <v>2560</v>
      </c>
      <c r="O322" s="61">
        <v>4347</v>
      </c>
      <c r="P322" s="61">
        <v>5936</v>
      </c>
      <c r="Q322" s="61">
        <v>5521</v>
      </c>
    </row>
    <row r="323" spans="1:17" x14ac:dyDescent="0.3">
      <c r="A323" s="34">
        <f>IF($B323='Lookup (hidden)'!$F$12,IF($E323='Lookup (hidden)'!$F$13,IF($D323='Lookup (hidden)'!$F$14,IF($F323='Lookup (hidden)'!$F$15,IF($G323='Lookup (hidden)'!$F$16,IF($H323='Lookup (hidden)'!$F$17,1,0),0),0),0),0),0)</f>
        <v>0</v>
      </c>
      <c r="B323" s="60" t="s">
        <v>69</v>
      </c>
      <c r="C323" s="60"/>
      <c r="D323" s="60" t="s">
        <v>58</v>
      </c>
      <c r="E323" s="60" t="s">
        <v>37</v>
      </c>
      <c r="F323" s="152">
        <v>5</v>
      </c>
      <c r="G323" s="60" t="s">
        <v>37</v>
      </c>
      <c r="H323" s="60" t="s">
        <v>81</v>
      </c>
      <c r="I323" s="60" t="s">
        <v>97</v>
      </c>
      <c r="J323" s="61">
        <v>157</v>
      </c>
      <c r="K323" s="61">
        <v>147</v>
      </c>
      <c r="L323" s="61">
        <v>176</v>
      </c>
      <c r="M323" s="61">
        <v>2319</v>
      </c>
      <c r="N323" s="61">
        <v>9195</v>
      </c>
      <c r="O323" s="61">
        <v>9463</v>
      </c>
      <c r="P323" s="61">
        <v>11011</v>
      </c>
      <c r="Q323" s="61">
        <v>12237</v>
      </c>
    </row>
    <row r="324" spans="1:17" x14ac:dyDescent="0.3">
      <c r="A324" s="34">
        <f>IF($B324='Lookup (hidden)'!$F$12,IF($E324='Lookup (hidden)'!$F$13,IF($D324='Lookup (hidden)'!$F$14,IF($F324='Lookup (hidden)'!$F$15,IF($G324='Lookup (hidden)'!$F$16,IF($H324='Lookup (hidden)'!$F$17,1,0),0),0),0),0),0)</f>
        <v>0</v>
      </c>
      <c r="B324" s="60" t="s">
        <v>69</v>
      </c>
      <c r="C324" s="60"/>
      <c r="D324" s="60" t="s">
        <v>59</v>
      </c>
      <c r="E324" s="60" t="s">
        <v>37</v>
      </c>
      <c r="F324" s="152">
        <v>5</v>
      </c>
      <c r="G324" s="60" t="s">
        <v>37</v>
      </c>
      <c r="H324" s="60" t="s">
        <v>81</v>
      </c>
      <c r="I324" s="60" t="s">
        <v>96</v>
      </c>
      <c r="J324" s="61">
        <v>114966</v>
      </c>
      <c r="K324" s="61">
        <v>110211</v>
      </c>
      <c r="L324" s="61">
        <v>113903</v>
      </c>
      <c r="M324" s="61">
        <v>105459</v>
      </c>
      <c r="N324" s="61">
        <v>24168</v>
      </c>
      <c r="O324" s="61">
        <v>37533</v>
      </c>
      <c r="P324" s="61">
        <v>40333</v>
      </c>
      <c r="Q324" s="61">
        <v>37028</v>
      </c>
    </row>
    <row r="325" spans="1:17" x14ac:dyDescent="0.3">
      <c r="A325" s="34">
        <f>IF($B325='Lookup (hidden)'!$F$12,IF($E325='Lookup (hidden)'!$F$13,IF($D325='Lookup (hidden)'!$F$14,IF($F325='Lookup (hidden)'!$F$15,IF($G325='Lookup (hidden)'!$F$16,IF($H325='Lookup (hidden)'!$F$17,1,0),0),0),0),0),0)</f>
        <v>0</v>
      </c>
      <c r="B325" s="60" t="s">
        <v>69</v>
      </c>
      <c r="C325" s="60"/>
      <c r="D325" s="60" t="s">
        <v>59</v>
      </c>
      <c r="E325" s="60" t="s">
        <v>37</v>
      </c>
      <c r="F325" s="152">
        <v>5</v>
      </c>
      <c r="G325" s="60" t="s">
        <v>37</v>
      </c>
      <c r="H325" s="60" t="s">
        <v>81</v>
      </c>
      <c r="I325" s="60" t="s">
        <v>97</v>
      </c>
      <c r="J325" s="61">
        <v>1748</v>
      </c>
      <c r="K325" s="61">
        <v>1780</v>
      </c>
      <c r="L325" s="61">
        <v>2096</v>
      </c>
      <c r="M325" s="61">
        <v>27036</v>
      </c>
      <c r="N325" s="61">
        <v>96765</v>
      </c>
      <c r="O325" s="61">
        <v>94666</v>
      </c>
      <c r="P325" s="61">
        <v>99588</v>
      </c>
      <c r="Q325" s="61">
        <v>109356</v>
      </c>
    </row>
    <row r="326" spans="1:17" x14ac:dyDescent="0.3">
      <c r="A326" s="34">
        <f>IF($B326='Lookup (hidden)'!$F$12,IF($E326='Lookup (hidden)'!$F$13,IF($D326='Lookup (hidden)'!$F$14,IF($F326='Lookup (hidden)'!$F$15,IF($G326='Lookup (hidden)'!$F$16,IF($H326='Lookup (hidden)'!$F$17,1,0),0),0),0),0),0)</f>
        <v>0</v>
      </c>
      <c r="B326" s="60" t="s">
        <v>69</v>
      </c>
      <c r="C326" s="60"/>
      <c r="D326" s="60" t="s">
        <v>60</v>
      </c>
      <c r="E326" s="60" t="s">
        <v>37</v>
      </c>
      <c r="F326" s="152">
        <v>5</v>
      </c>
      <c r="G326" s="60" t="s">
        <v>37</v>
      </c>
      <c r="H326" s="60" t="s">
        <v>81</v>
      </c>
      <c r="I326" s="60" t="s">
        <v>96</v>
      </c>
      <c r="J326" s="61">
        <v>24494</v>
      </c>
      <c r="K326" s="61">
        <v>23526</v>
      </c>
      <c r="L326" s="61">
        <v>24135</v>
      </c>
      <c r="M326" s="61">
        <v>20357</v>
      </c>
      <c r="N326" s="61">
        <v>6473</v>
      </c>
      <c r="O326" s="61">
        <v>9592</v>
      </c>
      <c r="P326" s="61">
        <v>10912</v>
      </c>
      <c r="Q326" s="61">
        <v>9494</v>
      </c>
    </row>
    <row r="327" spans="1:17" x14ac:dyDescent="0.3">
      <c r="A327" s="34">
        <f>IF($B327='Lookup (hidden)'!$F$12,IF($E327='Lookup (hidden)'!$F$13,IF($D327='Lookup (hidden)'!$F$14,IF($F327='Lookup (hidden)'!$F$15,IF($G327='Lookup (hidden)'!$F$16,IF($H327='Lookup (hidden)'!$F$17,1,0),0),0),0),0),0)</f>
        <v>0</v>
      </c>
      <c r="B327" s="60" t="s">
        <v>69</v>
      </c>
      <c r="C327" s="60"/>
      <c r="D327" s="60" t="s">
        <v>60</v>
      </c>
      <c r="E327" s="60" t="s">
        <v>37</v>
      </c>
      <c r="F327" s="152">
        <v>5</v>
      </c>
      <c r="G327" s="60" t="s">
        <v>37</v>
      </c>
      <c r="H327" s="60" t="s">
        <v>81</v>
      </c>
      <c r="I327" s="60" t="s">
        <v>97</v>
      </c>
      <c r="J327" s="61">
        <v>204</v>
      </c>
      <c r="K327" s="61">
        <v>208</v>
      </c>
      <c r="L327" s="61">
        <v>214</v>
      </c>
      <c r="M327" s="61">
        <v>4921</v>
      </c>
      <c r="N327" s="61">
        <v>21451</v>
      </c>
      <c r="O327" s="61">
        <v>19358</v>
      </c>
      <c r="P327" s="61">
        <v>19723</v>
      </c>
      <c r="Q327" s="61">
        <v>21754</v>
      </c>
    </row>
    <row r="328" spans="1:17" x14ac:dyDescent="0.3">
      <c r="A328" s="34">
        <f>IF($B328='Lookup (hidden)'!$F$12,IF($E328='Lookup (hidden)'!$F$13,IF($D328='Lookup (hidden)'!$F$14,IF($F328='Lookup (hidden)'!$F$15,IF($G328='Lookup (hidden)'!$F$16,IF($H328='Lookup (hidden)'!$F$17,1,0),0),0),0),0),0)</f>
        <v>0</v>
      </c>
      <c r="B328" s="60" t="s">
        <v>80</v>
      </c>
      <c r="C328" s="60"/>
      <c r="D328" s="60" t="s">
        <v>58</v>
      </c>
      <c r="E328" s="60" t="s">
        <v>37</v>
      </c>
      <c r="F328" s="60" t="s">
        <v>37</v>
      </c>
      <c r="G328" s="60" t="s">
        <v>63</v>
      </c>
      <c r="H328" s="60" t="s">
        <v>81</v>
      </c>
      <c r="I328" s="60" t="s">
        <v>96</v>
      </c>
      <c r="J328" s="61">
        <v>3530</v>
      </c>
      <c r="K328" s="61">
        <v>3117</v>
      </c>
      <c r="L328" s="61">
        <v>3623</v>
      </c>
      <c r="M328" s="61">
        <v>3562</v>
      </c>
      <c r="N328" s="61">
        <v>1785</v>
      </c>
      <c r="O328" s="61">
        <v>2561</v>
      </c>
      <c r="P328" s="61">
        <v>2879</v>
      </c>
      <c r="Q328" s="61">
        <v>3253</v>
      </c>
    </row>
    <row r="329" spans="1:17" x14ac:dyDescent="0.3">
      <c r="A329" s="34">
        <f>IF($B329='Lookup (hidden)'!$F$12,IF($E329='Lookup (hidden)'!$F$13,IF($D329='Lookup (hidden)'!$F$14,IF($F329='Lookup (hidden)'!$F$15,IF($G329='Lookup (hidden)'!$F$16,IF($H329='Lookup (hidden)'!$F$17,1,0),0),0),0),0),0)</f>
        <v>0</v>
      </c>
      <c r="B329" s="60" t="s">
        <v>80</v>
      </c>
      <c r="C329" s="60"/>
      <c r="D329" s="60" t="s">
        <v>58</v>
      </c>
      <c r="E329" s="60" t="s">
        <v>37</v>
      </c>
      <c r="F329" s="60" t="s">
        <v>37</v>
      </c>
      <c r="G329" s="60" t="s">
        <v>63</v>
      </c>
      <c r="H329" s="60" t="s">
        <v>81</v>
      </c>
      <c r="I329" s="60" t="s">
        <v>97</v>
      </c>
      <c r="J329" s="61">
        <v>353</v>
      </c>
      <c r="K329" s="61">
        <v>301</v>
      </c>
      <c r="L329" s="61">
        <v>403</v>
      </c>
      <c r="M329" s="61">
        <v>648</v>
      </c>
      <c r="N329" s="61">
        <v>2033</v>
      </c>
      <c r="O329" s="61">
        <v>1475</v>
      </c>
      <c r="P329" s="61">
        <v>1740</v>
      </c>
      <c r="Q329" s="61">
        <v>1874</v>
      </c>
    </row>
    <row r="330" spans="1:17" x14ac:dyDescent="0.3">
      <c r="A330" s="34">
        <f>IF($B330='Lookup (hidden)'!$F$12,IF($E330='Lookup (hidden)'!$F$13,IF($D330='Lookup (hidden)'!$F$14,IF($F330='Lookup (hidden)'!$F$15,IF($G330='Lookup (hidden)'!$F$16,IF($H330='Lookup (hidden)'!$F$17,1,0),0),0),0),0),0)</f>
        <v>0</v>
      </c>
      <c r="B330" s="60" t="s">
        <v>80</v>
      </c>
      <c r="C330" s="60"/>
      <c r="D330" s="60" t="s">
        <v>59</v>
      </c>
      <c r="E330" s="60" t="s">
        <v>37</v>
      </c>
      <c r="F330" s="60" t="s">
        <v>37</v>
      </c>
      <c r="G330" s="60" t="s">
        <v>63</v>
      </c>
      <c r="H330" s="60" t="s">
        <v>81</v>
      </c>
      <c r="I330" s="60" t="s">
        <v>96</v>
      </c>
      <c r="J330" s="61">
        <v>32346</v>
      </c>
      <c r="K330" s="61">
        <v>31854</v>
      </c>
      <c r="L330" s="61">
        <v>32579</v>
      </c>
      <c r="M330" s="61">
        <v>32508</v>
      </c>
      <c r="N330" s="61">
        <v>18161</v>
      </c>
      <c r="O330" s="61">
        <v>23975</v>
      </c>
      <c r="P330" s="61">
        <v>24101</v>
      </c>
      <c r="Q330" s="61">
        <v>24598</v>
      </c>
    </row>
    <row r="331" spans="1:17" x14ac:dyDescent="0.3">
      <c r="A331" s="34">
        <f>IF($B331='Lookup (hidden)'!$F$12,IF($E331='Lookup (hidden)'!$F$13,IF($D331='Lookup (hidden)'!$F$14,IF($F331='Lookup (hidden)'!$F$15,IF($G331='Lookup (hidden)'!$F$16,IF($H331='Lookup (hidden)'!$F$17,1,0),0),0),0),0),0)</f>
        <v>0</v>
      </c>
      <c r="B331" s="60" t="s">
        <v>80</v>
      </c>
      <c r="C331" s="60"/>
      <c r="D331" s="60" t="s">
        <v>59</v>
      </c>
      <c r="E331" s="60" t="s">
        <v>37</v>
      </c>
      <c r="F331" s="60" t="s">
        <v>37</v>
      </c>
      <c r="G331" s="60" t="s">
        <v>63</v>
      </c>
      <c r="H331" s="60" t="s">
        <v>81</v>
      </c>
      <c r="I331" s="60" t="s">
        <v>97</v>
      </c>
      <c r="J331" s="61">
        <v>2133</v>
      </c>
      <c r="K331" s="61">
        <v>2229</v>
      </c>
      <c r="L331" s="61">
        <v>2264</v>
      </c>
      <c r="M331" s="61">
        <v>4652</v>
      </c>
      <c r="N331" s="61">
        <v>18520</v>
      </c>
      <c r="O331" s="61">
        <v>14023</v>
      </c>
      <c r="P331" s="61">
        <v>15586</v>
      </c>
      <c r="Q331" s="61">
        <v>16690</v>
      </c>
    </row>
    <row r="332" spans="1:17" x14ac:dyDescent="0.3">
      <c r="A332" s="34">
        <f>IF($B332='Lookup (hidden)'!$F$12,IF($E332='Lookup (hidden)'!$F$13,IF($D332='Lookup (hidden)'!$F$14,IF($F332='Lookup (hidden)'!$F$15,IF($G332='Lookup (hidden)'!$F$16,IF($H332='Lookup (hidden)'!$F$17,1,0),0),0),0),0),0)</f>
        <v>0</v>
      </c>
      <c r="B332" s="60" t="s">
        <v>80</v>
      </c>
      <c r="C332" s="60"/>
      <c r="D332" s="60" t="s">
        <v>60</v>
      </c>
      <c r="E332" s="60" t="s">
        <v>37</v>
      </c>
      <c r="F332" s="60" t="s">
        <v>37</v>
      </c>
      <c r="G332" s="60" t="s">
        <v>63</v>
      </c>
      <c r="H332" s="60" t="s">
        <v>81</v>
      </c>
      <c r="I332" s="60" t="s">
        <v>96</v>
      </c>
      <c r="J332" s="61">
        <v>6242</v>
      </c>
      <c r="K332" s="61">
        <v>6067</v>
      </c>
      <c r="L332" s="61">
        <v>6082</v>
      </c>
      <c r="M332" s="61">
        <v>5717</v>
      </c>
      <c r="N332" s="61">
        <v>3749</v>
      </c>
      <c r="O332" s="61">
        <v>4832</v>
      </c>
      <c r="P332" s="61">
        <v>4679</v>
      </c>
      <c r="Q332" s="61">
        <v>4693</v>
      </c>
    </row>
    <row r="333" spans="1:17" x14ac:dyDescent="0.3">
      <c r="A333" s="34">
        <f>IF($B333='Lookup (hidden)'!$F$12,IF($E333='Lookup (hidden)'!$F$13,IF($D333='Lookup (hidden)'!$F$14,IF($F333='Lookup (hidden)'!$F$15,IF($G333='Lookup (hidden)'!$F$16,IF($H333='Lookup (hidden)'!$F$17,1,0),0),0),0),0),0)</f>
        <v>0</v>
      </c>
      <c r="B333" s="60" t="s">
        <v>80</v>
      </c>
      <c r="C333" s="60"/>
      <c r="D333" s="60" t="s">
        <v>60</v>
      </c>
      <c r="E333" s="60" t="s">
        <v>37</v>
      </c>
      <c r="F333" s="60" t="s">
        <v>37</v>
      </c>
      <c r="G333" s="60" t="s">
        <v>63</v>
      </c>
      <c r="H333" s="60" t="s">
        <v>81</v>
      </c>
      <c r="I333" s="60" t="s">
        <v>97</v>
      </c>
      <c r="J333" s="61">
        <v>490</v>
      </c>
      <c r="K333" s="61">
        <v>469</v>
      </c>
      <c r="L333" s="61">
        <v>505</v>
      </c>
      <c r="M333" s="61">
        <v>981</v>
      </c>
      <c r="N333" s="61">
        <v>3816</v>
      </c>
      <c r="O333" s="61">
        <v>2672</v>
      </c>
      <c r="P333" s="61">
        <v>2966</v>
      </c>
      <c r="Q333" s="61">
        <v>3063</v>
      </c>
    </row>
    <row r="334" spans="1:17" x14ac:dyDescent="0.3">
      <c r="A334" s="34">
        <f>IF($B334='Lookup (hidden)'!$F$12,IF($E334='Lookup (hidden)'!$F$13,IF($D334='Lookup (hidden)'!$F$14,IF($F334='Lookup (hidden)'!$F$15,IF($G334='Lookup (hidden)'!$F$16,IF($H334='Lookup (hidden)'!$F$17,1,0),0),0),0),0),0)</f>
        <v>0</v>
      </c>
      <c r="B334" s="60" t="s">
        <v>80</v>
      </c>
      <c r="C334" s="60"/>
      <c r="D334" s="60" t="s">
        <v>58</v>
      </c>
      <c r="E334" s="60" t="s">
        <v>37</v>
      </c>
      <c r="F334" s="60" t="s">
        <v>37</v>
      </c>
      <c r="G334" s="60" t="s">
        <v>64</v>
      </c>
      <c r="H334" s="60" t="s">
        <v>81</v>
      </c>
      <c r="I334" s="60" t="s">
        <v>96</v>
      </c>
      <c r="J334" s="61">
        <v>18477</v>
      </c>
      <c r="K334" s="61">
        <v>16952</v>
      </c>
      <c r="L334" s="61">
        <v>19342</v>
      </c>
      <c r="M334" s="61">
        <v>19250</v>
      </c>
      <c r="N334" s="61">
        <v>8905</v>
      </c>
      <c r="O334" s="61">
        <v>13582</v>
      </c>
      <c r="P334" s="61">
        <v>15242</v>
      </c>
      <c r="Q334" s="61">
        <v>17726</v>
      </c>
    </row>
    <row r="335" spans="1:17" x14ac:dyDescent="0.3">
      <c r="A335" s="34">
        <f>IF($B335='Lookup (hidden)'!$F$12,IF($E335='Lookup (hidden)'!$F$13,IF($D335='Lookup (hidden)'!$F$14,IF($F335='Lookup (hidden)'!$F$15,IF($G335='Lookup (hidden)'!$F$16,IF($H335='Lookup (hidden)'!$F$17,1,0),0),0),0),0),0)</f>
        <v>0</v>
      </c>
      <c r="B335" s="60" t="s">
        <v>80</v>
      </c>
      <c r="C335" s="60"/>
      <c r="D335" s="60" t="s">
        <v>58</v>
      </c>
      <c r="E335" s="60" t="s">
        <v>37</v>
      </c>
      <c r="F335" s="60" t="s">
        <v>37</v>
      </c>
      <c r="G335" s="60" t="s">
        <v>64</v>
      </c>
      <c r="H335" s="60" t="s">
        <v>81</v>
      </c>
      <c r="I335" s="60" t="s">
        <v>97</v>
      </c>
      <c r="J335" s="61">
        <v>1142</v>
      </c>
      <c r="K335" s="61">
        <v>1013</v>
      </c>
      <c r="L335" s="61">
        <v>1391</v>
      </c>
      <c r="M335" s="61">
        <v>3051</v>
      </c>
      <c r="N335" s="61">
        <v>11367</v>
      </c>
      <c r="O335" s="61">
        <v>8579</v>
      </c>
      <c r="P335" s="61">
        <v>10112</v>
      </c>
      <c r="Q335" s="61">
        <v>11060</v>
      </c>
    </row>
    <row r="336" spans="1:17" x14ac:dyDescent="0.3">
      <c r="A336" s="34">
        <f>IF($B336='Lookup (hidden)'!$F$12,IF($E336='Lookup (hidden)'!$F$13,IF($D336='Lookup (hidden)'!$F$14,IF($F336='Lookup (hidden)'!$F$15,IF($G336='Lookup (hidden)'!$F$16,IF($H336='Lookup (hidden)'!$F$17,1,0),0),0),0),0),0)</f>
        <v>0</v>
      </c>
      <c r="B336" s="60" t="s">
        <v>80</v>
      </c>
      <c r="C336" s="60"/>
      <c r="D336" s="60" t="s">
        <v>59</v>
      </c>
      <c r="E336" s="60" t="s">
        <v>37</v>
      </c>
      <c r="F336" s="60" t="s">
        <v>37</v>
      </c>
      <c r="G336" s="60" t="s">
        <v>64</v>
      </c>
      <c r="H336" s="60" t="s">
        <v>81</v>
      </c>
      <c r="I336" s="60" t="s">
        <v>96</v>
      </c>
      <c r="J336" s="61">
        <v>199208</v>
      </c>
      <c r="K336" s="61">
        <v>197106</v>
      </c>
      <c r="L336" s="61">
        <v>200223</v>
      </c>
      <c r="M336" s="61">
        <v>200543</v>
      </c>
      <c r="N336" s="61">
        <v>106141</v>
      </c>
      <c r="O336" s="61">
        <v>145970</v>
      </c>
      <c r="P336" s="61">
        <v>144553</v>
      </c>
      <c r="Q336" s="61">
        <v>148843</v>
      </c>
    </row>
    <row r="337" spans="1:17" x14ac:dyDescent="0.3">
      <c r="A337" s="34">
        <f>IF($B337='Lookup (hidden)'!$F$12,IF($E337='Lookup (hidden)'!$F$13,IF($D337='Lookup (hidden)'!$F$14,IF($F337='Lookup (hidden)'!$F$15,IF($G337='Lookup (hidden)'!$F$16,IF($H337='Lookup (hidden)'!$F$17,1,0),0),0),0),0),0)</f>
        <v>0</v>
      </c>
      <c r="B337" s="60" t="s">
        <v>80</v>
      </c>
      <c r="C337" s="60"/>
      <c r="D337" s="60" t="s">
        <v>59</v>
      </c>
      <c r="E337" s="60" t="s">
        <v>37</v>
      </c>
      <c r="F337" s="60" t="s">
        <v>37</v>
      </c>
      <c r="G337" s="60" t="s">
        <v>64</v>
      </c>
      <c r="H337" s="60" t="s">
        <v>81</v>
      </c>
      <c r="I337" s="60" t="s">
        <v>97</v>
      </c>
      <c r="J337" s="61">
        <v>11909</v>
      </c>
      <c r="K337" s="61">
        <v>13576</v>
      </c>
      <c r="L337" s="61">
        <v>13592</v>
      </c>
      <c r="M337" s="61">
        <v>31126</v>
      </c>
      <c r="N337" s="61">
        <v>128832</v>
      </c>
      <c r="O337" s="61">
        <v>99474</v>
      </c>
      <c r="P337" s="61">
        <v>110708</v>
      </c>
      <c r="Q337" s="61">
        <v>119565</v>
      </c>
    </row>
    <row r="338" spans="1:17" x14ac:dyDescent="0.3">
      <c r="A338" s="34">
        <f>IF($B338='Lookup (hidden)'!$F$12,IF($E338='Lookup (hidden)'!$F$13,IF($D338='Lookup (hidden)'!$F$14,IF($F338='Lookup (hidden)'!$F$15,IF($G338='Lookup (hidden)'!$F$16,IF($H338='Lookup (hidden)'!$F$17,1,0),0),0),0),0),0)</f>
        <v>0</v>
      </c>
      <c r="B338" s="60" t="s">
        <v>80</v>
      </c>
      <c r="C338" s="60"/>
      <c r="D338" s="60" t="s">
        <v>60</v>
      </c>
      <c r="E338" s="60" t="s">
        <v>37</v>
      </c>
      <c r="F338" s="60" t="s">
        <v>37</v>
      </c>
      <c r="G338" s="60" t="s">
        <v>64</v>
      </c>
      <c r="H338" s="60" t="s">
        <v>81</v>
      </c>
      <c r="I338" s="60" t="s">
        <v>96</v>
      </c>
      <c r="J338" s="61">
        <v>34525</v>
      </c>
      <c r="K338" s="61">
        <v>34598</v>
      </c>
      <c r="L338" s="61">
        <v>34522</v>
      </c>
      <c r="M338" s="61">
        <v>33028</v>
      </c>
      <c r="N338" s="61">
        <v>19723</v>
      </c>
      <c r="O338" s="61">
        <v>27078</v>
      </c>
      <c r="P338" s="61">
        <v>26089</v>
      </c>
      <c r="Q338" s="61">
        <v>26411</v>
      </c>
    </row>
    <row r="339" spans="1:17" x14ac:dyDescent="0.3">
      <c r="A339" s="34">
        <f>IF($B339='Lookup (hidden)'!$F$12,IF($E339='Lookup (hidden)'!$F$13,IF($D339='Lookup (hidden)'!$F$14,IF($F339='Lookup (hidden)'!$F$15,IF($G339='Lookup (hidden)'!$F$16,IF($H339='Lookup (hidden)'!$F$17,1,0),0),0),0),0),0)</f>
        <v>0</v>
      </c>
      <c r="B339" s="60" t="s">
        <v>80</v>
      </c>
      <c r="C339" s="60"/>
      <c r="D339" s="60" t="s">
        <v>60</v>
      </c>
      <c r="E339" s="60" t="s">
        <v>37</v>
      </c>
      <c r="F339" s="60" t="s">
        <v>37</v>
      </c>
      <c r="G339" s="60" t="s">
        <v>64</v>
      </c>
      <c r="H339" s="60" t="s">
        <v>81</v>
      </c>
      <c r="I339" s="60" t="s">
        <v>97</v>
      </c>
      <c r="J339" s="61">
        <v>2644</v>
      </c>
      <c r="K339" s="61">
        <v>2863</v>
      </c>
      <c r="L339" s="61">
        <v>2932</v>
      </c>
      <c r="M339" s="61">
        <v>6116</v>
      </c>
      <c r="N339" s="61">
        <v>24839</v>
      </c>
      <c r="O339" s="61">
        <v>18687</v>
      </c>
      <c r="P339" s="61">
        <v>20436</v>
      </c>
      <c r="Q339" s="61">
        <v>22310</v>
      </c>
    </row>
    <row r="340" spans="1:17" x14ac:dyDescent="0.3">
      <c r="A340" s="34">
        <f>IF($B340='Lookup (hidden)'!$F$12,IF($E340='Lookup (hidden)'!$F$13,IF($D340='Lookup (hidden)'!$F$14,IF($F340='Lookup (hidden)'!$F$15,IF($G340='Lookup (hidden)'!$F$16,IF($H340='Lookup (hidden)'!$F$17,1,0),0),0),0),0),0)</f>
        <v>0</v>
      </c>
      <c r="B340" s="60" t="s">
        <v>82</v>
      </c>
      <c r="C340" s="60"/>
      <c r="D340" s="60" t="s">
        <v>58</v>
      </c>
      <c r="E340" s="60" t="s">
        <v>37</v>
      </c>
      <c r="F340" s="60" t="s">
        <v>37</v>
      </c>
      <c r="G340" s="60" t="s">
        <v>63</v>
      </c>
      <c r="H340" s="60" t="s">
        <v>81</v>
      </c>
      <c r="I340" s="60" t="s">
        <v>96</v>
      </c>
      <c r="J340" s="61">
        <v>2104</v>
      </c>
      <c r="K340" s="61">
        <v>1872</v>
      </c>
      <c r="L340" s="61">
        <v>2203</v>
      </c>
      <c r="M340" s="61">
        <v>2102</v>
      </c>
      <c r="N340" s="61">
        <v>613</v>
      </c>
      <c r="O340" s="61">
        <v>909</v>
      </c>
      <c r="P340" s="61">
        <v>1196</v>
      </c>
      <c r="Q340" s="61">
        <v>1320</v>
      </c>
    </row>
    <row r="341" spans="1:17" x14ac:dyDescent="0.3">
      <c r="A341" s="34">
        <f>IF($B341='Lookup (hidden)'!$F$12,IF($E341='Lookup (hidden)'!$F$13,IF($D341='Lookup (hidden)'!$F$14,IF($F341='Lookup (hidden)'!$F$15,IF($G341='Lookup (hidden)'!$F$16,IF($H341='Lookup (hidden)'!$F$17,1,0),0),0),0),0),0)</f>
        <v>0</v>
      </c>
      <c r="B341" s="60" t="s">
        <v>82</v>
      </c>
      <c r="C341" s="60"/>
      <c r="D341" s="60" t="s">
        <v>58</v>
      </c>
      <c r="E341" s="60" t="s">
        <v>37</v>
      </c>
      <c r="F341" s="60" t="s">
        <v>37</v>
      </c>
      <c r="G341" s="60" t="s">
        <v>63</v>
      </c>
      <c r="H341" s="60" t="s">
        <v>81</v>
      </c>
      <c r="I341" s="60" t="s">
        <v>97</v>
      </c>
      <c r="J341" s="61">
        <v>49</v>
      </c>
      <c r="K341" s="61">
        <v>51</v>
      </c>
      <c r="L341" s="61">
        <v>62</v>
      </c>
      <c r="M341" s="61">
        <v>387</v>
      </c>
      <c r="N341" s="61">
        <v>1597</v>
      </c>
      <c r="O341" s="61">
        <v>1474</v>
      </c>
      <c r="P341" s="61">
        <v>1794</v>
      </c>
      <c r="Q341" s="61">
        <v>1996</v>
      </c>
    </row>
    <row r="342" spans="1:17" x14ac:dyDescent="0.3">
      <c r="A342" s="34">
        <f>IF($B342='Lookup (hidden)'!$F$12,IF($E342='Lookup (hidden)'!$F$13,IF($D342='Lookup (hidden)'!$F$14,IF($F342='Lookup (hidden)'!$F$15,IF($G342='Lookup (hidden)'!$F$16,IF($H342='Lookup (hidden)'!$F$17,1,0),0),0),0),0),0)</f>
        <v>0</v>
      </c>
      <c r="B342" s="60" t="s">
        <v>82</v>
      </c>
      <c r="C342" s="60"/>
      <c r="D342" s="60" t="s">
        <v>59</v>
      </c>
      <c r="E342" s="60" t="s">
        <v>37</v>
      </c>
      <c r="F342" s="60" t="s">
        <v>37</v>
      </c>
      <c r="G342" s="60" t="s">
        <v>63</v>
      </c>
      <c r="H342" s="60" t="s">
        <v>81</v>
      </c>
      <c r="I342" s="60" t="s">
        <v>96</v>
      </c>
      <c r="J342" s="61">
        <v>22607</v>
      </c>
      <c r="K342" s="61">
        <v>22258</v>
      </c>
      <c r="L342" s="61">
        <v>22712</v>
      </c>
      <c r="M342" s="61">
        <v>21494</v>
      </c>
      <c r="N342" s="61">
        <v>6759</v>
      </c>
      <c r="O342" s="61">
        <v>8347</v>
      </c>
      <c r="P342" s="61">
        <v>9059</v>
      </c>
      <c r="Q342" s="61">
        <v>9665</v>
      </c>
    </row>
    <row r="343" spans="1:17" x14ac:dyDescent="0.3">
      <c r="A343" s="34">
        <f>IF($B343='Lookup (hidden)'!$F$12,IF($E343='Lookup (hidden)'!$F$13,IF($D343='Lookup (hidden)'!$F$14,IF($F343='Lookup (hidden)'!$F$15,IF($G343='Lookup (hidden)'!$F$16,IF($H343='Lookup (hidden)'!$F$17,1,0),0),0),0),0),0)</f>
        <v>0</v>
      </c>
      <c r="B343" s="60" t="s">
        <v>82</v>
      </c>
      <c r="C343" s="60"/>
      <c r="D343" s="60" t="s">
        <v>59</v>
      </c>
      <c r="E343" s="60" t="s">
        <v>37</v>
      </c>
      <c r="F343" s="60" t="s">
        <v>37</v>
      </c>
      <c r="G343" s="60" t="s">
        <v>63</v>
      </c>
      <c r="H343" s="60" t="s">
        <v>81</v>
      </c>
      <c r="I343" s="60" t="s">
        <v>97</v>
      </c>
      <c r="J343" s="61">
        <v>408</v>
      </c>
      <c r="K343" s="61">
        <v>400</v>
      </c>
      <c r="L343" s="61">
        <v>474</v>
      </c>
      <c r="M343" s="61">
        <v>5408</v>
      </c>
      <c r="N343" s="61">
        <v>20253</v>
      </c>
      <c r="O343" s="61">
        <v>19356</v>
      </c>
      <c r="P343" s="61">
        <v>20560</v>
      </c>
      <c r="Q343" s="61">
        <v>21553</v>
      </c>
    </row>
    <row r="344" spans="1:17" x14ac:dyDescent="0.3">
      <c r="A344" s="34">
        <f>IF($B344='Lookup (hidden)'!$F$12,IF($E344='Lookup (hidden)'!$F$13,IF($D344='Lookup (hidden)'!$F$14,IF($F344='Lookup (hidden)'!$F$15,IF($G344='Lookup (hidden)'!$F$16,IF($H344='Lookup (hidden)'!$F$17,1,0),0),0),0),0),0)</f>
        <v>0</v>
      </c>
      <c r="B344" s="60" t="s">
        <v>82</v>
      </c>
      <c r="C344" s="60"/>
      <c r="D344" s="60" t="s">
        <v>60</v>
      </c>
      <c r="E344" s="60" t="s">
        <v>37</v>
      </c>
      <c r="F344" s="60" t="s">
        <v>37</v>
      </c>
      <c r="G344" s="60" t="s">
        <v>63</v>
      </c>
      <c r="H344" s="60" t="s">
        <v>81</v>
      </c>
      <c r="I344" s="60" t="s">
        <v>96</v>
      </c>
      <c r="J344" s="61">
        <v>6127</v>
      </c>
      <c r="K344" s="61">
        <v>6184</v>
      </c>
      <c r="L344" s="61">
        <v>6204</v>
      </c>
      <c r="M344" s="61">
        <v>5525</v>
      </c>
      <c r="N344" s="61">
        <v>2128</v>
      </c>
      <c r="O344" s="61">
        <v>2620</v>
      </c>
      <c r="P344" s="61">
        <v>2676</v>
      </c>
      <c r="Q344" s="61">
        <v>2907</v>
      </c>
    </row>
    <row r="345" spans="1:17" x14ac:dyDescent="0.3">
      <c r="A345" s="34">
        <f>IF($B345='Lookup (hidden)'!$F$12,IF($E345='Lookup (hidden)'!$F$13,IF($D345='Lookup (hidden)'!$F$14,IF($F345='Lookup (hidden)'!$F$15,IF($G345='Lookup (hidden)'!$F$16,IF($H345='Lookup (hidden)'!$F$17,1,0),0),0),0),0),0)</f>
        <v>0</v>
      </c>
      <c r="B345" s="60" t="s">
        <v>82</v>
      </c>
      <c r="C345" s="60"/>
      <c r="D345" s="60" t="s">
        <v>60</v>
      </c>
      <c r="E345" s="60" t="s">
        <v>37</v>
      </c>
      <c r="F345" s="60" t="s">
        <v>37</v>
      </c>
      <c r="G345" s="60" t="s">
        <v>63</v>
      </c>
      <c r="H345" s="60" t="s">
        <v>81</v>
      </c>
      <c r="I345" s="60" t="s">
        <v>97</v>
      </c>
      <c r="J345" s="61">
        <v>44</v>
      </c>
      <c r="K345" s="61">
        <v>51</v>
      </c>
      <c r="L345" s="61">
        <v>55</v>
      </c>
      <c r="M345" s="61">
        <v>1267</v>
      </c>
      <c r="N345" s="61">
        <v>5610</v>
      </c>
      <c r="O345" s="61">
        <v>5042</v>
      </c>
      <c r="P345" s="61">
        <v>5212</v>
      </c>
      <c r="Q345" s="61">
        <v>5347</v>
      </c>
    </row>
    <row r="346" spans="1:17" x14ac:dyDescent="0.3">
      <c r="A346" s="34">
        <f>IF($B346='Lookup (hidden)'!$F$12,IF($E346='Lookup (hidden)'!$F$13,IF($D346='Lookup (hidden)'!$F$14,IF($F346='Lookup (hidden)'!$F$15,IF($G346='Lookup (hidden)'!$F$16,IF($H346='Lookup (hidden)'!$F$17,1,0),0),0),0),0),0)</f>
        <v>0</v>
      </c>
      <c r="B346" s="60" t="s">
        <v>82</v>
      </c>
      <c r="C346" s="60"/>
      <c r="D346" s="60" t="s">
        <v>58</v>
      </c>
      <c r="E346" s="60" t="s">
        <v>37</v>
      </c>
      <c r="F346" s="60" t="s">
        <v>37</v>
      </c>
      <c r="G346" s="60" t="s">
        <v>64</v>
      </c>
      <c r="H346" s="60" t="s">
        <v>81</v>
      </c>
      <c r="I346" s="60" t="s">
        <v>96</v>
      </c>
      <c r="J346" s="61">
        <v>15573</v>
      </c>
      <c r="K346" s="61">
        <v>13918</v>
      </c>
      <c r="L346" s="61">
        <v>16278</v>
      </c>
      <c r="M346" s="61">
        <v>15456</v>
      </c>
      <c r="N346" s="61">
        <v>4567</v>
      </c>
      <c r="O346" s="61">
        <v>6357</v>
      </c>
      <c r="P346" s="61">
        <v>7769</v>
      </c>
      <c r="Q346" s="61">
        <v>8733</v>
      </c>
    </row>
    <row r="347" spans="1:17" x14ac:dyDescent="0.3">
      <c r="A347" s="34">
        <f>IF($B347='Lookup (hidden)'!$F$12,IF($E347='Lookup (hidden)'!$F$13,IF($D347='Lookup (hidden)'!$F$14,IF($F347='Lookup (hidden)'!$F$15,IF($G347='Lookup (hidden)'!$F$16,IF($H347='Lookup (hidden)'!$F$17,1,0),0),0),0),0),0)</f>
        <v>0</v>
      </c>
      <c r="B347" s="60" t="s">
        <v>82</v>
      </c>
      <c r="C347" s="60"/>
      <c r="D347" s="60" t="s">
        <v>58</v>
      </c>
      <c r="E347" s="60" t="s">
        <v>37</v>
      </c>
      <c r="F347" s="60" t="s">
        <v>37</v>
      </c>
      <c r="G347" s="60" t="s">
        <v>64</v>
      </c>
      <c r="H347" s="60" t="s">
        <v>81</v>
      </c>
      <c r="I347" s="60" t="s">
        <v>97</v>
      </c>
      <c r="J347" s="61">
        <v>162</v>
      </c>
      <c r="K347" s="61">
        <v>198</v>
      </c>
      <c r="L347" s="61">
        <v>239</v>
      </c>
      <c r="M347" s="61">
        <v>2713</v>
      </c>
      <c r="N347" s="61">
        <v>12364</v>
      </c>
      <c r="O347" s="61">
        <v>12141</v>
      </c>
      <c r="P347" s="61">
        <v>14424</v>
      </c>
      <c r="Q347" s="61">
        <v>15712</v>
      </c>
    </row>
    <row r="348" spans="1:17" x14ac:dyDescent="0.3">
      <c r="A348" s="34">
        <f>IF($B348='Lookup (hidden)'!$F$12,IF($E348='Lookup (hidden)'!$F$13,IF($D348='Lookup (hidden)'!$F$14,IF($F348='Lookup (hidden)'!$F$15,IF($G348='Lookup (hidden)'!$F$16,IF($H348='Lookup (hidden)'!$F$17,1,0),0),0),0),0),0)</f>
        <v>0</v>
      </c>
      <c r="B348" s="60" t="s">
        <v>82</v>
      </c>
      <c r="C348" s="60"/>
      <c r="D348" s="60" t="s">
        <v>59</v>
      </c>
      <c r="E348" s="60" t="s">
        <v>37</v>
      </c>
      <c r="F348" s="60" t="s">
        <v>37</v>
      </c>
      <c r="G348" s="60" t="s">
        <v>64</v>
      </c>
      <c r="H348" s="60" t="s">
        <v>81</v>
      </c>
      <c r="I348" s="60" t="s">
        <v>96</v>
      </c>
      <c r="J348" s="61">
        <v>189896</v>
      </c>
      <c r="K348" s="61">
        <v>188874</v>
      </c>
      <c r="L348" s="61">
        <v>191530</v>
      </c>
      <c r="M348" s="61">
        <v>182996</v>
      </c>
      <c r="N348" s="61">
        <v>57167</v>
      </c>
      <c r="O348" s="61">
        <v>69825</v>
      </c>
      <c r="P348" s="61">
        <v>71008</v>
      </c>
      <c r="Q348" s="61">
        <v>77069</v>
      </c>
    </row>
    <row r="349" spans="1:17" x14ac:dyDescent="0.3">
      <c r="A349" s="34">
        <f>IF($B349='Lookup (hidden)'!$F$12,IF($E349='Lookup (hidden)'!$F$13,IF($D349='Lookup (hidden)'!$F$14,IF($F349='Lookup (hidden)'!$F$15,IF($G349='Lookup (hidden)'!$F$16,IF($H349='Lookup (hidden)'!$F$17,1,0),0),0),0),0),0)</f>
        <v>0</v>
      </c>
      <c r="B349" s="60" t="s">
        <v>82</v>
      </c>
      <c r="C349" s="60"/>
      <c r="D349" s="60" t="s">
        <v>59</v>
      </c>
      <c r="E349" s="60" t="s">
        <v>37</v>
      </c>
      <c r="F349" s="60" t="s">
        <v>37</v>
      </c>
      <c r="G349" s="60" t="s">
        <v>64</v>
      </c>
      <c r="H349" s="60" t="s">
        <v>81</v>
      </c>
      <c r="I349" s="60" t="s">
        <v>97</v>
      </c>
      <c r="J349" s="61">
        <v>2765</v>
      </c>
      <c r="K349" s="61">
        <v>3286</v>
      </c>
      <c r="L349" s="61">
        <v>4037</v>
      </c>
      <c r="M349" s="61">
        <v>44293</v>
      </c>
      <c r="N349" s="61">
        <v>176303</v>
      </c>
      <c r="O349" s="61">
        <v>169799</v>
      </c>
      <c r="P349" s="61">
        <v>179596</v>
      </c>
      <c r="Q349" s="61">
        <v>187940</v>
      </c>
    </row>
    <row r="350" spans="1:17" x14ac:dyDescent="0.3">
      <c r="A350" s="34">
        <f>IF($B350='Lookup (hidden)'!$F$12,IF($E350='Lookup (hidden)'!$F$13,IF($D350='Lookup (hidden)'!$F$14,IF($F350='Lookup (hidden)'!$F$15,IF($G350='Lookup (hidden)'!$F$16,IF($H350='Lookup (hidden)'!$F$17,1,0),0),0),0),0),0)</f>
        <v>0</v>
      </c>
      <c r="B350" s="60" t="s">
        <v>82</v>
      </c>
      <c r="C350" s="60"/>
      <c r="D350" s="60" t="s">
        <v>60</v>
      </c>
      <c r="E350" s="60" t="s">
        <v>37</v>
      </c>
      <c r="F350" s="60" t="s">
        <v>37</v>
      </c>
      <c r="G350" s="60" t="s">
        <v>64</v>
      </c>
      <c r="H350" s="60" t="s">
        <v>81</v>
      </c>
      <c r="I350" s="60" t="s">
        <v>96</v>
      </c>
      <c r="J350" s="61">
        <v>43203</v>
      </c>
      <c r="K350" s="61">
        <v>43367</v>
      </c>
      <c r="L350" s="61">
        <v>42872</v>
      </c>
      <c r="M350" s="61">
        <v>39301</v>
      </c>
      <c r="N350" s="61">
        <v>15295</v>
      </c>
      <c r="O350" s="61">
        <v>18554</v>
      </c>
      <c r="P350" s="61">
        <v>19234</v>
      </c>
      <c r="Q350" s="61">
        <v>19436</v>
      </c>
    </row>
    <row r="351" spans="1:17" x14ac:dyDescent="0.3">
      <c r="A351" s="34">
        <f>IF($B351='Lookup (hidden)'!$F$12,IF($E351='Lookup (hidden)'!$F$13,IF($D351='Lookup (hidden)'!$F$14,IF($F351='Lookup (hidden)'!$F$15,IF($G351='Lookup (hidden)'!$F$16,IF($H351='Lookup (hidden)'!$F$17,1,0),0),0),0),0),0)</f>
        <v>0</v>
      </c>
      <c r="B351" s="60" t="s">
        <v>82</v>
      </c>
      <c r="C351" s="60"/>
      <c r="D351" s="60" t="s">
        <v>60</v>
      </c>
      <c r="E351" s="60" t="s">
        <v>37</v>
      </c>
      <c r="F351" s="60" t="s">
        <v>37</v>
      </c>
      <c r="G351" s="60" t="s">
        <v>64</v>
      </c>
      <c r="H351" s="60" t="s">
        <v>81</v>
      </c>
      <c r="I351" s="60" t="s">
        <v>97</v>
      </c>
      <c r="J351" s="61">
        <v>251</v>
      </c>
      <c r="K351" s="61">
        <v>301</v>
      </c>
      <c r="L351" s="61">
        <v>306</v>
      </c>
      <c r="M351" s="61">
        <v>8769</v>
      </c>
      <c r="N351" s="61">
        <v>41119</v>
      </c>
      <c r="O351" s="61">
        <v>36377</v>
      </c>
      <c r="P351" s="61">
        <v>37769</v>
      </c>
      <c r="Q351" s="61">
        <v>38584</v>
      </c>
    </row>
    <row r="352" spans="1:17" x14ac:dyDescent="0.3">
      <c r="A352" s="34">
        <f>IF($B352='Lookup (hidden)'!$F$12,IF($E352='Lookup (hidden)'!$F$13,IF($D352='Lookup (hidden)'!$F$14,IF($F352='Lookup (hidden)'!$F$15,IF($G352='Lookup (hidden)'!$F$16,IF($H352='Lookup (hidden)'!$F$17,1,0),0),0),0),0),0)</f>
        <v>0</v>
      </c>
      <c r="B352" s="60" t="s">
        <v>73</v>
      </c>
      <c r="C352" s="60"/>
      <c r="D352" s="60" t="s">
        <v>58</v>
      </c>
      <c r="E352" s="60" t="s">
        <v>37</v>
      </c>
      <c r="F352" s="60" t="s">
        <v>37</v>
      </c>
      <c r="G352" s="60" t="s">
        <v>63</v>
      </c>
      <c r="H352" s="60" t="s">
        <v>81</v>
      </c>
      <c r="I352" s="60" t="s">
        <v>96</v>
      </c>
      <c r="J352" s="61">
        <v>984</v>
      </c>
      <c r="K352" s="61">
        <v>819</v>
      </c>
      <c r="L352" s="61">
        <v>984</v>
      </c>
      <c r="M352" s="61">
        <v>969</v>
      </c>
      <c r="N352" s="61">
        <v>357</v>
      </c>
      <c r="O352" s="61">
        <v>646</v>
      </c>
      <c r="P352" s="61">
        <v>580</v>
      </c>
      <c r="Q352" s="61">
        <v>617</v>
      </c>
    </row>
    <row r="353" spans="1:17" x14ac:dyDescent="0.3">
      <c r="A353" s="34">
        <f>IF($B353='Lookup (hidden)'!$F$12,IF($E353='Lookup (hidden)'!$F$13,IF($D353='Lookup (hidden)'!$F$14,IF($F353='Lookup (hidden)'!$F$15,IF($G353='Lookup (hidden)'!$F$16,IF($H353='Lookup (hidden)'!$F$17,1,0),0),0),0),0),0)</f>
        <v>0</v>
      </c>
      <c r="B353" s="60" t="s">
        <v>73</v>
      </c>
      <c r="C353" s="60"/>
      <c r="D353" s="60" t="s">
        <v>58</v>
      </c>
      <c r="E353" s="60" t="s">
        <v>37</v>
      </c>
      <c r="F353" s="60" t="s">
        <v>37</v>
      </c>
      <c r="G353" s="60" t="s">
        <v>63</v>
      </c>
      <c r="H353" s="60" t="s">
        <v>81</v>
      </c>
      <c r="I353" s="60" t="s">
        <v>97</v>
      </c>
      <c r="J353" s="61" t="s">
        <v>99</v>
      </c>
      <c r="K353" s="61" t="s">
        <v>99</v>
      </c>
      <c r="L353" s="61" t="s">
        <v>100</v>
      </c>
      <c r="M353" s="61">
        <v>129</v>
      </c>
      <c r="N353" s="61">
        <v>596</v>
      </c>
      <c r="O353" s="61">
        <v>535</v>
      </c>
      <c r="P353" s="61">
        <v>702</v>
      </c>
      <c r="Q353" s="61">
        <v>718</v>
      </c>
    </row>
    <row r="354" spans="1:17" x14ac:dyDescent="0.3">
      <c r="A354" s="34">
        <f>IF($B354='Lookup (hidden)'!$F$12,IF($E354='Lookup (hidden)'!$F$13,IF($D354='Lookup (hidden)'!$F$14,IF($F354='Lookup (hidden)'!$F$15,IF($G354='Lookup (hidden)'!$F$16,IF($H354='Lookup (hidden)'!$F$17,1,0),0),0),0),0),0)</f>
        <v>0</v>
      </c>
      <c r="B354" s="60" t="s">
        <v>73</v>
      </c>
      <c r="C354" s="60"/>
      <c r="D354" s="60" t="s">
        <v>59</v>
      </c>
      <c r="E354" s="60" t="s">
        <v>37</v>
      </c>
      <c r="F354" s="60" t="s">
        <v>37</v>
      </c>
      <c r="G354" s="60" t="s">
        <v>63</v>
      </c>
      <c r="H354" s="60" t="s">
        <v>81</v>
      </c>
      <c r="I354" s="60" t="s">
        <v>96</v>
      </c>
      <c r="J354" s="61">
        <v>10192</v>
      </c>
      <c r="K354" s="61">
        <v>10021</v>
      </c>
      <c r="L354" s="61">
        <v>10174</v>
      </c>
      <c r="M354" s="61">
        <v>9602</v>
      </c>
      <c r="N354" s="61">
        <v>3851</v>
      </c>
      <c r="O354" s="61">
        <v>5719</v>
      </c>
      <c r="P354" s="61">
        <v>5008</v>
      </c>
      <c r="Q354" s="61">
        <v>5221</v>
      </c>
    </row>
    <row r="355" spans="1:17" x14ac:dyDescent="0.3">
      <c r="A355" s="34">
        <f>IF($B355='Lookup (hidden)'!$F$12,IF($E355='Lookup (hidden)'!$F$13,IF($D355='Lookup (hidden)'!$F$14,IF($F355='Lookup (hidden)'!$F$15,IF($G355='Lookup (hidden)'!$F$16,IF($H355='Lookup (hidden)'!$F$17,1,0),0),0),0),0),0)</f>
        <v>0</v>
      </c>
      <c r="B355" s="60" t="s">
        <v>73</v>
      </c>
      <c r="C355" s="60"/>
      <c r="D355" s="60" t="s">
        <v>59</v>
      </c>
      <c r="E355" s="60" t="s">
        <v>37</v>
      </c>
      <c r="F355" s="60" t="s">
        <v>37</v>
      </c>
      <c r="G355" s="60" t="s">
        <v>63</v>
      </c>
      <c r="H355" s="60" t="s">
        <v>81</v>
      </c>
      <c r="I355" s="60" t="s">
        <v>97</v>
      </c>
      <c r="J355" s="61">
        <v>37</v>
      </c>
      <c r="K355" s="61">
        <v>25</v>
      </c>
      <c r="L355" s="61">
        <v>25</v>
      </c>
      <c r="M355" s="61">
        <v>1653</v>
      </c>
      <c r="N355" s="61">
        <v>7305</v>
      </c>
      <c r="O355" s="61">
        <v>5532</v>
      </c>
      <c r="P355" s="61">
        <v>7287</v>
      </c>
      <c r="Q355" s="61">
        <v>7234</v>
      </c>
    </row>
    <row r="356" spans="1:17" x14ac:dyDescent="0.3">
      <c r="A356" s="34">
        <f>IF($B356='Lookup (hidden)'!$F$12,IF($E356='Lookup (hidden)'!$F$13,IF($D356='Lookup (hidden)'!$F$14,IF($F356='Lookup (hidden)'!$F$15,IF($G356='Lookup (hidden)'!$F$16,IF($H356='Lookup (hidden)'!$F$17,1,0),0),0),0),0),0)</f>
        <v>0</v>
      </c>
      <c r="B356" s="60" t="s">
        <v>73</v>
      </c>
      <c r="C356" s="60"/>
      <c r="D356" s="60" t="s">
        <v>60</v>
      </c>
      <c r="E356" s="60" t="s">
        <v>37</v>
      </c>
      <c r="F356" s="60" t="s">
        <v>37</v>
      </c>
      <c r="G356" s="60" t="s">
        <v>63</v>
      </c>
      <c r="H356" s="60" t="s">
        <v>81</v>
      </c>
      <c r="I356" s="60" t="s">
        <v>96</v>
      </c>
      <c r="J356" s="61">
        <v>2151</v>
      </c>
      <c r="K356" s="61">
        <v>2089</v>
      </c>
      <c r="L356" s="61">
        <v>2152</v>
      </c>
      <c r="M356" s="61">
        <v>1809</v>
      </c>
      <c r="N356" s="61">
        <v>975</v>
      </c>
      <c r="O356" s="61">
        <v>1320</v>
      </c>
      <c r="P356" s="61">
        <v>1118</v>
      </c>
      <c r="Q356" s="61">
        <v>1226</v>
      </c>
    </row>
    <row r="357" spans="1:17" x14ac:dyDescent="0.3">
      <c r="A357" s="34">
        <f>IF($B357='Lookup (hidden)'!$F$12,IF($E357='Lookup (hidden)'!$F$13,IF($D357='Lookup (hidden)'!$F$14,IF($F357='Lookup (hidden)'!$F$15,IF($G357='Lookup (hidden)'!$F$16,IF($H357='Lookup (hidden)'!$F$17,1,0),0),0),0),0),0)</f>
        <v>0</v>
      </c>
      <c r="B357" s="60" t="s">
        <v>73</v>
      </c>
      <c r="C357" s="60"/>
      <c r="D357" s="60" t="s">
        <v>60</v>
      </c>
      <c r="E357" s="60" t="s">
        <v>37</v>
      </c>
      <c r="F357" s="60" t="s">
        <v>37</v>
      </c>
      <c r="G357" s="60" t="s">
        <v>63</v>
      </c>
      <c r="H357" s="60" t="s">
        <v>81</v>
      </c>
      <c r="I357" s="60" t="s">
        <v>97</v>
      </c>
      <c r="J357" s="61" t="s">
        <v>100</v>
      </c>
      <c r="K357" s="61" t="s">
        <v>99</v>
      </c>
      <c r="L357" s="61" t="s">
        <v>99</v>
      </c>
      <c r="M357" s="61">
        <v>314</v>
      </c>
      <c r="N357" s="61">
        <v>1561</v>
      </c>
      <c r="O357" s="61">
        <v>1047</v>
      </c>
      <c r="P357" s="61">
        <v>1538</v>
      </c>
      <c r="Q357" s="61">
        <v>1620</v>
      </c>
    </row>
    <row r="358" spans="1:17" x14ac:dyDescent="0.3">
      <c r="A358" s="34">
        <f>IF($B358='Lookup (hidden)'!$F$12,IF($E358='Lookup (hidden)'!$F$13,IF($D358='Lookup (hidden)'!$F$14,IF($F358='Lookup (hidden)'!$F$15,IF($G358='Lookup (hidden)'!$F$16,IF($H358='Lookup (hidden)'!$F$17,1,0),0),0),0),0),0)</f>
        <v>0</v>
      </c>
      <c r="B358" s="60" t="s">
        <v>73</v>
      </c>
      <c r="C358" s="60"/>
      <c r="D358" s="60" t="s">
        <v>58</v>
      </c>
      <c r="E358" s="60" t="s">
        <v>37</v>
      </c>
      <c r="F358" s="60" t="s">
        <v>37</v>
      </c>
      <c r="G358" s="60" t="s">
        <v>64</v>
      </c>
      <c r="H358" s="60" t="s">
        <v>81</v>
      </c>
      <c r="I358" s="60" t="s">
        <v>96</v>
      </c>
      <c r="J358" s="61">
        <v>3336</v>
      </c>
      <c r="K358" s="61">
        <v>2885</v>
      </c>
      <c r="L358" s="61">
        <v>3371</v>
      </c>
      <c r="M358" s="61">
        <v>3153</v>
      </c>
      <c r="N358" s="61">
        <v>1087</v>
      </c>
      <c r="O358" s="61">
        <v>1915</v>
      </c>
      <c r="P358" s="61">
        <v>2330</v>
      </c>
      <c r="Q358" s="61">
        <v>2064</v>
      </c>
    </row>
    <row r="359" spans="1:17" x14ac:dyDescent="0.3">
      <c r="A359" s="34">
        <f>IF($B359='Lookup (hidden)'!$F$12,IF($E359='Lookup (hidden)'!$F$13,IF($D359='Lookup (hidden)'!$F$14,IF($F359='Lookup (hidden)'!$F$15,IF($G359='Lookup (hidden)'!$F$16,IF($H359='Lookup (hidden)'!$F$17,1,0),0),0),0),0),0)</f>
        <v>0</v>
      </c>
      <c r="B359" s="60" t="s">
        <v>73</v>
      </c>
      <c r="C359" s="60"/>
      <c r="D359" s="60" t="s">
        <v>58</v>
      </c>
      <c r="E359" s="60" t="s">
        <v>37</v>
      </c>
      <c r="F359" s="60" t="s">
        <v>37</v>
      </c>
      <c r="G359" s="60" t="s">
        <v>64</v>
      </c>
      <c r="H359" s="60" t="s">
        <v>81</v>
      </c>
      <c r="I359" s="60" t="s">
        <v>97</v>
      </c>
      <c r="J359" s="61" t="s">
        <v>100</v>
      </c>
      <c r="K359" s="61" t="s">
        <v>99</v>
      </c>
      <c r="L359" s="61" t="s">
        <v>100</v>
      </c>
      <c r="M359" s="61">
        <v>611</v>
      </c>
      <c r="N359" s="61">
        <v>2225</v>
      </c>
      <c r="O359" s="61">
        <v>2066</v>
      </c>
      <c r="P359" s="61">
        <v>2642</v>
      </c>
      <c r="Q359" s="61">
        <v>2634</v>
      </c>
    </row>
    <row r="360" spans="1:17" x14ac:dyDescent="0.3">
      <c r="A360" s="34">
        <f>IF($B360='Lookup (hidden)'!$F$12,IF($E360='Lookup (hidden)'!$F$13,IF($D360='Lookup (hidden)'!$F$14,IF($F360='Lookup (hidden)'!$F$15,IF($G360='Lookup (hidden)'!$F$16,IF($H360='Lookup (hidden)'!$F$17,1,0),0),0),0),0),0)</f>
        <v>0</v>
      </c>
      <c r="B360" s="60" t="s">
        <v>73</v>
      </c>
      <c r="C360" s="60"/>
      <c r="D360" s="60" t="s">
        <v>59</v>
      </c>
      <c r="E360" s="60" t="s">
        <v>37</v>
      </c>
      <c r="F360" s="60" t="s">
        <v>37</v>
      </c>
      <c r="G360" s="60" t="s">
        <v>64</v>
      </c>
      <c r="H360" s="60" t="s">
        <v>81</v>
      </c>
      <c r="I360" s="60" t="s">
        <v>96</v>
      </c>
      <c r="J360" s="61">
        <v>38773</v>
      </c>
      <c r="K360" s="61">
        <v>37898</v>
      </c>
      <c r="L360" s="61">
        <v>38960</v>
      </c>
      <c r="M360" s="61">
        <v>36831</v>
      </c>
      <c r="N360" s="61">
        <v>15502</v>
      </c>
      <c r="O360" s="61">
        <v>23027</v>
      </c>
      <c r="P360" s="61">
        <v>21437</v>
      </c>
      <c r="Q360" s="61">
        <v>19981</v>
      </c>
    </row>
    <row r="361" spans="1:17" x14ac:dyDescent="0.3">
      <c r="A361" s="34">
        <f>IF($B361='Lookup (hidden)'!$F$12,IF($E361='Lookup (hidden)'!$F$13,IF($D361='Lookup (hidden)'!$F$14,IF($F361='Lookup (hidden)'!$F$15,IF($G361='Lookup (hidden)'!$F$16,IF($H361='Lookup (hidden)'!$F$17,1,0),0),0),0),0),0)</f>
        <v>0</v>
      </c>
      <c r="B361" s="60" t="s">
        <v>73</v>
      </c>
      <c r="C361" s="60"/>
      <c r="D361" s="60" t="s">
        <v>59</v>
      </c>
      <c r="E361" s="60" t="s">
        <v>37</v>
      </c>
      <c r="F361" s="60" t="s">
        <v>37</v>
      </c>
      <c r="G361" s="60" t="s">
        <v>64</v>
      </c>
      <c r="H361" s="60" t="s">
        <v>81</v>
      </c>
      <c r="I361" s="60" t="s">
        <v>97</v>
      </c>
      <c r="J361" s="61">
        <v>27</v>
      </c>
      <c r="K361" s="61">
        <v>39</v>
      </c>
      <c r="L361" s="61">
        <v>33</v>
      </c>
      <c r="M361" s="61">
        <v>6992</v>
      </c>
      <c r="N361" s="61">
        <v>27879</v>
      </c>
      <c r="O361" s="61">
        <v>22340</v>
      </c>
      <c r="P361" s="61">
        <v>29141</v>
      </c>
      <c r="Q361" s="61">
        <v>29506</v>
      </c>
    </row>
    <row r="362" spans="1:17" x14ac:dyDescent="0.3">
      <c r="A362" s="34">
        <f>IF($B362='Lookup (hidden)'!$F$12,IF($E362='Lookup (hidden)'!$F$13,IF($D362='Lookup (hidden)'!$F$14,IF($F362='Lookup (hidden)'!$F$15,IF($G362='Lookup (hidden)'!$F$16,IF($H362='Lookup (hidden)'!$F$17,1,0),0),0),0),0),0)</f>
        <v>0</v>
      </c>
      <c r="B362" s="60" t="s">
        <v>73</v>
      </c>
      <c r="C362" s="60"/>
      <c r="D362" s="60" t="s">
        <v>60</v>
      </c>
      <c r="E362" s="60" t="s">
        <v>37</v>
      </c>
      <c r="F362" s="60" t="s">
        <v>37</v>
      </c>
      <c r="G362" s="60" t="s">
        <v>64</v>
      </c>
      <c r="H362" s="60" t="s">
        <v>81</v>
      </c>
      <c r="I362" s="60" t="s">
        <v>96</v>
      </c>
      <c r="J362" s="61">
        <v>7740</v>
      </c>
      <c r="K362" s="61">
        <v>7472</v>
      </c>
      <c r="L362" s="61">
        <v>8167</v>
      </c>
      <c r="M362" s="61">
        <v>6756</v>
      </c>
      <c r="N362" s="61">
        <v>3517</v>
      </c>
      <c r="O362" s="61">
        <v>5185</v>
      </c>
      <c r="P362" s="61">
        <v>5353</v>
      </c>
      <c r="Q362" s="61">
        <v>4545</v>
      </c>
    </row>
    <row r="363" spans="1:17" x14ac:dyDescent="0.3">
      <c r="A363" s="34">
        <f>IF($B363='Lookup (hidden)'!$F$12,IF($E363='Lookup (hidden)'!$F$13,IF($D363='Lookup (hidden)'!$F$14,IF($F363='Lookup (hidden)'!$F$15,IF($G363='Lookup (hidden)'!$F$16,IF($H363='Lookup (hidden)'!$F$17,1,0),0),0),0),0),0)</f>
        <v>0</v>
      </c>
      <c r="B363" s="60" t="s">
        <v>73</v>
      </c>
      <c r="C363" s="60"/>
      <c r="D363" s="60" t="s">
        <v>60</v>
      </c>
      <c r="E363" s="60" t="s">
        <v>37</v>
      </c>
      <c r="F363" s="60" t="s">
        <v>37</v>
      </c>
      <c r="G363" s="60" t="s">
        <v>64</v>
      </c>
      <c r="H363" s="60" t="s">
        <v>81</v>
      </c>
      <c r="I363" s="60" t="s">
        <v>97</v>
      </c>
      <c r="J363" s="61" t="s">
        <v>99</v>
      </c>
      <c r="K363" s="61" t="s">
        <v>100</v>
      </c>
      <c r="L363" s="61" t="s">
        <v>99</v>
      </c>
      <c r="M363" s="61">
        <v>1294</v>
      </c>
      <c r="N363" s="61">
        <v>6126</v>
      </c>
      <c r="O363" s="61">
        <v>4439</v>
      </c>
      <c r="P363" s="61">
        <v>6126</v>
      </c>
      <c r="Q363" s="61">
        <v>6319</v>
      </c>
    </row>
    <row r="364" spans="1:17" x14ac:dyDescent="0.3">
      <c r="A364" s="34">
        <f>IF($B364='Lookup (hidden)'!$F$12,IF($E364='Lookup (hidden)'!$F$13,IF($D364='Lookup (hidden)'!$F$14,IF($F364='Lookup (hidden)'!$F$15,IF($G364='Lookup (hidden)'!$F$16,IF($H364='Lookup (hidden)'!$F$17,1,0),0),0),0),0),0)</f>
        <v>0</v>
      </c>
      <c r="B364" s="60" t="s">
        <v>69</v>
      </c>
      <c r="C364" s="60"/>
      <c r="D364" s="60" t="s">
        <v>58</v>
      </c>
      <c r="E364" s="60" t="s">
        <v>37</v>
      </c>
      <c r="F364" s="60" t="s">
        <v>37</v>
      </c>
      <c r="G364" s="60" t="s">
        <v>63</v>
      </c>
      <c r="H364" s="60" t="s">
        <v>81</v>
      </c>
      <c r="I364" s="60" t="s">
        <v>96</v>
      </c>
      <c r="J364" s="61">
        <v>5144</v>
      </c>
      <c r="K364" s="61">
        <v>4471</v>
      </c>
      <c r="L364" s="61">
        <v>5144</v>
      </c>
      <c r="M364" s="61">
        <v>4799</v>
      </c>
      <c r="N364" s="61">
        <v>1185</v>
      </c>
      <c r="O364" s="61">
        <v>2059</v>
      </c>
      <c r="P364" s="61">
        <v>2565</v>
      </c>
      <c r="Q364" s="61">
        <v>2596</v>
      </c>
    </row>
    <row r="365" spans="1:17" x14ac:dyDescent="0.3">
      <c r="A365" s="34">
        <f>IF($B365='Lookup (hidden)'!$F$12,IF($E365='Lookup (hidden)'!$F$13,IF($D365='Lookup (hidden)'!$F$14,IF($F365='Lookup (hidden)'!$F$15,IF($G365='Lookup (hidden)'!$F$16,IF($H365='Lookup (hidden)'!$F$17,1,0),0),0),0),0),0)</f>
        <v>0</v>
      </c>
      <c r="B365" s="60" t="s">
        <v>69</v>
      </c>
      <c r="C365" s="60"/>
      <c r="D365" s="60" t="s">
        <v>58</v>
      </c>
      <c r="E365" s="60" t="s">
        <v>37</v>
      </c>
      <c r="F365" s="60" t="s">
        <v>37</v>
      </c>
      <c r="G365" s="60" t="s">
        <v>63</v>
      </c>
      <c r="H365" s="60" t="s">
        <v>81</v>
      </c>
      <c r="I365" s="60" t="s">
        <v>97</v>
      </c>
      <c r="J365" s="61">
        <v>152</v>
      </c>
      <c r="K365" s="61">
        <v>152</v>
      </c>
      <c r="L365" s="61">
        <v>225</v>
      </c>
      <c r="M365" s="61">
        <v>898</v>
      </c>
      <c r="N365" s="61">
        <v>2934</v>
      </c>
      <c r="O365" s="61">
        <v>2877</v>
      </c>
      <c r="P365" s="61">
        <v>3511</v>
      </c>
      <c r="Q365" s="61">
        <v>4087</v>
      </c>
    </row>
    <row r="366" spans="1:17" x14ac:dyDescent="0.3">
      <c r="A366" s="34">
        <f>IF($B366='Lookup (hidden)'!$F$12,IF($E366='Lookup (hidden)'!$F$13,IF($D366='Lookup (hidden)'!$F$14,IF($F366='Lookup (hidden)'!$F$15,IF($G366='Lookup (hidden)'!$F$16,IF($H366='Lookup (hidden)'!$F$17,1,0),0),0),0),0),0)</f>
        <v>0</v>
      </c>
      <c r="B366" s="60" t="s">
        <v>69</v>
      </c>
      <c r="C366" s="60"/>
      <c r="D366" s="60" t="s">
        <v>59</v>
      </c>
      <c r="E366" s="60" t="s">
        <v>37</v>
      </c>
      <c r="F366" s="60" t="s">
        <v>37</v>
      </c>
      <c r="G366" s="60" t="s">
        <v>63</v>
      </c>
      <c r="H366" s="60" t="s">
        <v>81</v>
      </c>
      <c r="I366" s="60" t="s">
        <v>96</v>
      </c>
      <c r="J366" s="61">
        <v>45587</v>
      </c>
      <c r="K366" s="61">
        <v>44230</v>
      </c>
      <c r="L366" s="61">
        <v>45752</v>
      </c>
      <c r="M366" s="61">
        <v>41836</v>
      </c>
      <c r="N366" s="61">
        <v>10682</v>
      </c>
      <c r="O366" s="61">
        <v>17049</v>
      </c>
      <c r="P366" s="61">
        <v>18429</v>
      </c>
      <c r="Q366" s="61">
        <v>16863</v>
      </c>
    </row>
    <row r="367" spans="1:17" x14ac:dyDescent="0.3">
      <c r="A367" s="34">
        <f>IF($B367='Lookup (hidden)'!$F$12,IF($E367='Lookup (hidden)'!$F$13,IF($D367='Lookup (hidden)'!$F$14,IF($F367='Lookup (hidden)'!$F$15,IF($G367='Lookup (hidden)'!$F$16,IF($H367='Lookup (hidden)'!$F$17,1,0),0),0),0),0),0)</f>
        <v>0</v>
      </c>
      <c r="B367" s="60" t="s">
        <v>69</v>
      </c>
      <c r="C367" s="60"/>
      <c r="D367" s="60" t="s">
        <v>59</v>
      </c>
      <c r="E367" s="60" t="s">
        <v>37</v>
      </c>
      <c r="F367" s="60" t="s">
        <v>37</v>
      </c>
      <c r="G367" s="60" t="s">
        <v>63</v>
      </c>
      <c r="H367" s="60" t="s">
        <v>81</v>
      </c>
      <c r="I367" s="60" t="s">
        <v>97</v>
      </c>
      <c r="J367" s="61">
        <v>1272</v>
      </c>
      <c r="K367" s="61">
        <v>1265</v>
      </c>
      <c r="L367" s="61">
        <v>1455</v>
      </c>
      <c r="M367" s="61">
        <v>9951</v>
      </c>
      <c r="N367" s="61">
        <v>35158</v>
      </c>
      <c r="O367" s="61">
        <v>32975</v>
      </c>
      <c r="P367" s="61">
        <v>35443</v>
      </c>
      <c r="Q367" s="61">
        <v>40541</v>
      </c>
    </row>
    <row r="368" spans="1:17" x14ac:dyDescent="0.3">
      <c r="A368" s="34">
        <f>IF($B368='Lookup (hidden)'!$F$12,IF($E368='Lookup (hidden)'!$F$13,IF($D368='Lookup (hidden)'!$F$14,IF($F368='Lookup (hidden)'!$F$15,IF($G368='Lookup (hidden)'!$F$16,IF($H368='Lookup (hidden)'!$F$17,1,0),0),0),0),0),0)</f>
        <v>0</v>
      </c>
      <c r="B368" s="60" t="s">
        <v>69</v>
      </c>
      <c r="C368" s="60"/>
      <c r="D368" s="60" t="s">
        <v>60</v>
      </c>
      <c r="E368" s="60" t="s">
        <v>37</v>
      </c>
      <c r="F368" s="60" t="s">
        <v>37</v>
      </c>
      <c r="G368" s="60" t="s">
        <v>63</v>
      </c>
      <c r="H368" s="60" t="s">
        <v>81</v>
      </c>
      <c r="I368" s="60" t="s">
        <v>96</v>
      </c>
      <c r="J368" s="61">
        <v>10280</v>
      </c>
      <c r="K368" s="61">
        <v>10046</v>
      </c>
      <c r="L368" s="61">
        <v>9949</v>
      </c>
      <c r="M368" s="61">
        <v>8490</v>
      </c>
      <c r="N368" s="61">
        <v>2752</v>
      </c>
      <c r="O368" s="61">
        <v>4530</v>
      </c>
      <c r="P368" s="61">
        <v>4918</v>
      </c>
      <c r="Q368" s="61">
        <v>4360</v>
      </c>
    </row>
    <row r="369" spans="1:17" x14ac:dyDescent="0.3">
      <c r="A369" s="34">
        <f>IF($B369='Lookup (hidden)'!$F$12,IF($E369='Lookup (hidden)'!$F$13,IF($D369='Lookup (hidden)'!$F$14,IF($F369='Lookup (hidden)'!$F$15,IF($G369='Lookup (hidden)'!$F$16,IF($H369='Lookup (hidden)'!$F$17,1,0),0),0),0),0),0)</f>
        <v>0</v>
      </c>
      <c r="B369" s="60" t="s">
        <v>69</v>
      </c>
      <c r="C369" s="60"/>
      <c r="D369" s="60" t="s">
        <v>60</v>
      </c>
      <c r="E369" s="60" t="s">
        <v>37</v>
      </c>
      <c r="F369" s="60" t="s">
        <v>37</v>
      </c>
      <c r="G369" s="60" t="s">
        <v>63</v>
      </c>
      <c r="H369" s="60" t="s">
        <v>81</v>
      </c>
      <c r="I369" s="60" t="s">
        <v>97</v>
      </c>
      <c r="J369" s="61">
        <v>155</v>
      </c>
      <c r="K369" s="61">
        <v>155</v>
      </c>
      <c r="L369" s="61">
        <v>154</v>
      </c>
      <c r="M369" s="61">
        <v>1749</v>
      </c>
      <c r="N369" s="61">
        <v>7953</v>
      </c>
      <c r="O369" s="61">
        <v>6982</v>
      </c>
      <c r="P369" s="61">
        <v>7235</v>
      </c>
      <c r="Q369" s="61">
        <v>8032</v>
      </c>
    </row>
    <row r="370" spans="1:17" x14ac:dyDescent="0.3">
      <c r="A370" s="34">
        <f>IF($B370='Lookup (hidden)'!$F$12,IF($E370='Lookup (hidden)'!$F$13,IF($D370='Lookup (hidden)'!$F$14,IF($F370='Lookup (hidden)'!$F$15,IF($G370='Lookup (hidden)'!$F$16,IF($H370='Lookup (hidden)'!$F$17,1,0),0),0),0),0),0)</f>
        <v>0</v>
      </c>
      <c r="B370" s="60" t="s">
        <v>69</v>
      </c>
      <c r="C370" s="60"/>
      <c r="D370" s="60" t="s">
        <v>58</v>
      </c>
      <c r="E370" s="60" t="s">
        <v>37</v>
      </c>
      <c r="F370" s="60" t="s">
        <v>37</v>
      </c>
      <c r="G370" s="60" t="s">
        <v>64</v>
      </c>
      <c r="H370" s="60" t="s">
        <v>81</v>
      </c>
      <c r="I370" s="60" t="s">
        <v>96</v>
      </c>
      <c r="J370" s="61">
        <v>47936</v>
      </c>
      <c r="K370" s="61">
        <v>42005</v>
      </c>
      <c r="L370" s="61">
        <v>49881</v>
      </c>
      <c r="M370" s="61">
        <v>45740</v>
      </c>
      <c r="N370" s="61">
        <v>10035</v>
      </c>
      <c r="O370" s="61">
        <v>17251</v>
      </c>
      <c r="P370" s="61">
        <v>22489</v>
      </c>
      <c r="Q370" s="61">
        <v>21071</v>
      </c>
    </row>
    <row r="371" spans="1:17" x14ac:dyDescent="0.3">
      <c r="A371" s="34">
        <f>IF($B371='Lookup (hidden)'!$F$12,IF($E371='Lookup (hidden)'!$F$13,IF($D371='Lookup (hidden)'!$F$14,IF($F371='Lookup (hidden)'!$F$15,IF($G371='Lookup (hidden)'!$F$16,IF($H371='Lookup (hidden)'!$F$17,1,0),0),0),0),0),0)</f>
        <v>0</v>
      </c>
      <c r="B371" s="60" t="s">
        <v>69</v>
      </c>
      <c r="C371" s="60"/>
      <c r="D371" s="60" t="s">
        <v>58</v>
      </c>
      <c r="E371" s="60" t="s">
        <v>37</v>
      </c>
      <c r="F371" s="60" t="s">
        <v>37</v>
      </c>
      <c r="G371" s="60" t="s">
        <v>64</v>
      </c>
      <c r="H371" s="60" t="s">
        <v>81</v>
      </c>
      <c r="I371" s="60" t="s">
        <v>97</v>
      </c>
      <c r="J371" s="61">
        <v>587</v>
      </c>
      <c r="K371" s="61">
        <v>495</v>
      </c>
      <c r="L371" s="61">
        <v>648</v>
      </c>
      <c r="M371" s="61">
        <v>7810</v>
      </c>
      <c r="N371" s="61">
        <v>31611</v>
      </c>
      <c r="O371" s="61">
        <v>32264</v>
      </c>
      <c r="P371" s="61">
        <v>37759</v>
      </c>
      <c r="Q371" s="61">
        <v>42498</v>
      </c>
    </row>
    <row r="372" spans="1:17" x14ac:dyDescent="0.3">
      <c r="A372" s="34">
        <f>IF($B372='Lookup (hidden)'!$F$12,IF($E372='Lookup (hidden)'!$F$13,IF($D372='Lookup (hidden)'!$F$14,IF($F372='Lookup (hidden)'!$F$15,IF($G372='Lookup (hidden)'!$F$16,IF($H372='Lookup (hidden)'!$F$17,1,0),0),0),0),0),0)</f>
        <v>0</v>
      </c>
      <c r="B372" s="60" t="s">
        <v>69</v>
      </c>
      <c r="C372" s="60"/>
      <c r="D372" s="60" t="s">
        <v>59</v>
      </c>
      <c r="E372" s="60" t="s">
        <v>37</v>
      </c>
      <c r="F372" s="60" t="s">
        <v>37</v>
      </c>
      <c r="G372" s="60" t="s">
        <v>64</v>
      </c>
      <c r="H372" s="60" t="s">
        <v>81</v>
      </c>
      <c r="I372" s="60" t="s">
        <v>96</v>
      </c>
      <c r="J372" s="61">
        <v>517810</v>
      </c>
      <c r="K372" s="61">
        <v>502653</v>
      </c>
      <c r="L372" s="61">
        <v>512613</v>
      </c>
      <c r="M372" s="61">
        <v>480182</v>
      </c>
      <c r="N372" s="61">
        <v>128087</v>
      </c>
      <c r="O372" s="61">
        <v>193068</v>
      </c>
      <c r="P372" s="61">
        <v>202938</v>
      </c>
      <c r="Q372" s="61">
        <v>187332</v>
      </c>
    </row>
    <row r="373" spans="1:17" x14ac:dyDescent="0.3">
      <c r="A373" s="34">
        <f>IF($B373='Lookup (hidden)'!$F$12,IF($E373='Lookup (hidden)'!$F$13,IF($D373='Lookup (hidden)'!$F$14,IF($F373='Lookup (hidden)'!$F$15,IF($G373='Lookup (hidden)'!$F$16,IF($H373='Lookup (hidden)'!$F$17,1,0),0),0),0),0),0)</f>
        <v>0</v>
      </c>
      <c r="B373" s="60" t="s">
        <v>69</v>
      </c>
      <c r="C373" s="60"/>
      <c r="D373" s="60" t="s">
        <v>59</v>
      </c>
      <c r="E373" s="60" t="s">
        <v>37</v>
      </c>
      <c r="F373" s="60" t="s">
        <v>37</v>
      </c>
      <c r="G373" s="60" t="s">
        <v>64</v>
      </c>
      <c r="H373" s="60" t="s">
        <v>81</v>
      </c>
      <c r="I373" s="60" t="s">
        <v>97</v>
      </c>
      <c r="J373" s="61">
        <v>8171</v>
      </c>
      <c r="K373" s="61">
        <v>8449</v>
      </c>
      <c r="L373" s="61">
        <v>9466</v>
      </c>
      <c r="M373" s="61">
        <v>119278</v>
      </c>
      <c r="N373" s="61">
        <v>429544</v>
      </c>
      <c r="O373" s="61">
        <v>413235</v>
      </c>
      <c r="P373" s="61">
        <v>429535</v>
      </c>
      <c r="Q373" s="61">
        <v>471729</v>
      </c>
    </row>
    <row r="374" spans="1:17" x14ac:dyDescent="0.3">
      <c r="A374" s="34">
        <f>IF($B374='Lookup (hidden)'!$F$12,IF($E374='Lookup (hidden)'!$F$13,IF($D374='Lookup (hidden)'!$F$14,IF($F374='Lookup (hidden)'!$F$15,IF($G374='Lookup (hidden)'!$F$16,IF($H374='Lookup (hidden)'!$F$17,1,0),0),0),0),0),0)</f>
        <v>0</v>
      </c>
      <c r="B374" s="60" t="s">
        <v>69</v>
      </c>
      <c r="C374" s="60"/>
      <c r="D374" s="60" t="s">
        <v>60</v>
      </c>
      <c r="E374" s="60" t="s">
        <v>37</v>
      </c>
      <c r="F374" s="60" t="s">
        <v>37</v>
      </c>
      <c r="G374" s="60" t="s">
        <v>64</v>
      </c>
      <c r="H374" s="60" t="s">
        <v>81</v>
      </c>
      <c r="I374" s="60" t="s">
        <v>96</v>
      </c>
      <c r="J374" s="61">
        <v>106683</v>
      </c>
      <c r="K374" s="61">
        <v>103078</v>
      </c>
      <c r="L374" s="61">
        <v>104352</v>
      </c>
      <c r="M374" s="61">
        <v>89809</v>
      </c>
      <c r="N374" s="61">
        <v>31481</v>
      </c>
      <c r="O374" s="61">
        <v>45927</v>
      </c>
      <c r="P374" s="61">
        <v>50473</v>
      </c>
      <c r="Q374" s="61">
        <v>44522</v>
      </c>
    </row>
    <row r="375" spans="1:17" x14ac:dyDescent="0.3">
      <c r="A375" s="34">
        <f>IF($B375='Lookup (hidden)'!$F$12,IF($E375='Lookup (hidden)'!$F$13,IF($D375='Lookup (hidden)'!$F$14,IF($F375='Lookup (hidden)'!$F$15,IF($G375='Lookup (hidden)'!$F$16,IF($H375='Lookup (hidden)'!$F$17,1,0),0),0),0),0),0)</f>
        <v>0</v>
      </c>
      <c r="B375" s="60" t="s">
        <v>69</v>
      </c>
      <c r="C375" s="60"/>
      <c r="D375" s="60" t="s">
        <v>60</v>
      </c>
      <c r="E375" s="60" t="s">
        <v>37</v>
      </c>
      <c r="F375" s="60" t="s">
        <v>37</v>
      </c>
      <c r="G375" s="60" t="s">
        <v>64</v>
      </c>
      <c r="H375" s="60" t="s">
        <v>81</v>
      </c>
      <c r="I375" s="60" t="s">
        <v>97</v>
      </c>
      <c r="J375" s="61">
        <v>817</v>
      </c>
      <c r="K375" s="61">
        <v>854</v>
      </c>
      <c r="L375" s="61">
        <v>912</v>
      </c>
      <c r="M375" s="61">
        <v>21286</v>
      </c>
      <c r="N375" s="61">
        <v>95198</v>
      </c>
      <c r="O375" s="61">
        <v>83697</v>
      </c>
      <c r="P375" s="61">
        <v>84895</v>
      </c>
      <c r="Q375" s="61">
        <v>94895</v>
      </c>
    </row>
    <row r="376" spans="1:17" x14ac:dyDescent="0.3">
      <c r="A376" s="34">
        <f>IF($B376='Lookup (hidden)'!$F$12,IF($E376='Lookup (hidden)'!$F$13,IF($D376='Lookup (hidden)'!$F$14,IF($F376='Lookup (hidden)'!$F$15,IF($G376='Lookup (hidden)'!$F$16,IF($H376='Lookup (hidden)'!$F$17,1,0),0),0),0),0),0)</f>
        <v>0</v>
      </c>
      <c r="B376" s="60" t="s">
        <v>80</v>
      </c>
      <c r="C376" s="60"/>
      <c r="D376" s="60" t="s">
        <v>58</v>
      </c>
      <c r="E376" s="60" t="s">
        <v>37</v>
      </c>
      <c r="F376" s="60" t="s">
        <v>37</v>
      </c>
      <c r="G376" s="60" t="s">
        <v>37</v>
      </c>
      <c r="H376" s="60" t="s">
        <v>72</v>
      </c>
      <c r="I376" s="60" t="s">
        <v>96</v>
      </c>
      <c r="J376" s="61">
        <v>13910</v>
      </c>
      <c r="K376" s="61">
        <v>12650</v>
      </c>
      <c r="L376" s="61">
        <v>15271</v>
      </c>
      <c r="M376" s="61">
        <v>14844</v>
      </c>
      <c r="N376" s="61">
        <v>6642</v>
      </c>
      <c r="O376" s="61">
        <v>10829</v>
      </c>
      <c r="P376" s="61">
        <v>12253</v>
      </c>
      <c r="Q376" s="61">
        <v>14231</v>
      </c>
    </row>
    <row r="377" spans="1:17" x14ac:dyDescent="0.3">
      <c r="A377" s="34">
        <f>IF($B377='Lookup (hidden)'!$F$12,IF($E377='Lookup (hidden)'!$F$13,IF($D377='Lookup (hidden)'!$F$14,IF($F377='Lookup (hidden)'!$F$15,IF($G377='Lookup (hidden)'!$F$16,IF($H377='Lookup (hidden)'!$F$17,1,0),0),0),0),0),0)</f>
        <v>0</v>
      </c>
      <c r="B377" s="60" t="s">
        <v>80</v>
      </c>
      <c r="C377" s="60"/>
      <c r="D377" s="60" t="s">
        <v>58</v>
      </c>
      <c r="E377" s="60" t="s">
        <v>37</v>
      </c>
      <c r="F377" s="60" t="s">
        <v>37</v>
      </c>
      <c r="G377" s="60" t="s">
        <v>37</v>
      </c>
      <c r="H377" s="60" t="s">
        <v>72</v>
      </c>
      <c r="I377" s="60" t="s">
        <v>97</v>
      </c>
      <c r="J377" s="61">
        <v>660</v>
      </c>
      <c r="K377" s="61">
        <v>545</v>
      </c>
      <c r="L377" s="61">
        <v>833</v>
      </c>
      <c r="M377" s="61">
        <v>1632</v>
      </c>
      <c r="N377" s="61">
        <v>6410</v>
      </c>
      <c r="O377" s="61">
        <v>4899</v>
      </c>
      <c r="P377" s="61">
        <v>6200</v>
      </c>
      <c r="Q377" s="61">
        <v>7126</v>
      </c>
    </row>
    <row r="378" spans="1:17" x14ac:dyDescent="0.3">
      <c r="A378" s="34">
        <f>IF($B378='Lookup (hidden)'!$F$12,IF($E378='Lookup (hidden)'!$F$13,IF($D378='Lookup (hidden)'!$F$14,IF($F378='Lookup (hidden)'!$F$15,IF($G378='Lookup (hidden)'!$F$16,IF($H378='Lookup (hidden)'!$F$17,1,0),0),0),0),0),0)</f>
        <v>0</v>
      </c>
      <c r="B378" s="60" t="s">
        <v>80</v>
      </c>
      <c r="C378" s="60"/>
      <c r="D378" s="60" t="s">
        <v>59</v>
      </c>
      <c r="E378" s="60" t="s">
        <v>37</v>
      </c>
      <c r="F378" s="60" t="s">
        <v>37</v>
      </c>
      <c r="G378" s="60" t="s">
        <v>37</v>
      </c>
      <c r="H378" s="60" t="s">
        <v>72</v>
      </c>
      <c r="I378" s="60" t="s">
        <v>96</v>
      </c>
      <c r="J378" s="61">
        <v>207062</v>
      </c>
      <c r="K378" s="61">
        <v>205336</v>
      </c>
      <c r="L378" s="61">
        <v>208850</v>
      </c>
      <c r="M378" s="61">
        <v>209728</v>
      </c>
      <c r="N378" s="61">
        <v>112477</v>
      </c>
      <c r="O378" s="61">
        <v>156994</v>
      </c>
      <c r="P378" s="61">
        <v>155225</v>
      </c>
      <c r="Q378" s="61">
        <v>159621</v>
      </c>
    </row>
    <row r="379" spans="1:17" x14ac:dyDescent="0.3">
      <c r="A379" s="34">
        <f>IF($B379='Lookup (hidden)'!$F$12,IF($E379='Lookup (hidden)'!$F$13,IF($D379='Lookup (hidden)'!$F$14,IF($F379='Lookup (hidden)'!$F$15,IF($G379='Lookup (hidden)'!$F$16,IF($H379='Lookup (hidden)'!$F$17,1,0),0),0),0),0),0)</f>
        <v>0</v>
      </c>
      <c r="B379" s="60" t="s">
        <v>80</v>
      </c>
      <c r="C379" s="60"/>
      <c r="D379" s="60" t="s">
        <v>59</v>
      </c>
      <c r="E379" s="60" t="s">
        <v>37</v>
      </c>
      <c r="F379" s="60" t="s">
        <v>37</v>
      </c>
      <c r="G379" s="60" t="s">
        <v>37</v>
      </c>
      <c r="H379" s="60" t="s">
        <v>72</v>
      </c>
      <c r="I379" s="60" t="s">
        <v>97</v>
      </c>
      <c r="J379" s="61">
        <v>10808</v>
      </c>
      <c r="K379" s="61">
        <v>12489</v>
      </c>
      <c r="L379" s="61">
        <v>12535</v>
      </c>
      <c r="M379" s="61">
        <v>29062</v>
      </c>
      <c r="N379" s="61">
        <v>124644</v>
      </c>
      <c r="O379" s="61">
        <v>91947</v>
      </c>
      <c r="P379" s="61">
        <v>104112</v>
      </c>
      <c r="Q379" s="61">
        <v>111654</v>
      </c>
    </row>
    <row r="380" spans="1:17" x14ac:dyDescent="0.3">
      <c r="A380" s="34">
        <f>IF($B380='Lookup (hidden)'!$F$12,IF($E380='Lookup (hidden)'!$F$13,IF($D380='Lookup (hidden)'!$F$14,IF($F380='Lookup (hidden)'!$F$15,IF($G380='Lookup (hidden)'!$F$16,IF($H380='Lookup (hidden)'!$F$17,1,0),0),0),0),0),0)</f>
        <v>0</v>
      </c>
      <c r="B380" s="60" t="s">
        <v>80</v>
      </c>
      <c r="C380" s="60"/>
      <c r="D380" s="60" t="s">
        <v>60</v>
      </c>
      <c r="E380" s="60" t="s">
        <v>37</v>
      </c>
      <c r="F380" s="60" t="s">
        <v>37</v>
      </c>
      <c r="G380" s="60" t="s">
        <v>37</v>
      </c>
      <c r="H380" s="60" t="s">
        <v>72</v>
      </c>
      <c r="I380" s="60" t="s">
        <v>96</v>
      </c>
      <c r="J380" s="61">
        <v>36795</v>
      </c>
      <c r="K380" s="61">
        <v>36794</v>
      </c>
      <c r="L380" s="61">
        <v>36676</v>
      </c>
      <c r="M380" s="61">
        <v>35007</v>
      </c>
      <c r="N380" s="61">
        <v>21484</v>
      </c>
      <c r="O380" s="61">
        <v>29631</v>
      </c>
      <c r="P380" s="61">
        <v>28449</v>
      </c>
      <c r="Q380" s="61">
        <v>28707</v>
      </c>
    </row>
    <row r="381" spans="1:17" x14ac:dyDescent="0.3">
      <c r="A381" s="34">
        <f>IF($B381='Lookup (hidden)'!$F$12,IF($E381='Lookup (hidden)'!$F$13,IF($D381='Lookup (hidden)'!$F$14,IF($F381='Lookup (hidden)'!$F$15,IF($G381='Lookup (hidden)'!$F$16,IF($H381='Lookup (hidden)'!$F$17,1,0),0),0),0),0),0)</f>
        <v>0</v>
      </c>
      <c r="B381" s="60" t="s">
        <v>80</v>
      </c>
      <c r="C381" s="60"/>
      <c r="D381" s="60" t="s">
        <v>60</v>
      </c>
      <c r="E381" s="60" t="s">
        <v>37</v>
      </c>
      <c r="F381" s="60" t="s">
        <v>37</v>
      </c>
      <c r="G381" s="60" t="s">
        <v>37</v>
      </c>
      <c r="H381" s="60" t="s">
        <v>72</v>
      </c>
      <c r="I381" s="60" t="s">
        <v>97</v>
      </c>
      <c r="J381" s="61">
        <v>2679</v>
      </c>
      <c r="K381" s="61">
        <v>2917</v>
      </c>
      <c r="L381" s="61">
        <v>2997</v>
      </c>
      <c r="M381" s="61">
        <v>6301</v>
      </c>
      <c r="N381" s="61">
        <v>25753</v>
      </c>
      <c r="O381" s="61">
        <v>18518</v>
      </c>
      <c r="P381" s="61">
        <v>20520</v>
      </c>
      <c r="Q381" s="61">
        <v>22082</v>
      </c>
    </row>
    <row r="382" spans="1:17" x14ac:dyDescent="0.3">
      <c r="A382" s="34">
        <f>IF($B382='Lookup (hidden)'!$F$12,IF($E382='Lookup (hidden)'!$F$13,IF($D382='Lookup (hidden)'!$F$14,IF($F382='Lookup (hidden)'!$F$15,IF($G382='Lookup (hidden)'!$F$16,IF($H382='Lookup (hidden)'!$F$17,1,0),0),0),0),0),0)</f>
        <v>0</v>
      </c>
      <c r="B382" s="60" t="s">
        <v>80</v>
      </c>
      <c r="C382" s="60"/>
      <c r="D382" s="60" t="s">
        <v>58</v>
      </c>
      <c r="E382" s="60" t="s">
        <v>37</v>
      </c>
      <c r="F382" s="60" t="s">
        <v>37</v>
      </c>
      <c r="G382" s="60" t="s">
        <v>37</v>
      </c>
      <c r="H382" s="60" t="s">
        <v>76</v>
      </c>
      <c r="I382" s="60" t="s">
        <v>96</v>
      </c>
      <c r="J382" s="61">
        <v>6416</v>
      </c>
      <c r="K382" s="61">
        <v>5839</v>
      </c>
      <c r="L382" s="61">
        <v>6274</v>
      </c>
      <c r="M382" s="61">
        <v>6606</v>
      </c>
      <c r="N382" s="61">
        <v>3638</v>
      </c>
      <c r="O382" s="61">
        <v>4299</v>
      </c>
      <c r="P382" s="61">
        <v>4817</v>
      </c>
      <c r="Q382" s="61">
        <v>5420</v>
      </c>
    </row>
    <row r="383" spans="1:17" x14ac:dyDescent="0.3">
      <c r="A383" s="34">
        <f>IF($B383='Lookup (hidden)'!$F$12,IF($E383='Lookup (hidden)'!$F$13,IF($D383='Lookup (hidden)'!$F$14,IF($F383='Lookup (hidden)'!$F$15,IF($G383='Lookup (hidden)'!$F$16,IF($H383='Lookup (hidden)'!$F$17,1,0),0),0),0),0),0)</f>
        <v>0</v>
      </c>
      <c r="B383" s="60" t="s">
        <v>80</v>
      </c>
      <c r="C383" s="60"/>
      <c r="D383" s="60" t="s">
        <v>58</v>
      </c>
      <c r="E383" s="60" t="s">
        <v>37</v>
      </c>
      <c r="F383" s="60" t="s">
        <v>37</v>
      </c>
      <c r="G383" s="60" t="s">
        <v>37</v>
      </c>
      <c r="H383" s="60" t="s">
        <v>76</v>
      </c>
      <c r="I383" s="60" t="s">
        <v>97</v>
      </c>
      <c r="J383" s="61">
        <v>732</v>
      </c>
      <c r="K383" s="61">
        <v>654</v>
      </c>
      <c r="L383" s="61">
        <v>842</v>
      </c>
      <c r="M383" s="61">
        <v>1523</v>
      </c>
      <c r="N383" s="61">
        <v>4891</v>
      </c>
      <c r="O383" s="61">
        <v>3681</v>
      </c>
      <c r="P383" s="61">
        <v>4041</v>
      </c>
      <c r="Q383" s="61">
        <v>4174</v>
      </c>
    </row>
    <row r="384" spans="1:17" x14ac:dyDescent="0.3">
      <c r="A384" s="34">
        <f>IF($B384='Lookup (hidden)'!$F$12,IF($E384='Lookup (hidden)'!$F$13,IF($D384='Lookup (hidden)'!$F$14,IF($F384='Lookup (hidden)'!$F$15,IF($G384='Lookup (hidden)'!$F$16,IF($H384='Lookup (hidden)'!$F$17,1,0),0),0),0),0),0)</f>
        <v>0</v>
      </c>
      <c r="B384" s="60" t="s">
        <v>80</v>
      </c>
      <c r="C384" s="60"/>
      <c r="D384" s="60" t="s">
        <v>59</v>
      </c>
      <c r="E384" s="60" t="s">
        <v>37</v>
      </c>
      <c r="F384" s="60" t="s">
        <v>37</v>
      </c>
      <c r="G384" s="60" t="s">
        <v>37</v>
      </c>
      <c r="H384" s="60" t="s">
        <v>76</v>
      </c>
      <c r="I384" s="60" t="s">
        <v>96</v>
      </c>
      <c r="J384" s="61">
        <v>42850</v>
      </c>
      <c r="K384" s="61">
        <v>41896</v>
      </c>
      <c r="L384" s="61">
        <v>42699</v>
      </c>
      <c r="M384" s="61">
        <v>41618</v>
      </c>
      <c r="N384" s="61">
        <v>19826</v>
      </c>
      <c r="O384" s="61">
        <v>23973</v>
      </c>
      <c r="P384" s="61">
        <v>24404</v>
      </c>
      <c r="Q384" s="61">
        <v>23629</v>
      </c>
    </row>
    <row r="385" spans="1:17" x14ac:dyDescent="0.3">
      <c r="A385" s="34">
        <f>IF($B385='Lookup (hidden)'!$F$12,IF($E385='Lookup (hidden)'!$F$13,IF($D385='Lookup (hidden)'!$F$14,IF($F385='Lookup (hidden)'!$F$15,IF($G385='Lookup (hidden)'!$F$16,IF($H385='Lookup (hidden)'!$F$17,1,0),0),0),0),0),0)</f>
        <v>0</v>
      </c>
      <c r="B385" s="60" t="s">
        <v>80</v>
      </c>
      <c r="C385" s="60"/>
      <c r="D385" s="60" t="s">
        <v>59</v>
      </c>
      <c r="E385" s="60" t="s">
        <v>37</v>
      </c>
      <c r="F385" s="60" t="s">
        <v>37</v>
      </c>
      <c r="G385" s="60" t="s">
        <v>37</v>
      </c>
      <c r="H385" s="60" t="s">
        <v>76</v>
      </c>
      <c r="I385" s="60" t="s">
        <v>97</v>
      </c>
      <c r="J385" s="61">
        <v>3724</v>
      </c>
      <c r="K385" s="61">
        <v>3833</v>
      </c>
      <c r="L385" s="61">
        <v>3836</v>
      </c>
      <c r="M385" s="61">
        <v>7933</v>
      </c>
      <c r="N385" s="61">
        <v>31477</v>
      </c>
      <c r="O385" s="61">
        <v>27539</v>
      </c>
      <c r="P385" s="61">
        <v>28965</v>
      </c>
      <c r="Q385" s="61">
        <v>31456</v>
      </c>
    </row>
    <row r="386" spans="1:17" x14ac:dyDescent="0.3">
      <c r="A386" s="34">
        <f>IF($B386='Lookup (hidden)'!$F$12,IF($E386='Lookup (hidden)'!$F$13,IF($D386='Lookup (hidden)'!$F$14,IF($F386='Lookup (hidden)'!$F$15,IF($G386='Lookup (hidden)'!$F$16,IF($H386='Lookup (hidden)'!$F$17,1,0),0),0),0),0),0)</f>
        <v>0</v>
      </c>
      <c r="B386" s="60" t="s">
        <v>80</v>
      </c>
      <c r="C386" s="60"/>
      <c r="D386" s="60" t="s">
        <v>60</v>
      </c>
      <c r="E386" s="60" t="s">
        <v>37</v>
      </c>
      <c r="F386" s="60" t="s">
        <v>37</v>
      </c>
      <c r="G386" s="60" t="s">
        <v>37</v>
      </c>
      <c r="H386" s="60" t="s">
        <v>76</v>
      </c>
      <c r="I386" s="60" t="s">
        <v>96</v>
      </c>
      <c r="J386" s="61">
        <v>6637</v>
      </c>
      <c r="K386" s="61">
        <v>6467</v>
      </c>
      <c r="L386" s="61">
        <v>6522</v>
      </c>
      <c r="M386" s="61">
        <v>6140</v>
      </c>
      <c r="N386" s="61">
        <v>3180</v>
      </c>
      <c r="O386" s="61">
        <v>3931</v>
      </c>
      <c r="P386" s="61">
        <v>3843</v>
      </c>
      <c r="Q386" s="61">
        <v>3692</v>
      </c>
    </row>
    <row r="387" spans="1:17" x14ac:dyDescent="0.3">
      <c r="A387" s="34">
        <f>IF($B387='Lookup (hidden)'!$F$12,IF($E387='Lookup (hidden)'!$F$13,IF($D387='Lookup (hidden)'!$F$14,IF($F387='Lookup (hidden)'!$F$15,IF($G387='Lookup (hidden)'!$F$16,IF($H387='Lookup (hidden)'!$F$17,1,0),0),0),0),0),0)</f>
        <v>0</v>
      </c>
      <c r="B387" s="60" t="s">
        <v>80</v>
      </c>
      <c r="C387" s="60"/>
      <c r="D387" s="60" t="s">
        <v>60</v>
      </c>
      <c r="E387" s="60" t="s">
        <v>37</v>
      </c>
      <c r="F387" s="60" t="s">
        <v>37</v>
      </c>
      <c r="G387" s="60" t="s">
        <v>37</v>
      </c>
      <c r="H387" s="60" t="s">
        <v>76</v>
      </c>
      <c r="I387" s="60" t="s">
        <v>97</v>
      </c>
      <c r="J387" s="61">
        <v>541</v>
      </c>
      <c r="K387" s="61">
        <v>493</v>
      </c>
      <c r="L387" s="61">
        <v>522</v>
      </c>
      <c r="M387" s="61">
        <v>975</v>
      </c>
      <c r="N387" s="61">
        <v>4105</v>
      </c>
      <c r="O387" s="61">
        <v>3619</v>
      </c>
      <c r="P387" s="61">
        <v>3798</v>
      </c>
      <c r="Q387" s="61">
        <v>4177</v>
      </c>
    </row>
    <row r="388" spans="1:17" x14ac:dyDescent="0.3">
      <c r="A388" s="34">
        <f>IF($B388='Lookup (hidden)'!$F$12,IF($E388='Lookup (hidden)'!$F$13,IF($D388='Lookup (hidden)'!$F$14,IF($F388='Lookup (hidden)'!$F$15,IF($G388='Lookup (hidden)'!$F$16,IF($H388='Lookup (hidden)'!$F$17,1,0),0),0),0),0),0)</f>
        <v>0</v>
      </c>
      <c r="B388" s="60" t="s">
        <v>80</v>
      </c>
      <c r="C388" s="60"/>
      <c r="D388" s="60" t="s">
        <v>58</v>
      </c>
      <c r="E388" s="60" t="s">
        <v>37</v>
      </c>
      <c r="F388" s="60" t="s">
        <v>37</v>
      </c>
      <c r="G388" s="60" t="s">
        <v>37</v>
      </c>
      <c r="H388" s="60" t="s">
        <v>79</v>
      </c>
      <c r="I388" s="60" t="s">
        <v>96</v>
      </c>
      <c r="J388" s="61">
        <v>4347</v>
      </c>
      <c r="K388" s="61">
        <v>3811</v>
      </c>
      <c r="L388" s="61">
        <v>4288</v>
      </c>
      <c r="M388" s="61">
        <v>4129</v>
      </c>
      <c r="N388" s="61">
        <v>1635</v>
      </c>
      <c r="O388" s="61">
        <v>2942</v>
      </c>
      <c r="P388" s="61">
        <v>3295</v>
      </c>
      <c r="Q388" s="61">
        <v>3961</v>
      </c>
    </row>
    <row r="389" spans="1:17" x14ac:dyDescent="0.3">
      <c r="A389" s="34">
        <f>IF($B389='Lookup (hidden)'!$F$12,IF($E389='Lookup (hidden)'!$F$13,IF($D389='Lookup (hidden)'!$F$14,IF($F389='Lookup (hidden)'!$F$15,IF($G389='Lookup (hidden)'!$F$16,IF($H389='Lookup (hidden)'!$F$17,1,0),0),0),0),0),0)</f>
        <v>0</v>
      </c>
      <c r="B389" s="60" t="s">
        <v>80</v>
      </c>
      <c r="C389" s="60"/>
      <c r="D389" s="60" t="s">
        <v>58</v>
      </c>
      <c r="E389" s="60" t="s">
        <v>37</v>
      </c>
      <c r="F389" s="60" t="s">
        <v>37</v>
      </c>
      <c r="G389" s="60" t="s">
        <v>37</v>
      </c>
      <c r="H389" s="60" t="s">
        <v>79</v>
      </c>
      <c r="I389" s="60" t="s">
        <v>97</v>
      </c>
      <c r="J389" s="61">
        <v>186</v>
      </c>
      <c r="K389" s="61">
        <v>187</v>
      </c>
      <c r="L389" s="61">
        <v>234</v>
      </c>
      <c r="M389" s="61">
        <v>743</v>
      </c>
      <c r="N389" s="61">
        <v>3173</v>
      </c>
      <c r="O389" s="61">
        <v>2093</v>
      </c>
      <c r="P389" s="61">
        <v>2407</v>
      </c>
      <c r="Q389" s="61">
        <v>2499</v>
      </c>
    </row>
    <row r="390" spans="1:17" x14ac:dyDescent="0.3">
      <c r="A390" s="34">
        <f>IF($B390='Lookup (hidden)'!$F$12,IF($E390='Lookup (hidden)'!$F$13,IF($D390='Lookup (hidden)'!$F$14,IF($F390='Lookup (hidden)'!$F$15,IF($G390='Lookup (hidden)'!$F$16,IF($H390='Lookup (hidden)'!$F$17,1,0),0),0),0),0),0)</f>
        <v>0</v>
      </c>
      <c r="B390" s="60" t="s">
        <v>82</v>
      </c>
      <c r="C390" s="60"/>
      <c r="D390" s="60" t="s">
        <v>58</v>
      </c>
      <c r="E390" s="60" t="s">
        <v>37</v>
      </c>
      <c r="F390" s="60" t="s">
        <v>37</v>
      </c>
      <c r="G390" s="60" t="s">
        <v>37</v>
      </c>
      <c r="H390" s="60" t="s">
        <v>72</v>
      </c>
      <c r="I390" s="60" t="s">
        <v>96</v>
      </c>
      <c r="J390" s="61">
        <v>12104</v>
      </c>
      <c r="K390" s="61">
        <v>10788</v>
      </c>
      <c r="L390" s="61">
        <v>12975</v>
      </c>
      <c r="M390" s="61">
        <v>12403</v>
      </c>
      <c r="N390" s="61">
        <v>3020</v>
      </c>
      <c r="O390" s="61">
        <v>4527</v>
      </c>
      <c r="P390" s="61">
        <v>5768</v>
      </c>
      <c r="Q390" s="61">
        <v>6518</v>
      </c>
    </row>
    <row r="391" spans="1:17" x14ac:dyDescent="0.3">
      <c r="A391" s="34">
        <f>IF($B391='Lookup (hidden)'!$F$12,IF($E391='Lookup (hidden)'!$F$13,IF($D391='Lookup (hidden)'!$F$14,IF($F391='Lookup (hidden)'!$F$15,IF($G391='Lookup (hidden)'!$F$16,IF($H391='Lookup (hidden)'!$F$17,1,0),0),0),0),0),0)</f>
        <v>0</v>
      </c>
      <c r="B391" s="60" t="s">
        <v>82</v>
      </c>
      <c r="C391" s="60"/>
      <c r="D391" s="60" t="s">
        <v>58</v>
      </c>
      <c r="E391" s="60" t="s">
        <v>37</v>
      </c>
      <c r="F391" s="60" t="s">
        <v>37</v>
      </c>
      <c r="G391" s="60" t="s">
        <v>37</v>
      </c>
      <c r="H391" s="60" t="s">
        <v>72</v>
      </c>
      <c r="I391" s="60" t="s">
        <v>97</v>
      </c>
      <c r="J391" s="61">
        <v>40</v>
      </c>
      <c r="K391" s="61">
        <v>61</v>
      </c>
      <c r="L391" s="61">
        <v>76</v>
      </c>
      <c r="M391" s="61">
        <v>2042</v>
      </c>
      <c r="N391" s="61">
        <v>9267</v>
      </c>
      <c r="O391" s="61">
        <v>9814</v>
      </c>
      <c r="P391" s="61">
        <v>11841</v>
      </c>
      <c r="Q391" s="61">
        <v>13127</v>
      </c>
    </row>
    <row r="392" spans="1:17" x14ac:dyDescent="0.3">
      <c r="A392" s="34">
        <f>IF($B392='Lookup (hidden)'!$F$12,IF($E392='Lookup (hidden)'!$F$13,IF($D392='Lookup (hidden)'!$F$14,IF($F392='Lookup (hidden)'!$F$15,IF($G392='Lookup (hidden)'!$F$16,IF($H392='Lookup (hidden)'!$F$17,1,0),0),0),0),0),0)</f>
        <v>0</v>
      </c>
      <c r="B392" s="60" t="s">
        <v>82</v>
      </c>
      <c r="C392" s="60"/>
      <c r="D392" s="60" t="s">
        <v>59</v>
      </c>
      <c r="E392" s="60" t="s">
        <v>37</v>
      </c>
      <c r="F392" s="60" t="s">
        <v>37</v>
      </c>
      <c r="G392" s="60" t="s">
        <v>37</v>
      </c>
      <c r="H392" s="60" t="s">
        <v>72</v>
      </c>
      <c r="I392" s="60" t="s">
        <v>96</v>
      </c>
      <c r="J392" s="61">
        <v>185333</v>
      </c>
      <c r="K392" s="61">
        <v>185201</v>
      </c>
      <c r="L392" s="61">
        <v>187677</v>
      </c>
      <c r="M392" s="61">
        <v>178443</v>
      </c>
      <c r="N392" s="61">
        <v>53056</v>
      </c>
      <c r="O392" s="61">
        <v>65496</v>
      </c>
      <c r="P392" s="61">
        <v>66754</v>
      </c>
      <c r="Q392" s="61">
        <v>73297</v>
      </c>
    </row>
    <row r="393" spans="1:17" x14ac:dyDescent="0.3">
      <c r="A393" s="34">
        <f>IF($B393='Lookup (hidden)'!$F$12,IF($E393='Lookup (hidden)'!$F$13,IF($D393='Lookup (hidden)'!$F$14,IF($F393='Lookup (hidden)'!$F$15,IF($G393='Lookup (hidden)'!$F$16,IF($H393='Lookup (hidden)'!$F$17,1,0),0),0),0),0),0)</f>
        <v>0</v>
      </c>
      <c r="B393" s="60" t="s">
        <v>82</v>
      </c>
      <c r="C393" s="60"/>
      <c r="D393" s="60" t="s">
        <v>59</v>
      </c>
      <c r="E393" s="60" t="s">
        <v>37</v>
      </c>
      <c r="F393" s="60" t="s">
        <v>37</v>
      </c>
      <c r="G393" s="60" t="s">
        <v>37</v>
      </c>
      <c r="H393" s="60" t="s">
        <v>72</v>
      </c>
      <c r="I393" s="60" t="s">
        <v>97</v>
      </c>
      <c r="J393" s="61">
        <v>2347</v>
      </c>
      <c r="K393" s="61">
        <v>2929</v>
      </c>
      <c r="L393" s="61">
        <v>3597</v>
      </c>
      <c r="M393" s="61">
        <v>42312</v>
      </c>
      <c r="N393" s="61">
        <v>173369</v>
      </c>
      <c r="O393" s="61">
        <v>167135</v>
      </c>
      <c r="P393" s="61">
        <v>177062</v>
      </c>
      <c r="Q393" s="61">
        <v>185659</v>
      </c>
    </row>
    <row r="394" spans="1:17" x14ac:dyDescent="0.3">
      <c r="A394" s="34">
        <f>IF($B394='Lookup (hidden)'!$F$12,IF($E394='Lookup (hidden)'!$F$13,IF($D394='Lookup (hidden)'!$F$14,IF($F394='Lookup (hidden)'!$F$15,IF($G394='Lookup (hidden)'!$F$16,IF($H394='Lookup (hidden)'!$F$17,1,0),0),0),0),0),0)</f>
        <v>0</v>
      </c>
      <c r="B394" s="60" t="s">
        <v>82</v>
      </c>
      <c r="C394" s="60"/>
      <c r="D394" s="60" t="s">
        <v>60</v>
      </c>
      <c r="E394" s="60" t="s">
        <v>37</v>
      </c>
      <c r="F394" s="60" t="s">
        <v>37</v>
      </c>
      <c r="G394" s="60" t="s">
        <v>37</v>
      </c>
      <c r="H394" s="60" t="s">
        <v>72</v>
      </c>
      <c r="I394" s="60" t="s">
        <v>96</v>
      </c>
      <c r="J394" s="61">
        <v>42342</v>
      </c>
      <c r="K394" s="61">
        <v>42896</v>
      </c>
      <c r="L394" s="61">
        <v>42148</v>
      </c>
      <c r="M394" s="61">
        <v>38296</v>
      </c>
      <c r="N394" s="61">
        <v>14653</v>
      </c>
      <c r="O394" s="61">
        <v>17772</v>
      </c>
      <c r="P394" s="61">
        <v>18333</v>
      </c>
      <c r="Q394" s="61">
        <v>18802</v>
      </c>
    </row>
    <row r="395" spans="1:17" x14ac:dyDescent="0.3">
      <c r="A395" s="34">
        <f>IF($B395='Lookup (hidden)'!$F$12,IF($E395='Lookup (hidden)'!$F$13,IF($D395='Lookup (hidden)'!$F$14,IF($F395='Lookup (hidden)'!$F$15,IF($G395='Lookup (hidden)'!$F$16,IF($H395='Lookup (hidden)'!$F$17,1,0),0),0),0),0),0)</f>
        <v>0</v>
      </c>
      <c r="B395" s="60" t="s">
        <v>82</v>
      </c>
      <c r="C395" s="60"/>
      <c r="D395" s="60" t="s">
        <v>60</v>
      </c>
      <c r="E395" s="60" t="s">
        <v>37</v>
      </c>
      <c r="F395" s="60" t="s">
        <v>37</v>
      </c>
      <c r="G395" s="60" t="s">
        <v>37</v>
      </c>
      <c r="H395" s="60" t="s">
        <v>72</v>
      </c>
      <c r="I395" s="60" t="s">
        <v>97</v>
      </c>
      <c r="J395" s="61">
        <v>112</v>
      </c>
      <c r="K395" s="61">
        <v>154</v>
      </c>
      <c r="L395" s="61">
        <v>155</v>
      </c>
      <c r="M395" s="61">
        <v>8376</v>
      </c>
      <c r="N395" s="61">
        <v>41231</v>
      </c>
      <c r="O395" s="61">
        <v>36493</v>
      </c>
      <c r="P395" s="61">
        <v>37802</v>
      </c>
      <c r="Q395" s="61">
        <v>38750</v>
      </c>
    </row>
    <row r="396" spans="1:17" x14ac:dyDescent="0.3">
      <c r="A396" s="34">
        <f>IF($B396='Lookup (hidden)'!$F$12,IF($E396='Lookup (hidden)'!$F$13,IF($D396='Lookup (hidden)'!$F$14,IF($F396='Lookup (hidden)'!$F$15,IF($G396='Lookup (hidden)'!$F$16,IF($H396='Lookup (hidden)'!$F$17,1,0),0),0),0),0),0)</f>
        <v>0</v>
      </c>
      <c r="B396" s="60" t="s">
        <v>82</v>
      </c>
      <c r="C396" s="60"/>
      <c r="D396" s="60" t="s">
        <v>58</v>
      </c>
      <c r="E396" s="60" t="s">
        <v>37</v>
      </c>
      <c r="F396" s="60" t="s">
        <v>37</v>
      </c>
      <c r="G396" s="60" t="s">
        <v>37</v>
      </c>
      <c r="H396" s="60" t="s">
        <v>76</v>
      </c>
      <c r="I396" s="60" t="s">
        <v>96</v>
      </c>
      <c r="J396" s="61">
        <v>4984</v>
      </c>
      <c r="K396" s="61">
        <v>4386</v>
      </c>
      <c r="L396" s="61">
        <v>4849</v>
      </c>
      <c r="M396" s="61">
        <v>4534</v>
      </c>
      <c r="N396" s="61">
        <v>1963</v>
      </c>
      <c r="O396" s="61">
        <v>2148</v>
      </c>
      <c r="P396" s="61">
        <v>2585</v>
      </c>
      <c r="Q396" s="61">
        <v>2727</v>
      </c>
    </row>
    <row r="397" spans="1:17" x14ac:dyDescent="0.3">
      <c r="A397" s="34">
        <f>IF($B397='Lookup (hidden)'!$F$12,IF($E397='Lookup (hidden)'!$F$13,IF($D397='Lookup (hidden)'!$F$14,IF($F397='Lookup (hidden)'!$F$15,IF($G397='Lookup (hidden)'!$F$16,IF($H397='Lookup (hidden)'!$F$17,1,0),0),0),0),0),0)</f>
        <v>0</v>
      </c>
      <c r="B397" s="60" t="s">
        <v>82</v>
      </c>
      <c r="C397" s="60"/>
      <c r="D397" s="60" t="s">
        <v>58</v>
      </c>
      <c r="E397" s="60" t="s">
        <v>37</v>
      </c>
      <c r="F397" s="60" t="s">
        <v>37</v>
      </c>
      <c r="G397" s="60" t="s">
        <v>37</v>
      </c>
      <c r="H397" s="60" t="s">
        <v>76</v>
      </c>
      <c r="I397" s="60" t="s">
        <v>97</v>
      </c>
      <c r="J397" s="61">
        <v>169</v>
      </c>
      <c r="K397" s="61">
        <v>186</v>
      </c>
      <c r="L397" s="61">
        <v>224</v>
      </c>
      <c r="M397" s="61">
        <v>790</v>
      </c>
      <c r="N397" s="61">
        <v>3507</v>
      </c>
      <c r="O397" s="61">
        <v>2841</v>
      </c>
      <c r="P397" s="61">
        <v>3208</v>
      </c>
      <c r="Q397" s="61">
        <v>3367</v>
      </c>
    </row>
    <row r="398" spans="1:17" x14ac:dyDescent="0.3">
      <c r="A398" s="34">
        <f>IF($B398='Lookup (hidden)'!$F$12,IF($E398='Lookup (hidden)'!$F$13,IF($D398='Lookup (hidden)'!$F$14,IF($F398='Lookup (hidden)'!$F$15,IF($G398='Lookup (hidden)'!$F$16,IF($H398='Lookup (hidden)'!$F$17,1,0),0),0),0),0),0)</f>
        <v>0</v>
      </c>
      <c r="B398" s="60" t="s">
        <v>82</v>
      </c>
      <c r="C398" s="60"/>
      <c r="D398" s="60" t="s">
        <v>59</v>
      </c>
      <c r="E398" s="60" t="s">
        <v>37</v>
      </c>
      <c r="F398" s="60" t="s">
        <v>37</v>
      </c>
      <c r="G398" s="60" t="s">
        <v>37</v>
      </c>
      <c r="H398" s="60" t="s">
        <v>76</v>
      </c>
      <c r="I398" s="60" t="s">
        <v>96</v>
      </c>
      <c r="J398" s="61">
        <v>42885</v>
      </c>
      <c r="K398" s="61">
        <v>41093</v>
      </c>
      <c r="L398" s="61">
        <v>41676</v>
      </c>
      <c r="M398" s="61">
        <v>40178</v>
      </c>
      <c r="N398" s="61">
        <v>15365</v>
      </c>
      <c r="O398" s="61">
        <v>18072</v>
      </c>
      <c r="P398" s="61">
        <v>18543</v>
      </c>
      <c r="Q398" s="61">
        <v>19111</v>
      </c>
    </row>
    <row r="399" spans="1:17" x14ac:dyDescent="0.3">
      <c r="A399" s="34">
        <f>IF($B399='Lookup (hidden)'!$F$12,IF($E399='Lookup (hidden)'!$F$13,IF($D399='Lookup (hidden)'!$F$14,IF($F399='Lookup (hidden)'!$F$15,IF($G399='Lookup (hidden)'!$F$16,IF($H399='Lookup (hidden)'!$F$17,1,0),0),0),0),0),0)</f>
        <v>0</v>
      </c>
      <c r="B399" s="60" t="s">
        <v>82</v>
      </c>
      <c r="C399" s="60"/>
      <c r="D399" s="60" t="s">
        <v>59</v>
      </c>
      <c r="E399" s="60" t="s">
        <v>37</v>
      </c>
      <c r="F399" s="60" t="s">
        <v>37</v>
      </c>
      <c r="G399" s="60" t="s">
        <v>37</v>
      </c>
      <c r="H399" s="60" t="s">
        <v>76</v>
      </c>
      <c r="I399" s="60" t="s">
        <v>97</v>
      </c>
      <c r="J399" s="61">
        <v>1074</v>
      </c>
      <c r="K399" s="61">
        <v>1065</v>
      </c>
      <c r="L399" s="61">
        <v>1197</v>
      </c>
      <c r="M399" s="61">
        <v>8416</v>
      </c>
      <c r="N399" s="61">
        <v>32813</v>
      </c>
      <c r="O399" s="61">
        <v>30418</v>
      </c>
      <c r="P399" s="61">
        <v>31426</v>
      </c>
      <c r="Q399" s="61">
        <v>32841</v>
      </c>
    </row>
    <row r="400" spans="1:17" x14ac:dyDescent="0.3">
      <c r="A400" s="34">
        <f>IF($B400='Lookup (hidden)'!$F$12,IF($E400='Lookup (hidden)'!$F$13,IF($D400='Lookup (hidden)'!$F$14,IF($F400='Lookup (hidden)'!$F$15,IF($G400='Lookup (hidden)'!$F$16,IF($H400='Lookup (hidden)'!$F$17,1,0),0),0),0),0),0)</f>
        <v>0</v>
      </c>
      <c r="B400" s="60" t="s">
        <v>82</v>
      </c>
      <c r="C400" s="60"/>
      <c r="D400" s="60" t="s">
        <v>60</v>
      </c>
      <c r="E400" s="60" t="s">
        <v>37</v>
      </c>
      <c r="F400" s="60" t="s">
        <v>37</v>
      </c>
      <c r="G400" s="60" t="s">
        <v>37</v>
      </c>
      <c r="H400" s="60" t="s">
        <v>76</v>
      </c>
      <c r="I400" s="60" t="s">
        <v>96</v>
      </c>
      <c r="J400" s="61">
        <v>9747</v>
      </c>
      <c r="K400" s="61">
        <v>9292</v>
      </c>
      <c r="L400" s="61">
        <v>9558</v>
      </c>
      <c r="M400" s="61">
        <v>8856</v>
      </c>
      <c r="N400" s="61">
        <v>3599</v>
      </c>
      <c r="O400" s="61">
        <v>4507</v>
      </c>
      <c r="P400" s="61">
        <v>4575</v>
      </c>
      <c r="Q400" s="61">
        <v>4560</v>
      </c>
    </row>
    <row r="401" spans="1:17" x14ac:dyDescent="0.3">
      <c r="A401" s="34">
        <f>IF($B401='Lookup (hidden)'!$F$12,IF($E401='Lookup (hidden)'!$F$13,IF($D401='Lookup (hidden)'!$F$14,IF($F401='Lookup (hidden)'!$F$15,IF($G401='Lookup (hidden)'!$F$16,IF($H401='Lookup (hidden)'!$F$17,1,0),0),0),0),0),0)</f>
        <v>0</v>
      </c>
      <c r="B401" s="60" t="s">
        <v>82</v>
      </c>
      <c r="C401" s="60"/>
      <c r="D401" s="60" t="s">
        <v>60</v>
      </c>
      <c r="E401" s="60" t="s">
        <v>37</v>
      </c>
      <c r="F401" s="60" t="s">
        <v>37</v>
      </c>
      <c r="G401" s="60" t="s">
        <v>37</v>
      </c>
      <c r="H401" s="60" t="s">
        <v>76</v>
      </c>
      <c r="I401" s="60" t="s">
        <v>97</v>
      </c>
      <c r="J401" s="61">
        <v>185</v>
      </c>
      <c r="K401" s="61">
        <v>204</v>
      </c>
      <c r="L401" s="61">
        <v>209</v>
      </c>
      <c r="M401" s="61">
        <v>1808</v>
      </c>
      <c r="N401" s="61">
        <v>7284</v>
      </c>
      <c r="O401" s="61">
        <v>6317</v>
      </c>
      <c r="P401" s="61">
        <v>6543</v>
      </c>
      <c r="Q401" s="61">
        <v>6569</v>
      </c>
    </row>
    <row r="402" spans="1:17" x14ac:dyDescent="0.3">
      <c r="A402" s="34">
        <f>IF($B402='Lookup (hidden)'!$F$12,IF($E402='Lookup (hidden)'!$F$13,IF($D402='Lookup (hidden)'!$F$14,IF($F402='Lookup (hidden)'!$F$15,IF($G402='Lookup (hidden)'!$F$16,IF($H402='Lookup (hidden)'!$F$17,1,0),0),0),0),0),0)</f>
        <v>0</v>
      </c>
      <c r="B402" s="60" t="s">
        <v>82</v>
      </c>
      <c r="C402" s="60"/>
      <c r="D402" s="60" t="s">
        <v>58</v>
      </c>
      <c r="E402" s="60" t="s">
        <v>37</v>
      </c>
      <c r="F402" s="60" t="s">
        <v>37</v>
      </c>
      <c r="G402" s="60" t="s">
        <v>37</v>
      </c>
      <c r="H402" s="60" t="s">
        <v>79</v>
      </c>
      <c r="I402" s="60" t="s">
        <v>96</v>
      </c>
      <c r="J402" s="61">
        <v>2791</v>
      </c>
      <c r="K402" s="61">
        <v>2428</v>
      </c>
      <c r="L402" s="61">
        <v>2889</v>
      </c>
      <c r="M402" s="61">
        <v>2671</v>
      </c>
      <c r="N402" s="61">
        <v>765</v>
      </c>
      <c r="O402" s="61">
        <v>1387</v>
      </c>
      <c r="P402" s="61">
        <v>1600</v>
      </c>
      <c r="Q402" s="61">
        <v>2010</v>
      </c>
    </row>
    <row r="403" spans="1:17" x14ac:dyDescent="0.3">
      <c r="A403" s="34">
        <f>IF($B403='Lookup (hidden)'!$F$12,IF($E403='Lookup (hidden)'!$F$13,IF($D403='Lookup (hidden)'!$F$14,IF($F403='Lookup (hidden)'!$F$15,IF($G403='Lookup (hidden)'!$F$16,IF($H403='Lookup (hidden)'!$F$17,1,0),0),0),0),0),0)</f>
        <v>0</v>
      </c>
      <c r="B403" s="60" t="s">
        <v>82</v>
      </c>
      <c r="C403" s="60"/>
      <c r="D403" s="60" t="s">
        <v>58</v>
      </c>
      <c r="E403" s="60" t="s">
        <v>37</v>
      </c>
      <c r="F403" s="60" t="s">
        <v>37</v>
      </c>
      <c r="G403" s="60" t="s">
        <v>37</v>
      </c>
      <c r="H403" s="60" t="s">
        <v>79</v>
      </c>
      <c r="I403" s="60" t="s">
        <v>97</v>
      </c>
      <c r="J403" s="61" t="s">
        <v>99</v>
      </c>
      <c r="K403" s="61" t="s">
        <v>99</v>
      </c>
      <c r="L403" s="61" t="s">
        <v>99</v>
      </c>
      <c r="M403" s="61">
        <v>345</v>
      </c>
      <c r="N403" s="61">
        <v>2397</v>
      </c>
      <c r="O403" s="61">
        <v>1906</v>
      </c>
      <c r="P403" s="61">
        <v>2393</v>
      </c>
      <c r="Q403" s="61">
        <v>2593</v>
      </c>
    </row>
    <row r="404" spans="1:17" x14ac:dyDescent="0.3">
      <c r="A404" s="34">
        <f>IF($B404='Lookup (hidden)'!$F$12,IF($E404='Lookup (hidden)'!$F$13,IF($D404='Lookup (hidden)'!$F$14,IF($F404='Lookup (hidden)'!$F$15,IF($G404='Lookup (hidden)'!$F$16,IF($H404='Lookup (hidden)'!$F$17,1,0),0),0),0),0),0)</f>
        <v>0</v>
      </c>
      <c r="B404" s="60" t="s">
        <v>73</v>
      </c>
      <c r="C404" s="60"/>
      <c r="D404" s="60" t="s">
        <v>58</v>
      </c>
      <c r="E404" s="60" t="s">
        <v>37</v>
      </c>
      <c r="F404" s="60" t="s">
        <v>37</v>
      </c>
      <c r="G404" s="60" t="s">
        <v>37</v>
      </c>
      <c r="H404" s="60" t="s">
        <v>72</v>
      </c>
      <c r="I404" s="60" t="s">
        <v>96</v>
      </c>
      <c r="J404" s="61">
        <v>2830</v>
      </c>
      <c r="K404" s="61">
        <v>2426</v>
      </c>
      <c r="L404" s="61">
        <v>2929</v>
      </c>
      <c r="M404" s="61">
        <v>2778</v>
      </c>
      <c r="N404" s="61">
        <v>960</v>
      </c>
      <c r="O404" s="61">
        <v>1829</v>
      </c>
      <c r="P404" s="61">
        <v>2077</v>
      </c>
      <c r="Q404" s="61">
        <v>1784</v>
      </c>
    </row>
    <row r="405" spans="1:17" x14ac:dyDescent="0.3">
      <c r="A405" s="34">
        <f>IF($B405='Lookup (hidden)'!$F$12,IF($E405='Lookup (hidden)'!$F$13,IF($D405='Lookup (hidden)'!$F$14,IF($F405='Lookup (hidden)'!$F$15,IF($G405='Lookup (hidden)'!$F$16,IF($H405='Lookup (hidden)'!$F$17,1,0),0),0),0),0),0)</f>
        <v>0</v>
      </c>
      <c r="B405" s="60" t="s">
        <v>73</v>
      </c>
      <c r="C405" s="60"/>
      <c r="D405" s="60" t="s">
        <v>58</v>
      </c>
      <c r="E405" s="60" t="s">
        <v>37</v>
      </c>
      <c r="F405" s="60" t="s">
        <v>37</v>
      </c>
      <c r="G405" s="60" t="s">
        <v>37</v>
      </c>
      <c r="H405" s="60" t="s">
        <v>72</v>
      </c>
      <c r="I405" s="60" t="s">
        <v>97</v>
      </c>
      <c r="J405" s="61">
        <v>0</v>
      </c>
      <c r="K405" s="61">
        <v>0</v>
      </c>
      <c r="L405" s="61">
        <v>0</v>
      </c>
      <c r="M405" s="61">
        <v>383</v>
      </c>
      <c r="N405" s="61">
        <v>1548</v>
      </c>
      <c r="O405" s="61">
        <v>1488</v>
      </c>
      <c r="P405" s="61">
        <v>1994</v>
      </c>
      <c r="Q405" s="61">
        <v>1940</v>
      </c>
    </row>
    <row r="406" spans="1:17" x14ac:dyDescent="0.3">
      <c r="A406" s="34">
        <f>IF($B406='Lookup (hidden)'!$F$12,IF($E406='Lookup (hidden)'!$F$13,IF($D406='Lookup (hidden)'!$F$14,IF($F406='Lookup (hidden)'!$F$15,IF($G406='Lookup (hidden)'!$F$16,IF($H406='Lookup (hidden)'!$F$17,1,0),0),0),0),0),0)</f>
        <v>0</v>
      </c>
      <c r="B406" s="60" t="s">
        <v>73</v>
      </c>
      <c r="C406" s="60"/>
      <c r="D406" s="60" t="s">
        <v>59</v>
      </c>
      <c r="E406" s="60" t="s">
        <v>37</v>
      </c>
      <c r="F406" s="60" t="s">
        <v>37</v>
      </c>
      <c r="G406" s="60" t="s">
        <v>37</v>
      </c>
      <c r="H406" s="60" t="s">
        <v>72</v>
      </c>
      <c r="I406" s="60" t="s">
        <v>96</v>
      </c>
      <c r="J406" s="61">
        <v>43078</v>
      </c>
      <c r="K406" s="61">
        <v>42059</v>
      </c>
      <c r="L406" s="61">
        <v>43358</v>
      </c>
      <c r="M406" s="61">
        <v>40795</v>
      </c>
      <c r="N406" s="61">
        <v>17515</v>
      </c>
      <c r="O406" s="61">
        <v>26315</v>
      </c>
      <c r="P406" s="61">
        <v>24542</v>
      </c>
      <c r="Q406" s="61">
        <v>23417</v>
      </c>
    </row>
    <row r="407" spans="1:17" x14ac:dyDescent="0.3">
      <c r="A407" s="34">
        <f>IF($B407='Lookup (hidden)'!$F$12,IF($E407='Lookup (hidden)'!$F$13,IF($D407='Lookup (hidden)'!$F$14,IF($F407='Lookup (hidden)'!$F$15,IF($G407='Lookup (hidden)'!$F$16,IF($H407='Lookup (hidden)'!$F$17,1,0),0),0),0),0),0)</f>
        <v>0</v>
      </c>
      <c r="B407" s="60" t="s">
        <v>73</v>
      </c>
      <c r="C407" s="60"/>
      <c r="D407" s="60" t="s">
        <v>59</v>
      </c>
      <c r="E407" s="60" t="s">
        <v>37</v>
      </c>
      <c r="F407" s="60" t="s">
        <v>37</v>
      </c>
      <c r="G407" s="60" t="s">
        <v>37</v>
      </c>
      <c r="H407" s="60" t="s">
        <v>72</v>
      </c>
      <c r="I407" s="60" t="s">
        <v>97</v>
      </c>
      <c r="J407" s="61">
        <v>0</v>
      </c>
      <c r="K407" s="61">
        <v>0</v>
      </c>
      <c r="L407" s="61">
        <v>0</v>
      </c>
      <c r="M407" s="61">
        <v>6631</v>
      </c>
      <c r="N407" s="61">
        <v>30123</v>
      </c>
      <c r="O407" s="61">
        <v>23222</v>
      </c>
      <c r="P407" s="61">
        <v>31394</v>
      </c>
      <c r="Q407" s="61">
        <v>31495</v>
      </c>
    </row>
    <row r="408" spans="1:17" x14ac:dyDescent="0.3">
      <c r="A408" s="34">
        <f>IF($B408='Lookup (hidden)'!$F$12,IF($E408='Lookup (hidden)'!$F$13,IF($D408='Lookup (hidden)'!$F$14,IF($F408='Lookup (hidden)'!$F$15,IF($G408='Lookup (hidden)'!$F$16,IF($H408='Lookup (hidden)'!$F$17,1,0),0),0),0),0),0)</f>
        <v>0</v>
      </c>
      <c r="B408" s="60" t="s">
        <v>73</v>
      </c>
      <c r="C408" s="60"/>
      <c r="D408" s="60" t="s">
        <v>60</v>
      </c>
      <c r="E408" s="60" t="s">
        <v>37</v>
      </c>
      <c r="F408" s="60" t="s">
        <v>37</v>
      </c>
      <c r="G408" s="60" t="s">
        <v>37</v>
      </c>
      <c r="H408" s="60" t="s">
        <v>72</v>
      </c>
      <c r="I408" s="60" t="s">
        <v>96</v>
      </c>
      <c r="J408" s="61">
        <v>8614</v>
      </c>
      <c r="K408" s="61">
        <v>8355</v>
      </c>
      <c r="L408" s="61">
        <v>9043</v>
      </c>
      <c r="M408" s="61">
        <v>7452</v>
      </c>
      <c r="N408" s="61">
        <v>4106</v>
      </c>
      <c r="O408" s="61">
        <v>5925</v>
      </c>
      <c r="P408" s="61">
        <v>6039</v>
      </c>
      <c r="Q408" s="61">
        <v>5391</v>
      </c>
    </row>
    <row r="409" spans="1:17" x14ac:dyDescent="0.3">
      <c r="A409" s="34">
        <f>IF($B409='Lookup (hidden)'!$F$12,IF($E409='Lookup (hidden)'!$F$13,IF($D409='Lookup (hidden)'!$F$14,IF($F409='Lookup (hidden)'!$F$15,IF($G409='Lookup (hidden)'!$F$16,IF($H409='Lookup (hidden)'!$F$17,1,0),0),0),0),0),0)</f>
        <v>0</v>
      </c>
      <c r="B409" s="60" t="s">
        <v>73</v>
      </c>
      <c r="C409" s="60"/>
      <c r="D409" s="60" t="s">
        <v>60</v>
      </c>
      <c r="E409" s="60" t="s">
        <v>37</v>
      </c>
      <c r="F409" s="60" t="s">
        <v>37</v>
      </c>
      <c r="G409" s="60" t="s">
        <v>37</v>
      </c>
      <c r="H409" s="60" t="s">
        <v>72</v>
      </c>
      <c r="I409" s="60" t="s">
        <v>97</v>
      </c>
      <c r="J409" s="61">
        <v>0</v>
      </c>
      <c r="K409" s="61">
        <v>0</v>
      </c>
      <c r="L409" s="61">
        <v>0</v>
      </c>
      <c r="M409" s="61">
        <v>1261</v>
      </c>
      <c r="N409" s="61">
        <v>6717</v>
      </c>
      <c r="O409" s="61">
        <v>4631</v>
      </c>
      <c r="P409" s="61">
        <v>6666</v>
      </c>
      <c r="Q409" s="61">
        <v>6944</v>
      </c>
    </row>
    <row r="410" spans="1:17" x14ac:dyDescent="0.3">
      <c r="A410" s="34">
        <f>IF($B410='Lookup (hidden)'!$F$12,IF($E410='Lookup (hidden)'!$F$13,IF($D410='Lookup (hidden)'!$F$14,IF($F410='Lookup (hidden)'!$F$15,IF($G410='Lookup (hidden)'!$F$16,IF($H410='Lookup (hidden)'!$F$17,1,0),0),0),0),0),0)</f>
        <v>0</v>
      </c>
      <c r="B410" s="60" t="s">
        <v>73</v>
      </c>
      <c r="C410" s="60"/>
      <c r="D410" s="60" t="s">
        <v>58</v>
      </c>
      <c r="E410" s="60" t="s">
        <v>37</v>
      </c>
      <c r="F410" s="60" t="s">
        <v>37</v>
      </c>
      <c r="G410" s="60" t="s">
        <v>37</v>
      </c>
      <c r="H410" s="60" t="s">
        <v>76</v>
      </c>
      <c r="I410" s="60" t="s">
        <v>96</v>
      </c>
      <c r="J410" s="61">
        <v>800</v>
      </c>
      <c r="K410" s="61">
        <v>681</v>
      </c>
      <c r="L410" s="61">
        <v>808</v>
      </c>
      <c r="M410" s="61">
        <v>750</v>
      </c>
      <c r="N410" s="61">
        <v>198</v>
      </c>
      <c r="O410" s="61">
        <v>307</v>
      </c>
      <c r="P410" s="61">
        <v>305</v>
      </c>
      <c r="Q410" s="61">
        <v>341</v>
      </c>
    </row>
    <row r="411" spans="1:17" x14ac:dyDescent="0.3">
      <c r="A411" s="34">
        <f>IF($B411='Lookup (hidden)'!$F$12,IF($E411='Lookup (hidden)'!$F$13,IF($D411='Lookup (hidden)'!$F$14,IF($F411='Lookup (hidden)'!$F$15,IF($G411='Lookup (hidden)'!$F$16,IF($H411='Lookup (hidden)'!$F$17,1,0),0),0),0),0),0)</f>
        <v>0</v>
      </c>
      <c r="B411" s="60" t="s">
        <v>73</v>
      </c>
      <c r="C411" s="60"/>
      <c r="D411" s="60" t="s">
        <v>58</v>
      </c>
      <c r="E411" s="60" t="s">
        <v>37</v>
      </c>
      <c r="F411" s="60" t="s">
        <v>37</v>
      </c>
      <c r="G411" s="60" t="s">
        <v>37</v>
      </c>
      <c r="H411" s="60" t="s">
        <v>76</v>
      </c>
      <c r="I411" s="60" t="s">
        <v>97</v>
      </c>
      <c r="J411" s="61">
        <v>11</v>
      </c>
      <c r="K411" s="61">
        <v>7</v>
      </c>
      <c r="L411" s="61">
        <v>12</v>
      </c>
      <c r="M411" s="61">
        <v>193</v>
      </c>
      <c r="N411" s="61">
        <v>548</v>
      </c>
      <c r="O411" s="61">
        <v>465</v>
      </c>
      <c r="P411" s="61">
        <v>595</v>
      </c>
      <c r="Q411" s="61">
        <v>624</v>
      </c>
    </row>
    <row r="412" spans="1:17" x14ac:dyDescent="0.3">
      <c r="A412" s="34">
        <f>IF($B412='Lookup (hidden)'!$F$12,IF($E412='Lookup (hidden)'!$F$13,IF($D412='Lookup (hidden)'!$F$14,IF($F412='Lookup (hidden)'!$F$15,IF($G412='Lookup (hidden)'!$F$16,IF($H412='Lookup (hidden)'!$F$17,1,0),0),0),0),0),0)</f>
        <v>0</v>
      </c>
      <c r="B412" s="60" t="s">
        <v>73</v>
      </c>
      <c r="C412" s="60"/>
      <c r="D412" s="60" t="s">
        <v>59</v>
      </c>
      <c r="E412" s="60" t="s">
        <v>37</v>
      </c>
      <c r="F412" s="60" t="s">
        <v>37</v>
      </c>
      <c r="G412" s="60" t="s">
        <v>37</v>
      </c>
      <c r="H412" s="60" t="s">
        <v>76</v>
      </c>
      <c r="I412" s="60" t="s">
        <v>96</v>
      </c>
      <c r="J412" s="61">
        <v>8151</v>
      </c>
      <c r="K412" s="61">
        <v>8206</v>
      </c>
      <c r="L412" s="61">
        <v>8333</v>
      </c>
      <c r="M412" s="61">
        <v>7980</v>
      </c>
      <c r="N412" s="61">
        <v>2463</v>
      </c>
      <c r="O412" s="61">
        <v>3577</v>
      </c>
      <c r="P412" s="61">
        <v>3015</v>
      </c>
      <c r="Q412" s="61">
        <v>2694</v>
      </c>
    </row>
    <row r="413" spans="1:17" x14ac:dyDescent="0.3">
      <c r="A413" s="34">
        <f>IF($B413='Lookup (hidden)'!$F$12,IF($E413='Lookup (hidden)'!$F$13,IF($D413='Lookup (hidden)'!$F$14,IF($F413='Lookup (hidden)'!$F$15,IF($G413='Lookup (hidden)'!$F$16,IF($H413='Lookup (hidden)'!$F$17,1,0),0),0),0),0),0)</f>
        <v>0</v>
      </c>
      <c r="B413" s="60" t="s">
        <v>73</v>
      </c>
      <c r="C413" s="60"/>
      <c r="D413" s="60" t="s">
        <v>59</v>
      </c>
      <c r="E413" s="60" t="s">
        <v>37</v>
      </c>
      <c r="F413" s="60" t="s">
        <v>37</v>
      </c>
      <c r="G413" s="60" t="s">
        <v>37</v>
      </c>
      <c r="H413" s="60" t="s">
        <v>76</v>
      </c>
      <c r="I413" s="60" t="s">
        <v>97</v>
      </c>
      <c r="J413" s="61">
        <v>64</v>
      </c>
      <c r="K413" s="61">
        <v>65</v>
      </c>
      <c r="L413" s="61">
        <v>61</v>
      </c>
      <c r="M413" s="61">
        <v>2230</v>
      </c>
      <c r="N413" s="61">
        <v>6558</v>
      </c>
      <c r="O413" s="61">
        <v>5895</v>
      </c>
      <c r="P413" s="61">
        <v>6843</v>
      </c>
      <c r="Q413" s="61">
        <v>7081</v>
      </c>
    </row>
    <row r="414" spans="1:17" x14ac:dyDescent="0.3">
      <c r="A414" s="34">
        <f>IF($B414='Lookup (hidden)'!$F$12,IF($E414='Lookup (hidden)'!$F$13,IF($D414='Lookup (hidden)'!$F$14,IF($F414='Lookup (hidden)'!$F$15,IF($G414='Lookup (hidden)'!$F$16,IF($H414='Lookup (hidden)'!$F$17,1,0),0),0),0),0),0)</f>
        <v>0</v>
      </c>
      <c r="B414" s="60" t="s">
        <v>73</v>
      </c>
      <c r="C414" s="60"/>
      <c r="D414" s="60" t="s">
        <v>60</v>
      </c>
      <c r="E414" s="60" t="s">
        <v>37</v>
      </c>
      <c r="F414" s="60" t="s">
        <v>37</v>
      </c>
      <c r="G414" s="60" t="s">
        <v>37</v>
      </c>
      <c r="H414" s="60" t="s">
        <v>76</v>
      </c>
      <c r="I414" s="60" t="s">
        <v>96</v>
      </c>
      <c r="J414" s="61">
        <v>1598</v>
      </c>
      <c r="K414" s="61">
        <v>1562</v>
      </c>
      <c r="L414" s="61">
        <v>1660</v>
      </c>
      <c r="M414" s="61">
        <v>1481</v>
      </c>
      <c r="N414" s="61">
        <v>524</v>
      </c>
      <c r="O414" s="61">
        <v>804</v>
      </c>
      <c r="P414" s="61">
        <v>611</v>
      </c>
      <c r="Q414" s="61">
        <v>532</v>
      </c>
    </row>
    <row r="415" spans="1:17" x14ac:dyDescent="0.3">
      <c r="A415" s="34">
        <f>IF($B415='Lookup (hidden)'!$F$12,IF($E415='Lookup (hidden)'!$F$13,IF($D415='Lookup (hidden)'!$F$14,IF($F415='Lookup (hidden)'!$F$15,IF($G415='Lookup (hidden)'!$F$16,IF($H415='Lookup (hidden)'!$F$17,1,0),0),0),0),0),0)</f>
        <v>0</v>
      </c>
      <c r="B415" s="60" t="s">
        <v>73</v>
      </c>
      <c r="C415" s="60"/>
      <c r="D415" s="60" t="s">
        <v>60</v>
      </c>
      <c r="E415" s="60" t="s">
        <v>37</v>
      </c>
      <c r="F415" s="60" t="s">
        <v>37</v>
      </c>
      <c r="G415" s="60" t="s">
        <v>37</v>
      </c>
      <c r="H415" s="60" t="s">
        <v>76</v>
      </c>
      <c r="I415" s="60" t="s">
        <v>97</v>
      </c>
      <c r="J415" s="61">
        <v>13</v>
      </c>
      <c r="K415" s="61">
        <v>10</v>
      </c>
      <c r="L415" s="61">
        <v>5</v>
      </c>
      <c r="M415" s="61">
        <v>382</v>
      </c>
      <c r="N415" s="61">
        <v>1202</v>
      </c>
      <c r="O415" s="61">
        <v>1001</v>
      </c>
      <c r="P415" s="61">
        <v>1244</v>
      </c>
      <c r="Q415" s="61">
        <v>1239</v>
      </c>
    </row>
    <row r="416" spans="1:17" x14ac:dyDescent="0.3">
      <c r="A416" s="34">
        <f>IF($B416='Lookup (hidden)'!$F$12,IF($E416='Lookup (hidden)'!$F$13,IF($D416='Lookup (hidden)'!$F$14,IF($F416='Lookup (hidden)'!$F$15,IF($G416='Lookup (hidden)'!$F$16,IF($H416='Lookup (hidden)'!$F$17,1,0),0),0),0),0),0)</f>
        <v>0</v>
      </c>
      <c r="B416" s="60" t="s">
        <v>73</v>
      </c>
      <c r="C416" s="60"/>
      <c r="D416" s="60" t="s">
        <v>58</v>
      </c>
      <c r="E416" s="60" t="s">
        <v>37</v>
      </c>
      <c r="F416" s="60" t="s">
        <v>37</v>
      </c>
      <c r="G416" s="60" t="s">
        <v>37</v>
      </c>
      <c r="H416" s="60" t="s">
        <v>79</v>
      </c>
      <c r="I416" s="60" t="s">
        <v>96</v>
      </c>
      <c r="J416" s="61">
        <v>968</v>
      </c>
      <c r="K416" s="61">
        <v>820</v>
      </c>
      <c r="L416" s="61">
        <v>952</v>
      </c>
      <c r="M416" s="61">
        <v>896</v>
      </c>
      <c r="N416" s="61">
        <v>350</v>
      </c>
      <c r="O416" s="61">
        <v>582</v>
      </c>
      <c r="P416" s="61">
        <v>714</v>
      </c>
      <c r="Q416" s="61">
        <v>723</v>
      </c>
    </row>
    <row r="417" spans="1:17" x14ac:dyDescent="0.3">
      <c r="A417" s="34">
        <f>IF($B417='Lookup (hidden)'!$F$12,IF($E417='Lookup (hidden)'!$F$13,IF($D417='Lookup (hidden)'!$F$14,IF($F417='Lookup (hidden)'!$F$15,IF($G417='Lookup (hidden)'!$F$16,IF($H417='Lookup (hidden)'!$F$17,1,0),0),0),0),0),0)</f>
        <v>0</v>
      </c>
      <c r="B417" s="60" t="s">
        <v>73</v>
      </c>
      <c r="C417" s="60"/>
      <c r="D417" s="60" t="s">
        <v>58</v>
      </c>
      <c r="E417" s="60" t="s">
        <v>37</v>
      </c>
      <c r="F417" s="60" t="s">
        <v>37</v>
      </c>
      <c r="G417" s="60" t="s">
        <v>37</v>
      </c>
      <c r="H417" s="60" t="s">
        <v>79</v>
      </c>
      <c r="I417" s="60" t="s">
        <v>97</v>
      </c>
      <c r="J417" s="61">
        <v>0</v>
      </c>
      <c r="K417" s="61">
        <v>0</v>
      </c>
      <c r="L417" s="61">
        <v>0</v>
      </c>
      <c r="M417" s="61">
        <v>191</v>
      </c>
      <c r="N417" s="61">
        <v>935</v>
      </c>
      <c r="O417" s="61">
        <v>788</v>
      </c>
      <c r="P417" s="61">
        <v>986</v>
      </c>
      <c r="Q417" s="61">
        <v>1019</v>
      </c>
    </row>
    <row r="418" spans="1:17" x14ac:dyDescent="0.3">
      <c r="A418" s="34">
        <f>IF($B418='Lookup (hidden)'!$F$12,IF($E418='Lookup (hidden)'!$F$13,IF($D418='Lookup (hidden)'!$F$14,IF($F418='Lookup (hidden)'!$F$15,IF($G418='Lookup (hidden)'!$F$16,IF($H418='Lookup (hidden)'!$F$17,1,0),0),0),0),0),0)</f>
        <v>0</v>
      </c>
      <c r="B418" s="60" t="s">
        <v>69</v>
      </c>
      <c r="C418" s="60"/>
      <c r="D418" s="60" t="s">
        <v>58</v>
      </c>
      <c r="E418" s="60" t="s">
        <v>37</v>
      </c>
      <c r="F418" s="60" t="s">
        <v>37</v>
      </c>
      <c r="G418" s="60" t="s">
        <v>37</v>
      </c>
      <c r="H418" s="60" t="s">
        <v>72</v>
      </c>
      <c r="I418" s="60" t="s">
        <v>96</v>
      </c>
      <c r="J418" s="61">
        <v>36220</v>
      </c>
      <c r="K418" s="61">
        <v>30654</v>
      </c>
      <c r="L418" s="61">
        <v>38332</v>
      </c>
      <c r="M418" s="61">
        <v>34589</v>
      </c>
      <c r="N418" s="61">
        <v>7146</v>
      </c>
      <c r="O418" s="61">
        <v>13525</v>
      </c>
      <c r="P418" s="61">
        <v>17683</v>
      </c>
      <c r="Q418" s="61">
        <v>16574</v>
      </c>
    </row>
    <row r="419" spans="1:17" x14ac:dyDescent="0.3">
      <c r="A419" s="34">
        <f>IF($B419='Lookup (hidden)'!$F$12,IF($E419='Lookup (hidden)'!$F$13,IF($D419='Lookup (hidden)'!$F$14,IF($F419='Lookup (hidden)'!$F$15,IF($G419='Lookup (hidden)'!$F$16,IF($H419='Lookup (hidden)'!$F$17,1,0),0),0),0),0),0)</f>
        <v>0</v>
      </c>
      <c r="B419" s="60" t="s">
        <v>69</v>
      </c>
      <c r="C419" s="60"/>
      <c r="D419" s="60" t="s">
        <v>58</v>
      </c>
      <c r="E419" s="60" t="s">
        <v>37</v>
      </c>
      <c r="F419" s="60" t="s">
        <v>37</v>
      </c>
      <c r="G419" s="60" t="s">
        <v>37</v>
      </c>
      <c r="H419" s="60" t="s">
        <v>72</v>
      </c>
      <c r="I419" s="60" t="s">
        <v>97</v>
      </c>
      <c r="J419" s="61">
        <v>297</v>
      </c>
      <c r="K419" s="61">
        <v>242</v>
      </c>
      <c r="L419" s="61">
        <v>330</v>
      </c>
      <c r="M419" s="61">
        <v>4880</v>
      </c>
      <c r="N419" s="61">
        <v>19750</v>
      </c>
      <c r="O419" s="61">
        <v>22441</v>
      </c>
      <c r="P419" s="61">
        <v>27393</v>
      </c>
      <c r="Q419" s="61">
        <v>31711</v>
      </c>
    </row>
    <row r="420" spans="1:17" x14ac:dyDescent="0.3">
      <c r="A420" s="34">
        <f>IF($B420='Lookup (hidden)'!$F$12,IF($E420='Lookup (hidden)'!$F$13,IF($D420='Lookup (hidden)'!$F$14,IF($F420='Lookup (hidden)'!$F$15,IF($G420='Lookup (hidden)'!$F$16,IF($H420='Lookup (hidden)'!$F$17,1,0),0),0),0),0),0)</f>
        <v>0</v>
      </c>
      <c r="B420" s="60" t="s">
        <v>69</v>
      </c>
      <c r="C420" s="60"/>
      <c r="D420" s="60" t="s">
        <v>59</v>
      </c>
      <c r="E420" s="60" t="s">
        <v>37</v>
      </c>
      <c r="F420" s="60" t="s">
        <v>37</v>
      </c>
      <c r="G420" s="60" t="s">
        <v>37</v>
      </c>
      <c r="H420" s="60" t="s">
        <v>72</v>
      </c>
      <c r="I420" s="60" t="s">
        <v>96</v>
      </c>
      <c r="J420" s="61">
        <v>462321</v>
      </c>
      <c r="K420" s="61">
        <v>448952</v>
      </c>
      <c r="L420" s="61">
        <v>457869</v>
      </c>
      <c r="M420" s="61">
        <v>426942</v>
      </c>
      <c r="N420" s="61">
        <v>115628</v>
      </c>
      <c r="O420" s="61">
        <v>180194</v>
      </c>
      <c r="P420" s="61">
        <v>189662</v>
      </c>
      <c r="Q420" s="61">
        <v>174447</v>
      </c>
    </row>
    <row r="421" spans="1:17" x14ac:dyDescent="0.3">
      <c r="A421" s="34">
        <f>IF($B421='Lookup (hidden)'!$F$12,IF($E421='Lookup (hidden)'!$F$13,IF($D421='Lookup (hidden)'!$F$14,IF($F421='Lookup (hidden)'!$F$15,IF($G421='Lookup (hidden)'!$F$16,IF($H421='Lookup (hidden)'!$F$17,1,0),0),0),0),0),0)</f>
        <v>0</v>
      </c>
      <c r="B421" s="60" t="s">
        <v>69</v>
      </c>
      <c r="C421" s="60"/>
      <c r="D421" s="60" t="s">
        <v>59</v>
      </c>
      <c r="E421" s="60" t="s">
        <v>37</v>
      </c>
      <c r="F421" s="60" t="s">
        <v>37</v>
      </c>
      <c r="G421" s="60" t="s">
        <v>37</v>
      </c>
      <c r="H421" s="60" t="s">
        <v>72</v>
      </c>
      <c r="I421" s="60" t="s">
        <v>97</v>
      </c>
      <c r="J421" s="61">
        <v>5741</v>
      </c>
      <c r="K421" s="61">
        <v>6093</v>
      </c>
      <c r="L421" s="61">
        <v>6649</v>
      </c>
      <c r="M421" s="61">
        <v>98873</v>
      </c>
      <c r="N421" s="61">
        <v>374176</v>
      </c>
      <c r="O421" s="61">
        <v>358243</v>
      </c>
      <c r="P421" s="61">
        <v>374971</v>
      </c>
      <c r="Q421" s="61">
        <v>419421</v>
      </c>
    </row>
    <row r="422" spans="1:17" x14ac:dyDescent="0.3">
      <c r="A422" s="34">
        <f>IF($B422='Lookup (hidden)'!$F$12,IF($E422='Lookup (hidden)'!$F$13,IF($D422='Lookup (hidden)'!$F$14,IF($F422='Lookup (hidden)'!$F$15,IF($G422='Lookup (hidden)'!$F$16,IF($H422='Lookup (hidden)'!$F$17,1,0),0),0),0),0),0)</f>
        <v>0</v>
      </c>
      <c r="B422" s="60" t="s">
        <v>69</v>
      </c>
      <c r="C422" s="60"/>
      <c r="D422" s="60" t="s">
        <v>60</v>
      </c>
      <c r="E422" s="60" t="s">
        <v>37</v>
      </c>
      <c r="F422" s="60" t="s">
        <v>37</v>
      </c>
      <c r="G422" s="60" t="s">
        <v>37</v>
      </c>
      <c r="H422" s="60" t="s">
        <v>72</v>
      </c>
      <c r="I422" s="60" t="s">
        <v>96</v>
      </c>
      <c r="J422" s="61">
        <v>95090</v>
      </c>
      <c r="K422" s="61">
        <v>92260</v>
      </c>
      <c r="L422" s="61">
        <v>92515</v>
      </c>
      <c r="M422" s="61">
        <v>78984</v>
      </c>
      <c r="N422" s="61">
        <v>29553</v>
      </c>
      <c r="O422" s="61">
        <v>43731</v>
      </c>
      <c r="P422" s="61">
        <v>48542</v>
      </c>
      <c r="Q422" s="61">
        <v>42640</v>
      </c>
    </row>
    <row r="423" spans="1:17" x14ac:dyDescent="0.3">
      <c r="A423" s="34">
        <f>IF($B423='Lookup (hidden)'!$F$12,IF($E423='Lookup (hidden)'!$F$13,IF($D423='Lookup (hidden)'!$F$14,IF($F423='Lookup (hidden)'!$F$15,IF($G423='Lookup (hidden)'!$F$16,IF($H423='Lookup (hidden)'!$F$17,1,0),0),0),0),0),0)</f>
        <v>0</v>
      </c>
      <c r="B423" s="60" t="s">
        <v>69</v>
      </c>
      <c r="C423" s="60"/>
      <c r="D423" s="60" t="s">
        <v>60</v>
      </c>
      <c r="E423" s="60" t="s">
        <v>37</v>
      </c>
      <c r="F423" s="60" t="s">
        <v>37</v>
      </c>
      <c r="G423" s="60" t="s">
        <v>37</v>
      </c>
      <c r="H423" s="60" t="s">
        <v>72</v>
      </c>
      <c r="I423" s="60" t="s">
        <v>97</v>
      </c>
      <c r="J423" s="61">
        <v>671</v>
      </c>
      <c r="K423" s="61">
        <v>723</v>
      </c>
      <c r="L423" s="61">
        <v>696</v>
      </c>
      <c r="M423" s="61">
        <v>17895</v>
      </c>
      <c r="N423" s="61">
        <v>85556</v>
      </c>
      <c r="O423" s="61">
        <v>73689</v>
      </c>
      <c r="P423" s="61">
        <v>74115</v>
      </c>
      <c r="Q423" s="61">
        <v>84472</v>
      </c>
    </row>
    <row r="424" spans="1:17" x14ac:dyDescent="0.3">
      <c r="A424" s="34">
        <f>IF($B424='Lookup (hidden)'!$F$12,IF($E424='Lookup (hidden)'!$F$13,IF($D424='Lookup (hidden)'!$F$14,IF($F424='Lookup (hidden)'!$F$15,IF($G424='Lookup (hidden)'!$F$16,IF($H424='Lookup (hidden)'!$F$17,1,0),0),0),0),0),0)</f>
        <v>0</v>
      </c>
      <c r="B424" s="60" t="s">
        <v>69</v>
      </c>
      <c r="C424" s="60"/>
      <c r="D424" s="60" t="s">
        <v>58</v>
      </c>
      <c r="E424" s="60" t="s">
        <v>37</v>
      </c>
      <c r="F424" s="60" t="s">
        <v>37</v>
      </c>
      <c r="G424" s="60" t="s">
        <v>37</v>
      </c>
      <c r="H424" s="60" t="s">
        <v>76</v>
      </c>
      <c r="I424" s="60" t="s">
        <v>96</v>
      </c>
      <c r="J424" s="61">
        <v>16247</v>
      </c>
      <c r="K424" s="61">
        <v>14011</v>
      </c>
      <c r="L424" s="61">
        <v>15817</v>
      </c>
      <c r="M424" s="61">
        <v>14998</v>
      </c>
      <c r="N424" s="61">
        <v>3775</v>
      </c>
      <c r="O424" s="61">
        <v>4891</v>
      </c>
      <c r="P424" s="61">
        <v>6358</v>
      </c>
      <c r="Q424" s="61">
        <v>6128</v>
      </c>
    </row>
    <row r="425" spans="1:17" x14ac:dyDescent="0.3">
      <c r="A425" s="34">
        <f>IF($B425='Lookup (hidden)'!$F$12,IF($E425='Lookup (hidden)'!$F$13,IF($D425='Lookup (hidden)'!$F$14,IF($F425='Lookup (hidden)'!$F$15,IF($G425='Lookup (hidden)'!$F$16,IF($H425='Lookup (hidden)'!$F$17,1,0),0),0),0),0),0)</f>
        <v>0</v>
      </c>
      <c r="B425" s="60" t="s">
        <v>69</v>
      </c>
      <c r="C425" s="60"/>
      <c r="D425" s="60" t="s">
        <v>58</v>
      </c>
      <c r="E425" s="60" t="s">
        <v>37</v>
      </c>
      <c r="F425" s="60" t="s">
        <v>37</v>
      </c>
      <c r="G425" s="60" t="s">
        <v>37</v>
      </c>
      <c r="H425" s="60" t="s">
        <v>76</v>
      </c>
      <c r="I425" s="60" t="s">
        <v>97</v>
      </c>
      <c r="J425" s="61">
        <v>425</v>
      </c>
      <c r="K425" s="61">
        <v>372</v>
      </c>
      <c r="L425" s="61">
        <v>519</v>
      </c>
      <c r="M425" s="61">
        <v>3023</v>
      </c>
      <c r="N425" s="61">
        <v>11821</v>
      </c>
      <c r="O425" s="61">
        <v>10230</v>
      </c>
      <c r="P425" s="61">
        <v>11477</v>
      </c>
      <c r="Q425" s="61">
        <v>12388</v>
      </c>
    </row>
    <row r="426" spans="1:17" x14ac:dyDescent="0.3">
      <c r="A426" s="34">
        <f>IF($B426='Lookup (hidden)'!$F$12,IF($E426='Lookup (hidden)'!$F$13,IF($D426='Lookup (hidden)'!$F$14,IF($F426='Lookup (hidden)'!$F$15,IF($G426='Lookup (hidden)'!$F$16,IF($H426='Lookup (hidden)'!$F$17,1,0),0),0),0),0),0)</f>
        <v>0</v>
      </c>
      <c r="B426" s="60" t="s">
        <v>69</v>
      </c>
      <c r="C426" s="60"/>
      <c r="D426" s="60" t="s">
        <v>59</v>
      </c>
      <c r="E426" s="60" t="s">
        <v>37</v>
      </c>
      <c r="F426" s="60" t="s">
        <v>37</v>
      </c>
      <c r="G426" s="60" t="s">
        <v>37</v>
      </c>
      <c r="H426" s="60" t="s">
        <v>76</v>
      </c>
      <c r="I426" s="60" t="s">
        <v>96</v>
      </c>
      <c r="J426" s="61">
        <v>152475</v>
      </c>
      <c r="K426" s="61">
        <v>147102</v>
      </c>
      <c r="L426" s="61">
        <v>149567</v>
      </c>
      <c r="M426" s="61">
        <v>139554</v>
      </c>
      <c r="N426" s="61">
        <v>35573</v>
      </c>
      <c r="O426" s="61">
        <v>45841</v>
      </c>
      <c r="P426" s="61">
        <v>47257</v>
      </c>
      <c r="Q426" s="61">
        <v>44876</v>
      </c>
    </row>
    <row r="427" spans="1:17" x14ac:dyDescent="0.3">
      <c r="A427" s="34">
        <f>IF($B427='Lookup (hidden)'!$F$12,IF($E427='Lookup (hidden)'!$F$13,IF($D427='Lookup (hidden)'!$F$14,IF($F427='Lookup (hidden)'!$F$15,IF($G427='Lookup (hidden)'!$F$16,IF($H427='Lookup (hidden)'!$F$17,1,0),0),0),0),0),0)</f>
        <v>0</v>
      </c>
      <c r="B427" s="60" t="s">
        <v>69</v>
      </c>
      <c r="C427" s="60"/>
      <c r="D427" s="60" t="s">
        <v>59</v>
      </c>
      <c r="E427" s="60" t="s">
        <v>37</v>
      </c>
      <c r="F427" s="60" t="s">
        <v>37</v>
      </c>
      <c r="G427" s="60" t="s">
        <v>37</v>
      </c>
      <c r="H427" s="60" t="s">
        <v>76</v>
      </c>
      <c r="I427" s="60" t="s">
        <v>97</v>
      </c>
      <c r="J427" s="61">
        <v>3988</v>
      </c>
      <c r="K427" s="61">
        <v>3924</v>
      </c>
      <c r="L427" s="61">
        <v>4632</v>
      </c>
      <c r="M427" s="61">
        <v>34283</v>
      </c>
      <c r="N427" s="61">
        <v>119146</v>
      </c>
      <c r="O427" s="61">
        <v>112301</v>
      </c>
      <c r="P427" s="61">
        <v>114638</v>
      </c>
      <c r="Q427" s="61">
        <v>120728</v>
      </c>
    </row>
    <row r="428" spans="1:17" x14ac:dyDescent="0.3">
      <c r="A428" s="34">
        <f>IF($B428='Lookup (hidden)'!$F$12,IF($E428='Lookup (hidden)'!$F$13,IF($D428='Lookup (hidden)'!$F$14,IF($F428='Lookup (hidden)'!$F$15,IF($G428='Lookup (hidden)'!$F$16,IF($H428='Lookup (hidden)'!$F$17,1,0),0),0),0),0),0)</f>
        <v>0</v>
      </c>
      <c r="B428" s="60" t="s">
        <v>69</v>
      </c>
      <c r="C428" s="60"/>
      <c r="D428" s="60" t="s">
        <v>60</v>
      </c>
      <c r="E428" s="60" t="s">
        <v>37</v>
      </c>
      <c r="F428" s="60" t="s">
        <v>37</v>
      </c>
      <c r="G428" s="60" t="s">
        <v>37</v>
      </c>
      <c r="H428" s="60" t="s">
        <v>76</v>
      </c>
      <c r="I428" s="60" t="s">
        <v>96</v>
      </c>
      <c r="J428" s="61">
        <v>29408</v>
      </c>
      <c r="K428" s="61">
        <v>27938</v>
      </c>
      <c r="L428" s="61">
        <v>28613</v>
      </c>
      <c r="M428" s="61">
        <v>24973</v>
      </c>
      <c r="N428" s="61">
        <v>6588</v>
      </c>
      <c r="O428" s="61">
        <v>9168</v>
      </c>
      <c r="P428" s="61">
        <v>9152</v>
      </c>
      <c r="Q428" s="61">
        <v>8369</v>
      </c>
    </row>
    <row r="429" spans="1:17" x14ac:dyDescent="0.3">
      <c r="A429" s="34">
        <f>IF($B429='Lookup (hidden)'!$F$12,IF($E429='Lookup (hidden)'!$F$13,IF($D429='Lookup (hidden)'!$F$14,IF($F429='Lookup (hidden)'!$F$15,IF($G429='Lookup (hidden)'!$F$16,IF($H429='Lookup (hidden)'!$F$17,1,0),0),0),0),0),0)</f>
        <v>0</v>
      </c>
      <c r="B429" s="60" t="s">
        <v>69</v>
      </c>
      <c r="C429" s="60"/>
      <c r="D429" s="60" t="s">
        <v>60</v>
      </c>
      <c r="E429" s="60" t="s">
        <v>37</v>
      </c>
      <c r="F429" s="60" t="s">
        <v>37</v>
      </c>
      <c r="G429" s="60" t="s">
        <v>37</v>
      </c>
      <c r="H429" s="60" t="s">
        <v>76</v>
      </c>
      <c r="I429" s="60" t="s">
        <v>97</v>
      </c>
      <c r="J429" s="61">
        <v>331</v>
      </c>
      <c r="K429" s="61">
        <v>310</v>
      </c>
      <c r="L429" s="61">
        <v>390</v>
      </c>
      <c r="M429" s="61">
        <v>5683</v>
      </c>
      <c r="N429" s="61">
        <v>22231</v>
      </c>
      <c r="O429" s="61">
        <v>20729</v>
      </c>
      <c r="P429" s="61">
        <v>21652</v>
      </c>
      <c r="Q429" s="61">
        <v>22421</v>
      </c>
    </row>
    <row r="430" spans="1:17" x14ac:dyDescent="0.3">
      <c r="A430" s="34">
        <f>IF($B430='Lookup (hidden)'!$F$12,IF($E430='Lookup (hidden)'!$F$13,IF($D430='Lookup (hidden)'!$F$14,IF($F430='Lookup (hidden)'!$F$15,IF($G430='Lookup (hidden)'!$F$16,IF($H430='Lookup (hidden)'!$F$17,1,0),0),0),0),0),0)</f>
        <v>0</v>
      </c>
      <c r="B430" s="60" t="s">
        <v>69</v>
      </c>
      <c r="C430" s="60"/>
      <c r="D430" s="60" t="s">
        <v>58</v>
      </c>
      <c r="E430" s="60" t="s">
        <v>37</v>
      </c>
      <c r="F430" s="60" t="s">
        <v>37</v>
      </c>
      <c r="G430" s="60" t="s">
        <v>37</v>
      </c>
      <c r="H430" s="60" t="s">
        <v>79</v>
      </c>
      <c r="I430" s="60" t="s">
        <v>96</v>
      </c>
      <c r="J430" s="61">
        <v>7450</v>
      </c>
      <c r="K430" s="61">
        <v>6919</v>
      </c>
      <c r="L430" s="61">
        <v>7979</v>
      </c>
      <c r="M430" s="61">
        <v>7383</v>
      </c>
      <c r="N430" s="61">
        <v>2032</v>
      </c>
      <c r="O430" s="61">
        <v>3408</v>
      </c>
      <c r="P430" s="61">
        <v>4398</v>
      </c>
      <c r="Q430" s="61">
        <v>4395</v>
      </c>
    </row>
    <row r="431" spans="1:17" x14ac:dyDescent="0.3">
      <c r="A431" s="34">
        <f>IF($B431='Lookup (hidden)'!$F$12,IF($E431='Lookup (hidden)'!$F$13,IF($D431='Lookup (hidden)'!$F$14,IF($F431='Lookup (hidden)'!$F$15,IF($G431='Lookup (hidden)'!$F$16,IF($H431='Lookup (hidden)'!$F$17,1,0),0),0),0),0),0)</f>
        <v>0</v>
      </c>
      <c r="B431" s="60" t="s">
        <v>69</v>
      </c>
      <c r="C431" s="60"/>
      <c r="D431" s="60" t="s">
        <v>58</v>
      </c>
      <c r="E431" s="60" t="s">
        <v>37</v>
      </c>
      <c r="F431" s="60" t="s">
        <v>37</v>
      </c>
      <c r="G431" s="60" t="s">
        <v>37</v>
      </c>
      <c r="H431" s="60" t="s">
        <v>79</v>
      </c>
      <c r="I431" s="60" t="s">
        <v>97</v>
      </c>
      <c r="J431" s="61">
        <v>38</v>
      </c>
      <c r="K431" s="61">
        <v>47</v>
      </c>
      <c r="L431" s="61">
        <v>49</v>
      </c>
      <c r="M431" s="61">
        <v>1043</v>
      </c>
      <c r="N431" s="61">
        <v>5444</v>
      </c>
      <c r="O431" s="61">
        <v>4596</v>
      </c>
      <c r="P431" s="61">
        <v>4983</v>
      </c>
      <c r="Q431" s="61">
        <v>5672</v>
      </c>
    </row>
    <row r="432" spans="1:17" x14ac:dyDescent="0.3">
      <c r="A432" s="34">
        <f>IF($B432='Lookup (hidden)'!$F$12,IF($E432='Lookup (hidden)'!$F$13,IF($D432='Lookup (hidden)'!$F$14,IF($F432='Lookup (hidden)'!$F$15,IF($G432='Lookup (hidden)'!$F$16,IF($H432='Lookup (hidden)'!$F$17,1,0),0),0),0),0),0)</f>
        <v>0</v>
      </c>
      <c r="B432" s="60" t="s">
        <v>77</v>
      </c>
      <c r="C432" s="60"/>
      <c r="D432" s="60" t="s">
        <v>58</v>
      </c>
      <c r="E432" s="60" t="s">
        <v>37</v>
      </c>
      <c r="F432" s="60" t="s">
        <v>37</v>
      </c>
      <c r="G432" s="60" t="s">
        <v>37</v>
      </c>
      <c r="H432" s="60" t="s">
        <v>72</v>
      </c>
      <c r="I432" s="60" t="s">
        <v>96</v>
      </c>
      <c r="J432" s="61">
        <v>2297</v>
      </c>
      <c r="K432" s="61">
        <v>2025</v>
      </c>
      <c r="L432" s="61">
        <v>2585</v>
      </c>
      <c r="M432" s="61">
        <v>2417</v>
      </c>
      <c r="N432" s="61">
        <v>301</v>
      </c>
      <c r="O432" s="61">
        <v>1181</v>
      </c>
      <c r="P432" s="61">
        <v>1293</v>
      </c>
      <c r="Q432" s="61">
        <v>1467</v>
      </c>
    </row>
    <row r="433" spans="1:17" x14ac:dyDescent="0.3">
      <c r="A433" s="34">
        <f>IF($B433='Lookup (hidden)'!$F$12,IF($E433='Lookup (hidden)'!$F$13,IF($D433='Lookup (hidden)'!$F$14,IF($F433='Lookup (hidden)'!$F$15,IF($G433='Lookup (hidden)'!$F$16,IF($H433='Lookup (hidden)'!$F$17,1,0),0),0),0),0),0)</f>
        <v>0</v>
      </c>
      <c r="B433" s="60" t="s">
        <v>77</v>
      </c>
      <c r="C433" s="60"/>
      <c r="D433" s="60" t="s">
        <v>58</v>
      </c>
      <c r="E433" s="60" t="s">
        <v>37</v>
      </c>
      <c r="F433" s="60" t="s">
        <v>37</v>
      </c>
      <c r="G433" s="60" t="s">
        <v>37</v>
      </c>
      <c r="H433" s="60" t="s">
        <v>72</v>
      </c>
      <c r="I433" s="60" t="s">
        <v>97</v>
      </c>
      <c r="J433" s="61">
        <v>0</v>
      </c>
      <c r="K433" s="61">
        <v>0</v>
      </c>
      <c r="L433" s="61">
        <v>0</v>
      </c>
      <c r="M433" s="61">
        <v>436</v>
      </c>
      <c r="N433" s="61">
        <v>775</v>
      </c>
      <c r="O433" s="61">
        <v>1556</v>
      </c>
      <c r="P433" s="61">
        <v>2144</v>
      </c>
      <c r="Q433" s="61">
        <v>570</v>
      </c>
    </row>
    <row r="434" spans="1:17" x14ac:dyDescent="0.3">
      <c r="A434" s="34">
        <f>IF($B434='Lookup (hidden)'!$F$12,IF($E434='Lookup (hidden)'!$F$13,IF($D434='Lookup (hidden)'!$F$14,IF($F434='Lookup (hidden)'!$F$15,IF($G434='Lookup (hidden)'!$F$16,IF($H434='Lookup (hidden)'!$F$17,1,0),0),0),0),0),0)</f>
        <v>0</v>
      </c>
      <c r="B434" s="60" t="s">
        <v>77</v>
      </c>
      <c r="C434" s="60"/>
      <c r="D434" s="60" t="s">
        <v>59</v>
      </c>
      <c r="E434" s="60" t="s">
        <v>37</v>
      </c>
      <c r="F434" s="60" t="s">
        <v>37</v>
      </c>
      <c r="G434" s="60" t="s">
        <v>37</v>
      </c>
      <c r="H434" s="60" t="s">
        <v>72</v>
      </c>
      <c r="I434" s="60" t="s">
        <v>96</v>
      </c>
      <c r="J434" s="61">
        <v>27338</v>
      </c>
      <c r="K434" s="61">
        <v>27828</v>
      </c>
      <c r="L434" s="61">
        <v>28518</v>
      </c>
      <c r="M434" s="61">
        <v>26831</v>
      </c>
      <c r="N434" s="61">
        <v>3659</v>
      </c>
      <c r="O434" s="61">
        <v>12897</v>
      </c>
      <c r="P434" s="61">
        <v>11796</v>
      </c>
      <c r="Q434" s="61">
        <v>11471</v>
      </c>
    </row>
    <row r="435" spans="1:17" x14ac:dyDescent="0.3">
      <c r="A435" s="34">
        <f>IF($B435='Lookup (hidden)'!$F$12,IF($E435='Lookup (hidden)'!$F$13,IF($D435='Lookup (hidden)'!$F$14,IF($F435='Lookup (hidden)'!$F$15,IF($G435='Lookup (hidden)'!$F$16,IF($H435='Lookup (hidden)'!$F$17,1,0),0),0),0),0),0)</f>
        <v>0</v>
      </c>
      <c r="B435" s="60" t="s">
        <v>77</v>
      </c>
      <c r="C435" s="60"/>
      <c r="D435" s="60" t="s">
        <v>59</v>
      </c>
      <c r="E435" s="60" t="s">
        <v>37</v>
      </c>
      <c r="F435" s="60" t="s">
        <v>37</v>
      </c>
      <c r="G435" s="60" t="s">
        <v>37</v>
      </c>
      <c r="H435" s="60" t="s">
        <v>72</v>
      </c>
      <c r="I435" s="60" t="s">
        <v>97</v>
      </c>
      <c r="J435" s="61">
        <v>0</v>
      </c>
      <c r="K435" s="61">
        <v>0</v>
      </c>
      <c r="L435" s="61">
        <v>0</v>
      </c>
      <c r="M435" s="61">
        <v>5992</v>
      </c>
      <c r="N435" s="61">
        <v>11776</v>
      </c>
      <c r="O435" s="61">
        <v>21923</v>
      </c>
      <c r="P435" s="61">
        <v>24673</v>
      </c>
      <c r="Q435" s="61">
        <v>5541</v>
      </c>
    </row>
    <row r="436" spans="1:17" x14ac:dyDescent="0.3">
      <c r="A436" s="34">
        <f>IF($B436='Lookup (hidden)'!$F$12,IF($E436='Lookup (hidden)'!$F$13,IF($D436='Lookup (hidden)'!$F$14,IF($F436='Lookup (hidden)'!$F$15,IF($G436='Lookup (hidden)'!$F$16,IF($H436='Lookup (hidden)'!$F$17,1,0),0),0),0),0),0)</f>
        <v>0</v>
      </c>
      <c r="B436" s="60" t="s">
        <v>77</v>
      </c>
      <c r="C436" s="60"/>
      <c r="D436" s="60" t="s">
        <v>60</v>
      </c>
      <c r="E436" s="60" t="s">
        <v>37</v>
      </c>
      <c r="F436" s="60" t="s">
        <v>37</v>
      </c>
      <c r="G436" s="60" t="s">
        <v>37</v>
      </c>
      <c r="H436" s="60" t="s">
        <v>72</v>
      </c>
      <c r="I436" s="60" t="s">
        <v>96</v>
      </c>
      <c r="J436" s="61">
        <v>4194</v>
      </c>
      <c r="K436" s="61">
        <v>4185</v>
      </c>
      <c r="L436" s="61">
        <v>4277</v>
      </c>
      <c r="M436" s="61">
        <v>3752</v>
      </c>
      <c r="N436" s="61">
        <v>665</v>
      </c>
      <c r="O436" s="61">
        <v>2205</v>
      </c>
      <c r="P436" s="61">
        <v>1931</v>
      </c>
      <c r="Q436" s="61">
        <v>1814</v>
      </c>
    </row>
    <row r="437" spans="1:17" x14ac:dyDescent="0.3">
      <c r="A437" s="34">
        <f>IF($B437='Lookup (hidden)'!$F$12,IF($E437='Lookup (hidden)'!$F$13,IF($D437='Lookup (hidden)'!$F$14,IF($F437='Lookup (hidden)'!$F$15,IF($G437='Lookup (hidden)'!$F$16,IF($H437='Lookup (hidden)'!$F$17,1,0),0),0),0),0),0)</f>
        <v>0</v>
      </c>
      <c r="B437" s="60" t="s">
        <v>77</v>
      </c>
      <c r="C437" s="60"/>
      <c r="D437" s="60" t="s">
        <v>60</v>
      </c>
      <c r="E437" s="60" t="s">
        <v>37</v>
      </c>
      <c r="F437" s="60" t="s">
        <v>37</v>
      </c>
      <c r="G437" s="60" t="s">
        <v>37</v>
      </c>
      <c r="H437" s="60" t="s">
        <v>72</v>
      </c>
      <c r="I437" s="60" t="s">
        <v>97</v>
      </c>
      <c r="J437" s="61">
        <v>0</v>
      </c>
      <c r="K437" s="61">
        <v>0</v>
      </c>
      <c r="L437" s="61">
        <v>0</v>
      </c>
      <c r="M437" s="61">
        <v>985</v>
      </c>
      <c r="N437" s="61">
        <v>2165</v>
      </c>
      <c r="O437" s="61">
        <v>3512</v>
      </c>
      <c r="P437" s="61">
        <v>3939</v>
      </c>
      <c r="Q437" s="61">
        <v>837</v>
      </c>
    </row>
    <row r="438" spans="1:17" x14ac:dyDescent="0.3">
      <c r="A438" s="34">
        <f>IF($B438='Lookup (hidden)'!$F$12,IF($E438='Lookup (hidden)'!$F$13,IF($D438='Lookup (hidden)'!$F$14,IF($F438='Lookup (hidden)'!$F$15,IF($G438='Lookup (hidden)'!$F$16,IF($H438='Lookup (hidden)'!$F$17,1,0),0),0),0),0),0)</f>
        <v>0</v>
      </c>
      <c r="B438" s="60" t="s">
        <v>77</v>
      </c>
      <c r="C438" s="60"/>
      <c r="D438" s="60" t="s">
        <v>58</v>
      </c>
      <c r="E438" s="60" t="s">
        <v>37</v>
      </c>
      <c r="F438" s="60" t="s">
        <v>37</v>
      </c>
      <c r="G438" s="60" t="s">
        <v>37</v>
      </c>
      <c r="H438" s="60" t="s">
        <v>76</v>
      </c>
      <c r="I438" s="60" t="s">
        <v>96</v>
      </c>
      <c r="J438" s="61">
        <v>1005</v>
      </c>
      <c r="K438" s="61">
        <v>898</v>
      </c>
      <c r="L438" s="61">
        <v>883</v>
      </c>
      <c r="M438" s="61">
        <v>810</v>
      </c>
      <c r="N438" s="61">
        <v>212</v>
      </c>
      <c r="O438" s="61">
        <v>506</v>
      </c>
      <c r="P438" s="61">
        <v>612</v>
      </c>
      <c r="Q438" s="61">
        <v>611</v>
      </c>
    </row>
    <row r="439" spans="1:17" x14ac:dyDescent="0.3">
      <c r="A439" s="34">
        <f>IF($B439='Lookup (hidden)'!$F$12,IF($E439='Lookup (hidden)'!$F$13,IF($D439='Lookup (hidden)'!$F$14,IF($F439='Lookup (hidden)'!$F$15,IF($G439='Lookup (hidden)'!$F$16,IF($H439='Lookup (hidden)'!$F$17,1,0),0),0),0),0),0)</f>
        <v>0</v>
      </c>
      <c r="B439" s="60" t="s">
        <v>77</v>
      </c>
      <c r="C439" s="60"/>
      <c r="D439" s="60" t="s">
        <v>58</v>
      </c>
      <c r="E439" s="60" t="s">
        <v>37</v>
      </c>
      <c r="F439" s="60" t="s">
        <v>37</v>
      </c>
      <c r="G439" s="60" t="s">
        <v>37</v>
      </c>
      <c r="H439" s="60" t="s">
        <v>76</v>
      </c>
      <c r="I439" s="60" t="s">
        <v>97</v>
      </c>
      <c r="J439" s="61">
        <v>0</v>
      </c>
      <c r="K439" s="61">
        <v>0</v>
      </c>
      <c r="L439" s="61">
        <v>0</v>
      </c>
      <c r="M439" s="61">
        <v>84</v>
      </c>
      <c r="N439" s="61">
        <v>353</v>
      </c>
      <c r="O439" s="61">
        <v>441</v>
      </c>
      <c r="P439" s="61">
        <v>588</v>
      </c>
      <c r="Q439" s="61">
        <v>634</v>
      </c>
    </row>
    <row r="440" spans="1:17" x14ac:dyDescent="0.3">
      <c r="A440" s="34">
        <f>IF($B440='Lookup (hidden)'!$F$12,IF($E440='Lookup (hidden)'!$F$13,IF($D440='Lookup (hidden)'!$F$14,IF($F440='Lookup (hidden)'!$F$15,IF($G440='Lookup (hidden)'!$F$16,IF($H440='Lookup (hidden)'!$F$17,1,0),0),0),0),0),0)</f>
        <v>0</v>
      </c>
      <c r="B440" s="60" t="s">
        <v>77</v>
      </c>
      <c r="C440" s="60"/>
      <c r="D440" s="60" t="s">
        <v>59</v>
      </c>
      <c r="E440" s="60" t="s">
        <v>37</v>
      </c>
      <c r="F440" s="60" t="s">
        <v>37</v>
      </c>
      <c r="G440" s="60" t="s">
        <v>37</v>
      </c>
      <c r="H440" s="60" t="s">
        <v>76</v>
      </c>
      <c r="I440" s="60" t="s">
        <v>96</v>
      </c>
      <c r="J440" s="61">
        <v>9022</v>
      </c>
      <c r="K440" s="61">
        <v>8818</v>
      </c>
      <c r="L440" s="61">
        <v>8926</v>
      </c>
      <c r="M440" s="61">
        <v>8577</v>
      </c>
      <c r="N440" s="61">
        <v>2398</v>
      </c>
      <c r="O440" s="61">
        <v>5960</v>
      </c>
      <c r="P440" s="61">
        <v>5227</v>
      </c>
      <c r="Q440" s="61">
        <v>4975</v>
      </c>
    </row>
    <row r="441" spans="1:17" x14ac:dyDescent="0.3">
      <c r="A441" s="34">
        <f>IF($B441='Lookup (hidden)'!$F$12,IF($E441='Lookup (hidden)'!$F$13,IF($D441='Lookup (hidden)'!$F$14,IF($F441='Lookup (hidden)'!$F$15,IF($G441='Lookup (hidden)'!$F$16,IF($H441='Lookup (hidden)'!$F$17,1,0),0),0),0),0),0)</f>
        <v>0</v>
      </c>
      <c r="B441" s="60" t="s">
        <v>77</v>
      </c>
      <c r="C441" s="60"/>
      <c r="D441" s="60" t="s">
        <v>59</v>
      </c>
      <c r="E441" s="60" t="s">
        <v>37</v>
      </c>
      <c r="F441" s="60" t="s">
        <v>37</v>
      </c>
      <c r="G441" s="60" t="s">
        <v>37</v>
      </c>
      <c r="H441" s="60" t="s">
        <v>76</v>
      </c>
      <c r="I441" s="60" t="s">
        <v>97</v>
      </c>
      <c r="J441" s="61">
        <v>0</v>
      </c>
      <c r="K441" s="61">
        <v>0</v>
      </c>
      <c r="L441" s="61">
        <v>0</v>
      </c>
      <c r="M441" s="61">
        <v>921</v>
      </c>
      <c r="N441" s="61">
        <v>4461</v>
      </c>
      <c r="O441" s="61">
        <v>4835</v>
      </c>
      <c r="P441" s="61">
        <v>5839</v>
      </c>
      <c r="Q441" s="61">
        <v>6618</v>
      </c>
    </row>
    <row r="442" spans="1:17" x14ac:dyDescent="0.3">
      <c r="A442" s="34">
        <f>IF($B442='Lookup (hidden)'!$F$12,IF($E442='Lookup (hidden)'!$F$13,IF($D442='Lookup (hidden)'!$F$14,IF($F442='Lookup (hidden)'!$F$15,IF($G442='Lookup (hidden)'!$F$16,IF($H442='Lookup (hidden)'!$F$17,1,0),0),0),0),0),0)</f>
        <v>0</v>
      </c>
      <c r="B442" s="60" t="s">
        <v>77</v>
      </c>
      <c r="C442" s="60"/>
      <c r="D442" s="60" t="s">
        <v>60</v>
      </c>
      <c r="E442" s="60" t="s">
        <v>37</v>
      </c>
      <c r="F442" s="60" t="s">
        <v>37</v>
      </c>
      <c r="G442" s="60" t="s">
        <v>37</v>
      </c>
      <c r="H442" s="60" t="s">
        <v>76</v>
      </c>
      <c r="I442" s="60" t="s">
        <v>96</v>
      </c>
      <c r="J442" s="61">
        <v>1247</v>
      </c>
      <c r="K442" s="61">
        <v>1243</v>
      </c>
      <c r="L442" s="61">
        <v>1193</v>
      </c>
      <c r="M442" s="61">
        <v>1086</v>
      </c>
      <c r="N442" s="61">
        <v>350</v>
      </c>
      <c r="O442" s="61">
        <v>898</v>
      </c>
      <c r="P442" s="61">
        <v>775</v>
      </c>
      <c r="Q442" s="61">
        <v>672</v>
      </c>
    </row>
    <row r="443" spans="1:17" x14ac:dyDescent="0.3">
      <c r="A443" s="34">
        <f>IF($B443='Lookup (hidden)'!$F$12,IF($E443='Lookup (hidden)'!$F$13,IF($D443='Lookup (hidden)'!$F$14,IF($F443='Lookup (hidden)'!$F$15,IF($G443='Lookup (hidden)'!$F$16,IF($H443='Lookup (hidden)'!$F$17,1,0),0),0),0),0),0)</f>
        <v>0</v>
      </c>
      <c r="B443" s="60" t="s">
        <v>77</v>
      </c>
      <c r="C443" s="60"/>
      <c r="D443" s="60" t="s">
        <v>60</v>
      </c>
      <c r="E443" s="60" t="s">
        <v>37</v>
      </c>
      <c r="F443" s="60" t="s">
        <v>37</v>
      </c>
      <c r="G443" s="60" t="s">
        <v>37</v>
      </c>
      <c r="H443" s="60" t="s">
        <v>76</v>
      </c>
      <c r="I443" s="60" t="s">
        <v>97</v>
      </c>
      <c r="J443" s="61">
        <v>0</v>
      </c>
      <c r="K443" s="61">
        <v>0</v>
      </c>
      <c r="L443" s="61">
        <v>0</v>
      </c>
      <c r="M443" s="61">
        <v>92</v>
      </c>
      <c r="N443" s="61">
        <v>610</v>
      </c>
      <c r="O443" s="61">
        <v>567</v>
      </c>
      <c r="P443" s="61">
        <v>774</v>
      </c>
      <c r="Q443" s="61">
        <v>892</v>
      </c>
    </row>
    <row r="444" spans="1:17" x14ac:dyDescent="0.3">
      <c r="A444" s="34">
        <f>IF($B444='Lookup (hidden)'!$F$12,IF($E444='Lookup (hidden)'!$F$13,IF($D444='Lookup (hidden)'!$F$14,IF($F444='Lookup (hidden)'!$F$15,IF($G444='Lookup (hidden)'!$F$16,IF($H444='Lookup (hidden)'!$F$17,1,0),0),0),0),0),0)</f>
        <v>0</v>
      </c>
      <c r="B444" s="60" t="s">
        <v>77</v>
      </c>
      <c r="C444" s="60"/>
      <c r="D444" s="60" t="s">
        <v>58</v>
      </c>
      <c r="E444" s="60" t="s">
        <v>37</v>
      </c>
      <c r="F444" s="60" t="s">
        <v>37</v>
      </c>
      <c r="G444" s="60" t="s">
        <v>37</v>
      </c>
      <c r="H444" s="60" t="s">
        <v>79</v>
      </c>
      <c r="I444" s="60" t="s">
        <v>96</v>
      </c>
      <c r="J444" s="61">
        <v>466</v>
      </c>
      <c r="K444" s="61">
        <v>428</v>
      </c>
      <c r="L444" s="61">
        <v>518</v>
      </c>
      <c r="M444" s="61">
        <v>483</v>
      </c>
      <c r="N444" s="61">
        <v>85</v>
      </c>
      <c r="O444" s="61">
        <v>319</v>
      </c>
      <c r="P444" s="61">
        <v>353</v>
      </c>
      <c r="Q444" s="61">
        <v>488</v>
      </c>
    </row>
    <row r="445" spans="1:17" x14ac:dyDescent="0.3">
      <c r="A445" s="34">
        <f>IF($B445='Lookup (hidden)'!$F$12,IF($E445='Lookup (hidden)'!$F$13,IF($D445='Lookup (hidden)'!$F$14,IF($F445='Lookup (hidden)'!$F$15,IF($G445='Lookup (hidden)'!$F$16,IF($H445='Lookup (hidden)'!$F$17,1,0),0),0),0),0),0)</f>
        <v>0</v>
      </c>
      <c r="B445" s="60" t="s">
        <v>77</v>
      </c>
      <c r="C445" s="60"/>
      <c r="D445" s="60" t="s">
        <v>58</v>
      </c>
      <c r="E445" s="60" t="s">
        <v>37</v>
      </c>
      <c r="F445" s="60" t="s">
        <v>37</v>
      </c>
      <c r="G445" s="60" t="s">
        <v>37</v>
      </c>
      <c r="H445" s="60" t="s">
        <v>79</v>
      </c>
      <c r="I445" s="60" t="s">
        <v>97</v>
      </c>
      <c r="J445" s="61">
        <v>0</v>
      </c>
      <c r="K445" s="61">
        <v>0</v>
      </c>
      <c r="L445" s="61">
        <v>0</v>
      </c>
      <c r="M445" s="61">
        <v>84</v>
      </c>
      <c r="N445" s="61">
        <v>233</v>
      </c>
      <c r="O445" s="61">
        <v>255</v>
      </c>
      <c r="P445" s="61">
        <v>379</v>
      </c>
      <c r="Q445" s="61">
        <v>396</v>
      </c>
    </row>
    <row r="446" spans="1:17" x14ac:dyDescent="0.3">
      <c r="A446" s="34">
        <f>IF($B446='Lookup (hidden)'!$F$12,IF($E446='Lookup (hidden)'!$F$13,IF($D446='Lookup (hidden)'!$F$14,IF($F446='Lookup (hidden)'!$F$15,IF($G446='Lookup (hidden)'!$F$16,IF($H446='Lookup (hidden)'!$F$17,1,0),0),0),0),0),0)</f>
        <v>0</v>
      </c>
      <c r="B446" s="60" t="s">
        <v>80</v>
      </c>
      <c r="C446" s="60"/>
      <c r="D446" s="60" t="s">
        <v>37</v>
      </c>
      <c r="E446" s="60" t="s">
        <v>74</v>
      </c>
      <c r="F446" s="152">
        <v>1</v>
      </c>
      <c r="G446" s="60" t="s">
        <v>37</v>
      </c>
      <c r="H446" s="60" t="s">
        <v>81</v>
      </c>
      <c r="I446" s="60" t="s">
        <v>96</v>
      </c>
      <c r="J446" s="61">
        <v>44534</v>
      </c>
      <c r="K446" s="61">
        <v>43797</v>
      </c>
      <c r="L446" s="61">
        <v>44029</v>
      </c>
      <c r="M446" s="61">
        <v>43344</v>
      </c>
      <c r="N446" s="61">
        <v>24794</v>
      </c>
      <c r="O446" s="61">
        <v>32786</v>
      </c>
      <c r="P446" s="61">
        <v>32242</v>
      </c>
      <c r="Q446" s="61">
        <v>33158</v>
      </c>
    </row>
    <row r="447" spans="1:17" x14ac:dyDescent="0.3">
      <c r="A447" s="34">
        <f>IF($B447='Lookup (hidden)'!$F$12,IF($E447='Lookup (hidden)'!$F$13,IF($D447='Lookup (hidden)'!$F$14,IF($F447='Lookup (hidden)'!$F$15,IF($G447='Lookup (hidden)'!$F$16,IF($H447='Lookup (hidden)'!$F$17,1,0),0),0),0),0),0)</f>
        <v>0</v>
      </c>
      <c r="B447" s="60" t="s">
        <v>80</v>
      </c>
      <c r="C447" s="60"/>
      <c r="D447" s="60" t="s">
        <v>37</v>
      </c>
      <c r="E447" s="60" t="s">
        <v>74</v>
      </c>
      <c r="F447" s="152">
        <v>1</v>
      </c>
      <c r="G447" s="60" t="s">
        <v>37</v>
      </c>
      <c r="H447" s="60" t="s">
        <v>81</v>
      </c>
      <c r="I447" s="60" t="s">
        <v>97</v>
      </c>
      <c r="J447" s="61">
        <v>2976</v>
      </c>
      <c r="K447" s="61">
        <v>3027</v>
      </c>
      <c r="L447" s="61">
        <v>3221</v>
      </c>
      <c r="M447" s="61">
        <v>6954</v>
      </c>
      <c r="N447" s="61">
        <v>27159</v>
      </c>
      <c r="O447" s="61">
        <v>20710</v>
      </c>
      <c r="P447" s="61">
        <v>23188</v>
      </c>
      <c r="Q447" s="61">
        <v>24909</v>
      </c>
    </row>
    <row r="448" spans="1:17" x14ac:dyDescent="0.3">
      <c r="A448" s="34">
        <f>IF($B448='Lookup (hidden)'!$F$12,IF($E448='Lookup (hidden)'!$F$13,IF($D448='Lookup (hidden)'!$F$14,IF($F448='Lookup (hidden)'!$F$15,IF($G448='Lookup (hidden)'!$F$16,IF($H448='Lookup (hidden)'!$F$17,1,0),0),0),0),0),0)</f>
        <v>0</v>
      </c>
      <c r="B448" s="60" t="s">
        <v>80</v>
      </c>
      <c r="C448" s="60"/>
      <c r="D448" s="60" t="s">
        <v>37</v>
      </c>
      <c r="E448" s="60" t="s">
        <v>70</v>
      </c>
      <c r="F448" s="152">
        <v>1</v>
      </c>
      <c r="G448" s="60" t="s">
        <v>37</v>
      </c>
      <c r="H448" s="60" t="s">
        <v>81</v>
      </c>
      <c r="I448" s="60" t="s">
        <v>96</v>
      </c>
      <c r="J448" s="61">
        <v>27736</v>
      </c>
      <c r="K448" s="61">
        <v>27479</v>
      </c>
      <c r="L448" s="61">
        <v>27999</v>
      </c>
      <c r="M448" s="61">
        <v>27517</v>
      </c>
      <c r="N448" s="61">
        <v>16863</v>
      </c>
      <c r="O448" s="61">
        <v>20882</v>
      </c>
      <c r="P448" s="61">
        <v>20227</v>
      </c>
      <c r="Q448" s="61">
        <v>20943</v>
      </c>
    </row>
    <row r="449" spans="1:17" x14ac:dyDescent="0.3">
      <c r="A449" s="34">
        <f>IF($B449='Lookup (hidden)'!$F$12,IF($E449='Lookup (hidden)'!$F$13,IF($D449='Lookup (hidden)'!$F$14,IF($F449='Lookup (hidden)'!$F$15,IF($G449='Lookup (hidden)'!$F$16,IF($H449='Lookup (hidden)'!$F$17,1,0),0),0),0),0),0)</f>
        <v>0</v>
      </c>
      <c r="B449" s="60" t="s">
        <v>80</v>
      </c>
      <c r="C449" s="60"/>
      <c r="D449" s="60" t="s">
        <v>37</v>
      </c>
      <c r="E449" s="60" t="s">
        <v>70</v>
      </c>
      <c r="F449" s="152">
        <v>1</v>
      </c>
      <c r="G449" s="60" t="s">
        <v>37</v>
      </c>
      <c r="H449" s="60" t="s">
        <v>81</v>
      </c>
      <c r="I449" s="60" t="s">
        <v>97</v>
      </c>
      <c r="J449" s="61">
        <v>1914</v>
      </c>
      <c r="K449" s="61">
        <v>2157</v>
      </c>
      <c r="L449" s="61">
        <v>2202</v>
      </c>
      <c r="M449" s="61">
        <v>3851</v>
      </c>
      <c r="N449" s="61">
        <v>14110</v>
      </c>
      <c r="O449" s="61">
        <v>10777</v>
      </c>
      <c r="P449" s="61">
        <v>11807</v>
      </c>
      <c r="Q449" s="61">
        <v>12817</v>
      </c>
    </row>
    <row r="450" spans="1:17" x14ac:dyDescent="0.3">
      <c r="A450" s="34">
        <f>IF($B450='Lookup (hidden)'!$F$12,IF($E450='Lookup (hidden)'!$F$13,IF($D450='Lookup (hidden)'!$F$14,IF($F450='Lookup (hidden)'!$F$15,IF($G450='Lookup (hidden)'!$F$16,IF($H450='Lookup (hidden)'!$F$17,1,0),0),0),0),0),0)</f>
        <v>0</v>
      </c>
      <c r="B450" s="60" t="s">
        <v>80</v>
      </c>
      <c r="C450" s="60"/>
      <c r="D450" s="60" t="s">
        <v>37</v>
      </c>
      <c r="E450" s="60" t="s">
        <v>74</v>
      </c>
      <c r="F450" s="152">
        <v>2</v>
      </c>
      <c r="G450" s="60" t="s">
        <v>37</v>
      </c>
      <c r="H450" s="60" t="s">
        <v>81</v>
      </c>
      <c r="I450" s="60" t="s">
        <v>96</v>
      </c>
      <c r="J450" s="61">
        <v>40860</v>
      </c>
      <c r="K450" s="61">
        <v>40285</v>
      </c>
      <c r="L450" s="61">
        <v>40982</v>
      </c>
      <c r="M450" s="61">
        <v>40310</v>
      </c>
      <c r="N450" s="61">
        <v>21451</v>
      </c>
      <c r="O450" s="61">
        <v>30169</v>
      </c>
      <c r="P450" s="61">
        <v>29834</v>
      </c>
      <c r="Q450" s="61">
        <v>30735</v>
      </c>
    </row>
    <row r="451" spans="1:17" x14ac:dyDescent="0.3">
      <c r="A451" s="34">
        <f>IF($B451='Lookup (hidden)'!$F$12,IF($E451='Lookup (hidden)'!$F$13,IF($D451='Lookup (hidden)'!$F$14,IF($F451='Lookup (hidden)'!$F$15,IF($G451='Lookup (hidden)'!$F$16,IF($H451='Lookup (hidden)'!$F$17,1,0),0),0),0),0),0)</f>
        <v>0</v>
      </c>
      <c r="B451" s="60" t="s">
        <v>80</v>
      </c>
      <c r="C451" s="60"/>
      <c r="D451" s="60" t="s">
        <v>37</v>
      </c>
      <c r="E451" s="60" t="s">
        <v>74</v>
      </c>
      <c r="F451" s="152">
        <v>2</v>
      </c>
      <c r="G451" s="60" t="s">
        <v>37</v>
      </c>
      <c r="H451" s="60" t="s">
        <v>81</v>
      </c>
      <c r="I451" s="60" t="s">
        <v>97</v>
      </c>
      <c r="J451" s="61">
        <v>2478</v>
      </c>
      <c r="K451" s="61">
        <v>2678</v>
      </c>
      <c r="L451" s="61">
        <v>2785</v>
      </c>
      <c r="M451" s="61">
        <v>6415</v>
      </c>
      <c r="N451" s="61">
        <v>26773</v>
      </c>
      <c r="O451" s="61">
        <v>20441</v>
      </c>
      <c r="P451" s="61">
        <v>22769</v>
      </c>
      <c r="Q451" s="61">
        <v>24565</v>
      </c>
    </row>
    <row r="452" spans="1:17" x14ac:dyDescent="0.3">
      <c r="A452" s="34">
        <f>IF($B452='Lookup (hidden)'!$F$12,IF($E452='Lookup (hidden)'!$F$13,IF($D452='Lookup (hidden)'!$F$14,IF($F452='Lookup (hidden)'!$F$15,IF($G452='Lookup (hidden)'!$F$16,IF($H452='Lookup (hidden)'!$F$17,1,0),0),0),0),0),0)</f>
        <v>0</v>
      </c>
      <c r="B452" s="60" t="s">
        <v>80</v>
      </c>
      <c r="C452" s="60"/>
      <c r="D452" s="60" t="s">
        <v>37</v>
      </c>
      <c r="E452" s="60" t="s">
        <v>70</v>
      </c>
      <c r="F452" s="152">
        <v>2</v>
      </c>
      <c r="G452" s="60" t="s">
        <v>37</v>
      </c>
      <c r="H452" s="60" t="s">
        <v>81</v>
      </c>
      <c r="I452" s="60" t="s">
        <v>96</v>
      </c>
      <c r="J452" s="61">
        <v>23667</v>
      </c>
      <c r="K452" s="61">
        <v>23243</v>
      </c>
      <c r="L452" s="61">
        <v>23628</v>
      </c>
      <c r="M452" s="61">
        <v>23647</v>
      </c>
      <c r="N452" s="61">
        <v>13448</v>
      </c>
      <c r="O452" s="61">
        <v>17442</v>
      </c>
      <c r="P452" s="61">
        <v>17226</v>
      </c>
      <c r="Q452" s="61">
        <v>17791</v>
      </c>
    </row>
    <row r="453" spans="1:17" x14ac:dyDescent="0.3">
      <c r="A453" s="34">
        <f>IF($B453='Lookup (hidden)'!$F$12,IF($E453='Lookup (hidden)'!$F$13,IF($D453='Lookup (hidden)'!$F$14,IF($F453='Lookup (hidden)'!$F$15,IF($G453='Lookup (hidden)'!$F$16,IF($H453='Lookup (hidden)'!$F$17,1,0),0),0),0),0),0)</f>
        <v>0</v>
      </c>
      <c r="B453" s="60" t="s">
        <v>80</v>
      </c>
      <c r="C453" s="60"/>
      <c r="D453" s="60" t="s">
        <v>37</v>
      </c>
      <c r="E453" s="60" t="s">
        <v>70</v>
      </c>
      <c r="F453" s="152">
        <v>2</v>
      </c>
      <c r="G453" s="60" t="s">
        <v>37</v>
      </c>
      <c r="H453" s="60" t="s">
        <v>81</v>
      </c>
      <c r="I453" s="60" t="s">
        <v>97</v>
      </c>
      <c r="J453" s="61">
        <v>1548</v>
      </c>
      <c r="K453" s="61">
        <v>1684</v>
      </c>
      <c r="L453" s="61">
        <v>1743</v>
      </c>
      <c r="M453" s="61">
        <v>3247</v>
      </c>
      <c r="N453" s="61">
        <v>13219</v>
      </c>
      <c r="O453" s="61">
        <v>9929</v>
      </c>
      <c r="P453" s="61">
        <v>10981</v>
      </c>
      <c r="Q453" s="61">
        <v>11734</v>
      </c>
    </row>
    <row r="454" spans="1:17" x14ac:dyDescent="0.3">
      <c r="A454" s="34">
        <f>IF($B454='Lookup (hidden)'!$F$12,IF($E454='Lookup (hidden)'!$F$13,IF($D454='Lookup (hidden)'!$F$14,IF($F454='Lookup (hidden)'!$F$15,IF($G454='Lookup (hidden)'!$F$16,IF($H454='Lookup (hidden)'!$F$17,1,0),0),0),0),0),0)</f>
        <v>0</v>
      </c>
      <c r="B454" s="60" t="s">
        <v>80</v>
      </c>
      <c r="C454" s="60"/>
      <c r="D454" s="60" t="s">
        <v>37</v>
      </c>
      <c r="E454" s="60" t="s">
        <v>74</v>
      </c>
      <c r="F454" s="152">
        <v>3</v>
      </c>
      <c r="G454" s="60" t="s">
        <v>37</v>
      </c>
      <c r="H454" s="60" t="s">
        <v>81</v>
      </c>
      <c r="I454" s="60" t="s">
        <v>96</v>
      </c>
      <c r="J454" s="61">
        <v>39023</v>
      </c>
      <c r="K454" s="61">
        <v>38614</v>
      </c>
      <c r="L454" s="61">
        <v>39418</v>
      </c>
      <c r="M454" s="61">
        <v>39087</v>
      </c>
      <c r="N454" s="61">
        <v>20217</v>
      </c>
      <c r="O454" s="61">
        <v>28922</v>
      </c>
      <c r="P454" s="61">
        <v>29126</v>
      </c>
      <c r="Q454" s="61">
        <v>30044</v>
      </c>
    </row>
    <row r="455" spans="1:17" x14ac:dyDescent="0.3">
      <c r="A455" s="34">
        <f>IF($B455='Lookup (hidden)'!$F$12,IF($E455='Lookup (hidden)'!$F$13,IF($D455='Lookup (hidden)'!$F$14,IF($F455='Lookup (hidden)'!$F$15,IF($G455='Lookup (hidden)'!$F$16,IF($H455='Lookup (hidden)'!$F$17,1,0),0),0),0),0),0)</f>
        <v>0</v>
      </c>
      <c r="B455" s="60" t="s">
        <v>80</v>
      </c>
      <c r="C455" s="60"/>
      <c r="D455" s="60" t="s">
        <v>37</v>
      </c>
      <c r="E455" s="60" t="s">
        <v>74</v>
      </c>
      <c r="F455" s="152">
        <v>3</v>
      </c>
      <c r="G455" s="60" t="s">
        <v>37</v>
      </c>
      <c r="H455" s="60" t="s">
        <v>81</v>
      </c>
      <c r="I455" s="60" t="s">
        <v>97</v>
      </c>
      <c r="J455" s="61">
        <v>2255</v>
      </c>
      <c r="K455" s="61">
        <v>2579</v>
      </c>
      <c r="L455" s="61">
        <v>2542</v>
      </c>
      <c r="M455" s="61">
        <v>6190</v>
      </c>
      <c r="N455" s="61">
        <v>26822</v>
      </c>
      <c r="O455" s="61">
        <v>20608</v>
      </c>
      <c r="P455" s="61">
        <v>22921</v>
      </c>
      <c r="Q455" s="61">
        <v>24658</v>
      </c>
    </row>
    <row r="456" spans="1:17" x14ac:dyDescent="0.3">
      <c r="A456" s="34">
        <f>IF($B456='Lookup (hidden)'!$F$12,IF($E456='Lookup (hidden)'!$F$13,IF($D456='Lookup (hidden)'!$F$14,IF($F456='Lookup (hidden)'!$F$15,IF($G456='Lookup (hidden)'!$F$16,IF($H456='Lookup (hidden)'!$F$17,1,0),0),0),0),0),0)</f>
        <v>0</v>
      </c>
      <c r="B456" s="60" t="s">
        <v>80</v>
      </c>
      <c r="C456" s="60"/>
      <c r="D456" s="60" t="s">
        <v>37</v>
      </c>
      <c r="E456" s="60" t="s">
        <v>70</v>
      </c>
      <c r="F456" s="152">
        <v>3</v>
      </c>
      <c r="G456" s="60" t="s">
        <v>37</v>
      </c>
      <c r="H456" s="60" t="s">
        <v>81</v>
      </c>
      <c r="I456" s="60" t="s">
        <v>96</v>
      </c>
      <c r="J456" s="61">
        <v>22058</v>
      </c>
      <c r="K456" s="61">
        <v>21661</v>
      </c>
      <c r="L456" s="61">
        <v>22255</v>
      </c>
      <c r="M456" s="61">
        <v>22198</v>
      </c>
      <c r="N456" s="61">
        <v>12215</v>
      </c>
      <c r="O456" s="61">
        <v>16201</v>
      </c>
      <c r="P456" s="61">
        <v>15959</v>
      </c>
      <c r="Q456" s="61">
        <v>16807</v>
      </c>
    </row>
    <row r="457" spans="1:17" x14ac:dyDescent="0.3">
      <c r="A457" s="34">
        <f>IF($B457='Lookup (hidden)'!$F$12,IF($E457='Lookup (hidden)'!$F$13,IF($D457='Lookup (hidden)'!$F$14,IF($F457='Lookup (hidden)'!$F$15,IF($G457='Lookup (hidden)'!$F$16,IF($H457='Lookup (hidden)'!$F$17,1,0),0),0),0),0),0)</f>
        <v>0</v>
      </c>
      <c r="B457" s="60" t="s">
        <v>80</v>
      </c>
      <c r="C457" s="60"/>
      <c r="D457" s="60" t="s">
        <v>37</v>
      </c>
      <c r="E457" s="60" t="s">
        <v>70</v>
      </c>
      <c r="F457" s="152">
        <v>3</v>
      </c>
      <c r="G457" s="60" t="s">
        <v>37</v>
      </c>
      <c r="H457" s="60" t="s">
        <v>81</v>
      </c>
      <c r="I457" s="60" t="s">
        <v>97</v>
      </c>
      <c r="J457" s="61">
        <v>1442</v>
      </c>
      <c r="K457" s="61">
        <v>1568</v>
      </c>
      <c r="L457" s="61">
        <v>1595</v>
      </c>
      <c r="M457" s="61">
        <v>3061</v>
      </c>
      <c r="N457" s="61">
        <v>12813</v>
      </c>
      <c r="O457" s="61">
        <v>9811</v>
      </c>
      <c r="P457" s="61">
        <v>10625</v>
      </c>
      <c r="Q457" s="61">
        <v>11675</v>
      </c>
    </row>
    <row r="458" spans="1:17" x14ac:dyDescent="0.3">
      <c r="A458" s="34">
        <f>IF($B458='Lookup (hidden)'!$F$12,IF($E458='Lookup (hidden)'!$F$13,IF($D458='Lookup (hidden)'!$F$14,IF($F458='Lookup (hidden)'!$F$15,IF($G458='Lookup (hidden)'!$F$16,IF($H458='Lookup (hidden)'!$F$17,1,0),0),0),0),0),0)</f>
        <v>0</v>
      </c>
      <c r="B458" s="60" t="s">
        <v>80</v>
      </c>
      <c r="C458" s="60"/>
      <c r="D458" s="60" t="s">
        <v>37</v>
      </c>
      <c r="E458" s="60" t="s">
        <v>74</v>
      </c>
      <c r="F458" s="152">
        <v>4</v>
      </c>
      <c r="G458" s="60" t="s">
        <v>37</v>
      </c>
      <c r="H458" s="60" t="s">
        <v>81</v>
      </c>
      <c r="I458" s="60" t="s">
        <v>96</v>
      </c>
      <c r="J458" s="61">
        <v>38200</v>
      </c>
      <c r="K458" s="61">
        <v>37189</v>
      </c>
      <c r="L458" s="61">
        <v>38669</v>
      </c>
      <c r="M458" s="61">
        <v>38371</v>
      </c>
      <c r="N458" s="61">
        <v>19274</v>
      </c>
      <c r="O458" s="61">
        <v>28272</v>
      </c>
      <c r="P458" s="61">
        <v>28560</v>
      </c>
      <c r="Q458" s="61">
        <v>29435</v>
      </c>
    </row>
    <row r="459" spans="1:17" x14ac:dyDescent="0.3">
      <c r="A459" s="34">
        <f>IF($B459='Lookup (hidden)'!$F$12,IF($E459='Lookup (hidden)'!$F$13,IF($D459='Lookup (hidden)'!$F$14,IF($F459='Lookup (hidden)'!$F$15,IF($G459='Lookup (hidden)'!$F$16,IF($H459='Lookup (hidden)'!$F$17,1,0),0),0),0),0),0)</f>
        <v>0</v>
      </c>
      <c r="B459" s="60" t="s">
        <v>80</v>
      </c>
      <c r="C459" s="60"/>
      <c r="D459" s="60" t="s">
        <v>37</v>
      </c>
      <c r="E459" s="60" t="s">
        <v>74</v>
      </c>
      <c r="F459" s="152">
        <v>4</v>
      </c>
      <c r="G459" s="60" t="s">
        <v>37</v>
      </c>
      <c r="H459" s="60" t="s">
        <v>81</v>
      </c>
      <c r="I459" s="60" t="s">
        <v>97</v>
      </c>
      <c r="J459" s="61">
        <v>2198</v>
      </c>
      <c r="K459" s="61">
        <v>2466</v>
      </c>
      <c r="L459" s="61">
        <v>2435</v>
      </c>
      <c r="M459" s="61">
        <v>6205</v>
      </c>
      <c r="N459" s="61">
        <v>26986</v>
      </c>
      <c r="O459" s="61">
        <v>20210</v>
      </c>
      <c r="P459" s="61">
        <v>22955</v>
      </c>
      <c r="Q459" s="61">
        <v>24643</v>
      </c>
    </row>
    <row r="460" spans="1:17" x14ac:dyDescent="0.3">
      <c r="A460" s="34">
        <f>IF($B460='Lookup (hidden)'!$F$12,IF($E460='Lookup (hidden)'!$F$13,IF($D460='Lookup (hidden)'!$F$14,IF($F460='Lookup (hidden)'!$F$15,IF($G460='Lookup (hidden)'!$F$16,IF($H460='Lookup (hidden)'!$F$17,1,0),0),0),0),0),0)</f>
        <v>0</v>
      </c>
      <c r="B460" s="60" t="s">
        <v>80</v>
      </c>
      <c r="C460" s="60"/>
      <c r="D460" s="60" t="s">
        <v>37</v>
      </c>
      <c r="E460" s="60" t="s">
        <v>70</v>
      </c>
      <c r="F460" s="152">
        <v>4</v>
      </c>
      <c r="G460" s="60" t="s">
        <v>37</v>
      </c>
      <c r="H460" s="60" t="s">
        <v>81</v>
      </c>
      <c r="I460" s="60" t="s">
        <v>96</v>
      </c>
      <c r="J460" s="61">
        <v>21423</v>
      </c>
      <c r="K460" s="61">
        <v>21177</v>
      </c>
      <c r="L460" s="61">
        <v>21565</v>
      </c>
      <c r="M460" s="61">
        <v>21805</v>
      </c>
      <c r="N460" s="61">
        <v>11664</v>
      </c>
      <c r="O460" s="61">
        <v>15731</v>
      </c>
      <c r="P460" s="61">
        <v>16057</v>
      </c>
      <c r="Q460" s="61">
        <v>16396</v>
      </c>
    </row>
    <row r="461" spans="1:17" x14ac:dyDescent="0.3">
      <c r="A461" s="34">
        <f>IF($B461='Lookup (hidden)'!$F$12,IF($E461='Lookup (hidden)'!$F$13,IF($D461='Lookup (hidden)'!$F$14,IF($F461='Lookup (hidden)'!$F$15,IF($G461='Lookup (hidden)'!$F$16,IF($H461='Lookup (hidden)'!$F$17,1,0),0),0),0),0),0)</f>
        <v>0</v>
      </c>
      <c r="B461" s="60" t="s">
        <v>80</v>
      </c>
      <c r="C461" s="60"/>
      <c r="D461" s="60" t="s">
        <v>37</v>
      </c>
      <c r="E461" s="60" t="s">
        <v>70</v>
      </c>
      <c r="F461" s="152">
        <v>4</v>
      </c>
      <c r="G461" s="60" t="s">
        <v>37</v>
      </c>
      <c r="H461" s="60" t="s">
        <v>81</v>
      </c>
      <c r="I461" s="60" t="s">
        <v>97</v>
      </c>
      <c r="J461" s="61">
        <v>1343</v>
      </c>
      <c r="K461" s="61">
        <v>1498</v>
      </c>
      <c r="L461" s="61">
        <v>1564</v>
      </c>
      <c r="M461" s="61">
        <v>3083</v>
      </c>
      <c r="N461" s="61">
        <v>13006</v>
      </c>
      <c r="O461" s="61">
        <v>9861</v>
      </c>
      <c r="P461" s="61">
        <v>10904</v>
      </c>
      <c r="Q461" s="61">
        <v>11585</v>
      </c>
    </row>
    <row r="462" spans="1:17" x14ac:dyDescent="0.3">
      <c r="A462" s="34">
        <f>IF($B462='Lookup (hidden)'!$F$12,IF($E462='Lookup (hidden)'!$F$13,IF($D462='Lookup (hidden)'!$F$14,IF($F462='Lookup (hidden)'!$F$15,IF($G462='Lookup (hidden)'!$F$16,IF($H462='Lookup (hidden)'!$F$17,1,0),0),0),0),0),0)</f>
        <v>0</v>
      </c>
      <c r="B462" s="60" t="s">
        <v>80</v>
      </c>
      <c r="C462" s="60"/>
      <c r="D462" s="60" t="s">
        <v>37</v>
      </c>
      <c r="E462" s="60" t="s">
        <v>74</v>
      </c>
      <c r="F462" s="152">
        <v>5</v>
      </c>
      <c r="G462" s="60" t="s">
        <v>37</v>
      </c>
      <c r="H462" s="60" t="s">
        <v>81</v>
      </c>
      <c r="I462" s="60" t="s">
        <v>96</v>
      </c>
      <c r="J462" s="61">
        <v>34234</v>
      </c>
      <c r="K462" s="61">
        <v>33440</v>
      </c>
      <c r="L462" s="61">
        <v>34567</v>
      </c>
      <c r="M462" s="61">
        <v>34332</v>
      </c>
      <c r="N462" s="61">
        <v>16762</v>
      </c>
      <c r="O462" s="61">
        <v>24805</v>
      </c>
      <c r="P462" s="61">
        <v>25170</v>
      </c>
      <c r="Q462" s="61">
        <v>25876</v>
      </c>
    </row>
    <row r="463" spans="1:17" x14ac:dyDescent="0.3">
      <c r="A463" s="34">
        <f>IF($B463='Lookup (hidden)'!$F$12,IF($E463='Lookup (hidden)'!$F$13,IF($D463='Lookup (hidden)'!$F$14,IF($F463='Lookup (hidden)'!$F$15,IF($G463='Lookup (hidden)'!$F$16,IF($H463='Lookup (hidden)'!$F$17,1,0),0),0),0),0),0)</f>
        <v>0</v>
      </c>
      <c r="B463" s="60" t="s">
        <v>80</v>
      </c>
      <c r="C463" s="60"/>
      <c r="D463" s="60" t="s">
        <v>37</v>
      </c>
      <c r="E463" s="60" t="s">
        <v>74</v>
      </c>
      <c r="F463" s="152">
        <v>5</v>
      </c>
      <c r="G463" s="60" t="s">
        <v>37</v>
      </c>
      <c r="H463" s="60" t="s">
        <v>81</v>
      </c>
      <c r="I463" s="60" t="s">
        <v>97</v>
      </c>
      <c r="J463" s="61">
        <v>1873</v>
      </c>
      <c r="K463" s="61">
        <v>2059</v>
      </c>
      <c r="L463" s="61">
        <v>2209</v>
      </c>
      <c r="M463" s="61">
        <v>5623</v>
      </c>
      <c r="N463" s="61">
        <v>24753</v>
      </c>
      <c r="O463" s="61">
        <v>18900</v>
      </c>
      <c r="P463" s="61">
        <v>21217</v>
      </c>
      <c r="Q463" s="61">
        <v>22794</v>
      </c>
    </row>
    <row r="464" spans="1:17" x14ac:dyDescent="0.3">
      <c r="A464" s="34">
        <f>IF($B464='Lookup (hidden)'!$F$12,IF($E464='Lookup (hidden)'!$F$13,IF($D464='Lookup (hidden)'!$F$14,IF($F464='Lookup (hidden)'!$F$15,IF($G464='Lookup (hidden)'!$F$16,IF($H464='Lookup (hidden)'!$F$17,1,0),0),0),0),0),0)</f>
        <v>0</v>
      </c>
      <c r="B464" s="60" t="s">
        <v>80</v>
      </c>
      <c r="C464" s="60"/>
      <c r="D464" s="60" t="s">
        <v>37</v>
      </c>
      <c r="E464" s="60" t="s">
        <v>70</v>
      </c>
      <c r="F464" s="152">
        <v>5</v>
      </c>
      <c r="G464" s="60" t="s">
        <v>37</v>
      </c>
      <c r="H464" s="60" t="s">
        <v>81</v>
      </c>
      <c r="I464" s="60" t="s">
        <v>96</v>
      </c>
      <c r="J464" s="61">
        <v>19418</v>
      </c>
      <c r="K464" s="61">
        <v>18770</v>
      </c>
      <c r="L464" s="61">
        <v>19438</v>
      </c>
      <c r="M464" s="61">
        <v>19275</v>
      </c>
      <c r="N464" s="61">
        <v>10142</v>
      </c>
      <c r="O464" s="61">
        <v>13772</v>
      </c>
      <c r="P464" s="61">
        <v>14043</v>
      </c>
      <c r="Q464" s="61">
        <v>14372</v>
      </c>
    </row>
    <row r="465" spans="1:17" x14ac:dyDescent="0.3">
      <c r="A465" s="34">
        <f>IF($B465='Lookup (hidden)'!$F$12,IF($E465='Lookup (hidden)'!$F$13,IF($D465='Lookup (hidden)'!$F$14,IF($F465='Lookup (hidden)'!$F$15,IF($G465='Lookup (hidden)'!$F$16,IF($H465='Lookup (hidden)'!$F$17,1,0),0),0),0),0),0)</f>
        <v>0</v>
      </c>
      <c r="B465" s="60" t="s">
        <v>80</v>
      </c>
      <c r="C465" s="60"/>
      <c r="D465" s="60" t="s">
        <v>37</v>
      </c>
      <c r="E465" s="60" t="s">
        <v>70</v>
      </c>
      <c r="F465" s="152">
        <v>5</v>
      </c>
      <c r="G465" s="60" t="s">
        <v>37</v>
      </c>
      <c r="H465" s="60" t="s">
        <v>81</v>
      </c>
      <c r="I465" s="60" t="s">
        <v>97</v>
      </c>
      <c r="J465" s="61">
        <v>1186</v>
      </c>
      <c r="K465" s="61">
        <v>1349</v>
      </c>
      <c r="L465" s="61">
        <v>1379</v>
      </c>
      <c r="M465" s="61">
        <v>2921</v>
      </c>
      <c r="N465" s="61">
        <v>12239</v>
      </c>
      <c r="O465" s="61">
        <v>9273</v>
      </c>
      <c r="P465" s="61">
        <v>10309</v>
      </c>
      <c r="Q465" s="61">
        <v>10907</v>
      </c>
    </row>
    <row r="466" spans="1:17" x14ac:dyDescent="0.3">
      <c r="A466" s="34">
        <f>IF($B466='Lookup (hidden)'!$F$12,IF($E466='Lookup (hidden)'!$F$13,IF($D466='Lookup (hidden)'!$F$14,IF($F466='Lookup (hidden)'!$F$15,IF($G466='Lookup (hidden)'!$F$16,IF($H466='Lookup (hidden)'!$F$17,1,0),0),0),0),0),0)</f>
        <v>0</v>
      </c>
      <c r="B466" s="60" t="s">
        <v>82</v>
      </c>
      <c r="C466" s="60"/>
      <c r="D466" s="60" t="s">
        <v>37</v>
      </c>
      <c r="E466" s="60" t="s">
        <v>74</v>
      </c>
      <c r="F466" s="152">
        <v>1</v>
      </c>
      <c r="G466" s="60" t="s">
        <v>37</v>
      </c>
      <c r="H466" s="60" t="s">
        <v>81</v>
      </c>
      <c r="I466" s="60" t="s">
        <v>96</v>
      </c>
      <c r="J466" s="61">
        <v>40907</v>
      </c>
      <c r="K466" s="61">
        <v>40289</v>
      </c>
      <c r="L466" s="61">
        <v>40961</v>
      </c>
      <c r="M466" s="61">
        <v>38431</v>
      </c>
      <c r="N466" s="61">
        <v>13109</v>
      </c>
      <c r="O466" s="61">
        <v>16224</v>
      </c>
      <c r="P466" s="61">
        <v>16505</v>
      </c>
      <c r="Q466" s="61">
        <v>17859</v>
      </c>
    </row>
    <row r="467" spans="1:17" x14ac:dyDescent="0.3">
      <c r="A467" s="34">
        <f>IF($B467='Lookup (hidden)'!$F$12,IF($E467='Lookup (hidden)'!$F$13,IF($D467='Lookup (hidden)'!$F$14,IF($F467='Lookup (hidden)'!$F$15,IF($G467='Lookup (hidden)'!$F$16,IF($H467='Lookup (hidden)'!$F$17,1,0),0),0),0),0),0)</f>
        <v>0</v>
      </c>
      <c r="B467" s="60" t="s">
        <v>82</v>
      </c>
      <c r="C467" s="60"/>
      <c r="D467" s="60" t="s">
        <v>37</v>
      </c>
      <c r="E467" s="60" t="s">
        <v>74</v>
      </c>
      <c r="F467" s="152">
        <v>1</v>
      </c>
      <c r="G467" s="60" t="s">
        <v>37</v>
      </c>
      <c r="H467" s="60" t="s">
        <v>81</v>
      </c>
      <c r="I467" s="60" t="s">
        <v>97</v>
      </c>
      <c r="J467" s="61">
        <v>526</v>
      </c>
      <c r="K467" s="61">
        <v>563</v>
      </c>
      <c r="L467" s="61">
        <v>714</v>
      </c>
      <c r="M467" s="61">
        <v>9019</v>
      </c>
      <c r="N467" s="61">
        <v>37708</v>
      </c>
      <c r="O467" s="61">
        <v>35296</v>
      </c>
      <c r="P467" s="61">
        <v>37275</v>
      </c>
      <c r="Q467" s="61">
        <v>38686</v>
      </c>
    </row>
    <row r="468" spans="1:17" x14ac:dyDescent="0.3">
      <c r="A468" s="34">
        <f>IF($B468='Lookup (hidden)'!$F$12,IF($E468='Lookup (hidden)'!$F$13,IF($D468='Lookup (hidden)'!$F$14,IF($F468='Lookup (hidden)'!$F$15,IF($G468='Lookup (hidden)'!$F$16,IF($H468='Lookup (hidden)'!$F$17,1,0),0),0),0),0),0)</f>
        <v>0</v>
      </c>
      <c r="B468" s="60" t="s">
        <v>82</v>
      </c>
      <c r="C468" s="60"/>
      <c r="D468" s="60" t="s">
        <v>37</v>
      </c>
      <c r="E468" s="60" t="s">
        <v>70</v>
      </c>
      <c r="F468" s="152">
        <v>1</v>
      </c>
      <c r="G468" s="60" t="s">
        <v>37</v>
      </c>
      <c r="H468" s="60" t="s">
        <v>81</v>
      </c>
      <c r="I468" s="60" t="s">
        <v>96</v>
      </c>
      <c r="J468" s="61">
        <v>23799</v>
      </c>
      <c r="K468" s="61">
        <v>23434</v>
      </c>
      <c r="L468" s="61">
        <v>23892</v>
      </c>
      <c r="M468" s="61">
        <v>23035</v>
      </c>
      <c r="N468" s="61">
        <v>8697</v>
      </c>
      <c r="O468" s="61">
        <v>10160</v>
      </c>
      <c r="P468" s="61">
        <v>10372</v>
      </c>
      <c r="Q468" s="61">
        <v>10919</v>
      </c>
    </row>
    <row r="469" spans="1:17" x14ac:dyDescent="0.3">
      <c r="A469" s="34">
        <f>IF($B469='Lookup (hidden)'!$F$12,IF($E469='Lookup (hidden)'!$F$13,IF($D469='Lookup (hidden)'!$F$14,IF($F469='Lookup (hidden)'!$F$15,IF($G469='Lookup (hidden)'!$F$16,IF($H469='Lookup (hidden)'!$F$17,1,0),0),0),0),0),0)</f>
        <v>0</v>
      </c>
      <c r="B469" s="60" t="s">
        <v>82</v>
      </c>
      <c r="C469" s="60"/>
      <c r="D469" s="60" t="s">
        <v>37</v>
      </c>
      <c r="E469" s="60" t="s">
        <v>70</v>
      </c>
      <c r="F469" s="152">
        <v>1</v>
      </c>
      <c r="G469" s="60" t="s">
        <v>37</v>
      </c>
      <c r="H469" s="60" t="s">
        <v>81</v>
      </c>
      <c r="I469" s="60" t="s">
        <v>97</v>
      </c>
      <c r="J469" s="61">
        <v>328</v>
      </c>
      <c r="K469" s="61">
        <v>339</v>
      </c>
      <c r="L469" s="61">
        <v>386</v>
      </c>
      <c r="M469" s="61">
        <v>4421</v>
      </c>
      <c r="N469" s="61">
        <v>19202</v>
      </c>
      <c r="O469" s="61">
        <v>17883</v>
      </c>
      <c r="P469" s="61">
        <v>18764</v>
      </c>
      <c r="Q469" s="61">
        <v>19730</v>
      </c>
    </row>
    <row r="470" spans="1:17" x14ac:dyDescent="0.3">
      <c r="A470" s="34">
        <f>IF($B470='Lookup (hidden)'!$F$12,IF($E470='Lookup (hidden)'!$F$13,IF($D470='Lookup (hidden)'!$F$14,IF($F470='Lookup (hidden)'!$F$15,IF($G470='Lookup (hidden)'!$F$16,IF($H470='Lookup (hidden)'!$F$17,1,0),0),0),0),0),0)</f>
        <v>0</v>
      </c>
      <c r="B470" s="60" t="s">
        <v>82</v>
      </c>
      <c r="C470" s="60"/>
      <c r="D470" s="60" t="s">
        <v>37</v>
      </c>
      <c r="E470" s="60" t="s">
        <v>74</v>
      </c>
      <c r="F470" s="152">
        <v>2</v>
      </c>
      <c r="G470" s="60" t="s">
        <v>37</v>
      </c>
      <c r="H470" s="60" t="s">
        <v>81</v>
      </c>
      <c r="I470" s="60" t="s">
        <v>96</v>
      </c>
      <c r="J470" s="61">
        <v>38933</v>
      </c>
      <c r="K470" s="61">
        <v>38425</v>
      </c>
      <c r="L470" s="61">
        <v>38643</v>
      </c>
      <c r="M470" s="61">
        <v>36083</v>
      </c>
      <c r="N470" s="61">
        <v>11618</v>
      </c>
      <c r="O470" s="61">
        <v>14630</v>
      </c>
      <c r="P470" s="61">
        <v>15174</v>
      </c>
      <c r="Q470" s="61">
        <v>16385</v>
      </c>
    </row>
    <row r="471" spans="1:17" x14ac:dyDescent="0.3">
      <c r="A471" s="34">
        <f>IF($B471='Lookup (hidden)'!$F$12,IF($E471='Lookup (hidden)'!$F$13,IF($D471='Lookup (hidden)'!$F$14,IF($F471='Lookup (hidden)'!$F$15,IF($G471='Lookup (hidden)'!$F$16,IF($H471='Lookup (hidden)'!$F$17,1,0),0),0),0),0),0)</f>
        <v>0</v>
      </c>
      <c r="B471" s="60" t="s">
        <v>82</v>
      </c>
      <c r="C471" s="60"/>
      <c r="D471" s="60" t="s">
        <v>37</v>
      </c>
      <c r="E471" s="60" t="s">
        <v>74</v>
      </c>
      <c r="F471" s="152">
        <v>2</v>
      </c>
      <c r="G471" s="60" t="s">
        <v>37</v>
      </c>
      <c r="H471" s="60" t="s">
        <v>81</v>
      </c>
      <c r="I471" s="60" t="s">
        <v>97</v>
      </c>
      <c r="J471" s="61">
        <v>454</v>
      </c>
      <c r="K471" s="61">
        <v>509</v>
      </c>
      <c r="L471" s="61">
        <v>620</v>
      </c>
      <c r="M471" s="61">
        <v>8810</v>
      </c>
      <c r="N471" s="61">
        <v>36311</v>
      </c>
      <c r="O471" s="61">
        <v>34393</v>
      </c>
      <c r="P471" s="61">
        <v>36197</v>
      </c>
      <c r="Q471" s="61">
        <v>37691</v>
      </c>
    </row>
    <row r="472" spans="1:17" x14ac:dyDescent="0.3">
      <c r="A472" s="34">
        <f>IF($B472='Lookup (hidden)'!$F$12,IF($E472='Lookup (hidden)'!$F$13,IF($D472='Lookup (hidden)'!$F$14,IF($F472='Lookup (hidden)'!$F$15,IF($G472='Lookup (hidden)'!$F$16,IF($H472='Lookup (hidden)'!$F$17,1,0),0),0),0),0),0)</f>
        <v>0</v>
      </c>
      <c r="B472" s="60" t="s">
        <v>82</v>
      </c>
      <c r="C472" s="60"/>
      <c r="D472" s="60" t="s">
        <v>37</v>
      </c>
      <c r="E472" s="60" t="s">
        <v>70</v>
      </c>
      <c r="F472" s="152">
        <v>2</v>
      </c>
      <c r="G472" s="60" t="s">
        <v>37</v>
      </c>
      <c r="H472" s="60" t="s">
        <v>81</v>
      </c>
      <c r="I472" s="60" t="s">
        <v>96</v>
      </c>
      <c r="J472" s="61">
        <v>21310</v>
      </c>
      <c r="K472" s="61">
        <v>21325</v>
      </c>
      <c r="L472" s="61">
        <v>21482</v>
      </c>
      <c r="M472" s="61">
        <v>20489</v>
      </c>
      <c r="N472" s="61">
        <v>7201</v>
      </c>
      <c r="O472" s="61">
        <v>8849</v>
      </c>
      <c r="P472" s="61">
        <v>8977</v>
      </c>
      <c r="Q472" s="61">
        <v>9371</v>
      </c>
    </row>
    <row r="473" spans="1:17" x14ac:dyDescent="0.3">
      <c r="A473" s="34">
        <f>IF($B473='Lookup (hidden)'!$F$12,IF($E473='Lookup (hidden)'!$F$13,IF($D473='Lookup (hidden)'!$F$14,IF($F473='Lookup (hidden)'!$F$15,IF($G473='Lookup (hidden)'!$F$16,IF($H473='Lookup (hidden)'!$F$17,1,0),0),0),0),0),0)</f>
        <v>0</v>
      </c>
      <c r="B473" s="60" t="s">
        <v>82</v>
      </c>
      <c r="C473" s="60"/>
      <c r="D473" s="60" t="s">
        <v>37</v>
      </c>
      <c r="E473" s="60" t="s">
        <v>70</v>
      </c>
      <c r="F473" s="152">
        <v>2</v>
      </c>
      <c r="G473" s="60" t="s">
        <v>37</v>
      </c>
      <c r="H473" s="60" t="s">
        <v>81</v>
      </c>
      <c r="I473" s="60" t="s">
        <v>97</v>
      </c>
      <c r="J473" s="61">
        <v>273</v>
      </c>
      <c r="K473" s="61">
        <v>324</v>
      </c>
      <c r="L473" s="61">
        <v>380</v>
      </c>
      <c r="M473" s="61">
        <v>4118</v>
      </c>
      <c r="N473" s="61">
        <v>18240</v>
      </c>
      <c r="O473" s="61">
        <v>17064</v>
      </c>
      <c r="P473" s="61">
        <v>17961</v>
      </c>
      <c r="Q473" s="61">
        <v>18895</v>
      </c>
    </row>
    <row r="474" spans="1:17" x14ac:dyDescent="0.3">
      <c r="A474" s="34">
        <f>IF($B474='Lookup (hidden)'!$F$12,IF($E474='Lookup (hidden)'!$F$13,IF($D474='Lookup (hidden)'!$F$14,IF($F474='Lookup (hidden)'!$F$15,IF($G474='Lookup (hidden)'!$F$16,IF($H474='Lookup (hidden)'!$F$17,1,0),0),0),0),0),0)</f>
        <v>0</v>
      </c>
      <c r="B474" s="60" t="s">
        <v>82</v>
      </c>
      <c r="C474" s="60"/>
      <c r="D474" s="60" t="s">
        <v>37</v>
      </c>
      <c r="E474" s="60" t="s">
        <v>74</v>
      </c>
      <c r="F474" s="152">
        <v>3</v>
      </c>
      <c r="G474" s="60" t="s">
        <v>37</v>
      </c>
      <c r="H474" s="60" t="s">
        <v>81</v>
      </c>
      <c r="I474" s="60" t="s">
        <v>96</v>
      </c>
      <c r="J474" s="61">
        <v>39236</v>
      </c>
      <c r="K474" s="61">
        <v>39143</v>
      </c>
      <c r="L474" s="61">
        <v>39687</v>
      </c>
      <c r="M474" s="61">
        <v>37020</v>
      </c>
      <c r="N474" s="61">
        <v>11475</v>
      </c>
      <c r="O474" s="61">
        <v>14249</v>
      </c>
      <c r="P474" s="61">
        <v>14880</v>
      </c>
      <c r="Q474" s="61">
        <v>16218</v>
      </c>
    </row>
    <row r="475" spans="1:17" x14ac:dyDescent="0.3">
      <c r="A475" s="34">
        <f>IF($B475='Lookup (hidden)'!$F$12,IF($E475='Lookup (hidden)'!$F$13,IF($D475='Lookup (hidden)'!$F$14,IF($F475='Lookup (hidden)'!$F$15,IF($G475='Lookup (hidden)'!$F$16,IF($H475='Lookup (hidden)'!$F$17,1,0),0),0),0),0),0)</f>
        <v>0</v>
      </c>
      <c r="B475" s="60" t="s">
        <v>82</v>
      </c>
      <c r="C475" s="60"/>
      <c r="D475" s="60" t="s">
        <v>37</v>
      </c>
      <c r="E475" s="60" t="s">
        <v>74</v>
      </c>
      <c r="F475" s="152">
        <v>3</v>
      </c>
      <c r="G475" s="60" t="s">
        <v>37</v>
      </c>
      <c r="H475" s="60" t="s">
        <v>81</v>
      </c>
      <c r="I475" s="60" t="s">
        <v>97</v>
      </c>
      <c r="J475" s="61">
        <v>458</v>
      </c>
      <c r="K475" s="61">
        <v>558</v>
      </c>
      <c r="L475" s="61">
        <v>675</v>
      </c>
      <c r="M475" s="61">
        <v>9151</v>
      </c>
      <c r="N475" s="61">
        <v>37279</v>
      </c>
      <c r="O475" s="61">
        <v>35432</v>
      </c>
      <c r="P475" s="61">
        <v>37622</v>
      </c>
      <c r="Q475" s="61">
        <v>39063</v>
      </c>
    </row>
    <row r="476" spans="1:17" x14ac:dyDescent="0.3">
      <c r="A476" s="34">
        <f>IF($B476='Lookup (hidden)'!$F$12,IF($E476='Lookup (hidden)'!$F$13,IF($D476='Lookup (hidden)'!$F$14,IF($F476='Lookup (hidden)'!$F$15,IF($G476='Lookup (hidden)'!$F$16,IF($H476='Lookup (hidden)'!$F$17,1,0),0),0),0),0),0)</f>
        <v>0</v>
      </c>
      <c r="B476" s="60" t="s">
        <v>82</v>
      </c>
      <c r="C476" s="60"/>
      <c r="D476" s="60" t="s">
        <v>37</v>
      </c>
      <c r="E476" s="60" t="s">
        <v>70</v>
      </c>
      <c r="F476" s="152">
        <v>3</v>
      </c>
      <c r="G476" s="60" t="s">
        <v>37</v>
      </c>
      <c r="H476" s="60" t="s">
        <v>81</v>
      </c>
      <c r="I476" s="60" t="s">
        <v>96</v>
      </c>
      <c r="J476" s="61">
        <v>21601</v>
      </c>
      <c r="K476" s="61">
        <v>21295</v>
      </c>
      <c r="L476" s="61">
        <v>21750</v>
      </c>
      <c r="M476" s="61">
        <v>20576</v>
      </c>
      <c r="N476" s="61">
        <v>6890</v>
      </c>
      <c r="O476" s="61">
        <v>8490</v>
      </c>
      <c r="P476" s="61">
        <v>8514</v>
      </c>
      <c r="Q476" s="61">
        <v>9211</v>
      </c>
    </row>
    <row r="477" spans="1:17" x14ac:dyDescent="0.3">
      <c r="A477" s="34">
        <f>IF($B477='Lookup (hidden)'!$F$12,IF($E477='Lookup (hidden)'!$F$13,IF($D477='Lookup (hidden)'!$F$14,IF($F477='Lookup (hidden)'!$F$15,IF($G477='Lookup (hidden)'!$F$16,IF($H477='Lookup (hidden)'!$F$17,1,0),0),0),0),0),0)</f>
        <v>0</v>
      </c>
      <c r="B477" s="60" t="s">
        <v>82</v>
      </c>
      <c r="C477" s="60"/>
      <c r="D477" s="60" t="s">
        <v>37</v>
      </c>
      <c r="E477" s="60" t="s">
        <v>70</v>
      </c>
      <c r="F477" s="152">
        <v>3</v>
      </c>
      <c r="G477" s="60" t="s">
        <v>37</v>
      </c>
      <c r="H477" s="60" t="s">
        <v>81</v>
      </c>
      <c r="I477" s="60" t="s">
        <v>97</v>
      </c>
      <c r="J477" s="61">
        <v>260</v>
      </c>
      <c r="K477" s="61">
        <v>307</v>
      </c>
      <c r="L477" s="61">
        <v>341</v>
      </c>
      <c r="M477" s="61">
        <v>4154</v>
      </c>
      <c r="N477" s="61">
        <v>18383</v>
      </c>
      <c r="O477" s="61">
        <v>17431</v>
      </c>
      <c r="P477" s="61">
        <v>18331</v>
      </c>
      <c r="Q477" s="61">
        <v>19520</v>
      </c>
    </row>
    <row r="478" spans="1:17" x14ac:dyDescent="0.3">
      <c r="A478" s="34">
        <f>IF($B478='Lookup (hidden)'!$F$12,IF($E478='Lookup (hidden)'!$F$13,IF($D478='Lookup (hidden)'!$F$14,IF($F478='Lookup (hidden)'!$F$15,IF($G478='Lookup (hidden)'!$F$16,IF($H478='Lookup (hidden)'!$F$17,1,0),0),0),0),0),0)</f>
        <v>0</v>
      </c>
      <c r="B478" s="60" t="s">
        <v>82</v>
      </c>
      <c r="C478" s="60"/>
      <c r="D478" s="60" t="s">
        <v>37</v>
      </c>
      <c r="E478" s="60" t="s">
        <v>74</v>
      </c>
      <c r="F478" s="152">
        <v>4</v>
      </c>
      <c r="G478" s="60" t="s">
        <v>37</v>
      </c>
      <c r="H478" s="60" t="s">
        <v>81</v>
      </c>
      <c r="I478" s="60" t="s">
        <v>96</v>
      </c>
      <c r="J478" s="61">
        <v>39011</v>
      </c>
      <c r="K478" s="61">
        <v>38231</v>
      </c>
      <c r="L478" s="61">
        <v>38992</v>
      </c>
      <c r="M478" s="61">
        <v>37006</v>
      </c>
      <c r="N478" s="61">
        <v>11011</v>
      </c>
      <c r="O478" s="61">
        <v>13861</v>
      </c>
      <c r="P478" s="61">
        <v>14503</v>
      </c>
      <c r="Q478" s="61">
        <v>15943</v>
      </c>
    </row>
    <row r="479" spans="1:17" x14ac:dyDescent="0.3">
      <c r="A479" s="34">
        <f>IF($B479='Lookup (hidden)'!$F$12,IF($E479='Lookup (hidden)'!$F$13,IF($D479='Lookup (hidden)'!$F$14,IF($F479='Lookup (hidden)'!$F$15,IF($G479='Lookup (hidden)'!$F$16,IF($H479='Lookup (hidden)'!$F$17,1,0),0),0),0),0),0)</f>
        <v>0</v>
      </c>
      <c r="B479" s="60" t="s">
        <v>82</v>
      </c>
      <c r="C479" s="60"/>
      <c r="D479" s="60" t="s">
        <v>37</v>
      </c>
      <c r="E479" s="60" t="s">
        <v>74</v>
      </c>
      <c r="F479" s="152">
        <v>4</v>
      </c>
      <c r="G479" s="60" t="s">
        <v>37</v>
      </c>
      <c r="H479" s="60" t="s">
        <v>81</v>
      </c>
      <c r="I479" s="60" t="s">
        <v>97</v>
      </c>
      <c r="J479" s="61">
        <v>509</v>
      </c>
      <c r="K479" s="61">
        <v>614</v>
      </c>
      <c r="L479" s="61">
        <v>737</v>
      </c>
      <c r="M479" s="61">
        <v>9217</v>
      </c>
      <c r="N479" s="61">
        <v>37074</v>
      </c>
      <c r="O479" s="61">
        <v>35463</v>
      </c>
      <c r="P479" s="61">
        <v>37645</v>
      </c>
      <c r="Q479" s="61">
        <v>39564</v>
      </c>
    </row>
    <row r="480" spans="1:17" x14ac:dyDescent="0.3">
      <c r="A480" s="34">
        <f>IF($B480='Lookup (hidden)'!$F$12,IF($E480='Lookup (hidden)'!$F$13,IF($D480='Lookup (hidden)'!$F$14,IF($F480='Lookup (hidden)'!$F$15,IF($G480='Lookup (hidden)'!$F$16,IF($H480='Lookup (hidden)'!$F$17,1,0),0),0),0),0),0)</f>
        <v>0</v>
      </c>
      <c r="B480" s="60" t="s">
        <v>82</v>
      </c>
      <c r="C480" s="60"/>
      <c r="D480" s="60" t="s">
        <v>37</v>
      </c>
      <c r="E480" s="60" t="s">
        <v>70</v>
      </c>
      <c r="F480" s="152">
        <v>4</v>
      </c>
      <c r="G480" s="60" t="s">
        <v>37</v>
      </c>
      <c r="H480" s="60" t="s">
        <v>81</v>
      </c>
      <c r="I480" s="60" t="s">
        <v>96</v>
      </c>
      <c r="J480" s="61">
        <v>20877</v>
      </c>
      <c r="K480" s="61">
        <v>20690</v>
      </c>
      <c r="L480" s="61">
        <v>21245</v>
      </c>
      <c r="M480" s="61">
        <v>20400</v>
      </c>
      <c r="N480" s="61">
        <v>6401</v>
      </c>
      <c r="O480" s="61">
        <v>7769</v>
      </c>
      <c r="P480" s="61">
        <v>8276</v>
      </c>
      <c r="Q480" s="61">
        <v>8810</v>
      </c>
    </row>
    <row r="481" spans="1:17" x14ac:dyDescent="0.3">
      <c r="A481" s="34">
        <f>IF($B481='Lookup (hidden)'!$F$12,IF($E481='Lookup (hidden)'!$F$13,IF($D481='Lookup (hidden)'!$F$14,IF($F481='Lookup (hidden)'!$F$15,IF($G481='Lookup (hidden)'!$F$16,IF($H481='Lookup (hidden)'!$F$17,1,0),0),0),0),0),0)</f>
        <v>0</v>
      </c>
      <c r="B481" s="60" t="s">
        <v>82</v>
      </c>
      <c r="C481" s="60"/>
      <c r="D481" s="60" t="s">
        <v>37</v>
      </c>
      <c r="E481" s="60" t="s">
        <v>70</v>
      </c>
      <c r="F481" s="152">
        <v>4</v>
      </c>
      <c r="G481" s="60" t="s">
        <v>37</v>
      </c>
      <c r="H481" s="60" t="s">
        <v>81</v>
      </c>
      <c r="I481" s="60" t="s">
        <v>97</v>
      </c>
      <c r="J481" s="61">
        <v>281</v>
      </c>
      <c r="K481" s="61">
        <v>343</v>
      </c>
      <c r="L481" s="61">
        <v>385</v>
      </c>
      <c r="M481" s="61">
        <v>4235</v>
      </c>
      <c r="N481" s="61">
        <v>18354</v>
      </c>
      <c r="O481" s="61">
        <v>17303</v>
      </c>
      <c r="P481" s="61">
        <v>18559</v>
      </c>
      <c r="Q481" s="61">
        <v>19442</v>
      </c>
    </row>
    <row r="482" spans="1:17" x14ac:dyDescent="0.3">
      <c r="A482" s="34">
        <f>IF($B482='Lookup (hidden)'!$F$12,IF($E482='Lookup (hidden)'!$F$13,IF($D482='Lookup (hidden)'!$F$14,IF($F482='Lookup (hidden)'!$F$15,IF($G482='Lookup (hidden)'!$F$16,IF($H482='Lookup (hidden)'!$F$17,1,0),0),0),0),0),0)</f>
        <v>0</v>
      </c>
      <c r="B482" s="60" t="s">
        <v>82</v>
      </c>
      <c r="C482" s="60"/>
      <c r="D482" s="60" t="s">
        <v>37</v>
      </c>
      <c r="E482" s="60" t="s">
        <v>74</v>
      </c>
      <c r="F482" s="152">
        <v>5</v>
      </c>
      <c r="G482" s="60" t="s">
        <v>37</v>
      </c>
      <c r="H482" s="60" t="s">
        <v>81</v>
      </c>
      <c r="I482" s="60" t="s">
        <v>96</v>
      </c>
      <c r="J482" s="61">
        <v>35975</v>
      </c>
      <c r="K482" s="61">
        <v>35550</v>
      </c>
      <c r="L482" s="61">
        <v>36562</v>
      </c>
      <c r="M482" s="61">
        <v>34161</v>
      </c>
      <c r="N482" s="61">
        <v>10096</v>
      </c>
      <c r="O482" s="61">
        <v>12610</v>
      </c>
      <c r="P482" s="61">
        <v>13687</v>
      </c>
      <c r="Q482" s="61">
        <v>14905</v>
      </c>
    </row>
    <row r="483" spans="1:17" x14ac:dyDescent="0.3">
      <c r="A483" s="34">
        <f>IF($B483='Lookup (hidden)'!$F$12,IF($E483='Lookup (hidden)'!$F$13,IF($D483='Lookup (hidden)'!$F$14,IF($F483='Lookup (hidden)'!$F$15,IF($G483='Lookup (hidden)'!$F$16,IF($H483='Lookup (hidden)'!$F$17,1,0),0),0),0),0),0)</f>
        <v>0</v>
      </c>
      <c r="B483" s="60" t="s">
        <v>82</v>
      </c>
      <c r="C483" s="60"/>
      <c r="D483" s="60" t="s">
        <v>37</v>
      </c>
      <c r="E483" s="60" t="s">
        <v>74</v>
      </c>
      <c r="F483" s="152">
        <v>5</v>
      </c>
      <c r="G483" s="60" t="s">
        <v>37</v>
      </c>
      <c r="H483" s="60" t="s">
        <v>81</v>
      </c>
      <c r="I483" s="60" t="s">
        <v>97</v>
      </c>
      <c r="J483" s="61">
        <v>488</v>
      </c>
      <c r="K483" s="61">
        <v>566</v>
      </c>
      <c r="L483" s="61">
        <v>714</v>
      </c>
      <c r="M483" s="61">
        <v>8508</v>
      </c>
      <c r="N483" s="61">
        <v>34611</v>
      </c>
      <c r="O483" s="61">
        <v>33044</v>
      </c>
      <c r="P483" s="61">
        <v>35414</v>
      </c>
      <c r="Q483" s="61">
        <v>36879</v>
      </c>
    </row>
    <row r="484" spans="1:17" x14ac:dyDescent="0.3">
      <c r="A484" s="34">
        <f>IF($B484='Lookup (hidden)'!$F$12,IF($E484='Lookup (hidden)'!$F$13,IF($D484='Lookup (hidden)'!$F$14,IF($F484='Lookup (hidden)'!$F$15,IF($G484='Lookup (hidden)'!$F$16,IF($H484='Lookup (hidden)'!$F$17,1,0),0),0),0),0),0)</f>
        <v>0</v>
      </c>
      <c r="B484" s="60" t="s">
        <v>82</v>
      </c>
      <c r="C484" s="60"/>
      <c r="D484" s="60" t="s">
        <v>37</v>
      </c>
      <c r="E484" s="60" t="s">
        <v>70</v>
      </c>
      <c r="F484" s="152">
        <v>5</v>
      </c>
      <c r="G484" s="60" t="s">
        <v>37</v>
      </c>
      <c r="H484" s="60" t="s">
        <v>81</v>
      </c>
      <c r="I484" s="60" t="s">
        <v>96</v>
      </c>
      <c r="J484" s="61">
        <v>19478</v>
      </c>
      <c r="K484" s="61">
        <v>19317</v>
      </c>
      <c r="L484" s="61">
        <v>20136</v>
      </c>
      <c r="M484" s="61">
        <v>19062</v>
      </c>
      <c r="N484" s="61">
        <v>5836</v>
      </c>
      <c r="O484" s="61">
        <v>7317</v>
      </c>
      <c r="P484" s="61">
        <v>7722</v>
      </c>
      <c r="Q484" s="61">
        <v>7948</v>
      </c>
    </row>
    <row r="485" spans="1:17" x14ac:dyDescent="0.3">
      <c r="A485" s="34">
        <f>IF($B485='Lookup (hidden)'!$F$12,IF($E485='Lookup (hidden)'!$F$13,IF($D485='Lookup (hidden)'!$F$14,IF($F485='Lookup (hidden)'!$F$15,IF($G485='Lookup (hidden)'!$F$16,IF($H485='Lookup (hidden)'!$F$17,1,0),0),0),0),0),0)</f>
        <v>0</v>
      </c>
      <c r="B485" s="60" t="s">
        <v>82</v>
      </c>
      <c r="C485" s="60"/>
      <c r="D485" s="60" t="s">
        <v>37</v>
      </c>
      <c r="E485" s="60" t="s">
        <v>70</v>
      </c>
      <c r="F485" s="152">
        <v>5</v>
      </c>
      <c r="G485" s="60" t="s">
        <v>37</v>
      </c>
      <c r="H485" s="60" t="s">
        <v>81</v>
      </c>
      <c r="I485" s="60" t="s">
        <v>97</v>
      </c>
      <c r="J485" s="61">
        <v>264</v>
      </c>
      <c r="K485" s="61">
        <v>312</v>
      </c>
      <c r="L485" s="61">
        <v>358</v>
      </c>
      <c r="M485" s="61">
        <v>3970</v>
      </c>
      <c r="N485" s="61">
        <v>17406</v>
      </c>
      <c r="O485" s="61">
        <v>16446</v>
      </c>
      <c r="P485" s="61">
        <v>17650</v>
      </c>
      <c r="Q485" s="61">
        <v>18444</v>
      </c>
    </row>
    <row r="486" spans="1:17" x14ac:dyDescent="0.3">
      <c r="A486" s="34">
        <f>IF($B486='Lookup (hidden)'!$F$12,IF($E486='Lookup (hidden)'!$F$13,IF($D486='Lookup (hidden)'!$F$14,IF($F486='Lookup (hidden)'!$F$15,IF($G486='Lookup (hidden)'!$F$16,IF($H486='Lookup (hidden)'!$F$17,1,0),0),0),0),0),0)</f>
        <v>0</v>
      </c>
      <c r="B486" s="60" t="s">
        <v>73</v>
      </c>
      <c r="C486" s="60"/>
      <c r="D486" s="60" t="s">
        <v>37</v>
      </c>
      <c r="E486" s="60" t="s">
        <v>74</v>
      </c>
      <c r="F486" s="152">
        <v>1</v>
      </c>
      <c r="G486" s="60" t="s">
        <v>37</v>
      </c>
      <c r="H486" s="60" t="s">
        <v>81</v>
      </c>
      <c r="I486" s="60" t="s">
        <v>96</v>
      </c>
      <c r="J486" s="61">
        <v>8182</v>
      </c>
      <c r="K486" s="61">
        <v>8066</v>
      </c>
      <c r="L486" s="61">
        <v>8132</v>
      </c>
      <c r="M486" s="61">
        <v>7693</v>
      </c>
      <c r="N486" s="61">
        <v>3557</v>
      </c>
      <c r="O486" s="61">
        <v>5126</v>
      </c>
      <c r="P486" s="61">
        <v>4613</v>
      </c>
      <c r="Q486" s="61">
        <v>4473</v>
      </c>
    </row>
    <row r="487" spans="1:17" x14ac:dyDescent="0.3">
      <c r="A487" s="34">
        <f>IF($B487='Lookup (hidden)'!$F$12,IF($E487='Lookup (hidden)'!$F$13,IF($D487='Lookup (hidden)'!$F$14,IF($F487='Lookup (hidden)'!$F$15,IF($G487='Lookup (hidden)'!$F$16,IF($H487='Lookup (hidden)'!$F$17,1,0),0),0),0),0),0)</f>
        <v>0</v>
      </c>
      <c r="B487" s="60" t="s">
        <v>73</v>
      </c>
      <c r="C487" s="60"/>
      <c r="D487" s="60" t="s">
        <v>37</v>
      </c>
      <c r="E487" s="60" t="s">
        <v>74</v>
      </c>
      <c r="F487" s="152">
        <v>1</v>
      </c>
      <c r="G487" s="60" t="s">
        <v>37</v>
      </c>
      <c r="H487" s="60" t="s">
        <v>81</v>
      </c>
      <c r="I487" s="60" t="s">
        <v>97</v>
      </c>
      <c r="J487" s="61">
        <v>18</v>
      </c>
      <c r="K487" s="61">
        <v>14</v>
      </c>
      <c r="L487" s="61">
        <v>12</v>
      </c>
      <c r="M487" s="61">
        <v>1150</v>
      </c>
      <c r="N487" s="61">
        <v>5270</v>
      </c>
      <c r="O487" s="61">
        <v>4303</v>
      </c>
      <c r="P487" s="61">
        <v>5634</v>
      </c>
      <c r="Q487" s="61">
        <v>5874</v>
      </c>
    </row>
    <row r="488" spans="1:17" x14ac:dyDescent="0.3">
      <c r="A488" s="34">
        <f>IF($B488='Lookup (hidden)'!$F$12,IF($E488='Lookup (hidden)'!$F$13,IF($D488='Lookup (hidden)'!$F$14,IF($F488='Lookup (hidden)'!$F$15,IF($G488='Lookup (hidden)'!$F$16,IF($H488='Lookup (hidden)'!$F$17,1,0),0),0),0),0),0)</f>
        <v>0</v>
      </c>
      <c r="B488" s="60" t="s">
        <v>73</v>
      </c>
      <c r="C488" s="60"/>
      <c r="D488" s="60" t="s">
        <v>37</v>
      </c>
      <c r="E488" s="60" t="s">
        <v>70</v>
      </c>
      <c r="F488" s="152">
        <v>1</v>
      </c>
      <c r="G488" s="60" t="s">
        <v>37</v>
      </c>
      <c r="H488" s="60" t="s">
        <v>81</v>
      </c>
      <c r="I488" s="60" t="s">
        <v>96</v>
      </c>
      <c r="J488" s="61">
        <v>4835</v>
      </c>
      <c r="K488" s="61">
        <v>4758</v>
      </c>
      <c r="L488" s="61">
        <v>4896</v>
      </c>
      <c r="M488" s="61">
        <v>4601</v>
      </c>
      <c r="N488" s="61">
        <v>2331</v>
      </c>
      <c r="O488" s="61">
        <v>3081</v>
      </c>
      <c r="P488" s="61">
        <v>2890</v>
      </c>
      <c r="Q488" s="61">
        <v>2775</v>
      </c>
    </row>
    <row r="489" spans="1:17" x14ac:dyDescent="0.3">
      <c r="A489" s="34">
        <f>IF($B489='Lookup (hidden)'!$F$12,IF($E489='Lookup (hidden)'!$F$13,IF($D489='Lookup (hidden)'!$F$14,IF($F489='Lookup (hidden)'!$F$15,IF($G489='Lookup (hidden)'!$F$16,IF($H489='Lookup (hidden)'!$F$17,1,0),0),0),0),0),0)</f>
        <v>0</v>
      </c>
      <c r="B489" s="60" t="s">
        <v>73</v>
      </c>
      <c r="C489" s="60"/>
      <c r="D489" s="60" t="s">
        <v>37</v>
      </c>
      <c r="E489" s="60" t="s">
        <v>70</v>
      </c>
      <c r="F489" s="152">
        <v>1</v>
      </c>
      <c r="G489" s="60" t="s">
        <v>37</v>
      </c>
      <c r="H489" s="60" t="s">
        <v>81</v>
      </c>
      <c r="I489" s="60" t="s">
        <v>97</v>
      </c>
      <c r="J489" s="61">
        <v>5</v>
      </c>
      <c r="K489" s="61">
        <v>15</v>
      </c>
      <c r="L489" s="61">
        <v>6</v>
      </c>
      <c r="M489" s="61">
        <v>599</v>
      </c>
      <c r="N489" s="61">
        <v>2740</v>
      </c>
      <c r="O489" s="61">
        <v>2138</v>
      </c>
      <c r="P489" s="61">
        <v>2821</v>
      </c>
      <c r="Q489" s="61">
        <v>2912</v>
      </c>
    </row>
    <row r="490" spans="1:17" x14ac:dyDescent="0.3">
      <c r="A490" s="34">
        <f>IF($B490='Lookup (hidden)'!$F$12,IF($E490='Lookup (hidden)'!$F$13,IF($D490='Lookup (hidden)'!$F$14,IF($F490='Lookup (hidden)'!$F$15,IF($G490='Lookup (hidden)'!$F$16,IF($H490='Lookup (hidden)'!$F$17,1,0),0),0),0),0),0)</f>
        <v>0</v>
      </c>
      <c r="B490" s="60" t="s">
        <v>73</v>
      </c>
      <c r="C490" s="60"/>
      <c r="D490" s="60" t="s">
        <v>37</v>
      </c>
      <c r="E490" s="60" t="s">
        <v>74</v>
      </c>
      <c r="F490" s="152">
        <v>2</v>
      </c>
      <c r="G490" s="60" t="s">
        <v>37</v>
      </c>
      <c r="H490" s="60" t="s">
        <v>81</v>
      </c>
      <c r="I490" s="60" t="s">
        <v>96</v>
      </c>
      <c r="J490" s="61">
        <v>8561</v>
      </c>
      <c r="K490" s="61">
        <v>8344</v>
      </c>
      <c r="L490" s="61">
        <v>8574</v>
      </c>
      <c r="M490" s="61">
        <v>7980</v>
      </c>
      <c r="N490" s="61">
        <v>3391</v>
      </c>
      <c r="O490" s="61">
        <v>5106</v>
      </c>
      <c r="P490" s="61">
        <v>4690</v>
      </c>
      <c r="Q490" s="61">
        <v>4513</v>
      </c>
    </row>
    <row r="491" spans="1:17" x14ac:dyDescent="0.3">
      <c r="A491" s="34">
        <f>IF($B491='Lookup (hidden)'!$F$12,IF($E491='Lookup (hidden)'!$F$13,IF($D491='Lookup (hidden)'!$F$14,IF($F491='Lookup (hidden)'!$F$15,IF($G491='Lookup (hidden)'!$F$16,IF($H491='Lookup (hidden)'!$F$17,1,0),0),0),0),0),0)</f>
        <v>0</v>
      </c>
      <c r="B491" s="60" t="s">
        <v>73</v>
      </c>
      <c r="C491" s="60"/>
      <c r="D491" s="60" t="s">
        <v>37</v>
      </c>
      <c r="E491" s="60" t="s">
        <v>74</v>
      </c>
      <c r="F491" s="152">
        <v>2</v>
      </c>
      <c r="G491" s="60" t="s">
        <v>37</v>
      </c>
      <c r="H491" s="60" t="s">
        <v>81</v>
      </c>
      <c r="I491" s="60" t="s">
        <v>97</v>
      </c>
      <c r="J491" s="61" t="s">
        <v>100</v>
      </c>
      <c r="K491" s="61">
        <v>12</v>
      </c>
      <c r="L491" s="61">
        <v>9</v>
      </c>
      <c r="M491" s="61">
        <v>1554</v>
      </c>
      <c r="N491" s="61">
        <v>6478</v>
      </c>
      <c r="O491" s="61">
        <v>5102</v>
      </c>
      <c r="P491" s="61">
        <v>6722</v>
      </c>
      <c r="Q491" s="61">
        <v>6763</v>
      </c>
    </row>
    <row r="492" spans="1:17" x14ac:dyDescent="0.3">
      <c r="A492" s="34">
        <f>IF($B492='Lookup (hidden)'!$F$12,IF($E492='Lookup (hidden)'!$F$13,IF($D492='Lookup (hidden)'!$F$14,IF($F492='Lookup (hidden)'!$F$15,IF($G492='Lookup (hidden)'!$F$16,IF($H492='Lookup (hidden)'!$F$17,1,0),0),0),0),0),0)</f>
        <v>0</v>
      </c>
      <c r="B492" s="60" t="s">
        <v>73</v>
      </c>
      <c r="C492" s="60"/>
      <c r="D492" s="60" t="s">
        <v>37</v>
      </c>
      <c r="E492" s="60" t="s">
        <v>70</v>
      </c>
      <c r="F492" s="152">
        <v>2</v>
      </c>
      <c r="G492" s="60" t="s">
        <v>37</v>
      </c>
      <c r="H492" s="60" t="s">
        <v>81</v>
      </c>
      <c r="I492" s="60" t="s">
        <v>96</v>
      </c>
      <c r="J492" s="61">
        <v>4655</v>
      </c>
      <c r="K492" s="61">
        <v>4486</v>
      </c>
      <c r="L492" s="61">
        <v>4709</v>
      </c>
      <c r="M492" s="61">
        <v>4453</v>
      </c>
      <c r="N492" s="61">
        <v>2042</v>
      </c>
      <c r="O492" s="61">
        <v>2941</v>
      </c>
      <c r="P492" s="61">
        <v>2762</v>
      </c>
      <c r="Q492" s="61">
        <v>2697</v>
      </c>
    </row>
    <row r="493" spans="1:17" x14ac:dyDescent="0.3">
      <c r="A493" s="34">
        <f>IF($B493='Lookup (hidden)'!$F$12,IF($E493='Lookup (hidden)'!$F$13,IF($D493='Lookup (hidden)'!$F$14,IF($F493='Lookup (hidden)'!$F$15,IF($G493='Lookup (hidden)'!$F$16,IF($H493='Lookup (hidden)'!$F$17,1,0),0),0),0),0),0)</f>
        <v>0</v>
      </c>
      <c r="B493" s="60" t="s">
        <v>73</v>
      </c>
      <c r="C493" s="60"/>
      <c r="D493" s="60" t="s">
        <v>37</v>
      </c>
      <c r="E493" s="60" t="s">
        <v>70</v>
      </c>
      <c r="F493" s="152">
        <v>2</v>
      </c>
      <c r="G493" s="60" t="s">
        <v>37</v>
      </c>
      <c r="H493" s="60" t="s">
        <v>81</v>
      </c>
      <c r="I493" s="60" t="s">
        <v>97</v>
      </c>
      <c r="J493" s="61" t="s">
        <v>100</v>
      </c>
      <c r="K493" s="61">
        <v>10</v>
      </c>
      <c r="L493" s="61">
        <v>6</v>
      </c>
      <c r="M493" s="61">
        <v>707</v>
      </c>
      <c r="N493" s="61">
        <v>3114</v>
      </c>
      <c r="O493" s="61">
        <v>2424</v>
      </c>
      <c r="P493" s="61">
        <v>3174</v>
      </c>
      <c r="Q493" s="61">
        <v>3316</v>
      </c>
    </row>
    <row r="494" spans="1:17" x14ac:dyDescent="0.3">
      <c r="A494" s="34">
        <f>IF($B494='Lookup (hidden)'!$F$12,IF($E494='Lookup (hidden)'!$F$13,IF($D494='Lookup (hidden)'!$F$14,IF($F494='Lookup (hidden)'!$F$15,IF($G494='Lookup (hidden)'!$F$16,IF($H494='Lookup (hidden)'!$F$17,1,0),0),0),0),0),0)</f>
        <v>0</v>
      </c>
      <c r="B494" s="60" t="s">
        <v>73</v>
      </c>
      <c r="C494" s="60"/>
      <c r="D494" s="60" t="s">
        <v>37</v>
      </c>
      <c r="E494" s="60" t="s">
        <v>74</v>
      </c>
      <c r="F494" s="152">
        <v>3</v>
      </c>
      <c r="G494" s="60" t="s">
        <v>37</v>
      </c>
      <c r="H494" s="60" t="s">
        <v>81</v>
      </c>
      <c r="I494" s="60" t="s">
        <v>96</v>
      </c>
      <c r="J494" s="61">
        <v>8559</v>
      </c>
      <c r="K494" s="61">
        <v>8344</v>
      </c>
      <c r="L494" s="61">
        <v>8749</v>
      </c>
      <c r="M494" s="61">
        <v>7865</v>
      </c>
      <c r="N494" s="61">
        <v>3223</v>
      </c>
      <c r="O494" s="61">
        <v>4969</v>
      </c>
      <c r="P494" s="61">
        <v>4743</v>
      </c>
      <c r="Q494" s="61">
        <v>4367</v>
      </c>
    </row>
    <row r="495" spans="1:17" x14ac:dyDescent="0.3">
      <c r="A495" s="34">
        <f>IF($B495='Lookup (hidden)'!$F$12,IF($E495='Lookup (hidden)'!$F$13,IF($D495='Lookup (hidden)'!$F$14,IF($F495='Lookup (hidden)'!$F$15,IF($G495='Lookup (hidden)'!$F$16,IF($H495='Lookup (hidden)'!$F$17,1,0),0),0),0),0),0)</f>
        <v>0</v>
      </c>
      <c r="B495" s="60" t="s">
        <v>73</v>
      </c>
      <c r="C495" s="60"/>
      <c r="D495" s="60" t="s">
        <v>37</v>
      </c>
      <c r="E495" s="60" t="s">
        <v>74</v>
      </c>
      <c r="F495" s="152">
        <v>3</v>
      </c>
      <c r="G495" s="60" t="s">
        <v>37</v>
      </c>
      <c r="H495" s="60" t="s">
        <v>81</v>
      </c>
      <c r="I495" s="60" t="s">
        <v>97</v>
      </c>
      <c r="J495" s="61">
        <v>12</v>
      </c>
      <c r="K495" s="61">
        <v>8</v>
      </c>
      <c r="L495" s="61" t="s">
        <v>100</v>
      </c>
      <c r="M495" s="61">
        <v>1571</v>
      </c>
      <c r="N495" s="61">
        <v>6784</v>
      </c>
      <c r="O495" s="61">
        <v>5403</v>
      </c>
      <c r="P495" s="61">
        <v>7141</v>
      </c>
      <c r="Q495" s="61">
        <v>6882</v>
      </c>
    </row>
    <row r="496" spans="1:17" x14ac:dyDescent="0.3">
      <c r="A496" s="34">
        <f>IF($B496='Lookup (hidden)'!$F$12,IF($E496='Lookup (hidden)'!$F$13,IF($D496='Lookup (hidden)'!$F$14,IF($F496='Lookup (hidden)'!$F$15,IF($G496='Lookup (hidden)'!$F$16,IF($H496='Lookup (hidden)'!$F$17,1,0),0),0),0),0),0)</f>
        <v>0</v>
      </c>
      <c r="B496" s="60" t="s">
        <v>73</v>
      </c>
      <c r="C496" s="60"/>
      <c r="D496" s="60" t="s">
        <v>37</v>
      </c>
      <c r="E496" s="60" t="s">
        <v>70</v>
      </c>
      <c r="F496" s="152">
        <v>3</v>
      </c>
      <c r="G496" s="60" t="s">
        <v>37</v>
      </c>
      <c r="H496" s="60" t="s">
        <v>81</v>
      </c>
      <c r="I496" s="60" t="s">
        <v>96</v>
      </c>
      <c r="J496" s="61">
        <v>4795</v>
      </c>
      <c r="K496" s="61">
        <v>4562</v>
      </c>
      <c r="L496" s="61">
        <v>4748</v>
      </c>
      <c r="M496" s="61">
        <v>4584</v>
      </c>
      <c r="N496" s="61">
        <v>1910</v>
      </c>
      <c r="O496" s="61">
        <v>2905</v>
      </c>
      <c r="P496" s="61">
        <v>2713</v>
      </c>
      <c r="Q496" s="61">
        <v>2615</v>
      </c>
    </row>
    <row r="497" spans="1:17" x14ac:dyDescent="0.3">
      <c r="A497" s="34">
        <f>IF($B497='Lookup (hidden)'!$F$12,IF($E497='Lookup (hidden)'!$F$13,IF($D497='Lookup (hidden)'!$F$14,IF($F497='Lookup (hidden)'!$F$15,IF($G497='Lookup (hidden)'!$F$16,IF($H497='Lookup (hidden)'!$F$17,1,0),0),0),0),0),0)</f>
        <v>0</v>
      </c>
      <c r="B497" s="60" t="s">
        <v>73</v>
      </c>
      <c r="C497" s="60"/>
      <c r="D497" s="60" t="s">
        <v>37</v>
      </c>
      <c r="E497" s="60" t="s">
        <v>70</v>
      </c>
      <c r="F497" s="152">
        <v>3</v>
      </c>
      <c r="G497" s="60" t="s">
        <v>37</v>
      </c>
      <c r="H497" s="60" t="s">
        <v>81</v>
      </c>
      <c r="I497" s="60" t="s">
        <v>97</v>
      </c>
      <c r="J497" s="61">
        <v>12</v>
      </c>
      <c r="K497" s="61">
        <v>5</v>
      </c>
      <c r="L497" s="61" t="s">
        <v>99</v>
      </c>
      <c r="M497" s="61">
        <v>789</v>
      </c>
      <c r="N497" s="61">
        <v>3266</v>
      </c>
      <c r="O497" s="61">
        <v>2466</v>
      </c>
      <c r="P497" s="61">
        <v>3264</v>
      </c>
      <c r="Q497" s="61">
        <v>3379</v>
      </c>
    </row>
    <row r="498" spans="1:17" x14ac:dyDescent="0.3">
      <c r="A498" s="34">
        <f>IF($B498='Lookup (hidden)'!$F$12,IF($E498='Lookup (hidden)'!$F$13,IF($D498='Lookup (hidden)'!$F$14,IF($F498='Lookup (hidden)'!$F$15,IF($G498='Lookup (hidden)'!$F$16,IF($H498='Lookup (hidden)'!$F$17,1,0),0),0),0),0),0)</f>
        <v>0</v>
      </c>
      <c r="B498" s="60" t="s">
        <v>73</v>
      </c>
      <c r="C498" s="60"/>
      <c r="D498" s="60" t="s">
        <v>37</v>
      </c>
      <c r="E498" s="60" t="s">
        <v>74</v>
      </c>
      <c r="F498" s="152">
        <v>4</v>
      </c>
      <c r="G498" s="60" t="s">
        <v>37</v>
      </c>
      <c r="H498" s="60" t="s">
        <v>81</v>
      </c>
      <c r="I498" s="60" t="s">
        <v>96</v>
      </c>
      <c r="J498" s="61">
        <v>8316</v>
      </c>
      <c r="K498" s="61">
        <v>7982</v>
      </c>
      <c r="L498" s="61">
        <v>8375</v>
      </c>
      <c r="M498" s="61">
        <v>7843</v>
      </c>
      <c r="N498" s="61">
        <v>3027</v>
      </c>
      <c r="O498" s="61">
        <v>4831</v>
      </c>
      <c r="P498" s="61">
        <v>4549</v>
      </c>
      <c r="Q498" s="61">
        <v>4236</v>
      </c>
    </row>
    <row r="499" spans="1:17" x14ac:dyDescent="0.3">
      <c r="A499" s="34">
        <f>IF($B499='Lookup (hidden)'!$F$12,IF($E499='Lookup (hidden)'!$F$13,IF($D499='Lookup (hidden)'!$F$14,IF($F499='Lookup (hidden)'!$F$15,IF($G499='Lookup (hidden)'!$F$16,IF($H499='Lookup (hidden)'!$F$17,1,0),0),0),0),0),0)</f>
        <v>0</v>
      </c>
      <c r="B499" s="60" t="s">
        <v>73</v>
      </c>
      <c r="C499" s="60"/>
      <c r="D499" s="60" t="s">
        <v>37</v>
      </c>
      <c r="E499" s="60" t="s">
        <v>74</v>
      </c>
      <c r="F499" s="152">
        <v>4</v>
      </c>
      <c r="G499" s="60" t="s">
        <v>37</v>
      </c>
      <c r="H499" s="60" t="s">
        <v>81</v>
      </c>
      <c r="I499" s="60" t="s">
        <v>97</v>
      </c>
      <c r="J499" s="61">
        <v>8</v>
      </c>
      <c r="K499" s="61" t="s">
        <v>99</v>
      </c>
      <c r="L499" s="61" t="s">
        <v>100</v>
      </c>
      <c r="M499" s="61">
        <v>1476</v>
      </c>
      <c r="N499" s="61">
        <v>6385</v>
      </c>
      <c r="O499" s="61">
        <v>5074</v>
      </c>
      <c r="P499" s="61">
        <v>6902</v>
      </c>
      <c r="Q499" s="61">
        <v>6870</v>
      </c>
    </row>
    <row r="500" spans="1:17" x14ac:dyDescent="0.3">
      <c r="A500" s="34">
        <f>IF($B500='Lookup (hidden)'!$F$12,IF($E500='Lookup (hidden)'!$F$13,IF($D500='Lookup (hidden)'!$F$14,IF($F500='Lookup (hidden)'!$F$15,IF($G500='Lookup (hidden)'!$F$16,IF($H500='Lookup (hidden)'!$F$17,1,0),0),0),0),0),0)</f>
        <v>0</v>
      </c>
      <c r="B500" s="60" t="s">
        <v>73</v>
      </c>
      <c r="C500" s="60"/>
      <c r="D500" s="60" t="s">
        <v>37</v>
      </c>
      <c r="E500" s="60" t="s">
        <v>70</v>
      </c>
      <c r="F500" s="152">
        <v>4</v>
      </c>
      <c r="G500" s="60" t="s">
        <v>37</v>
      </c>
      <c r="H500" s="60" t="s">
        <v>81</v>
      </c>
      <c r="I500" s="60" t="s">
        <v>96</v>
      </c>
      <c r="J500" s="61">
        <v>4637</v>
      </c>
      <c r="K500" s="61">
        <v>4443</v>
      </c>
      <c r="L500" s="61">
        <v>4825</v>
      </c>
      <c r="M500" s="61">
        <v>4300</v>
      </c>
      <c r="N500" s="61">
        <v>1861</v>
      </c>
      <c r="O500" s="61">
        <v>2807</v>
      </c>
      <c r="P500" s="61">
        <v>2712</v>
      </c>
      <c r="Q500" s="61">
        <v>2572</v>
      </c>
    </row>
    <row r="501" spans="1:17" x14ac:dyDescent="0.3">
      <c r="A501" s="34">
        <f>IF($B501='Lookup (hidden)'!$F$12,IF($E501='Lookup (hidden)'!$F$13,IF($D501='Lookup (hidden)'!$F$14,IF($F501='Lookup (hidden)'!$F$15,IF($G501='Lookup (hidden)'!$F$16,IF($H501='Lookup (hidden)'!$F$17,1,0),0),0),0),0),0)</f>
        <v>0</v>
      </c>
      <c r="B501" s="60" t="s">
        <v>73</v>
      </c>
      <c r="C501" s="60"/>
      <c r="D501" s="60" t="s">
        <v>37</v>
      </c>
      <c r="E501" s="60" t="s">
        <v>70</v>
      </c>
      <c r="F501" s="152">
        <v>4</v>
      </c>
      <c r="G501" s="60" t="s">
        <v>37</v>
      </c>
      <c r="H501" s="60" t="s">
        <v>81</v>
      </c>
      <c r="I501" s="60" t="s">
        <v>97</v>
      </c>
      <c r="J501" s="61">
        <v>6</v>
      </c>
      <c r="K501" s="61" t="s">
        <v>100</v>
      </c>
      <c r="L501" s="61" t="s">
        <v>99</v>
      </c>
      <c r="M501" s="61">
        <v>767</v>
      </c>
      <c r="N501" s="61">
        <v>3170</v>
      </c>
      <c r="O501" s="61">
        <v>2466</v>
      </c>
      <c r="P501" s="61">
        <v>3321</v>
      </c>
      <c r="Q501" s="61">
        <v>3445</v>
      </c>
    </row>
    <row r="502" spans="1:17" x14ac:dyDescent="0.3">
      <c r="A502" s="34">
        <f>IF($B502='Lookup (hidden)'!$F$12,IF($E502='Lookup (hidden)'!$F$13,IF($D502='Lookup (hidden)'!$F$14,IF($F502='Lookup (hidden)'!$F$15,IF($G502='Lookup (hidden)'!$F$16,IF($H502='Lookup (hidden)'!$F$17,1,0),0),0),0),0),0)</f>
        <v>0</v>
      </c>
      <c r="B502" s="60" t="s">
        <v>73</v>
      </c>
      <c r="C502" s="60"/>
      <c r="D502" s="60" t="s">
        <v>37</v>
      </c>
      <c r="E502" s="60" t="s">
        <v>74</v>
      </c>
      <c r="F502" s="152">
        <v>5</v>
      </c>
      <c r="G502" s="60" t="s">
        <v>37</v>
      </c>
      <c r="H502" s="60" t="s">
        <v>81</v>
      </c>
      <c r="I502" s="60" t="s">
        <v>96</v>
      </c>
      <c r="J502" s="61">
        <v>8250</v>
      </c>
      <c r="K502" s="61">
        <v>7893</v>
      </c>
      <c r="L502" s="61">
        <v>8337</v>
      </c>
      <c r="M502" s="61">
        <v>7597</v>
      </c>
      <c r="N502" s="61">
        <v>2966</v>
      </c>
      <c r="O502" s="61">
        <v>4738</v>
      </c>
      <c r="P502" s="61">
        <v>4420</v>
      </c>
      <c r="Q502" s="61">
        <v>4082</v>
      </c>
    </row>
    <row r="503" spans="1:17" x14ac:dyDescent="0.3">
      <c r="A503" s="34">
        <f>IF($B503='Lookup (hidden)'!$F$12,IF($E503='Lookup (hidden)'!$F$13,IF($D503='Lookup (hidden)'!$F$14,IF($F503='Lookup (hidden)'!$F$15,IF($G503='Lookup (hidden)'!$F$16,IF($H503='Lookup (hidden)'!$F$17,1,0),0),0),0),0),0)</f>
        <v>0</v>
      </c>
      <c r="B503" s="60" t="s">
        <v>73</v>
      </c>
      <c r="C503" s="60"/>
      <c r="D503" s="60" t="s">
        <v>37</v>
      </c>
      <c r="E503" s="60" t="s">
        <v>74</v>
      </c>
      <c r="F503" s="152">
        <v>5</v>
      </c>
      <c r="G503" s="60" t="s">
        <v>37</v>
      </c>
      <c r="H503" s="60" t="s">
        <v>81</v>
      </c>
      <c r="I503" s="60" t="s">
        <v>97</v>
      </c>
      <c r="J503" s="61" t="s">
        <v>100</v>
      </c>
      <c r="K503" s="61" t="s">
        <v>100</v>
      </c>
      <c r="L503" s="61" t="s">
        <v>100</v>
      </c>
      <c r="M503" s="61">
        <v>1531</v>
      </c>
      <c r="N503" s="61">
        <v>6505</v>
      </c>
      <c r="O503" s="61">
        <v>5156</v>
      </c>
      <c r="P503" s="61">
        <v>6669</v>
      </c>
      <c r="Q503" s="61">
        <v>6790</v>
      </c>
    </row>
    <row r="504" spans="1:17" x14ac:dyDescent="0.3">
      <c r="A504" s="34">
        <f>IF($B504='Lookup (hidden)'!$F$12,IF($E504='Lookup (hidden)'!$F$13,IF($D504='Lookup (hidden)'!$F$14,IF($F504='Lookup (hidden)'!$F$15,IF($G504='Lookup (hidden)'!$F$16,IF($H504='Lookup (hidden)'!$F$17,1,0),0),0),0),0),0)</f>
        <v>0</v>
      </c>
      <c r="B504" s="60" t="s">
        <v>73</v>
      </c>
      <c r="C504" s="60"/>
      <c r="D504" s="60" t="s">
        <v>37</v>
      </c>
      <c r="E504" s="60" t="s">
        <v>70</v>
      </c>
      <c r="F504" s="152">
        <v>5</v>
      </c>
      <c r="G504" s="60" t="s">
        <v>37</v>
      </c>
      <c r="H504" s="60" t="s">
        <v>81</v>
      </c>
      <c r="I504" s="60" t="s">
        <v>96</v>
      </c>
      <c r="J504" s="61">
        <v>4765</v>
      </c>
      <c r="K504" s="61">
        <v>4574</v>
      </c>
      <c r="L504" s="61">
        <v>4890</v>
      </c>
      <c r="M504" s="61">
        <v>4390</v>
      </c>
      <c r="N504" s="61">
        <v>1805</v>
      </c>
      <c r="O504" s="61">
        <v>2716</v>
      </c>
      <c r="P504" s="61">
        <v>2766</v>
      </c>
      <c r="Q504" s="61">
        <v>2477</v>
      </c>
    </row>
    <row r="505" spans="1:17" x14ac:dyDescent="0.3">
      <c r="A505" s="34">
        <f>IF($B505='Lookup (hidden)'!$F$12,IF($E505='Lookup (hidden)'!$F$13,IF($D505='Lookup (hidden)'!$F$14,IF($F505='Lookup (hidden)'!$F$15,IF($G505='Lookup (hidden)'!$F$16,IF($H505='Lookup (hidden)'!$F$17,1,0),0),0),0),0),0)</f>
        <v>0</v>
      </c>
      <c r="B505" s="60" t="s">
        <v>73</v>
      </c>
      <c r="C505" s="60"/>
      <c r="D505" s="60" t="s">
        <v>37</v>
      </c>
      <c r="E505" s="60" t="s">
        <v>70</v>
      </c>
      <c r="F505" s="152">
        <v>5</v>
      </c>
      <c r="G505" s="60" t="s">
        <v>37</v>
      </c>
      <c r="H505" s="60" t="s">
        <v>81</v>
      </c>
      <c r="I505" s="60" t="s">
        <v>97</v>
      </c>
      <c r="J505" s="61" t="s">
        <v>99</v>
      </c>
      <c r="K505" s="61" t="s">
        <v>99</v>
      </c>
      <c r="L505" s="61" t="s">
        <v>99</v>
      </c>
      <c r="M505" s="61">
        <v>838</v>
      </c>
      <c r="N505" s="61">
        <v>3376</v>
      </c>
      <c r="O505" s="61">
        <v>2542</v>
      </c>
      <c r="P505" s="61">
        <v>3485</v>
      </c>
      <c r="Q505" s="61">
        <v>3380</v>
      </c>
    </row>
    <row r="506" spans="1:17" x14ac:dyDescent="0.3">
      <c r="A506" s="34">
        <f>IF($B506='Lookup (hidden)'!$F$12,IF($E506='Lookup (hidden)'!$F$13,IF($D506='Lookup (hidden)'!$F$14,IF($F506='Lookup (hidden)'!$F$15,IF($G506='Lookup (hidden)'!$F$16,IF($H506='Lookup (hidden)'!$F$17,1,0),0),0),0),0),0)</f>
        <v>0</v>
      </c>
      <c r="B506" s="60" t="s">
        <v>69</v>
      </c>
      <c r="C506" s="60"/>
      <c r="D506" s="60" t="s">
        <v>37</v>
      </c>
      <c r="E506" s="60" t="s">
        <v>74</v>
      </c>
      <c r="F506" s="152">
        <v>1</v>
      </c>
      <c r="G506" s="60" t="s">
        <v>37</v>
      </c>
      <c r="H506" s="60" t="s">
        <v>81</v>
      </c>
      <c r="I506" s="60" t="s">
        <v>96</v>
      </c>
      <c r="J506" s="61">
        <v>99662</v>
      </c>
      <c r="K506" s="61">
        <v>96696</v>
      </c>
      <c r="L506" s="61">
        <v>97664</v>
      </c>
      <c r="M506" s="61">
        <v>90024</v>
      </c>
      <c r="N506" s="61">
        <v>26649</v>
      </c>
      <c r="O506" s="61">
        <v>40160</v>
      </c>
      <c r="P506" s="61">
        <v>42218</v>
      </c>
      <c r="Q506" s="61">
        <v>39081</v>
      </c>
    </row>
    <row r="507" spans="1:17" x14ac:dyDescent="0.3">
      <c r="A507" s="34">
        <f>IF($B507='Lookup (hidden)'!$F$12,IF($E507='Lookup (hidden)'!$F$13,IF($D507='Lookup (hidden)'!$F$14,IF($F507='Lookup (hidden)'!$F$15,IF($G507='Lookup (hidden)'!$F$16,IF($H507='Lookup (hidden)'!$F$17,1,0),0),0),0),0),0)</f>
        <v>0</v>
      </c>
      <c r="B507" s="60" t="s">
        <v>69</v>
      </c>
      <c r="C507" s="60"/>
      <c r="D507" s="60" t="s">
        <v>37</v>
      </c>
      <c r="E507" s="60" t="s">
        <v>74</v>
      </c>
      <c r="F507" s="152">
        <v>1</v>
      </c>
      <c r="G507" s="60" t="s">
        <v>37</v>
      </c>
      <c r="H507" s="60" t="s">
        <v>81</v>
      </c>
      <c r="I507" s="60" t="s">
        <v>97</v>
      </c>
      <c r="J507" s="61">
        <v>1561</v>
      </c>
      <c r="K507" s="61">
        <v>1669</v>
      </c>
      <c r="L507" s="61">
        <v>1798</v>
      </c>
      <c r="M507" s="61">
        <v>21001</v>
      </c>
      <c r="N507" s="61">
        <v>82346</v>
      </c>
      <c r="O507" s="61">
        <v>76060</v>
      </c>
      <c r="P507" s="61">
        <v>79046</v>
      </c>
      <c r="Q507" s="61">
        <v>87402</v>
      </c>
    </row>
    <row r="508" spans="1:17" x14ac:dyDescent="0.3">
      <c r="A508" s="34">
        <f>IF($B508='Lookup (hidden)'!$F$12,IF($E508='Lookup (hidden)'!$F$13,IF($D508='Lookup (hidden)'!$F$14,IF($F508='Lookup (hidden)'!$F$15,IF($G508='Lookup (hidden)'!$F$16,IF($H508='Lookup (hidden)'!$F$17,1,0),0),0),0),0),0)</f>
        <v>0</v>
      </c>
      <c r="B508" s="60" t="s">
        <v>69</v>
      </c>
      <c r="C508" s="60"/>
      <c r="D508" s="60" t="s">
        <v>37</v>
      </c>
      <c r="E508" s="60" t="s">
        <v>70</v>
      </c>
      <c r="F508" s="152">
        <v>1</v>
      </c>
      <c r="G508" s="60" t="s">
        <v>37</v>
      </c>
      <c r="H508" s="60" t="s">
        <v>81</v>
      </c>
      <c r="I508" s="60" t="s">
        <v>96</v>
      </c>
      <c r="J508" s="61">
        <v>60659</v>
      </c>
      <c r="K508" s="61">
        <v>58874</v>
      </c>
      <c r="L508" s="61">
        <v>59921</v>
      </c>
      <c r="M508" s="61">
        <v>55949</v>
      </c>
      <c r="N508" s="61">
        <v>19336</v>
      </c>
      <c r="O508" s="61">
        <v>26596</v>
      </c>
      <c r="P508" s="61">
        <v>27631</v>
      </c>
      <c r="Q508" s="61">
        <v>25518</v>
      </c>
    </row>
    <row r="509" spans="1:17" x14ac:dyDescent="0.3">
      <c r="A509" s="34">
        <f>IF($B509='Lookup (hidden)'!$F$12,IF($E509='Lookup (hidden)'!$F$13,IF($D509='Lookup (hidden)'!$F$14,IF($F509='Lookup (hidden)'!$F$15,IF($G509='Lookup (hidden)'!$F$16,IF($H509='Lookup (hidden)'!$F$17,1,0),0),0),0),0),0)</f>
        <v>0</v>
      </c>
      <c r="B509" s="60" t="s">
        <v>69</v>
      </c>
      <c r="C509" s="60"/>
      <c r="D509" s="60" t="s">
        <v>37</v>
      </c>
      <c r="E509" s="60" t="s">
        <v>70</v>
      </c>
      <c r="F509" s="152">
        <v>1</v>
      </c>
      <c r="G509" s="60" t="s">
        <v>37</v>
      </c>
      <c r="H509" s="60" t="s">
        <v>81</v>
      </c>
      <c r="I509" s="60" t="s">
        <v>97</v>
      </c>
      <c r="J509" s="61">
        <v>1144</v>
      </c>
      <c r="K509" s="61">
        <v>1223</v>
      </c>
      <c r="L509" s="61">
        <v>1271</v>
      </c>
      <c r="M509" s="61">
        <v>11150</v>
      </c>
      <c r="N509" s="61">
        <v>43830</v>
      </c>
      <c r="O509" s="61">
        <v>39846</v>
      </c>
      <c r="P509" s="61">
        <v>40794</v>
      </c>
      <c r="Q509" s="61">
        <v>44933</v>
      </c>
    </row>
    <row r="510" spans="1:17" x14ac:dyDescent="0.3">
      <c r="A510" s="34">
        <f>IF($B510='Lookup (hidden)'!$F$12,IF($E510='Lookup (hidden)'!$F$13,IF($D510='Lookup (hidden)'!$F$14,IF($F510='Lookup (hidden)'!$F$15,IF($G510='Lookup (hidden)'!$F$16,IF($H510='Lookup (hidden)'!$F$17,1,0),0),0),0),0),0)</f>
        <v>0</v>
      </c>
      <c r="B510" s="60" t="s">
        <v>69</v>
      </c>
      <c r="C510" s="60"/>
      <c r="D510" s="60" t="s">
        <v>37</v>
      </c>
      <c r="E510" s="60" t="s">
        <v>74</v>
      </c>
      <c r="F510" s="152">
        <v>2</v>
      </c>
      <c r="G510" s="60" t="s">
        <v>37</v>
      </c>
      <c r="H510" s="60" t="s">
        <v>81</v>
      </c>
      <c r="I510" s="60" t="s">
        <v>96</v>
      </c>
      <c r="J510" s="61">
        <v>96625</v>
      </c>
      <c r="K510" s="61">
        <v>93361</v>
      </c>
      <c r="L510" s="61">
        <v>95321</v>
      </c>
      <c r="M510" s="61">
        <v>87066</v>
      </c>
      <c r="N510" s="61">
        <v>23621</v>
      </c>
      <c r="O510" s="61">
        <v>36538</v>
      </c>
      <c r="P510" s="61">
        <v>38838</v>
      </c>
      <c r="Q510" s="61">
        <v>35450</v>
      </c>
    </row>
    <row r="511" spans="1:17" x14ac:dyDescent="0.3">
      <c r="A511" s="34">
        <f>IF($B511='Lookup (hidden)'!$F$12,IF($E511='Lookup (hidden)'!$F$13,IF($D511='Lookup (hidden)'!$F$14,IF($F511='Lookup (hidden)'!$F$15,IF($G511='Lookup (hidden)'!$F$16,IF($H511='Lookup (hidden)'!$F$17,1,0),0),0),0),0),0)</f>
        <v>0</v>
      </c>
      <c r="B511" s="60" t="s">
        <v>69</v>
      </c>
      <c r="C511" s="60"/>
      <c r="D511" s="60" t="s">
        <v>37</v>
      </c>
      <c r="E511" s="60" t="s">
        <v>74</v>
      </c>
      <c r="F511" s="152">
        <v>2</v>
      </c>
      <c r="G511" s="60" t="s">
        <v>37</v>
      </c>
      <c r="H511" s="60" t="s">
        <v>81</v>
      </c>
      <c r="I511" s="60" t="s">
        <v>97</v>
      </c>
      <c r="J511" s="61">
        <v>1417</v>
      </c>
      <c r="K511" s="61">
        <v>1372</v>
      </c>
      <c r="L511" s="61">
        <v>1609</v>
      </c>
      <c r="M511" s="61">
        <v>21548</v>
      </c>
      <c r="N511" s="61">
        <v>81970</v>
      </c>
      <c r="O511" s="61">
        <v>77072</v>
      </c>
      <c r="P511" s="61">
        <v>80164</v>
      </c>
      <c r="Q511" s="61">
        <v>88654</v>
      </c>
    </row>
    <row r="512" spans="1:17" x14ac:dyDescent="0.3">
      <c r="A512" s="34">
        <f>IF($B512='Lookup (hidden)'!$F$12,IF($E512='Lookup (hidden)'!$F$13,IF($D512='Lookup (hidden)'!$F$14,IF($F512='Lookup (hidden)'!$F$15,IF($G512='Lookup (hidden)'!$F$16,IF($H512='Lookup (hidden)'!$F$17,1,0),0),0),0),0),0)</f>
        <v>0</v>
      </c>
      <c r="B512" s="60" t="s">
        <v>69</v>
      </c>
      <c r="C512" s="60"/>
      <c r="D512" s="60" t="s">
        <v>37</v>
      </c>
      <c r="E512" s="60" t="s">
        <v>70</v>
      </c>
      <c r="F512" s="152">
        <v>2</v>
      </c>
      <c r="G512" s="60" t="s">
        <v>37</v>
      </c>
      <c r="H512" s="60" t="s">
        <v>81</v>
      </c>
      <c r="I512" s="60" t="s">
        <v>96</v>
      </c>
      <c r="J512" s="61">
        <v>57331</v>
      </c>
      <c r="K512" s="61">
        <v>55351</v>
      </c>
      <c r="L512" s="61">
        <v>56387</v>
      </c>
      <c r="M512" s="61">
        <v>52713</v>
      </c>
      <c r="N512" s="61">
        <v>15974</v>
      </c>
      <c r="O512" s="61">
        <v>23220</v>
      </c>
      <c r="P512" s="61">
        <v>24610</v>
      </c>
      <c r="Q512" s="61">
        <v>22561</v>
      </c>
    </row>
    <row r="513" spans="1:17" x14ac:dyDescent="0.3">
      <c r="A513" s="34">
        <f>IF($B513='Lookup (hidden)'!$F$12,IF($E513='Lookup (hidden)'!$F$13,IF($D513='Lookup (hidden)'!$F$14,IF($F513='Lookup (hidden)'!$F$15,IF($G513='Lookup (hidden)'!$F$16,IF($H513='Lookup (hidden)'!$F$17,1,0),0),0),0),0),0)</f>
        <v>0</v>
      </c>
      <c r="B513" s="60" t="s">
        <v>69</v>
      </c>
      <c r="C513" s="60"/>
      <c r="D513" s="60" t="s">
        <v>37</v>
      </c>
      <c r="E513" s="60" t="s">
        <v>70</v>
      </c>
      <c r="F513" s="152">
        <v>2</v>
      </c>
      <c r="G513" s="60" t="s">
        <v>37</v>
      </c>
      <c r="H513" s="60" t="s">
        <v>81</v>
      </c>
      <c r="I513" s="60" t="s">
        <v>97</v>
      </c>
      <c r="J513" s="61">
        <v>935</v>
      </c>
      <c r="K513" s="61">
        <v>933</v>
      </c>
      <c r="L513" s="61">
        <v>1084</v>
      </c>
      <c r="M513" s="61">
        <v>10966</v>
      </c>
      <c r="N513" s="61">
        <v>42868</v>
      </c>
      <c r="O513" s="61">
        <v>39417</v>
      </c>
      <c r="P513" s="61">
        <v>40941</v>
      </c>
      <c r="Q513" s="61">
        <v>45534</v>
      </c>
    </row>
    <row r="514" spans="1:17" x14ac:dyDescent="0.3">
      <c r="A514" s="34">
        <f>IF($B514='Lookup (hidden)'!$F$12,IF($E514='Lookup (hidden)'!$F$13,IF($D514='Lookup (hidden)'!$F$14,IF($F514='Lookup (hidden)'!$F$15,IF($G514='Lookup (hidden)'!$F$16,IF($H514='Lookup (hidden)'!$F$17,1,0),0),0),0),0),0)</f>
        <v>0</v>
      </c>
      <c r="B514" s="60" t="s">
        <v>69</v>
      </c>
      <c r="C514" s="60"/>
      <c r="D514" s="60" t="s">
        <v>37</v>
      </c>
      <c r="E514" s="60" t="s">
        <v>74</v>
      </c>
      <c r="F514" s="152">
        <v>3</v>
      </c>
      <c r="G514" s="60" t="s">
        <v>37</v>
      </c>
      <c r="H514" s="60" t="s">
        <v>81</v>
      </c>
      <c r="I514" s="60" t="s">
        <v>96</v>
      </c>
      <c r="J514" s="61">
        <v>95742</v>
      </c>
      <c r="K514" s="61">
        <v>92107</v>
      </c>
      <c r="L514" s="61">
        <v>95226</v>
      </c>
      <c r="M514" s="61">
        <v>86454</v>
      </c>
      <c r="N514" s="61">
        <v>22601</v>
      </c>
      <c r="O514" s="61">
        <v>35278</v>
      </c>
      <c r="P514" s="61">
        <v>38833</v>
      </c>
      <c r="Q514" s="61">
        <v>35158</v>
      </c>
    </row>
    <row r="515" spans="1:17" x14ac:dyDescent="0.3">
      <c r="A515" s="34">
        <f>IF($B515='Lookup (hidden)'!$F$12,IF($E515='Lookup (hidden)'!$F$13,IF($D515='Lookup (hidden)'!$F$14,IF($F515='Lookup (hidden)'!$F$15,IF($G515='Lookup (hidden)'!$F$16,IF($H515='Lookup (hidden)'!$F$17,1,0),0),0),0),0),0)</f>
        <v>0</v>
      </c>
      <c r="B515" s="60" t="s">
        <v>69</v>
      </c>
      <c r="C515" s="60"/>
      <c r="D515" s="60" t="s">
        <v>37</v>
      </c>
      <c r="E515" s="60" t="s">
        <v>74</v>
      </c>
      <c r="F515" s="152">
        <v>3</v>
      </c>
      <c r="G515" s="60" t="s">
        <v>37</v>
      </c>
      <c r="H515" s="60" t="s">
        <v>81</v>
      </c>
      <c r="I515" s="60" t="s">
        <v>97</v>
      </c>
      <c r="J515" s="61">
        <v>1283</v>
      </c>
      <c r="K515" s="61">
        <v>1275</v>
      </c>
      <c r="L515" s="61">
        <v>1531</v>
      </c>
      <c r="M515" s="61">
        <v>21019</v>
      </c>
      <c r="N515" s="61">
        <v>81413</v>
      </c>
      <c r="O515" s="61">
        <v>77056</v>
      </c>
      <c r="P515" s="61">
        <v>80843</v>
      </c>
      <c r="Q515" s="61">
        <v>89861</v>
      </c>
    </row>
    <row r="516" spans="1:17" x14ac:dyDescent="0.3">
      <c r="A516" s="34">
        <f>IF($B516='Lookup (hidden)'!$F$12,IF($E516='Lookup (hidden)'!$F$13,IF($D516='Lookup (hidden)'!$F$14,IF($F516='Lookup (hidden)'!$F$15,IF($G516='Lookup (hidden)'!$F$16,IF($H516='Lookup (hidden)'!$F$17,1,0),0),0),0),0),0)</f>
        <v>0</v>
      </c>
      <c r="B516" s="60" t="s">
        <v>69</v>
      </c>
      <c r="C516" s="60"/>
      <c r="D516" s="60" t="s">
        <v>37</v>
      </c>
      <c r="E516" s="60" t="s">
        <v>70</v>
      </c>
      <c r="F516" s="152">
        <v>3</v>
      </c>
      <c r="G516" s="60" t="s">
        <v>37</v>
      </c>
      <c r="H516" s="60" t="s">
        <v>81</v>
      </c>
      <c r="I516" s="60" t="s">
        <v>96</v>
      </c>
      <c r="J516" s="61">
        <v>56233</v>
      </c>
      <c r="K516" s="61">
        <v>54131</v>
      </c>
      <c r="L516" s="61">
        <v>56294</v>
      </c>
      <c r="M516" s="61">
        <v>51866</v>
      </c>
      <c r="N516" s="61">
        <v>15495</v>
      </c>
      <c r="O516" s="61">
        <v>22524</v>
      </c>
      <c r="P516" s="61">
        <v>23908</v>
      </c>
      <c r="Q516" s="61">
        <v>22252</v>
      </c>
    </row>
    <row r="517" spans="1:17" x14ac:dyDescent="0.3">
      <c r="A517" s="34">
        <f>IF($B517='Lookup (hidden)'!$F$12,IF($E517='Lookup (hidden)'!$F$13,IF($D517='Lookup (hidden)'!$F$14,IF($F517='Lookup (hidden)'!$F$15,IF($G517='Lookup (hidden)'!$F$16,IF($H517='Lookup (hidden)'!$F$17,1,0),0),0),0),0),0)</f>
        <v>0</v>
      </c>
      <c r="B517" s="60" t="s">
        <v>69</v>
      </c>
      <c r="C517" s="60"/>
      <c r="D517" s="60" t="s">
        <v>37</v>
      </c>
      <c r="E517" s="60" t="s">
        <v>70</v>
      </c>
      <c r="F517" s="152">
        <v>3</v>
      </c>
      <c r="G517" s="60" t="s">
        <v>37</v>
      </c>
      <c r="H517" s="60" t="s">
        <v>81</v>
      </c>
      <c r="I517" s="60" t="s">
        <v>97</v>
      </c>
      <c r="J517" s="61">
        <v>889</v>
      </c>
      <c r="K517" s="61">
        <v>914</v>
      </c>
      <c r="L517" s="61">
        <v>1048</v>
      </c>
      <c r="M517" s="61">
        <v>10531</v>
      </c>
      <c r="N517" s="61">
        <v>43115</v>
      </c>
      <c r="O517" s="61">
        <v>39850</v>
      </c>
      <c r="P517" s="61">
        <v>41460</v>
      </c>
      <c r="Q517" s="61">
        <v>46150</v>
      </c>
    </row>
    <row r="518" spans="1:17" x14ac:dyDescent="0.3">
      <c r="A518" s="34">
        <f>IF($B518='Lookup (hidden)'!$F$12,IF($E518='Lookup (hidden)'!$F$13,IF($D518='Lookup (hidden)'!$F$14,IF($F518='Lookup (hidden)'!$F$15,IF($G518='Lookup (hidden)'!$F$16,IF($H518='Lookup (hidden)'!$F$17,1,0),0),0),0),0),0)</f>
        <v>0</v>
      </c>
      <c r="B518" s="60" t="s">
        <v>69</v>
      </c>
      <c r="C518" s="60"/>
      <c r="D518" s="60" t="s">
        <v>37</v>
      </c>
      <c r="E518" s="60" t="s">
        <v>74</v>
      </c>
      <c r="F518" s="152">
        <v>4</v>
      </c>
      <c r="G518" s="60" t="s">
        <v>37</v>
      </c>
      <c r="H518" s="60" t="s">
        <v>81</v>
      </c>
      <c r="I518" s="60" t="s">
        <v>96</v>
      </c>
      <c r="J518" s="61">
        <v>95116</v>
      </c>
      <c r="K518" s="61">
        <v>90831</v>
      </c>
      <c r="L518" s="61">
        <v>94659</v>
      </c>
      <c r="M518" s="61">
        <v>86040</v>
      </c>
      <c r="N518" s="61">
        <v>21427</v>
      </c>
      <c r="O518" s="61">
        <v>33857</v>
      </c>
      <c r="P518" s="61">
        <v>37242</v>
      </c>
      <c r="Q518" s="61">
        <v>34164</v>
      </c>
    </row>
    <row r="519" spans="1:17" x14ac:dyDescent="0.3">
      <c r="A519" s="34">
        <f>IF($B519='Lookup (hidden)'!$F$12,IF($E519='Lookup (hidden)'!$F$13,IF($D519='Lookup (hidden)'!$F$14,IF($F519='Lookup (hidden)'!$F$15,IF($G519='Lookup (hidden)'!$F$16,IF($H519='Lookup (hidden)'!$F$17,1,0),0),0),0),0),0)</f>
        <v>0</v>
      </c>
      <c r="B519" s="60" t="s">
        <v>69</v>
      </c>
      <c r="C519" s="60"/>
      <c r="D519" s="60" t="s">
        <v>37</v>
      </c>
      <c r="E519" s="60" t="s">
        <v>74</v>
      </c>
      <c r="F519" s="152">
        <v>4</v>
      </c>
      <c r="G519" s="60" t="s">
        <v>37</v>
      </c>
      <c r="H519" s="60" t="s">
        <v>81</v>
      </c>
      <c r="I519" s="60" t="s">
        <v>97</v>
      </c>
      <c r="J519" s="61">
        <v>1310</v>
      </c>
      <c r="K519" s="61">
        <v>1318</v>
      </c>
      <c r="L519" s="61">
        <v>1501</v>
      </c>
      <c r="M519" s="61">
        <v>20997</v>
      </c>
      <c r="N519" s="61">
        <v>81563</v>
      </c>
      <c r="O519" s="61">
        <v>78499</v>
      </c>
      <c r="P519" s="61">
        <v>82238</v>
      </c>
      <c r="Q519" s="61">
        <v>91849</v>
      </c>
    </row>
    <row r="520" spans="1:17" x14ac:dyDescent="0.3">
      <c r="A520" s="34">
        <f>IF($B520='Lookup (hidden)'!$F$12,IF($E520='Lookup (hidden)'!$F$13,IF($D520='Lookup (hidden)'!$F$14,IF($F520='Lookup (hidden)'!$F$15,IF($G520='Lookup (hidden)'!$F$16,IF($H520='Lookup (hidden)'!$F$17,1,0),0),0),0),0),0)</f>
        <v>0</v>
      </c>
      <c r="B520" s="60" t="s">
        <v>69</v>
      </c>
      <c r="C520" s="60"/>
      <c r="D520" s="60" t="s">
        <v>37</v>
      </c>
      <c r="E520" s="60" t="s">
        <v>70</v>
      </c>
      <c r="F520" s="152">
        <v>4</v>
      </c>
      <c r="G520" s="60" t="s">
        <v>37</v>
      </c>
      <c r="H520" s="60" t="s">
        <v>81</v>
      </c>
      <c r="I520" s="60" t="s">
        <v>96</v>
      </c>
      <c r="J520" s="61">
        <v>55624</v>
      </c>
      <c r="K520" s="61">
        <v>53934</v>
      </c>
      <c r="L520" s="61">
        <v>55905</v>
      </c>
      <c r="M520" s="61">
        <v>51677</v>
      </c>
      <c r="N520" s="61">
        <v>13978</v>
      </c>
      <c r="O520" s="61">
        <v>20958</v>
      </c>
      <c r="P520" s="61">
        <v>22480</v>
      </c>
      <c r="Q520" s="61">
        <v>20693</v>
      </c>
    </row>
    <row r="521" spans="1:17" x14ac:dyDescent="0.3">
      <c r="A521" s="34">
        <f>IF($B521='Lookup (hidden)'!$F$12,IF($E521='Lookup (hidden)'!$F$13,IF($D521='Lookup (hidden)'!$F$14,IF($F521='Lookup (hidden)'!$F$15,IF($G521='Lookup (hidden)'!$F$16,IF($H521='Lookup (hidden)'!$F$17,1,0),0),0),0),0),0)</f>
        <v>0</v>
      </c>
      <c r="B521" s="60" t="s">
        <v>69</v>
      </c>
      <c r="C521" s="60"/>
      <c r="D521" s="60" t="s">
        <v>37</v>
      </c>
      <c r="E521" s="60" t="s">
        <v>70</v>
      </c>
      <c r="F521" s="152">
        <v>4</v>
      </c>
      <c r="G521" s="60" t="s">
        <v>37</v>
      </c>
      <c r="H521" s="60" t="s">
        <v>81</v>
      </c>
      <c r="I521" s="60" t="s">
        <v>97</v>
      </c>
      <c r="J521" s="61">
        <v>887</v>
      </c>
      <c r="K521" s="61">
        <v>877</v>
      </c>
      <c r="L521" s="61">
        <v>943</v>
      </c>
      <c r="M521" s="61">
        <v>10947</v>
      </c>
      <c r="N521" s="61">
        <v>43216</v>
      </c>
      <c r="O521" s="61">
        <v>40644</v>
      </c>
      <c r="P521" s="61">
        <v>42464</v>
      </c>
      <c r="Q521" s="61">
        <v>47229</v>
      </c>
    </row>
    <row r="522" spans="1:17" x14ac:dyDescent="0.3">
      <c r="A522" s="34">
        <f>IF($B522='Lookup (hidden)'!$F$12,IF($E522='Lookup (hidden)'!$F$13,IF($D522='Lookup (hidden)'!$F$14,IF($F522='Lookup (hidden)'!$F$15,IF($G522='Lookup (hidden)'!$F$16,IF($H522='Lookup (hidden)'!$F$17,1,0),0),0),0),0),0)</f>
        <v>0</v>
      </c>
      <c r="B522" s="60" t="s">
        <v>69</v>
      </c>
      <c r="C522" s="60"/>
      <c r="D522" s="60" t="s">
        <v>37</v>
      </c>
      <c r="E522" s="60" t="s">
        <v>74</v>
      </c>
      <c r="F522" s="152">
        <v>5</v>
      </c>
      <c r="G522" s="60" t="s">
        <v>37</v>
      </c>
      <c r="H522" s="60" t="s">
        <v>81</v>
      </c>
      <c r="I522" s="60" t="s">
        <v>96</v>
      </c>
      <c r="J522" s="61">
        <v>95789</v>
      </c>
      <c r="K522" s="61">
        <v>90937</v>
      </c>
      <c r="L522" s="61">
        <v>94614</v>
      </c>
      <c r="M522" s="61">
        <v>86102</v>
      </c>
      <c r="N522" s="61">
        <v>19906</v>
      </c>
      <c r="O522" s="61">
        <v>31794</v>
      </c>
      <c r="P522" s="61">
        <v>35528</v>
      </c>
      <c r="Q522" s="61">
        <v>32236</v>
      </c>
    </row>
    <row r="523" spans="1:17" x14ac:dyDescent="0.3">
      <c r="A523" s="34">
        <f>IF($B523='Lookup (hidden)'!$F$12,IF($E523='Lookup (hidden)'!$F$13,IF($D523='Lookup (hidden)'!$F$14,IF($F523='Lookup (hidden)'!$F$15,IF($G523='Lookup (hidden)'!$F$16,IF($H523='Lookup (hidden)'!$F$17,1,0),0),0),0),0),0)</f>
        <v>0</v>
      </c>
      <c r="B523" s="60" t="s">
        <v>69</v>
      </c>
      <c r="C523" s="60"/>
      <c r="D523" s="60" t="s">
        <v>37</v>
      </c>
      <c r="E523" s="60" t="s">
        <v>74</v>
      </c>
      <c r="F523" s="152">
        <v>5</v>
      </c>
      <c r="G523" s="60" t="s">
        <v>37</v>
      </c>
      <c r="H523" s="60" t="s">
        <v>81</v>
      </c>
      <c r="I523" s="60" t="s">
        <v>97</v>
      </c>
      <c r="J523" s="61">
        <v>1298</v>
      </c>
      <c r="K523" s="61">
        <v>1338</v>
      </c>
      <c r="L523" s="61">
        <v>1525</v>
      </c>
      <c r="M523" s="61">
        <v>22411</v>
      </c>
      <c r="N523" s="61">
        <v>82202</v>
      </c>
      <c r="O523" s="61">
        <v>80566</v>
      </c>
      <c r="P523" s="61">
        <v>85350</v>
      </c>
      <c r="Q523" s="61">
        <v>93972</v>
      </c>
    </row>
    <row r="524" spans="1:17" x14ac:dyDescent="0.3">
      <c r="A524" s="34">
        <f>IF($B524='Lookup (hidden)'!$F$12,IF($E524='Lookup (hidden)'!$F$13,IF($D524='Lookup (hidden)'!$F$14,IF($F524='Lookup (hidden)'!$F$15,IF($G524='Lookup (hidden)'!$F$16,IF($H524='Lookup (hidden)'!$F$17,1,0),0),0),0),0),0)</f>
        <v>0</v>
      </c>
      <c r="B524" s="60" t="s">
        <v>69</v>
      </c>
      <c r="C524" s="60"/>
      <c r="D524" s="60" t="s">
        <v>37</v>
      </c>
      <c r="E524" s="60" t="s">
        <v>70</v>
      </c>
      <c r="F524" s="152">
        <v>5</v>
      </c>
      <c r="G524" s="60" t="s">
        <v>37</v>
      </c>
      <c r="H524" s="60" t="s">
        <v>81</v>
      </c>
      <c r="I524" s="60" t="s">
        <v>96</v>
      </c>
      <c r="J524" s="61">
        <v>56723</v>
      </c>
      <c r="K524" s="61">
        <v>54188</v>
      </c>
      <c r="L524" s="61">
        <v>56993</v>
      </c>
      <c r="M524" s="61">
        <v>52212</v>
      </c>
      <c r="N524" s="61">
        <v>13272</v>
      </c>
      <c r="O524" s="61">
        <v>19637</v>
      </c>
      <c r="P524" s="61">
        <v>21604</v>
      </c>
      <c r="Q524" s="61">
        <v>19760</v>
      </c>
    </row>
    <row r="525" spans="1:17" x14ac:dyDescent="0.3">
      <c r="A525" s="34">
        <f>IF($B525='Lookup (hidden)'!$F$12,IF($E525='Lookup (hidden)'!$F$13,IF($D525='Lookup (hidden)'!$F$14,IF($F525='Lookup (hidden)'!$F$15,IF($G525='Lookup (hidden)'!$F$16,IF($H525='Lookup (hidden)'!$F$17,1,0),0),0),0),0),0)</f>
        <v>0</v>
      </c>
      <c r="B525" s="60" t="s">
        <v>69</v>
      </c>
      <c r="C525" s="60"/>
      <c r="D525" s="60" t="s">
        <v>37</v>
      </c>
      <c r="E525" s="60" t="s">
        <v>70</v>
      </c>
      <c r="F525" s="152">
        <v>5</v>
      </c>
      <c r="G525" s="60" t="s">
        <v>37</v>
      </c>
      <c r="H525" s="60" t="s">
        <v>81</v>
      </c>
      <c r="I525" s="60" t="s">
        <v>97</v>
      </c>
      <c r="J525" s="61">
        <v>811</v>
      </c>
      <c r="K525" s="61">
        <v>795</v>
      </c>
      <c r="L525" s="61">
        <v>959</v>
      </c>
      <c r="M525" s="61">
        <v>11861</v>
      </c>
      <c r="N525" s="61">
        <v>45045</v>
      </c>
      <c r="O525" s="61">
        <v>42787</v>
      </c>
      <c r="P525" s="61">
        <v>44819</v>
      </c>
      <c r="Q525" s="61">
        <v>49188</v>
      </c>
    </row>
    <row r="526" spans="1:17" x14ac:dyDescent="0.3">
      <c r="A526" s="34">
        <f>IF($B526='Lookup (hidden)'!$F$12,IF($E526='Lookup (hidden)'!$F$13,IF($D526='Lookup (hidden)'!$F$14,IF($F526='Lookup (hidden)'!$F$15,IF($G526='Lookup (hidden)'!$F$16,IF($H526='Lookup (hidden)'!$F$17,1,0),0),0),0),0),0)</f>
        <v>0</v>
      </c>
      <c r="B526" s="60" t="s">
        <v>80</v>
      </c>
      <c r="C526" s="60"/>
      <c r="D526" s="60" t="s">
        <v>37</v>
      </c>
      <c r="E526" s="60" t="s">
        <v>74</v>
      </c>
      <c r="F526" s="60" t="s">
        <v>37</v>
      </c>
      <c r="G526" s="60" t="s">
        <v>63</v>
      </c>
      <c r="H526" s="60" t="s">
        <v>81</v>
      </c>
      <c r="I526" s="60" t="s">
        <v>96</v>
      </c>
      <c r="J526" s="61">
        <v>27121</v>
      </c>
      <c r="K526" s="61">
        <v>26549</v>
      </c>
      <c r="L526" s="61">
        <v>27432</v>
      </c>
      <c r="M526" s="61">
        <v>26681</v>
      </c>
      <c r="N526" s="61">
        <v>14832</v>
      </c>
      <c r="O526" s="61">
        <v>20410</v>
      </c>
      <c r="P526" s="61">
        <v>20503</v>
      </c>
      <c r="Q526" s="61">
        <v>21086</v>
      </c>
    </row>
    <row r="527" spans="1:17" x14ac:dyDescent="0.3">
      <c r="A527" s="34">
        <f>IF($B527='Lookup (hidden)'!$F$12,IF($E527='Lookup (hidden)'!$F$13,IF($D527='Lookup (hidden)'!$F$14,IF($F527='Lookup (hidden)'!$F$15,IF($G527='Lookup (hidden)'!$F$16,IF($H527='Lookup (hidden)'!$F$17,1,0),0),0),0),0),0)</f>
        <v>0</v>
      </c>
      <c r="B527" s="60" t="s">
        <v>80</v>
      </c>
      <c r="C527" s="60"/>
      <c r="D527" s="60" t="s">
        <v>37</v>
      </c>
      <c r="E527" s="60" t="s">
        <v>74</v>
      </c>
      <c r="F527" s="60" t="s">
        <v>37</v>
      </c>
      <c r="G527" s="60" t="s">
        <v>63</v>
      </c>
      <c r="H527" s="60" t="s">
        <v>81</v>
      </c>
      <c r="I527" s="60" t="s">
        <v>97</v>
      </c>
      <c r="J527" s="61">
        <v>1800</v>
      </c>
      <c r="K527" s="61">
        <v>1822</v>
      </c>
      <c r="L527" s="61">
        <v>1981</v>
      </c>
      <c r="M527" s="61">
        <v>4069</v>
      </c>
      <c r="N527" s="61">
        <v>16274</v>
      </c>
      <c r="O527" s="61">
        <v>12081</v>
      </c>
      <c r="P527" s="61">
        <v>13655</v>
      </c>
      <c r="Q527" s="61">
        <v>14570</v>
      </c>
    </row>
    <row r="528" spans="1:17" x14ac:dyDescent="0.3">
      <c r="A528" s="34">
        <f>IF($B528='Lookup (hidden)'!$F$12,IF($E528='Lookup (hidden)'!$F$13,IF($D528='Lookup (hidden)'!$F$14,IF($F528='Lookup (hidden)'!$F$15,IF($G528='Lookup (hidden)'!$F$16,IF($H528='Lookup (hidden)'!$F$17,1,0),0),0),0),0),0)</f>
        <v>0</v>
      </c>
      <c r="B528" s="60" t="s">
        <v>80</v>
      </c>
      <c r="C528" s="60"/>
      <c r="D528" s="60" t="s">
        <v>37</v>
      </c>
      <c r="E528" s="60" t="s">
        <v>70</v>
      </c>
      <c r="F528" s="60" t="s">
        <v>37</v>
      </c>
      <c r="G528" s="60" t="s">
        <v>63</v>
      </c>
      <c r="H528" s="60" t="s">
        <v>81</v>
      </c>
      <c r="I528" s="60" t="s">
        <v>96</v>
      </c>
      <c r="J528" s="61">
        <v>14956</v>
      </c>
      <c r="K528" s="61">
        <v>14460</v>
      </c>
      <c r="L528" s="61">
        <v>14804</v>
      </c>
      <c r="M528" s="61">
        <v>15066</v>
      </c>
      <c r="N528" s="61">
        <v>8841</v>
      </c>
      <c r="O528" s="61">
        <v>10927</v>
      </c>
      <c r="P528" s="61">
        <v>11132</v>
      </c>
      <c r="Q528" s="61">
        <v>11422</v>
      </c>
    </row>
    <row r="529" spans="1:17" x14ac:dyDescent="0.3">
      <c r="A529" s="34">
        <f>IF($B529='Lookup (hidden)'!$F$12,IF($E529='Lookup (hidden)'!$F$13,IF($D529='Lookup (hidden)'!$F$14,IF($F529='Lookup (hidden)'!$F$15,IF($G529='Lookup (hidden)'!$F$16,IF($H529='Lookup (hidden)'!$F$17,1,0),0),0),0),0),0)</f>
        <v>0</v>
      </c>
      <c r="B529" s="60" t="s">
        <v>80</v>
      </c>
      <c r="C529" s="60"/>
      <c r="D529" s="60" t="s">
        <v>37</v>
      </c>
      <c r="E529" s="60" t="s">
        <v>70</v>
      </c>
      <c r="F529" s="60" t="s">
        <v>37</v>
      </c>
      <c r="G529" s="60" t="s">
        <v>63</v>
      </c>
      <c r="H529" s="60" t="s">
        <v>81</v>
      </c>
      <c r="I529" s="60" t="s">
        <v>97</v>
      </c>
      <c r="J529" s="61">
        <v>1175</v>
      </c>
      <c r="K529" s="61">
        <v>1176</v>
      </c>
      <c r="L529" s="61">
        <v>1189</v>
      </c>
      <c r="M529" s="61">
        <v>2211</v>
      </c>
      <c r="N529" s="61">
        <v>8064</v>
      </c>
      <c r="O529" s="61">
        <v>6068</v>
      </c>
      <c r="P529" s="61">
        <v>6627</v>
      </c>
      <c r="Q529" s="61">
        <v>7040</v>
      </c>
    </row>
    <row r="530" spans="1:17" x14ac:dyDescent="0.3">
      <c r="A530" s="34">
        <f>IF($B530='Lookup (hidden)'!$F$12,IF($E530='Lookup (hidden)'!$F$13,IF($D530='Lookup (hidden)'!$F$14,IF($F530='Lookup (hidden)'!$F$15,IF($G530='Lookup (hidden)'!$F$16,IF($H530='Lookup (hidden)'!$F$17,1,0),0),0),0),0),0)</f>
        <v>0</v>
      </c>
      <c r="B530" s="60" t="s">
        <v>80</v>
      </c>
      <c r="C530" s="60"/>
      <c r="D530" s="60" t="s">
        <v>37</v>
      </c>
      <c r="E530" s="60" t="s">
        <v>74</v>
      </c>
      <c r="F530" s="60" t="s">
        <v>37</v>
      </c>
      <c r="G530" s="60" t="s">
        <v>64</v>
      </c>
      <c r="H530" s="60" t="s">
        <v>81</v>
      </c>
      <c r="I530" s="60" t="s">
        <v>96</v>
      </c>
      <c r="J530" s="61">
        <v>159058</v>
      </c>
      <c r="K530" s="61">
        <v>156781</v>
      </c>
      <c r="L530" s="61">
        <v>160007</v>
      </c>
      <c r="M530" s="61">
        <v>159197</v>
      </c>
      <c r="N530" s="61">
        <v>82693</v>
      </c>
      <c r="O530" s="61">
        <v>117772</v>
      </c>
      <c r="P530" s="61">
        <v>117748</v>
      </c>
      <c r="Q530" s="61">
        <v>122000</v>
      </c>
    </row>
    <row r="531" spans="1:17" x14ac:dyDescent="0.3">
      <c r="A531" s="34">
        <f>IF($B531='Lookup (hidden)'!$F$12,IF($E531='Lookup (hidden)'!$F$13,IF($D531='Lookup (hidden)'!$F$14,IF($F531='Lookup (hidden)'!$F$15,IF($G531='Lookup (hidden)'!$F$16,IF($H531='Lookup (hidden)'!$F$17,1,0),0),0),0),0),0)</f>
        <v>0</v>
      </c>
      <c r="B531" s="60" t="s">
        <v>80</v>
      </c>
      <c r="C531" s="60"/>
      <c r="D531" s="60" t="s">
        <v>37</v>
      </c>
      <c r="E531" s="60" t="s">
        <v>74</v>
      </c>
      <c r="F531" s="60" t="s">
        <v>37</v>
      </c>
      <c r="G531" s="60" t="s">
        <v>64</v>
      </c>
      <c r="H531" s="60" t="s">
        <v>81</v>
      </c>
      <c r="I531" s="60" t="s">
        <v>97</v>
      </c>
      <c r="J531" s="61">
        <v>9657</v>
      </c>
      <c r="K531" s="61">
        <v>10621</v>
      </c>
      <c r="L531" s="61">
        <v>10844</v>
      </c>
      <c r="M531" s="61">
        <v>26708</v>
      </c>
      <c r="N531" s="61">
        <v>110293</v>
      </c>
      <c r="O531" s="61">
        <v>84899</v>
      </c>
      <c r="P531" s="61">
        <v>95114</v>
      </c>
      <c r="Q531" s="61">
        <v>102967</v>
      </c>
    </row>
    <row r="532" spans="1:17" x14ac:dyDescent="0.3">
      <c r="A532" s="34">
        <f>IF($B532='Lookup (hidden)'!$F$12,IF($E532='Lookup (hidden)'!$F$13,IF($D532='Lookup (hidden)'!$F$14,IF($F532='Lookup (hidden)'!$F$15,IF($G532='Lookup (hidden)'!$F$16,IF($H532='Lookup (hidden)'!$F$17,1,0),0),0),0),0),0)</f>
        <v>0</v>
      </c>
      <c r="B532" s="60" t="s">
        <v>80</v>
      </c>
      <c r="C532" s="60"/>
      <c r="D532" s="60" t="s">
        <v>37</v>
      </c>
      <c r="E532" s="60" t="s">
        <v>70</v>
      </c>
      <c r="F532" s="60" t="s">
        <v>37</v>
      </c>
      <c r="G532" s="60" t="s">
        <v>64</v>
      </c>
      <c r="H532" s="60" t="s">
        <v>81</v>
      </c>
      <c r="I532" s="60" t="s">
        <v>96</v>
      </c>
      <c r="J532" s="61">
        <v>92866</v>
      </c>
      <c r="K532" s="61">
        <v>91644</v>
      </c>
      <c r="L532" s="61">
        <v>93859</v>
      </c>
      <c r="M532" s="61">
        <v>93399</v>
      </c>
      <c r="N532" s="61">
        <v>51968</v>
      </c>
      <c r="O532" s="61">
        <v>68690</v>
      </c>
      <c r="P532" s="61">
        <v>67996</v>
      </c>
      <c r="Q532" s="61">
        <v>70789</v>
      </c>
    </row>
    <row r="533" spans="1:17" x14ac:dyDescent="0.3">
      <c r="A533" s="34">
        <f>IF($B533='Lookup (hidden)'!$F$12,IF($E533='Lookup (hidden)'!$F$13,IF($D533='Lookup (hidden)'!$F$14,IF($F533='Lookup (hidden)'!$F$15,IF($G533='Lookup (hidden)'!$F$16,IF($H533='Lookup (hidden)'!$F$17,1,0),0),0),0),0),0)</f>
        <v>0</v>
      </c>
      <c r="B533" s="60" t="s">
        <v>80</v>
      </c>
      <c r="C533" s="60"/>
      <c r="D533" s="60" t="s">
        <v>37</v>
      </c>
      <c r="E533" s="60" t="s">
        <v>70</v>
      </c>
      <c r="F533" s="60" t="s">
        <v>37</v>
      </c>
      <c r="G533" s="60" t="s">
        <v>64</v>
      </c>
      <c r="H533" s="60" t="s">
        <v>81</v>
      </c>
      <c r="I533" s="60" t="s">
        <v>97</v>
      </c>
      <c r="J533" s="61">
        <v>6032</v>
      </c>
      <c r="K533" s="61">
        <v>6824</v>
      </c>
      <c r="L533" s="61">
        <v>7065</v>
      </c>
      <c r="M533" s="61">
        <v>13573</v>
      </c>
      <c r="N533" s="61">
        <v>54571</v>
      </c>
      <c r="O533" s="61">
        <v>41718</v>
      </c>
      <c r="P533" s="61">
        <v>46035</v>
      </c>
      <c r="Q533" s="61">
        <v>49844</v>
      </c>
    </row>
    <row r="534" spans="1:17" x14ac:dyDescent="0.3">
      <c r="A534" s="34">
        <f>IF($B534='Lookup (hidden)'!$F$12,IF($E534='Lookup (hidden)'!$F$13,IF($D534='Lookup (hidden)'!$F$14,IF($F534='Lookup (hidden)'!$F$15,IF($G534='Lookup (hidden)'!$F$16,IF($H534='Lookup (hidden)'!$F$17,1,0),0),0),0),0),0)</f>
        <v>0</v>
      </c>
      <c r="B534" s="60" t="s">
        <v>82</v>
      </c>
      <c r="C534" s="60"/>
      <c r="D534" s="60" t="s">
        <v>37</v>
      </c>
      <c r="E534" s="60" t="s">
        <v>74</v>
      </c>
      <c r="F534" s="60" t="s">
        <v>37</v>
      </c>
      <c r="G534" s="60" t="s">
        <v>63</v>
      </c>
      <c r="H534" s="60" t="s">
        <v>81</v>
      </c>
      <c r="I534" s="60" t="s">
        <v>96</v>
      </c>
      <c r="J534" s="61">
        <v>20063</v>
      </c>
      <c r="K534" s="61">
        <v>19709</v>
      </c>
      <c r="L534" s="61">
        <v>20225</v>
      </c>
      <c r="M534" s="61">
        <v>18757</v>
      </c>
      <c r="N534" s="61">
        <v>6045</v>
      </c>
      <c r="O534" s="61">
        <v>7654</v>
      </c>
      <c r="P534" s="61">
        <v>8415</v>
      </c>
      <c r="Q534" s="61">
        <v>9017</v>
      </c>
    </row>
    <row r="535" spans="1:17" x14ac:dyDescent="0.3">
      <c r="A535" s="34">
        <f>IF($B535='Lookup (hidden)'!$F$12,IF($E535='Lookup (hidden)'!$F$13,IF($D535='Lookup (hidden)'!$F$14,IF($F535='Lookup (hidden)'!$F$15,IF($G535='Lookup (hidden)'!$F$16,IF($H535='Lookup (hidden)'!$F$17,1,0),0),0),0),0),0)</f>
        <v>0</v>
      </c>
      <c r="B535" s="60" t="s">
        <v>82</v>
      </c>
      <c r="C535" s="60"/>
      <c r="D535" s="60" t="s">
        <v>37</v>
      </c>
      <c r="E535" s="60" t="s">
        <v>74</v>
      </c>
      <c r="F535" s="60" t="s">
        <v>37</v>
      </c>
      <c r="G535" s="60" t="s">
        <v>63</v>
      </c>
      <c r="H535" s="60" t="s">
        <v>81</v>
      </c>
      <c r="I535" s="60" t="s">
        <v>97</v>
      </c>
      <c r="J535" s="61">
        <v>299</v>
      </c>
      <c r="K535" s="61">
        <v>292</v>
      </c>
      <c r="L535" s="61">
        <v>369</v>
      </c>
      <c r="M535" s="61">
        <v>4753</v>
      </c>
      <c r="N535" s="61">
        <v>18404</v>
      </c>
      <c r="O535" s="61">
        <v>17409</v>
      </c>
      <c r="P535" s="61">
        <v>18649</v>
      </c>
      <c r="Q535" s="61">
        <v>19307</v>
      </c>
    </row>
    <row r="536" spans="1:17" x14ac:dyDescent="0.3">
      <c r="A536" s="34">
        <f>IF($B536='Lookup (hidden)'!$F$12,IF($E536='Lookup (hidden)'!$F$13,IF($D536='Lookup (hidden)'!$F$14,IF($F536='Lookup (hidden)'!$F$15,IF($G536='Lookup (hidden)'!$F$16,IF($H536='Lookup (hidden)'!$F$17,1,0),0),0),0),0),0)</f>
        <v>0</v>
      </c>
      <c r="B536" s="60" t="s">
        <v>82</v>
      </c>
      <c r="C536" s="60"/>
      <c r="D536" s="60" t="s">
        <v>37</v>
      </c>
      <c r="E536" s="60" t="s">
        <v>70</v>
      </c>
      <c r="F536" s="60" t="s">
        <v>37</v>
      </c>
      <c r="G536" s="60" t="s">
        <v>63</v>
      </c>
      <c r="H536" s="60" t="s">
        <v>81</v>
      </c>
      <c r="I536" s="60" t="s">
        <v>96</v>
      </c>
      <c r="J536" s="61">
        <v>10737</v>
      </c>
      <c r="K536" s="61">
        <v>10570</v>
      </c>
      <c r="L536" s="61">
        <v>10876</v>
      </c>
      <c r="M536" s="61">
        <v>10334</v>
      </c>
      <c r="N536" s="61">
        <v>3447</v>
      </c>
      <c r="O536" s="61">
        <v>4211</v>
      </c>
      <c r="P536" s="61">
        <v>4506</v>
      </c>
      <c r="Q536" s="61">
        <v>4869</v>
      </c>
    </row>
    <row r="537" spans="1:17" x14ac:dyDescent="0.3">
      <c r="A537" s="34">
        <f>IF($B537='Lookup (hidden)'!$F$12,IF($E537='Lookup (hidden)'!$F$13,IF($D537='Lookup (hidden)'!$F$14,IF($F537='Lookup (hidden)'!$F$15,IF($G537='Lookup (hidden)'!$F$16,IF($H537='Lookup (hidden)'!$F$17,1,0),0),0),0),0),0)</f>
        <v>0</v>
      </c>
      <c r="B537" s="60" t="s">
        <v>82</v>
      </c>
      <c r="C537" s="60"/>
      <c r="D537" s="60" t="s">
        <v>37</v>
      </c>
      <c r="E537" s="60" t="s">
        <v>70</v>
      </c>
      <c r="F537" s="60" t="s">
        <v>37</v>
      </c>
      <c r="G537" s="60" t="s">
        <v>63</v>
      </c>
      <c r="H537" s="60" t="s">
        <v>81</v>
      </c>
      <c r="I537" s="60" t="s">
        <v>97</v>
      </c>
      <c r="J537" s="61">
        <v>202</v>
      </c>
      <c r="K537" s="61">
        <v>210</v>
      </c>
      <c r="L537" s="61">
        <v>222</v>
      </c>
      <c r="M537" s="61">
        <v>2309</v>
      </c>
      <c r="N537" s="61">
        <v>9028</v>
      </c>
      <c r="O537" s="61">
        <v>8445</v>
      </c>
      <c r="P537" s="61">
        <v>8892</v>
      </c>
      <c r="Q537" s="61">
        <v>9561</v>
      </c>
    </row>
    <row r="538" spans="1:17" x14ac:dyDescent="0.3">
      <c r="A538" s="34">
        <f>IF($B538='Lookup (hidden)'!$F$12,IF($E538='Lookup (hidden)'!$F$13,IF($D538='Lookup (hidden)'!$F$14,IF($F538='Lookup (hidden)'!$F$15,IF($G538='Lookup (hidden)'!$F$16,IF($H538='Lookup (hidden)'!$F$17,1,0),0),0),0),0),0)</f>
        <v>0</v>
      </c>
      <c r="B538" s="60" t="s">
        <v>82</v>
      </c>
      <c r="C538" s="60"/>
      <c r="D538" s="60" t="s">
        <v>37</v>
      </c>
      <c r="E538" s="60" t="s">
        <v>74</v>
      </c>
      <c r="F538" s="60" t="s">
        <v>37</v>
      </c>
      <c r="G538" s="60" t="s">
        <v>64</v>
      </c>
      <c r="H538" s="60" t="s">
        <v>81</v>
      </c>
      <c r="I538" s="60" t="s">
        <v>96</v>
      </c>
      <c r="J538" s="61">
        <v>159933</v>
      </c>
      <c r="K538" s="61">
        <v>158219</v>
      </c>
      <c r="L538" s="61">
        <v>160604</v>
      </c>
      <c r="M538" s="61">
        <v>151475</v>
      </c>
      <c r="N538" s="61">
        <v>47629</v>
      </c>
      <c r="O538" s="61">
        <v>59192</v>
      </c>
      <c r="P538" s="61">
        <v>61519</v>
      </c>
      <c r="Q538" s="61">
        <v>66860</v>
      </c>
    </row>
    <row r="539" spans="1:17" x14ac:dyDescent="0.3">
      <c r="A539" s="34">
        <f>IF($B539='Lookup (hidden)'!$F$12,IF($E539='Lookup (hidden)'!$F$13,IF($D539='Lookup (hidden)'!$F$14,IF($F539='Lookup (hidden)'!$F$15,IF($G539='Lookup (hidden)'!$F$16,IF($H539='Lookup (hidden)'!$F$17,1,0),0),0),0),0),0)</f>
        <v>0</v>
      </c>
      <c r="B539" s="60" t="s">
        <v>82</v>
      </c>
      <c r="C539" s="60"/>
      <c r="D539" s="60" t="s">
        <v>37</v>
      </c>
      <c r="E539" s="60" t="s">
        <v>74</v>
      </c>
      <c r="F539" s="60" t="s">
        <v>37</v>
      </c>
      <c r="G539" s="60" t="s">
        <v>64</v>
      </c>
      <c r="H539" s="60" t="s">
        <v>81</v>
      </c>
      <c r="I539" s="60" t="s">
        <v>97</v>
      </c>
      <c r="J539" s="61">
        <v>2035</v>
      </c>
      <c r="K539" s="61">
        <v>2430</v>
      </c>
      <c r="L539" s="61">
        <v>2999</v>
      </c>
      <c r="M539" s="61">
        <v>38098</v>
      </c>
      <c r="N539" s="61">
        <v>152691</v>
      </c>
      <c r="O539" s="61">
        <v>145543</v>
      </c>
      <c r="P539" s="61">
        <v>154307</v>
      </c>
      <c r="Q539" s="61">
        <v>161082</v>
      </c>
    </row>
    <row r="540" spans="1:17" x14ac:dyDescent="0.3">
      <c r="A540" s="34">
        <f>IF($B540='Lookup (hidden)'!$F$12,IF($E540='Lookup (hidden)'!$F$13,IF($D540='Lookup (hidden)'!$F$14,IF($F540='Lookup (hidden)'!$F$15,IF($G540='Lookup (hidden)'!$F$16,IF($H540='Lookup (hidden)'!$F$17,1,0),0),0),0),0),0)</f>
        <v>0</v>
      </c>
      <c r="B540" s="60" t="s">
        <v>82</v>
      </c>
      <c r="C540" s="60"/>
      <c r="D540" s="60" t="s">
        <v>37</v>
      </c>
      <c r="E540" s="60" t="s">
        <v>70</v>
      </c>
      <c r="F540" s="60" t="s">
        <v>37</v>
      </c>
      <c r="G540" s="60" t="s">
        <v>64</v>
      </c>
      <c r="H540" s="60" t="s">
        <v>81</v>
      </c>
      <c r="I540" s="60" t="s">
        <v>96</v>
      </c>
      <c r="J540" s="61">
        <v>88462</v>
      </c>
      <c r="K540" s="61">
        <v>87741</v>
      </c>
      <c r="L540" s="61">
        <v>89829</v>
      </c>
      <c r="M540" s="61">
        <v>86062</v>
      </c>
      <c r="N540" s="61">
        <v>29347</v>
      </c>
      <c r="O540" s="61">
        <v>35474</v>
      </c>
      <c r="P540" s="61">
        <v>36405</v>
      </c>
      <c r="Q540" s="61">
        <v>38277</v>
      </c>
    </row>
    <row r="541" spans="1:17" x14ac:dyDescent="0.3">
      <c r="A541" s="34">
        <f>IF($B541='Lookup (hidden)'!$F$12,IF($E541='Lookup (hidden)'!$F$13,IF($D541='Lookup (hidden)'!$F$14,IF($F541='Lookup (hidden)'!$F$15,IF($G541='Lookup (hidden)'!$F$16,IF($H541='Lookup (hidden)'!$F$17,1,0),0),0),0),0),0)</f>
        <v>0</v>
      </c>
      <c r="B541" s="60" t="s">
        <v>82</v>
      </c>
      <c r="C541" s="60"/>
      <c r="D541" s="60" t="s">
        <v>37</v>
      </c>
      <c r="E541" s="60" t="s">
        <v>70</v>
      </c>
      <c r="F541" s="60" t="s">
        <v>37</v>
      </c>
      <c r="G541" s="60" t="s">
        <v>64</v>
      </c>
      <c r="H541" s="60" t="s">
        <v>81</v>
      </c>
      <c r="I541" s="60" t="s">
        <v>97</v>
      </c>
      <c r="J541" s="61">
        <v>1141</v>
      </c>
      <c r="K541" s="61">
        <v>1353</v>
      </c>
      <c r="L541" s="61">
        <v>1580</v>
      </c>
      <c r="M541" s="61">
        <v>17663</v>
      </c>
      <c r="N541" s="61">
        <v>76858</v>
      </c>
      <c r="O541" s="61">
        <v>72576</v>
      </c>
      <c r="P541" s="61">
        <v>77270</v>
      </c>
      <c r="Q541" s="61">
        <v>80918</v>
      </c>
    </row>
    <row r="542" spans="1:17" x14ac:dyDescent="0.3">
      <c r="A542" s="34">
        <f>IF($B542='Lookup (hidden)'!$F$12,IF($E542='Lookup (hidden)'!$F$13,IF($D542='Lookup (hidden)'!$F$14,IF($F542='Lookup (hidden)'!$F$15,IF($G542='Lookup (hidden)'!$F$16,IF($H542='Lookup (hidden)'!$F$17,1,0),0),0),0),0),0)</f>
        <v>0</v>
      </c>
      <c r="B542" s="60" t="s">
        <v>73</v>
      </c>
      <c r="C542" s="60"/>
      <c r="D542" s="60" t="s">
        <v>37</v>
      </c>
      <c r="E542" s="60" t="s">
        <v>74</v>
      </c>
      <c r="F542" s="60" t="s">
        <v>37</v>
      </c>
      <c r="G542" s="60" t="s">
        <v>63</v>
      </c>
      <c r="H542" s="60" t="s">
        <v>81</v>
      </c>
      <c r="I542" s="60" t="s">
        <v>96</v>
      </c>
      <c r="J542" s="61">
        <v>8672</v>
      </c>
      <c r="K542" s="61">
        <v>8409</v>
      </c>
      <c r="L542" s="61">
        <v>8668</v>
      </c>
      <c r="M542" s="61">
        <v>8068</v>
      </c>
      <c r="N542" s="61">
        <v>3320</v>
      </c>
      <c r="O542" s="61">
        <v>4989</v>
      </c>
      <c r="P542" s="61">
        <v>4317</v>
      </c>
      <c r="Q542" s="61">
        <v>4513</v>
      </c>
    </row>
    <row r="543" spans="1:17" x14ac:dyDescent="0.3">
      <c r="A543" s="34">
        <f>IF($B543='Lookup (hidden)'!$F$12,IF($E543='Lookup (hidden)'!$F$13,IF($D543='Lookup (hidden)'!$F$14,IF($F543='Lookup (hidden)'!$F$15,IF($G543='Lookup (hidden)'!$F$16,IF($H543='Lookup (hidden)'!$F$17,1,0),0),0),0),0),0)</f>
        <v>0</v>
      </c>
      <c r="B543" s="60" t="s">
        <v>73</v>
      </c>
      <c r="C543" s="60"/>
      <c r="D543" s="60" t="s">
        <v>37</v>
      </c>
      <c r="E543" s="60" t="s">
        <v>74</v>
      </c>
      <c r="F543" s="60" t="s">
        <v>37</v>
      </c>
      <c r="G543" s="60" t="s">
        <v>63</v>
      </c>
      <c r="H543" s="60" t="s">
        <v>81</v>
      </c>
      <c r="I543" s="60" t="s">
        <v>97</v>
      </c>
      <c r="J543" s="61">
        <v>29</v>
      </c>
      <c r="K543" s="61">
        <v>17</v>
      </c>
      <c r="L543" s="61">
        <v>22</v>
      </c>
      <c r="M543" s="61">
        <v>1393</v>
      </c>
      <c r="N543" s="61">
        <v>6342</v>
      </c>
      <c r="O543" s="61">
        <v>4814</v>
      </c>
      <c r="P543" s="61">
        <v>6449</v>
      </c>
      <c r="Q543" s="61">
        <v>6501</v>
      </c>
    </row>
    <row r="544" spans="1:17" x14ac:dyDescent="0.3">
      <c r="A544" s="34">
        <f>IF($B544='Lookup (hidden)'!$F$12,IF($E544='Lookup (hidden)'!$F$13,IF($D544='Lookup (hidden)'!$F$14,IF($F544='Lookup (hidden)'!$F$15,IF($G544='Lookup (hidden)'!$F$16,IF($H544='Lookup (hidden)'!$F$17,1,0),0),0),0),0),0)</f>
        <v>0</v>
      </c>
      <c r="B544" s="60" t="s">
        <v>73</v>
      </c>
      <c r="C544" s="60"/>
      <c r="D544" s="60" t="s">
        <v>37</v>
      </c>
      <c r="E544" s="60" t="s">
        <v>70</v>
      </c>
      <c r="F544" s="60" t="s">
        <v>37</v>
      </c>
      <c r="G544" s="60" t="s">
        <v>63</v>
      </c>
      <c r="H544" s="60" t="s">
        <v>81</v>
      </c>
      <c r="I544" s="60" t="s">
        <v>96</v>
      </c>
      <c r="J544" s="61">
        <v>4649</v>
      </c>
      <c r="K544" s="61">
        <v>4511</v>
      </c>
      <c r="L544" s="61">
        <v>4631</v>
      </c>
      <c r="M544" s="61">
        <v>4303</v>
      </c>
      <c r="N544" s="61">
        <v>1862</v>
      </c>
      <c r="O544" s="61">
        <v>2691</v>
      </c>
      <c r="P544" s="61">
        <v>2385</v>
      </c>
      <c r="Q544" s="61">
        <v>2544</v>
      </c>
    </row>
    <row r="545" spans="1:17" x14ac:dyDescent="0.3">
      <c r="A545" s="34">
        <f>IF($B545='Lookup (hidden)'!$F$12,IF($E545='Lookup (hidden)'!$F$13,IF($D545='Lookup (hidden)'!$F$14,IF($F545='Lookup (hidden)'!$F$15,IF($G545='Lookup (hidden)'!$F$16,IF($H545='Lookup (hidden)'!$F$17,1,0),0),0),0),0),0)</f>
        <v>0</v>
      </c>
      <c r="B545" s="60" t="s">
        <v>73</v>
      </c>
      <c r="C545" s="60"/>
      <c r="D545" s="60" t="s">
        <v>37</v>
      </c>
      <c r="E545" s="60" t="s">
        <v>70</v>
      </c>
      <c r="F545" s="60" t="s">
        <v>37</v>
      </c>
      <c r="G545" s="60" t="s">
        <v>63</v>
      </c>
      <c r="H545" s="60" t="s">
        <v>81</v>
      </c>
      <c r="I545" s="60" t="s">
        <v>97</v>
      </c>
      <c r="J545" s="61">
        <v>20</v>
      </c>
      <c r="K545" s="61">
        <v>15</v>
      </c>
      <c r="L545" s="61">
        <v>12</v>
      </c>
      <c r="M545" s="61">
        <v>701</v>
      </c>
      <c r="N545" s="61">
        <v>3111</v>
      </c>
      <c r="O545" s="61">
        <v>2296</v>
      </c>
      <c r="P545" s="61">
        <v>3072</v>
      </c>
      <c r="Q545" s="61">
        <v>3065</v>
      </c>
    </row>
    <row r="546" spans="1:17" x14ac:dyDescent="0.3">
      <c r="A546" s="34">
        <f>IF($B546='Lookup (hidden)'!$F$12,IF($E546='Lookup (hidden)'!$F$13,IF($D546='Lookup (hidden)'!$F$14,IF($F546='Lookup (hidden)'!$F$15,IF($G546='Lookup (hidden)'!$F$16,IF($H546='Lookup (hidden)'!$F$17,1,0),0),0),0),0),0)</f>
        <v>0</v>
      </c>
      <c r="B546" s="60" t="s">
        <v>73</v>
      </c>
      <c r="C546" s="60"/>
      <c r="D546" s="60" t="s">
        <v>37</v>
      </c>
      <c r="E546" s="60" t="s">
        <v>74</v>
      </c>
      <c r="F546" s="60" t="s">
        <v>37</v>
      </c>
      <c r="G546" s="60" t="s">
        <v>64</v>
      </c>
      <c r="H546" s="60" t="s">
        <v>81</v>
      </c>
      <c r="I546" s="60" t="s">
        <v>96</v>
      </c>
      <c r="J546" s="61">
        <v>31633</v>
      </c>
      <c r="K546" s="61">
        <v>30690</v>
      </c>
      <c r="L546" s="61">
        <v>31914</v>
      </c>
      <c r="M546" s="61">
        <v>29483</v>
      </c>
      <c r="N546" s="61">
        <v>12351</v>
      </c>
      <c r="O546" s="61">
        <v>18881</v>
      </c>
      <c r="P546" s="61">
        <v>18014</v>
      </c>
      <c r="Q546" s="61">
        <v>16422</v>
      </c>
    </row>
    <row r="547" spans="1:17" x14ac:dyDescent="0.3">
      <c r="A547" s="34">
        <f>IF($B547='Lookup (hidden)'!$F$12,IF($E547='Lookup (hidden)'!$F$13,IF($D547='Lookup (hidden)'!$F$14,IF($F547='Lookup (hidden)'!$F$15,IF($G547='Lookup (hidden)'!$F$16,IF($H547='Lookup (hidden)'!$F$17,1,0),0),0),0),0),0)</f>
        <v>0</v>
      </c>
      <c r="B547" s="60" t="s">
        <v>73</v>
      </c>
      <c r="C547" s="60"/>
      <c r="D547" s="60" t="s">
        <v>37</v>
      </c>
      <c r="E547" s="60" t="s">
        <v>74</v>
      </c>
      <c r="F547" s="60" t="s">
        <v>37</v>
      </c>
      <c r="G547" s="60" t="s">
        <v>64</v>
      </c>
      <c r="H547" s="60" t="s">
        <v>81</v>
      </c>
      <c r="I547" s="60" t="s">
        <v>97</v>
      </c>
      <c r="J547" s="61">
        <v>25</v>
      </c>
      <c r="K547" s="61">
        <v>25</v>
      </c>
      <c r="L547" s="61">
        <v>31</v>
      </c>
      <c r="M547" s="61">
        <v>5901</v>
      </c>
      <c r="N547" s="61">
        <v>24087</v>
      </c>
      <c r="O547" s="61">
        <v>19410</v>
      </c>
      <c r="P547" s="61">
        <v>25419</v>
      </c>
      <c r="Q547" s="61">
        <v>25607</v>
      </c>
    </row>
    <row r="548" spans="1:17" x14ac:dyDescent="0.3">
      <c r="A548" s="34">
        <f>IF($B548='Lookup (hidden)'!$F$12,IF($E548='Lookup (hidden)'!$F$13,IF($D548='Lookup (hidden)'!$F$14,IF($F548='Lookup (hidden)'!$F$15,IF($G548='Lookup (hidden)'!$F$16,IF($H548='Lookup (hidden)'!$F$17,1,0),0),0),0),0),0)</f>
        <v>0</v>
      </c>
      <c r="B548" s="60" t="s">
        <v>73</v>
      </c>
      <c r="C548" s="60"/>
      <c r="D548" s="60" t="s">
        <v>37</v>
      </c>
      <c r="E548" s="60" t="s">
        <v>70</v>
      </c>
      <c r="F548" s="60" t="s">
        <v>37</v>
      </c>
      <c r="G548" s="60" t="s">
        <v>64</v>
      </c>
      <c r="H548" s="60" t="s">
        <v>81</v>
      </c>
      <c r="I548" s="60" t="s">
        <v>96</v>
      </c>
      <c r="J548" s="61">
        <v>18161</v>
      </c>
      <c r="K548" s="61">
        <v>17521</v>
      </c>
      <c r="L548" s="61">
        <v>18541</v>
      </c>
      <c r="M548" s="61">
        <v>17231</v>
      </c>
      <c r="N548" s="61">
        <v>7743</v>
      </c>
      <c r="O548" s="61">
        <v>11230</v>
      </c>
      <c r="P548" s="61">
        <v>11094</v>
      </c>
      <c r="Q548" s="61">
        <v>10148</v>
      </c>
    </row>
    <row r="549" spans="1:17" x14ac:dyDescent="0.3">
      <c r="A549" s="34">
        <f>IF($B549='Lookup (hidden)'!$F$12,IF($E549='Lookup (hidden)'!$F$13,IF($D549='Lookup (hidden)'!$F$14,IF($F549='Lookup (hidden)'!$F$15,IF($G549='Lookup (hidden)'!$F$16,IF($H549='Lookup (hidden)'!$F$17,1,0),0),0),0),0),0)</f>
        <v>0</v>
      </c>
      <c r="B549" s="60" t="s">
        <v>73</v>
      </c>
      <c r="C549" s="60"/>
      <c r="D549" s="60" t="s">
        <v>37</v>
      </c>
      <c r="E549" s="60" t="s">
        <v>70</v>
      </c>
      <c r="F549" s="60" t="s">
        <v>37</v>
      </c>
      <c r="G549" s="60" t="s">
        <v>64</v>
      </c>
      <c r="H549" s="60" t="s">
        <v>81</v>
      </c>
      <c r="I549" s="60" t="s">
        <v>97</v>
      </c>
      <c r="J549" s="61">
        <v>11</v>
      </c>
      <c r="K549" s="61">
        <v>24</v>
      </c>
      <c r="L549" s="61">
        <v>10</v>
      </c>
      <c r="M549" s="61">
        <v>2996</v>
      </c>
      <c r="N549" s="61">
        <v>12108</v>
      </c>
      <c r="O549" s="61">
        <v>9412</v>
      </c>
      <c r="P549" s="61">
        <v>12454</v>
      </c>
      <c r="Q549" s="61">
        <v>12819</v>
      </c>
    </row>
    <row r="550" spans="1:17" x14ac:dyDescent="0.3">
      <c r="A550" s="34">
        <f>IF($B550='Lookup (hidden)'!$F$12,IF($E550='Lookup (hidden)'!$F$13,IF($D550='Lookup (hidden)'!$F$14,IF($F550='Lookup (hidden)'!$F$15,IF($G550='Lookup (hidden)'!$F$16,IF($H550='Lookup (hidden)'!$F$17,1,0),0),0),0),0),0)</f>
        <v>0</v>
      </c>
      <c r="B550" s="60" t="s">
        <v>69</v>
      </c>
      <c r="C550" s="60"/>
      <c r="D550" s="60" t="s">
        <v>37</v>
      </c>
      <c r="E550" s="60" t="s">
        <v>74</v>
      </c>
      <c r="F550" s="60" t="s">
        <v>37</v>
      </c>
      <c r="G550" s="60" t="s">
        <v>63</v>
      </c>
      <c r="H550" s="60" t="s">
        <v>81</v>
      </c>
      <c r="I550" s="60" t="s">
        <v>96</v>
      </c>
      <c r="J550" s="61">
        <v>38421</v>
      </c>
      <c r="K550" s="61">
        <v>36984</v>
      </c>
      <c r="L550" s="61">
        <v>38447</v>
      </c>
      <c r="M550" s="61">
        <v>34465</v>
      </c>
      <c r="N550" s="61">
        <v>8738</v>
      </c>
      <c r="O550" s="61">
        <v>14471</v>
      </c>
      <c r="P550" s="61">
        <v>16044</v>
      </c>
      <c r="Q550" s="61">
        <v>14738</v>
      </c>
    </row>
    <row r="551" spans="1:17" x14ac:dyDescent="0.3">
      <c r="A551" s="34">
        <f>IF($B551='Lookup (hidden)'!$F$12,IF($E551='Lookup (hidden)'!$F$13,IF($D551='Lookup (hidden)'!$F$14,IF($F551='Lookup (hidden)'!$F$15,IF($G551='Lookup (hidden)'!$F$16,IF($H551='Lookup (hidden)'!$F$17,1,0),0),0),0),0),0)</f>
        <v>0</v>
      </c>
      <c r="B551" s="60" t="s">
        <v>69</v>
      </c>
      <c r="C551" s="60"/>
      <c r="D551" s="60" t="s">
        <v>37</v>
      </c>
      <c r="E551" s="60" t="s">
        <v>74</v>
      </c>
      <c r="F551" s="60" t="s">
        <v>37</v>
      </c>
      <c r="G551" s="60" t="s">
        <v>63</v>
      </c>
      <c r="H551" s="60" t="s">
        <v>81</v>
      </c>
      <c r="I551" s="60" t="s">
        <v>97</v>
      </c>
      <c r="J551" s="61">
        <v>890</v>
      </c>
      <c r="K551" s="61">
        <v>911</v>
      </c>
      <c r="L551" s="61">
        <v>1044</v>
      </c>
      <c r="M551" s="61">
        <v>8249</v>
      </c>
      <c r="N551" s="61">
        <v>30142</v>
      </c>
      <c r="O551" s="61">
        <v>28317</v>
      </c>
      <c r="P551" s="61">
        <v>30613</v>
      </c>
      <c r="Q551" s="61">
        <v>34980</v>
      </c>
    </row>
    <row r="552" spans="1:17" x14ac:dyDescent="0.3">
      <c r="A552" s="34">
        <f>IF($B552='Lookup (hidden)'!$F$12,IF($E552='Lookup (hidden)'!$F$13,IF($D552='Lookup (hidden)'!$F$14,IF($F552='Lookup (hidden)'!$F$15,IF($G552='Lookup (hidden)'!$F$16,IF($H552='Lookup (hidden)'!$F$17,1,0),0),0),0),0),0)</f>
        <v>0</v>
      </c>
      <c r="B552" s="60" t="s">
        <v>69</v>
      </c>
      <c r="C552" s="60"/>
      <c r="D552" s="60" t="s">
        <v>37</v>
      </c>
      <c r="E552" s="60" t="s">
        <v>70</v>
      </c>
      <c r="F552" s="60" t="s">
        <v>37</v>
      </c>
      <c r="G552" s="60" t="s">
        <v>63</v>
      </c>
      <c r="H552" s="60" t="s">
        <v>81</v>
      </c>
      <c r="I552" s="60" t="s">
        <v>96</v>
      </c>
      <c r="J552" s="61">
        <v>22513</v>
      </c>
      <c r="K552" s="61">
        <v>21705</v>
      </c>
      <c r="L552" s="61">
        <v>22345</v>
      </c>
      <c r="M552" s="61">
        <v>20613</v>
      </c>
      <c r="N552" s="61">
        <v>5872</v>
      </c>
      <c r="O552" s="61">
        <v>9143</v>
      </c>
      <c r="P552" s="61">
        <v>9852</v>
      </c>
      <c r="Q552" s="61">
        <v>9070</v>
      </c>
    </row>
    <row r="553" spans="1:17" x14ac:dyDescent="0.3">
      <c r="A553" s="34">
        <f>IF($B553='Lookup (hidden)'!$F$12,IF($E553='Lookup (hidden)'!$F$13,IF($D553='Lookup (hidden)'!$F$14,IF($F553='Lookup (hidden)'!$F$15,IF($G553='Lookup (hidden)'!$F$16,IF($H553='Lookup (hidden)'!$F$17,1,0),0),0),0),0),0)</f>
        <v>0</v>
      </c>
      <c r="B553" s="60" t="s">
        <v>69</v>
      </c>
      <c r="C553" s="60"/>
      <c r="D553" s="60" t="s">
        <v>37</v>
      </c>
      <c r="E553" s="60" t="s">
        <v>70</v>
      </c>
      <c r="F553" s="60" t="s">
        <v>37</v>
      </c>
      <c r="G553" s="60" t="s">
        <v>63</v>
      </c>
      <c r="H553" s="60" t="s">
        <v>81</v>
      </c>
      <c r="I553" s="60" t="s">
        <v>97</v>
      </c>
      <c r="J553" s="61">
        <v>689</v>
      </c>
      <c r="K553" s="61">
        <v>659</v>
      </c>
      <c r="L553" s="61">
        <v>787</v>
      </c>
      <c r="M553" s="61">
        <v>4348</v>
      </c>
      <c r="N553" s="61">
        <v>15849</v>
      </c>
      <c r="O553" s="61">
        <v>14479</v>
      </c>
      <c r="P553" s="61">
        <v>15535</v>
      </c>
      <c r="Q553" s="61">
        <v>17637</v>
      </c>
    </row>
    <row r="554" spans="1:17" x14ac:dyDescent="0.3">
      <c r="A554" s="34">
        <f>IF($B554='Lookup (hidden)'!$F$12,IF($E554='Lookup (hidden)'!$F$13,IF($D554='Lookup (hidden)'!$F$14,IF($F554='Lookup (hidden)'!$F$15,IF($G554='Lookup (hidden)'!$F$16,IF($H554='Lookup (hidden)'!$F$17,1,0),0),0),0),0),0)</f>
        <v>0</v>
      </c>
      <c r="B554" s="60" t="s">
        <v>69</v>
      </c>
      <c r="C554" s="60"/>
      <c r="D554" s="60" t="s">
        <v>37</v>
      </c>
      <c r="E554" s="60" t="s">
        <v>74</v>
      </c>
      <c r="F554" s="60" t="s">
        <v>37</v>
      </c>
      <c r="G554" s="60" t="s">
        <v>64</v>
      </c>
      <c r="H554" s="60" t="s">
        <v>81</v>
      </c>
      <c r="I554" s="60" t="s">
        <v>96</v>
      </c>
      <c r="J554" s="61">
        <v>421308</v>
      </c>
      <c r="K554" s="61">
        <v>405589</v>
      </c>
      <c r="L554" s="61">
        <v>416651</v>
      </c>
      <c r="M554" s="61">
        <v>382858</v>
      </c>
      <c r="N554" s="61">
        <v>101007</v>
      </c>
      <c r="O554" s="61">
        <v>156922</v>
      </c>
      <c r="P554" s="61">
        <v>169960</v>
      </c>
      <c r="Q554" s="61">
        <v>155218</v>
      </c>
    </row>
    <row r="555" spans="1:17" x14ac:dyDescent="0.3">
      <c r="A555" s="34">
        <f>IF($B555='Lookup (hidden)'!$F$12,IF($E555='Lookup (hidden)'!$F$13,IF($D555='Lookup (hidden)'!$F$14,IF($F555='Lookup (hidden)'!$F$15,IF($G555='Lookup (hidden)'!$F$16,IF($H555='Lookup (hidden)'!$F$17,1,0),0),0),0),0),0)</f>
        <v>0</v>
      </c>
      <c r="B555" s="60" t="s">
        <v>69</v>
      </c>
      <c r="C555" s="60"/>
      <c r="D555" s="60" t="s">
        <v>37</v>
      </c>
      <c r="E555" s="60" t="s">
        <v>74</v>
      </c>
      <c r="F555" s="60" t="s">
        <v>37</v>
      </c>
      <c r="G555" s="60" t="s">
        <v>64</v>
      </c>
      <c r="H555" s="60" t="s">
        <v>81</v>
      </c>
      <c r="I555" s="60" t="s">
        <v>97</v>
      </c>
      <c r="J555" s="61">
        <v>5753</v>
      </c>
      <c r="K555" s="61">
        <v>5853</v>
      </c>
      <c r="L555" s="61">
        <v>6654</v>
      </c>
      <c r="M555" s="61">
        <v>97810</v>
      </c>
      <c r="N555" s="61">
        <v>361927</v>
      </c>
      <c r="O555" s="61">
        <v>347229</v>
      </c>
      <c r="P555" s="61">
        <v>363152</v>
      </c>
      <c r="Q555" s="61">
        <v>400227</v>
      </c>
    </row>
    <row r="556" spans="1:17" x14ac:dyDescent="0.3">
      <c r="A556" s="34">
        <f>IF($B556='Lookup (hidden)'!$F$12,IF($E556='Lookup (hidden)'!$F$13,IF($D556='Lookup (hidden)'!$F$14,IF($F556='Lookup (hidden)'!$F$15,IF($G556='Lookup (hidden)'!$F$16,IF($H556='Lookup (hidden)'!$F$17,1,0),0),0),0),0),0)</f>
        <v>0</v>
      </c>
      <c r="B556" s="60" t="s">
        <v>69</v>
      </c>
      <c r="C556" s="60"/>
      <c r="D556" s="60" t="s">
        <v>37</v>
      </c>
      <c r="E556" s="60" t="s">
        <v>70</v>
      </c>
      <c r="F556" s="60" t="s">
        <v>37</v>
      </c>
      <c r="G556" s="60" t="s">
        <v>64</v>
      </c>
      <c r="H556" s="60" t="s">
        <v>81</v>
      </c>
      <c r="I556" s="60" t="s">
        <v>96</v>
      </c>
      <c r="J556" s="61">
        <v>250341</v>
      </c>
      <c r="K556" s="61">
        <v>241502</v>
      </c>
      <c r="L556" s="61">
        <v>249563</v>
      </c>
      <c r="M556" s="61">
        <v>232306</v>
      </c>
      <c r="N556" s="61">
        <v>68512</v>
      </c>
      <c r="O556" s="61">
        <v>99161</v>
      </c>
      <c r="P556" s="61">
        <v>105755</v>
      </c>
      <c r="Q556" s="61">
        <v>97534</v>
      </c>
    </row>
    <row r="557" spans="1:17" x14ac:dyDescent="0.3">
      <c r="A557" s="34">
        <f>IF($B557='Lookup (hidden)'!$F$12,IF($E557='Lookup (hidden)'!$F$13,IF($D557='Lookup (hidden)'!$F$14,IF($F557='Lookup (hidden)'!$F$15,IF($G557='Lookup (hidden)'!$F$16,IF($H557='Lookup (hidden)'!$F$17,1,0),0),0),0),0),0)</f>
        <v>0</v>
      </c>
      <c r="B557" s="60" t="s">
        <v>69</v>
      </c>
      <c r="C557" s="60"/>
      <c r="D557" s="60" t="s">
        <v>37</v>
      </c>
      <c r="E557" s="60" t="s">
        <v>70</v>
      </c>
      <c r="F557" s="60" t="s">
        <v>37</v>
      </c>
      <c r="G557" s="60" t="s">
        <v>64</v>
      </c>
      <c r="H557" s="60" t="s">
        <v>81</v>
      </c>
      <c r="I557" s="60" t="s">
        <v>97</v>
      </c>
      <c r="J557" s="61">
        <v>3821</v>
      </c>
      <c r="K557" s="61">
        <v>3941</v>
      </c>
      <c r="L557" s="61">
        <v>4366</v>
      </c>
      <c r="M557" s="61">
        <v>50551</v>
      </c>
      <c r="N557" s="61">
        <v>193791</v>
      </c>
      <c r="O557" s="61">
        <v>181406</v>
      </c>
      <c r="P557" s="61">
        <v>188476</v>
      </c>
      <c r="Q557" s="61">
        <v>208145</v>
      </c>
    </row>
    <row r="558" spans="1:17" x14ac:dyDescent="0.3">
      <c r="A558" s="34">
        <f>IF($B558='Lookup (hidden)'!$F$12,IF($E558='Lookup (hidden)'!$F$13,IF($D558='Lookup (hidden)'!$F$14,IF($F558='Lookup (hidden)'!$F$15,IF($G558='Lookup (hidden)'!$F$16,IF($H558='Lookup (hidden)'!$F$17,1,0),0),0),0),0),0)</f>
        <v>0</v>
      </c>
      <c r="B558" s="60" t="s">
        <v>80</v>
      </c>
      <c r="C558" s="60"/>
      <c r="D558" s="60" t="s">
        <v>37</v>
      </c>
      <c r="E558" s="60" t="s">
        <v>74</v>
      </c>
      <c r="F558" s="60" t="s">
        <v>37</v>
      </c>
      <c r="G558" s="60" t="s">
        <v>37</v>
      </c>
      <c r="H558" s="60" t="s">
        <v>72</v>
      </c>
      <c r="I558" s="60" t="s">
        <v>96</v>
      </c>
      <c r="J558" s="61">
        <v>165829</v>
      </c>
      <c r="K558" s="61">
        <v>163795</v>
      </c>
      <c r="L558" s="61">
        <v>167664</v>
      </c>
      <c r="M558" s="61">
        <v>166233</v>
      </c>
      <c r="N558" s="61">
        <v>88054</v>
      </c>
      <c r="O558" s="61">
        <v>127283</v>
      </c>
      <c r="P558" s="61">
        <v>126663</v>
      </c>
      <c r="Q558" s="61">
        <v>130630</v>
      </c>
    </row>
    <row r="559" spans="1:17" x14ac:dyDescent="0.3">
      <c r="A559" s="34">
        <f>IF($B559='Lookup (hidden)'!$F$12,IF($E559='Lookup (hidden)'!$F$13,IF($D559='Lookup (hidden)'!$F$14,IF($F559='Lookup (hidden)'!$F$15,IF($G559='Lookup (hidden)'!$F$16,IF($H559='Lookup (hidden)'!$F$17,1,0),0),0),0),0),0)</f>
        <v>0</v>
      </c>
      <c r="B559" s="60" t="s">
        <v>80</v>
      </c>
      <c r="C559" s="60"/>
      <c r="D559" s="60" t="s">
        <v>37</v>
      </c>
      <c r="E559" s="60" t="s">
        <v>74</v>
      </c>
      <c r="F559" s="60" t="s">
        <v>37</v>
      </c>
      <c r="G559" s="60" t="s">
        <v>37</v>
      </c>
      <c r="H559" s="60" t="s">
        <v>72</v>
      </c>
      <c r="I559" s="60" t="s">
        <v>97</v>
      </c>
      <c r="J559" s="61">
        <v>8903</v>
      </c>
      <c r="K559" s="61">
        <v>9933</v>
      </c>
      <c r="L559" s="61">
        <v>10136</v>
      </c>
      <c r="M559" s="61">
        <v>25040</v>
      </c>
      <c r="N559" s="61">
        <v>107251</v>
      </c>
      <c r="O559" s="61">
        <v>78925</v>
      </c>
      <c r="P559" s="61">
        <v>89819</v>
      </c>
      <c r="Q559" s="61">
        <v>96706</v>
      </c>
    </row>
    <row r="560" spans="1:17" x14ac:dyDescent="0.3">
      <c r="A560" s="34">
        <f>IF($B560='Lookup (hidden)'!$F$12,IF($E560='Lookup (hidden)'!$F$13,IF($D560='Lookup (hidden)'!$F$14,IF($F560='Lookup (hidden)'!$F$15,IF($G560='Lookup (hidden)'!$F$16,IF($H560='Lookup (hidden)'!$F$17,1,0),0),0),0),0),0)</f>
        <v>0</v>
      </c>
      <c r="B560" s="60" t="s">
        <v>80</v>
      </c>
      <c r="C560" s="60"/>
      <c r="D560" s="60" t="s">
        <v>37</v>
      </c>
      <c r="E560" s="60" t="s">
        <v>70</v>
      </c>
      <c r="F560" s="60" t="s">
        <v>37</v>
      </c>
      <c r="G560" s="60" t="s">
        <v>37</v>
      </c>
      <c r="H560" s="60" t="s">
        <v>72</v>
      </c>
      <c r="I560" s="60" t="s">
        <v>96</v>
      </c>
      <c r="J560" s="61">
        <v>91721</v>
      </c>
      <c r="K560" s="61">
        <v>90822</v>
      </c>
      <c r="L560" s="61">
        <v>92966</v>
      </c>
      <c r="M560" s="61">
        <v>93172</v>
      </c>
      <c r="N560" s="61">
        <v>52460</v>
      </c>
      <c r="O560" s="61">
        <v>70035</v>
      </c>
      <c r="P560" s="61">
        <v>69148</v>
      </c>
      <c r="Q560" s="61">
        <v>71762</v>
      </c>
    </row>
    <row r="561" spans="1:17" x14ac:dyDescent="0.3">
      <c r="A561" s="34">
        <f>IF($B561='Lookup (hidden)'!$F$12,IF($E561='Lookup (hidden)'!$F$13,IF($D561='Lookup (hidden)'!$F$14,IF($F561='Lookup (hidden)'!$F$15,IF($G561='Lookup (hidden)'!$F$16,IF($H561='Lookup (hidden)'!$F$17,1,0),0),0),0),0),0)</f>
        <v>0</v>
      </c>
      <c r="B561" s="60" t="s">
        <v>80</v>
      </c>
      <c r="C561" s="60"/>
      <c r="D561" s="60" t="s">
        <v>37</v>
      </c>
      <c r="E561" s="60" t="s">
        <v>70</v>
      </c>
      <c r="F561" s="60" t="s">
        <v>37</v>
      </c>
      <c r="G561" s="60" t="s">
        <v>37</v>
      </c>
      <c r="H561" s="60" t="s">
        <v>72</v>
      </c>
      <c r="I561" s="60" t="s">
        <v>97</v>
      </c>
      <c r="J561" s="61">
        <v>5241</v>
      </c>
      <c r="K561" s="61">
        <v>6013</v>
      </c>
      <c r="L561" s="61">
        <v>6225</v>
      </c>
      <c r="M561" s="61">
        <v>11948</v>
      </c>
      <c r="N561" s="61">
        <v>49439</v>
      </c>
      <c r="O561" s="61">
        <v>36354</v>
      </c>
      <c r="P561" s="61">
        <v>40946</v>
      </c>
      <c r="Q561" s="61">
        <v>44087</v>
      </c>
    </row>
    <row r="562" spans="1:17" x14ac:dyDescent="0.3">
      <c r="A562" s="34">
        <f>IF($B562='Lookup (hidden)'!$F$12,IF($E562='Lookup (hidden)'!$F$13,IF($D562='Lookup (hidden)'!$F$14,IF($F562='Lookup (hidden)'!$F$15,IF($G562='Lookup (hidden)'!$F$16,IF($H562='Lookup (hidden)'!$F$17,1,0),0),0),0),0),0)</f>
        <v>0</v>
      </c>
      <c r="B562" s="60" t="s">
        <v>80</v>
      </c>
      <c r="C562" s="60"/>
      <c r="D562" s="60" t="s">
        <v>37</v>
      </c>
      <c r="E562" s="60" t="s">
        <v>74</v>
      </c>
      <c r="F562" s="60" t="s">
        <v>37</v>
      </c>
      <c r="G562" s="60" t="s">
        <v>37</v>
      </c>
      <c r="H562" s="60" t="s">
        <v>76</v>
      </c>
      <c r="I562" s="60" t="s">
        <v>96</v>
      </c>
      <c r="J562" s="61">
        <v>32790</v>
      </c>
      <c r="K562" s="61">
        <v>31739</v>
      </c>
      <c r="L562" s="61">
        <v>32503</v>
      </c>
      <c r="M562" s="61">
        <v>31762</v>
      </c>
      <c r="N562" s="61">
        <v>14544</v>
      </c>
      <c r="O562" s="61">
        <v>17832</v>
      </c>
      <c r="P562" s="61">
        <v>18422</v>
      </c>
      <c r="Q562" s="61">
        <v>18367</v>
      </c>
    </row>
    <row r="563" spans="1:17" x14ac:dyDescent="0.3">
      <c r="A563" s="34">
        <f>IF($B563='Lookup (hidden)'!$F$12,IF($E563='Lookup (hidden)'!$F$13,IF($D563='Lookup (hidden)'!$F$14,IF($F563='Lookup (hidden)'!$F$15,IF($G563='Lookup (hidden)'!$F$16,IF($H563='Lookup (hidden)'!$F$17,1,0),0),0),0),0),0)</f>
        <v>0</v>
      </c>
      <c r="B563" s="60" t="s">
        <v>80</v>
      </c>
      <c r="C563" s="60"/>
      <c r="D563" s="60" t="s">
        <v>37</v>
      </c>
      <c r="E563" s="60" t="s">
        <v>74</v>
      </c>
      <c r="F563" s="60" t="s">
        <v>37</v>
      </c>
      <c r="G563" s="60" t="s">
        <v>37</v>
      </c>
      <c r="H563" s="60" t="s">
        <v>76</v>
      </c>
      <c r="I563" s="60" t="s">
        <v>97</v>
      </c>
      <c r="J563" s="61">
        <v>2897</v>
      </c>
      <c r="K563" s="61">
        <v>2810</v>
      </c>
      <c r="L563" s="61">
        <v>3031</v>
      </c>
      <c r="M563" s="61">
        <v>6390</v>
      </c>
      <c r="N563" s="61">
        <v>25268</v>
      </c>
      <c r="O563" s="61">
        <v>21976</v>
      </c>
      <c r="P563" s="61">
        <v>23518</v>
      </c>
      <c r="Q563" s="61">
        <v>25411</v>
      </c>
    </row>
    <row r="564" spans="1:17" x14ac:dyDescent="0.3">
      <c r="A564" s="34">
        <f>IF($B564='Lookup (hidden)'!$F$12,IF($E564='Lookup (hidden)'!$F$13,IF($D564='Lookup (hidden)'!$F$14,IF($F564='Lookup (hidden)'!$F$15,IF($G564='Lookup (hidden)'!$F$16,IF($H564='Lookup (hidden)'!$F$17,1,0),0),0),0),0),0)</f>
        <v>0</v>
      </c>
      <c r="B564" s="60" t="s">
        <v>80</v>
      </c>
      <c r="C564" s="60"/>
      <c r="D564" s="60" t="s">
        <v>37</v>
      </c>
      <c r="E564" s="60" t="s">
        <v>70</v>
      </c>
      <c r="F564" s="60" t="s">
        <v>37</v>
      </c>
      <c r="G564" s="60" t="s">
        <v>37</v>
      </c>
      <c r="H564" s="60" t="s">
        <v>76</v>
      </c>
      <c r="I564" s="60" t="s">
        <v>96</v>
      </c>
      <c r="J564" s="61">
        <v>23011</v>
      </c>
      <c r="K564" s="61">
        <v>22381</v>
      </c>
      <c r="L564" s="61">
        <v>22898</v>
      </c>
      <c r="M564" s="61">
        <v>22514</v>
      </c>
      <c r="N564" s="61">
        <v>12065</v>
      </c>
      <c r="O564" s="61">
        <v>14309</v>
      </c>
      <c r="P564" s="61">
        <v>14595</v>
      </c>
      <c r="Q564" s="61">
        <v>14328</v>
      </c>
    </row>
    <row r="565" spans="1:17" x14ac:dyDescent="0.3">
      <c r="A565" s="34">
        <f>IF($B565='Lookup (hidden)'!$F$12,IF($E565='Lookup (hidden)'!$F$13,IF($D565='Lookup (hidden)'!$F$14,IF($F565='Lookup (hidden)'!$F$15,IF($G565='Lookup (hidden)'!$F$16,IF($H565='Lookup (hidden)'!$F$17,1,0),0),0),0),0),0)</f>
        <v>0</v>
      </c>
      <c r="B565" s="60" t="s">
        <v>80</v>
      </c>
      <c r="C565" s="60"/>
      <c r="D565" s="60" t="s">
        <v>37</v>
      </c>
      <c r="E565" s="60" t="s">
        <v>70</v>
      </c>
      <c r="F565" s="60" t="s">
        <v>37</v>
      </c>
      <c r="G565" s="60" t="s">
        <v>37</v>
      </c>
      <c r="H565" s="60" t="s">
        <v>76</v>
      </c>
      <c r="I565" s="60" t="s">
        <v>97</v>
      </c>
      <c r="J565" s="61">
        <v>2096</v>
      </c>
      <c r="K565" s="61">
        <v>2166</v>
      </c>
      <c r="L565" s="61">
        <v>2165</v>
      </c>
      <c r="M565" s="61">
        <v>4034</v>
      </c>
      <c r="N565" s="61">
        <v>15121</v>
      </c>
      <c r="O565" s="61">
        <v>12805</v>
      </c>
      <c r="P565" s="61">
        <v>13242</v>
      </c>
      <c r="Q565" s="61">
        <v>14335</v>
      </c>
    </row>
    <row r="566" spans="1:17" x14ac:dyDescent="0.3">
      <c r="A566" s="34">
        <f>IF($B566='Lookup (hidden)'!$F$12,IF($E566='Lookup (hidden)'!$F$13,IF($D566='Lookup (hidden)'!$F$14,IF($F566='Lookup (hidden)'!$F$15,IF($G566='Lookup (hidden)'!$F$16,IF($H566='Lookup (hidden)'!$F$17,1,0),0),0),0),0),0)</f>
        <v>0</v>
      </c>
      <c r="B566" s="60" t="s">
        <v>80</v>
      </c>
      <c r="C566" s="60"/>
      <c r="D566" s="60" t="s">
        <v>37</v>
      </c>
      <c r="E566" s="60" t="s">
        <v>74</v>
      </c>
      <c r="F566" s="60" t="s">
        <v>37</v>
      </c>
      <c r="G566" s="60" t="s">
        <v>37</v>
      </c>
      <c r="H566" s="60" t="s">
        <v>79</v>
      </c>
      <c r="I566" s="60" t="s">
        <v>96</v>
      </c>
      <c r="J566" s="61">
        <v>2297</v>
      </c>
      <c r="K566" s="61">
        <v>2085</v>
      </c>
      <c r="L566" s="61">
        <v>2350</v>
      </c>
      <c r="M566" s="61">
        <v>2303</v>
      </c>
      <c r="N566" s="61">
        <v>974</v>
      </c>
      <c r="O566" s="61">
        <v>1741</v>
      </c>
      <c r="P566" s="61">
        <v>2018</v>
      </c>
      <c r="Q566" s="61">
        <v>2488</v>
      </c>
    </row>
    <row r="567" spans="1:17" x14ac:dyDescent="0.3">
      <c r="A567" s="34">
        <f>IF($B567='Lookup (hidden)'!$F$12,IF($E567='Lookup (hidden)'!$F$13,IF($D567='Lookup (hidden)'!$F$14,IF($F567='Lookup (hidden)'!$F$15,IF($G567='Lookup (hidden)'!$F$16,IF($H567='Lookup (hidden)'!$F$17,1,0),0),0),0),0),0)</f>
        <v>0</v>
      </c>
      <c r="B567" s="60" t="s">
        <v>80</v>
      </c>
      <c r="C567" s="60"/>
      <c r="D567" s="60" t="s">
        <v>37</v>
      </c>
      <c r="E567" s="60" t="s">
        <v>74</v>
      </c>
      <c r="F567" s="60" t="s">
        <v>37</v>
      </c>
      <c r="G567" s="60" t="s">
        <v>37</v>
      </c>
      <c r="H567" s="60" t="s">
        <v>79</v>
      </c>
      <c r="I567" s="60" t="s">
        <v>97</v>
      </c>
      <c r="J567" s="61">
        <v>97</v>
      </c>
      <c r="K567" s="61">
        <v>104</v>
      </c>
      <c r="L567" s="61">
        <v>128</v>
      </c>
      <c r="M567" s="61">
        <v>375</v>
      </c>
      <c r="N567" s="61">
        <v>1635</v>
      </c>
      <c r="O567" s="61">
        <v>1136</v>
      </c>
      <c r="P567" s="61">
        <v>1324</v>
      </c>
      <c r="Q567" s="61">
        <v>1463</v>
      </c>
    </row>
    <row r="568" spans="1:17" x14ac:dyDescent="0.3">
      <c r="A568" s="34">
        <f>IF($B568='Lookup (hidden)'!$F$12,IF($E568='Lookup (hidden)'!$F$13,IF($D568='Lookup (hidden)'!$F$14,IF($F568='Lookup (hidden)'!$F$15,IF($G568='Lookup (hidden)'!$F$16,IF($H568='Lookup (hidden)'!$F$17,1,0),0),0),0),0),0)</f>
        <v>0</v>
      </c>
      <c r="B568" s="60" t="s">
        <v>80</v>
      </c>
      <c r="C568" s="60"/>
      <c r="D568" s="60" t="s">
        <v>37</v>
      </c>
      <c r="E568" s="60" t="s">
        <v>70</v>
      </c>
      <c r="F568" s="60" t="s">
        <v>37</v>
      </c>
      <c r="G568" s="60" t="s">
        <v>37</v>
      </c>
      <c r="H568" s="60" t="s">
        <v>79</v>
      </c>
      <c r="I568" s="60" t="s">
        <v>96</v>
      </c>
      <c r="J568" s="61">
        <v>2127</v>
      </c>
      <c r="K568" s="61">
        <v>1803</v>
      </c>
      <c r="L568" s="61">
        <v>2026</v>
      </c>
      <c r="M568" s="61">
        <v>1905</v>
      </c>
      <c r="N568" s="61">
        <v>692</v>
      </c>
      <c r="O568" s="61">
        <v>1265</v>
      </c>
      <c r="P568" s="61">
        <v>1348</v>
      </c>
      <c r="Q568" s="61">
        <v>1532</v>
      </c>
    </row>
    <row r="569" spans="1:17" x14ac:dyDescent="0.3">
      <c r="A569" s="34">
        <f>IF($B569='Lookup (hidden)'!$F$12,IF($E569='Lookup (hidden)'!$F$13,IF($D569='Lookup (hidden)'!$F$14,IF($F569='Lookup (hidden)'!$F$15,IF($G569='Lookup (hidden)'!$F$16,IF($H569='Lookup (hidden)'!$F$17,1,0),0),0),0),0),0)</f>
        <v>0</v>
      </c>
      <c r="B569" s="60" t="s">
        <v>80</v>
      </c>
      <c r="C569" s="60"/>
      <c r="D569" s="60" t="s">
        <v>37</v>
      </c>
      <c r="E569" s="60" t="s">
        <v>70</v>
      </c>
      <c r="F569" s="60" t="s">
        <v>37</v>
      </c>
      <c r="G569" s="60" t="s">
        <v>37</v>
      </c>
      <c r="H569" s="60" t="s">
        <v>79</v>
      </c>
      <c r="I569" s="60" t="s">
        <v>97</v>
      </c>
      <c r="J569" s="61">
        <v>95</v>
      </c>
      <c r="K569" s="61">
        <v>87</v>
      </c>
      <c r="L569" s="61">
        <v>114</v>
      </c>
      <c r="M569" s="61">
        <v>375</v>
      </c>
      <c r="N569" s="61">
        <v>1607</v>
      </c>
      <c r="O569" s="61">
        <v>1006</v>
      </c>
      <c r="P569" s="61">
        <v>1142</v>
      </c>
      <c r="Q569" s="61">
        <v>1106</v>
      </c>
    </row>
    <row r="570" spans="1:17" x14ac:dyDescent="0.3">
      <c r="A570" s="34">
        <f>IF($B570='Lookup (hidden)'!$F$12,IF($E570='Lookup (hidden)'!$F$13,IF($D570='Lookup (hidden)'!$F$14,IF($F570='Lookup (hidden)'!$F$15,IF($G570='Lookup (hidden)'!$F$16,IF($H570='Lookup (hidden)'!$F$17,1,0),0),0),0),0),0)</f>
        <v>0</v>
      </c>
      <c r="B570" s="60" t="s">
        <v>82</v>
      </c>
      <c r="C570" s="60"/>
      <c r="D570" s="60" t="s">
        <v>37</v>
      </c>
      <c r="E570" s="60" t="s">
        <v>74</v>
      </c>
      <c r="F570" s="60" t="s">
        <v>37</v>
      </c>
      <c r="G570" s="60" t="s">
        <v>37</v>
      </c>
      <c r="H570" s="60" t="s">
        <v>72</v>
      </c>
      <c r="I570" s="60" t="s">
        <v>96</v>
      </c>
      <c r="J570" s="61">
        <v>156445</v>
      </c>
      <c r="K570" s="61">
        <v>155572</v>
      </c>
      <c r="L570" s="61">
        <v>157851</v>
      </c>
      <c r="M570" s="61">
        <v>147901</v>
      </c>
      <c r="N570" s="61">
        <v>44515</v>
      </c>
      <c r="O570" s="61">
        <v>55865</v>
      </c>
      <c r="P570" s="61">
        <v>58180</v>
      </c>
      <c r="Q570" s="61">
        <v>63685</v>
      </c>
    </row>
    <row r="571" spans="1:17" x14ac:dyDescent="0.3">
      <c r="A571" s="34">
        <f>IF($B571='Lookup (hidden)'!$F$12,IF($E571='Lookup (hidden)'!$F$13,IF($D571='Lookup (hidden)'!$F$14,IF($F571='Lookup (hidden)'!$F$15,IF($G571='Lookup (hidden)'!$F$16,IF($H571='Lookup (hidden)'!$F$17,1,0),0),0),0),0),0)</f>
        <v>0</v>
      </c>
      <c r="B571" s="60" t="s">
        <v>82</v>
      </c>
      <c r="C571" s="60"/>
      <c r="D571" s="60" t="s">
        <v>37</v>
      </c>
      <c r="E571" s="60" t="s">
        <v>74</v>
      </c>
      <c r="F571" s="60" t="s">
        <v>37</v>
      </c>
      <c r="G571" s="60" t="s">
        <v>37</v>
      </c>
      <c r="H571" s="60" t="s">
        <v>72</v>
      </c>
      <c r="I571" s="60" t="s">
        <v>97</v>
      </c>
      <c r="J571" s="61">
        <v>1558</v>
      </c>
      <c r="K571" s="61">
        <v>1934</v>
      </c>
      <c r="L571" s="61">
        <v>2402</v>
      </c>
      <c r="M571" s="61">
        <v>36324</v>
      </c>
      <c r="N571" s="61">
        <v>150820</v>
      </c>
      <c r="O571" s="61">
        <v>143784</v>
      </c>
      <c r="P571" s="61">
        <v>152549</v>
      </c>
      <c r="Q571" s="61">
        <v>159363</v>
      </c>
    </row>
    <row r="572" spans="1:17" x14ac:dyDescent="0.3">
      <c r="A572" s="34">
        <f>IF($B572='Lookup (hidden)'!$F$12,IF($E572='Lookup (hidden)'!$F$13,IF($D572='Lookup (hidden)'!$F$14,IF($F572='Lookup (hidden)'!$F$15,IF($G572='Lookup (hidden)'!$F$16,IF($H572='Lookup (hidden)'!$F$17,1,0),0),0),0),0),0)</f>
        <v>0</v>
      </c>
      <c r="B572" s="60" t="s">
        <v>82</v>
      </c>
      <c r="C572" s="60"/>
      <c r="D572" s="60" t="s">
        <v>37</v>
      </c>
      <c r="E572" s="60" t="s">
        <v>70</v>
      </c>
      <c r="F572" s="60" t="s">
        <v>37</v>
      </c>
      <c r="G572" s="60" t="s">
        <v>37</v>
      </c>
      <c r="H572" s="60" t="s">
        <v>72</v>
      </c>
      <c r="I572" s="60" t="s">
        <v>96</v>
      </c>
      <c r="J572" s="61">
        <v>83146</v>
      </c>
      <c r="K572" s="61">
        <v>83169</v>
      </c>
      <c r="L572" s="61">
        <v>84783</v>
      </c>
      <c r="M572" s="61">
        <v>81078</v>
      </c>
      <c r="N572" s="61">
        <v>26177</v>
      </c>
      <c r="O572" s="61">
        <v>31878</v>
      </c>
      <c r="P572" s="61">
        <v>32610</v>
      </c>
      <c r="Q572" s="61">
        <v>34873</v>
      </c>
    </row>
    <row r="573" spans="1:17" x14ac:dyDescent="0.3">
      <c r="A573" s="34">
        <f>IF($B573='Lookup (hidden)'!$F$12,IF($E573='Lookup (hidden)'!$F$13,IF($D573='Lookup (hidden)'!$F$14,IF($F573='Lookup (hidden)'!$F$15,IF($G573='Lookup (hidden)'!$F$16,IF($H573='Lookup (hidden)'!$F$17,1,0),0),0),0),0),0)</f>
        <v>0</v>
      </c>
      <c r="B573" s="60" t="s">
        <v>82</v>
      </c>
      <c r="C573" s="60"/>
      <c r="D573" s="60" t="s">
        <v>37</v>
      </c>
      <c r="E573" s="60" t="s">
        <v>70</v>
      </c>
      <c r="F573" s="60" t="s">
        <v>37</v>
      </c>
      <c r="G573" s="60" t="s">
        <v>37</v>
      </c>
      <c r="H573" s="60" t="s">
        <v>72</v>
      </c>
      <c r="I573" s="60" t="s">
        <v>97</v>
      </c>
      <c r="J573" s="61">
        <v>941</v>
      </c>
      <c r="K573" s="61">
        <v>1210</v>
      </c>
      <c r="L573" s="61">
        <v>1425</v>
      </c>
      <c r="M573" s="61">
        <v>16396</v>
      </c>
      <c r="N573" s="61">
        <v>72877</v>
      </c>
      <c r="O573" s="61">
        <v>69504</v>
      </c>
      <c r="P573" s="61">
        <v>73991</v>
      </c>
      <c r="Q573" s="61">
        <v>77991</v>
      </c>
    </row>
    <row r="574" spans="1:17" x14ac:dyDescent="0.3">
      <c r="A574" s="34">
        <f>IF($B574='Lookup (hidden)'!$F$12,IF($E574='Lookup (hidden)'!$F$13,IF($D574='Lookup (hidden)'!$F$14,IF($F574='Lookup (hidden)'!$F$15,IF($G574='Lookup (hidden)'!$F$16,IF($H574='Lookup (hidden)'!$F$17,1,0),0),0),0),0),0)</f>
        <v>0</v>
      </c>
      <c r="B574" s="60" t="s">
        <v>82</v>
      </c>
      <c r="C574" s="60"/>
      <c r="D574" s="60" t="s">
        <v>37</v>
      </c>
      <c r="E574" s="60" t="s">
        <v>74</v>
      </c>
      <c r="F574" s="60" t="s">
        <v>37</v>
      </c>
      <c r="G574" s="60" t="s">
        <v>37</v>
      </c>
      <c r="H574" s="60" t="s">
        <v>76</v>
      </c>
      <c r="I574" s="60" t="s">
        <v>96</v>
      </c>
      <c r="J574" s="61">
        <v>34504</v>
      </c>
      <c r="K574" s="61">
        <v>32744</v>
      </c>
      <c r="L574" s="61">
        <v>33612</v>
      </c>
      <c r="M574" s="61">
        <v>32078</v>
      </c>
      <c r="N574" s="61">
        <v>11850</v>
      </c>
      <c r="O574" s="61">
        <v>14166</v>
      </c>
      <c r="P574" s="61">
        <v>14847</v>
      </c>
      <c r="Q574" s="61">
        <v>15473</v>
      </c>
    </row>
    <row r="575" spans="1:17" x14ac:dyDescent="0.3">
      <c r="A575" s="34">
        <f>IF($B575='Lookup (hidden)'!$F$12,IF($E575='Lookup (hidden)'!$F$13,IF($D575='Lookup (hidden)'!$F$14,IF($F575='Lookup (hidden)'!$F$15,IF($G575='Lookup (hidden)'!$F$16,IF($H575='Lookup (hidden)'!$F$17,1,0),0),0),0),0),0)</f>
        <v>0</v>
      </c>
      <c r="B575" s="60" t="s">
        <v>82</v>
      </c>
      <c r="C575" s="60"/>
      <c r="D575" s="60" t="s">
        <v>37</v>
      </c>
      <c r="E575" s="60" t="s">
        <v>74</v>
      </c>
      <c r="F575" s="60" t="s">
        <v>37</v>
      </c>
      <c r="G575" s="60" t="s">
        <v>37</v>
      </c>
      <c r="H575" s="60" t="s">
        <v>76</v>
      </c>
      <c r="I575" s="60" t="s">
        <v>97</v>
      </c>
      <c r="J575" s="61">
        <v>818</v>
      </c>
      <c r="K575" s="61">
        <v>828</v>
      </c>
      <c r="L575" s="61">
        <v>1007</v>
      </c>
      <c r="M575" s="61">
        <v>7097</v>
      </c>
      <c r="N575" s="61">
        <v>27321</v>
      </c>
      <c r="O575" s="61">
        <v>25229</v>
      </c>
      <c r="P575" s="61">
        <v>26276</v>
      </c>
      <c r="Q575" s="61">
        <v>27469</v>
      </c>
    </row>
    <row r="576" spans="1:17" x14ac:dyDescent="0.3">
      <c r="A576" s="34">
        <f>IF($B576='Lookup (hidden)'!$F$12,IF($E576='Lookup (hidden)'!$F$13,IF($D576='Lookup (hidden)'!$F$14,IF($F576='Lookup (hidden)'!$F$15,IF($G576='Lookup (hidden)'!$F$16,IF($H576='Lookup (hidden)'!$F$17,1,0),0),0),0),0),0)</f>
        <v>0</v>
      </c>
      <c r="B576" s="60" t="s">
        <v>82</v>
      </c>
      <c r="C576" s="60"/>
      <c r="D576" s="60" t="s">
        <v>37</v>
      </c>
      <c r="E576" s="60" t="s">
        <v>70</v>
      </c>
      <c r="F576" s="60" t="s">
        <v>37</v>
      </c>
      <c r="G576" s="60" t="s">
        <v>37</v>
      </c>
      <c r="H576" s="60" t="s">
        <v>76</v>
      </c>
      <c r="I576" s="60" t="s">
        <v>96</v>
      </c>
      <c r="J576" s="61">
        <v>23009</v>
      </c>
      <c r="K576" s="61">
        <v>21953</v>
      </c>
      <c r="L576" s="61">
        <v>22388</v>
      </c>
      <c r="M576" s="61">
        <v>21416</v>
      </c>
      <c r="N576" s="61">
        <v>9053</v>
      </c>
      <c r="O576" s="61">
        <v>10531</v>
      </c>
      <c r="P576" s="61">
        <v>10826</v>
      </c>
      <c r="Q576" s="61">
        <v>10882</v>
      </c>
    </row>
    <row r="577" spans="1:17" x14ac:dyDescent="0.3">
      <c r="A577" s="34">
        <f>IF($B577='Lookup (hidden)'!$F$12,IF($E577='Lookup (hidden)'!$F$13,IF($D577='Lookup (hidden)'!$F$14,IF($F577='Lookup (hidden)'!$F$15,IF($G577='Lookup (hidden)'!$F$16,IF($H577='Lookup (hidden)'!$F$17,1,0),0),0),0),0),0)</f>
        <v>0</v>
      </c>
      <c r="B577" s="60" t="s">
        <v>82</v>
      </c>
      <c r="C577" s="60"/>
      <c r="D577" s="60" t="s">
        <v>37</v>
      </c>
      <c r="E577" s="60" t="s">
        <v>70</v>
      </c>
      <c r="F577" s="60" t="s">
        <v>37</v>
      </c>
      <c r="G577" s="60" t="s">
        <v>37</v>
      </c>
      <c r="H577" s="60" t="s">
        <v>76</v>
      </c>
      <c r="I577" s="60" t="s">
        <v>97</v>
      </c>
      <c r="J577" s="61">
        <v>608</v>
      </c>
      <c r="K577" s="61">
        <v>625</v>
      </c>
      <c r="L577" s="61">
        <v>621</v>
      </c>
      <c r="M577" s="61">
        <v>3913</v>
      </c>
      <c r="N577" s="61">
        <v>16188</v>
      </c>
      <c r="O577" s="61">
        <v>14289</v>
      </c>
      <c r="P577" s="61">
        <v>14835</v>
      </c>
      <c r="Q577" s="61">
        <v>15233</v>
      </c>
    </row>
    <row r="578" spans="1:17" x14ac:dyDescent="0.3">
      <c r="A578" s="34">
        <f>IF($B578='Lookup (hidden)'!$F$12,IF($E578='Lookup (hidden)'!$F$13,IF($D578='Lookup (hidden)'!$F$14,IF($F578='Lookup (hidden)'!$F$15,IF($G578='Lookup (hidden)'!$F$16,IF($H578='Lookup (hidden)'!$F$17,1,0),0),0),0),0),0)</f>
        <v>0</v>
      </c>
      <c r="B578" s="60" t="s">
        <v>82</v>
      </c>
      <c r="C578" s="60"/>
      <c r="D578" s="60" t="s">
        <v>37</v>
      </c>
      <c r="E578" s="60" t="s">
        <v>74</v>
      </c>
      <c r="F578" s="60" t="s">
        <v>37</v>
      </c>
      <c r="G578" s="60" t="s">
        <v>37</v>
      </c>
      <c r="H578" s="60" t="s">
        <v>79</v>
      </c>
      <c r="I578" s="60" t="s">
        <v>96</v>
      </c>
      <c r="J578" s="61">
        <v>1630</v>
      </c>
      <c r="K578" s="61">
        <v>1419</v>
      </c>
      <c r="L578" s="61">
        <v>1646</v>
      </c>
      <c r="M578" s="61">
        <v>1536</v>
      </c>
      <c r="N578" s="61">
        <v>490</v>
      </c>
      <c r="O578" s="61">
        <v>870</v>
      </c>
      <c r="P578" s="61">
        <v>977</v>
      </c>
      <c r="Q578" s="61">
        <v>1305</v>
      </c>
    </row>
    <row r="579" spans="1:17" x14ac:dyDescent="0.3">
      <c r="A579" s="34">
        <f>IF($B579='Lookup (hidden)'!$F$12,IF($E579='Lookup (hidden)'!$F$13,IF($D579='Lookup (hidden)'!$F$14,IF($F579='Lookup (hidden)'!$F$15,IF($G579='Lookup (hidden)'!$F$16,IF($H579='Lookup (hidden)'!$F$17,1,0),0),0),0),0),0)</f>
        <v>0</v>
      </c>
      <c r="B579" s="60" t="s">
        <v>82</v>
      </c>
      <c r="C579" s="60"/>
      <c r="D579" s="60" t="s">
        <v>37</v>
      </c>
      <c r="E579" s="60" t="s">
        <v>74</v>
      </c>
      <c r="F579" s="60" t="s">
        <v>37</v>
      </c>
      <c r="G579" s="60" t="s">
        <v>37</v>
      </c>
      <c r="H579" s="60" t="s">
        <v>79</v>
      </c>
      <c r="I579" s="60" t="s">
        <v>97</v>
      </c>
      <c r="J579" s="61" t="s">
        <v>99</v>
      </c>
      <c r="K579" s="61">
        <v>0</v>
      </c>
      <c r="L579" s="61" t="s">
        <v>99</v>
      </c>
      <c r="M579" s="61">
        <v>194</v>
      </c>
      <c r="N579" s="61">
        <v>1368</v>
      </c>
      <c r="O579" s="61">
        <v>1117</v>
      </c>
      <c r="P579" s="61">
        <v>1409</v>
      </c>
      <c r="Q579" s="61">
        <v>1548</v>
      </c>
    </row>
    <row r="580" spans="1:17" x14ac:dyDescent="0.3">
      <c r="A580" s="34">
        <f>IF($B580='Lookup (hidden)'!$F$12,IF($E580='Lookup (hidden)'!$F$13,IF($D580='Lookup (hidden)'!$F$14,IF($F580='Lookup (hidden)'!$F$15,IF($G580='Lookup (hidden)'!$F$16,IF($H580='Lookup (hidden)'!$F$17,1,0),0),0),0),0),0)</f>
        <v>0</v>
      </c>
      <c r="B580" s="60" t="s">
        <v>82</v>
      </c>
      <c r="C580" s="60"/>
      <c r="D580" s="60" t="s">
        <v>37</v>
      </c>
      <c r="E580" s="60" t="s">
        <v>70</v>
      </c>
      <c r="F580" s="60" t="s">
        <v>37</v>
      </c>
      <c r="G580" s="60" t="s">
        <v>37</v>
      </c>
      <c r="H580" s="60" t="s">
        <v>79</v>
      </c>
      <c r="I580" s="60" t="s">
        <v>96</v>
      </c>
      <c r="J580" s="61">
        <v>1358</v>
      </c>
      <c r="K580" s="61">
        <v>1179</v>
      </c>
      <c r="L580" s="61">
        <v>1407</v>
      </c>
      <c r="M580" s="61">
        <v>1266</v>
      </c>
      <c r="N580" s="61">
        <v>314</v>
      </c>
      <c r="O580" s="61">
        <v>566</v>
      </c>
      <c r="P580" s="61">
        <v>676</v>
      </c>
      <c r="Q580" s="61">
        <v>761</v>
      </c>
    </row>
    <row r="581" spans="1:17" x14ac:dyDescent="0.3">
      <c r="A581" s="34">
        <f>IF($B581='Lookup (hidden)'!$F$12,IF($E581='Lookup (hidden)'!$F$13,IF($D581='Lookup (hidden)'!$F$14,IF($F581='Lookup (hidden)'!$F$15,IF($G581='Lookup (hidden)'!$F$16,IF($H581='Lookup (hidden)'!$F$17,1,0),0),0),0),0),0)</f>
        <v>0</v>
      </c>
      <c r="B581" s="60" t="s">
        <v>82</v>
      </c>
      <c r="C581" s="60"/>
      <c r="D581" s="60" t="s">
        <v>37</v>
      </c>
      <c r="E581" s="60" t="s">
        <v>70</v>
      </c>
      <c r="F581" s="60" t="s">
        <v>37</v>
      </c>
      <c r="G581" s="60" t="s">
        <v>37</v>
      </c>
      <c r="H581" s="60" t="s">
        <v>79</v>
      </c>
      <c r="I581" s="60" t="s">
        <v>97</v>
      </c>
      <c r="J581" s="61" t="s">
        <v>99</v>
      </c>
      <c r="K581" s="61" t="s">
        <v>99</v>
      </c>
      <c r="L581" s="61" t="s">
        <v>99</v>
      </c>
      <c r="M581" s="61">
        <v>169</v>
      </c>
      <c r="N581" s="61">
        <v>1188</v>
      </c>
      <c r="O581" s="61">
        <v>916</v>
      </c>
      <c r="P581" s="61">
        <v>1138</v>
      </c>
      <c r="Q581" s="61">
        <v>1206</v>
      </c>
    </row>
    <row r="582" spans="1:17" x14ac:dyDescent="0.3">
      <c r="A582" s="34">
        <f>IF($B582='Lookup (hidden)'!$F$12,IF($E582='Lookup (hidden)'!$F$13,IF($D582='Lookup (hidden)'!$F$14,IF($F582='Lookup (hidden)'!$F$15,IF($G582='Lookup (hidden)'!$F$16,IF($H582='Lookup (hidden)'!$F$17,1,0),0),0),0),0),0)</f>
        <v>0</v>
      </c>
      <c r="B582" s="60" t="s">
        <v>73</v>
      </c>
      <c r="C582" s="60"/>
      <c r="D582" s="60" t="s">
        <v>37</v>
      </c>
      <c r="E582" s="60" t="s">
        <v>74</v>
      </c>
      <c r="F582" s="60" t="s">
        <v>37</v>
      </c>
      <c r="G582" s="60" t="s">
        <v>37</v>
      </c>
      <c r="H582" s="60" t="s">
        <v>72</v>
      </c>
      <c r="I582" s="60" t="s">
        <v>96</v>
      </c>
      <c r="J582" s="61">
        <v>35185</v>
      </c>
      <c r="K582" s="61">
        <v>34118</v>
      </c>
      <c r="L582" s="61">
        <v>35444</v>
      </c>
      <c r="M582" s="61">
        <v>32784</v>
      </c>
      <c r="N582" s="61">
        <v>14100</v>
      </c>
      <c r="O582" s="61">
        <v>21696</v>
      </c>
      <c r="P582" s="61">
        <v>20423</v>
      </c>
      <c r="Q582" s="61">
        <v>19136</v>
      </c>
    </row>
    <row r="583" spans="1:17" x14ac:dyDescent="0.3">
      <c r="A583" s="34">
        <f>IF($B583='Lookup (hidden)'!$F$12,IF($E583='Lookup (hidden)'!$F$13,IF($D583='Lookup (hidden)'!$F$14,IF($F583='Lookup (hidden)'!$F$15,IF($G583='Lookup (hidden)'!$F$16,IF($H583='Lookup (hidden)'!$F$17,1,0),0),0),0),0),0)</f>
        <v>0</v>
      </c>
      <c r="B583" s="60" t="s">
        <v>73</v>
      </c>
      <c r="C583" s="60"/>
      <c r="D583" s="60" t="s">
        <v>37</v>
      </c>
      <c r="E583" s="60" t="s">
        <v>74</v>
      </c>
      <c r="F583" s="60" t="s">
        <v>37</v>
      </c>
      <c r="G583" s="60" t="s">
        <v>37</v>
      </c>
      <c r="H583" s="60" t="s">
        <v>72</v>
      </c>
      <c r="I583" s="60" t="s">
        <v>97</v>
      </c>
      <c r="J583" s="61">
        <v>0</v>
      </c>
      <c r="K583" s="61">
        <v>0</v>
      </c>
      <c r="L583" s="61">
        <v>0</v>
      </c>
      <c r="M583" s="61">
        <v>5595</v>
      </c>
      <c r="N583" s="61">
        <v>26019</v>
      </c>
      <c r="O583" s="61">
        <v>20157</v>
      </c>
      <c r="P583" s="61">
        <v>27325</v>
      </c>
      <c r="Q583" s="61">
        <v>27356</v>
      </c>
    </row>
    <row r="584" spans="1:17" x14ac:dyDescent="0.3">
      <c r="A584" s="34">
        <f>IF($B584='Lookup (hidden)'!$F$12,IF($E584='Lookup (hidden)'!$F$13,IF($D584='Lookup (hidden)'!$F$14,IF($F584='Lookup (hidden)'!$F$15,IF($G584='Lookup (hidden)'!$F$16,IF($H584='Lookup (hidden)'!$F$17,1,0),0),0),0),0),0)</f>
        <v>0</v>
      </c>
      <c r="B584" s="60" t="s">
        <v>73</v>
      </c>
      <c r="C584" s="60"/>
      <c r="D584" s="60" t="s">
        <v>37</v>
      </c>
      <c r="E584" s="60" t="s">
        <v>70</v>
      </c>
      <c r="F584" s="60" t="s">
        <v>37</v>
      </c>
      <c r="G584" s="60" t="s">
        <v>37</v>
      </c>
      <c r="H584" s="60" t="s">
        <v>72</v>
      </c>
      <c r="I584" s="60" t="s">
        <v>96</v>
      </c>
      <c r="J584" s="61">
        <v>19307</v>
      </c>
      <c r="K584" s="61">
        <v>18689</v>
      </c>
      <c r="L584" s="61">
        <v>19848</v>
      </c>
      <c r="M584" s="61">
        <v>18221</v>
      </c>
      <c r="N584" s="61">
        <v>8473</v>
      </c>
      <c r="O584" s="61">
        <v>12359</v>
      </c>
      <c r="P584" s="61">
        <v>12227</v>
      </c>
      <c r="Q584" s="61">
        <v>11438</v>
      </c>
    </row>
    <row r="585" spans="1:17" x14ac:dyDescent="0.3">
      <c r="A585" s="34">
        <f>IF($B585='Lookup (hidden)'!$F$12,IF($E585='Lookup (hidden)'!$F$13,IF($D585='Lookup (hidden)'!$F$14,IF($F585='Lookup (hidden)'!$F$15,IF($G585='Lookup (hidden)'!$F$16,IF($H585='Lookup (hidden)'!$F$17,1,0),0),0),0),0),0)</f>
        <v>0</v>
      </c>
      <c r="B585" s="60" t="s">
        <v>73</v>
      </c>
      <c r="C585" s="60"/>
      <c r="D585" s="60" t="s">
        <v>37</v>
      </c>
      <c r="E585" s="60" t="s">
        <v>70</v>
      </c>
      <c r="F585" s="60" t="s">
        <v>37</v>
      </c>
      <c r="G585" s="60" t="s">
        <v>37</v>
      </c>
      <c r="H585" s="60" t="s">
        <v>72</v>
      </c>
      <c r="I585" s="60" t="s">
        <v>97</v>
      </c>
      <c r="J585" s="61">
        <v>0</v>
      </c>
      <c r="K585" s="61">
        <v>0</v>
      </c>
      <c r="L585" s="61">
        <v>0</v>
      </c>
      <c r="M585" s="61">
        <v>2680</v>
      </c>
      <c r="N585" s="61">
        <v>12347</v>
      </c>
      <c r="O585" s="61">
        <v>9176</v>
      </c>
      <c r="P585" s="61">
        <v>12708</v>
      </c>
      <c r="Q585" s="61">
        <v>13006</v>
      </c>
    </row>
    <row r="586" spans="1:17" x14ac:dyDescent="0.3">
      <c r="A586" s="34">
        <f>IF($B586='Lookup (hidden)'!$F$12,IF($E586='Lookup (hidden)'!$F$13,IF($D586='Lookup (hidden)'!$F$14,IF($F586='Lookup (hidden)'!$F$15,IF($G586='Lookup (hidden)'!$F$16,IF($H586='Lookup (hidden)'!$F$17,1,0),0),0),0),0),0)</f>
        <v>0</v>
      </c>
      <c r="B586" s="60" t="s">
        <v>73</v>
      </c>
      <c r="C586" s="60"/>
      <c r="D586" s="60" t="s">
        <v>37</v>
      </c>
      <c r="E586" s="60" t="s">
        <v>74</v>
      </c>
      <c r="F586" s="60" t="s">
        <v>37</v>
      </c>
      <c r="G586" s="60" t="s">
        <v>37</v>
      </c>
      <c r="H586" s="60" t="s">
        <v>76</v>
      </c>
      <c r="I586" s="60" t="s">
        <v>96</v>
      </c>
      <c r="J586" s="61">
        <v>6371</v>
      </c>
      <c r="K586" s="61">
        <v>6368</v>
      </c>
      <c r="L586" s="61">
        <v>6568</v>
      </c>
      <c r="M586" s="61">
        <v>6152</v>
      </c>
      <c r="N586" s="61">
        <v>1846</v>
      </c>
      <c r="O586" s="61">
        <v>2777</v>
      </c>
      <c r="P586" s="61">
        <v>2373</v>
      </c>
      <c r="Q586" s="61">
        <v>2112</v>
      </c>
    </row>
    <row r="587" spans="1:17" x14ac:dyDescent="0.3">
      <c r="A587" s="34">
        <f>IF($B587='Lookup (hidden)'!$F$12,IF($E587='Lookup (hidden)'!$F$13,IF($D587='Lookup (hidden)'!$F$14,IF($F587='Lookup (hidden)'!$F$15,IF($G587='Lookup (hidden)'!$F$16,IF($H587='Lookup (hidden)'!$F$17,1,0),0),0),0),0),0)</f>
        <v>0</v>
      </c>
      <c r="B587" s="60" t="s">
        <v>73</v>
      </c>
      <c r="C587" s="60"/>
      <c r="D587" s="60" t="s">
        <v>37</v>
      </c>
      <c r="E587" s="60" t="s">
        <v>74</v>
      </c>
      <c r="F587" s="60" t="s">
        <v>37</v>
      </c>
      <c r="G587" s="60" t="s">
        <v>37</v>
      </c>
      <c r="H587" s="60" t="s">
        <v>76</v>
      </c>
      <c r="I587" s="60" t="s">
        <v>97</v>
      </c>
      <c r="J587" s="61">
        <v>55</v>
      </c>
      <c r="K587" s="61">
        <v>43</v>
      </c>
      <c r="L587" s="61">
        <v>53</v>
      </c>
      <c r="M587" s="61">
        <v>1766</v>
      </c>
      <c r="N587" s="61">
        <v>5132</v>
      </c>
      <c r="O587" s="61">
        <v>4645</v>
      </c>
      <c r="P587" s="61">
        <v>5548</v>
      </c>
      <c r="Q587" s="61">
        <v>5685</v>
      </c>
    </row>
    <row r="588" spans="1:17" x14ac:dyDescent="0.3">
      <c r="A588" s="34">
        <f>IF($B588='Lookup (hidden)'!$F$12,IF($E588='Lookup (hidden)'!$F$13,IF($D588='Lookup (hidden)'!$F$14,IF($F588='Lookup (hidden)'!$F$15,IF($G588='Lookup (hidden)'!$F$16,IF($H588='Lookup (hidden)'!$F$17,1,0),0),0),0),0),0)</f>
        <v>0</v>
      </c>
      <c r="B588" s="60" t="s">
        <v>73</v>
      </c>
      <c r="C588" s="60"/>
      <c r="D588" s="60" t="s">
        <v>37</v>
      </c>
      <c r="E588" s="60" t="s">
        <v>70</v>
      </c>
      <c r="F588" s="60" t="s">
        <v>37</v>
      </c>
      <c r="G588" s="60" t="s">
        <v>37</v>
      </c>
      <c r="H588" s="60" t="s">
        <v>76</v>
      </c>
      <c r="I588" s="60" t="s">
        <v>96</v>
      </c>
      <c r="J588" s="61">
        <v>4153</v>
      </c>
      <c r="K588" s="61">
        <v>4061</v>
      </c>
      <c r="L588" s="61">
        <v>4218</v>
      </c>
      <c r="M588" s="61">
        <v>4047</v>
      </c>
      <c r="N588" s="61">
        <v>1335</v>
      </c>
      <c r="O588" s="61">
        <v>1907</v>
      </c>
      <c r="P588" s="61">
        <v>1550</v>
      </c>
      <c r="Q588" s="61">
        <v>1450</v>
      </c>
    </row>
    <row r="589" spans="1:17" x14ac:dyDescent="0.3">
      <c r="A589" s="34">
        <f>IF($B589='Lookup (hidden)'!$F$12,IF($E589='Lookup (hidden)'!$F$13,IF($D589='Lookup (hidden)'!$F$14,IF($F589='Lookup (hidden)'!$F$15,IF($G589='Lookup (hidden)'!$F$16,IF($H589='Lookup (hidden)'!$F$17,1,0),0),0),0),0),0)</f>
        <v>0</v>
      </c>
      <c r="B589" s="60" t="s">
        <v>73</v>
      </c>
      <c r="C589" s="60"/>
      <c r="D589" s="60" t="s">
        <v>37</v>
      </c>
      <c r="E589" s="60" t="s">
        <v>70</v>
      </c>
      <c r="F589" s="60" t="s">
        <v>37</v>
      </c>
      <c r="G589" s="60" t="s">
        <v>37</v>
      </c>
      <c r="H589" s="60" t="s">
        <v>76</v>
      </c>
      <c r="I589" s="60" t="s">
        <v>97</v>
      </c>
      <c r="J589" s="61">
        <v>33</v>
      </c>
      <c r="K589" s="61">
        <v>39</v>
      </c>
      <c r="L589" s="61">
        <v>25</v>
      </c>
      <c r="M589" s="61">
        <v>1038</v>
      </c>
      <c r="N589" s="61">
        <v>3153</v>
      </c>
      <c r="O589" s="61">
        <v>2699</v>
      </c>
      <c r="P589" s="61">
        <v>3115</v>
      </c>
      <c r="Q589" s="61">
        <v>3241</v>
      </c>
    </row>
    <row r="590" spans="1:17" x14ac:dyDescent="0.3">
      <c r="A590" s="34">
        <f>IF($B590='Lookup (hidden)'!$F$12,IF($E590='Lookup (hidden)'!$F$13,IF($D590='Lookup (hidden)'!$F$14,IF($F590='Lookup (hidden)'!$F$15,IF($G590='Lookup (hidden)'!$F$16,IF($H590='Lookup (hidden)'!$F$17,1,0),0),0),0),0),0)</f>
        <v>0</v>
      </c>
      <c r="B590" s="60" t="s">
        <v>73</v>
      </c>
      <c r="C590" s="60"/>
      <c r="D590" s="60" t="s">
        <v>37</v>
      </c>
      <c r="E590" s="60" t="s">
        <v>74</v>
      </c>
      <c r="F590" s="60" t="s">
        <v>37</v>
      </c>
      <c r="G590" s="60" t="s">
        <v>37</v>
      </c>
      <c r="H590" s="60" t="s">
        <v>79</v>
      </c>
      <c r="I590" s="60" t="s">
        <v>96</v>
      </c>
      <c r="J590" s="61">
        <v>679</v>
      </c>
      <c r="K590" s="61">
        <v>571</v>
      </c>
      <c r="L590" s="61">
        <v>677</v>
      </c>
      <c r="M590" s="61">
        <v>620</v>
      </c>
      <c r="N590" s="61">
        <v>243</v>
      </c>
      <c r="O590" s="61">
        <v>442</v>
      </c>
      <c r="P590" s="61">
        <v>511</v>
      </c>
      <c r="Q590" s="61">
        <v>525</v>
      </c>
    </row>
    <row r="591" spans="1:17" x14ac:dyDescent="0.3">
      <c r="A591" s="34">
        <f>IF($B591='Lookup (hidden)'!$F$12,IF($E591='Lookup (hidden)'!$F$13,IF($D591='Lookup (hidden)'!$F$14,IF($F591='Lookup (hidden)'!$F$15,IF($G591='Lookup (hidden)'!$F$16,IF($H591='Lookup (hidden)'!$F$17,1,0),0),0),0),0),0)</f>
        <v>0</v>
      </c>
      <c r="B591" s="60" t="s">
        <v>73</v>
      </c>
      <c r="C591" s="60"/>
      <c r="D591" s="60" t="s">
        <v>37</v>
      </c>
      <c r="E591" s="60" t="s">
        <v>74</v>
      </c>
      <c r="F591" s="60" t="s">
        <v>37</v>
      </c>
      <c r="G591" s="60" t="s">
        <v>37</v>
      </c>
      <c r="H591" s="60" t="s">
        <v>79</v>
      </c>
      <c r="I591" s="60" t="s">
        <v>97</v>
      </c>
      <c r="J591" s="61">
        <v>0</v>
      </c>
      <c r="K591" s="61">
        <v>0</v>
      </c>
      <c r="L591" s="61">
        <v>0</v>
      </c>
      <c r="M591" s="61">
        <v>129</v>
      </c>
      <c r="N591" s="61">
        <v>641</v>
      </c>
      <c r="O591" s="61">
        <v>519</v>
      </c>
      <c r="P591" s="61">
        <v>707</v>
      </c>
      <c r="Q591" s="61">
        <v>708</v>
      </c>
    </row>
    <row r="592" spans="1:17" x14ac:dyDescent="0.3">
      <c r="A592" s="34">
        <f>IF($B592='Lookup (hidden)'!$F$12,IF($E592='Lookup (hidden)'!$F$13,IF($D592='Lookup (hidden)'!$F$14,IF($F592='Lookup (hidden)'!$F$15,IF($G592='Lookup (hidden)'!$F$16,IF($H592='Lookup (hidden)'!$F$17,1,0),0),0),0),0),0)</f>
        <v>0</v>
      </c>
      <c r="B592" s="60" t="s">
        <v>73</v>
      </c>
      <c r="C592" s="60"/>
      <c r="D592" s="60" t="s">
        <v>37</v>
      </c>
      <c r="E592" s="60" t="s">
        <v>70</v>
      </c>
      <c r="F592" s="60" t="s">
        <v>37</v>
      </c>
      <c r="G592" s="60" t="s">
        <v>37</v>
      </c>
      <c r="H592" s="60" t="s">
        <v>79</v>
      </c>
      <c r="I592" s="60" t="s">
        <v>96</v>
      </c>
      <c r="J592" s="61">
        <v>446</v>
      </c>
      <c r="K592" s="61">
        <v>405</v>
      </c>
      <c r="L592" s="61">
        <v>404</v>
      </c>
      <c r="M592" s="61">
        <v>410</v>
      </c>
      <c r="N592" s="61">
        <v>170</v>
      </c>
      <c r="O592" s="61">
        <v>237</v>
      </c>
      <c r="P592" s="61">
        <v>263</v>
      </c>
      <c r="Q592" s="61">
        <v>277</v>
      </c>
    </row>
    <row r="593" spans="1:17" x14ac:dyDescent="0.3">
      <c r="A593" s="34">
        <f>IF($B593='Lookup (hidden)'!$F$12,IF($E593='Lookup (hidden)'!$F$13,IF($D593='Lookup (hidden)'!$F$14,IF($F593='Lookup (hidden)'!$F$15,IF($G593='Lookup (hidden)'!$F$16,IF($H593='Lookup (hidden)'!$F$17,1,0),0),0),0),0),0)</f>
        <v>0</v>
      </c>
      <c r="B593" s="60" t="s">
        <v>73</v>
      </c>
      <c r="C593" s="60"/>
      <c r="D593" s="60" t="s">
        <v>37</v>
      </c>
      <c r="E593" s="60" t="s">
        <v>70</v>
      </c>
      <c r="F593" s="60" t="s">
        <v>37</v>
      </c>
      <c r="G593" s="60" t="s">
        <v>37</v>
      </c>
      <c r="H593" s="60" t="s">
        <v>79</v>
      </c>
      <c r="I593" s="60" t="s">
        <v>97</v>
      </c>
      <c r="J593" s="61">
        <v>0</v>
      </c>
      <c r="K593" s="61">
        <v>0</v>
      </c>
      <c r="L593" s="61">
        <v>0</v>
      </c>
      <c r="M593" s="61">
        <v>78</v>
      </c>
      <c r="N593" s="61">
        <v>402</v>
      </c>
      <c r="O593" s="61">
        <v>341</v>
      </c>
      <c r="P593" s="61">
        <v>425</v>
      </c>
      <c r="Q593" s="61">
        <v>422</v>
      </c>
    </row>
    <row r="594" spans="1:17" x14ac:dyDescent="0.3">
      <c r="A594" s="34">
        <f>IF($B594='Lookup (hidden)'!$F$12,IF($E594='Lookup (hidden)'!$F$13,IF($D594='Lookup (hidden)'!$F$14,IF($F594='Lookup (hidden)'!$F$15,IF($G594='Lookup (hidden)'!$F$16,IF($H594='Lookup (hidden)'!$F$17,1,0),0),0),0),0),0)</f>
        <v>0</v>
      </c>
      <c r="B594" s="60" t="s">
        <v>69</v>
      </c>
      <c r="C594" s="60"/>
      <c r="D594" s="60" t="s">
        <v>37</v>
      </c>
      <c r="E594" s="60" t="s">
        <v>74</v>
      </c>
      <c r="F594" s="60" t="s">
        <v>37</v>
      </c>
      <c r="G594" s="60" t="s">
        <v>37</v>
      </c>
      <c r="H594" s="60" t="s">
        <v>72</v>
      </c>
      <c r="I594" s="60" t="s">
        <v>96</v>
      </c>
      <c r="J594" s="61">
        <v>375740</v>
      </c>
      <c r="K594" s="61">
        <v>361321</v>
      </c>
      <c r="L594" s="61">
        <v>371642</v>
      </c>
      <c r="M594" s="61">
        <v>339020</v>
      </c>
      <c r="N594" s="61">
        <v>91348</v>
      </c>
      <c r="O594" s="61">
        <v>146788</v>
      </c>
      <c r="P594" s="61">
        <v>158783</v>
      </c>
      <c r="Q594" s="61">
        <v>144648</v>
      </c>
    </row>
    <row r="595" spans="1:17" x14ac:dyDescent="0.3">
      <c r="A595" s="34">
        <f>IF($B595='Lookup (hidden)'!$F$12,IF($E595='Lookup (hidden)'!$F$13,IF($D595='Lookup (hidden)'!$F$14,IF($F595='Lookup (hidden)'!$F$15,IF($G595='Lookup (hidden)'!$F$16,IF($H595='Lookup (hidden)'!$F$17,1,0),0),0),0),0),0)</f>
        <v>0</v>
      </c>
      <c r="B595" s="60" t="s">
        <v>69</v>
      </c>
      <c r="C595" s="60"/>
      <c r="D595" s="60" t="s">
        <v>37</v>
      </c>
      <c r="E595" s="60" t="s">
        <v>74</v>
      </c>
      <c r="F595" s="60" t="s">
        <v>37</v>
      </c>
      <c r="G595" s="60" t="s">
        <v>37</v>
      </c>
      <c r="H595" s="60" t="s">
        <v>72</v>
      </c>
      <c r="I595" s="60" t="s">
        <v>97</v>
      </c>
      <c r="J595" s="61">
        <v>3952</v>
      </c>
      <c r="K595" s="61">
        <v>4159</v>
      </c>
      <c r="L595" s="61">
        <v>4521</v>
      </c>
      <c r="M595" s="61">
        <v>81004</v>
      </c>
      <c r="N595" s="61">
        <v>315988</v>
      </c>
      <c r="O595" s="61">
        <v>302075</v>
      </c>
      <c r="P595" s="61">
        <v>317296</v>
      </c>
      <c r="Q595" s="61">
        <v>355578</v>
      </c>
    </row>
    <row r="596" spans="1:17" x14ac:dyDescent="0.3">
      <c r="A596" s="34">
        <f>IF($B596='Lookup (hidden)'!$F$12,IF($E596='Lookup (hidden)'!$F$13,IF($D596='Lookup (hidden)'!$F$14,IF($F596='Lookup (hidden)'!$F$15,IF($G596='Lookup (hidden)'!$F$16,IF($H596='Lookup (hidden)'!$F$17,1,0),0),0),0),0),0)</f>
        <v>0</v>
      </c>
      <c r="B596" s="60" t="s">
        <v>69</v>
      </c>
      <c r="C596" s="60"/>
      <c r="D596" s="60" t="s">
        <v>37</v>
      </c>
      <c r="E596" s="60" t="s">
        <v>70</v>
      </c>
      <c r="F596" s="60" t="s">
        <v>37</v>
      </c>
      <c r="G596" s="60" t="s">
        <v>37</v>
      </c>
      <c r="H596" s="60" t="s">
        <v>72</v>
      </c>
      <c r="I596" s="60" t="s">
        <v>96</v>
      </c>
      <c r="J596" s="61">
        <v>217433</v>
      </c>
      <c r="K596" s="61">
        <v>210187</v>
      </c>
      <c r="L596" s="61">
        <v>216685</v>
      </c>
      <c r="M596" s="61">
        <v>201175</v>
      </c>
      <c r="N596" s="61">
        <v>60935</v>
      </c>
      <c r="O596" s="61">
        <v>90541</v>
      </c>
      <c r="P596" s="61">
        <v>96988</v>
      </c>
      <c r="Q596" s="61">
        <v>88894</v>
      </c>
    </row>
    <row r="597" spans="1:17" x14ac:dyDescent="0.3">
      <c r="A597" s="34">
        <f>IF($B597='Lookup (hidden)'!$F$12,IF($E597='Lookup (hidden)'!$F$13,IF($D597='Lookup (hidden)'!$F$14,IF($F597='Lookup (hidden)'!$F$15,IF($G597='Lookup (hidden)'!$F$16,IF($H597='Lookup (hidden)'!$F$17,1,0),0),0),0),0),0)</f>
        <v>0</v>
      </c>
      <c r="B597" s="60" t="s">
        <v>69</v>
      </c>
      <c r="C597" s="60"/>
      <c r="D597" s="60" t="s">
        <v>37</v>
      </c>
      <c r="E597" s="60" t="s">
        <v>70</v>
      </c>
      <c r="F597" s="60" t="s">
        <v>37</v>
      </c>
      <c r="G597" s="60" t="s">
        <v>37</v>
      </c>
      <c r="H597" s="60" t="s">
        <v>72</v>
      </c>
      <c r="I597" s="60" t="s">
        <v>97</v>
      </c>
      <c r="J597" s="61">
        <v>2755</v>
      </c>
      <c r="K597" s="61">
        <v>2894</v>
      </c>
      <c r="L597" s="61">
        <v>3151</v>
      </c>
      <c r="M597" s="61">
        <v>40638</v>
      </c>
      <c r="N597" s="61">
        <v>163106</v>
      </c>
      <c r="O597" s="61">
        <v>151997</v>
      </c>
      <c r="P597" s="61">
        <v>158874</v>
      </c>
      <c r="Q597" s="61">
        <v>179588</v>
      </c>
    </row>
    <row r="598" spans="1:17" x14ac:dyDescent="0.3">
      <c r="A598" s="34">
        <f>IF($B598='Lookup (hidden)'!$F$12,IF($E598='Lookup (hidden)'!$F$13,IF($D598='Lookup (hidden)'!$F$14,IF($F598='Lookup (hidden)'!$F$15,IF($G598='Lookup (hidden)'!$F$16,IF($H598='Lookup (hidden)'!$F$17,1,0),0),0),0),0),0)</f>
        <v>0</v>
      </c>
      <c r="B598" s="60" t="s">
        <v>69</v>
      </c>
      <c r="C598" s="60"/>
      <c r="D598" s="60" t="s">
        <v>37</v>
      </c>
      <c r="E598" s="60" t="s">
        <v>74</v>
      </c>
      <c r="F598" s="60" t="s">
        <v>37</v>
      </c>
      <c r="G598" s="60" t="s">
        <v>37</v>
      </c>
      <c r="H598" s="60" t="s">
        <v>76</v>
      </c>
      <c r="I598" s="60" t="s">
        <v>96</v>
      </c>
      <c r="J598" s="61">
        <v>119519</v>
      </c>
      <c r="K598" s="61">
        <v>114033</v>
      </c>
      <c r="L598" s="61">
        <v>116988</v>
      </c>
      <c r="M598" s="61">
        <v>107859</v>
      </c>
      <c r="N598" s="61">
        <v>25405</v>
      </c>
      <c r="O598" s="61">
        <v>33857</v>
      </c>
      <c r="P598" s="61">
        <v>35972</v>
      </c>
      <c r="Q598" s="61">
        <v>34077</v>
      </c>
    </row>
    <row r="599" spans="1:17" x14ac:dyDescent="0.3">
      <c r="A599" s="34">
        <f>IF($B599='Lookup (hidden)'!$F$12,IF($E599='Lookup (hidden)'!$F$13,IF($D599='Lookup (hidden)'!$F$14,IF($F599='Lookup (hidden)'!$F$15,IF($G599='Lookup (hidden)'!$F$16,IF($H599='Lookup (hidden)'!$F$17,1,0),0),0),0),0),0)</f>
        <v>0</v>
      </c>
      <c r="B599" s="60" t="s">
        <v>69</v>
      </c>
      <c r="C599" s="60"/>
      <c r="D599" s="60" t="s">
        <v>37</v>
      </c>
      <c r="E599" s="60" t="s">
        <v>74</v>
      </c>
      <c r="F599" s="60" t="s">
        <v>37</v>
      </c>
      <c r="G599" s="60" t="s">
        <v>37</v>
      </c>
      <c r="H599" s="60" t="s">
        <v>76</v>
      </c>
      <c r="I599" s="60" t="s">
        <v>97</v>
      </c>
      <c r="J599" s="61">
        <v>2860</v>
      </c>
      <c r="K599" s="61">
        <v>2746</v>
      </c>
      <c r="L599" s="61">
        <v>3372</v>
      </c>
      <c r="M599" s="61">
        <v>27416</v>
      </c>
      <c r="N599" s="61">
        <v>96499</v>
      </c>
      <c r="O599" s="61">
        <v>90667</v>
      </c>
      <c r="P599" s="61">
        <v>94268</v>
      </c>
      <c r="Q599" s="61">
        <v>99715</v>
      </c>
    </row>
    <row r="600" spans="1:17" x14ac:dyDescent="0.3">
      <c r="A600" s="34">
        <f>IF($B600='Lookup (hidden)'!$F$12,IF($E600='Lookup (hidden)'!$F$13,IF($D600='Lookup (hidden)'!$F$14,IF($F600='Lookup (hidden)'!$F$15,IF($G600='Lookup (hidden)'!$F$16,IF($H600='Lookup (hidden)'!$F$17,1,0),0),0),0),0),0)</f>
        <v>0</v>
      </c>
      <c r="B600" s="60" t="s">
        <v>69</v>
      </c>
      <c r="C600" s="60"/>
      <c r="D600" s="60" t="s">
        <v>37</v>
      </c>
      <c r="E600" s="60" t="s">
        <v>70</v>
      </c>
      <c r="F600" s="60" t="s">
        <v>37</v>
      </c>
      <c r="G600" s="60" t="s">
        <v>37</v>
      </c>
      <c r="H600" s="60" t="s">
        <v>76</v>
      </c>
      <c r="I600" s="60" t="s">
        <v>96</v>
      </c>
      <c r="J600" s="61">
        <v>78242</v>
      </c>
      <c r="K600" s="61">
        <v>74715</v>
      </c>
      <c r="L600" s="61">
        <v>76736</v>
      </c>
      <c r="M600" s="61">
        <v>71397</v>
      </c>
      <c r="N600" s="61">
        <v>20485</v>
      </c>
      <c r="O600" s="61">
        <v>25973</v>
      </c>
      <c r="P600" s="61">
        <v>26711</v>
      </c>
      <c r="Q600" s="61">
        <v>25232</v>
      </c>
    </row>
    <row r="601" spans="1:17" x14ac:dyDescent="0.3">
      <c r="A601" s="34">
        <f>IF($B601='Lookup (hidden)'!$F$12,IF($E601='Lookup (hidden)'!$F$13,IF($D601='Lookup (hidden)'!$F$14,IF($F601='Lookup (hidden)'!$F$15,IF($G601='Lookup (hidden)'!$F$16,IF($H601='Lookup (hidden)'!$F$17,1,0),0),0),0),0),0)</f>
        <v>0</v>
      </c>
      <c r="B601" s="60" t="s">
        <v>69</v>
      </c>
      <c r="C601" s="60"/>
      <c r="D601" s="60" t="s">
        <v>37</v>
      </c>
      <c r="E601" s="60" t="s">
        <v>70</v>
      </c>
      <c r="F601" s="60" t="s">
        <v>37</v>
      </c>
      <c r="G601" s="60" t="s">
        <v>37</v>
      </c>
      <c r="H601" s="60" t="s">
        <v>76</v>
      </c>
      <c r="I601" s="60" t="s">
        <v>97</v>
      </c>
      <c r="J601" s="61">
        <v>1883</v>
      </c>
      <c r="K601" s="61">
        <v>1859</v>
      </c>
      <c r="L601" s="61">
        <v>2163</v>
      </c>
      <c r="M601" s="61">
        <v>15567</v>
      </c>
      <c r="N601" s="61">
        <v>56427</v>
      </c>
      <c r="O601" s="61">
        <v>52326</v>
      </c>
      <c r="P601" s="61">
        <v>53244</v>
      </c>
      <c r="Q601" s="61">
        <v>55500</v>
      </c>
    </row>
    <row r="602" spans="1:17" x14ac:dyDescent="0.3">
      <c r="A602" s="34">
        <f>IF($B602='Lookup (hidden)'!$F$12,IF($E602='Lookup (hidden)'!$F$13,IF($D602='Lookup (hidden)'!$F$14,IF($F602='Lookup (hidden)'!$F$15,IF($G602='Lookup (hidden)'!$F$16,IF($H602='Lookup (hidden)'!$F$17,1,0),0),0),0),0),0)</f>
        <v>0</v>
      </c>
      <c r="B602" s="60" t="s">
        <v>69</v>
      </c>
      <c r="C602" s="60"/>
      <c r="D602" s="60" t="s">
        <v>37</v>
      </c>
      <c r="E602" s="60" t="s">
        <v>74</v>
      </c>
      <c r="F602" s="60" t="s">
        <v>37</v>
      </c>
      <c r="G602" s="60" t="s">
        <v>37</v>
      </c>
      <c r="H602" s="60" t="s">
        <v>79</v>
      </c>
      <c r="I602" s="60" t="s">
        <v>96</v>
      </c>
      <c r="J602" s="61">
        <v>5365</v>
      </c>
      <c r="K602" s="61">
        <v>4997</v>
      </c>
      <c r="L602" s="61">
        <v>5531</v>
      </c>
      <c r="M602" s="61">
        <v>5132</v>
      </c>
      <c r="N602" s="61">
        <v>1619</v>
      </c>
      <c r="O602" s="61">
        <v>2599</v>
      </c>
      <c r="P602" s="61">
        <v>3378</v>
      </c>
      <c r="Q602" s="61">
        <v>3362</v>
      </c>
    </row>
    <row r="603" spans="1:17" x14ac:dyDescent="0.3">
      <c r="A603" s="34">
        <f>IF($B603='Lookup (hidden)'!$F$12,IF($E603='Lookup (hidden)'!$F$13,IF($D603='Lookup (hidden)'!$F$14,IF($F603='Lookup (hidden)'!$F$15,IF($G603='Lookup (hidden)'!$F$16,IF($H603='Lookup (hidden)'!$F$17,1,0),0),0),0),0),0)</f>
        <v>0</v>
      </c>
      <c r="B603" s="60" t="s">
        <v>69</v>
      </c>
      <c r="C603" s="60"/>
      <c r="D603" s="60" t="s">
        <v>37</v>
      </c>
      <c r="E603" s="60" t="s">
        <v>74</v>
      </c>
      <c r="F603" s="60" t="s">
        <v>37</v>
      </c>
      <c r="G603" s="60" t="s">
        <v>37</v>
      </c>
      <c r="H603" s="60" t="s">
        <v>79</v>
      </c>
      <c r="I603" s="60" t="s">
        <v>97</v>
      </c>
      <c r="J603" s="61">
        <v>15</v>
      </c>
      <c r="K603" s="61">
        <v>34</v>
      </c>
      <c r="L603" s="61">
        <v>32</v>
      </c>
      <c r="M603" s="61">
        <v>748</v>
      </c>
      <c r="N603" s="61">
        <v>3689</v>
      </c>
      <c r="O603" s="61">
        <v>3266</v>
      </c>
      <c r="P603" s="61">
        <v>3458</v>
      </c>
      <c r="Q603" s="61">
        <v>4028</v>
      </c>
    </row>
    <row r="604" spans="1:17" x14ac:dyDescent="0.3">
      <c r="A604" s="34">
        <f>IF($B604='Lookup (hidden)'!$F$12,IF($E604='Lookup (hidden)'!$F$13,IF($D604='Lookup (hidden)'!$F$14,IF($F604='Lookup (hidden)'!$F$15,IF($G604='Lookup (hidden)'!$F$16,IF($H604='Lookup (hidden)'!$F$17,1,0),0),0),0),0),0)</f>
        <v>0</v>
      </c>
      <c r="B604" s="60" t="s">
        <v>69</v>
      </c>
      <c r="C604" s="60"/>
      <c r="D604" s="60" t="s">
        <v>37</v>
      </c>
      <c r="E604" s="60" t="s">
        <v>70</v>
      </c>
      <c r="F604" s="60" t="s">
        <v>37</v>
      </c>
      <c r="G604" s="60" t="s">
        <v>37</v>
      </c>
      <c r="H604" s="60" t="s">
        <v>79</v>
      </c>
      <c r="I604" s="60" t="s">
        <v>96</v>
      </c>
      <c r="J604" s="61">
        <v>3510</v>
      </c>
      <c r="K604" s="61">
        <v>3345</v>
      </c>
      <c r="L604" s="61">
        <v>3731</v>
      </c>
      <c r="M604" s="61">
        <v>3404</v>
      </c>
      <c r="N604" s="61">
        <v>972</v>
      </c>
      <c r="O604" s="61">
        <v>1443</v>
      </c>
      <c r="P604" s="61">
        <v>1652</v>
      </c>
      <c r="Q604" s="61">
        <v>1647</v>
      </c>
    </row>
    <row r="605" spans="1:17" x14ac:dyDescent="0.3">
      <c r="A605" s="34">
        <f>IF($B605='Lookup (hidden)'!$F$12,IF($E605='Lookup (hidden)'!$F$13,IF($D605='Lookup (hidden)'!$F$14,IF($F605='Lookup (hidden)'!$F$15,IF($G605='Lookup (hidden)'!$F$16,IF($H605='Lookup (hidden)'!$F$17,1,0),0),0),0),0),0)</f>
        <v>0</v>
      </c>
      <c r="B605" s="60" t="s">
        <v>69</v>
      </c>
      <c r="C605" s="60"/>
      <c r="D605" s="60" t="s">
        <v>37</v>
      </c>
      <c r="E605" s="60" t="s">
        <v>70</v>
      </c>
      <c r="F605" s="60" t="s">
        <v>37</v>
      </c>
      <c r="G605" s="60" t="s">
        <v>37</v>
      </c>
      <c r="H605" s="60" t="s">
        <v>79</v>
      </c>
      <c r="I605" s="60" t="s">
        <v>97</v>
      </c>
      <c r="J605" s="61">
        <v>24</v>
      </c>
      <c r="K605" s="61">
        <v>19</v>
      </c>
      <c r="L605" s="61">
        <v>23</v>
      </c>
      <c r="M605" s="61">
        <v>478</v>
      </c>
      <c r="N605" s="61">
        <v>2547</v>
      </c>
      <c r="O605" s="61">
        <v>2123</v>
      </c>
      <c r="P605" s="61">
        <v>2320</v>
      </c>
      <c r="Q605" s="61">
        <v>2540</v>
      </c>
    </row>
    <row r="606" spans="1:17" x14ac:dyDescent="0.3">
      <c r="A606" s="34">
        <f>IF($B606='Lookup (hidden)'!$F$12,IF($E606='Lookup (hidden)'!$F$13,IF($D606='Lookup (hidden)'!$F$14,IF($F606='Lookup (hidden)'!$F$15,IF($G606='Lookup (hidden)'!$F$16,IF($H606='Lookup (hidden)'!$F$17,1,0),0),0),0),0),0)</f>
        <v>0</v>
      </c>
      <c r="B606" s="60" t="s">
        <v>77</v>
      </c>
      <c r="C606" s="60"/>
      <c r="D606" s="60" t="s">
        <v>37</v>
      </c>
      <c r="E606" s="60" t="s">
        <v>74</v>
      </c>
      <c r="F606" s="60" t="s">
        <v>37</v>
      </c>
      <c r="G606" s="60" t="s">
        <v>37</v>
      </c>
      <c r="H606" s="60" t="s">
        <v>72</v>
      </c>
      <c r="I606" s="60" t="s">
        <v>96</v>
      </c>
      <c r="J606" s="61">
        <v>22011</v>
      </c>
      <c r="K606" s="61">
        <v>22201</v>
      </c>
      <c r="L606" s="61">
        <v>23165</v>
      </c>
      <c r="M606" s="61">
        <v>21445</v>
      </c>
      <c r="N606" s="61">
        <v>2949</v>
      </c>
      <c r="O606" s="61">
        <v>10390</v>
      </c>
      <c r="P606" s="61">
        <v>9582</v>
      </c>
      <c r="Q606" s="61">
        <v>9441</v>
      </c>
    </row>
    <row r="607" spans="1:17" x14ac:dyDescent="0.3">
      <c r="A607" s="34">
        <f>IF($B607='Lookup (hidden)'!$F$12,IF($E607='Lookup (hidden)'!$F$13,IF($D607='Lookup (hidden)'!$F$14,IF($F607='Lookup (hidden)'!$F$15,IF($G607='Lookup (hidden)'!$F$16,IF($H607='Lookup (hidden)'!$F$17,1,0),0),0),0),0),0)</f>
        <v>0</v>
      </c>
      <c r="B607" s="60" t="s">
        <v>77</v>
      </c>
      <c r="C607" s="60"/>
      <c r="D607" s="60" t="s">
        <v>37</v>
      </c>
      <c r="E607" s="60" t="s">
        <v>74</v>
      </c>
      <c r="F607" s="60" t="s">
        <v>37</v>
      </c>
      <c r="G607" s="60" t="s">
        <v>37</v>
      </c>
      <c r="H607" s="60" t="s">
        <v>72</v>
      </c>
      <c r="I607" s="60" t="s">
        <v>97</v>
      </c>
      <c r="J607" s="61">
        <v>0</v>
      </c>
      <c r="K607" s="61">
        <v>0</v>
      </c>
      <c r="L607" s="61">
        <v>0</v>
      </c>
      <c r="M607" s="61">
        <v>5188</v>
      </c>
      <c r="N607" s="61">
        <v>10176</v>
      </c>
      <c r="O607" s="61">
        <v>18600</v>
      </c>
      <c r="P607" s="61">
        <v>21279</v>
      </c>
      <c r="Q607" s="61">
        <v>4797</v>
      </c>
    </row>
    <row r="608" spans="1:17" x14ac:dyDescent="0.3">
      <c r="A608" s="34">
        <f>IF($B608='Lookup (hidden)'!$F$12,IF($E608='Lookup (hidden)'!$F$13,IF($D608='Lookup (hidden)'!$F$14,IF($F608='Lookup (hidden)'!$F$15,IF($G608='Lookup (hidden)'!$F$16,IF($H608='Lookup (hidden)'!$F$17,1,0),0),0),0),0),0)</f>
        <v>0</v>
      </c>
      <c r="B608" s="60" t="s">
        <v>77</v>
      </c>
      <c r="C608" s="60"/>
      <c r="D608" s="60" t="s">
        <v>37</v>
      </c>
      <c r="E608" s="60" t="s">
        <v>70</v>
      </c>
      <c r="F608" s="60" t="s">
        <v>37</v>
      </c>
      <c r="G608" s="60" t="s">
        <v>37</v>
      </c>
      <c r="H608" s="60" t="s">
        <v>72</v>
      </c>
      <c r="I608" s="60" t="s">
        <v>96</v>
      </c>
      <c r="J608" s="61">
        <v>11804</v>
      </c>
      <c r="K608" s="61">
        <v>11826</v>
      </c>
      <c r="L608" s="61">
        <v>12191</v>
      </c>
      <c r="M608" s="61">
        <v>11549</v>
      </c>
      <c r="N608" s="61">
        <v>1675</v>
      </c>
      <c r="O608" s="61">
        <v>5887</v>
      </c>
      <c r="P608" s="61">
        <v>5434</v>
      </c>
      <c r="Q608" s="61">
        <v>5304</v>
      </c>
    </row>
    <row r="609" spans="1:17" x14ac:dyDescent="0.3">
      <c r="A609" s="34">
        <f>IF($B609='Lookup (hidden)'!$F$12,IF($E609='Lookup (hidden)'!$F$13,IF($D609='Lookup (hidden)'!$F$14,IF($F609='Lookup (hidden)'!$F$15,IF($G609='Lookup (hidden)'!$F$16,IF($H609='Lookup (hidden)'!$F$17,1,0),0),0),0),0),0)</f>
        <v>0</v>
      </c>
      <c r="B609" s="60" t="s">
        <v>77</v>
      </c>
      <c r="C609" s="60"/>
      <c r="D609" s="60" t="s">
        <v>37</v>
      </c>
      <c r="E609" s="60" t="s">
        <v>70</v>
      </c>
      <c r="F609" s="60" t="s">
        <v>37</v>
      </c>
      <c r="G609" s="60" t="s">
        <v>37</v>
      </c>
      <c r="H609" s="60" t="s">
        <v>72</v>
      </c>
      <c r="I609" s="60" t="s">
        <v>97</v>
      </c>
      <c r="J609" s="61">
        <v>0</v>
      </c>
      <c r="K609" s="61">
        <v>0</v>
      </c>
      <c r="L609" s="61">
        <v>0</v>
      </c>
      <c r="M609" s="61">
        <v>2225</v>
      </c>
      <c r="N609" s="61">
        <v>4535</v>
      </c>
      <c r="O609" s="61">
        <v>8380</v>
      </c>
      <c r="P609" s="61">
        <v>9464</v>
      </c>
      <c r="Q609" s="61">
        <v>2149</v>
      </c>
    </row>
    <row r="610" spans="1:17" x14ac:dyDescent="0.3">
      <c r="A610" s="34">
        <f>IF($B610='Lookup (hidden)'!$F$12,IF($E610='Lookup (hidden)'!$F$13,IF($D610='Lookup (hidden)'!$F$14,IF($F610='Lookup (hidden)'!$F$15,IF($G610='Lookup (hidden)'!$F$16,IF($H610='Lookup (hidden)'!$F$17,1,0),0),0),0),0),0)</f>
        <v>0</v>
      </c>
      <c r="B610" s="60" t="s">
        <v>77</v>
      </c>
      <c r="C610" s="60"/>
      <c r="D610" s="60" t="s">
        <v>37</v>
      </c>
      <c r="E610" s="60" t="s">
        <v>74</v>
      </c>
      <c r="F610" s="60" t="s">
        <v>37</v>
      </c>
      <c r="G610" s="60" t="s">
        <v>37</v>
      </c>
      <c r="H610" s="60" t="s">
        <v>76</v>
      </c>
      <c r="I610" s="60" t="s">
        <v>96</v>
      </c>
      <c r="J610" s="61">
        <v>7098</v>
      </c>
      <c r="K610" s="61">
        <v>6871</v>
      </c>
      <c r="L610" s="61">
        <v>6879</v>
      </c>
      <c r="M610" s="61">
        <v>6599</v>
      </c>
      <c r="N610" s="61">
        <v>1777</v>
      </c>
      <c r="O610" s="61">
        <v>4465</v>
      </c>
      <c r="P610" s="61">
        <v>4052</v>
      </c>
      <c r="Q610" s="61">
        <v>3739</v>
      </c>
    </row>
    <row r="611" spans="1:17" x14ac:dyDescent="0.3">
      <c r="A611" s="34">
        <f>IF($B611='Lookup (hidden)'!$F$12,IF($E611='Lookup (hidden)'!$F$13,IF($D611='Lookup (hidden)'!$F$14,IF($F611='Lookup (hidden)'!$F$15,IF($G611='Lookup (hidden)'!$F$16,IF($H611='Lookup (hidden)'!$F$17,1,0),0),0),0),0),0)</f>
        <v>0</v>
      </c>
      <c r="B611" s="60" t="s">
        <v>77</v>
      </c>
      <c r="C611" s="60"/>
      <c r="D611" s="60" t="s">
        <v>37</v>
      </c>
      <c r="E611" s="60" t="s">
        <v>74</v>
      </c>
      <c r="F611" s="60" t="s">
        <v>37</v>
      </c>
      <c r="G611" s="60" t="s">
        <v>37</v>
      </c>
      <c r="H611" s="60" t="s">
        <v>76</v>
      </c>
      <c r="I611" s="60" t="s">
        <v>97</v>
      </c>
      <c r="J611" s="61">
        <v>0</v>
      </c>
      <c r="K611" s="61">
        <v>0</v>
      </c>
      <c r="L611" s="61">
        <v>0</v>
      </c>
      <c r="M611" s="61">
        <v>757</v>
      </c>
      <c r="N611" s="61">
        <v>3500</v>
      </c>
      <c r="O611" s="61">
        <v>3947</v>
      </c>
      <c r="P611" s="61">
        <v>4866</v>
      </c>
      <c r="Q611" s="61">
        <v>5530</v>
      </c>
    </row>
    <row r="612" spans="1:17" x14ac:dyDescent="0.3">
      <c r="A612" s="34">
        <f>IF($B612='Lookup (hidden)'!$F$12,IF($E612='Lookup (hidden)'!$F$13,IF($D612='Lookup (hidden)'!$F$14,IF($F612='Lookup (hidden)'!$F$15,IF($G612='Lookup (hidden)'!$F$16,IF($H612='Lookup (hidden)'!$F$17,1,0),0),0),0),0),0)</f>
        <v>0</v>
      </c>
      <c r="B612" s="60" t="s">
        <v>77</v>
      </c>
      <c r="C612" s="60"/>
      <c r="D612" s="60" t="s">
        <v>37</v>
      </c>
      <c r="E612" s="60" t="s">
        <v>70</v>
      </c>
      <c r="F612" s="60" t="s">
        <v>37</v>
      </c>
      <c r="G612" s="60" t="s">
        <v>37</v>
      </c>
      <c r="H612" s="60" t="s">
        <v>76</v>
      </c>
      <c r="I612" s="60" t="s">
        <v>96</v>
      </c>
      <c r="J612" s="61">
        <v>4148</v>
      </c>
      <c r="K612" s="61">
        <v>4079</v>
      </c>
      <c r="L612" s="61">
        <v>4118</v>
      </c>
      <c r="M612" s="61">
        <v>3861</v>
      </c>
      <c r="N612" s="61">
        <v>1181</v>
      </c>
      <c r="O612" s="61">
        <v>2887</v>
      </c>
      <c r="P612" s="61">
        <v>2557</v>
      </c>
      <c r="Q612" s="61">
        <v>2511</v>
      </c>
    </row>
    <row r="613" spans="1:17" x14ac:dyDescent="0.3">
      <c r="A613" s="34">
        <f>IF($B613='Lookup (hidden)'!$F$12,IF($E613='Lookup (hidden)'!$F$13,IF($D613='Lookup (hidden)'!$F$14,IF($F613='Lookup (hidden)'!$F$15,IF($G613='Lookup (hidden)'!$F$16,IF($H613='Lookup (hidden)'!$F$17,1,0),0),0),0),0),0)</f>
        <v>0</v>
      </c>
      <c r="B613" s="60" t="s">
        <v>77</v>
      </c>
      <c r="C613" s="60"/>
      <c r="D613" s="60" t="s">
        <v>37</v>
      </c>
      <c r="E613" s="60" t="s">
        <v>70</v>
      </c>
      <c r="F613" s="60" t="s">
        <v>37</v>
      </c>
      <c r="G613" s="60" t="s">
        <v>37</v>
      </c>
      <c r="H613" s="60" t="s">
        <v>76</v>
      </c>
      <c r="I613" s="60" t="s">
        <v>97</v>
      </c>
      <c r="J613" s="61">
        <v>0</v>
      </c>
      <c r="K613" s="61">
        <v>0</v>
      </c>
      <c r="L613" s="61">
        <v>0</v>
      </c>
      <c r="M613" s="61">
        <v>340</v>
      </c>
      <c r="N613" s="61">
        <v>1920</v>
      </c>
      <c r="O613" s="61">
        <v>1887</v>
      </c>
      <c r="P613" s="61">
        <v>2329</v>
      </c>
      <c r="Q613" s="61">
        <v>2608</v>
      </c>
    </row>
    <row r="614" spans="1:17" x14ac:dyDescent="0.3">
      <c r="A614" s="34">
        <f>IF($B614='Lookup (hidden)'!$F$12,IF($E614='Lookup (hidden)'!$F$13,IF($D614='Lookup (hidden)'!$F$14,IF($F614='Lookup (hidden)'!$F$15,IF($G614='Lookup (hidden)'!$F$16,IF($H614='Lookup (hidden)'!$F$17,1,0),0),0),0),0),0)</f>
        <v>0</v>
      </c>
      <c r="B614" s="60" t="s">
        <v>77</v>
      </c>
      <c r="C614" s="60"/>
      <c r="D614" s="60" t="s">
        <v>37</v>
      </c>
      <c r="E614" s="60" t="s">
        <v>74</v>
      </c>
      <c r="F614" s="60" t="s">
        <v>37</v>
      </c>
      <c r="G614" s="60" t="s">
        <v>37</v>
      </c>
      <c r="H614" s="60" t="s">
        <v>79</v>
      </c>
      <c r="I614" s="60" t="s">
        <v>96</v>
      </c>
      <c r="J614" s="61">
        <v>282</v>
      </c>
      <c r="K614" s="61">
        <v>256</v>
      </c>
      <c r="L614" s="61">
        <v>312</v>
      </c>
      <c r="M614" s="61">
        <v>318</v>
      </c>
      <c r="N614" s="61">
        <v>63</v>
      </c>
      <c r="O614" s="61">
        <v>205</v>
      </c>
      <c r="P614" s="61">
        <v>242</v>
      </c>
      <c r="Q614" s="61">
        <v>337</v>
      </c>
    </row>
    <row r="615" spans="1:17" x14ac:dyDescent="0.3">
      <c r="A615" s="34">
        <f>IF($B615='Lookup (hidden)'!$F$12,IF($E615='Lookup (hidden)'!$F$13,IF($D615='Lookup (hidden)'!$F$14,IF($F615='Lookup (hidden)'!$F$15,IF($G615='Lookup (hidden)'!$F$16,IF($H615='Lookup (hidden)'!$F$17,1,0),0),0),0),0),0)</f>
        <v>0</v>
      </c>
      <c r="B615" s="60" t="s">
        <v>77</v>
      </c>
      <c r="C615" s="60"/>
      <c r="D615" s="60" t="s">
        <v>37</v>
      </c>
      <c r="E615" s="60" t="s">
        <v>74</v>
      </c>
      <c r="F615" s="60" t="s">
        <v>37</v>
      </c>
      <c r="G615" s="60" t="s">
        <v>37</v>
      </c>
      <c r="H615" s="60" t="s">
        <v>79</v>
      </c>
      <c r="I615" s="60" t="s">
        <v>97</v>
      </c>
      <c r="J615" s="61">
        <v>0</v>
      </c>
      <c r="K615" s="61">
        <v>0</v>
      </c>
      <c r="L615" s="61">
        <v>0</v>
      </c>
      <c r="M615" s="61">
        <v>50</v>
      </c>
      <c r="N615" s="61">
        <v>165</v>
      </c>
      <c r="O615" s="61">
        <v>167</v>
      </c>
      <c r="P615" s="61">
        <v>263</v>
      </c>
      <c r="Q615" s="61">
        <v>268</v>
      </c>
    </row>
    <row r="616" spans="1:17" x14ac:dyDescent="0.3">
      <c r="A616" s="34">
        <f>IF($B616='Lookup (hidden)'!$F$12,IF($E616='Lookup (hidden)'!$F$13,IF($D616='Lookup (hidden)'!$F$14,IF($F616='Lookup (hidden)'!$F$15,IF($G616='Lookup (hidden)'!$F$16,IF($H616='Lookup (hidden)'!$F$17,1,0),0),0),0),0),0)</f>
        <v>0</v>
      </c>
      <c r="B616" s="60" t="s">
        <v>77</v>
      </c>
      <c r="C616" s="60"/>
      <c r="D616" s="60" t="s">
        <v>37</v>
      </c>
      <c r="E616" s="60" t="s">
        <v>70</v>
      </c>
      <c r="F616" s="60" t="s">
        <v>37</v>
      </c>
      <c r="G616" s="60" t="s">
        <v>37</v>
      </c>
      <c r="H616" s="60" t="s">
        <v>79</v>
      </c>
      <c r="I616" s="60" t="s">
        <v>96</v>
      </c>
      <c r="J616" s="61">
        <v>195</v>
      </c>
      <c r="K616" s="61">
        <v>182</v>
      </c>
      <c r="L616" s="61">
        <v>220</v>
      </c>
      <c r="M616" s="61">
        <v>175</v>
      </c>
      <c r="N616" s="61">
        <v>23</v>
      </c>
      <c r="O616" s="61">
        <v>122</v>
      </c>
      <c r="P616" s="61">
        <v>119</v>
      </c>
      <c r="Q616" s="61">
        <v>158</v>
      </c>
    </row>
    <row r="617" spans="1:17" x14ac:dyDescent="0.3">
      <c r="A617" s="34">
        <f>IF($B617='Lookup (hidden)'!$F$12,IF($E617='Lookup (hidden)'!$F$13,IF($D617='Lookup (hidden)'!$F$14,IF($F617='Lookup (hidden)'!$F$15,IF($G617='Lookup (hidden)'!$F$16,IF($H617='Lookup (hidden)'!$F$17,1,0),0),0),0),0),0)</f>
        <v>0</v>
      </c>
      <c r="B617" s="60" t="s">
        <v>77</v>
      </c>
      <c r="C617" s="60"/>
      <c r="D617" s="60" t="s">
        <v>37</v>
      </c>
      <c r="E617" s="60" t="s">
        <v>70</v>
      </c>
      <c r="F617" s="60" t="s">
        <v>37</v>
      </c>
      <c r="G617" s="60" t="s">
        <v>37</v>
      </c>
      <c r="H617" s="60" t="s">
        <v>79</v>
      </c>
      <c r="I617" s="60" t="s">
        <v>97</v>
      </c>
      <c r="J617" s="61">
        <v>0</v>
      </c>
      <c r="K617" s="61">
        <v>0</v>
      </c>
      <c r="L617" s="61">
        <v>0</v>
      </c>
      <c r="M617" s="61">
        <v>35</v>
      </c>
      <c r="N617" s="61">
        <v>78</v>
      </c>
      <c r="O617" s="61">
        <v>95</v>
      </c>
      <c r="P617" s="61">
        <v>126</v>
      </c>
      <c r="Q617" s="61">
        <v>141</v>
      </c>
    </row>
    <row r="618" spans="1:17" x14ac:dyDescent="0.3">
      <c r="A618" s="34">
        <f>IF($B618='Lookup (hidden)'!$F$12,IF($E618='Lookup (hidden)'!$F$13,IF($D618='Lookup (hidden)'!$F$14,IF($F618='Lookup (hidden)'!$F$15,IF($G618='Lookup (hidden)'!$F$16,IF($H618='Lookup (hidden)'!$F$17,1,0),0),0),0),0),0)</f>
        <v>0</v>
      </c>
      <c r="B618" s="60" t="s">
        <v>80</v>
      </c>
      <c r="C618" s="60"/>
      <c r="D618" s="60" t="s">
        <v>37</v>
      </c>
      <c r="E618" s="60" t="s">
        <v>37</v>
      </c>
      <c r="F618" s="152">
        <v>1</v>
      </c>
      <c r="G618" s="60" t="s">
        <v>63</v>
      </c>
      <c r="H618" s="60" t="s">
        <v>81</v>
      </c>
      <c r="I618" s="60" t="s">
        <v>96</v>
      </c>
      <c r="J618" s="61">
        <v>10236</v>
      </c>
      <c r="K618" s="61">
        <v>9900</v>
      </c>
      <c r="L618" s="61">
        <v>10249</v>
      </c>
      <c r="M618" s="61">
        <v>9759</v>
      </c>
      <c r="N618" s="61">
        <v>5989</v>
      </c>
      <c r="O618" s="61">
        <v>7557</v>
      </c>
      <c r="P618" s="61">
        <v>7430</v>
      </c>
      <c r="Q618" s="61">
        <v>7702</v>
      </c>
    </row>
    <row r="619" spans="1:17" x14ac:dyDescent="0.3">
      <c r="A619" s="34">
        <f>IF($B619='Lookup (hidden)'!$F$12,IF($E619='Lookup (hidden)'!$F$13,IF($D619='Lookup (hidden)'!$F$14,IF($F619='Lookup (hidden)'!$F$15,IF($G619='Lookup (hidden)'!$F$16,IF($H619='Lookup (hidden)'!$F$17,1,0),0),0),0),0),0)</f>
        <v>0</v>
      </c>
      <c r="B619" s="60" t="s">
        <v>80</v>
      </c>
      <c r="C619" s="60"/>
      <c r="D619" s="60" t="s">
        <v>37</v>
      </c>
      <c r="E619" s="60" t="s">
        <v>37</v>
      </c>
      <c r="F619" s="152">
        <v>1</v>
      </c>
      <c r="G619" s="60" t="s">
        <v>63</v>
      </c>
      <c r="H619" s="60" t="s">
        <v>81</v>
      </c>
      <c r="I619" s="60" t="s">
        <v>97</v>
      </c>
      <c r="J619" s="61">
        <v>683</v>
      </c>
      <c r="K619" s="61">
        <v>679</v>
      </c>
      <c r="L619" s="61">
        <v>725</v>
      </c>
      <c r="M619" s="61">
        <v>1300</v>
      </c>
      <c r="N619" s="61">
        <v>5257</v>
      </c>
      <c r="O619" s="61">
        <v>3940</v>
      </c>
      <c r="P619" s="61">
        <v>4470</v>
      </c>
      <c r="Q619" s="61">
        <v>4840</v>
      </c>
    </row>
    <row r="620" spans="1:17" x14ac:dyDescent="0.3">
      <c r="A620" s="34">
        <f>IF($B620='Lookup (hidden)'!$F$12,IF($E620='Lookup (hidden)'!$F$13,IF($D620='Lookup (hidden)'!$F$14,IF($F620='Lookup (hidden)'!$F$15,IF($G620='Lookup (hidden)'!$F$16,IF($H620='Lookup (hidden)'!$F$17,1,0),0),0),0),0),0)</f>
        <v>0</v>
      </c>
      <c r="B620" s="60" t="s">
        <v>80</v>
      </c>
      <c r="C620" s="60"/>
      <c r="D620" s="60" t="s">
        <v>37</v>
      </c>
      <c r="E620" s="60" t="s">
        <v>37</v>
      </c>
      <c r="F620" s="152">
        <v>1</v>
      </c>
      <c r="G620" s="60" t="s">
        <v>64</v>
      </c>
      <c r="H620" s="60" t="s">
        <v>81</v>
      </c>
      <c r="I620" s="60" t="s">
        <v>96</v>
      </c>
      <c r="J620" s="61">
        <v>62104</v>
      </c>
      <c r="K620" s="61">
        <v>61426</v>
      </c>
      <c r="L620" s="61">
        <v>61830</v>
      </c>
      <c r="M620" s="61">
        <v>61145</v>
      </c>
      <c r="N620" s="61">
        <v>35682</v>
      </c>
      <c r="O620" s="61">
        <v>46135</v>
      </c>
      <c r="P620" s="61">
        <v>45059</v>
      </c>
      <c r="Q620" s="61">
        <v>46426</v>
      </c>
    </row>
    <row r="621" spans="1:17" x14ac:dyDescent="0.3">
      <c r="A621" s="34">
        <f>IF($B621='Lookup (hidden)'!$F$12,IF($E621='Lookup (hidden)'!$F$13,IF($D621='Lookup (hidden)'!$F$14,IF($F621='Lookup (hidden)'!$F$15,IF($G621='Lookup (hidden)'!$F$16,IF($H621='Lookup (hidden)'!$F$17,1,0),0),0),0),0),0)</f>
        <v>0</v>
      </c>
      <c r="B621" s="60" t="s">
        <v>80</v>
      </c>
      <c r="C621" s="60"/>
      <c r="D621" s="60" t="s">
        <v>37</v>
      </c>
      <c r="E621" s="60" t="s">
        <v>37</v>
      </c>
      <c r="F621" s="152">
        <v>1</v>
      </c>
      <c r="G621" s="60" t="s">
        <v>64</v>
      </c>
      <c r="H621" s="60" t="s">
        <v>81</v>
      </c>
      <c r="I621" s="60" t="s">
        <v>97</v>
      </c>
      <c r="J621" s="61">
        <v>4209</v>
      </c>
      <c r="K621" s="61">
        <v>4506</v>
      </c>
      <c r="L621" s="61">
        <v>4698</v>
      </c>
      <c r="M621" s="61">
        <v>9509</v>
      </c>
      <c r="N621" s="61">
        <v>36019</v>
      </c>
      <c r="O621" s="61">
        <v>27551</v>
      </c>
      <c r="P621" s="61">
        <v>30540</v>
      </c>
      <c r="Q621" s="61">
        <v>32896</v>
      </c>
    </row>
    <row r="622" spans="1:17" x14ac:dyDescent="0.3">
      <c r="A622" s="34">
        <f>IF($B622='Lookup (hidden)'!$F$12,IF($E622='Lookup (hidden)'!$F$13,IF($D622='Lookup (hidden)'!$F$14,IF($F622='Lookup (hidden)'!$F$15,IF($G622='Lookup (hidden)'!$F$16,IF($H622='Lookup (hidden)'!$F$17,1,0),0),0),0),0),0)</f>
        <v>0</v>
      </c>
      <c r="B622" s="60" t="s">
        <v>80</v>
      </c>
      <c r="C622" s="60"/>
      <c r="D622" s="60" t="s">
        <v>37</v>
      </c>
      <c r="E622" s="60" t="s">
        <v>37</v>
      </c>
      <c r="F622" s="152">
        <v>2</v>
      </c>
      <c r="G622" s="60" t="s">
        <v>63</v>
      </c>
      <c r="H622" s="60" t="s">
        <v>81</v>
      </c>
      <c r="I622" s="60" t="s">
        <v>96</v>
      </c>
      <c r="J622" s="61">
        <v>10461</v>
      </c>
      <c r="K622" s="61">
        <v>10239</v>
      </c>
      <c r="L622" s="61">
        <v>10552</v>
      </c>
      <c r="M622" s="61">
        <v>10341</v>
      </c>
      <c r="N622" s="61">
        <v>5892</v>
      </c>
      <c r="O622" s="61">
        <v>7620</v>
      </c>
      <c r="P622" s="61">
        <v>7734</v>
      </c>
      <c r="Q622" s="61">
        <v>8074</v>
      </c>
    </row>
    <row r="623" spans="1:17" x14ac:dyDescent="0.3">
      <c r="A623" s="34">
        <f>IF($B623='Lookup (hidden)'!$F$12,IF($E623='Lookup (hidden)'!$F$13,IF($D623='Lookup (hidden)'!$F$14,IF($F623='Lookup (hidden)'!$F$15,IF($G623='Lookup (hidden)'!$F$16,IF($H623='Lookup (hidden)'!$F$17,1,0),0),0),0),0),0)</f>
        <v>0</v>
      </c>
      <c r="B623" s="60" t="s">
        <v>80</v>
      </c>
      <c r="C623" s="60"/>
      <c r="D623" s="60" t="s">
        <v>37</v>
      </c>
      <c r="E623" s="60" t="s">
        <v>37</v>
      </c>
      <c r="F623" s="152">
        <v>2</v>
      </c>
      <c r="G623" s="60" t="s">
        <v>63</v>
      </c>
      <c r="H623" s="60" t="s">
        <v>81</v>
      </c>
      <c r="I623" s="60" t="s">
        <v>97</v>
      </c>
      <c r="J623" s="61">
        <v>699</v>
      </c>
      <c r="K623" s="61">
        <v>677</v>
      </c>
      <c r="L623" s="61">
        <v>755</v>
      </c>
      <c r="M623" s="61">
        <v>1429</v>
      </c>
      <c r="N623" s="61">
        <v>6053</v>
      </c>
      <c r="O623" s="61">
        <v>4243</v>
      </c>
      <c r="P623" s="61">
        <v>4737</v>
      </c>
      <c r="Q623" s="61">
        <v>4970</v>
      </c>
    </row>
    <row r="624" spans="1:17" x14ac:dyDescent="0.3">
      <c r="A624" s="34">
        <f>IF($B624='Lookup (hidden)'!$F$12,IF($E624='Lookup (hidden)'!$F$13,IF($D624='Lookup (hidden)'!$F$14,IF($F624='Lookup (hidden)'!$F$15,IF($G624='Lookup (hidden)'!$F$16,IF($H624='Lookup (hidden)'!$F$17,1,0),0),0),0),0),0)</f>
        <v>0</v>
      </c>
      <c r="B624" s="60" t="s">
        <v>80</v>
      </c>
      <c r="C624" s="60"/>
      <c r="D624" s="60" t="s">
        <v>37</v>
      </c>
      <c r="E624" s="60" t="s">
        <v>37</v>
      </c>
      <c r="F624" s="152">
        <v>2</v>
      </c>
      <c r="G624" s="60" t="s">
        <v>64</v>
      </c>
      <c r="H624" s="60" t="s">
        <v>81</v>
      </c>
      <c r="I624" s="60" t="s">
        <v>96</v>
      </c>
      <c r="J624" s="61">
        <v>54103</v>
      </c>
      <c r="K624" s="61">
        <v>53322</v>
      </c>
      <c r="L624" s="61">
        <v>54084</v>
      </c>
      <c r="M624" s="61">
        <v>53644</v>
      </c>
      <c r="N624" s="61">
        <v>29026</v>
      </c>
      <c r="O624" s="61">
        <v>40010</v>
      </c>
      <c r="P624" s="61">
        <v>39349</v>
      </c>
      <c r="Q624" s="61">
        <v>40482</v>
      </c>
    </row>
    <row r="625" spans="1:17" x14ac:dyDescent="0.3">
      <c r="A625" s="34">
        <f>IF($B625='Lookup (hidden)'!$F$12,IF($E625='Lookup (hidden)'!$F$13,IF($D625='Lookup (hidden)'!$F$14,IF($F625='Lookup (hidden)'!$F$15,IF($G625='Lookup (hidden)'!$F$16,IF($H625='Lookup (hidden)'!$F$17,1,0),0),0),0),0),0)</f>
        <v>0</v>
      </c>
      <c r="B625" s="60" t="s">
        <v>80</v>
      </c>
      <c r="C625" s="60"/>
      <c r="D625" s="60" t="s">
        <v>37</v>
      </c>
      <c r="E625" s="60" t="s">
        <v>37</v>
      </c>
      <c r="F625" s="152">
        <v>2</v>
      </c>
      <c r="G625" s="60" t="s">
        <v>64</v>
      </c>
      <c r="H625" s="60" t="s">
        <v>81</v>
      </c>
      <c r="I625" s="60" t="s">
        <v>97</v>
      </c>
      <c r="J625" s="61">
        <v>3328</v>
      </c>
      <c r="K625" s="61">
        <v>3685</v>
      </c>
      <c r="L625" s="61">
        <v>3774</v>
      </c>
      <c r="M625" s="61">
        <v>8234</v>
      </c>
      <c r="N625" s="61">
        <v>33949</v>
      </c>
      <c r="O625" s="61">
        <v>26137</v>
      </c>
      <c r="P625" s="61">
        <v>29025</v>
      </c>
      <c r="Q625" s="61">
        <v>31339</v>
      </c>
    </row>
    <row r="626" spans="1:17" x14ac:dyDescent="0.3">
      <c r="A626" s="34">
        <f>IF($B626='Lookup (hidden)'!$F$12,IF($E626='Lookup (hidden)'!$F$13,IF($D626='Lookup (hidden)'!$F$14,IF($F626='Lookup (hidden)'!$F$15,IF($G626='Lookup (hidden)'!$F$16,IF($H626='Lookup (hidden)'!$F$17,1,0),0),0),0),0),0)</f>
        <v>0</v>
      </c>
      <c r="B626" s="60" t="s">
        <v>80</v>
      </c>
      <c r="C626" s="60"/>
      <c r="D626" s="60" t="s">
        <v>37</v>
      </c>
      <c r="E626" s="60" t="s">
        <v>37</v>
      </c>
      <c r="F626" s="152">
        <v>3</v>
      </c>
      <c r="G626" s="60" t="s">
        <v>63</v>
      </c>
      <c r="H626" s="60" t="s">
        <v>81</v>
      </c>
      <c r="I626" s="60" t="s">
        <v>96</v>
      </c>
      <c r="J626" s="61">
        <v>11096</v>
      </c>
      <c r="K626" s="61">
        <v>10757</v>
      </c>
      <c r="L626" s="61">
        <v>10974</v>
      </c>
      <c r="M626" s="61">
        <v>10840</v>
      </c>
      <c r="N626" s="61">
        <v>6038</v>
      </c>
      <c r="O626" s="61">
        <v>8096</v>
      </c>
      <c r="P626" s="61">
        <v>8115</v>
      </c>
      <c r="Q626" s="61">
        <v>8287</v>
      </c>
    </row>
    <row r="627" spans="1:17" x14ac:dyDescent="0.3">
      <c r="A627" s="34">
        <f>IF($B627='Lookup (hidden)'!$F$12,IF($E627='Lookup (hidden)'!$F$13,IF($D627='Lookup (hidden)'!$F$14,IF($F627='Lookup (hidden)'!$F$15,IF($G627='Lookup (hidden)'!$F$16,IF($H627='Lookup (hidden)'!$F$17,1,0),0),0),0),0),0)</f>
        <v>0</v>
      </c>
      <c r="B627" s="60" t="s">
        <v>80</v>
      </c>
      <c r="C627" s="60"/>
      <c r="D627" s="60" t="s">
        <v>37</v>
      </c>
      <c r="E627" s="60" t="s">
        <v>37</v>
      </c>
      <c r="F627" s="152">
        <v>3</v>
      </c>
      <c r="G627" s="60" t="s">
        <v>63</v>
      </c>
      <c r="H627" s="60" t="s">
        <v>81</v>
      </c>
      <c r="I627" s="60" t="s">
        <v>97</v>
      </c>
      <c r="J627" s="61">
        <v>671</v>
      </c>
      <c r="K627" s="61">
        <v>730</v>
      </c>
      <c r="L627" s="61">
        <v>734</v>
      </c>
      <c r="M627" s="61">
        <v>1424</v>
      </c>
      <c r="N627" s="61">
        <v>6192</v>
      </c>
      <c r="O627" s="61">
        <v>4573</v>
      </c>
      <c r="P627" s="61">
        <v>4972</v>
      </c>
      <c r="Q627" s="61">
        <v>5345</v>
      </c>
    </row>
    <row r="628" spans="1:17" x14ac:dyDescent="0.3">
      <c r="A628" s="34">
        <f>IF($B628='Lookup (hidden)'!$F$12,IF($E628='Lookup (hidden)'!$F$13,IF($D628='Lookup (hidden)'!$F$14,IF($F628='Lookup (hidden)'!$F$15,IF($G628='Lookup (hidden)'!$F$16,IF($H628='Lookup (hidden)'!$F$17,1,0),0),0),0),0),0)</f>
        <v>0</v>
      </c>
      <c r="B628" s="60" t="s">
        <v>80</v>
      </c>
      <c r="C628" s="60"/>
      <c r="D628" s="60" t="s">
        <v>37</v>
      </c>
      <c r="E628" s="60" t="s">
        <v>37</v>
      </c>
      <c r="F628" s="152">
        <v>3</v>
      </c>
      <c r="G628" s="60" t="s">
        <v>64</v>
      </c>
      <c r="H628" s="60" t="s">
        <v>81</v>
      </c>
      <c r="I628" s="60" t="s">
        <v>96</v>
      </c>
      <c r="J628" s="61">
        <v>50058</v>
      </c>
      <c r="K628" s="61">
        <v>49578</v>
      </c>
      <c r="L628" s="61">
        <v>50765</v>
      </c>
      <c r="M628" s="61">
        <v>50503</v>
      </c>
      <c r="N628" s="61">
        <v>26442</v>
      </c>
      <c r="O628" s="61">
        <v>37086</v>
      </c>
      <c r="P628" s="61">
        <v>37026</v>
      </c>
      <c r="Q628" s="61">
        <v>38616</v>
      </c>
    </row>
    <row r="629" spans="1:17" x14ac:dyDescent="0.3">
      <c r="A629" s="34">
        <f>IF($B629='Lookup (hidden)'!$F$12,IF($E629='Lookup (hidden)'!$F$13,IF($D629='Lookup (hidden)'!$F$14,IF($F629='Lookup (hidden)'!$F$15,IF($G629='Lookup (hidden)'!$F$16,IF($H629='Lookup (hidden)'!$F$17,1,0),0),0),0),0),0)</f>
        <v>0</v>
      </c>
      <c r="B629" s="60" t="s">
        <v>80</v>
      </c>
      <c r="C629" s="60"/>
      <c r="D629" s="60" t="s">
        <v>37</v>
      </c>
      <c r="E629" s="60" t="s">
        <v>37</v>
      </c>
      <c r="F629" s="152">
        <v>3</v>
      </c>
      <c r="G629" s="60" t="s">
        <v>64</v>
      </c>
      <c r="H629" s="60" t="s">
        <v>81</v>
      </c>
      <c r="I629" s="60" t="s">
        <v>97</v>
      </c>
      <c r="J629" s="61">
        <v>3029</v>
      </c>
      <c r="K629" s="61">
        <v>3420</v>
      </c>
      <c r="L629" s="61">
        <v>3406</v>
      </c>
      <c r="M629" s="61">
        <v>7827</v>
      </c>
      <c r="N629" s="61">
        <v>33477</v>
      </c>
      <c r="O629" s="61">
        <v>25857</v>
      </c>
      <c r="P629" s="61">
        <v>28596</v>
      </c>
      <c r="Q629" s="61">
        <v>31023</v>
      </c>
    </row>
    <row r="630" spans="1:17" x14ac:dyDescent="0.3">
      <c r="A630" s="34">
        <f>IF($B630='Lookup (hidden)'!$F$12,IF($E630='Lookup (hidden)'!$F$13,IF($D630='Lookup (hidden)'!$F$14,IF($F630='Lookup (hidden)'!$F$15,IF($G630='Lookup (hidden)'!$F$16,IF($H630='Lookup (hidden)'!$F$17,1,0),0),0),0),0),0)</f>
        <v>0</v>
      </c>
      <c r="B630" s="60" t="s">
        <v>80</v>
      </c>
      <c r="C630" s="60"/>
      <c r="D630" s="60" t="s">
        <v>37</v>
      </c>
      <c r="E630" s="60" t="s">
        <v>37</v>
      </c>
      <c r="F630" s="152">
        <v>4</v>
      </c>
      <c r="G630" s="60" t="s">
        <v>63</v>
      </c>
      <c r="H630" s="60" t="s">
        <v>81</v>
      </c>
      <c r="I630" s="60" t="s">
        <v>96</v>
      </c>
      <c r="J630" s="61">
        <v>10584</v>
      </c>
      <c r="K630" s="61">
        <v>10352</v>
      </c>
      <c r="L630" s="61">
        <v>10535</v>
      </c>
      <c r="M630" s="61">
        <v>10487</v>
      </c>
      <c r="N630" s="61">
        <v>5858</v>
      </c>
      <c r="O630" s="61">
        <v>7751</v>
      </c>
      <c r="P630" s="61">
        <v>8009</v>
      </c>
      <c r="Q630" s="61">
        <v>8237</v>
      </c>
    </row>
    <row r="631" spans="1:17" x14ac:dyDescent="0.3">
      <c r="A631" s="34">
        <f>IF($B631='Lookup (hidden)'!$F$12,IF($E631='Lookup (hidden)'!$F$13,IF($D631='Lookup (hidden)'!$F$14,IF($F631='Lookup (hidden)'!$F$15,IF($G631='Lookup (hidden)'!$F$16,IF($H631='Lookup (hidden)'!$F$17,1,0),0),0),0),0),0)</f>
        <v>0</v>
      </c>
      <c r="B631" s="60" t="s">
        <v>80</v>
      </c>
      <c r="C631" s="60"/>
      <c r="D631" s="60" t="s">
        <v>37</v>
      </c>
      <c r="E631" s="60" t="s">
        <v>37</v>
      </c>
      <c r="F631" s="152">
        <v>4</v>
      </c>
      <c r="G631" s="60" t="s">
        <v>63</v>
      </c>
      <c r="H631" s="60" t="s">
        <v>81</v>
      </c>
      <c r="I631" s="60" t="s">
        <v>97</v>
      </c>
      <c r="J631" s="61">
        <v>703</v>
      </c>
      <c r="K631" s="61">
        <v>738</v>
      </c>
      <c r="L631" s="61">
        <v>733</v>
      </c>
      <c r="M631" s="61">
        <v>1432</v>
      </c>
      <c r="N631" s="61">
        <v>6274</v>
      </c>
      <c r="O631" s="61">
        <v>4524</v>
      </c>
      <c r="P631" s="61">
        <v>5119</v>
      </c>
      <c r="Q631" s="61">
        <v>5515</v>
      </c>
    </row>
    <row r="632" spans="1:17" x14ac:dyDescent="0.3">
      <c r="A632" s="34">
        <f>IF($B632='Lookup (hidden)'!$F$12,IF($E632='Lookup (hidden)'!$F$13,IF($D632='Lookup (hidden)'!$F$14,IF($F632='Lookup (hidden)'!$F$15,IF($G632='Lookup (hidden)'!$F$16,IF($H632='Lookup (hidden)'!$F$17,1,0),0),0),0),0),0)</f>
        <v>0</v>
      </c>
      <c r="B632" s="60" t="s">
        <v>80</v>
      </c>
      <c r="C632" s="60"/>
      <c r="D632" s="60" t="s">
        <v>37</v>
      </c>
      <c r="E632" s="60" t="s">
        <v>37</v>
      </c>
      <c r="F632" s="152">
        <v>4</v>
      </c>
      <c r="G632" s="60" t="s">
        <v>64</v>
      </c>
      <c r="H632" s="60" t="s">
        <v>81</v>
      </c>
      <c r="I632" s="60" t="s">
        <v>96</v>
      </c>
      <c r="J632" s="61">
        <v>49080</v>
      </c>
      <c r="K632" s="61">
        <v>48060</v>
      </c>
      <c r="L632" s="61">
        <v>49745</v>
      </c>
      <c r="M632" s="61">
        <v>49729</v>
      </c>
      <c r="N632" s="61">
        <v>25113</v>
      </c>
      <c r="O632" s="61">
        <v>36280</v>
      </c>
      <c r="P632" s="61">
        <v>36647</v>
      </c>
      <c r="Q632" s="61">
        <v>37628</v>
      </c>
    </row>
    <row r="633" spans="1:17" x14ac:dyDescent="0.3">
      <c r="A633" s="34">
        <f>IF($B633='Lookup (hidden)'!$F$12,IF($E633='Lookup (hidden)'!$F$13,IF($D633='Lookup (hidden)'!$F$14,IF($F633='Lookup (hidden)'!$F$15,IF($G633='Lookup (hidden)'!$F$16,IF($H633='Lookup (hidden)'!$F$17,1,0),0),0),0),0),0)</f>
        <v>0</v>
      </c>
      <c r="B633" s="60" t="s">
        <v>80</v>
      </c>
      <c r="C633" s="60"/>
      <c r="D633" s="60" t="s">
        <v>37</v>
      </c>
      <c r="E633" s="60" t="s">
        <v>37</v>
      </c>
      <c r="F633" s="152">
        <v>4</v>
      </c>
      <c r="G633" s="60" t="s">
        <v>64</v>
      </c>
      <c r="H633" s="60" t="s">
        <v>81</v>
      </c>
      <c r="I633" s="60" t="s">
        <v>97</v>
      </c>
      <c r="J633" s="61">
        <v>2839</v>
      </c>
      <c r="K633" s="61">
        <v>3228</v>
      </c>
      <c r="L633" s="61">
        <v>3268</v>
      </c>
      <c r="M633" s="61">
        <v>7856</v>
      </c>
      <c r="N633" s="61">
        <v>33730</v>
      </c>
      <c r="O633" s="61">
        <v>25560</v>
      </c>
      <c r="P633" s="61">
        <v>28758</v>
      </c>
      <c r="Q633" s="61">
        <v>30721</v>
      </c>
    </row>
    <row r="634" spans="1:17" x14ac:dyDescent="0.3">
      <c r="A634" s="34">
        <f>IF($B634='Lookup (hidden)'!$F$12,IF($E634='Lookup (hidden)'!$F$13,IF($D634='Lookup (hidden)'!$F$14,IF($F634='Lookup (hidden)'!$F$15,IF($G634='Lookup (hidden)'!$F$16,IF($H634='Lookup (hidden)'!$F$17,1,0),0),0),0),0),0)</f>
        <v>0</v>
      </c>
      <c r="B634" s="60" t="s">
        <v>80</v>
      </c>
      <c r="C634" s="60"/>
      <c r="D634" s="60" t="s">
        <v>37</v>
      </c>
      <c r="E634" s="60" t="s">
        <v>37</v>
      </c>
      <c r="F634" s="152">
        <v>5</v>
      </c>
      <c r="G634" s="60" t="s">
        <v>63</v>
      </c>
      <c r="H634" s="60" t="s">
        <v>81</v>
      </c>
      <c r="I634" s="60" t="s">
        <v>96</v>
      </c>
      <c r="J634" s="61">
        <v>9366</v>
      </c>
      <c r="K634" s="61">
        <v>9122</v>
      </c>
      <c r="L634" s="61">
        <v>9477</v>
      </c>
      <c r="M634" s="61">
        <v>9390</v>
      </c>
      <c r="N634" s="61">
        <v>5351</v>
      </c>
      <c r="O634" s="61">
        <v>7216</v>
      </c>
      <c r="P634" s="61">
        <v>7284</v>
      </c>
      <c r="Q634" s="61">
        <v>7418</v>
      </c>
    </row>
    <row r="635" spans="1:17" x14ac:dyDescent="0.3">
      <c r="A635" s="34">
        <f>IF($B635='Lookup (hidden)'!$F$12,IF($E635='Lookup (hidden)'!$F$13,IF($D635='Lookup (hidden)'!$F$14,IF($F635='Lookup (hidden)'!$F$15,IF($G635='Lookup (hidden)'!$F$16,IF($H635='Lookup (hidden)'!$F$17,1,0),0),0),0),0),0)</f>
        <v>0</v>
      </c>
      <c r="B635" s="60" t="s">
        <v>80</v>
      </c>
      <c r="C635" s="60"/>
      <c r="D635" s="60" t="s">
        <v>37</v>
      </c>
      <c r="E635" s="60" t="s">
        <v>37</v>
      </c>
      <c r="F635" s="152">
        <v>5</v>
      </c>
      <c r="G635" s="60" t="s">
        <v>63</v>
      </c>
      <c r="H635" s="60" t="s">
        <v>81</v>
      </c>
      <c r="I635" s="60" t="s">
        <v>97</v>
      </c>
      <c r="J635" s="61">
        <v>597</v>
      </c>
      <c r="K635" s="61">
        <v>590</v>
      </c>
      <c r="L635" s="61">
        <v>642</v>
      </c>
      <c r="M635" s="61">
        <v>1362</v>
      </c>
      <c r="N635" s="61">
        <v>5402</v>
      </c>
      <c r="O635" s="61">
        <v>4003</v>
      </c>
      <c r="P635" s="61">
        <v>4461</v>
      </c>
      <c r="Q635" s="61">
        <v>4788</v>
      </c>
    </row>
    <row r="636" spans="1:17" x14ac:dyDescent="0.3">
      <c r="A636" s="34">
        <f>IF($B636='Lookup (hidden)'!$F$12,IF($E636='Lookup (hidden)'!$F$13,IF($D636='Lookup (hidden)'!$F$14,IF($F636='Lookup (hidden)'!$F$15,IF($G636='Lookup (hidden)'!$F$16,IF($H636='Lookup (hidden)'!$F$17,1,0),0),0),0),0),0)</f>
        <v>0</v>
      </c>
      <c r="B636" s="60" t="s">
        <v>80</v>
      </c>
      <c r="C636" s="60"/>
      <c r="D636" s="60" t="s">
        <v>37</v>
      </c>
      <c r="E636" s="60" t="s">
        <v>37</v>
      </c>
      <c r="F636" s="152">
        <v>5</v>
      </c>
      <c r="G636" s="60" t="s">
        <v>64</v>
      </c>
      <c r="H636" s="60" t="s">
        <v>81</v>
      </c>
      <c r="I636" s="60" t="s">
        <v>96</v>
      </c>
      <c r="J636" s="61">
        <v>44329</v>
      </c>
      <c r="K636" s="61">
        <v>43120</v>
      </c>
      <c r="L636" s="61">
        <v>44560</v>
      </c>
      <c r="M636" s="61">
        <v>44244</v>
      </c>
      <c r="N636" s="61">
        <v>21566</v>
      </c>
      <c r="O636" s="61">
        <v>31383</v>
      </c>
      <c r="P636" s="61">
        <v>31952</v>
      </c>
      <c r="Q636" s="61">
        <v>32854</v>
      </c>
    </row>
    <row r="637" spans="1:17" x14ac:dyDescent="0.3">
      <c r="A637" s="34">
        <f>IF($B637='Lookup (hidden)'!$F$12,IF($E637='Lookup (hidden)'!$F$13,IF($D637='Lookup (hidden)'!$F$14,IF($F637='Lookup (hidden)'!$F$15,IF($G637='Lookup (hidden)'!$F$16,IF($H637='Lookup (hidden)'!$F$17,1,0),0),0),0),0),0)</f>
        <v>0</v>
      </c>
      <c r="B637" s="60" t="s">
        <v>80</v>
      </c>
      <c r="C637" s="60"/>
      <c r="D637" s="60" t="s">
        <v>37</v>
      </c>
      <c r="E637" s="60" t="s">
        <v>37</v>
      </c>
      <c r="F637" s="152">
        <v>5</v>
      </c>
      <c r="G637" s="60" t="s">
        <v>64</v>
      </c>
      <c r="H637" s="60" t="s">
        <v>81</v>
      </c>
      <c r="I637" s="60" t="s">
        <v>97</v>
      </c>
      <c r="J637" s="61">
        <v>2463</v>
      </c>
      <c r="K637" s="61">
        <v>2819</v>
      </c>
      <c r="L637" s="61">
        <v>2948</v>
      </c>
      <c r="M637" s="61">
        <v>7184</v>
      </c>
      <c r="N637" s="61">
        <v>31609</v>
      </c>
      <c r="O637" s="61">
        <v>24179</v>
      </c>
      <c r="P637" s="61">
        <v>27078</v>
      </c>
      <c r="Q637" s="61">
        <v>28925</v>
      </c>
    </row>
    <row r="638" spans="1:17" x14ac:dyDescent="0.3">
      <c r="A638" s="34">
        <f>IF($B638='Lookup (hidden)'!$F$12,IF($E638='Lookup (hidden)'!$F$13,IF($D638='Lookup (hidden)'!$F$14,IF($F638='Lookup (hidden)'!$F$15,IF($G638='Lookup (hidden)'!$F$16,IF($H638='Lookup (hidden)'!$F$17,1,0),0),0),0),0),0)</f>
        <v>0</v>
      </c>
      <c r="B638" s="60" t="s">
        <v>82</v>
      </c>
      <c r="C638" s="60"/>
      <c r="D638" s="60" t="s">
        <v>37</v>
      </c>
      <c r="E638" s="60" t="s">
        <v>37</v>
      </c>
      <c r="F638" s="152">
        <v>1</v>
      </c>
      <c r="G638" s="60" t="s">
        <v>63</v>
      </c>
      <c r="H638" s="60" t="s">
        <v>81</v>
      </c>
      <c r="I638" s="60" t="s">
        <v>96</v>
      </c>
      <c r="J638" s="61">
        <v>8446</v>
      </c>
      <c r="K638" s="61">
        <v>8311</v>
      </c>
      <c r="L638" s="61">
        <v>8430</v>
      </c>
      <c r="M638" s="61">
        <v>7808</v>
      </c>
      <c r="N638" s="61">
        <v>2670</v>
      </c>
      <c r="O638" s="61">
        <v>3347</v>
      </c>
      <c r="P638" s="61">
        <v>3560</v>
      </c>
      <c r="Q638" s="61">
        <v>4021</v>
      </c>
    </row>
    <row r="639" spans="1:17" x14ac:dyDescent="0.3">
      <c r="A639" s="34">
        <f>IF($B639='Lookup (hidden)'!$F$12,IF($E639='Lookup (hidden)'!$F$13,IF($D639='Lookup (hidden)'!$F$14,IF($F639='Lookup (hidden)'!$F$15,IF($G639='Lookup (hidden)'!$F$16,IF($H639='Lookup (hidden)'!$F$17,1,0),0),0),0),0),0)</f>
        <v>0</v>
      </c>
      <c r="B639" s="60" t="s">
        <v>82</v>
      </c>
      <c r="C639" s="60"/>
      <c r="D639" s="60" t="s">
        <v>37</v>
      </c>
      <c r="E639" s="60" t="s">
        <v>37</v>
      </c>
      <c r="F639" s="152">
        <v>1</v>
      </c>
      <c r="G639" s="60" t="s">
        <v>63</v>
      </c>
      <c r="H639" s="60" t="s">
        <v>81</v>
      </c>
      <c r="I639" s="60" t="s">
        <v>97</v>
      </c>
      <c r="J639" s="61">
        <v>150</v>
      </c>
      <c r="K639" s="61">
        <v>126</v>
      </c>
      <c r="L639" s="61">
        <v>184</v>
      </c>
      <c r="M639" s="61">
        <v>1677</v>
      </c>
      <c r="N639" s="61">
        <v>7057</v>
      </c>
      <c r="O639" s="61">
        <v>6550</v>
      </c>
      <c r="P639" s="61">
        <v>6920</v>
      </c>
      <c r="Q639" s="61">
        <v>7187</v>
      </c>
    </row>
    <row r="640" spans="1:17" x14ac:dyDescent="0.3">
      <c r="A640" s="34">
        <f>IF($B640='Lookup (hidden)'!$F$12,IF($E640='Lookup (hidden)'!$F$13,IF($D640='Lookup (hidden)'!$F$14,IF($F640='Lookup (hidden)'!$F$15,IF($G640='Lookup (hidden)'!$F$16,IF($H640='Lookup (hidden)'!$F$17,1,0),0),0),0),0),0)</f>
        <v>0</v>
      </c>
      <c r="B640" s="60" t="s">
        <v>82</v>
      </c>
      <c r="C640" s="60"/>
      <c r="D640" s="60" t="s">
        <v>37</v>
      </c>
      <c r="E640" s="60" t="s">
        <v>37</v>
      </c>
      <c r="F640" s="152">
        <v>1</v>
      </c>
      <c r="G640" s="60" t="s">
        <v>64</v>
      </c>
      <c r="H640" s="60" t="s">
        <v>81</v>
      </c>
      <c r="I640" s="60" t="s">
        <v>96</v>
      </c>
      <c r="J640" s="61">
        <v>56312</v>
      </c>
      <c r="K640" s="61">
        <v>55489</v>
      </c>
      <c r="L640" s="61">
        <v>56491</v>
      </c>
      <c r="M640" s="61">
        <v>53718</v>
      </c>
      <c r="N640" s="61">
        <v>19159</v>
      </c>
      <c r="O640" s="61">
        <v>23069</v>
      </c>
      <c r="P640" s="61">
        <v>23348</v>
      </c>
      <c r="Q640" s="61">
        <v>24795</v>
      </c>
    </row>
    <row r="641" spans="1:17" x14ac:dyDescent="0.3">
      <c r="A641" s="34">
        <f>IF($B641='Lookup (hidden)'!$F$12,IF($E641='Lookup (hidden)'!$F$13,IF($D641='Lookup (hidden)'!$F$14,IF($F641='Lookup (hidden)'!$F$15,IF($G641='Lookup (hidden)'!$F$16,IF($H641='Lookup (hidden)'!$F$17,1,0),0),0),0),0),0)</f>
        <v>0</v>
      </c>
      <c r="B641" s="60" t="s">
        <v>82</v>
      </c>
      <c r="C641" s="60"/>
      <c r="D641" s="60" t="s">
        <v>37</v>
      </c>
      <c r="E641" s="60" t="s">
        <v>37</v>
      </c>
      <c r="F641" s="152">
        <v>1</v>
      </c>
      <c r="G641" s="60" t="s">
        <v>64</v>
      </c>
      <c r="H641" s="60" t="s">
        <v>81</v>
      </c>
      <c r="I641" s="60" t="s">
        <v>97</v>
      </c>
      <c r="J641" s="61">
        <v>706</v>
      </c>
      <c r="K641" s="61">
        <v>778</v>
      </c>
      <c r="L641" s="61">
        <v>918</v>
      </c>
      <c r="M641" s="61">
        <v>11768</v>
      </c>
      <c r="N641" s="61">
        <v>49896</v>
      </c>
      <c r="O641" s="61">
        <v>46660</v>
      </c>
      <c r="P641" s="61">
        <v>49162</v>
      </c>
      <c r="Q641" s="61">
        <v>51275</v>
      </c>
    </row>
    <row r="642" spans="1:17" x14ac:dyDescent="0.3">
      <c r="A642" s="34">
        <f>IF($B642='Lookup (hidden)'!$F$12,IF($E642='Lookup (hidden)'!$F$13,IF($D642='Lookup (hidden)'!$F$14,IF($F642='Lookup (hidden)'!$F$15,IF($G642='Lookup (hidden)'!$F$16,IF($H642='Lookup (hidden)'!$F$17,1,0),0),0),0),0),0)</f>
        <v>0</v>
      </c>
      <c r="B642" s="60" t="s">
        <v>82</v>
      </c>
      <c r="C642" s="60"/>
      <c r="D642" s="60" t="s">
        <v>37</v>
      </c>
      <c r="E642" s="60" t="s">
        <v>37</v>
      </c>
      <c r="F642" s="152">
        <v>2</v>
      </c>
      <c r="G642" s="60" t="s">
        <v>63</v>
      </c>
      <c r="H642" s="60" t="s">
        <v>81</v>
      </c>
      <c r="I642" s="60" t="s">
        <v>96</v>
      </c>
      <c r="J642" s="61">
        <v>9555</v>
      </c>
      <c r="K642" s="61">
        <v>9329</v>
      </c>
      <c r="L642" s="61">
        <v>9490</v>
      </c>
      <c r="M642" s="61">
        <v>8920</v>
      </c>
      <c r="N642" s="61">
        <v>2824</v>
      </c>
      <c r="O642" s="61">
        <v>3544</v>
      </c>
      <c r="P642" s="61">
        <v>3873</v>
      </c>
      <c r="Q642" s="61">
        <v>4209</v>
      </c>
    </row>
    <row r="643" spans="1:17" x14ac:dyDescent="0.3">
      <c r="A643" s="34">
        <f>IF($B643='Lookup (hidden)'!$F$12,IF($E643='Lookup (hidden)'!$F$13,IF($D643='Lookup (hidden)'!$F$14,IF($F643='Lookup (hidden)'!$F$15,IF($G643='Lookup (hidden)'!$F$16,IF($H643='Lookup (hidden)'!$F$17,1,0),0),0),0),0),0)</f>
        <v>0</v>
      </c>
      <c r="B643" s="60" t="s">
        <v>82</v>
      </c>
      <c r="C643" s="60"/>
      <c r="D643" s="60" t="s">
        <v>37</v>
      </c>
      <c r="E643" s="60" t="s">
        <v>37</v>
      </c>
      <c r="F643" s="152">
        <v>2</v>
      </c>
      <c r="G643" s="60" t="s">
        <v>63</v>
      </c>
      <c r="H643" s="60" t="s">
        <v>81</v>
      </c>
      <c r="I643" s="60" t="s">
        <v>97</v>
      </c>
      <c r="J643" s="61">
        <v>125</v>
      </c>
      <c r="K643" s="61">
        <v>123</v>
      </c>
      <c r="L643" s="61">
        <v>132</v>
      </c>
      <c r="M643" s="61">
        <v>1930</v>
      </c>
      <c r="N643" s="61">
        <v>8370</v>
      </c>
      <c r="O643" s="61">
        <v>7879</v>
      </c>
      <c r="P643" s="61">
        <v>8128</v>
      </c>
      <c r="Q643" s="61">
        <v>8406</v>
      </c>
    </row>
    <row r="644" spans="1:17" x14ac:dyDescent="0.3">
      <c r="A644" s="34">
        <f>IF($B644='Lookup (hidden)'!$F$12,IF($E644='Lookup (hidden)'!$F$13,IF($D644='Lookup (hidden)'!$F$14,IF($F644='Lookup (hidden)'!$F$15,IF($G644='Lookup (hidden)'!$F$16,IF($H644='Lookup (hidden)'!$F$17,1,0),0),0),0),0),0)</f>
        <v>0</v>
      </c>
      <c r="B644" s="60" t="s">
        <v>82</v>
      </c>
      <c r="C644" s="60"/>
      <c r="D644" s="60" t="s">
        <v>37</v>
      </c>
      <c r="E644" s="60" t="s">
        <v>37</v>
      </c>
      <c r="F644" s="152">
        <v>2</v>
      </c>
      <c r="G644" s="60" t="s">
        <v>64</v>
      </c>
      <c r="H644" s="60" t="s">
        <v>81</v>
      </c>
      <c r="I644" s="60" t="s">
        <v>96</v>
      </c>
      <c r="J644" s="61">
        <v>50754</v>
      </c>
      <c r="K644" s="61">
        <v>50480</v>
      </c>
      <c r="L644" s="61">
        <v>50696</v>
      </c>
      <c r="M644" s="61">
        <v>47695</v>
      </c>
      <c r="N644" s="61">
        <v>16013</v>
      </c>
      <c r="O644" s="61">
        <v>19955</v>
      </c>
      <c r="P644" s="61">
        <v>20303</v>
      </c>
      <c r="Q644" s="61">
        <v>21582</v>
      </c>
    </row>
    <row r="645" spans="1:17" x14ac:dyDescent="0.3">
      <c r="A645" s="34">
        <f>IF($B645='Lookup (hidden)'!$F$12,IF($E645='Lookup (hidden)'!$F$13,IF($D645='Lookup (hidden)'!$F$14,IF($F645='Lookup (hidden)'!$F$15,IF($G645='Lookup (hidden)'!$F$16,IF($H645='Lookup (hidden)'!$F$17,1,0),0),0),0),0),0)</f>
        <v>0</v>
      </c>
      <c r="B645" s="60" t="s">
        <v>82</v>
      </c>
      <c r="C645" s="60"/>
      <c r="D645" s="60" t="s">
        <v>37</v>
      </c>
      <c r="E645" s="60" t="s">
        <v>37</v>
      </c>
      <c r="F645" s="152">
        <v>2</v>
      </c>
      <c r="G645" s="60" t="s">
        <v>64</v>
      </c>
      <c r="H645" s="60" t="s">
        <v>81</v>
      </c>
      <c r="I645" s="60" t="s">
        <v>97</v>
      </c>
      <c r="J645" s="61">
        <v>604</v>
      </c>
      <c r="K645" s="61">
        <v>713</v>
      </c>
      <c r="L645" s="61">
        <v>870</v>
      </c>
      <c r="M645" s="61">
        <v>11001</v>
      </c>
      <c r="N645" s="61">
        <v>46225</v>
      </c>
      <c r="O645" s="61">
        <v>43618</v>
      </c>
      <c r="P645" s="61">
        <v>46062</v>
      </c>
      <c r="Q645" s="61">
        <v>48218</v>
      </c>
    </row>
    <row r="646" spans="1:17" x14ac:dyDescent="0.3">
      <c r="A646" s="34">
        <f>IF($B646='Lookup (hidden)'!$F$12,IF($E646='Lookup (hidden)'!$F$13,IF($D646='Lookup (hidden)'!$F$14,IF($F646='Lookup (hidden)'!$F$15,IF($G646='Lookup (hidden)'!$F$16,IF($H646='Lookup (hidden)'!$F$17,1,0),0),0),0),0),0)</f>
        <v>0</v>
      </c>
      <c r="B646" s="60" t="s">
        <v>82</v>
      </c>
      <c r="C646" s="60"/>
      <c r="D646" s="60" t="s">
        <v>37</v>
      </c>
      <c r="E646" s="60" t="s">
        <v>37</v>
      </c>
      <c r="F646" s="152">
        <v>3</v>
      </c>
      <c r="G646" s="60" t="s">
        <v>63</v>
      </c>
      <c r="H646" s="60" t="s">
        <v>81</v>
      </c>
      <c r="I646" s="60" t="s">
        <v>96</v>
      </c>
      <c r="J646" s="61">
        <v>9696</v>
      </c>
      <c r="K646" s="61">
        <v>9533</v>
      </c>
      <c r="L646" s="61">
        <v>9757</v>
      </c>
      <c r="M646" s="61">
        <v>8918</v>
      </c>
      <c r="N646" s="61">
        <v>2740</v>
      </c>
      <c r="O646" s="61">
        <v>3500</v>
      </c>
      <c r="P646" s="61">
        <v>3806</v>
      </c>
      <c r="Q646" s="61">
        <v>4101</v>
      </c>
    </row>
    <row r="647" spans="1:17" x14ac:dyDescent="0.3">
      <c r="A647" s="34">
        <f>IF($B647='Lookup (hidden)'!$F$12,IF($E647='Lookup (hidden)'!$F$13,IF($D647='Lookup (hidden)'!$F$14,IF($F647='Lookup (hidden)'!$F$15,IF($G647='Lookup (hidden)'!$F$16,IF($H647='Lookup (hidden)'!$F$17,1,0),0),0),0),0),0)</f>
        <v>0</v>
      </c>
      <c r="B647" s="60" t="s">
        <v>82</v>
      </c>
      <c r="C647" s="60"/>
      <c r="D647" s="60" t="s">
        <v>37</v>
      </c>
      <c r="E647" s="60" t="s">
        <v>37</v>
      </c>
      <c r="F647" s="152">
        <v>3</v>
      </c>
      <c r="G647" s="60" t="s">
        <v>63</v>
      </c>
      <c r="H647" s="60" t="s">
        <v>81</v>
      </c>
      <c r="I647" s="60" t="s">
        <v>97</v>
      </c>
      <c r="J647" s="61">
        <v>115</v>
      </c>
      <c r="K647" s="61">
        <v>116</v>
      </c>
      <c r="L647" s="61">
        <v>124</v>
      </c>
      <c r="M647" s="61">
        <v>1988</v>
      </c>
      <c r="N647" s="61">
        <v>8518</v>
      </c>
      <c r="O647" s="61">
        <v>7919</v>
      </c>
      <c r="P647" s="61">
        <v>8525</v>
      </c>
      <c r="Q647" s="61">
        <v>8815</v>
      </c>
    </row>
    <row r="648" spans="1:17" x14ac:dyDescent="0.3">
      <c r="A648" s="34">
        <f>IF($B648='Lookup (hidden)'!$F$12,IF($E648='Lookup (hidden)'!$F$13,IF($D648='Lookup (hidden)'!$F$14,IF($F648='Lookup (hidden)'!$F$15,IF($G648='Lookup (hidden)'!$F$16,IF($H648='Lookup (hidden)'!$F$17,1,0),0),0),0),0),0)</f>
        <v>0</v>
      </c>
      <c r="B648" s="60" t="s">
        <v>82</v>
      </c>
      <c r="C648" s="60"/>
      <c r="D648" s="60" t="s">
        <v>37</v>
      </c>
      <c r="E648" s="60" t="s">
        <v>37</v>
      </c>
      <c r="F648" s="152">
        <v>3</v>
      </c>
      <c r="G648" s="60" t="s">
        <v>64</v>
      </c>
      <c r="H648" s="60" t="s">
        <v>81</v>
      </c>
      <c r="I648" s="60" t="s">
        <v>96</v>
      </c>
      <c r="J648" s="61">
        <v>51254</v>
      </c>
      <c r="K648" s="61">
        <v>50998</v>
      </c>
      <c r="L648" s="61">
        <v>51785</v>
      </c>
      <c r="M648" s="61">
        <v>48791</v>
      </c>
      <c r="N648" s="61">
        <v>15644</v>
      </c>
      <c r="O648" s="61">
        <v>19275</v>
      </c>
      <c r="P648" s="61">
        <v>19635</v>
      </c>
      <c r="Q648" s="61">
        <v>21376</v>
      </c>
    </row>
    <row r="649" spans="1:17" x14ac:dyDescent="0.3">
      <c r="A649" s="34">
        <f>IF($B649='Lookup (hidden)'!$F$12,IF($E649='Lookup (hidden)'!$F$13,IF($D649='Lookup (hidden)'!$F$14,IF($F649='Lookup (hidden)'!$F$15,IF($G649='Lookup (hidden)'!$F$16,IF($H649='Lookup (hidden)'!$F$17,1,0),0),0),0),0),0)</f>
        <v>0</v>
      </c>
      <c r="B649" s="60" t="s">
        <v>82</v>
      </c>
      <c r="C649" s="60"/>
      <c r="D649" s="60" t="s">
        <v>37</v>
      </c>
      <c r="E649" s="60" t="s">
        <v>37</v>
      </c>
      <c r="F649" s="152">
        <v>3</v>
      </c>
      <c r="G649" s="60" t="s">
        <v>64</v>
      </c>
      <c r="H649" s="60" t="s">
        <v>81</v>
      </c>
      <c r="I649" s="60" t="s">
        <v>97</v>
      </c>
      <c r="J649" s="61">
        <v>604</v>
      </c>
      <c r="K649" s="61">
        <v>750</v>
      </c>
      <c r="L649" s="61">
        <v>892</v>
      </c>
      <c r="M649" s="61">
        <v>11331</v>
      </c>
      <c r="N649" s="61">
        <v>47248</v>
      </c>
      <c r="O649" s="61">
        <v>45025</v>
      </c>
      <c r="P649" s="61">
        <v>47522</v>
      </c>
      <c r="Q649" s="61">
        <v>49862</v>
      </c>
    </row>
    <row r="650" spans="1:17" x14ac:dyDescent="0.3">
      <c r="A650" s="34">
        <f>IF($B650='Lookup (hidden)'!$F$12,IF($E650='Lookup (hidden)'!$F$13,IF($D650='Lookup (hidden)'!$F$14,IF($F650='Lookup (hidden)'!$F$15,IF($G650='Lookup (hidden)'!$F$16,IF($H650='Lookup (hidden)'!$F$17,1,0),0),0),0),0),0)</f>
        <v>0</v>
      </c>
      <c r="B650" s="60" t="s">
        <v>82</v>
      </c>
      <c r="C650" s="60"/>
      <c r="D650" s="60" t="s">
        <v>37</v>
      </c>
      <c r="E650" s="60" t="s">
        <v>37</v>
      </c>
      <c r="F650" s="152">
        <v>4</v>
      </c>
      <c r="G650" s="60" t="s">
        <v>63</v>
      </c>
      <c r="H650" s="60" t="s">
        <v>81</v>
      </c>
      <c r="I650" s="60" t="s">
        <v>96</v>
      </c>
      <c r="J650" s="61">
        <v>8607</v>
      </c>
      <c r="K650" s="61">
        <v>8310</v>
      </c>
      <c r="L650" s="61">
        <v>8734</v>
      </c>
      <c r="M650" s="61">
        <v>8218</v>
      </c>
      <c r="N650" s="61">
        <v>2611</v>
      </c>
      <c r="O650" s="61">
        <v>3189</v>
      </c>
      <c r="P650" s="61">
        <v>3544</v>
      </c>
      <c r="Q650" s="61">
        <v>3786</v>
      </c>
    </row>
    <row r="651" spans="1:17" x14ac:dyDescent="0.3">
      <c r="A651" s="34">
        <f>IF($B651='Lookup (hidden)'!$F$12,IF($E651='Lookup (hidden)'!$F$13,IF($D651='Lookup (hidden)'!$F$14,IF($F651='Lookup (hidden)'!$F$15,IF($G651='Lookup (hidden)'!$F$16,IF($H651='Lookup (hidden)'!$F$17,1,0),0),0),0),0),0)</f>
        <v>0</v>
      </c>
      <c r="B651" s="60" t="s">
        <v>82</v>
      </c>
      <c r="C651" s="60"/>
      <c r="D651" s="60" t="s">
        <v>37</v>
      </c>
      <c r="E651" s="60" t="s">
        <v>37</v>
      </c>
      <c r="F651" s="152">
        <v>4</v>
      </c>
      <c r="G651" s="60" t="s">
        <v>63</v>
      </c>
      <c r="H651" s="60" t="s">
        <v>81</v>
      </c>
      <c r="I651" s="60" t="s">
        <v>97</v>
      </c>
      <c r="J651" s="61">
        <v>106</v>
      </c>
      <c r="K651" s="61">
        <v>107</v>
      </c>
      <c r="L651" s="61">
        <v>104</v>
      </c>
      <c r="M651" s="61">
        <v>1812</v>
      </c>
      <c r="N651" s="61">
        <v>7576</v>
      </c>
      <c r="O651" s="61">
        <v>7108</v>
      </c>
      <c r="P651" s="61">
        <v>7594</v>
      </c>
      <c r="Q651" s="61">
        <v>8054</v>
      </c>
    </row>
    <row r="652" spans="1:17" x14ac:dyDescent="0.3">
      <c r="A652" s="34">
        <f>IF($B652='Lookup (hidden)'!$F$12,IF($E652='Lookup (hidden)'!$F$13,IF($D652='Lookup (hidden)'!$F$14,IF($F652='Lookup (hidden)'!$F$15,IF($G652='Lookup (hidden)'!$F$16,IF($H652='Lookup (hidden)'!$F$17,1,0),0),0),0),0),0)</f>
        <v>0</v>
      </c>
      <c r="B652" s="60" t="s">
        <v>82</v>
      </c>
      <c r="C652" s="60"/>
      <c r="D652" s="60" t="s">
        <v>37</v>
      </c>
      <c r="E652" s="60" t="s">
        <v>37</v>
      </c>
      <c r="F652" s="152">
        <v>4</v>
      </c>
      <c r="G652" s="60" t="s">
        <v>64</v>
      </c>
      <c r="H652" s="60" t="s">
        <v>81</v>
      </c>
      <c r="I652" s="60" t="s">
        <v>96</v>
      </c>
      <c r="J652" s="61">
        <v>51346</v>
      </c>
      <c r="K652" s="61">
        <v>50680</v>
      </c>
      <c r="L652" s="61">
        <v>51587</v>
      </c>
      <c r="M652" s="61">
        <v>49247</v>
      </c>
      <c r="N652" s="61">
        <v>14817</v>
      </c>
      <c r="O652" s="61">
        <v>18471</v>
      </c>
      <c r="P652" s="61">
        <v>19251</v>
      </c>
      <c r="Q652" s="61">
        <v>20987</v>
      </c>
    </row>
    <row r="653" spans="1:17" x14ac:dyDescent="0.3">
      <c r="A653" s="34">
        <f>IF($B653='Lookup (hidden)'!$F$12,IF($E653='Lookup (hidden)'!$F$13,IF($D653='Lookup (hidden)'!$F$14,IF($F653='Lookup (hidden)'!$F$15,IF($G653='Lookup (hidden)'!$F$16,IF($H653='Lookup (hidden)'!$F$17,1,0),0),0),0),0),0)</f>
        <v>0</v>
      </c>
      <c r="B653" s="60" t="s">
        <v>82</v>
      </c>
      <c r="C653" s="60"/>
      <c r="D653" s="60" t="s">
        <v>37</v>
      </c>
      <c r="E653" s="60" t="s">
        <v>37</v>
      </c>
      <c r="F653" s="152">
        <v>4</v>
      </c>
      <c r="G653" s="60" t="s">
        <v>64</v>
      </c>
      <c r="H653" s="60" t="s">
        <v>81</v>
      </c>
      <c r="I653" s="60" t="s">
        <v>97</v>
      </c>
      <c r="J653" s="61">
        <v>684</v>
      </c>
      <c r="K653" s="61">
        <v>850</v>
      </c>
      <c r="L653" s="61">
        <v>1018</v>
      </c>
      <c r="M653" s="61">
        <v>11656</v>
      </c>
      <c r="N653" s="61">
        <v>47913</v>
      </c>
      <c r="O653" s="61">
        <v>45710</v>
      </c>
      <c r="P653" s="61">
        <v>48661</v>
      </c>
      <c r="Q653" s="61">
        <v>51017</v>
      </c>
    </row>
    <row r="654" spans="1:17" x14ac:dyDescent="0.3">
      <c r="A654" s="34">
        <f>IF($B654='Lookup (hidden)'!$F$12,IF($E654='Lookup (hidden)'!$F$13,IF($D654='Lookup (hidden)'!$F$14,IF($F654='Lookup (hidden)'!$F$15,IF($G654='Lookup (hidden)'!$F$16,IF($H654='Lookup (hidden)'!$F$17,1,0),0),0),0),0),0)</f>
        <v>0</v>
      </c>
      <c r="B654" s="60" t="s">
        <v>82</v>
      </c>
      <c r="C654" s="60"/>
      <c r="D654" s="60" t="s">
        <v>37</v>
      </c>
      <c r="E654" s="60" t="s">
        <v>37</v>
      </c>
      <c r="F654" s="152">
        <v>5</v>
      </c>
      <c r="G654" s="60" t="s">
        <v>63</v>
      </c>
      <c r="H654" s="60" t="s">
        <v>81</v>
      </c>
      <c r="I654" s="60" t="s">
        <v>96</v>
      </c>
      <c r="J654" s="61">
        <v>7563</v>
      </c>
      <c r="K654" s="61">
        <v>7456</v>
      </c>
      <c r="L654" s="61">
        <v>7772</v>
      </c>
      <c r="M654" s="61">
        <v>7222</v>
      </c>
      <c r="N654" s="61">
        <v>2447</v>
      </c>
      <c r="O654" s="61">
        <v>3026</v>
      </c>
      <c r="P654" s="61">
        <v>3240</v>
      </c>
      <c r="Q654" s="61">
        <v>3325</v>
      </c>
    </row>
    <row r="655" spans="1:17" x14ac:dyDescent="0.3">
      <c r="A655" s="34">
        <f>IF($B655='Lookup (hidden)'!$F$12,IF($E655='Lookup (hidden)'!$F$13,IF($D655='Lookup (hidden)'!$F$14,IF($F655='Lookup (hidden)'!$F$15,IF($G655='Lookup (hidden)'!$F$16,IF($H655='Lookup (hidden)'!$F$17,1,0),0),0),0),0),0)</f>
        <v>0</v>
      </c>
      <c r="B655" s="60" t="s">
        <v>82</v>
      </c>
      <c r="C655" s="60"/>
      <c r="D655" s="60" t="s">
        <v>37</v>
      </c>
      <c r="E655" s="60" t="s">
        <v>37</v>
      </c>
      <c r="F655" s="152">
        <v>5</v>
      </c>
      <c r="G655" s="60" t="s">
        <v>63</v>
      </c>
      <c r="H655" s="60" t="s">
        <v>81</v>
      </c>
      <c r="I655" s="60" t="s">
        <v>97</v>
      </c>
      <c r="J655" s="61">
        <v>120</v>
      </c>
      <c r="K655" s="61">
        <v>134</v>
      </c>
      <c r="L655" s="61">
        <v>146</v>
      </c>
      <c r="M655" s="61">
        <v>1662</v>
      </c>
      <c r="N655" s="61">
        <v>6686</v>
      </c>
      <c r="O655" s="61">
        <v>6117</v>
      </c>
      <c r="P655" s="61">
        <v>6724</v>
      </c>
      <c r="Q655" s="61">
        <v>7088</v>
      </c>
    </row>
    <row r="656" spans="1:17" x14ac:dyDescent="0.3">
      <c r="A656" s="34">
        <f>IF($B656='Lookup (hidden)'!$F$12,IF($E656='Lookup (hidden)'!$F$13,IF($D656='Lookup (hidden)'!$F$14,IF($F656='Lookup (hidden)'!$F$15,IF($G656='Lookup (hidden)'!$F$16,IF($H656='Lookup (hidden)'!$F$17,1,0),0),0),0),0),0)</f>
        <v>0</v>
      </c>
      <c r="B656" s="60" t="s">
        <v>82</v>
      </c>
      <c r="C656" s="60"/>
      <c r="D656" s="60" t="s">
        <v>37</v>
      </c>
      <c r="E656" s="60" t="s">
        <v>37</v>
      </c>
      <c r="F656" s="152">
        <v>5</v>
      </c>
      <c r="G656" s="60" t="s">
        <v>64</v>
      </c>
      <c r="H656" s="60" t="s">
        <v>81</v>
      </c>
      <c r="I656" s="60" t="s">
        <v>96</v>
      </c>
      <c r="J656" s="61">
        <v>47983</v>
      </c>
      <c r="K656" s="61">
        <v>47476</v>
      </c>
      <c r="L656" s="61">
        <v>49007</v>
      </c>
      <c r="M656" s="61">
        <v>46063</v>
      </c>
      <c r="N656" s="61">
        <v>13513</v>
      </c>
      <c r="O656" s="61">
        <v>16933</v>
      </c>
      <c r="P656" s="61">
        <v>18216</v>
      </c>
      <c r="Q656" s="61">
        <v>19577</v>
      </c>
    </row>
    <row r="657" spans="1:17" x14ac:dyDescent="0.3">
      <c r="A657" s="34">
        <f>IF($B657='Lookup (hidden)'!$F$12,IF($E657='Lookup (hidden)'!$F$13,IF($D657='Lookup (hidden)'!$F$14,IF($F657='Lookup (hidden)'!$F$15,IF($G657='Lookup (hidden)'!$F$16,IF($H657='Lookup (hidden)'!$F$17,1,0),0),0),0),0),0)</f>
        <v>0</v>
      </c>
      <c r="B657" s="60" t="s">
        <v>82</v>
      </c>
      <c r="C657" s="60"/>
      <c r="D657" s="60" t="s">
        <v>37</v>
      </c>
      <c r="E657" s="60" t="s">
        <v>37</v>
      </c>
      <c r="F657" s="152">
        <v>5</v>
      </c>
      <c r="G657" s="60" t="s">
        <v>64</v>
      </c>
      <c r="H657" s="60" t="s">
        <v>81</v>
      </c>
      <c r="I657" s="60" t="s">
        <v>97</v>
      </c>
      <c r="J657" s="61">
        <v>633</v>
      </c>
      <c r="K657" s="61">
        <v>744</v>
      </c>
      <c r="L657" s="61">
        <v>926</v>
      </c>
      <c r="M657" s="61">
        <v>10825</v>
      </c>
      <c r="N657" s="61">
        <v>45402</v>
      </c>
      <c r="O657" s="61">
        <v>43432</v>
      </c>
      <c r="P657" s="61">
        <v>46393</v>
      </c>
      <c r="Q657" s="61">
        <v>48310</v>
      </c>
    </row>
    <row r="658" spans="1:17" x14ac:dyDescent="0.3">
      <c r="A658" s="34">
        <f>IF($B658='Lookup (hidden)'!$F$12,IF($E658='Lookup (hidden)'!$F$13,IF($D658='Lookup (hidden)'!$F$14,IF($F658='Lookup (hidden)'!$F$15,IF($G658='Lookup (hidden)'!$F$16,IF($H658='Lookup (hidden)'!$F$17,1,0),0),0),0),0),0)</f>
        <v>0</v>
      </c>
      <c r="B658" s="60" t="s">
        <v>73</v>
      </c>
      <c r="C658" s="60"/>
      <c r="D658" s="60" t="s">
        <v>37</v>
      </c>
      <c r="E658" s="60" t="s">
        <v>37</v>
      </c>
      <c r="F658" s="152">
        <v>1</v>
      </c>
      <c r="G658" s="60" t="s">
        <v>63</v>
      </c>
      <c r="H658" s="60" t="s">
        <v>81</v>
      </c>
      <c r="I658" s="60" t="s">
        <v>96</v>
      </c>
      <c r="J658" s="61">
        <v>2020</v>
      </c>
      <c r="K658" s="61">
        <v>1958</v>
      </c>
      <c r="L658" s="61">
        <v>2006</v>
      </c>
      <c r="M658" s="61">
        <v>1913</v>
      </c>
      <c r="N658" s="61">
        <v>910</v>
      </c>
      <c r="O658" s="61">
        <v>1192</v>
      </c>
      <c r="P658" s="61">
        <v>1061</v>
      </c>
      <c r="Q658" s="61">
        <v>1128</v>
      </c>
    </row>
    <row r="659" spans="1:17" x14ac:dyDescent="0.3">
      <c r="A659" s="34">
        <f>IF($B659='Lookup (hidden)'!$F$12,IF($E659='Lookup (hidden)'!$F$13,IF($D659='Lookup (hidden)'!$F$14,IF($F659='Lookup (hidden)'!$F$15,IF($G659='Lookup (hidden)'!$F$16,IF($H659='Lookup (hidden)'!$F$17,1,0),0),0),0),0),0)</f>
        <v>0</v>
      </c>
      <c r="B659" s="60" t="s">
        <v>73</v>
      </c>
      <c r="C659" s="60"/>
      <c r="D659" s="60" t="s">
        <v>37</v>
      </c>
      <c r="E659" s="60" t="s">
        <v>37</v>
      </c>
      <c r="F659" s="152">
        <v>1</v>
      </c>
      <c r="G659" s="60" t="s">
        <v>63</v>
      </c>
      <c r="H659" s="60" t="s">
        <v>81</v>
      </c>
      <c r="I659" s="60" t="s">
        <v>97</v>
      </c>
      <c r="J659" s="61">
        <v>10</v>
      </c>
      <c r="K659" s="61">
        <v>10</v>
      </c>
      <c r="L659" s="61">
        <v>8</v>
      </c>
      <c r="M659" s="61">
        <v>179</v>
      </c>
      <c r="N659" s="61">
        <v>1008</v>
      </c>
      <c r="O659" s="61">
        <v>800</v>
      </c>
      <c r="P659" s="61">
        <v>1097</v>
      </c>
      <c r="Q659" s="61">
        <v>1161</v>
      </c>
    </row>
    <row r="660" spans="1:17" x14ac:dyDescent="0.3">
      <c r="A660" s="34">
        <f>IF($B660='Lookup (hidden)'!$F$12,IF($E660='Lookup (hidden)'!$F$13,IF($D660='Lookup (hidden)'!$F$14,IF($F660='Lookup (hidden)'!$F$15,IF($G660='Lookup (hidden)'!$F$16,IF($H660='Lookup (hidden)'!$F$17,1,0),0),0),0),0),0)</f>
        <v>0</v>
      </c>
      <c r="B660" s="60" t="s">
        <v>73</v>
      </c>
      <c r="C660" s="60"/>
      <c r="D660" s="60" t="s">
        <v>37</v>
      </c>
      <c r="E660" s="60" t="s">
        <v>37</v>
      </c>
      <c r="F660" s="152">
        <v>1</v>
      </c>
      <c r="G660" s="60" t="s">
        <v>64</v>
      </c>
      <c r="H660" s="60" t="s">
        <v>81</v>
      </c>
      <c r="I660" s="60" t="s">
        <v>96</v>
      </c>
      <c r="J660" s="61">
        <v>11000</v>
      </c>
      <c r="K660" s="61">
        <v>10873</v>
      </c>
      <c r="L660" s="61">
        <v>11033</v>
      </c>
      <c r="M660" s="61">
        <v>10389</v>
      </c>
      <c r="N660" s="61">
        <v>4980</v>
      </c>
      <c r="O660" s="61">
        <v>7020</v>
      </c>
      <c r="P660" s="61">
        <v>6446</v>
      </c>
      <c r="Q660" s="61">
        <v>6124</v>
      </c>
    </row>
    <row r="661" spans="1:17" x14ac:dyDescent="0.3">
      <c r="A661" s="34">
        <f>IF($B661='Lookup (hidden)'!$F$12,IF($E661='Lookup (hidden)'!$F$13,IF($D661='Lookup (hidden)'!$F$14,IF($F661='Lookup (hidden)'!$F$15,IF($G661='Lookup (hidden)'!$F$16,IF($H661='Lookup (hidden)'!$F$17,1,0),0),0),0),0),0)</f>
        <v>0</v>
      </c>
      <c r="B661" s="60" t="s">
        <v>73</v>
      </c>
      <c r="C661" s="60"/>
      <c r="D661" s="60" t="s">
        <v>37</v>
      </c>
      <c r="E661" s="60" t="s">
        <v>37</v>
      </c>
      <c r="F661" s="152">
        <v>1</v>
      </c>
      <c r="G661" s="60" t="s">
        <v>64</v>
      </c>
      <c r="H661" s="60" t="s">
        <v>81</v>
      </c>
      <c r="I661" s="60" t="s">
        <v>97</v>
      </c>
      <c r="J661" s="61">
        <v>13</v>
      </c>
      <c r="K661" s="61">
        <v>19</v>
      </c>
      <c r="L661" s="61">
        <v>10</v>
      </c>
      <c r="M661" s="61">
        <v>1570</v>
      </c>
      <c r="N661" s="61">
        <v>7003</v>
      </c>
      <c r="O661" s="61">
        <v>5642</v>
      </c>
      <c r="P661" s="61">
        <v>7362</v>
      </c>
      <c r="Q661" s="61">
        <v>7626</v>
      </c>
    </row>
    <row r="662" spans="1:17" x14ac:dyDescent="0.3">
      <c r="A662" s="34">
        <f>IF($B662='Lookup (hidden)'!$F$12,IF($E662='Lookup (hidden)'!$F$13,IF($D662='Lookup (hidden)'!$F$14,IF($F662='Lookup (hidden)'!$F$15,IF($G662='Lookup (hidden)'!$F$16,IF($H662='Lookup (hidden)'!$F$17,1,0),0),0),0),0),0)</f>
        <v>0</v>
      </c>
      <c r="B662" s="60" t="s">
        <v>73</v>
      </c>
      <c r="C662" s="60"/>
      <c r="D662" s="60" t="s">
        <v>37</v>
      </c>
      <c r="E662" s="60" t="s">
        <v>37</v>
      </c>
      <c r="F662" s="152">
        <v>2</v>
      </c>
      <c r="G662" s="60" t="s">
        <v>63</v>
      </c>
      <c r="H662" s="60" t="s">
        <v>81</v>
      </c>
      <c r="I662" s="60" t="s">
        <v>96</v>
      </c>
      <c r="J662" s="61">
        <v>2961</v>
      </c>
      <c r="K662" s="61">
        <v>2940</v>
      </c>
      <c r="L662" s="61">
        <v>3070</v>
      </c>
      <c r="M662" s="61">
        <v>2853</v>
      </c>
      <c r="N662" s="61">
        <v>1208</v>
      </c>
      <c r="O662" s="61">
        <v>1755</v>
      </c>
      <c r="P662" s="61">
        <v>1496</v>
      </c>
      <c r="Q662" s="61">
        <v>1616</v>
      </c>
    </row>
    <row r="663" spans="1:17" x14ac:dyDescent="0.3">
      <c r="A663" s="34">
        <f>IF($B663='Lookup (hidden)'!$F$12,IF($E663='Lookup (hidden)'!$F$13,IF($D663='Lookup (hidden)'!$F$14,IF($F663='Lookup (hidden)'!$F$15,IF($G663='Lookup (hidden)'!$F$16,IF($H663='Lookup (hidden)'!$F$17,1,0),0),0),0),0),0)</f>
        <v>0</v>
      </c>
      <c r="B663" s="60" t="s">
        <v>73</v>
      </c>
      <c r="C663" s="60"/>
      <c r="D663" s="60" t="s">
        <v>37</v>
      </c>
      <c r="E663" s="60" t="s">
        <v>37</v>
      </c>
      <c r="F663" s="152">
        <v>2</v>
      </c>
      <c r="G663" s="60" t="s">
        <v>63</v>
      </c>
      <c r="H663" s="60" t="s">
        <v>81</v>
      </c>
      <c r="I663" s="60" t="s">
        <v>97</v>
      </c>
      <c r="J663" s="61" t="s">
        <v>100</v>
      </c>
      <c r="K663" s="61">
        <v>14</v>
      </c>
      <c r="L663" s="61">
        <v>8</v>
      </c>
      <c r="M663" s="61">
        <v>410</v>
      </c>
      <c r="N663" s="61">
        <v>2225</v>
      </c>
      <c r="O663" s="61">
        <v>1591</v>
      </c>
      <c r="P663" s="61">
        <v>2180</v>
      </c>
      <c r="Q663" s="61">
        <v>2211</v>
      </c>
    </row>
    <row r="664" spans="1:17" x14ac:dyDescent="0.3">
      <c r="A664" s="34">
        <f>IF($B664='Lookup (hidden)'!$F$12,IF($E664='Lookup (hidden)'!$F$13,IF($D664='Lookup (hidden)'!$F$14,IF($F664='Lookup (hidden)'!$F$15,IF($G664='Lookup (hidden)'!$F$16,IF($H664='Lookup (hidden)'!$F$17,1,0),0),0),0),0),0)</f>
        <v>0</v>
      </c>
      <c r="B664" s="60" t="s">
        <v>73</v>
      </c>
      <c r="C664" s="60"/>
      <c r="D664" s="60" t="s">
        <v>37</v>
      </c>
      <c r="E664" s="60" t="s">
        <v>37</v>
      </c>
      <c r="F664" s="152">
        <v>2</v>
      </c>
      <c r="G664" s="60" t="s">
        <v>64</v>
      </c>
      <c r="H664" s="60" t="s">
        <v>81</v>
      </c>
      <c r="I664" s="60" t="s">
        <v>96</v>
      </c>
      <c r="J664" s="61">
        <v>10263</v>
      </c>
      <c r="K664" s="61">
        <v>9901</v>
      </c>
      <c r="L664" s="61">
        <v>10222</v>
      </c>
      <c r="M664" s="61">
        <v>9592</v>
      </c>
      <c r="N664" s="61">
        <v>4233</v>
      </c>
      <c r="O664" s="61">
        <v>6299</v>
      </c>
      <c r="P664" s="61">
        <v>5963</v>
      </c>
      <c r="Q664" s="61">
        <v>5603</v>
      </c>
    </row>
    <row r="665" spans="1:17" x14ac:dyDescent="0.3">
      <c r="A665" s="34">
        <f>IF($B665='Lookup (hidden)'!$F$12,IF($E665='Lookup (hidden)'!$F$13,IF($D665='Lookup (hidden)'!$F$14,IF($F665='Lookup (hidden)'!$F$15,IF($G665='Lookup (hidden)'!$F$16,IF($H665='Lookup (hidden)'!$F$17,1,0),0),0),0),0),0)</f>
        <v>0</v>
      </c>
      <c r="B665" s="60" t="s">
        <v>73</v>
      </c>
      <c r="C665" s="60"/>
      <c r="D665" s="60" t="s">
        <v>37</v>
      </c>
      <c r="E665" s="60" t="s">
        <v>37</v>
      </c>
      <c r="F665" s="152">
        <v>2</v>
      </c>
      <c r="G665" s="60" t="s">
        <v>64</v>
      </c>
      <c r="H665" s="60" t="s">
        <v>81</v>
      </c>
      <c r="I665" s="60" t="s">
        <v>97</v>
      </c>
      <c r="J665" s="61" t="s">
        <v>99</v>
      </c>
      <c r="K665" s="61">
        <v>8</v>
      </c>
      <c r="L665" s="61">
        <v>7</v>
      </c>
      <c r="M665" s="61">
        <v>1852</v>
      </c>
      <c r="N665" s="61">
        <v>7373</v>
      </c>
      <c r="O665" s="61">
        <v>5939</v>
      </c>
      <c r="P665" s="61">
        <v>7720</v>
      </c>
      <c r="Q665" s="61">
        <v>7874</v>
      </c>
    </row>
    <row r="666" spans="1:17" x14ac:dyDescent="0.3">
      <c r="A666" s="34">
        <f>IF($B666='Lookup (hidden)'!$F$12,IF($E666='Lookup (hidden)'!$F$13,IF($D666='Lookup (hidden)'!$F$14,IF($F666='Lookup (hidden)'!$F$15,IF($G666='Lookup (hidden)'!$F$16,IF($H666='Lookup (hidden)'!$F$17,1,0),0),0),0),0),0)</f>
        <v>0</v>
      </c>
      <c r="B666" s="60" t="s">
        <v>73</v>
      </c>
      <c r="C666" s="60"/>
      <c r="D666" s="60" t="s">
        <v>37</v>
      </c>
      <c r="E666" s="60" t="s">
        <v>37</v>
      </c>
      <c r="F666" s="152">
        <v>3</v>
      </c>
      <c r="G666" s="60" t="s">
        <v>63</v>
      </c>
      <c r="H666" s="60" t="s">
        <v>81</v>
      </c>
      <c r="I666" s="60" t="s">
        <v>96</v>
      </c>
      <c r="J666" s="61">
        <v>3313</v>
      </c>
      <c r="K666" s="61">
        <v>3195</v>
      </c>
      <c r="L666" s="61">
        <v>3350</v>
      </c>
      <c r="M666" s="61">
        <v>3097</v>
      </c>
      <c r="N666" s="61">
        <v>1277</v>
      </c>
      <c r="O666" s="61">
        <v>1947</v>
      </c>
      <c r="P666" s="61">
        <v>1723</v>
      </c>
      <c r="Q666" s="61">
        <v>1771</v>
      </c>
    </row>
    <row r="667" spans="1:17" x14ac:dyDescent="0.3">
      <c r="A667" s="34">
        <f>IF($B667='Lookup (hidden)'!$F$12,IF($E667='Lookup (hidden)'!$F$13,IF($D667='Lookup (hidden)'!$F$14,IF($F667='Lookup (hidden)'!$F$15,IF($G667='Lookup (hidden)'!$F$16,IF($H667='Lookup (hidden)'!$F$17,1,0),0),0),0),0),0)</f>
        <v>0</v>
      </c>
      <c r="B667" s="60" t="s">
        <v>73</v>
      </c>
      <c r="C667" s="60"/>
      <c r="D667" s="60" t="s">
        <v>37</v>
      </c>
      <c r="E667" s="60" t="s">
        <v>37</v>
      </c>
      <c r="F667" s="152">
        <v>3</v>
      </c>
      <c r="G667" s="60" t="s">
        <v>63</v>
      </c>
      <c r="H667" s="60" t="s">
        <v>81</v>
      </c>
      <c r="I667" s="60" t="s">
        <v>97</v>
      </c>
      <c r="J667" s="61">
        <v>13</v>
      </c>
      <c r="K667" s="61" t="s">
        <v>99</v>
      </c>
      <c r="L667" s="61">
        <v>7</v>
      </c>
      <c r="M667" s="61">
        <v>480</v>
      </c>
      <c r="N667" s="61">
        <v>2422</v>
      </c>
      <c r="O667" s="61">
        <v>1840</v>
      </c>
      <c r="P667" s="61">
        <v>2455</v>
      </c>
      <c r="Q667" s="61">
        <v>2391</v>
      </c>
    </row>
    <row r="668" spans="1:17" x14ac:dyDescent="0.3">
      <c r="A668" s="34">
        <f>IF($B668='Lookup (hidden)'!$F$12,IF($E668='Lookup (hidden)'!$F$13,IF($D668='Lookup (hidden)'!$F$14,IF($F668='Lookup (hidden)'!$F$15,IF($G668='Lookup (hidden)'!$F$16,IF($H668='Lookup (hidden)'!$F$17,1,0),0),0),0),0),0)</f>
        <v>0</v>
      </c>
      <c r="B668" s="60" t="s">
        <v>73</v>
      </c>
      <c r="C668" s="60"/>
      <c r="D668" s="60" t="s">
        <v>37</v>
      </c>
      <c r="E668" s="60" t="s">
        <v>37</v>
      </c>
      <c r="F668" s="152">
        <v>3</v>
      </c>
      <c r="G668" s="60" t="s">
        <v>64</v>
      </c>
      <c r="H668" s="60" t="s">
        <v>81</v>
      </c>
      <c r="I668" s="60" t="s">
        <v>96</v>
      </c>
      <c r="J668" s="61">
        <v>10058</v>
      </c>
      <c r="K668" s="61">
        <v>9724</v>
      </c>
      <c r="L668" s="61">
        <v>10155</v>
      </c>
      <c r="M668" s="61">
        <v>9358</v>
      </c>
      <c r="N668" s="61">
        <v>3862</v>
      </c>
      <c r="O668" s="61">
        <v>5935</v>
      </c>
      <c r="P668" s="61">
        <v>5739</v>
      </c>
      <c r="Q668" s="61">
        <v>5218</v>
      </c>
    </row>
    <row r="669" spans="1:17" x14ac:dyDescent="0.3">
      <c r="A669" s="34">
        <f>IF($B669='Lookup (hidden)'!$F$12,IF($E669='Lookup (hidden)'!$F$13,IF($D669='Lookup (hidden)'!$F$14,IF($F669='Lookup (hidden)'!$F$15,IF($G669='Lookup (hidden)'!$F$16,IF($H669='Lookup (hidden)'!$F$17,1,0),0),0),0),0),0)</f>
        <v>0</v>
      </c>
      <c r="B669" s="60" t="s">
        <v>73</v>
      </c>
      <c r="C669" s="60"/>
      <c r="D669" s="60" t="s">
        <v>37</v>
      </c>
      <c r="E669" s="60" t="s">
        <v>37</v>
      </c>
      <c r="F669" s="152">
        <v>3</v>
      </c>
      <c r="G669" s="60" t="s">
        <v>64</v>
      </c>
      <c r="H669" s="60" t="s">
        <v>81</v>
      </c>
      <c r="I669" s="60" t="s">
        <v>97</v>
      </c>
      <c r="J669" s="61">
        <v>11</v>
      </c>
      <c r="K669" s="61" t="s">
        <v>100</v>
      </c>
      <c r="L669" s="61">
        <v>9</v>
      </c>
      <c r="M669" s="61">
        <v>1880</v>
      </c>
      <c r="N669" s="61">
        <v>7635</v>
      </c>
      <c r="O669" s="61">
        <v>6035</v>
      </c>
      <c r="P669" s="61">
        <v>7958</v>
      </c>
      <c r="Q669" s="61">
        <v>7877</v>
      </c>
    </row>
    <row r="670" spans="1:17" x14ac:dyDescent="0.3">
      <c r="A670" s="34">
        <f>IF($B670='Lookup (hidden)'!$F$12,IF($E670='Lookup (hidden)'!$F$13,IF($D670='Lookup (hidden)'!$F$14,IF($F670='Lookup (hidden)'!$F$15,IF($G670='Lookup (hidden)'!$F$16,IF($H670='Lookup (hidden)'!$F$17,1,0),0),0),0),0),0)</f>
        <v>0</v>
      </c>
      <c r="B670" s="60" t="s">
        <v>73</v>
      </c>
      <c r="C670" s="60"/>
      <c r="D670" s="60" t="s">
        <v>37</v>
      </c>
      <c r="E670" s="60" t="s">
        <v>37</v>
      </c>
      <c r="F670" s="152">
        <v>4</v>
      </c>
      <c r="G670" s="60" t="s">
        <v>63</v>
      </c>
      <c r="H670" s="60" t="s">
        <v>81</v>
      </c>
      <c r="I670" s="60" t="s">
        <v>96</v>
      </c>
      <c r="J670" s="61">
        <v>3367</v>
      </c>
      <c r="K670" s="61">
        <v>3268</v>
      </c>
      <c r="L670" s="61">
        <v>3464</v>
      </c>
      <c r="M670" s="61">
        <v>3204</v>
      </c>
      <c r="N670" s="61">
        <v>1288</v>
      </c>
      <c r="O670" s="61">
        <v>1942</v>
      </c>
      <c r="P670" s="61">
        <v>1643</v>
      </c>
      <c r="Q670" s="61">
        <v>1803</v>
      </c>
    </row>
    <row r="671" spans="1:17" x14ac:dyDescent="0.3">
      <c r="A671" s="34">
        <f>IF($B671='Lookup (hidden)'!$F$12,IF($E671='Lookup (hidden)'!$F$13,IF($D671='Lookup (hidden)'!$F$14,IF($F671='Lookup (hidden)'!$F$15,IF($G671='Lookup (hidden)'!$F$16,IF($H671='Lookup (hidden)'!$F$17,1,0),0),0),0),0),0)</f>
        <v>0</v>
      </c>
      <c r="B671" s="60" t="s">
        <v>73</v>
      </c>
      <c r="C671" s="60"/>
      <c r="D671" s="60" t="s">
        <v>37</v>
      </c>
      <c r="E671" s="60" t="s">
        <v>37</v>
      </c>
      <c r="F671" s="152">
        <v>4</v>
      </c>
      <c r="G671" s="60" t="s">
        <v>63</v>
      </c>
      <c r="H671" s="60" t="s">
        <v>81</v>
      </c>
      <c r="I671" s="60" t="s">
        <v>97</v>
      </c>
      <c r="J671" s="61" t="s">
        <v>100</v>
      </c>
      <c r="K671" s="61" t="s">
        <v>99</v>
      </c>
      <c r="L671" s="61">
        <v>5</v>
      </c>
      <c r="M671" s="61">
        <v>532</v>
      </c>
      <c r="N671" s="61">
        <v>2503</v>
      </c>
      <c r="O671" s="61">
        <v>1892</v>
      </c>
      <c r="P671" s="61">
        <v>2635</v>
      </c>
      <c r="Q671" s="61">
        <v>2602</v>
      </c>
    </row>
    <row r="672" spans="1:17" x14ac:dyDescent="0.3">
      <c r="A672" s="34">
        <f>IF($B672='Lookup (hidden)'!$F$12,IF($E672='Lookup (hidden)'!$F$13,IF($D672='Lookup (hidden)'!$F$14,IF($F672='Lookup (hidden)'!$F$15,IF($G672='Lookup (hidden)'!$F$16,IF($H672='Lookup (hidden)'!$F$17,1,0),0),0),0),0),0)</f>
        <v>0</v>
      </c>
      <c r="B672" s="60" t="s">
        <v>73</v>
      </c>
      <c r="C672" s="60"/>
      <c r="D672" s="60" t="s">
        <v>37</v>
      </c>
      <c r="E672" s="60" t="s">
        <v>37</v>
      </c>
      <c r="F672" s="152">
        <v>4</v>
      </c>
      <c r="G672" s="60" t="s">
        <v>64</v>
      </c>
      <c r="H672" s="60" t="s">
        <v>81</v>
      </c>
      <c r="I672" s="60" t="s">
        <v>96</v>
      </c>
      <c r="J672" s="61">
        <v>9621</v>
      </c>
      <c r="K672" s="61">
        <v>9185</v>
      </c>
      <c r="L672" s="61">
        <v>9760</v>
      </c>
      <c r="M672" s="61">
        <v>8977</v>
      </c>
      <c r="N672" s="61">
        <v>3604</v>
      </c>
      <c r="O672" s="61">
        <v>5706</v>
      </c>
      <c r="P672" s="61">
        <v>5633</v>
      </c>
      <c r="Q672" s="61">
        <v>5012</v>
      </c>
    </row>
    <row r="673" spans="1:17" x14ac:dyDescent="0.3">
      <c r="A673" s="34">
        <f>IF($B673='Lookup (hidden)'!$F$12,IF($E673='Lookup (hidden)'!$F$13,IF($D673='Lookup (hidden)'!$F$14,IF($F673='Lookup (hidden)'!$F$15,IF($G673='Lookup (hidden)'!$F$16,IF($H673='Lookup (hidden)'!$F$17,1,0),0),0),0),0),0)</f>
        <v>0</v>
      </c>
      <c r="B673" s="60" t="s">
        <v>73</v>
      </c>
      <c r="C673" s="60"/>
      <c r="D673" s="60" t="s">
        <v>37</v>
      </c>
      <c r="E673" s="60" t="s">
        <v>37</v>
      </c>
      <c r="F673" s="152">
        <v>4</v>
      </c>
      <c r="G673" s="60" t="s">
        <v>64</v>
      </c>
      <c r="H673" s="60" t="s">
        <v>81</v>
      </c>
      <c r="I673" s="60" t="s">
        <v>97</v>
      </c>
      <c r="J673" s="61" t="s">
        <v>99</v>
      </c>
      <c r="K673" s="61" t="s">
        <v>100</v>
      </c>
      <c r="L673" s="61">
        <v>8</v>
      </c>
      <c r="M673" s="61">
        <v>1711</v>
      </c>
      <c r="N673" s="61">
        <v>7074</v>
      </c>
      <c r="O673" s="61">
        <v>5661</v>
      </c>
      <c r="P673" s="61">
        <v>7608</v>
      </c>
      <c r="Q673" s="61">
        <v>7730</v>
      </c>
    </row>
    <row r="674" spans="1:17" x14ac:dyDescent="0.3">
      <c r="A674" s="34">
        <f>IF($B674='Lookup (hidden)'!$F$12,IF($E674='Lookup (hidden)'!$F$13,IF($D674='Lookup (hidden)'!$F$14,IF($F674='Lookup (hidden)'!$F$15,IF($G674='Lookup (hidden)'!$F$16,IF($H674='Lookup (hidden)'!$F$17,1,0),0),0),0),0),0)</f>
        <v>0</v>
      </c>
      <c r="B674" s="60" t="s">
        <v>73</v>
      </c>
      <c r="C674" s="60"/>
      <c r="D674" s="60" t="s">
        <v>37</v>
      </c>
      <c r="E674" s="60" t="s">
        <v>37</v>
      </c>
      <c r="F674" s="152">
        <v>5</v>
      </c>
      <c r="G674" s="60" t="s">
        <v>63</v>
      </c>
      <c r="H674" s="60" t="s">
        <v>81</v>
      </c>
      <c r="I674" s="60" t="s">
        <v>96</v>
      </c>
      <c r="J674" s="61">
        <v>3536</v>
      </c>
      <c r="K674" s="61">
        <v>3396</v>
      </c>
      <c r="L674" s="61">
        <v>3466</v>
      </c>
      <c r="M674" s="61">
        <v>3212</v>
      </c>
      <c r="N674" s="61">
        <v>1307</v>
      </c>
      <c r="O674" s="61">
        <v>2015</v>
      </c>
      <c r="P674" s="61">
        <v>1701</v>
      </c>
      <c r="Q674" s="61">
        <v>1815</v>
      </c>
    </row>
    <row r="675" spans="1:17" x14ac:dyDescent="0.3">
      <c r="A675" s="34">
        <f>IF($B675='Lookup (hidden)'!$F$12,IF($E675='Lookup (hidden)'!$F$13,IF($D675='Lookup (hidden)'!$F$14,IF($F675='Lookup (hidden)'!$F$15,IF($G675='Lookup (hidden)'!$F$16,IF($H675='Lookup (hidden)'!$F$17,1,0),0),0),0),0),0)</f>
        <v>0</v>
      </c>
      <c r="B675" s="60" t="s">
        <v>73</v>
      </c>
      <c r="C675" s="60"/>
      <c r="D675" s="60" t="s">
        <v>37</v>
      </c>
      <c r="E675" s="60" t="s">
        <v>37</v>
      </c>
      <c r="F675" s="152">
        <v>5</v>
      </c>
      <c r="G675" s="60" t="s">
        <v>63</v>
      </c>
      <c r="H675" s="60" t="s">
        <v>81</v>
      </c>
      <c r="I675" s="60" t="s">
        <v>97</v>
      </c>
      <c r="J675" s="61">
        <v>5</v>
      </c>
      <c r="K675" s="61" t="s">
        <v>99</v>
      </c>
      <c r="L675" s="61">
        <v>6</v>
      </c>
      <c r="M675" s="61">
        <v>543</v>
      </c>
      <c r="N675" s="61">
        <v>2512</v>
      </c>
      <c r="O675" s="61">
        <v>1830</v>
      </c>
      <c r="P675" s="61">
        <v>2535</v>
      </c>
      <c r="Q675" s="61">
        <v>2499</v>
      </c>
    </row>
    <row r="676" spans="1:17" x14ac:dyDescent="0.3">
      <c r="A676" s="34">
        <f>IF($B676='Lookup (hidden)'!$F$12,IF($E676='Lookup (hidden)'!$F$13,IF($D676='Lookup (hidden)'!$F$14,IF($F676='Lookup (hidden)'!$F$15,IF($G676='Lookup (hidden)'!$F$16,IF($H676='Lookup (hidden)'!$F$17,1,0),0),0),0),0),0)</f>
        <v>0</v>
      </c>
      <c r="B676" s="60" t="s">
        <v>73</v>
      </c>
      <c r="C676" s="60"/>
      <c r="D676" s="60" t="s">
        <v>37</v>
      </c>
      <c r="E676" s="60" t="s">
        <v>37</v>
      </c>
      <c r="F676" s="152">
        <v>5</v>
      </c>
      <c r="G676" s="60" t="s">
        <v>64</v>
      </c>
      <c r="H676" s="60" t="s">
        <v>81</v>
      </c>
      <c r="I676" s="60" t="s">
        <v>96</v>
      </c>
      <c r="J676" s="61">
        <v>9498</v>
      </c>
      <c r="K676" s="61">
        <v>9094</v>
      </c>
      <c r="L676" s="61">
        <v>9783</v>
      </c>
      <c r="M676" s="61">
        <v>8797</v>
      </c>
      <c r="N676" s="61">
        <v>3471</v>
      </c>
      <c r="O676" s="61">
        <v>5447</v>
      </c>
      <c r="P676" s="61">
        <v>5492</v>
      </c>
      <c r="Q676" s="61">
        <v>4756</v>
      </c>
    </row>
    <row r="677" spans="1:17" x14ac:dyDescent="0.3">
      <c r="A677" s="34">
        <f>IF($B677='Lookup (hidden)'!$F$12,IF($E677='Lookup (hidden)'!$F$13,IF($D677='Lookup (hidden)'!$F$14,IF($F677='Lookup (hidden)'!$F$15,IF($G677='Lookup (hidden)'!$F$16,IF($H677='Lookup (hidden)'!$F$17,1,0),0),0),0),0),0)</f>
        <v>0</v>
      </c>
      <c r="B677" s="60" t="s">
        <v>73</v>
      </c>
      <c r="C677" s="60"/>
      <c r="D677" s="60" t="s">
        <v>37</v>
      </c>
      <c r="E677" s="60" t="s">
        <v>37</v>
      </c>
      <c r="F677" s="152">
        <v>5</v>
      </c>
      <c r="G677" s="60" t="s">
        <v>64</v>
      </c>
      <c r="H677" s="60" t="s">
        <v>81</v>
      </c>
      <c r="I677" s="60" t="s">
        <v>97</v>
      </c>
      <c r="J677" s="61">
        <v>6</v>
      </c>
      <c r="K677" s="61" t="s">
        <v>100</v>
      </c>
      <c r="L677" s="61">
        <v>6</v>
      </c>
      <c r="M677" s="61">
        <v>1828</v>
      </c>
      <c r="N677" s="61">
        <v>7387</v>
      </c>
      <c r="O677" s="61">
        <v>5879</v>
      </c>
      <c r="P677" s="61">
        <v>7635</v>
      </c>
      <c r="Q677" s="61">
        <v>7690</v>
      </c>
    </row>
    <row r="678" spans="1:17" x14ac:dyDescent="0.3">
      <c r="A678" s="34">
        <f>IF($B678='Lookup (hidden)'!$F$12,IF($E678='Lookup (hidden)'!$F$13,IF($D678='Lookup (hidden)'!$F$14,IF($F678='Lookup (hidden)'!$F$15,IF($G678='Lookup (hidden)'!$F$16,IF($H678='Lookup (hidden)'!$F$17,1,0),0),0),0),0),0)</f>
        <v>0</v>
      </c>
      <c r="B678" s="60" t="s">
        <v>69</v>
      </c>
      <c r="C678" s="60"/>
      <c r="D678" s="60" t="s">
        <v>37</v>
      </c>
      <c r="E678" s="60" t="s">
        <v>37</v>
      </c>
      <c r="F678" s="152">
        <v>1</v>
      </c>
      <c r="G678" s="60" t="s">
        <v>63</v>
      </c>
      <c r="H678" s="60" t="s">
        <v>81</v>
      </c>
      <c r="I678" s="60" t="s">
        <v>96</v>
      </c>
      <c r="J678" s="61">
        <v>14351</v>
      </c>
      <c r="K678" s="61">
        <v>13741</v>
      </c>
      <c r="L678" s="61">
        <v>14250</v>
      </c>
      <c r="M678" s="61">
        <v>12853</v>
      </c>
      <c r="N678" s="61">
        <v>3848</v>
      </c>
      <c r="O678" s="61">
        <v>6028</v>
      </c>
      <c r="P678" s="61">
        <v>6504</v>
      </c>
      <c r="Q678" s="61">
        <v>6063</v>
      </c>
    </row>
    <row r="679" spans="1:17" x14ac:dyDescent="0.3">
      <c r="A679" s="34">
        <f>IF($B679='Lookup (hidden)'!$F$12,IF($E679='Lookup (hidden)'!$F$13,IF($D679='Lookup (hidden)'!$F$14,IF($F679='Lookup (hidden)'!$F$15,IF($G679='Lookup (hidden)'!$F$16,IF($H679='Lookup (hidden)'!$F$17,1,0),0),0),0),0),0)</f>
        <v>0</v>
      </c>
      <c r="B679" s="60" t="s">
        <v>69</v>
      </c>
      <c r="C679" s="60"/>
      <c r="D679" s="60" t="s">
        <v>37</v>
      </c>
      <c r="E679" s="60" t="s">
        <v>37</v>
      </c>
      <c r="F679" s="152">
        <v>1</v>
      </c>
      <c r="G679" s="60" t="s">
        <v>63</v>
      </c>
      <c r="H679" s="60" t="s">
        <v>81</v>
      </c>
      <c r="I679" s="60" t="s">
        <v>97</v>
      </c>
      <c r="J679" s="61">
        <v>428</v>
      </c>
      <c r="K679" s="61">
        <v>394</v>
      </c>
      <c r="L679" s="61">
        <v>461</v>
      </c>
      <c r="M679" s="61">
        <v>2439</v>
      </c>
      <c r="N679" s="61">
        <v>10145</v>
      </c>
      <c r="O679" s="61">
        <v>9086</v>
      </c>
      <c r="P679" s="61">
        <v>9748</v>
      </c>
      <c r="Q679" s="61">
        <v>11058</v>
      </c>
    </row>
    <row r="680" spans="1:17" x14ac:dyDescent="0.3">
      <c r="A680" s="34">
        <f>IF($B680='Lookup (hidden)'!$F$12,IF($E680='Lookup (hidden)'!$F$13,IF($D680='Lookup (hidden)'!$F$14,IF($F680='Lookup (hidden)'!$F$15,IF($G680='Lookup (hidden)'!$F$16,IF($H680='Lookup (hidden)'!$F$17,1,0),0),0),0),0),0)</f>
        <v>0</v>
      </c>
      <c r="B680" s="60" t="s">
        <v>69</v>
      </c>
      <c r="C680" s="60"/>
      <c r="D680" s="60" t="s">
        <v>37</v>
      </c>
      <c r="E680" s="60" t="s">
        <v>37</v>
      </c>
      <c r="F680" s="152">
        <v>1</v>
      </c>
      <c r="G680" s="60" t="s">
        <v>64</v>
      </c>
      <c r="H680" s="60" t="s">
        <v>81</v>
      </c>
      <c r="I680" s="60" t="s">
        <v>96</v>
      </c>
      <c r="J680" s="61">
        <v>146201</v>
      </c>
      <c r="K680" s="61">
        <v>142079</v>
      </c>
      <c r="L680" s="61">
        <v>143622</v>
      </c>
      <c r="M680" s="61">
        <v>133429</v>
      </c>
      <c r="N680" s="61">
        <v>42248</v>
      </c>
      <c r="O680" s="61">
        <v>60873</v>
      </c>
      <c r="P680" s="61">
        <v>63531</v>
      </c>
      <c r="Q680" s="61">
        <v>58694</v>
      </c>
    </row>
    <row r="681" spans="1:17" x14ac:dyDescent="0.3">
      <c r="A681" s="34">
        <f>IF($B681='Lookup (hidden)'!$F$12,IF($E681='Lookup (hidden)'!$F$13,IF($D681='Lookup (hidden)'!$F$14,IF($F681='Lookup (hidden)'!$F$15,IF($G681='Lookup (hidden)'!$F$16,IF($H681='Lookup (hidden)'!$F$17,1,0),0),0),0),0),0)</f>
        <v>0</v>
      </c>
      <c r="B681" s="60" t="s">
        <v>69</v>
      </c>
      <c r="C681" s="60"/>
      <c r="D681" s="60" t="s">
        <v>37</v>
      </c>
      <c r="E681" s="60" t="s">
        <v>37</v>
      </c>
      <c r="F681" s="152">
        <v>1</v>
      </c>
      <c r="G681" s="60" t="s">
        <v>64</v>
      </c>
      <c r="H681" s="60" t="s">
        <v>81</v>
      </c>
      <c r="I681" s="60" t="s">
        <v>97</v>
      </c>
      <c r="J681" s="61">
        <v>2279</v>
      </c>
      <c r="K681" s="61">
        <v>2505</v>
      </c>
      <c r="L681" s="61">
        <v>2623</v>
      </c>
      <c r="M681" s="61">
        <v>29777</v>
      </c>
      <c r="N681" s="61">
        <v>116254</v>
      </c>
      <c r="O681" s="61">
        <v>107056</v>
      </c>
      <c r="P681" s="61">
        <v>110349</v>
      </c>
      <c r="Q681" s="61">
        <v>121571</v>
      </c>
    </row>
    <row r="682" spans="1:17" x14ac:dyDescent="0.3">
      <c r="A682" s="34">
        <f>IF($B682='Lookup (hidden)'!$F$12,IF($E682='Lookup (hidden)'!$F$13,IF($D682='Lookup (hidden)'!$F$14,IF($F682='Lookup (hidden)'!$F$15,IF($G682='Lookup (hidden)'!$F$16,IF($H682='Lookup (hidden)'!$F$17,1,0),0),0),0),0),0)</f>
        <v>0</v>
      </c>
      <c r="B682" s="60" t="s">
        <v>69</v>
      </c>
      <c r="C682" s="60"/>
      <c r="D682" s="60" t="s">
        <v>37</v>
      </c>
      <c r="E682" s="60" t="s">
        <v>37</v>
      </c>
      <c r="F682" s="152">
        <v>2</v>
      </c>
      <c r="G682" s="60" t="s">
        <v>63</v>
      </c>
      <c r="H682" s="60" t="s">
        <v>81</v>
      </c>
      <c r="I682" s="60" t="s">
        <v>96</v>
      </c>
      <c r="J682" s="61">
        <v>14617</v>
      </c>
      <c r="K682" s="61">
        <v>13973</v>
      </c>
      <c r="L682" s="61">
        <v>14397</v>
      </c>
      <c r="M682" s="61">
        <v>12877</v>
      </c>
      <c r="N682" s="61">
        <v>3508</v>
      </c>
      <c r="O682" s="61">
        <v>5600</v>
      </c>
      <c r="P682" s="61">
        <v>6084</v>
      </c>
      <c r="Q682" s="61">
        <v>5475</v>
      </c>
    </row>
    <row r="683" spans="1:17" x14ac:dyDescent="0.3">
      <c r="A683" s="34">
        <f>IF($B683='Lookup (hidden)'!$F$12,IF($E683='Lookup (hidden)'!$F$13,IF($D683='Lookup (hidden)'!$F$14,IF($F683='Lookup (hidden)'!$F$15,IF($G683='Lookup (hidden)'!$F$16,IF($H683='Lookup (hidden)'!$F$17,1,0),0),0),0),0),0)</f>
        <v>0</v>
      </c>
      <c r="B683" s="60" t="s">
        <v>69</v>
      </c>
      <c r="C683" s="60"/>
      <c r="D683" s="60" t="s">
        <v>37</v>
      </c>
      <c r="E683" s="60" t="s">
        <v>37</v>
      </c>
      <c r="F683" s="152">
        <v>2</v>
      </c>
      <c r="G683" s="60" t="s">
        <v>63</v>
      </c>
      <c r="H683" s="60" t="s">
        <v>81</v>
      </c>
      <c r="I683" s="60" t="s">
        <v>97</v>
      </c>
      <c r="J683" s="61">
        <v>377</v>
      </c>
      <c r="K683" s="61">
        <v>380</v>
      </c>
      <c r="L683" s="61">
        <v>451</v>
      </c>
      <c r="M683" s="61">
        <v>2612</v>
      </c>
      <c r="N683" s="61">
        <v>10794</v>
      </c>
      <c r="O683" s="61">
        <v>9721</v>
      </c>
      <c r="P683" s="61">
        <v>10445</v>
      </c>
      <c r="Q683" s="61">
        <v>12116</v>
      </c>
    </row>
    <row r="684" spans="1:17" x14ac:dyDescent="0.3">
      <c r="A684" s="34">
        <f>IF($B684='Lookup (hidden)'!$F$12,IF($E684='Lookup (hidden)'!$F$13,IF($D684='Lookup (hidden)'!$F$14,IF($F684='Lookup (hidden)'!$F$15,IF($G684='Lookup (hidden)'!$F$16,IF($H684='Lookup (hidden)'!$F$17,1,0),0),0),0),0),0)</f>
        <v>0</v>
      </c>
      <c r="B684" s="60" t="s">
        <v>69</v>
      </c>
      <c r="C684" s="60"/>
      <c r="D684" s="60" t="s">
        <v>37</v>
      </c>
      <c r="E684" s="60" t="s">
        <v>37</v>
      </c>
      <c r="F684" s="152">
        <v>2</v>
      </c>
      <c r="G684" s="60" t="s">
        <v>64</v>
      </c>
      <c r="H684" s="60" t="s">
        <v>81</v>
      </c>
      <c r="I684" s="60" t="s">
        <v>96</v>
      </c>
      <c r="J684" s="61">
        <v>139624</v>
      </c>
      <c r="K684" s="61">
        <v>135014</v>
      </c>
      <c r="L684" s="61">
        <v>137658</v>
      </c>
      <c r="M684" s="61">
        <v>127201</v>
      </c>
      <c r="N684" s="61">
        <v>36198</v>
      </c>
      <c r="O684" s="61">
        <v>54337</v>
      </c>
      <c r="P684" s="61">
        <v>57557</v>
      </c>
      <c r="Q684" s="61">
        <v>52720</v>
      </c>
    </row>
    <row r="685" spans="1:17" x14ac:dyDescent="0.3">
      <c r="A685" s="34">
        <f>IF($B685='Lookup (hidden)'!$F$12,IF($E685='Lookup (hidden)'!$F$13,IF($D685='Lookup (hidden)'!$F$14,IF($F685='Lookup (hidden)'!$F$15,IF($G685='Lookup (hidden)'!$F$16,IF($H685='Lookup (hidden)'!$F$17,1,0),0),0),0),0),0)</f>
        <v>0</v>
      </c>
      <c r="B685" s="60" t="s">
        <v>69</v>
      </c>
      <c r="C685" s="60"/>
      <c r="D685" s="60" t="s">
        <v>37</v>
      </c>
      <c r="E685" s="60" t="s">
        <v>37</v>
      </c>
      <c r="F685" s="152">
        <v>2</v>
      </c>
      <c r="G685" s="60" t="s">
        <v>64</v>
      </c>
      <c r="H685" s="60" t="s">
        <v>81</v>
      </c>
      <c r="I685" s="60" t="s">
        <v>97</v>
      </c>
      <c r="J685" s="61">
        <v>1981</v>
      </c>
      <c r="K685" s="61">
        <v>1936</v>
      </c>
      <c r="L685" s="61">
        <v>2254</v>
      </c>
      <c r="M685" s="61">
        <v>29968</v>
      </c>
      <c r="N685" s="61">
        <v>114320</v>
      </c>
      <c r="O685" s="61">
        <v>107043</v>
      </c>
      <c r="P685" s="61">
        <v>110921</v>
      </c>
      <c r="Q685" s="61">
        <v>122412</v>
      </c>
    </row>
    <row r="686" spans="1:17" x14ac:dyDescent="0.3">
      <c r="A686" s="34">
        <f>IF($B686='Lookup (hidden)'!$F$12,IF($E686='Lookup (hidden)'!$F$13,IF($D686='Lookup (hidden)'!$F$14,IF($F686='Lookup (hidden)'!$F$15,IF($G686='Lookup (hidden)'!$F$16,IF($H686='Lookup (hidden)'!$F$17,1,0),0),0),0),0),0)</f>
        <v>0</v>
      </c>
      <c r="B686" s="60" t="s">
        <v>69</v>
      </c>
      <c r="C686" s="60"/>
      <c r="D686" s="60" t="s">
        <v>37</v>
      </c>
      <c r="E686" s="60" t="s">
        <v>37</v>
      </c>
      <c r="F686" s="152">
        <v>3</v>
      </c>
      <c r="G686" s="60" t="s">
        <v>63</v>
      </c>
      <c r="H686" s="60" t="s">
        <v>81</v>
      </c>
      <c r="I686" s="60" t="s">
        <v>96</v>
      </c>
      <c r="J686" s="61">
        <v>14841</v>
      </c>
      <c r="K686" s="61">
        <v>14373</v>
      </c>
      <c r="L686" s="61">
        <v>15008</v>
      </c>
      <c r="M686" s="61">
        <v>13235</v>
      </c>
      <c r="N686" s="61">
        <v>3663</v>
      </c>
      <c r="O686" s="61">
        <v>5624</v>
      </c>
      <c r="P686" s="61">
        <v>6064</v>
      </c>
      <c r="Q686" s="61">
        <v>5792</v>
      </c>
    </row>
    <row r="687" spans="1:17" x14ac:dyDescent="0.3">
      <c r="A687" s="34">
        <f>IF($B687='Lookup (hidden)'!$F$12,IF($E687='Lookup (hidden)'!$F$13,IF($D687='Lookup (hidden)'!$F$14,IF($F687='Lookup (hidden)'!$F$15,IF($G687='Lookup (hidden)'!$F$16,IF($H687='Lookup (hidden)'!$F$17,1,0),0),0),0),0),0)</f>
        <v>0</v>
      </c>
      <c r="B687" s="60" t="s">
        <v>69</v>
      </c>
      <c r="C687" s="60"/>
      <c r="D687" s="60" t="s">
        <v>37</v>
      </c>
      <c r="E687" s="60" t="s">
        <v>37</v>
      </c>
      <c r="F687" s="152">
        <v>3</v>
      </c>
      <c r="G687" s="60" t="s">
        <v>63</v>
      </c>
      <c r="H687" s="60" t="s">
        <v>81</v>
      </c>
      <c r="I687" s="60" t="s">
        <v>97</v>
      </c>
      <c r="J687" s="61">
        <v>332</v>
      </c>
      <c r="K687" s="61">
        <v>331</v>
      </c>
      <c r="L687" s="61">
        <v>396</v>
      </c>
      <c r="M687" s="61">
        <v>2639</v>
      </c>
      <c r="N687" s="61">
        <v>11119</v>
      </c>
      <c r="O687" s="61">
        <v>10187</v>
      </c>
      <c r="P687" s="61">
        <v>10794</v>
      </c>
      <c r="Q687" s="61">
        <v>12559</v>
      </c>
    </row>
    <row r="688" spans="1:17" x14ac:dyDescent="0.3">
      <c r="A688" s="34">
        <f>IF($B688='Lookup (hidden)'!$F$12,IF($E688='Lookup (hidden)'!$F$13,IF($D688='Lookup (hidden)'!$F$14,IF($F688='Lookup (hidden)'!$F$15,IF($G688='Lookup (hidden)'!$F$16,IF($H688='Lookup (hidden)'!$F$17,1,0),0),0),0),0),0)</f>
        <v>0</v>
      </c>
      <c r="B688" s="60" t="s">
        <v>69</v>
      </c>
      <c r="C688" s="60"/>
      <c r="D688" s="60" t="s">
        <v>37</v>
      </c>
      <c r="E688" s="60" t="s">
        <v>37</v>
      </c>
      <c r="F688" s="152">
        <v>3</v>
      </c>
      <c r="G688" s="60" t="s">
        <v>64</v>
      </c>
      <c r="H688" s="60" t="s">
        <v>81</v>
      </c>
      <c r="I688" s="60" t="s">
        <v>96</v>
      </c>
      <c r="J688" s="61">
        <v>137570</v>
      </c>
      <c r="K688" s="61">
        <v>132291</v>
      </c>
      <c r="L688" s="61">
        <v>136951</v>
      </c>
      <c r="M688" s="61">
        <v>125522</v>
      </c>
      <c r="N688" s="61">
        <v>34592</v>
      </c>
      <c r="O688" s="61">
        <v>52379</v>
      </c>
      <c r="P688" s="61">
        <v>56903</v>
      </c>
      <c r="Q688" s="61">
        <v>51834</v>
      </c>
    </row>
    <row r="689" spans="1:17" x14ac:dyDescent="0.3">
      <c r="A689" s="34">
        <f>IF($B689='Lookup (hidden)'!$F$12,IF($E689='Lookup (hidden)'!$F$13,IF($D689='Lookup (hidden)'!$F$14,IF($F689='Lookup (hidden)'!$F$15,IF($G689='Lookup (hidden)'!$F$16,IF($H689='Lookup (hidden)'!$F$17,1,0),0),0),0),0),0)</f>
        <v>0</v>
      </c>
      <c r="B689" s="60" t="s">
        <v>69</v>
      </c>
      <c r="C689" s="60"/>
      <c r="D689" s="60" t="s">
        <v>37</v>
      </c>
      <c r="E689" s="60" t="s">
        <v>37</v>
      </c>
      <c r="F689" s="152">
        <v>3</v>
      </c>
      <c r="G689" s="60" t="s">
        <v>64</v>
      </c>
      <c r="H689" s="60" t="s">
        <v>81</v>
      </c>
      <c r="I689" s="60" t="s">
        <v>97</v>
      </c>
      <c r="J689" s="61">
        <v>1854</v>
      </c>
      <c r="K689" s="61">
        <v>1868</v>
      </c>
      <c r="L689" s="61">
        <v>2199</v>
      </c>
      <c r="M689" s="61">
        <v>28973</v>
      </c>
      <c r="N689" s="61">
        <v>113783</v>
      </c>
      <c r="O689" s="61">
        <v>107077</v>
      </c>
      <c r="P689" s="61">
        <v>111907</v>
      </c>
      <c r="Q689" s="61">
        <v>123881</v>
      </c>
    </row>
    <row r="690" spans="1:17" x14ac:dyDescent="0.3">
      <c r="A690" s="34">
        <f>IF($B690='Lookup (hidden)'!$F$12,IF($E690='Lookup (hidden)'!$F$13,IF($D690='Lookup (hidden)'!$F$14,IF($F690='Lookup (hidden)'!$F$15,IF($G690='Lookup (hidden)'!$F$16,IF($H690='Lookup (hidden)'!$F$17,1,0),0),0),0),0),0)</f>
        <v>0</v>
      </c>
      <c r="B690" s="60" t="s">
        <v>69</v>
      </c>
      <c r="C690" s="60"/>
      <c r="D690" s="60" t="s">
        <v>37</v>
      </c>
      <c r="E690" s="60" t="s">
        <v>37</v>
      </c>
      <c r="F690" s="152">
        <v>4</v>
      </c>
      <c r="G690" s="60" t="s">
        <v>63</v>
      </c>
      <c r="H690" s="60" t="s">
        <v>81</v>
      </c>
      <c r="I690" s="60" t="s">
        <v>96</v>
      </c>
      <c r="J690" s="61">
        <v>15344</v>
      </c>
      <c r="K690" s="61">
        <v>14671</v>
      </c>
      <c r="L690" s="61">
        <v>15260</v>
      </c>
      <c r="M690" s="61">
        <v>13661</v>
      </c>
      <c r="N690" s="61">
        <v>3530</v>
      </c>
      <c r="O690" s="61">
        <v>5699</v>
      </c>
      <c r="P690" s="61">
        <v>6228</v>
      </c>
      <c r="Q690" s="61">
        <v>5716</v>
      </c>
    </row>
    <row r="691" spans="1:17" x14ac:dyDescent="0.3">
      <c r="A691" s="34">
        <f>IF($B691='Lookup (hidden)'!$F$12,IF($E691='Lookup (hidden)'!$F$13,IF($D691='Lookup (hidden)'!$F$14,IF($F691='Lookup (hidden)'!$F$15,IF($G691='Lookup (hidden)'!$F$16,IF($H691='Lookup (hidden)'!$F$17,1,0),0),0),0),0),0)</f>
        <v>0</v>
      </c>
      <c r="B691" s="60" t="s">
        <v>69</v>
      </c>
      <c r="C691" s="60"/>
      <c r="D691" s="60" t="s">
        <v>37</v>
      </c>
      <c r="E691" s="60" t="s">
        <v>37</v>
      </c>
      <c r="F691" s="152">
        <v>4</v>
      </c>
      <c r="G691" s="60" t="s">
        <v>63</v>
      </c>
      <c r="H691" s="60" t="s">
        <v>81</v>
      </c>
      <c r="I691" s="60" t="s">
        <v>97</v>
      </c>
      <c r="J691" s="61">
        <v>327</v>
      </c>
      <c r="K691" s="61">
        <v>311</v>
      </c>
      <c r="L691" s="61">
        <v>396</v>
      </c>
      <c r="M691" s="61">
        <v>2802</v>
      </c>
      <c r="N691" s="61">
        <v>11541</v>
      </c>
      <c r="O691" s="61">
        <v>10555</v>
      </c>
      <c r="P691" s="61">
        <v>11376</v>
      </c>
      <c r="Q691" s="61">
        <v>13230</v>
      </c>
    </row>
    <row r="692" spans="1:17" x14ac:dyDescent="0.3">
      <c r="A692" s="34">
        <f>IF($B692='Lookup (hidden)'!$F$12,IF($E692='Lookup (hidden)'!$F$13,IF($D692='Lookup (hidden)'!$F$14,IF($F692='Lookup (hidden)'!$F$15,IF($G692='Lookup (hidden)'!$F$16,IF($H692='Lookup (hidden)'!$F$17,1,0),0),0),0),0),0)</f>
        <v>0</v>
      </c>
      <c r="B692" s="60" t="s">
        <v>69</v>
      </c>
      <c r="C692" s="60"/>
      <c r="D692" s="60" t="s">
        <v>37</v>
      </c>
      <c r="E692" s="60" t="s">
        <v>37</v>
      </c>
      <c r="F692" s="152">
        <v>4</v>
      </c>
      <c r="G692" s="60" t="s">
        <v>64</v>
      </c>
      <c r="H692" s="60" t="s">
        <v>81</v>
      </c>
      <c r="I692" s="60" t="s">
        <v>96</v>
      </c>
      <c r="J692" s="61">
        <v>135905</v>
      </c>
      <c r="K692" s="61">
        <v>130611</v>
      </c>
      <c r="L692" s="61">
        <v>135907</v>
      </c>
      <c r="M692" s="61">
        <v>124577</v>
      </c>
      <c r="N692" s="61">
        <v>32056</v>
      </c>
      <c r="O692" s="61">
        <v>49369</v>
      </c>
      <c r="P692" s="61">
        <v>53780</v>
      </c>
      <c r="Q692" s="61">
        <v>49409</v>
      </c>
    </row>
    <row r="693" spans="1:17" x14ac:dyDescent="0.3">
      <c r="A693" s="34">
        <f>IF($B693='Lookup (hidden)'!$F$12,IF($E693='Lookup (hidden)'!$F$13,IF($D693='Lookup (hidden)'!$F$14,IF($F693='Lookup (hidden)'!$F$15,IF($G693='Lookup (hidden)'!$F$16,IF($H693='Lookup (hidden)'!$F$17,1,0),0),0),0),0),0)</f>
        <v>0</v>
      </c>
      <c r="B693" s="60" t="s">
        <v>69</v>
      </c>
      <c r="C693" s="60"/>
      <c r="D693" s="60" t="s">
        <v>37</v>
      </c>
      <c r="E693" s="60" t="s">
        <v>37</v>
      </c>
      <c r="F693" s="152">
        <v>4</v>
      </c>
      <c r="G693" s="60" t="s">
        <v>64</v>
      </c>
      <c r="H693" s="60" t="s">
        <v>81</v>
      </c>
      <c r="I693" s="60" t="s">
        <v>97</v>
      </c>
      <c r="J693" s="61">
        <v>1878</v>
      </c>
      <c r="K693" s="61">
        <v>1896</v>
      </c>
      <c r="L693" s="61">
        <v>2056</v>
      </c>
      <c r="M693" s="61">
        <v>29201</v>
      </c>
      <c r="N693" s="61">
        <v>113675</v>
      </c>
      <c r="O693" s="61">
        <v>108959</v>
      </c>
      <c r="P693" s="61">
        <v>113744</v>
      </c>
      <c r="Q693" s="61">
        <v>126358</v>
      </c>
    </row>
    <row r="694" spans="1:17" x14ac:dyDescent="0.3">
      <c r="A694" s="34">
        <f>IF($B694='Lookup (hidden)'!$F$12,IF($E694='Lookup (hidden)'!$F$13,IF($D694='Lookup (hidden)'!$F$14,IF($F694='Lookup (hidden)'!$F$15,IF($G694='Lookup (hidden)'!$F$16,IF($H694='Lookup (hidden)'!$F$17,1,0),0),0),0),0),0)</f>
        <v>0</v>
      </c>
      <c r="B694" s="60" t="s">
        <v>69</v>
      </c>
      <c r="C694" s="60"/>
      <c r="D694" s="60" t="s">
        <v>37</v>
      </c>
      <c r="E694" s="60" t="s">
        <v>37</v>
      </c>
      <c r="F694" s="152">
        <v>5</v>
      </c>
      <c r="G694" s="60" t="s">
        <v>63</v>
      </c>
      <c r="H694" s="60" t="s">
        <v>81</v>
      </c>
      <c r="I694" s="60" t="s">
        <v>96</v>
      </c>
      <c r="J694" s="61">
        <v>14351</v>
      </c>
      <c r="K694" s="61">
        <v>13840</v>
      </c>
      <c r="L694" s="61">
        <v>14334</v>
      </c>
      <c r="M694" s="61">
        <v>12971</v>
      </c>
      <c r="N694" s="61">
        <v>3310</v>
      </c>
      <c r="O694" s="61">
        <v>5225</v>
      </c>
      <c r="P694" s="61">
        <v>5787</v>
      </c>
      <c r="Q694" s="61">
        <v>5265</v>
      </c>
    </row>
    <row r="695" spans="1:17" x14ac:dyDescent="0.3">
      <c r="A695" s="34">
        <f>IF($B695='Lookup (hidden)'!$F$12,IF($E695='Lookup (hidden)'!$F$13,IF($D695='Lookup (hidden)'!$F$14,IF($F695='Lookup (hidden)'!$F$15,IF($G695='Lookup (hidden)'!$F$16,IF($H695='Lookup (hidden)'!$F$17,1,0),0),0),0),0),0)</f>
        <v>0</v>
      </c>
      <c r="B695" s="60" t="s">
        <v>69</v>
      </c>
      <c r="C695" s="60"/>
      <c r="D695" s="60" t="s">
        <v>37</v>
      </c>
      <c r="E695" s="60" t="s">
        <v>37</v>
      </c>
      <c r="F695" s="152">
        <v>5</v>
      </c>
      <c r="G695" s="60" t="s">
        <v>63</v>
      </c>
      <c r="H695" s="60" t="s">
        <v>81</v>
      </c>
      <c r="I695" s="60" t="s">
        <v>97</v>
      </c>
      <c r="J695" s="61">
        <v>297</v>
      </c>
      <c r="K695" s="61">
        <v>318</v>
      </c>
      <c r="L695" s="61">
        <v>346</v>
      </c>
      <c r="M695" s="61">
        <v>2742</v>
      </c>
      <c r="N695" s="61">
        <v>11206</v>
      </c>
      <c r="O695" s="61">
        <v>10240</v>
      </c>
      <c r="P695" s="61">
        <v>11272</v>
      </c>
      <c r="Q695" s="61">
        <v>12900</v>
      </c>
    </row>
    <row r="696" spans="1:17" x14ac:dyDescent="0.3">
      <c r="A696" s="34">
        <f>IF($B696='Lookup (hidden)'!$F$12,IF($E696='Lookup (hidden)'!$F$13,IF($D696='Lookup (hidden)'!$F$14,IF($F696='Lookup (hidden)'!$F$15,IF($G696='Lookup (hidden)'!$F$16,IF($H696='Lookup (hidden)'!$F$17,1,0),0),0),0),0),0)</f>
        <v>0</v>
      </c>
      <c r="B696" s="60" t="s">
        <v>69</v>
      </c>
      <c r="C696" s="60"/>
      <c r="D696" s="60" t="s">
        <v>37</v>
      </c>
      <c r="E696" s="60" t="s">
        <v>37</v>
      </c>
      <c r="F696" s="152">
        <v>5</v>
      </c>
      <c r="G696" s="60" t="s">
        <v>64</v>
      </c>
      <c r="H696" s="60" t="s">
        <v>81</v>
      </c>
      <c r="I696" s="60" t="s">
        <v>96</v>
      </c>
      <c r="J696" s="61">
        <v>138615</v>
      </c>
      <c r="K696" s="61">
        <v>131763</v>
      </c>
      <c r="L696" s="61">
        <v>137839</v>
      </c>
      <c r="M696" s="61">
        <v>125767</v>
      </c>
      <c r="N696" s="61">
        <v>30029</v>
      </c>
      <c r="O696" s="61">
        <v>46420</v>
      </c>
      <c r="P696" s="61">
        <v>51606</v>
      </c>
      <c r="Q696" s="61">
        <v>46991</v>
      </c>
    </row>
    <row r="697" spans="1:17" x14ac:dyDescent="0.3">
      <c r="A697" s="34">
        <f>IF($B697='Lookup (hidden)'!$F$12,IF($E697='Lookup (hidden)'!$F$13,IF($D697='Lookup (hidden)'!$F$14,IF($F697='Lookup (hidden)'!$F$15,IF($G697='Lookup (hidden)'!$F$16,IF($H697='Lookup (hidden)'!$F$17,1,0),0),0),0),0),0)</f>
        <v>0</v>
      </c>
      <c r="B697" s="60" t="s">
        <v>69</v>
      </c>
      <c r="C697" s="60"/>
      <c r="D697" s="60" t="s">
        <v>37</v>
      </c>
      <c r="E697" s="60" t="s">
        <v>37</v>
      </c>
      <c r="F697" s="152">
        <v>5</v>
      </c>
      <c r="G697" s="60" t="s">
        <v>64</v>
      </c>
      <c r="H697" s="60" t="s">
        <v>81</v>
      </c>
      <c r="I697" s="60" t="s">
        <v>97</v>
      </c>
      <c r="J697" s="61">
        <v>1822</v>
      </c>
      <c r="K697" s="61">
        <v>1826</v>
      </c>
      <c r="L697" s="61">
        <v>2143</v>
      </c>
      <c r="M697" s="61">
        <v>31588</v>
      </c>
      <c r="N697" s="61">
        <v>116451</v>
      </c>
      <c r="O697" s="61">
        <v>113497</v>
      </c>
      <c r="P697" s="61">
        <v>119321</v>
      </c>
      <c r="Q697" s="61">
        <v>130786</v>
      </c>
    </row>
    <row r="698" spans="1:17" x14ac:dyDescent="0.3">
      <c r="A698" s="34">
        <f>IF($B698='Lookup (hidden)'!$F$12,IF($E698='Lookup (hidden)'!$F$13,IF($D698='Lookup (hidden)'!$F$14,IF($F698='Lookup (hidden)'!$F$15,IF($G698='Lookup (hidden)'!$F$16,IF($H698='Lookup (hidden)'!$F$17,1,0),0),0),0),0),0)</f>
        <v>0</v>
      </c>
      <c r="B698" s="60" t="s">
        <v>80</v>
      </c>
      <c r="C698" s="60"/>
      <c r="D698" s="60" t="s">
        <v>37</v>
      </c>
      <c r="E698" s="60" t="s">
        <v>37</v>
      </c>
      <c r="F698" s="152">
        <v>1</v>
      </c>
      <c r="G698" s="60" t="s">
        <v>37</v>
      </c>
      <c r="H698" s="60" t="s">
        <v>72</v>
      </c>
      <c r="I698" s="60" t="s">
        <v>96</v>
      </c>
      <c r="J698" s="61">
        <v>61361</v>
      </c>
      <c r="K698" s="61">
        <v>60901</v>
      </c>
      <c r="L698" s="61">
        <v>61430</v>
      </c>
      <c r="M698" s="61">
        <v>60350</v>
      </c>
      <c r="N698" s="61">
        <v>35710</v>
      </c>
      <c r="O698" s="61">
        <v>46822</v>
      </c>
      <c r="P698" s="61">
        <v>45596</v>
      </c>
      <c r="Q698" s="61">
        <v>47267</v>
      </c>
    </row>
    <row r="699" spans="1:17" x14ac:dyDescent="0.3">
      <c r="A699" s="34">
        <f>IF($B699='Lookup (hidden)'!$F$12,IF($E699='Lookup (hidden)'!$F$13,IF($D699='Lookup (hidden)'!$F$14,IF($F699='Lookup (hidden)'!$F$15,IF($G699='Lookup (hidden)'!$F$16,IF($H699='Lookup (hidden)'!$F$17,1,0),0),0),0),0),0)</f>
        <v>0</v>
      </c>
      <c r="B699" s="60" t="s">
        <v>80</v>
      </c>
      <c r="C699" s="60"/>
      <c r="D699" s="60" t="s">
        <v>37</v>
      </c>
      <c r="E699" s="60" t="s">
        <v>37</v>
      </c>
      <c r="F699" s="152">
        <v>1</v>
      </c>
      <c r="G699" s="60" t="s">
        <v>37</v>
      </c>
      <c r="H699" s="60" t="s">
        <v>72</v>
      </c>
      <c r="I699" s="60" t="s">
        <v>97</v>
      </c>
      <c r="J699" s="61">
        <v>3562</v>
      </c>
      <c r="K699" s="61">
        <v>3802</v>
      </c>
      <c r="L699" s="61">
        <v>4053</v>
      </c>
      <c r="M699" s="61">
        <v>8162</v>
      </c>
      <c r="N699" s="61">
        <v>32471</v>
      </c>
      <c r="O699" s="61">
        <v>23624</v>
      </c>
      <c r="P699" s="61">
        <v>26836</v>
      </c>
      <c r="Q699" s="61">
        <v>28990</v>
      </c>
    </row>
    <row r="700" spans="1:17" x14ac:dyDescent="0.3">
      <c r="A700" s="34">
        <f>IF($B700='Lookup (hidden)'!$F$12,IF($E700='Lookup (hidden)'!$F$13,IF($D700='Lookup (hidden)'!$F$14,IF($F700='Lookup (hidden)'!$F$15,IF($G700='Lookup (hidden)'!$F$16,IF($H700='Lookup (hidden)'!$F$17,1,0),0),0),0),0),0)</f>
        <v>0</v>
      </c>
      <c r="B700" s="60" t="s">
        <v>80</v>
      </c>
      <c r="C700" s="60"/>
      <c r="D700" s="60" t="s">
        <v>37</v>
      </c>
      <c r="E700" s="60" t="s">
        <v>37</v>
      </c>
      <c r="F700" s="152">
        <v>2</v>
      </c>
      <c r="G700" s="60" t="s">
        <v>37</v>
      </c>
      <c r="H700" s="60" t="s">
        <v>72</v>
      </c>
      <c r="I700" s="60" t="s">
        <v>96</v>
      </c>
      <c r="J700" s="61">
        <v>55484</v>
      </c>
      <c r="K700" s="61">
        <v>54701</v>
      </c>
      <c r="L700" s="61">
        <v>55896</v>
      </c>
      <c r="M700" s="61">
        <v>55334</v>
      </c>
      <c r="N700" s="61">
        <v>30512</v>
      </c>
      <c r="O700" s="61">
        <v>42479</v>
      </c>
      <c r="P700" s="61">
        <v>41597</v>
      </c>
      <c r="Q700" s="61">
        <v>43238</v>
      </c>
    </row>
    <row r="701" spans="1:17" x14ac:dyDescent="0.3">
      <c r="A701" s="34">
        <f>IF($B701='Lookup (hidden)'!$F$12,IF($E701='Lookup (hidden)'!$F$13,IF($D701='Lookup (hidden)'!$F$14,IF($F701='Lookup (hidden)'!$F$15,IF($G701='Lookup (hidden)'!$F$16,IF($H701='Lookup (hidden)'!$F$17,1,0),0),0),0),0),0)</f>
        <v>0</v>
      </c>
      <c r="B701" s="60" t="s">
        <v>80</v>
      </c>
      <c r="C701" s="60"/>
      <c r="D701" s="60" t="s">
        <v>37</v>
      </c>
      <c r="E701" s="60" t="s">
        <v>37</v>
      </c>
      <c r="F701" s="152">
        <v>2</v>
      </c>
      <c r="G701" s="60" t="s">
        <v>37</v>
      </c>
      <c r="H701" s="60" t="s">
        <v>72</v>
      </c>
      <c r="I701" s="60" t="s">
        <v>97</v>
      </c>
      <c r="J701" s="61">
        <v>2970</v>
      </c>
      <c r="K701" s="61">
        <v>3354</v>
      </c>
      <c r="L701" s="61">
        <v>3441</v>
      </c>
      <c r="M701" s="61">
        <v>7581</v>
      </c>
      <c r="N701" s="61">
        <v>32313</v>
      </c>
      <c r="O701" s="61">
        <v>23532</v>
      </c>
      <c r="P701" s="61">
        <v>26618</v>
      </c>
      <c r="Q701" s="61">
        <v>28687</v>
      </c>
    </row>
    <row r="702" spans="1:17" x14ac:dyDescent="0.3">
      <c r="A702" s="34">
        <f>IF($B702='Lookup (hidden)'!$F$12,IF($E702='Lookup (hidden)'!$F$13,IF($D702='Lookup (hidden)'!$F$14,IF($F702='Lookup (hidden)'!$F$15,IF($G702='Lookup (hidden)'!$F$16,IF($H702='Lookup (hidden)'!$F$17,1,0),0),0),0),0),0)</f>
        <v>0</v>
      </c>
      <c r="B702" s="60" t="s">
        <v>80</v>
      </c>
      <c r="C702" s="60"/>
      <c r="D702" s="60" t="s">
        <v>37</v>
      </c>
      <c r="E702" s="60" t="s">
        <v>37</v>
      </c>
      <c r="F702" s="152">
        <v>3</v>
      </c>
      <c r="G702" s="60" t="s">
        <v>37</v>
      </c>
      <c r="H702" s="60" t="s">
        <v>72</v>
      </c>
      <c r="I702" s="60" t="s">
        <v>96</v>
      </c>
      <c r="J702" s="61">
        <v>52736</v>
      </c>
      <c r="K702" s="61">
        <v>52226</v>
      </c>
      <c r="L702" s="61">
        <v>53376</v>
      </c>
      <c r="M702" s="61">
        <v>53072</v>
      </c>
      <c r="N702" s="61">
        <v>28468</v>
      </c>
      <c r="O702" s="61">
        <v>40329</v>
      </c>
      <c r="P702" s="61">
        <v>39954</v>
      </c>
      <c r="Q702" s="61">
        <v>41813</v>
      </c>
    </row>
    <row r="703" spans="1:17" x14ac:dyDescent="0.3">
      <c r="A703" s="34">
        <f>IF($B703='Lookup (hidden)'!$F$12,IF($E703='Lookup (hidden)'!$F$13,IF($D703='Lookup (hidden)'!$F$14,IF($F703='Lookup (hidden)'!$F$15,IF($G703='Lookup (hidden)'!$F$16,IF($H703='Lookup (hidden)'!$F$17,1,0),0),0),0),0),0)</f>
        <v>0</v>
      </c>
      <c r="B703" s="60" t="s">
        <v>80</v>
      </c>
      <c r="C703" s="60"/>
      <c r="D703" s="60" t="s">
        <v>37</v>
      </c>
      <c r="E703" s="60" t="s">
        <v>37</v>
      </c>
      <c r="F703" s="152">
        <v>3</v>
      </c>
      <c r="G703" s="60" t="s">
        <v>37</v>
      </c>
      <c r="H703" s="60" t="s">
        <v>72</v>
      </c>
      <c r="I703" s="60" t="s">
        <v>97</v>
      </c>
      <c r="J703" s="61">
        <v>2765</v>
      </c>
      <c r="K703" s="61">
        <v>3220</v>
      </c>
      <c r="L703" s="61">
        <v>3165</v>
      </c>
      <c r="M703" s="61">
        <v>7237</v>
      </c>
      <c r="N703" s="61">
        <v>32416</v>
      </c>
      <c r="O703" s="61">
        <v>23833</v>
      </c>
      <c r="P703" s="61">
        <v>26710</v>
      </c>
      <c r="Q703" s="61">
        <v>28891</v>
      </c>
    </row>
    <row r="704" spans="1:17" x14ac:dyDescent="0.3">
      <c r="A704" s="34">
        <f>IF($B704='Lookup (hidden)'!$F$12,IF($E704='Lookup (hidden)'!$F$13,IF($D704='Lookup (hidden)'!$F$14,IF($F704='Lookup (hidden)'!$F$15,IF($G704='Lookup (hidden)'!$F$16,IF($H704='Lookup (hidden)'!$F$17,1,0),0),0),0),0),0)</f>
        <v>0</v>
      </c>
      <c r="B704" s="60" t="s">
        <v>80</v>
      </c>
      <c r="C704" s="60"/>
      <c r="D704" s="60" t="s">
        <v>37</v>
      </c>
      <c r="E704" s="60" t="s">
        <v>37</v>
      </c>
      <c r="F704" s="152">
        <v>4</v>
      </c>
      <c r="G704" s="60" t="s">
        <v>37</v>
      </c>
      <c r="H704" s="60" t="s">
        <v>72</v>
      </c>
      <c r="I704" s="60" t="s">
        <v>96</v>
      </c>
      <c r="J704" s="61">
        <v>51588</v>
      </c>
      <c r="K704" s="61">
        <v>50961</v>
      </c>
      <c r="L704" s="61">
        <v>52527</v>
      </c>
      <c r="M704" s="61">
        <v>52595</v>
      </c>
      <c r="N704" s="61">
        <v>27192</v>
      </c>
      <c r="O704" s="61">
        <v>39506</v>
      </c>
      <c r="P704" s="61">
        <v>39758</v>
      </c>
      <c r="Q704" s="61">
        <v>40915</v>
      </c>
    </row>
    <row r="705" spans="1:17" x14ac:dyDescent="0.3">
      <c r="A705" s="34">
        <f>IF($B705='Lookup (hidden)'!$F$12,IF($E705='Lookup (hidden)'!$F$13,IF($D705='Lookup (hidden)'!$F$14,IF($F705='Lookup (hidden)'!$F$15,IF($G705='Lookup (hidden)'!$F$16,IF($H705='Lookup (hidden)'!$F$17,1,0),0),0),0),0),0)</f>
        <v>0</v>
      </c>
      <c r="B705" s="60" t="s">
        <v>80</v>
      </c>
      <c r="C705" s="60"/>
      <c r="D705" s="60" t="s">
        <v>37</v>
      </c>
      <c r="E705" s="60" t="s">
        <v>37</v>
      </c>
      <c r="F705" s="152">
        <v>4</v>
      </c>
      <c r="G705" s="60" t="s">
        <v>37</v>
      </c>
      <c r="H705" s="60" t="s">
        <v>72</v>
      </c>
      <c r="I705" s="60" t="s">
        <v>97</v>
      </c>
      <c r="J705" s="61">
        <v>2694</v>
      </c>
      <c r="K705" s="61">
        <v>3072</v>
      </c>
      <c r="L705" s="61">
        <v>3031</v>
      </c>
      <c r="M705" s="61">
        <v>7327</v>
      </c>
      <c r="N705" s="61">
        <v>33091</v>
      </c>
      <c r="O705" s="61">
        <v>23952</v>
      </c>
      <c r="P705" s="61">
        <v>27382</v>
      </c>
      <c r="Q705" s="61">
        <v>29448</v>
      </c>
    </row>
    <row r="706" spans="1:17" x14ac:dyDescent="0.3">
      <c r="A706" s="34">
        <f>IF($B706='Lookup (hidden)'!$F$12,IF($E706='Lookup (hidden)'!$F$13,IF($D706='Lookup (hidden)'!$F$14,IF($F706='Lookup (hidden)'!$F$15,IF($G706='Lookup (hidden)'!$F$16,IF($H706='Lookup (hidden)'!$F$17,1,0),0),0),0),0),0)</f>
        <v>0</v>
      </c>
      <c r="B706" s="60" t="s">
        <v>80</v>
      </c>
      <c r="C706" s="60"/>
      <c r="D706" s="60" t="s">
        <v>37</v>
      </c>
      <c r="E706" s="60" t="s">
        <v>37</v>
      </c>
      <c r="F706" s="152">
        <v>5</v>
      </c>
      <c r="G706" s="60" t="s">
        <v>37</v>
      </c>
      <c r="H706" s="60" t="s">
        <v>72</v>
      </c>
      <c r="I706" s="60" t="s">
        <v>96</v>
      </c>
      <c r="J706" s="61">
        <v>46593</v>
      </c>
      <c r="K706" s="61">
        <v>45348</v>
      </c>
      <c r="L706" s="61">
        <v>46986</v>
      </c>
      <c r="M706" s="61">
        <v>46833</v>
      </c>
      <c r="N706" s="61">
        <v>23613</v>
      </c>
      <c r="O706" s="61">
        <v>34688</v>
      </c>
      <c r="P706" s="61">
        <v>35017</v>
      </c>
      <c r="Q706" s="61">
        <v>35975</v>
      </c>
    </row>
    <row r="707" spans="1:17" x14ac:dyDescent="0.3">
      <c r="A707" s="34">
        <f>IF($B707='Lookup (hidden)'!$F$12,IF($E707='Lookup (hidden)'!$F$13,IF($D707='Lookup (hidden)'!$F$14,IF($F707='Lookup (hidden)'!$F$15,IF($G707='Lookup (hidden)'!$F$16,IF($H707='Lookup (hidden)'!$F$17,1,0),0),0),0),0),0)</f>
        <v>0</v>
      </c>
      <c r="B707" s="60" t="s">
        <v>80</v>
      </c>
      <c r="C707" s="60"/>
      <c r="D707" s="60" t="s">
        <v>37</v>
      </c>
      <c r="E707" s="60" t="s">
        <v>37</v>
      </c>
      <c r="F707" s="152">
        <v>5</v>
      </c>
      <c r="G707" s="60" t="s">
        <v>37</v>
      </c>
      <c r="H707" s="60" t="s">
        <v>72</v>
      </c>
      <c r="I707" s="60" t="s">
        <v>97</v>
      </c>
      <c r="J707" s="61">
        <v>2234</v>
      </c>
      <c r="K707" s="61">
        <v>2608</v>
      </c>
      <c r="L707" s="61">
        <v>2737</v>
      </c>
      <c r="M707" s="61">
        <v>6746</v>
      </c>
      <c r="N707" s="61">
        <v>30693</v>
      </c>
      <c r="O707" s="61">
        <v>22504</v>
      </c>
      <c r="P707" s="61">
        <v>25688</v>
      </c>
      <c r="Q707" s="61">
        <v>27570</v>
      </c>
    </row>
    <row r="708" spans="1:17" x14ac:dyDescent="0.3">
      <c r="A708" s="34">
        <f>IF($B708='Lookup (hidden)'!$F$12,IF($E708='Lookup (hidden)'!$F$13,IF($D708='Lookup (hidden)'!$F$14,IF($F708='Lookup (hidden)'!$F$15,IF($G708='Lookup (hidden)'!$F$16,IF($H708='Lookup (hidden)'!$F$17,1,0),0),0),0),0),0)</f>
        <v>0</v>
      </c>
      <c r="B708" s="60" t="s">
        <v>80</v>
      </c>
      <c r="C708" s="60"/>
      <c r="D708" s="60" t="s">
        <v>37</v>
      </c>
      <c r="E708" s="60" t="s">
        <v>37</v>
      </c>
      <c r="F708" s="152">
        <v>1</v>
      </c>
      <c r="G708" s="60" t="s">
        <v>37</v>
      </c>
      <c r="H708" s="60" t="s">
        <v>76</v>
      </c>
      <c r="I708" s="60" t="s">
        <v>96</v>
      </c>
      <c r="J708" s="61">
        <v>16067</v>
      </c>
      <c r="K708" s="61">
        <v>15621</v>
      </c>
      <c r="L708" s="61">
        <v>15889</v>
      </c>
      <c r="M708" s="61">
        <v>15621</v>
      </c>
      <c r="N708" s="61">
        <v>8448</v>
      </c>
      <c r="O708" s="61">
        <v>9915</v>
      </c>
      <c r="P708" s="61">
        <v>9891</v>
      </c>
      <c r="Q708" s="61">
        <v>9831</v>
      </c>
    </row>
    <row r="709" spans="1:17" x14ac:dyDescent="0.3">
      <c r="A709" s="34">
        <f>IF($B709='Lookup (hidden)'!$F$12,IF($E709='Lookup (hidden)'!$F$13,IF($D709='Lookup (hidden)'!$F$14,IF($F709='Lookup (hidden)'!$F$15,IF($G709='Lookup (hidden)'!$F$16,IF($H709='Lookup (hidden)'!$F$17,1,0),0),0),0),0),0)</f>
        <v>0</v>
      </c>
      <c r="B709" s="60" t="s">
        <v>80</v>
      </c>
      <c r="C709" s="60"/>
      <c r="D709" s="60" t="s">
        <v>37</v>
      </c>
      <c r="E709" s="60" t="s">
        <v>37</v>
      </c>
      <c r="F709" s="152">
        <v>1</v>
      </c>
      <c r="G709" s="60" t="s">
        <v>37</v>
      </c>
      <c r="H709" s="60" t="s">
        <v>76</v>
      </c>
      <c r="I709" s="60" t="s">
        <v>97</v>
      </c>
      <c r="J709" s="61">
        <v>1424</v>
      </c>
      <c r="K709" s="61">
        <v>1475</v>
      </c>
      <c r="L709" s="61">
        <v>1483</v>
      </c>
      <c r="M709" s="61">
        <v>2797</v>
      </c>
      <c r="N709" s="61">
        <v>10427</v>
      </c>
      <c r="O709" s="61">
        <v>8923</v>
      </c>
      <c r="P709" s="61">
        <v>9353</v>
      </c>
      <c r="Q709" s="61">
        <v>10202</v>
      </c>
    </row>
    <row r="710" spans="1:17" x14ac:dyDescent="0.3">
      <c r="A710" s="34">
        <f>IF($B710='Lookup (hidden)'!$F$12,IF($E710='Lookup (hidden)'!$F$13,IF($D710='Lookup (hidden)'!$F$14,IF($F710='Lookup (hidden)'!$F$15,IF($G710='Lookup (hidden)'!$F$16,IF($H710='Lookup (hidden)'!$F$17,1,0),0),0),0),0),0)</f>
        <v>0</v>
      </c>
      <c r="B710" s="60" t="s">
        <v>80</v>
      </c>
      <c r="C710" s="60"/>
      <c r="D710" s="60" t="s">
        <v>37</v>
      </c>
      <c r="E710" s="60" t="s">
        <v>37</v>
      </c>
      <c r="F710" s="152">
        <v>2</v>
      </c>
      <c r="G710" s="60" t="s">
        <v>37</v>
      </c>
      <c r="H710" s="60" t="s">
        <v>76</v>
      </c>
      <c r="I710" s="60" t="s">
        <v>96</v>
      </c>
      <c r="J710" s="61">
        <v>12849</v>
      </c>
      <c r="K710" s="61">
        <v>12579</v>
      </c>
      <c r="L710" s="61">
        <v>12680</v>
      </c>
      <c r="M710" s="61">
        <v>12318</v>
      </c>
      <c r="N710" s="61">
        <v>6188</v>
      </c>
      <c r="O710" s="61">
        <v>7392</v>
      </c>
      <c r="P710" s="61">
        <v>7581</v>
      </c>
      <c r="Q710" s="61">
        <v>7500</v>
      </c>
    </row>
    <row r="711" spans="1:17" x14ac:dyDescent="0.3">
      <c r="A711" s="34">
        <f>IF($B711='Lookup (hidden)'!$F$12,IF($E711='Lookup (hidden)'!$F$13,IF($D711='Lookup (hidden)'!$F$14,IF($F711='Lookup (hidden)'!$F$15,IF($G711='Lookup (hidden)'!$F$16,IF($H711='Lookup (hidden)'!$F$17,1,0),0),0),0),0),0)</f>
        <v>0</v>
      </c>
      <c r="B711" s="60" t="s">
        <v>80</v>
      </c>
      <c r="C711" s="60"/>
      <c r="D711" s="60" t="s">
        <v>37</v>
      </c>
      <c r="E711" s="60" t="s">
        <v>37</v>
      </c>
      <c r="F711" s="152">
        <v>2</v>
      </c>
      <c r="G711" s="60" t="s">
        <v>37</v>
      </c>
      <c r="H711" s="60" t="s">
        <v>76</v>
      </c>
      <c r="I711" s="60" t="s">
        <v>97</v>
      </c>
      <c r="J711" s="61">
        <v>1121</v>
      </c>
      <c r="K711" s="61">
        <v>1068</v>
      </c>
      <c r="L711" s="61">
        <v>1149</v>
      </c>
      <c r="M711" s="61">
        <v>2186</v>
      </c>
      <c r="N711" s="61">
        <v>9096</v>
      </c>
      <c r="O711" s="61">
        <v>7815</v>
      </c>
      <c r="P711" s="61">
        <v>8091</v>
      </c>
      <c r="Q711" s="61">
        <v>8824</v>
      </c>
    </row>
    <row r="712" spans="1:17" x14ac:dyDescent="0.3">
      <c r="A712" s="34">
        <f>IF($B712='Lookup (hidden)'!$F$12,IF($E712='Lookup (hidden)'!$F$13,IF($D712='Lookup (hidden)'!$F$14,IF($F712='Lookup (hidden)'!$F$15,IF($G712='Lookup (hidden)'!$F$16,IF($H712='Lookup (hidden)'!$F$17,1,0),0),0),0),0),0)</f>
        <v>0</v>
      </c>
      <c r="B712" s="60" t="s">
        <v>80</v>
      </c>
      <c r="C712" s="60"/>
      <c r="D712" s="60" t="s">
        <v>37</v>
      </c>
      <c r="E712" s="60" t="s">
        <v>37</v>
      </c>
      <c r="F712" s="152">
        <v>3</v>
      </c>
      <c r="G712" s="60" t="s">
        <v>37</v>
      </c>
      <c r="H712" s="60" t="s">
        <v>76</v>
      </c>
      <c r="I712" s="60" t="s">
        <v>96</v>
      </c>
      <c r="J712" s="61">
        <v>11527</v>
      </c>
      <c r="K712" s="61">
        <v>11146</v>
      </c>
      <c r="L712" s="61">
        <v>11434</v>
      </c>
      <c r="M712" s="61">
        <v>11121</v>
      </c>
      <c r="N712" s="61">
        <v>5374</v>
      </c>
      <c r="O712" s="61">
        <v>6573</v>
      </c>
      <c r="P712" s="61">
        <v>6803</v>
      </c>
      <c r="Q712" s="61">
        <v>6685</v>
      </c>
    </row>
    <row r="713" spans="1:17" x14ac:dyDescent="0.3">
      <c r="A713" s="34">
        <f>IF($B713='Lookup (hidden)'!$F$12,IF($E713='Lookup (hidden)'!$F$13,IF($D713='Lookup (hidden)'!$F$14,IF($F713='Lookup (hidden)'!$F$15,IF($G713='Lookup (hidden)'!$F$16,IF($H713='Lookup (hidden)'!$F$17,1,0),0),0),0),0),0)</f>
        <v>0</v>
      </c>
      <c r="B713" s="60" t="s">
        <v>80</v>
      </c>
      <c r="C713" s="60"/>
      <c r="D713" s="60" t="s">
        <v>37</v>
      </c>
      <c r="E713" s="60" t="s">
        <v>37</v>
      </c>
      <c r="F713" s="152">
        <v>3</v>
      </c>
      <c r="G713" s="60" t="s">
        <v>37</v>
      </c>
      <c r="H713" s="60" t="s">
        <v>76</v>
      </c>
      <c r="I713" s="60" t="s">
        <v>97</v>
      </c>
      <c r="J713" s="61">
        <v>981</v>
      </c>
      <c r="K713" s="61">
        <v>963</v>
      </c>
      <c r="L713" s="61">
        <v>1011</v>
      </c>
      <c r="M713" s="61">
        <v>2073</v>
      </c>
      <c r="N713" s="61">
        <v>8354</v>
      </c>
      <c r="O713" s="61">
        <v>7219</v>
      </c>
      <c r="P713" s="61">
        <v>7525</v>
      </c>
      <c r="Q713" s="61">
        <v>8297</v>
      </c>
    </row>
    <row r="714" spans="1:17" x14ac:dyDescent="0.3">
      <c r="A714" s="34">
        <f>IF($B714='Lookup (hidden)'!$F$12,IF($E714='Lookup (hidden)'!$F$13,IF($D714='Lookup (hidden)'!$F$14,IF($F714='Lookup (hidden)'!$F$15,IF($G714='Lookup (hidden)'!$F$16,IF($H714='Lookup (hidden)'!$F$17,1,0),0),0),0),0),0)</f>
        <v>0</v>
      </c>
      <c r="B714" s="60" t="s">
        <v>80</v>
      </c>
      <c r="C714" s="60"/>
      <c r="D714" s="60" t="s">
        <v>37</v>
      </c>
      <c r="E714" s="60" t="s">
        <v>37</v>
      </c>
      <c r="F714" s="152">
        <v>4</v>
      </c>
      <c r="G714" s="60" t="s">
        <v>37</v>
      </c>
      <c r="H714" s="60" t="s">
        <v>76</v>
      </c>
      <c r="I714" s="60" t="s">
        <v>96</v>
      </c>
      <c r="J714" s="61">
        <v>10816</v>
      </c>
      <c r="K714" s="61">
        <v>10182</v>
      </c>
      <c r="L714" s="61">
        <v>10525</v>
      </c>
      <c r="M714" s="61">
        <v>10351</v>
      </c>
      <c r="N714" s="61">
        <v>5015</v>
      </c>
      <c r="O714" s="61">
        <v>6027</v>
      </c>
      <c r="P714" s="61">
        <v>6269</v>
      </c>
      <c r="Q714" s="61">
        <v>6253</v>
      </c>
    </row>
    <row r="715" spans="1:17" x14ac:dyDescent="0.3">
      <c r="A715" s="34">
        <f>IF($B715='Lookup (hidden)'!$F$12,IF($E715='Lookup (hidden)'!$F$13,IF($D715='Lookup (hidden)'!$F$14,IF($F715='Lookup (hidden)'!$F$15,IF($G715='Lookup (hidden)'!$F$16,IF($H715='Lookup (hidden)'!$F$17,1,0),0),0),0),0),0)</f>
        <v>0</v>
      </c>
      <c r="B715" s="60" t="s">
        <v>80</v>
      </c>
      <c r="C715" s="60"/>
      <c r="D715" s="60" t="s">
        <v>37</v>
      </c>
      <c r="E715" s="60" t="s">
        <v>37</v>
      </c>
      <c r="F715" s="152">
        <v>4</v>
      </c>
      <c r="G715" s="60" t="s">
        <v>37</v>
      </c>
      <c r="H715" s="60" t="s">
        <v>76</v>
      </c>
      <c r="I715" s="60" t="s">
        <v>97</v>
      </c>
      <c r="J715" s="61">
        <v>880</v>
      </c>
      <c r="K715" s="61">
        <v>949</v>
      </c>
      <c r="L715" s="61">
        <v>1001</v>
      </c>
      <c r="M715" s="61">
        <v>1961</v>
      </c>
      <c r="N715" s="61">
        <v>7704</v>
      </c>
      <c r="O715" s="61">
        <v>6659</v>
      </c>
      <c r="P715" s="61">
        <v>7135</v>
      </c>
      <c r="Q715" s="61">
        <v>7625</v>
      </c>
    </row>
    <row r="716" spans="1:17" x14ac:dyDescent="0.3">
      <c r="A716" s="34">
        <f>IF($B716='Lookup (hidden)'!$F$12,IF($E716='Lookup (hidden)'!$F$13,IF($D716='Lookup (hidden)'!$F$14,IF($F716='Lookup (hidden)'!$F$15,IF($G716='Lookup (hidden)'!$F$16,IF($H716='Lookup (hidden)'!$F$17,1,0),0),0),0),0),0)</f>
        <v>0</v>
      </c>
      <c r="B716" s="60" t="s">
        <v>80</v>
      </c>
      <c r="C716" s="60"/>
      <c r="D716" s="60" t="s">
        <v>37</v>
      </c>
      <c r="E716" s="60" t="s">
        <v>37</v>
      </c>
      <c r="F716" s="152">
        <v>5</v>
      </c>
      <c r="G716" s="60" t="s">
        <v>37</v>
      </c>
      <c r="H716" s="60" t="s">
        <v>76</v>
      </c>
      <c r="I716" s="60" t="s">
        <v>96</v>
      </c>
      <c r="J716" s="61">
        <v>9447</v>
      </c>
      <c r="K716" s="61">
        <v>9206</v>
      </c>
      <c r="L716" s="61">
        <v>9355</v>
      </c>
      <c r="M716" s="61">
        <v>9051</v>
      </c>
      <c r="N716" s="61">
        <v>4202</v>
      </c>
      <c r="O716" s="61">
        <v>5207</v>
      </c>
      <c r="P716" s="61">
        <v>5408</v>
      </c>
      <c r="Q716" s="61">
        <v>5386</v>
      </c>
    </row>
    <row r="717" spans="1:17" x14ac:dyDescent="0.3">
      <c r="A717" s="34">
        <f>IF($B717='Lookup (hidden)'!$F$12,IF($E717='Lookup (hidden)'!$F$13,IF($D717='Lookup (hidden)'!$F$14,IF($F717='Lookup (hidden)'!$F$15,IF($G717='Lookup (hidden)'!$F$16,IF($H717='Lookup (hidden)'!$F$17,1,0),0),0),0),0),0)</f>
        <v>0</v>
      </c>
      <c r="B717" s="60" t="s">
        <v>80</v>
      </c>
      <c r="C717" s="60"/>
      <c r="D717" s="60" t="s">
        <v>37</v>
      </c>
      <c r="E717" s="60" t="s">
        <v>37</v>
      </c>
      <c r="F717" s="152">
        <v>5</v>
      </c>
      <c r="G717" s="60" t="s">
        <v>37</v>
      </c>
      <c r="H717" s="60" t="s">
        <v>76</v>
      </c>
      <c r="I717" s="60" t="s">
        <v>97</v>
      </c>
      <c r="J717" s="61">
        <v>856</v>
      </c>
      <c r="K717" s="61">
        <v>833</v>
      </c>
      <c r="L717" s="61">
        <v>866</v>
      </c>
      <c r="M717" s="61">
        <v>1784</v>
      </c>
      <c r="N717" s="61">
        <v>7077</v>
      </c>
      <c r="O717" s="61">
        <v>6105</v>
      </c>
      <c r="P717" s="61">
        <v>6443</v>
      </c>
      <c r="Q717" s="61">
        <v>6871</v>
      </c>
    </row>
    <row r="718" spans="1:17" x14ac:dyDescent="0.3">
      <c r="A718" s="34">
        <f>IF($B718='Lookup (hidden)'!$F$12,IF($E718='Lookup (hidden)'!$F$13,IF($D718='Lookup (hidden)'!$F$14,IF($F718='Lookup (hidden)'!$F$15,IF($G718='Lookup (hidden)'!$F$16,IF($H718='Lookup (hidden)'!$F$17,1,0),0),0),0),0),0)</f>
        <v>0</v>
      </c>
      <c r="B718" s="60" t="s">
        <v>80</v>
      </c>
      <c r="C718" s="60"/>
      <c r="D718" s="60" t="s">
        <v>37</v>
      </c>
      <c r="E718" s="60" t="s">
        <v>37</v>
      </c>
      <c r="F718" s="152">
        <v>1</v>
      </c>
      <c r="G718" s="60" t="s">
        <v>37</v>
      </c>
      <c r="H718" s="60" t="s">
        <v>79</v>
      </c>
      <c r="I718" s="60" t="s">
        <v>96</v>
      </c>
      <c r="J718" s="61">
        <v>884</v>
      </c>
      <c r="K718" s="61">
        <v>764</v>
      </c>
      <c r="L718" s="61">
        <v>861</v>
      </c>
      <c r="M718" s="61">
        <v>805</v>
      </c>
      <c r="N718" s="61">
        <v>322</v>
      </c>
      <c r="O718" s="61">
        <v>622</v>
      </c>
      <c r="P718" s="61">
        <v>636</v>
      </c>
      <c r="Q718" s="61">
        <v>748</v>
      </c>
    </row>
    <row r="719" spans="1:17" x14ac:dyDescent="0.3">
      <c r="A719" s="34">
        <f>IF($B719='Lookup (hidden)'!$F$12,IF($E719='Lookup (hidden)'!$F$13,IF($D719='Lookup (hidden)'!$F$14,IF($F719='Lookup (hidden)'!$F$15,IF($G719='Lookup (hidden)'!$F$16,IF($H719='Lookup (hidden)'!$F$17,1,0),0),0),0),0),0)</f>
        <v>0</v>
      </c>
      <c r="B719" s="60" t="s">
        <v>80</v>
      </c>
      <c r="C719" s="60"/>
      <c r="D719" s="60" t="s">
        <v>37</v>
      </c>
      <c r="E719" s="60" t="s">
        <v>37</v>
      </c>
      <c r="F719" s="152">
        <v>1</v>
      </c>
      <c r="G719" s="60" t="s">
        <v>37</v>
      </c>
      <c r="H719" s="60" t="s">
        <v>79</v>
      </c>
      <c r="I719" s="60" t="s">
        <v>97</v>
      </c>
      <c r="J719" s="61">
        <v>19</v>
      </c>
      <c r="K719" s="61">
        <v>35</v>
      </c>
      <c r="L719" s="61">
        <v>36</v>
      </c>
      <c r="M719" s="61">
        <v>120</v>
      </c>
      <c r="N719" s="61">
        <v>553</v>
      </c>
      <c r="O719" s="61">
        <v>323</v>
      </c>
      <c r="P719" s="61">
        <v>352</v>
      </c>
      <c r="Q719" s="61">
        <v>411</v>
      </c>
    </row>
    <row r="720" spans="1:17" x14ac:dyDescent="0.3">
      <c r="A720" s="34">
        <f>IF($B720='Lookup (hidden)'!$F$12,IF($E720='Lookup (hidden)'!$F$13,IF($D720='Lookup (hidden)'!$F$14,IF($F720='Lookup (hidden)'!$F$15,IF($G720='Lookup (hidden)'!$F$16,IF($H720='Lookup (hidden)'!$F$17,1,0),0),0),0),0),0)</f>
        <v>0</v>
      </c>
      <c r="B720" s="60" t="s">
        <v>80</v>
      </c>
      <c r="C720" s="60"/>
      <c r="D720" s="60" t="s">
        <v>37</v>
      </c>
      <c r="E720" s="60" t="s">
        <v>37</v>
      </c>
      <c r="F720" s="152">
        <v>2</v>
      </c>
      <c r="G720" s="60" t="s">
        <v>37</v>
      </c>
      <c r="H720" s="60" t="s">
        <v>79</v>
      </c>
      <c r="I720" s="60" t="s">
        <v>96</v>
      </c>
      <c r="J720" s="61">
        <v>843</v>
      </c>
      <c r="K720" s="61">
        <v>731</v>
      </c>
      <c r="L720" s="61">
        <v>787</v>
      </c>
      <c r="M720" s="61">
        <v>764</v>
      </c>
      <c r="N720" s="61">
        <v>334</v>
      </c>
      <c r="O720" s="61">
        <v>551</v>
      </c>
      <c r="P720" s="61">
        <v>607</v>
      </c>
      <c r="Q720" s="61">
        <v>717</v>
      </c>
    </row>
    <row r="721" spans="1:17" x14ac:dyDescent="0.3">
      <c r="A721" s="34">
        <f>IF($B721='Lookup (hidden)'!$F$12,IF($E721='Lookup (hidden)'!$F$13,IF($D721='Lookup (hidden)'!$F$14,IF($F721='Lookup (hidden)'!$F$15,IF($G721='Lookup (hidden)'!$F$16,IF($H721='Lookup (hidden)'!$F$17,1,0),0),0),0),0),0)</f>
        <v>0</v>
      </c>
      <c r="B721" s="60" t="s">
        <v>80</v>
      </c>
      <c r="C721" s="60"/>
      <c r="D721" s="60" t="s">
        <v>37</v>
      </c>
      <c r="E721" s="60" t="s">
        <v>37</v>
      </c>
      <c r="F721" s="152">
        <v>2</v>
      </c>
      <c r="G721" s="60" t="s">
        <v>37</v>
      </c>
      <c r="H721" s="60" t="s">
        <v>79</v>
      </c>
      <c r="I721" s="60" t="s">
        <v>97</v>
      </c>
      <c r="J721" s="61">
        <v>29</v>
      </c>
      <c r="K721" s="61">
        <v>28</v>
      </c>
      <c r="L721" s="61">
        <v>49</v>
      </c>
      <c r="M721" s="61">
        <v>116</v>
      </c>
      <c r="N721" s="61">
        <v>513</v>
      </c>
      <c r="O721" s="61">
        <v>308</v>
      </c>
      <c r="P721" s="61">
        <v>394</v>
      </c>
      <c r="Q721" s="61">
        <v>420</v>
      </c>
    </row>
    <row r="722" spans="1:17" x14ac:dyDescent="0.3">
      <c r="A722" s="34">
        <f>IF($B722='Lookup (hidden)'!$F$12,IF($E722='Lookup (hidden)'!$F$13,IF($D722='Lookup (hidden)'!$F$14,IF($F722='Lookup (hidden)'!$F$15,IF($G722='Lookup (hidden)'!$F$16,IF($H722='Lookup (hidden)'!$F$17,1,0),0),0),0),0),0)</f>
        <v>0</v>
      </c>
      <c r="B722" s="60" t="s">
        <v>80</v>
      </c>
      <c r="C722" s="60"/>
      <c r="D722" s="60" t="s">
        <v>37</v>
      </c>
      <c r="E722" s="60" t="s">
        <v>37</v>
      </c>
      <c r="F722" s="152">
        <v>3</v>
      </c>
      <c r="G722" s="60" t="s">
        <v>37</v>
      </c>
      <c r="H722" s="60" t="s">
        <v>79</v>
      </c>
      <c r="I722" s="60" t="s">
        <v>96</v>
      </c>
      <c r="J722" s="61">
        <v>928</v>
      </c>
      <c r="K722" s="61">
        <v>840</v>
      </c>
      <c r="L722" s="61">
        <v>980</v>
      </c>
      <c r="M722" s="61">
        <v>949</v>
      </c>
      <c r="N722" s="61">
        <v>367</v>
      </c>
      <c r="O722" s="61">
        <v>625</v>
      </c>
      <c r="P722" s="61">
        <v>748</v>
      </c>
      <c r="Q722" s="61">
        <v>894</v>
      </c>
    </row>
    <row r="723" spans="1:17" x14ac:dyDescent="0.3">
      <c r="A723" s="34">
        <f>IF($B723='Lookup (hidden)'!$F$12,IF($E723='Lookup (hidden)'!$F$13,IF($D723='Lookup (hidden)'!$F$14,IF($F723='Lookup (hidden)'!$F$15,IF($G723='Lookup (hidden)'!$F$16,IF($H723='Lookup (hidden)'!$F$17,1,0),0),0),0),0),0)</f>
        <v>0</v>
      </c>
      <c r="B723" s="60" t="s">
        <v>80</v>
      </c>
      <c r="C723" s="60"/>
      <c r="D723" s="60" t="s">
        <v>37</v>
      </c>
      <c r="E723" s="60" t="s">
        <v>37</v>
      </c>
      <c r="F723" s="152">
        <v>3</v>
      </c>
      <c r="G723" s="60" t="s">
        <v>37</v>
      </c>
      <c r="H723" s="60" t="s">
        <v>79</v>
      </c>
      <c r="I723" s="60" t="s">
        <v>97</v>
      </c>
      <c r="J723" s="61">
        <v>48</v>
      </c>
      <c r="K723" s="61">
        <v>51</v>
      </c>
      <c r="L723" s="61">
        <v>51</v>
      </c>
      <c r="M723" s="61">
        <v>147</v>
      </c>
      <c r="N723" s="61">
        <v>691</v>
      </c>
      <c r="O723" s="61">
        <v>464</v>
      </c>
      <c r="P723" s="61">
        <v>568</v>
      </c>
      <c r="Q723" s="61">
        <v>591</v>
      </c>
    </row>
    <row r="724" spans="1:17" x14ac:dyDescent="0.3">
      <c r="A724" s="34">
        <f>IF($B724='Lookup (hidden)'!$F$12,IF($E724='Lookup (hidden)'!$F$13,IF($D724='Lookup (hidden)'!$F$14,IF($F724='Lookup (hidden)'!$F$15,IF($G724='Lookup (hidden)'!$F$16,IF($H724='Lookup (hidden)'!$F$17,1,0),0),0),0),0),0)</f>
        <v>0</v>
      </c>
      <c r="B724" s="60" t="s">
        <v>80</v>
      </c>
      <c r="C724" s="60"/>
      <c r="D724" s="60" t="s">
        <v>37</v>
      </c>
      <c r="E724" s="60" t="s">
        <v>37</v>
      </c>
      <c r="F724" s="152">
        <v>4</v>
      </c>
      <c r="G724" s="60" t="s">
        <v>37</v>
      </c>
      <c r="H724" s="60" t="s">
        <v>79</v>
      </c>
      <c r="I724" s="60" t="s">
        <v>96</v>
      </c>
      <c r="J724" s="61">
        <v>1078</v>
      </c>
      <c r="K724" s="61">
        <v>921</v>
      </c>
      <c r="L724" s="61">
        <v>1056</v>
      </c>
      <c r="M724" s="61">
        <v>963</v>
      </c>
      <c r="N724" s="61">
        <v>353</v>
      </c>
      <c r="O724" s="61">
        <v>727</v>
      </c>
      <c r="P724" s="61">
        <v>798</v>
      </c>
      <c r="Q724" s="61">
        <v>996</v>
      </c>
    </row>
    <row r="725" spans="1:17" x14ac:dyDescent="0.3">
      <c r="A725" s="34">
        <f>IF($B725='Lookup (hidden)'!$F$12,IF($E725='Lookup (hidden)'!$F$13,IF($D725='Lookup (hidden)'!$F$14,IF($F725='Lookup (hidden)'!$F$15,IF($G725='Lookup (hidden)'!$F$16,IF($H725='Lookup (hidden)'!$F$17,1,0),0),0),0),0),0)</f>
        <v>0</v>
      </c>
      <c r="B725" s="60" t="s">
        <v>80</v>
      </c>
      <c r="C725" s="60"/>
      <c r="D725" s="60" t="s">
        <v>37</v>
      </c>
      <c r="E725" s="60" t="s">
        <v>37</v>
      </c>
      <c r="F725" s="152">
        <v>4</v>
      </c>
      <c r="G725" s="60" t="s">
        <v>37</v>
      </c>
      <c r="H725" s="60" t="s">
        <v>79</v>
      </c>
      <c r="I725" s="60" t="s">
        <v>97</v>
      </c>
      <c r="J725" s="61">
        <v>48</v>
      </c>
      <c r="K725" s="61">
        <v>39</v>
      </c>
      <c r="L725" s="61">
        <v>53</v>
      </c>
      <c r="M725" s="61">
        <v>184</v>
      </c>
      <c r="N725" s="61">
        <v>812</v>
      </c>
      <c r="O725" s="61">
        <v>529</v>
      </c>
      <c r="P725" s="61">
        <v>576</v>
      </c>
      <c r="Q725" s="61">
        <v>592</v>
      </c>
    </row>
    <row r="726" spans="1:17" x14ac:dyDescent="0.3">
      <c r="A726" s="34">
        <f>IF($B726='Lookup (hidden)'!$F$12,IF($E726='Lookup (hidden)'!$F$13,IF($D726='Lookup (hidden)'!$F$14,IF($F726='Lookup (hidden)'!$F$15,IF($G726='Lookup (hidden)'!$F$16,IF($H726='Lookup (hidden)'!$F$17,1,0),0),0),0),0),0)</f>
        <v>0</v>
      </c>
      <c r="B726" s="60" t="s">
        <v>80</v>
      </c>
      <c r="C726" s="60"/>
      <c r="D726" s="60" t="s">
        <v>37</v>
      </c>
      <c r="E726" s="60" t="s">
        <v>37</v>
      </c>
      <c r="F726" s="152">
        <v>5</v>
      </c>
      <c r="G726" s="60" t="s">
        <v>37</v>
      </c>
      <c r="H726" s="60" t="s">
        <v>79</v>
      </c>
      <c r="I726" s="60" t="s">
        <v>96</v>
      </c>
      <c r="J726" s="61">
        <v>924</v>
      </c>
      <c r="K726" s="61">
        <v>825</v>
      </c>
      <c r="L726" s="61">
        <v>925</v>
      </c>
      <c r="M726" s="61">
        <v>909</v>
      </c>
      <c r="N726" s="61">
        <v>363</v>
      </c>
      <c r="O726" s="61">
        <v>609</v>
      </c>
      <c r="P726" s="61">
        <v>709</v>
      </c>
      <c r="Q726" s="61">
        <v>845</v>
      </c>
    </row>
    <row r="727" spans="1:17" x14ac:dyDescent="0.3">
      <c r="A727" s="34">
        <f>IF($B727='Lookup (hidden)'!$F$12,IF($E727='Lookup (hidden)'!$F$13,IF($D727='Lookup (hidden)'!$F$14,IF($F727='Lookup (hidden)'!$F$15,IF($G727='Lookup (hidden)'!$F$16,IF($H727='Lookup (hidden)'!$F$17,1,0),0),0),0),0),0)</f>
        <v>0</v>
      </c>
      <c r="B727" s="60" t="s">
        <v>80</v>
      </c>
      <c r="C727" s="60"/>
      <c r="D727" s="60" t="s">
        <v>37</v>
      </c>
      <c r="E727" s="60" t="s">
        <v>37</v>
      </c>
      <c r="F727" s="152">
        <v>5</v>
      </c>
      <c r="G727" s="60" t="s">
        <v>37</v>
      </c>
      <c r="H727" s="60" t="s">
        <v>79</v>
      </c>
      <c r="I727" s="60" t="s">
        <v>97</v>
      </c>
      <c r="J727" s="61">
        <v>53</v>
      </c>
      <c r="K727" s="61">
        <v>42</v>
      </c>
      <c r="L727" s="61">
        <v>62</v>
      </c>
      <c r="M727" s="61">
        <v>191</v>
      </c>
      <c r="N727" s="61">
        <v>734</v>
      </c>
      <c r="O727" s="61">
        <v>525</v>
      </c>
      <c r="P727" s="61">
        <v>601</v>
      </c>
      <c r="Q727" s="61">
        <v>589</v>
      </c>
    </row>
    <row r="728" spans="1:17" x14ac:dyDescent="0.3">
      <c r="A728" s="34">
        <f>IF($B728='Lookup (hidden)'!$F$12,IF($E728='Lookup (hidden)'!$F$13,IF($D728='Lookup (hidden)'!$F$14,IF($F728='Lookup (hidden)'!$F$15,IF($G728='Lookup (hidden)'!$F$16,IF($H728='Lookup (hidden)'!$F$17,1,0),0),0),0),0),0)</f>
        <v>0</v>
      </c>
      <c r="B728" s="60" t="s">
        <v>82</v>
      </c>
      <c r="C728" s="60"/>
      <c r="D728" s="60" t="s">
        <v>37</v>
      </c>
      <c r="E728" s="60" t="s">
        <v>37</v>
      </c>
      <c r="F728" s="152">
        <v>1</v>
      </c>
      <c r="G728" s="60" t="s">
        <v>37</v>
      </c>
      <c r="H728" s="60" t="s">
        <v>72</v>
      </c>
      <c r="I728" s="60" t="s">
        <v>96</v>
      </c>
      <c r="J728" s="61">
        <v>53798</v>
      </c>
      <c r="K728" s="61">
        <v>53400</v>
      </c>
      <c r="L728" s="61">
        <v>54061</v>
      </c>
      <c r="M728" s="61">
        <v>51179</v>
      </c>
      <c r="N728" s="61">
        <v>17322</v>
      </c>
      <c r="O728" s="61">
        <v>21085</v>
      </c>
      <c r="P728" s="61">
        <v>21327</v>
      </c>
      <c r="Q728" s="61">
        <v>23152</v>
      </c>
    </row>
    <row r="729" spans="1:17" x14ac:dyDescent="0.3">
      <c r="A729" s="34">
        <f>IF($B729='Lookup (hidden)'!$F$12,IF($E729='Lookup (hidden)'!$F$13,IF($D729='Lookup (hidden)'!$F$14,IF($F729='Lookup (hidden)'!$F$15,IF($G729='Lookup (hidden)'!$F$16,IF($H729='Lookup (hidden)'!$F$17,1,0),0),0),0),0),0)</f>
        <v>0</v>
      </c>
      <c r="B729" s="60" t="s">
        <v>82</v>
      </c>
      <c r="C729" s="60"/>
      <c r="D729" s="60" t="s">
        <v>37</v>
      </c>
      <c r="E729" s="60" t="s">
        <v>37</v>
      </c>
      <c r="F729" s="152">
        <v>1</v>
      </c>
      <c r="G729" s="60" t="s">
        <v>37</v>
      </c>
      <c r="H729" s="60" t="s">
        <v>72</v>
      </c>
      <c r="I729" s="60" t="s">
        <v>97</v>
      </c>
      <c r="J729" s="61">
        <v>547</v>
      </c>
      <c r="K729" s="61">
        <v>620</v>
      </c>
      <c r="L729" s="61">
        <v>760</v>
      </c>
      <c r="M729" s="61">
        <v>10939</v>
      </c>
      <c r="N729" s="61">
        <v>48199</v>
      </c>
      <c r="O729" s="61">
        <v>45107</v>
      </c>
      <c r="P729" s="61">
        <v>47590</v>
      </c>
      <c r="Q729" s="61">
        <v>50010</v>
      </c>
    </row>
    <row r="730" spans="1:17" x14ac:dyDescent="0.3">
      <c r="A730" s="34">
        <f>IF($B730='Lookup (hidden)'!$F$12,IF($E730='Lookup (hidden)'!$F$13,IF($D730='Lookup (hidden)'!$F$14,IF($F730='Lookup (hidden)'!$F$15,IF($G730='Lookup (hidden)'!$F$16,IF($H730='Lookup (hidden)'!$F$17,1,0),0),0),0),0),0)</f>
        <v>0</v>
      </c>
      <c r="B730" s="60" t="s">
        <v>82</v>
      </c>
      <c r="C730" s="60"/>
      <c r="D730" s="60" t="s">
        <v>37</v>
      </c>
      <c r="E730" s="60" t="s">
        <v>37</v>
      </c>
      <c r="F730" s="152">
        <v>2</v>
      </c>
      <c r="G730" s="60" t="s">
        <v>37</v>
      </c>
      <c r="H730" s="60" t="s">
        <v>72</v>
      </c>
      <c r="I730" s="60" t="s">
        <v>96</v>
      </c>
      <c r="J730" s="61">
        <v>51047</v>
      </c>
      <c r="K730" s="61">
        <v>50907</v>
      </c>
      <c r="L730" s="61">
        <v>51207</v>
      </c>
      <c r="M730" s="61">
        <v>47874</v>
      </c>
      <c r="N730" s="61">
        <v>15156</v>
      </c>
      <c r="O730" s="61">
        <v>19008</v>
      </c>
      <c r="P730" s="61">
        <v>19566</v>
      </c>
      <c r="Q730" s="61">
        <v>20932</v>
      </c>
    </row>
    <row r="731" spans="1:17" x14ac:dyDescent="0.3">
      <c r="A731" s="34">
        <f>IF($B731='Lookup (hidden)'!$F$12,IF($E731='Lookup (hidden)'!$F$13,IF($D731='Lookup (hidden)'!$F$14,IF($F731='Lookup (hidden)'!$F$15,IF($G731='Lookup (hidden)'!$F$16,IF($H731='Lookup (hidden)'!$F$17,1,0),0),0),0),0),0)</f>
        <v>0</v>
      </c>
      <c r="B731" s="60" t="s">
        <v>82</v>
      </c>
      <c r="C731" s="60"/>
      <c r="D731" s="60" t="s">
        <v>37</v>
      </c>
      <c r="E731" s="60" t="s">
        <v>37</v>
      </c>
      <c r="F731" s="152">
        <v>2</v>
      </c>
      <c r="G731" s="60" t="s">
        <v>37</v>
      </c>
      <c r="H731" s="60" t="s">
        <v>72</v>
      </c>
      <c r="I731" s="60" t="s">
        <v>97</v>
      </c>
      <c r="J731" s="61">
        <v>442</v>
      </c>
      <c r="K731" s="61">
        <v>553</v>
      </c>
      <c r="L731" s="61">
        <v>700</v>
      </c>
      <c r="M731" s="61">
        <v>10713</v>
      </c>
      <c r="N731" s="61">
        <v>47039</v>
      </c>
      <c r="O731" s="61">
        <v>44477</v>
      </c>
      <c r="P731" s="61">
        <v>46849</v>
      </c>
      <c r="Q731" s="61">
        <v>49082</v>
      </c>
    </row>
    <row r="732" spans="1:17" x14ac:dyDescent="0.3">
      <c r="A732" s="34">
        <f>IF($B732='Lookup (hidden)'!$F$12,IF($E732='Lookup (hidden)'!$F$13,IF($D732='Lookup (hidden)'!$F$14,IF($F732='Lookup (hidden)'!$F$15,IF($G732='Lookup (hidden)'!$F$16,IF($H732='Lookup (hidden)'!$F$17,1,0),0),0),0),0),0)</f>
        <v>0</v>
      </c>
      <c r="B732" s="60" t="s">
        <v>82</v>
      </c>
      <c r="C732" s="60"/>
      <c r="D732" s="60" t="s">
        <v>37</v>
      </c>
      <c r="E732" s="60" t="s">
        <v>37</v>
      </c>
      <c r="F732" s="152">
        <v>3</v>
      </c>
      <c r="G732" s="60" t="s">
        <v>37</v>
      </c>
      <c r="H732" s="60" t="s">
        <v>72</v>
      </c>
      <c r="I732" s="60" t="s">
        <v>96</v>
      </c>
      <c r="J732" s="61">
        <v>51706</v>
      </c>
      <c r="K732" s="61">
        <v>51865</v>
      </c>
      <c r="L732" s="61">
        <v>52487</v>
      </c>
      <c r="M732" s="61">
        <v>49031</v>
      </c>
      <c r="N732" s="61">
        <v>14775</v>
      </c>
      <c r="O732" s="61">
        <v>18384</v>
      </c>
      <c r="P732" s="61">
        <v>18862</v>
      </c>
      <c r="Q732" s="61">
        <v>20705</v>
      </c>
    </row>
    <row r="733" spans="1:17" x14ac:dyDescent="0.3">
      <c r="A733" s="34">
        <f>IF($B733='Lookup (hidden)'!$F$12,IF($E733='Lookup (hidden)'!$F$13,IF($D733='Lookup (hidden)'!$F$14,IF($F733='Lookup (hidden)'!$F$15,IF($G733='Lookup (hidden)'!$F$16,IF($H733='Lookup (hidden)'!$F$17,1,0),0),0),0),0),0)</f>
        <v>0</v>
      </c>
      <c r="B733" s="60" t="s">
        <v>82</v>
      </c>
      <c r="C733" s="60"/>
      <c r="D733" s="60" t="s">
        <v>37</v>
      </c>
      <c r="E733" s="60" t="s">
        <v>37</v>
      </c>
      <c r="F733" s="152">
        <v>3</v>
      </c>
      <c r="G733" s="60" t="s">
        <v>37</v>
      </c>
      <c r="H733" s="60" t="s">
        <v>72</v>
      </c>
      <c r="I733" s="60" t="s">
        <v>97</v>
      </c>
      <c r="J733" s="61">
        <v>458</v>
      </c>
      <c r="K733" s="61">
        <v>578</v>
      </c>
      <c r="L733" s="61">
        <v>689</v>
      </c>
      <c r="M733" s="61">
        <v>11123</v>
      </c>
      <c r="N733" s="61">
        <v>48199</v>
      </c>
      <c r="O733" s="61">
        <v>46013</v>
      </c>
      <c r="P733" s="61">
        <v>48865</v>
      </c>
      <c r="Q733" s="61">
        <v>51141</v>
      </c>
    </row>
    <row r="734" spans="1:17" x14ac:dyDescent="0.3">
      <c r="A734" s="34">
        <f>IF($B734='Lookup (hidden)'!$F$12,IF($E734='Lookup (hidden)'!$F$13,IF($D734='Lookup (hidden)'!$F$14,IF($F734='Lookup (hidden)'!$F$15,IF($G734='Lookup (hidden)'!$F$16,IF($H734='Lookup (hidden)'!$F$17,1,0),0),0),0),0),0)</f>
        <v>0</v>
      </c>
      <c r="B734" s="60" t="s">
        <v>82</v>
      </c>
      <c r="C734" s="60"/>
      <c r="D734" s="60" t="s">
        <v>37</v>
      </c>
      <c r="E734" s="60" t="s">
        <v>37</v>
      </c>
      <c r="F734" s="152">
        <v>4</v>
      </c>
      <c r="G734" s="60" t="s">
        <v>37</v>
      </c>
      <c r="H734" s="60" t="s">
        <v>72</v>
      </c>
      <c r="I734" s="60" t="s">
        <v>96</v>
      </c>
      <c r="J734" s="61">
        <v>51227</v>
      </c>
      <c r="K734" s="61">
        <v>50835</v>
      </c>
      <c r="L734" s="61">
        <v>51871</v>
      </c>
      <c r="M734" s="61">
        <v>49299</v>
      </c>
      <c r="N734" s="61">
        <v>14096</v>
      </c>
      <c r="O734" s="61">
        <v>17706</v>
      </c>
      <c r="P734" s="61">
        <v>18504</v>
      </c>
      <c r="Q734" s="61">
        <v>20262</v>
      </c>
    </row>
    <row r="735" spans="1:17" x14ac:dyDescent="0.3">
      <c r="A735" s="34">
        <f>IF($B735='Lookup (hidden)'!$F$12,IF($E735='Lookup (hidden)'!$F$13,IF($D735='Lookup (hidden)'!$F$14,IF($F735='Lookup (hidden)'!$F$15,IF($G735='Lookup (hidden)'!$F$16,IF($H735='Lookup (hidden)'!$F$17,1,0),0),0),0),0),0)</f>
        <v>0</v>
      </c>
      <c r="B735" s="60" t="s">
        <v>82</v>
      </c>
      <c r="C735" s="60"/>
      <c r="D735" s="60" t="s">
        <v>37</v>
      </c>
      <c r="E735" s="60" t="s">
        <v>37</v>
      </c>
      <c r="F735" s="152">
        <v>4</v>
      </c>
      <c r="G735" s="60" t="s">
        <v>37</v>
      </c>
      <c r="H735" s="60" t="s">
        <v>72</v>
      </c>
      <c r="I735" s="60" t="s">
        <v>97</v>
      </c>
      <c r="J735" s="61">
        <v>501</v>
      </c>
      <c r="K735" s="61">
        <v>647</v>
      </c>
      <c r="L735" s="61">
        <v>790</v>
      </c>
      <c r="M735" s="61">
        <v>11381</v>
      </c>
      <c r="N735" s="61">
        <v>48255</v>
      </c>
      <c r="O735" s="61">
        <v>46217</v>
      </c>
      <c r="P735" s="61">
        <v>49247</v>
      </c>
      <c r="Q735" s="61">
        <v>51653</v>
      </c>
    </row>
    <row r="736" spans="1:17" x14ac:dyDescent="0.3">
      <c r="A736" s="34">
        <f>IF($B736='Lookup (hidden)'!$F$12,IF($E736='Lookup (hidden)'!$F$13,IF($D736='Lookup (hidden)'!$F$14,IF($F736='Lookup (hidden)'!$F$15,IF($G736='Lookup (hidden)'!$F$16,IF($H736='Lookup (hidden)'!$F$17,1,0),0),0),0),0),0)</f>
        <v>0</v>
      </c>
      <c r="B736" s="60" t="s">
        <v>82</v>
      </c>
      <c r="C736" s="60"/>
      <c r="D736" s="60" t="s">
        <v>37</v>
      </c>
      <c r="E736" s="60" t="s">
        <v>37</v>
      </c>
      <c r="F736" s="152">
        <v>5</v>
      </c>
      <c r="G736" s="60" t="s">
        <v>37</v>
      </c>
      <c r="H736" s="60" t="s">
        <v>72</v>
      </c>
      <c r="I736" s="60" t="s">
        <v>96</v>
      </c>
      <c r="J736" s="61">
        <v>47698</v>
      </c>
      <c r="K736" s="61">
        <v>47518</v>
      </c>
      <c r="L736" s="61">
        <v>49035</v>
      </c>
      <c r="M736" s="61">
        <v>45814</v>
      </c>
      <c r="N736" s="61">
        <v>12780</v>
      </c>
      <c r="O736" s="61">
        <v>16227</v>
      </c>
      <c r="P736" s="61">
        <v>17395</v>
      </c>
      <c r="Q736" s="61">
        <v>18895</v>
      </c>
    </row>
    <row r="737" spans="1:17" x14ac:dyDescent="0.3">
      <c r="A737" s="34">
        <f>IF($B737='Lookup (hidden)'!$F$12,IF($E737='Lookup (hidden)'!$F$13,IF($D737='Lookup (hidden)'!$F$14,IF($F737='Lookup (hidden)'!$F$15,IF($G737='Lookup (hidden)'!$F$16,IF($H737='Lookup (hidden)'!$F$17,1,0),0),0),0),0),0)</f>
        <v>0</v>
      </c>
      <c r="B737" s="60" t="s">
        <v>82</v>
      </c>
      <c r="C737" s="60"/>
      <c r="D737" s="60" t="s">
        <v>37</v>
      </c>
      <c r="E737" s="60" t="s">
        <v>37</v>
      </c>
      <c r="F737" s="152">
        <v>5</v>
      </c>
      <c r="G737" s="60" t="s">
        <v>37</v>
      </c>
      <c r="H737" s="60" t="s">
        <v>72</v>
      </c>
      <c r="I737" s="60" t="s">
        <v>97</v>
      </c>
      <c r="J737" s="61">
        <v>455</v>
      </c>
      <c r="K737" s="61">
        <v>578</v>
      </c>
      <c r="L737" s="61">
        <v>741</v>
      </c>
      <c r="M737" s="61">
        <v>10543</v>
      </c>
      <c r="N737" s="61">
        <v>45442</v>
      </c>
      <c r="O737" s="61">
        <v>43416</v>
      </c>
      <c r="P737" s="61">
        <v>46681</v>
      </c>
      <c r="Q737" s="61">
        <v>48753</v>
      </c>
    </row>
    <row r="738" spans="1:17" x14ac:dyDescent="0.3">
      <c r="A738" s="34">
        <f>IF($B738='Lookup (hidden)'!$F$12,IF($E738='Lookup (hidden)'!$F$13,IF($D738='Lookup (hidden)'!$F$14,IF($F738='Lookup (hidden)'!$F$15,IF($G738='Lookup (hidden)'!$F$16,IF($H738='Lookup (hidden)'!$F$17,1,0),0),0),0),0),0)</f>
        <v>0</v>
      </c>
      <c r="B738" s="60" t="s">
        <v>82</v>
      </c>
      <c r="C738" s="60"/>
      <c r="D738" s="60" t="s">
        <v>37</v>
      </c>
      <c r="E738" s="60" t="s">
        <v>37</v>
      </c>
      <c r="F738" s="152">
        <v>1</v>
      </c>
      <c r="G738" s="60" t="s">
        <v>37</v>
      </c>
      <c r="H738" s="60" t="s">
        <v>76</v>
      </c>
      <c r="I738" s="60" t="s">
        <v>96</v>
      </c>
      <c r="J738" s="61">
        <v>15009</v>
      </c>
      <c r="K738" s="61">
        <v>14149</v>
      </c>
      <c r="L738" s="61">
        <v>14593</v>
      </c>
      <c r="M738" s="61">
        <v>13778</v>
      </c>
      <c r="N738" s="61">
        <v>5697</v>
      </c>
      <c r="O738" s="61">
        <v>6658</v>
      </c>
      <c r="P738" s="61">
        <v>6832</v>
      </c>
      <c r="Q738" s="61">
        <v>7083</v>
      </c>
    </row>
    <row r="739" spans="1:17" x14ac:dyDescent="0.3">
      <c r="A739" s="34">
        <f>IF($B739='Lookup (hidden)'!$F$12,IF($E739='Lookup (hidden)'!$F$13,IF($D739='Lookup (hidden)'!$F$14,IF($F739='Lookup (hidden)'!$F$15,IF($G739='Lookup (hidden)'!$F$16,IF($H739='Lookup (hidden)'!$F$17,1,0),0),0),0),0),0)</f>
        <v>0</v>
      </c>
      <c r="B739" s="60" t="s">
        <v>82</v>
      </c>
      <c r="C739" s="60"/>
      <c r="D739" s="60" t="s">
        <v>37</v>
      </c>
      <c r="E739" s="60" t="s">
        <v>37</v>
      </c>
      <c r="F739" s="152">
        <v>1</v>
      </c>
      <c r="G739" s="60" t="s">
        <v>37</v>
      </c>
      <c r="H739" s="60" t="s">
        <v>76</v>
      </c>
      <c r="I739" s="60" t="s">
        <v>97</v>
      </c>
      <c r="J739" s="61">
        <v>309</v>
      </c>
      <c r="K739" s="61">
        <v>287</v>
      </c>
      <c r="L739" s="61">
        <v>347</v>
      </c>
      <c r="M739" s="61">
        <v>2634</v>
      </c>
      <c r="N739" s="61">
        <v>10896</v>
      </c>
      <c r="O739" s="61">
        <v>9836</v>
      </c>
      <c r="P739" s="61">
        <v>10228</v>
      </c>
      <c r="Q739" s="61">
        <v>10287</v>
      </c>
    </row>
    <row r="740" spans="1:17" x14ac:dyDescent="0.3">
      <c r="A740" s="34">
        <f>IF($B740='Lookup (hidden)'!$F$12,IF($E740='Lookup (hidden)'!$F$13,IF($D740='Lookup (hidden)'!$F$14,IF($F740='Lookup (hidden)'!$F$15,IF($G740='Lookup (hidden)'!$F$16,IF($H740='Lookup (hidden)'!$F$17,1,0),0),0),0),0),0)</f>
        <v>0</v>
      </c>
      <c r="B740" s="60" t="s">
        <v>82</v>
      </c>
      <c r="C740" s="60"/>
      <c r="D740" s="60" t="s">
        <v>37</v>
      </c>
      <c r="E740" s="60" t="s">
        <v>37</v>
      </c>
      <c r="F740" s="152">
        <v>2</v>
      </c>
      <c r="G740" s="60" t="s">
        <v>37</v>
      </c>
      <c r="H740" s="60" t="s">
        <v>76</v>
      </c>
      <c r="I740" s="60" t="s">
        <v>96</v>
      </c>
      <c r="J740" s="61">
        <v>12519</v>
      </c>
      <c r="K740" s="61">
        <v>12044</v>
      </c>
      <c r="L740" s="61">
        <v>12100</v>
      </c>
      <c r="M740" s="61">
        <v>11580</v>
      </c>
      <c r="N740" s="61">
        <v>4535</v>
      </c>
      <c r="O740" s="61">
        <v>5524</v>
      </c>
      <c r="P740" s="61">
        <v>5564</v>
      </c>
      <c r="Q740" s="61">
        <v>5818</v>
      </c>
    </row>
    <row r="741" spans="1:17" x14ac:dyDescent="0.3">
      <c r="A741" s="34">
        <f>IF($B741='Lookup (hidden)'!$F$12,IF($E741='Lookup (hidden)'!$F$13,IF($D741='Lookup (hidden)'!$F$14,IF($F741='Lookup (hidden)'!$F$15,IF($G741='Lookup (hidden)'!$F$16,IF($H741='Lookup (hidden)'!$F$17,1,0),0),0),0),0),0)</f>
        <v>0</v>
      </c>
      <c r="B741" s="60" t="s">
        <v>82</v>
      </c>
      <c r="C741" s="60"/>
      <c r="D741" s="60" t="s">
        <v>37</v>
      </c>
      <c r="E741" s="60" t="s">
        <v>37</v>
      </c>
      <c r="F741" s="152">
        <v>2</v>
      </c>
      <c r="G741" s="60" t="s">
        <v>37</v>
      </c>
      <c r="H741" s="60" t="s">
        <v>76</v>
      </c>
      <c r="I741" s="60" t="s">
        <v>97</v>
      </c>
      <c r="J741" s="61">
        <v>288</v>
      </c>
      <c r="K741" s="61">
        <v>281</v>
      </c>
      <c r="L741" s="61">
        <v>304</v>
      </c>
      <c r="M741" s="61">
        <v>2272</v>
      </c>
      <c r="N741" s="61">
        <v>9276</v>
      </c>
      <c r="O741" s="61">
        <v>8486</v>
      </c>
      <c r="P741" s="61">
        <v>8788</v>
      </c>
      <c r="Q741" s="61">
        <v>9183</v>
      </c>
    </row>
    <row r="742" spans="1:17" x14ac:dyDescent="0.3">
      <c r="A742" s="34">
        <f>IF($B742='Lookup (hidden)'!$F$12,IF($E742='Lookup (hidden)'!$F$13,IF($D742='Lookup (hidden)'!$F$14,IF($F742='Lookup (hidden)'!$F$15,IF($G742='Lookup (hidden)'!$F$16,IF($H742='Lookup (hidden)'!$F$17,1,0),0),0),0),0),0)</f>
        <v>0</v>
      </c>
      <c r="B742" s="60" t="s">
        <v>82</v>
      </c>
      <c r="C742" s="60"/>
      <c r="D742" s="60" t="s">
        <v>37</v>
      </c>
      <c r="E742" s="60" t="s">
        <v>37</v>
      </c>
      <c r="F742" s="152">
        <v>3</v>
      </c>
      <c r="G742" s="60" t="s">
        <v>37</v>
      </c>
      <c r="H742" s="60" t="s">
        <v>76</v>
      </c>
      <c r="I742" s="60" t="s">
        <v>96</v>
      </c>
      <c r="J742" s="61">
        <v>12341</v>
      </c>
      <c r="K742" s="61">
        <v>11617</v>
      </c>
      <c r="L742" s="61">
        <v>11947</v>
      </c>
      <c r="M742" s="61">
        <v>11357</v>
      </c>
      <c r="N742" s="61">
        <v>4382</v>
      </c>
      <c r="O742" s="61">
        <v>5229</v>
      </c>
      <c r="P742" s="61">
        <v>5412</v>
      </c>
      <c r="Q742" s="61">
        <v>5647</v>
      </c>
    </row>
    <row r="743" spans="1:17" x14ac:dyDescent="0.3">
      <c r="A743" s="34">
        <f>IF($B743='Lookup (hidden)'!$F$12,IF($E743='Lookup (hidden)'!$F$13,IF($D743='Lookup (hidden)'!$F$14,IF($F743='Lookup (hidden)'!$F$15,IF($G743='Lookup (hidden)'!$F$16,IF($H743='Lookup (hidden)'!$F$17,1,0),0),0),0),0),0)</f>
        <v>0</v>
      </c>
      <c r="B743" s="60" t="s">
        <v>82</v>
      </c>
      <c r="C743" s="60"/>
      <c r="D743" s="60" t="s">
        <v>37</v>
      </c>
      <c r="E743" s="60" t="s">
        <v>37</v>
      </c>
      <c r="F743" s="152">
        <v>3</v>
      </c>
      <c r="G743" s="60" t="s">
        <v>37</v>
      </c>
      <c r="H743" s="60" t="s">
        <v>76</v>
      </c>
      <c r="I743" s="60" t="s">
        <v>97</v>
      </c>
      <c r="J743" s="61">
        <v>268</v>
      </c>
      <c r="K743" s="61">
        <v>291</v>
      </c>
      <c r="L743" s="61">
        <v>330</v>
      </c>
      <c r="M743" s="61">
        <v>2271</v>
      </c>
      <c r="N743" s="61">
        <v>9276</v>
      </c>
      <c r="O743" s="61">
        <v>8320</v>
      </c>
      <c r="P743" s="61">
        <v>8576</v>
      </c>
      <c r="Q743" s="61">
        <v>8991</v>
      </c>
    </row>
    <row r="744" spans="1:17" x14ac:dyDescent="0.3">
      <c r="A744" s="34">
        <f>IF($B744='Lookup (hidden)'!$F$12,IF($E744='Lookup (hidden)'!$F$13,IF($D744='Lookup (hidden)'!$F$14,IF($F744='Lookup (hidden)'!$F$15,IF($G744='Lookup (hidden)'!$F$16,IF($H744='Lookup (hidden)'!$F$17,1,0),0),0),0),0),0)</f>
        <v>0</v>
      </c>
      <c r="B744" s="60" t="s">
        <v>82</v>
      </c>
      <c r="C744" s="60"/>
      <c r="D744" s="60" t="s">
        <v>37</v>
      </c>
      <c r="E744" s="60" t="s">
        <v>37</v>
      </c>
      <c r="F744" s="152">
        <v>4</v>
      </c>
      <c r="G744" s="60" t="s">
        <v>37</v>
      </c>
      <c r="H744" s="60" t="s">
        <v>76</v>
      </c>
      <c r="I744" s="60" t="s">
        <v>96</v>
      </c>
      <c r="J744" s="61">
        <v>11633</v>
      </c>
      <c r="K744" s="61">
        <v>10933</v>
      </c>
      <c r="L744" s="61">
        <v>11299</v>
      </c>
      <c r="M744" s="61">
        <v>10737</v>
      </c>
      <c r="N744" s="61">
        <v>4027</v>
      </c>
      <c r="O744" s="61">
        <v>4717</v>
      </c>
      <c r="P744" s="61">
        <v>5084</v>
      </c>
      <c r="Q744" s="61">
        <v>5318</v>
      </c>
    </row>
    <row r="745" spans="1:17" x14ac:dyDescent="0.3">
      <c r="A745" s="34">
        <f>IF($B745='Lookup (hidden)'!$F$12,IF($E745='Lookup (hidden)'!$F$13,IF($D745='Lookup (hidden)'!$F$14,IF($F745='Lookup (hidden)'!$F$15,IF($G745='Lookup (hidden)'!$F$16,IF($H745='Lookup (hidden)'!$F$17,1,0),0),0),0),0),0)</f>
        <v>0</v>
      </c>
      <c r="B745" s="60" t="s">
        <v>82</v>
      </c>
      <c r="C745" s="60"/>
      <c r="D745" s="60" t="s">
        <v>37</v>
      </c>
      <c r="E745" s="60" t="s">
        <v>37</v>
      </c>
      <c r="F745" s="152">
        <v>4</v>
      </c>
      <c r="G745" s="60" t="s">
        <v>37</v>
      </c>
      <c r="H745" s="60" t="s">
        <v>76</v>
      </c>
      <c r="I745" s="60" t="s">
        <v>97</v>
      </c>
      <c r="J745" s="61">
        <v>293</v>
      </c>
      <c r="K745" s="61">
        <v>315</v>
      </c>
      <c r="L745" s="61">
        <v>333</v>
      </c>
      <c r="M745" s="61">
        <v>2116</v>
      </c>
      <c r="N745" s="61">
        <v>8756</v>
      </c>
      <c r="O745" s="61">
        <v>7911</v>
      </c>
      <c r="P745" s="61">
        <v>8373</v>
      </c>
      <c r="Q745" s="61">
        <v>8841</v>
      </c>
    </row>
    <row r="746" spans="1:17" x14ac:dyDescent="0.3">
      <c r="A746" s="34">
        <f>IF($B746='Lookup (hidden)'!$F$12,IF($E746='Lookup (hidden)'!$F$13,IF($D746='Lookup (hidden)'!$F$14,IF($F746='Lookup (hidden)'!$F$15,IF($G746='Lookup (hidden)'!$F$16,IF($H746='Lookup (hidden)'!$F$17,1,0),0),0),0),0),0)</f>
        <v>0</v>
      </c>
      <c r="B746" s="60" t="s">
        <v>82</v>
      </c>
      <c r="C746" s="60"/>
      <c r="D746" s="60" t="s">
        <v>37</v>
      </c>
      <c r="E746" s="60" t="s">
        <v>37</v>
      </c>
      <c r="F746" s="152">
        <v>5</v>
      </c>
      <c r="G746" s="60" t="s">
        <v>37</v>
      </c>
      <c r="H746" s="60" t="s">
        <v>76</v>
      </c>
      <c r="I746" s="60" t="s">
        <v>96</v>
      </c>
      <c r="J746" s="61">
        <v>10516</v>
      </c>
      <c r="K746" s="61">
        <v>10000</v>
      </c>
      <c r="L746" s="61">
        <v>10193</v>
      </c>
      <c r="M746" s="61">
        <v>9691</v>
      </c>
      <c r="N746" s="61">
        <v>3761</v>
      </c>
      <c r="O746" s="61">
        <v>4379</v>
      </c>
      <c r="P746" s="61">
        <v>4674</v>
      </c>
      <c r="Q746" s="61">
        <v>4658</v>
      </c>
    </row>
    <row r="747" spans="1:17" x14ac:dyDescent="0.3">
      <c r="A747" s="34">
        <f>IF($B747='Lookup (hidden)'!$F$12,IF($E747='Lookup (hidden)'!$F$13,IF($D747='Lookup (hidden)'!$F$14,IF($F747='Lookup (hidden)'!$F$15,IF($G747='Lookup (hidden)'!$F$16,IF($H747='Lookup (hidden)'!$F$17,1,0),0),0),0),0),0)</f>
        <v>0</v>
      </c>
      <c r="B747" s="60" t="s">
        <v>82</v>
      </c>
      <c r="C747" s="60"/>
      <c r="D747" s="60" t="s">
        <v>37</v>
      </c>
      <c r="E747" s="60" t="s">
        <v>37</v>
      </c>
      <c r="F747" s="152">
        <v>5</v>
      </c>
      <c r="G747" s="60" t="s">
        <v>37</v>
      </c>
      <c r="H747" s="60" t="s">
        <v>76</v>
      </c>
      <c r="I747" s="60" t="s">
        <v>97</v>
      </c>
      <c r="J747" s="61">
        <v>297</v>
      </c>
      <c r="K747" s="61">
        <v>301</v>
      </c>
      <c r="L747" s="61">
        <v>339</v>
      </c>
      <c r="M747" s="61">
        <v>1972</v>
      </c>
      <c r="N747" s="61">
        <v>8097</v>
      </c>
      <c r="O747" s="61">
        <v>7339</v>
      </c>
      <c r="P747" s="61">
        <v>7715</v>
      </c>
      <c r="Q747" s="61">
        <v>8095</v>
      </c>
    </row>
    <row r="748" spans="1:17" x14ac:dyDescent="0.3">
      <c r="A748" s="34">
        <f>IF($B748='Lookup (hidden)'!$F$12,IF($E748='Lookup (hidden)'!$F$13,IF($D748='Lookup (hidden)'!$F$14,IF($F748='Lookup (hidden)'!$F$15,IF($G748='Lookup (hidden)'!$F$16,IF($H748='Lookup (hidden)'!$F$17,1,0),0),0),0),0),0)</f>
        <v>0</v>
      </c>
      <c r="B748" s="60" t="s">
        <v>82</v>
      </c>
      <c r="C748" s="60"/>
      <c r="D748" s="60" t="s">
        <v>37</v>
      </c>
      <c r="E748" s="60" t="s">
        <v>37</v>
      </c>
      <c r="F748" s="152">
        <v>1</v>
      </c>
      <c r="G748" s="60" t="s">
        <v>37</v>
      </c>
      <c r="H748" s="60" t="s">
        <v>79</v>
      </c>
      <c r="I748" s="60" t="s">
        <v>96</v>
      </c>
      <c r="J748" s="61">
        <v>508</v>
      </c>
      <c r="K748" s="61">
        <v>458</v>
      </c>
      <c r="L748" s="61">
        <v>530</v>
      </c>
      <c r="M748" s="61">
        <v>468</v>
      </c>
      <c r="N748" s="61">
        <v>132</v>
      </c>
      <c r="O748" s="61">
        <v>239</v>
      </c>
      <c r="P748" s="61">
        <v>283</v>
      </c>
      <c r="Q748" s="61">
        <v>362</v>
      </c>
    </row>
    <row r="749" spans="1:17" x14ac:dyDescent="0.3">
      <c r="A749" s="34">
        <f>IF($B749='Lookup (hidden)'!$F$12,IF($E749='Lookup (hidden)'!$F$13,IF($D749='Lookup (hidden)'!$F$14,IF($F749='Lookup (hidden)'!$F$15,IF($G749='Lookup (hidden)'!$F$16,IF($H749='Lookup (hidden)'!$F$17,1,0),0),0),0),0),0)</f>
        <v>0</v>
      </c>
      <c r="B749" s="60" t="s">
        <v>82</v>
      </c>
      <c r="C749" s="60"/>
      <c r="D749" s="60" t="s">
        <v>37</v>
      </c>
      <c r="E749" s="60" t="s">
        <v>37</v>
      </c>
      <c r="F749" s="152">
        <v>1</v>
      </c>
      <c r="G749" s="60" t="s">
        <v>37</v>
      </c>
      <c r="H749" s="60" t="s">
        <v>79</v>
      </c>
      <c r="I749" s="60" t="s">
        <v>97</v>
      </c>
      <c r="J749" s="61">
        <v>0</v>
      </c>
      <c r="K749" s="61">
        <v>0</v>
      </c>
      <c r="L749" s="61">
        <v>0</v>
      </c>
      <c r="M749" s="61">
        <v>49</v>
      </c>
      <c r="N749" s="61">
        <v>414</v>
      </c>
      <c r="O749" s="61">
        <v>352</v>
      </c>
      <c r="P749" s="61">
        <v>415</v>
      </c>
      <c r="Q749" s="61">
        <v>440</v>
      </c>
    </row>
    <row r="750" spans="1:17" x14ac:dyDescent="0.3">
      <c r="A750" s="34">
        <f>IF($B750='Lookup (hidden)'!$F$12,IF($E750='Lookup (hidden)'!$F$13,IF($D750='Lookup (hidden)'!$F$14,IF($F750='Lookup (hidden)'!$F$15,IF($G750='Lookup (hidden)'!$F$16,IF($H750='Lookup (hidden)'!$F$17,1,0),0),0),0),0),0)</f>
        <v>0</v>
      </c>
      <c r="B750" s="60" t="s">
        <v>82</v>
      </c>
      <c r="C750" s="60"/>
      <c r="D750" s="60" t="s">
        <v>37</v>
      </c>
      <c r="E750" s="60" t="s">
        <v>37</v>
      </c>
      <c r="F750" s="152">
        <v>2</v>
      </c>
      <c r="G750" s="60" t="s">
        <v>37</v>
      </c>
      <c r="H750" s="60" t="s">
        <v>79</v>
      </c>
      <c r="I750" s="60" t="s">
        <v>96</v>
      </c>
      <c r="J750" s="61">
        <v>555</v>
      </c>
      <c r="K750" s="61">
        <v>439</v>
      </c>
      <c r="L750" s="61">
        <v>553</v>
      </c>
      <c r="M750" s="61">
        <v>506</v>
      </c>
      <c r="N750" s="61">
        <v>144</v>
      </c>
      <c r="O750" s="61">
        <v>280</v>
      </c>
      <c r="P750" s="61">
        <v>283</v>
      </c>
      <c r="Q750" s="61">
        <v>370</v>
      </c>
    </row>
    <row r="751" spans="1:17" x14ac:dyDescent="0.3">
      <c r="A751" s="34">
        <f>IF($B751='Lookup (hidden)'!$F$12,IF($E751='Lookup (hidden)'!$F$13,IF($D751='Lookup (hidden)'!$F$14,IF($F751='Lookup (hidden)'!$F$15,IF($G751='Lookup (hidden)'!$F$16,IF($H751='Lookup (hidden)'!$F$17,1,0),0),0),0),0),0)</f>
        <v>0</v>
      </c>
      <c r="B751" s="60" t="s">
        <v>82</v>
      </c>
      <c r="C751" s="60"/>
      <c r="D751" s="60" t="s">
        <v>37</v>
      </c>
      <c r="E751" s="60" t="s">
        <v>37</v>
      </c>
      <c r="F751" s="152">
        <v>2</v>
      </c>
      <c r="G751" s="60" t="s">
        <v>37</v>
      </c>
      <c r="H751" s="60" t="s">
        <v>79</v>
      </c>
      <c r="I751" s="60" t="s">
        <v>97</v>
      </c>
      <c r="J751" s="61" t="s">
        <v>99</v>
      </c>
      <c r="K751" s="61" t="s">
        <v>99</v>
      </c>
      <c r="L751" s="61" t="s">
        <v>99</v>
      </c>
      <c r="M751" s="61">
        <v>78</v>
      </c>
      <c r="N751" s="61">
        <v>454</v>
      </c>
      <c r="O751" s="61">
        <v>378</v>
      </c>
      <c r="P751" s="61">
        <v>445</v>
      </c>
      <c r="Q751" s="61">
        <v>498</v>
      </c>
    </row>
    <row r="752" spans="1:17" x14ac:dyDescent="0.3">
      <c r="A752" s="34">
        <f>IF($B752='Lookup (hidden)'!$F$12,IF($E752='Lookup (hidden)'!$F$13,IF($D752='Lookup (hidden)'!$F$14,IF($F752='Lookup (hidden)'!$F$15,IF($G752='Lookup (hidden)'!$F$16,IF($H752='Lookup (hidden)'!$F$17,1,0),0),0),0),0),0)</f>
        <v>0</v>
      </c>
      <c r="B752" s="60" t="s">
        <v>82</v>
      </c>
      <c r="C752" s="60"/>
      <c r="D752" s="60" t="s">
        <v>37</v>
      </c>
      <c r="E752" s="60" t="s">
        <v>37</v>
      </c>
      <c r="F752" s="152">
        <v>3</v>
      </c>
      <c r="G752" s="60" t="s">
        <v>37</v>
      </c>
      <c r="H752" s="60" t="s">
        <v>79</v>
      </c>
      <c r="I752" s="60" t="s">
        <v>96</v>
      </c>
      <c r="J752" s="61">
        <v>646</v>
      </c>
      <c r="K752" s="61">
        <v>575</v>
      </c>
      <c r="L752" s="61">
        <v>645</v>
      </c>
      <c r="M752" s="61">
        <v>600</v>
      </c>
      <c r="N752" s="61">
        <v>175</v>
      </c>
      <c r="O752" s="61">
        <v>302</v>
      </c>
      <c r="P752" s="61">
        <v>371</v>
      </c>
      <c r="Q752" s="61">
        <v>458</v>
      </c>
    </row>
    <row r="753" spans="1:17" x14ac:dyDescent="0.3">
      <c r="A753" s="34">
        <f>IF($B753='Lookup (hidden)'!$F$12,IF($E753='Lookup (hidden)'!$F$13,IF($D753='Lookup (hidden)'!$F$14,IF($F753='Lookup (hidden)'!$F$15,IF($G753='Lookup (hidden)'!$F$16,IF($H753='Lookup (hidden)'!$F$17,1,0),0),0),0),0),0)</f>
        <v>0</v>
      </c>
      <c r="B753" s="60" t="s">
        <v>82</v>
      </c>
      <c r="C753" s="60"/>
      <c r="D753" s="60" t="s">
        <v>37</v>
      </c>
      <c r="E753" s="60" t="s">
        <v>37</v>
      </c>
      <c r="F753" s="152">
        <v>3</v>
      </c>
      <c r="G753" s="60" t="s">
        <v>37</v>
      </c>
      <c r="H753" s="60" t="s">
        <v>79</v>
      </c>
      <c r="I753" s="60" t="s">
        <v>97</v>
      </c>
      <c r="J753" s="61" t="s">
        <v>99</v>
      </c>
      <c r="K753" s="61">
        <v>0</v>
      </c>
      <c r="L753" s="61">
        <v>0</v>
      </c>
      <c r="M753" s="61">
        <v>73</v>
      </c>
      <c r="N753" s="61">
        <v>541</v>
      </c>
      <c r="O753" s="61">
        <v>405</v>
      </c>
      <c r="P753" s="61">
        <v>538</v>
      </c>
      <c r="Q753" s="61">
        <v>616</v>
      </c>
    </row>
    <row r="754" spans="1:17" x14ac:dyDescent="0.3">
      <c r="A754" s="34">
        <f>IF($B754='Lookup (hidden)'!$F$12,IF($E754='Lookup (hidden)'!$F$13,IF($D754='Lookup (hidden)'!$F$14,IF($F754='Lookup (hidden)'!$F$15,IF($G754='Lookup (hidden)'!$F$16,IF($H754='Lookup (hidden)'!$F$17,1,0),0),0),0),0),0)</f>
        <v>0</v>
      </c>
      <c r="B754" s="60" t="s">
        <v>82</v>
      </c>
      <c r="C754" s="60"/>
      <c r="D754" s="60" t="s">
        <v>37</v>
      </c>
      <c r="E754" s="60" t="s">
        <v>37</v>
      </c>
      <c r="F754" s="152">
        <v>4</v>
      </c>
      <c r="G754" s="60" t="s">
        <v>37</v>
      </c>
      <c r="H754" s="60" t="s">
        <v>79</v>
      </c>
      <c r="I754" s="60" t="s">
        <v>96</v>
      </c>
      <c r="J754" s="61">
        <v>758</v>
      </c>
      <c r="K754" s="61">
        <v>634</v>
      </c>
      <c r="L754" s="61">
        <v>710</v>
      </c>
      <c r="M754" s="61">
        <v>673</v>
      </c>
      <c r="N754" s="61">
        <v>199</v>
      </c>
      <c r="O754" s="61">
        <v>325</v>
      </c>
      <c r="P754" s="61">
        <v>385</v>
      </c>
      <c r="Q754" s="61">
        <v>489</v>
      </c>
    </row>
    <row r="755" spans="1:17" x14ac:dyDescent="0.3">
      <c r="A755" s="34">
        <f>IF($B755='Lookup (hidden)'!$F$12,IF($E755='Lookup (hidden)'!$F$13,IF($D755='Lookup (hidden)'!$F$14,IF($F755='Lookup (hidden)'!$F$15,IF($G755='Lookup (hidden)'!$F$16,IF($H755='Lookup (hidden)'!$F$17,1,0),0),0),0),0),0)</f>
        <v>0</v>
      </c>
      <c r="B755" s="60" t="s">
        <v>82</v>
      </c>
      <c r="C755" s="60"/>
      <c r="D755" s="60" t="s">
        <v>37</v>
      </c>
      <c r="E755" s="60" t="s">
        <v>37</v>
      </c>
      <c r="F755" s="152">
        <v>4</v>
      </c>
      <c r="G755" s="60" t="s">
        <v>37</v>
      </c>
      <c r="H755" s="60" t="s">
        <v>79</v>
      </c>
      <c r="I755" s="60" t="s">
        <v>97</v>
      </c>
      <c r="J755" s="61">
        <v>0</v>
      </c>
      <c r="K755" s="61">
        <v>0</v>
      </c>
      <c r="L755" s="61" t="s">
        <v>99</v>
      </c>
      <c r="M755" s="61">
        <v>78</v>
      </c>
      <c r="N755" s="61">
        <v>664</v>
      </c>
      <c r="O755" s="61">
        <v>475</v>
      </c>
      <c r="P755" s="61">
        <v>625</v>
      </c>
      <c r="Q755" s="61">
        <v>686</v>
      </c>
    </row>
    <row r="756" spans="1:17" x14ac:dyDescent="0.3">
      <c r="A756" s="34">
        <f>IF($B756='Lookup (hidden)'!$F$12,IF($E756='Lookup (hidden)'!$F$13,IF($D756='Lookup (hidden)'!$F$14,IF($F756='Lookup (hidden)'!$F$15,IF($G756='Lookup (hidden)'!$F$16,IF($H756='Lookup (hidden)'!$F$17,1,0),0),0),0),0),0)</f>
        <v>0</v>
      </c>
      <c r="B756" s="60" t="s">
        <v>82</v>
      </c>
      <c r="C756" s="60"/>
      <c r="D756" s="60" t="s">
        <v>37</v>
      </c>
      <c r="E756" s="60" t="s">
        <v>37</v>
      </c>
      <c r="F756" s="152">
        <v>5</v>
      </c>
      <c r="G756" s="60" t="s">
        <v>37</v>
      </c>
      <c r="H756" s="60" t="s">
        <v>79</v>
      </c>
      <c r="I756" s="60" t="s">
        <v>96</v>
      </c>
      <c r="J756" s="61">
        <v>665</v>
      </c>
      <c r="K756" s="61">
        <v>583</v>
      </c>
      <c r="L756" s="61">
        <v>740</v>
      </c>
      <c r="M756" s="61">
        <v>653</v>
      </c>
      <c r="N756" s="61">
        <v>186</v>
      </c>
      <c r="O756" s="61">
        <v>336</v>
      </c>
      <c r="P756" s="61">
        <v>400</v>
      </c>
      <c r="Q756" s="61">
        <v>486</v>
      </c>
    </row>
    <row r="757" spans="1:17" x14ac:dyDescent="0.3">
      <c r="A757" s="34">
        <f>IF($B757='Lookup (hidden)'!$F$12,IF($E757='Lookup (hidden)'!$F$13,IF($D757='Lookup (hidden)'!$F$14,IF($F757='Lookup (hidden)'!$F$15,IF($G757='Lookup (hidden)'!$F$16,IF($H757='Lookup (hidden)'!$F$17,1,0),0),0),0),0),0)</f>
        <v>0</v>
      </c>
      <c r="B757" s="60" t="s">
        <v>82</v>
      </c>
      <c r="C757" s="60"/>
      <c r="D757" s="60" t="s">
        <v>37</v>
      </c>
      <c r="E757" s="60" t="s">
        <v>37</v>
      </c>
      <c r="F757" s="152">
        <v>5</v>
      </c>
      <c r="G757" s="60" t="s">
        <v>37</v>
      </c>
      <c r="H757" s="60" t="s">
        <v>79</v>
      </c>
      <c r="I757" s="60" t="s">
        <v>97</v>
      </c>
      <c r="J757" s="61" t="s">
        <v>99</v>
      </c>
      <c r="K757" s="61" t="s">
        <v>99</v>
      </c>
      <c r="L757" s="61">
        <v>0</v>
      </c>
      <c r="M757" s="61">
        <v>93</v>
      </c>
      <c r="N757" s="61">
        <v>612</v>
      </c>
      <c r="O757" s="61">
        <v>520</v>
      </c>
      <c r="P757" s="61">
        <v>627</v>
      </c>
      <c r="Q757" s="61">
        <v>629</v>
      </c>
    </row>
    <row r="758" spans="1:17" x14ac:dyDescent="0.3">
      <c r="A758" s="34">
        <f>IF($B758='Lookup (hidden)'!$F$12,IF($E758='Lookup (hidden)'!$F$13,IF($D758='Lookup (hidden)'!$F$14,IF($F758='Lookup (hidden)'!$F$15,IF($G758='Lookup (hidden)'!$F$16,IF($H758='Lookup (hidden)'!$F$17,1,0),0),0),0),0),0)</f>
        <v>0</v>
      </c>
      <c r="B758" s="60" t="s">
        <v>73</v>
      </c>
      <c r="C758" s="60"/>
      <c r="D758" s="60" t="s">
        <v>37</v>
      </c>
      <c r="E758" s="60" t="s">
        <v>37</v>
      </c>
      <c r="F758" s="152">
        <v>1</v>
      </c>
      <c r="G758" s="60" t="s">
        <v>37</v>
      </c>
      <c r="H758" s="60" t="s">
        <v>72</v>
      </c>
      <c r="I758" s="60" t="s">
        <v>96</v>
      </c>
      <c r="J758" s="61">
        <v>10961</v>
      </c>
      <c r="K758" s="61">
        <v>10881</v>
      </c>
      <c r="L758" s="61">
        <v>11037</v>
      </c>
      <c r="M758" s="61">
        <v>10352</v>
      </c>
      <c r="N758" s="61">
        <v>5129</v>
      </c>
      <c r="O758" s="61">
        <v>7189</v>
      </c>
      <c r="P758" s="61">
        <v>6575</v>
      </c>
      <c r="Q758" s="61">
        <v>6352</v>
      </c>
    </row>
    <row r="759" spans="1:17" x14ac:dyDescent="0.3">
      <c r="A759" s="34">
        <f>IF($B759='Lookup (hidden)'!$F$12,IF($E759='Lookup (hidden)'!$F$13,IF($D759='Lookup (hidden)'!$F$14,IF($F759='Lookup (hidden)'!$F$15,IF($G759='Lookup (hidden)'!$F$16,IF($H759='Lookup (hidden)'!$F$17,1,0),0),0),0),0),0)</f>
        <v>0</v>
      </c>
      <c r="B759" s="60" t="s">
        <v>73</v>
      </c>
      <c r="C759" s="60"/>
      <c r="D759" s="60" t="s">
        <v>37</v>
      </c>
      <c r="E759" s="60" t="s">
        <v>37</v>
      </c>
      <c r="F759" s="152">
        <v>1</v>
      </c>
      <c r="G759" s="60" t="s">
        <v>37</v>
      </c>
      <c r="H759" s="60" t="s">
        <v>72</v>
      </c>
      <c r="I759" s="60" t="s">
        <v>97</v>
      </c>
      <c r="J759" s="61">
        <v>0</v>
      </c>
      <c r="K759" s="61">
        <v>0</v>
      </c>
      <c r="L759" s="61">
        <v>0</v>
      </c>
      <c r="M759" s="61">
        <v>1225</v>
      </c>
      <c r="N759" s="61">
        <v>6379</v>
      </c>
      <c r="O759" s="61">
        <v>4997</v>
      </c>
      <c r="P759" s="61">
        <v>6820</v>
      </c>
      <c r="Q759" s="61">
        <v>7097</v>
      </c>
    </row>
    <row r="760" spans="1:17" x14ac:dyDescent="0.3">
      <c r="A760" s="34">
        <f>IF($B760='Lookup (hidden)'!$F$12,IF($E760='Lookup (hidden)'!$F$13,IF($D760='Lookup (hidden)'!$F$14,IF($F760='Lookup (hidden)'!$F$15,IF($G760='Lookup (hidden)'!$F$16,IF($H760='Lookup (hidden)'!$F$17,1,0),0),0),0),0),0)</f>
        <v>0</v>
      </c>
      <c r="B760" s="60" t="s">
        <v>73</v>
      </c>
      <c r="C760" s="60"/>
      <c r="D760" s="60" t="s">
        <v>37</v>
      </c>
      <c r="E760" s="60" t="s">
        <v>37</v>
      </c>
      <c r="F760" s="152">
        <v>2</v>
      </c>
      <c r="G760" s="60" t="s">
        <v>37</v>
      </c>
      <c r="H760" s="60" t="s">
        <v>72</v>
      </c>
      <c r="I760" s="60" t="s">
        <v>96</v>
      </c>
      <c r="J760" s="61">
        <v>11272</v>
      </c>
      <c r="K760" s="61">
        <v>10995</v>
      </c>
      <c r="L760" s="61">
        <v>11388</v>
      </c>
      <c r="M760" s="61">
        <v>10608</v>
      </c>
      <c r="N760" s="61">
        <v>4769</v>
      </c>
      <c r="O760" s="61">
        <v>7114</v>
      </c>
      <c r="P760" s="61">
        <v>6673</v>
      </c>
      <c r="Q760" s="61">
        <v>6433</v>
      </c>
    </row>
    <row r="761" spans="1:17" x14ac:dyDescent="0.3">
      <c r="A761" s="34">
        <f>IF($B761='Lookup (hidden)'!$F$12,IF($E761='Lookup (hidden)'!$F$13,IF($D761='Lookup (hidden)'!$F$14,IF($F761='Lookup (hidden)'!$F$15,IF($G761='Lookup (hidden)'!$F$16,IF($H761='Lookup (hidden)'!$F$17,1,0),0),0),0),0),0)</f>
        <v>0</v>
      </c>
      <c r="B761" s="60" t="s">
        <v>73</v>
      </c>
      <c r="C761" s="60"/>
      <c r="D761" s="60" t="s">
        <v>37</v>
      </c>
      <c r="E761" s="60" t="s">
        <v>37</v>
      </c>
      <c r="F761" s="152">
        <v>2</v>
      </c>
      <c r="G761" s="60" t="s">
        <v>37</v>
      </c>
      <c r="H761" s="60" t="s">
        <v>72</v>
      </c>
      <c r="I761" s="60" t="s">
        <v>97</v>
      </c>
      <c r="J761" s="61">
        <v>0</v>
      </c>
      <c r="K761" s="61">
        <v>0</v>
      </c>
      <c r="L761" s="61">
        <v>0</v>
      </c>
      <c r="M761" s="61">
        <v>1706</v>
      </c>
      <c r="N761" s="61">
        <v>7998</v>
      </c>
      <c r="O761" s="61">
        <v>6020</v>
      </c>
      <c r="P761" s="61">
        <v>8108</v>
      </c>
      <c r="Q761" s="61">
        <v>8254</v>
      </c>
    </row>
    <row r="762" spans="1:17" x14ac:dyDescent="0.3">
      <c r="A762" s="34">
        <f>IF($B762='Lookup (hidden)'!$F$12,IF($E762='Lookup (hidden)'!$F$13,IF($D762='Lookup (hidden)'!$F$14,IF($F762='Lookup (hidden)'!$F$15,IF($G762='Lookup (hidden)'!$F$16,IF($H762='Lookup (hidden)'!$F$17,1,0),0),0),0),0),0)</f>
        <v>0</v>
      </c>
      <c r="B762" s="60" t="s">
        <v>73</v>
      </c>
      <c r="C762" s="60"/>
      <c r="D762" s="60" t="s">
        <v>37</v>
      </c>
      <c r="E762" s="60" t="s">
        <v>37</v>
      </c>
      <c r="F762" s="152">
        <v>3</v>
      </c>
      <c r="G762" s="60" t="s">
        <v>37</v>
      </c>
      <c r="H762" s="60" t="s">
        <v>72</v>
      </c>
      <c r="I762" s="60" t="s">
        <v>96</v>
      </c>
      <c r="J762" s="61">
        <v>11465</v>
      </c>
      <c r="K762" s="61">
        <v>10988</v>
      </c>
      <c r="L762" s="61">
        <v>11466</v>
      </c>
      <c r="M762" s="61">
        <v>10559</v>
      </c>
      <c r="N762" s="61">
        <v>4494</v>
      </c>
      <c r="O762" s="61">
        <v>6953</v>
      </c>
      <c r="P762" s="61">
        <v>6625</v>
      </c>
      <c r="Q762" s="61">
        <v>6239</v>
      </c>
    </row>
    <row r="763" spans="1:17" x14ac:dyDescent="0.3">
      <c r="A763" s="34">
        <f>IF($B763='Lookup (hidden)'!$F$12,IF($E763='Lookup (hidden)'!$F$13,IF($D763='Lookup (hidden)'!$F$14,IF($F763='Lookup (hidden)'!$F$15,IF($G763='Lookup (hidden)'!$F$16,IF($H763='Lookup (hidden)'!$F$17,1,0),0),0),0),0),0)</f>
        <v>0</v>
      </c>
      <c r="B763" s="60" t="s">
        <v>73</v>
      </c>
      <c r="C763" s="60"/>
      <c r="D763" s="60" t="s">
        <v>37</v>
      </c>
      <c r="E763" s="60" t="s">
        <v>37</v>
      </c>
      <c r="F763" s="152">
        <v>3</v>
      </c>
      <c r="G763" s="60" t="s">
        <v>37</v>
      </c>
      <c r="H763" s="60" t="s">
        <v>72</v>
      </c>
      <c r="I763" s="60" t="s">
        <v>97</v>
      </c>
      <c r="J763" s="61">
        <v>0</v>
      </c>
      <c r="K763" s="61">
        <v>0</v>
      </c>
      <c r="L763" s="61">
        <v>0</v>
      </c>
      <c r="M763" s="61">
        <v>1794</v>
      </c>
      <c r="N763" s="61">
        <v>8383</v>
      </c>
      <c r="O763" s="61">
        <v>6387</v>
      </c>
      <c r="P763" s="61">
        <v>8703</v>
      </c>
      <c r="Q763" s="61">
        <v>8508</v>
      </c>
    </row>
    <row r="764" spans="1:17" x14ac:dyDescent="0.3">
      <c r="A764" s="34">
        <f>IF($B764='Lookup (hidden)'!$F$12,IF($E764='Lookup (hidden)'!$F$13,IF($D764='Lookup (hidden)'!$F$14,IF($F764='Lookup (hidden)'!$F$15,IF($G764='Lookup (hidden)'!$F$16,IF($H764='Lookup (hidden)'!$F$17,1,0),0),0),0),0),0)</f>
        <v>0</v>
      </c>
      <c r="B764" s="60" t="s">
        <v>73</v>
      </c>
      <c r="C764" s="60"/>
      <c r="D764" s="60" t="s">
        <v>37</v>
      </c>
      <c r="E764" s="60" t="s">
        <v>37</v>
      </c>
      <c r="F764" s="152">
        <v>4</v>
      </c>
      <c r="G764" s="60" t="s">
        <v>37</v>
      </c>
      <c r="H764" s="60" t="s">
        <v>72</v>
      </c>
      <c r="I764" s="60" t="s">
        <v>96</v>
      </c>
      <c r="J764" s="61">
        <v>11121</v>
      </c>
      <c r="K764" s="61">
        <v>10649</v>
      </c>
      <c r="L764" s="61">
        <v>11383</v>
      </c>
      <c r="M764" s="61">
        <v>10420</v>
      </c>
      <c r="N764" s="61">
        <v>4289</v>
      </c>
      <c r="O764" s="61">
        <v>6770</v>
      </c>
      <c r="P764" s="61">
        <v>6479</v>
      </c>
      <c r="Q764" s="61">
        <v>6103</v>
      </c>
    </row>
    <row r="765" spans="1:17" x14ac:dyDescent="0.3">
      <c r="A765" s="34">
        <f>IF($B765='Lookup (hidden)'!$F$12,IF($E765='Lookup (hidden)'!$F$13,IF($D765='Lookup (hidden)'!$F$14,IF($F765='Lookup (hidden)'!$F$15,IF($G765='Lookup (hidden)'!$F$16,IF($H765='Lookup (hidden)'!$F$17,1,0),0),0),0),0),0)</f>
        <v>0</v>
      </c>
      <c r="B765" s="60" t="s">
        <v>73</v>
      </c>
      <c r="C765" s="60"/>
      <c r="D765" s="60" t="s">
        <v>37</v>
      </c>
      <c r="E765" s="60" t="s">
        <v>37</v>
      </c>
      <c r="F765" s="152">
        <v>4</v>
      </c>
      <c r="G765" s="60" t="s">
        <v>37</v>
      </c>
      <c r="H765" s="60" t="s">
        <v>72</v>
      </c>
      <c r="I765" s="60" t="s">
        <v>97</v>
      </c>
      <c r="J765" s="61">
        <v>0</v>
      </c>
      <c r="K765" s="61">
        <v>0</v>
      </c>
      <c r="L765" s="61">
        <v>0</v>
      </c>
      <c r="M765" s="61">
        <v>1682</v>
      </c>
      <c r="N765" s="61">
        <v>8004</v>
      </c>
      <c r="O765" s="61">
        <v>6104</v>
      </c>
      <c r="P765" s="61">
        <v>8523</v>
      </c>
      <c r="Q765" s="61">
        <v>8535</v>
      </c>
    </row>
    <row r="766" spans="1:17" x14ac:dyDescent="0.3">
      <c r="A766" s="34">
        <f>IF($B766='Lookup (hidden)'!$F$12,IF($E766='Lookup (hidden)'!$F$13,IF($D766='Lookup (hidden)'!$F$14,IF($F766='Lookup (hidden)'!$F$15,IF($G766='Lookup (hidden)'!$F$16,IF($H766='Lookup (hidden)'!$F$17,1,0),0),0),0),0),0)</f>
        <v>0</v>
      </c>
      <c r="B766" s="60" t="s">
        <v>73</v>
      </c>
      <c r="C766" s="60"/>
      <c r="D766" s="60" t="s">
        <v>37</v>
      </c>
      <c r="E766" s="60" t="s">
        <v>37</v>
      </c>
      <c r="F766" s="152">
        <v>5</v>
      </c>
      <c r="G766" s="60" t="s">
        <v>37</v>
      </c>
      <c r="H766" s="60" t="s">
        <v>72</v>
      </c>
      <c r="I766" s="60" t="s">
        <v>96</v>
      </c>
      <c r="J766" s="61">
        <v>11009</v>
      </c>
      <c r="K766" s="61">
        <v>10488</v>
      </c>
      <c r="L766" s="61">
        <v>11167</v>
      </c>
      <c r="M766" s="61">
        <v>9995</v>
      </c>
      <c r="N766" s="61">
        <v>4162</v>
      </c>
      <c r="O766" s="61">
        <v>6473</v>
      </c>
      <c r="P766" s="61">
        <v>6372</v>
      </c>
      <c r="Q766" s="61">
        <v>5804</v>
      </c>
    </row>
    <row r="767" spans="1:17" x14ac:dyDescent="0.3">
      <c r="A767" s="34">
        <f>IF($B767='Lookup (hidden)'!$F$12,IF($E767='Lookup (hidden)'!$F$13,IF($D767='Lookup (hidden)'!$F$14,IF($F767='Lookup (hidden)'!$F$15,IF($G767='Lookup (hidden)'!$F$16,IF($H767='Lookup (hidden)'!$F$17,1,0),0),0),0),0),0)</f>
        <v>0</v>
      </c>
      <c r="B767" s="60" t="s">
        <v>73</v>
      </c>
      <c r="C767" s="60"/>
      <c r="D767" s="60" t="s">
        <v>37</v>
      </c>
      <c r="E767" s="60" t="s">
        <v>37</v>
      </c>
      <c r="F767" s="152">
        <v>5</v>
      </c>
      <c r="G767" s="60" t="s">
        <v>37</v>
      </c>
      <c r="H767" s="60" t="s">
        <v>72</v>
      </c>
      <c r="I767" s="60" t="s">
        <v>97</v>
      </c>
      <c r="J767" s="61">
        <v>0</v>
      </c>
      <c r="K767" s="61">
        <v>0</v>
      </c>
      <c r="L767" s="61">
        <v>0</v>
      </c>
      <c r="M767" s="61">
        <v>1721</v>
      </c>
      <c r="N767" s="61">
        <v>8072</v>
      </c>
      <c r="O767" s="61">
        <v>6061</v>
      </c>
      <c r="P767" s="61">
        <v>8264</v>
      </c>
      <c r="Q767" s="61">
        <v>8295</v>
      </c>
    </row>
    <row r="768" spans="1:17" x14ac:dyDescent="0.3">
      <c r="A768" s="34">
        <f>IF($B768='Lookup (hidden)'!$F$12,IF($E768='Lookup (hidden)'!$F$13,IF($D768='Lookup (hidden)'!$F$14,IF($F768='Lookup (hidden)'!$F$15,IF($G768='Lookup (hidden)'!$F$16,IF($H768='Lookup (hidden)'!$F$17,1,0),0),0),0),0),0)</f>
        <v>0</v>
      </c>
      <c r="B768" s="60" t="s">
        <v>73</v>
      </c>
      <c r="C768" s="60"/>
      <c r="D768" s="60" t="s">
        <v>37</v>
      </c>
      <c r="E768" s="60" t="s">
        <v>37</v>
      </c>
      <c r="F768" s="152">
        <v>1</v>
      </c>
      <c r="G768" s="60" t="s">
        <v>37</v>
      </c>
      <c r="H768" s="60" t="s">
        <v>76</v>
      </c>
      <c r="I768" s="60" t="s">
        <v>96</v>
      </c>
      <c r="J768" s="61">
        <v>2304</v>
      </c>
      <c r="K768" s="61">
        <v>2255</v>
      </c>
      <c r="L768" s="61">
        <v>2318</v>
      </c>
      <c r="M768" s="61">
        <v>2229</v>
      </c>
      <c r="N768" s="61">
        <v>796</v>
      </c>
      <c r="O768" s="61">
        <v>1087</v>
      </c>
      <c r="P768" s="61">
        <v>950</v>
      </c>
      <c r="Q768" s="61">
        <v>895</v>
      </c>
    </row>
    <row r="769" spans="1:17" x14ac:dyDescent="0.3">
      <c r="A769" s="34">
        <f>IF($B769='Lookup (hidden)'!$F$12,IF($E769='Lookup (hidden)'!$F$13,IF($D769='Lookup (hidden)'!$F$14,IF($F769='Lookup (hidden)'!$F$15,IF($G769='Lookup (hidden)'!$F$16,IF($H769='Lookup (hidden)'!$F$17,1,0),0),0),0),0),0)</f>
        <v>0</v>
      </c>
      <c r="B769" s="60" t="s">
        <v>73</v>
      </c>
      <c r="C769" s="60"/>
      <c r="D769" s="60" t="s">
        <v>37</v>
      </c>
      <c r="E769" s="60" t="s">
        <v>37</v>
      </c>
      <c r="F769" s="152">
        <v>1</v>
      </c>
      <c r="G769" s="60" t="s">
        <v>37</v>
      </c>
      <c r="H769" s="60" t="s">
        <v>76</v>
      </c>
      <c r="I769" s="60" t="s">
        <v>97</v>
      </c>
      <c r="J769" s="61">
        <v>23</v>
      </c>
      <c r="K769" s="61">
        <v>29</v>
      </c>
      <c r="L769" s="61">
        <v>18</v>
      </c>
      <c r="M769" s="61">
        <v>498</v>
      </c>
      <c r="N769" s="61">
        <v>1641</v>
      </c>
      <c r="O769" s="61">
        <v>1457</v>
      </c>
      <c r="P769" s="61">
        <v>1655</v>
      </c>
      <c r="Q769" s="61">
        <v>1726</v>
      </c>
    </row>
    <row r="770" spans="1:17" x14ac:dyDescent="0.3">
      <c r="A770" s="34">
        <f>IF($B770='Lookup (hidden)'!$F$12,IF($E770='Lookup (hidden)'!$F$13,IF($D770='Lookup (hidden)'!$F$14,IF($F770='Lookup (hidden)'!$F$15,IF($G770='Lookup (hidden)'!$F$16,IF($H770='Lookup (hidden)'!$F$17,1,0),0),0),0),0),0)</f>
        <v>0</v>
      </c>
      <c r="B770" s="60" t="s">
        <v>73</v>
      </c>
      <c r="C770" s="60"/>
      <c r="D770" s="60" t="s">
        <v>37</v>
      </c>
      <c r="E770" s="60" t="s">
        <v>37</v>
      </c>
      <c r="F770" s="152">
        <v>2</v>
      </c>
      <c r="G770" s="60" t="s">
        <v>37</v>
      </c>
      <c r="H770" s="60" t="s">
        <v>76</v>
      </c>
      <c r="I770" s="60" t="s">
        <v>96</v>
      </c>
      <c r="J770" s="61">
        <v>2249</v>
      </c>
      <c r="K770" s="61">
        <v>2243</v>
      </c>
      <c r="L770" s="61">
        <v>2285</v>
      </c>
      <c r="M770" s="61">
        <v>2142</v>
      </c>
      <c r="N770" s="61">
        <v>711</v>
      </c>
      <c r="O770" s="61">
        <v>997</v>
      </c>
      <c r="P770" s="61">
        <v>827</v>
      </c>
      <c r="Q770" s="61">
        <v>793</v>
      </c>
    </row>
    <row r="771" spans="1:17" x14ac:dyDescent="0.3">
      <c r="A771" s="34">
        <f>IF($B771='Lookup (hidden)'!$F$12,IF($E771='Lookup (hidden)'!$F$13,IF($D771='Lookup (hidden)'!$F$14,IF($F771='Lookup (hidden)'!$F$15,IF($G771='Lookup (hidden)'!$F$16,IF($H771='Lookup (hidden)'!$F$17,1,0),0),0),0),0),0)</f>
        <v>0</v>
      </c>
      <c r="B771" s="60" t="s">
        <v>73</v>
      </c>
      <c r="C771" s="60"/>
      <c r="D771" s="60" t="s">
        <v>37</v>
      </c>
      <c r="E771" s="60" t="s">
        <v>37</v>
      </c>
      <c r="F771" s="152">
        <v>2</v>
      </c>
      <c r="G771" s="60" t="s">
        <v>37</v>
      </c>
      <c r="H771" s="60" t="s">
        <v>76</v>
      </c>
      <c r="I771" s="60" t="s">
        <v>97</v>
      </c>
      <c r="J771" s="61">
        <v>16</v>
      </c>
      <c r="K771" s="61">
        <v>22</v>
      </c>
      <c r="L771" s="61">
        <v>15</v>
      </c>
      <c r="M771" s="61">
        <v>548</v>
      </c>
      <c r="N771" s="61">
        <v>1736</v>
      </c>
      <c r="O771" s="61">
        <v>1590</v>
      </c>
      <c r="P771" s="61">
        <v>1921</v>
      </c>
      <c r="Q771" s="61">
        <v>1969</v>
      </c>
    </row>
    <row r="772" spans="1:17" x14ac:dyDescent="0.3">
      <c r="A772" s="34">
        <f>IF($B772='Lookup (hidden)'!$F$12,IF($E772='Lookup (hidden)'!$F$13,IF($D772='Lookup (hidden)'!$F$14,IF($F772='Lookup (hidden)'!$F$15,IF($G772='Lookup (hidden)'!$F$16,IF($H772='Lookup (hidden)'!$F$17,1,0),0),0),0),0),0)</f>
        <v>0</v>
      </c>
      <c r="B772" s="60" t="s">
        <v>73</v>
      </c>
      <c r="C772" s="60"/>
      <c r="D772" s="60" t="s">
        <v>37</v>
      </c>
      <c r="E772" s="60" t="s">
        <v>37</v>
      </c>
      <c r="F772" s="152">
        <v>3</v>
      </c>
      <c r="G772" s="60" t="s">
        <v>37</v>
      </c>
      <c r="H772" s="60" t="s">
        <v>76</v>
      </c>
      <c r="I772" s="60" t="s">
        <v>96</v>
      </c>
      <c r="J772" s="61">
        <v>2239</v>
      </c>
      <c r="K772" s="61">
        <v>2239</v>
      </c>
      <c r="L772" s="61">
        <v>2377</v>
      </c>
      <c r="M772" s="61">
        <v>2191</v>
      </c>
      <c r="N772" s="61">
        <v>665</v>
      </c>
      <c r="O772" s="61">
        <v>991</v>
      </c>
      <c r="P772" s="61">
        <v>867</v>
      </c>
      <c r="Q772" s="61">
        <v>754</v>
      </c>
    </row>
    <row r="773" spans="1:17" x14ac:dyDescent="0.3">
      <c r="A773" s="34">
        <f>IF($B773='Lookup (hidden)'!$F$12,IF($E773='Lookup (hidden)'!$F$13,IF($D773='Lookup (hidden)'!$F$14,IF($F773='Lookup (hidden)'!$F$15,IF($G773='Lookup (hidden)'!$F$16,IF($H773='Lookup (hidden)'!$F$17,1,0),0),0),0),0),0)</f>
        <v>0</v>
      </c>
      <c r="B773" s="60" t="s">
        <v>73</v>
      </c>
      <c r="C773" s="60"/>
      <c r="D773" s="60" t="s">
        <v>37</v>
      </c>
      <c r="E773" s="60" t="s">
        <v>37</v>
      </c>
      <c r="F773" s="152">
        <v>3</v>
      </c>
      <c r="G773" s="60" t="s">
        <v>37</v>
      </c>
      <c r="H773" s="60" t="s">
        <v>76</v>
      </c>
      <c r="I773" s="60" t="s">
        <v>97</v>
      </c>
      <c r="J773" s="61">
        <v>24</v>
      </c>
      <c r="K773" s="61">
        <v>13</v>
      </c>
      <c r="L773" s="61">
        <v>16</v>
      </c>
      <c r="M773" s="61">
        <v>559</v>
      </c>
      <c r="N773" s="61">
        <v>1778</v>
      </c>
      <c r="O773" s="61">
        <v>1538</v>
      </c>
      <c r="P773" s="61">
        <v>1812</v>
      </c>
      <c r="Q773" s="61">
        <v>1874</v>
      </c>
    </row>
    <row r="774" spans="1:17" x14ac:dyDescent="0.3">
      <c r="A774" s="34">
        <f>IF($B774='Lookup (hidden)'!$F$12,IF($E774='Lookup (hidden)'!$F$13,IF($D774='Lookup (hidden)'!$F$14,IF($F774='Lookup (hidden)'!$F$15,IF($G774='Lookup (hidden)'!$F$16,IF($H774='Lookup (hidden)'!$F$17,1,0),0),0),0),0),0)</f>
        <v>0</v>
      </c>
      <c r="B774" s="60" t="s">
        <v>73</v>
      </c>
      <c r="C774" s="60"/>
      <c r="D774" s="60" t="s">
        <v>37</v>
      </c>
      <c r="E774" s="60" t="s">
        <v>37</v>
      </c>
      <c r="F774" s="152">
        <v>4</v>
      </c>
      <c r="G774" s="60" t="s">
        <v>37</v>
      </c>
      <c r="H774" s="60" t="s">
        <v>76</v>
      </c>
      <c r="I774" s="60" t="s">
        <v>96</v>
      </c>
      <c r="J774" s="61">
        <v>2105</v>
      </c>
      <c r="K774" s="61">
        <v>2058</v>
      </c>
      <c r="L774" s="61">
        <v>2132</v>
      </c>
      <c r="M774" s="61">
        <v>1956</v>
      </c>
      <c r="N774" s="61">
        <v>611</v>
      </c>
      <c r="O774" s="61">
        <v>895</v>
      </c>
      <c r="P774" s="61">
        <v>779</v>
      </c>
      <c r="Q774" s="61">
        <v>704</v>
      </c>
    </row>
    <row r="775" spans="1:17" x14ac:dyDescent="0.3">
      <c r="A775" s="34">
        <f>IF($B775='Lookup (hidden)'!$F$12,IF($E775='Lookup (hidden)'!$F$13,IF($D775='Lookup (hidden)'!$F$14,IF($F775='Lookup (hidden)'!$F$15,IF($G775='Lookup (hidden)'!$F$16,IF($H775='Lookup (hidden)'!$F$17,1,0),0),0),0),0),0)</f>
        <v>0</v>
      </c>
      <c r="B775" s="60" t="s">
        <v>73</v>
      </c>
      <c r="C775" s="60"/>
      <c r="D775" s="60" t="s">
        <v>37</v>
      </c>
      <c r="E775" s="60" t="s">
        <v>37</v>
      </c>
      <c r="F775" s="152">
        <v>4</v>
      </c>
      <c r="G775" s="60" t="s">
        <v>37</v>
      </c>
      <c r="H775" s="60" t="s">
        <v>76</v>
      </c>
      <c r="I775" s="60" t="s">
        <v>97</v>
      </c>
      <c r="J775" s="61">
        <v>14</v>
      </c>
      <c r="K775" s="61">
        <v>9</v>
      </c>
      <c r="L775" s="61">
        <v>13</v>
      </c>
      <c r="M775" s="61">
        <v>536</v>
      </c>
      <c r="N775" s="61">
        <v>1625</v>
      </c>
      <c r="O775" s="61">
        <v>1469</v>
      </c>
      <c r="P775" s="61">
        <v>1793</v>
      </c>
      <c r="Q775" s="61">
        <v>1852</v>
      </c>
    </row>
    <row r="776" spans="1:17" x14ac:dyDescent="0.3">
      <c r="A776" s="34">
        <f>IF($B776='Lookup (hidden)'!$F$12,IF($E776='Lookup (hidden)'!$F$13,IF($D776='Lookup (hidden)'!$F$14,IF($F776='Lookup (hidden)'!$F$15,IF($G776='Lookup (hidden)'!$F$16,IF($H776='Lookup (hidden)'!$F$17,1,0),0),0),0),0),0)</f>
        <v>0</v>
      </c>
      <c r="B776" s="60" t="s">
        <v>73</v>
      </c>
      <c r="C776" s="60"/>
      <c r="D776" s="60" t="s">
        <v>37</v>
      </c>
      <c r="E776" s="60" t="s">
        <v>37</v>
      </c>
      <c r="F776" s="152">
        <v>5</v>
      </c>
      <c r="G776" s="60" t="s">
        <v>37</v>
      </c>
      <c r="H776" s="60" t="s">
        <v>76</v>
      </c>
      <c r="I776" s="60" t="s">
        <v>96</v>
      </c>
      <c r="J776" s="61">
        <v>2259</v>
      </c>
      <c r="K776" s="61">
        <v>2259</v>
      </c>
      <c r="L776" s="61">
        <v>2303</v>
      </c>
      <c r="M776" s="61">
        <v>2190</v>
      </c>
      <c r="N776" s="61">
        <v>619</v>
      </c>
      <c r="O776" s="61">
        <v>991</v>
      </c>
      <c r="P776" s="61">
        <v>754</v>
      </c>
      <c r="Q776" s="61">
        <v>682</v>
      </c>
    </row>
    <row r="777" spans="1:17" x14ac:dyDescent="0.3">
      <c r="A777" s="34">
        <f>IF($B777='Lookup (hidden)'!$F$12,IF($E777='Lookup (hidden)'!$F$13,IF($D777='Lookup (hidden)'!$F$14,IF($F777='Lookup (hidden)'!$F$15,IF($G777='Lookup (hidden)'!$F$16,IF($H777='Lookup (hidden)'!$F$17,1,0),0),0),0),0),0)</f>
        <v>0</v>
      </c>
      <c r="B777" s="60" t="s">
        <v>73</v>
      </c>
      <c r="C777" s="60"/>
      <c r="D777" s="60" t="s">
        <v>37</v>
      </c>
      <c r="E777" s="60" t="s">
        <v>37</v>
      </c>
      <c r="F777" s="152">
        <v>5</v>
      </c>
      <c r="G777" s="60" t="s">
        <v>37</v>
      </c>
      <c r="H777" s="60" t="s">
        <v>76</v>
      </c>
      <c r="I777" s="60" t="s">
        <v>97</v>
      </c>
      <c r="J777" s="61">
        <v>11</v>
      </c>
      <c r="K777" s="61">
        <v>8</v>
      </c>
      <c r="L777" s="61">
        <v>12</v>
      </c>
      <c r="M777" s="61">
        <v>625</v>
      </c>
      <c r="N777" s="61">
        <v>1851</v>
      </c>
      <c r="O777" s="61">
        <v>1597</v>
      </c>
      <c r="P777" s="61">
        <v>1907</v>
      </c>
      <c r="Q777" s="61">
        <v>1927</v>
      </c>
    </row>
    <row r="778" spans="1:17" x14ac:dyDescent="0.3">
      <c r="A778" s="34">
        <f>IF($B778='Lookup (hidden)'!$F$12,IF($E778='Lookup (hidden)'!$F$13,IF($D778='Lookup (hidden)'!$F$14,IF($F778='Lookup (hidden)'!$F$15,IF($G778='Lookup (hidden)'!$F$16,IF($H778='Lookup (hidden)'!$F$17,1,0),0),0),0),0),0)</f>
        <v>0</v>
      </c>
      <c r="B778" s="60" t="s">
        <v>73</v>
      </c>
      <c r="C778" s="60"/>
      <c r="D778" s="60" t="s">
        <v>37</v>
      </c>
      <c r="E778" s="60" t="s">
        <v>37</v>
      </c>
      <c r="F778" s="152">
        <v>1</v>
      </c>
      <c r="G778" s="60" t="s">
        <v>37</v>
      </c>
      <c r="H778" s="60" t="s">
        <v>79</v>
      </c>
      <c r="I778" s="60" t="s">
        <v>96</v>
      </c>
      <c r="J778" s="61">
        <v>278</v>
      </c>
      <c r="K778" s="61">
        <v>253</v>
      </c>
      <c r="L778" s="61">
        <v>242</v>
      </c>
      <c r="M778" s="61">
        <v>254</v>
      </c>
      <c r="N778" s="61">
        <v>105</v>
      </c>
      <c r="O778" s="61">
        <v>162</v>
      </c>
      <c r="P778" s="61">
        <v>174</v>
      </c>
      <c r="Q778" s="61">
        <v>185</v>
      </c>
    </row>
    <row r="779" spans="1:17" x14ac:dyDescent="0.3">
      <c r="A779" s="34">
        <f>IF($B779='Lookup (hidden)'!$F$12,IF($E779='Lookup (hidden)'!$F$13,IF($D779='Lookup (hidden)'!$F$14,IF($F779='Lookup (hidden)'!$F$15,IF($G779='Lookup (hidden)'!$F$16,IF($H779='Lookup (hidden)'!$F$17,1,0),0),0),0),0),0)</f>
        <v>0</v>
      </c>
      <c r="B779" s="60" t="s">
        <v>73</v>
      </c>
      <c r="C779" s="60"/>
      <c r="D779" s="60" t="s">
        <v>37</v>
      </c>
      <c r="E779" s="60" t="s">
        <v>37</v>
      </c>
      <c r="F779" s="152">
        <v>1</v>
      </c>
      <c r="G779" s="60" t="s">
        <v>37</v>
      </c>
      <c r="H779" s="60" t="s">
        <v>79</v>
      </c>
      <c r="I779" s="60" t="s">
        <v>97</v>
      </c>
      <c r="J779" s="61">
        <v>0</v>
      </c>
      <c r="K779" s="61">
        <v>0</v>
      </c>
      <c r="L779" s="61">
        <v>0</v>
      </c>
      <c r="M779" s="61">
        <v>49</v>
      </c>
      <c r="N779" s="61">
        <v>237</v>
      </c>
      <c r="O779" s="61">
        <v>166</v>
      </c>
      <c r="P779" s="61">
        <v>262</v>
      </c>
      <c r="Q779" s="61">
        <v>251</v>
      </c>
    </row>
    <row r="780" spans="1:17" x14ac:dyDescent="0.3">
      <c r="A780" s="34">
        <f>IF($B780='Lookup (hidden)'!$F$12,IF($E780='Lookup (hidden)'!$F$13,IF($D780='Lookup (hidden)'!$F$14,IF($F780='Lookup (hidden)'!$F$15,IF($G780='Lookup (hidden)'!$F$16,IF($H780='Lookup (hidden)'!$F$17,1,0),0),0),0),0),0)</f>
        <v>0</v>
      </c>
      <c r="B780" s="60" t="s">
        <v>73</v>
      </c>
      <c r="C780" s="60"/>
      <c r="D780" s="60" t="s">
        <v>37</v>
      </c>
      <c r="E780" s="60" t="s">
        <v>37</v>
      </c>
      <c r="F780" s="152">
        <v>2</v>
      </c>
      <c r="G780" s="60" t="s">
        <v>37</v>
      </c>
      <c r="H780" s="60" t="s">
        <v>79</v>
      </c>
      <c r="I780" s="60" t="s">
        <v>96</v>
      </c>
      <c r="J780" s="61">
        <v>197</v>
      </c>
      <c r="K780" s="61">
        <v>154</v>
      </c>
      <c r="L780" s="61">
        <v>191</v>
      </c>
      <c r="M780" s="61">
        <v>167</v>
      </c>
      <c r="N780" s="61">
        <v>72</v>
      </c>
      <c r="O780" s="61">
        <v>129</v>
      </c>
      <c r="P780" s="61">
        <v>117</v>
      </c>
      <c r="Q780" s="61">
        <v>137</v>
      </c>
    </row>
    <row r="781" spans="1:17" x14ac:dyDescent="0.3">
      <c r="A781" s="34">
        <f>IF($B781='Lookup (hidden)'!$F$12,IF($E781='Lookup (hidden)'!$F$13,IF($D781='Lookup (hidden)'!$F$14,IF($F781='Lookup (hidden)'!$F$15,IF($G781='Lookup (hidden)'!$F$16,IF($H781='Lookup (hidden)'!$F$17,1,0),0),0),0),0),0)</f>
        <v>0</v>
      </c>
      <c r="B781" s="60" t="s">
        <v>73</v>
      </c>
      <c r="C781" s="60"/>
      <c r="D781" s="60" t="s">
        <v>37</v>
      </c>
      <c r="E781" s="60" t="s">
        <v>37</v>
      </c>
      <c r="F781" s="152">
        <v>2</v>
      </c>
      <c r="G781" s="60" t="s">
        <v>37</v>
      </c>
      <c r="H781" s="60" t="s">
        <v>79</v>
      </c>
      <c r="I781" s="60" t="s">
        <v>97</v>
      </c>
      <c r="J781" s="61">
        <v>0</v>
      </c>
      <c r="K781" s="61">
        <v>0</v>
      </c>
      <c r="L781" s="61">
        <v>0</v>
      </c>
      <c r="M781" s="61">
        <v>34</v>
      </c>
      <c r="N781" s="61">
        <v>173</v>
      </c>
      <c r="O781" s="61">
        <v>149</v>
      </c>
      <c r="P781" s="61">
        <v>200</v>
      </c>
      <c r="Q781" s="61">
        <v>198</v>
      </c>
    </row>
    <row r="782" spans="1:17" x14ac:dyDescent="0.3">
      <c r="A782" s="34">
        <f>IF($B782='Lookup (hidden)'!$F$12,IF($E782='Lookup (hidden)'!$F$13,IF($D782='Lookup (hidden)'!$F$14,IF($F782='Lookup (hidden)'!$F$15,IF($G782='Lookup (hidden)'!$F$16,IF($H782='Lookup (hidden)'!$F$17,1,0),0),0),0),0),0)</f>
        <v>0</v>
      </c>
      <c r="B782" s="60" t="s">
        <v>73</v>
      </c>
      <c r="C782" s="60"/>
      <c r="D782" s="60" t="s">
        <v>37</v>
      </c>
      <c r="E782" s="60" t="s">
        <v>37</v>
      </c>
      <c r="F782" s="152">
        <v>3</v>
      </c>
      <c r="G782" s="60" t="s">
        <v>37</v>
      </c>
      <c r="H782" s="60" t="s">
        <v>79</v>
      </c>
      <c r="I782" s="60" t="s">
        <v>96</v>
      </c>
      <c r="J782" s="61">
        <v>176</v>
      </c>
      <c r="K782" s="61">
        <v>169</v>
      </c>
      <c r="L782" s="61">
        <v>191</v>
      </c>
      <c r="M782" s="61">
        <v>179</v>
      </c>
      <c r="N782" s="61">
        <v>62</v>
      </c>
      <c r="O782" s="61">
        <v>106</v>
      </c>
      <c r="P782" s="61">
        <v>131</v>
      </c>
      <c r="Q782" s="61">
        <v>139</v>
      </c>
    </row>
    <row r="783" spans="1:17" x14ac:dyDescent="0.3">
      <c r="A783" s="34">
        <f>IF($B783='Lookup (hidden)'!$F$12,IF($E783='Lookup (hidden)'!$F$13,IF($D783='Lookup (hidden)'!$F$14,IF($F783='Lookup (hidden)'!$F$15,IF($G783='Lookup (hidden)'!$F$16,IF($H783='Lookup (hidden)'!$F$17,1,0),0),0),0),0),0)</f>
        <v>0</v>
      </c>
      <c r="B783" s="60" t="s">
        <v>73</v>
      </c>
      <c r="C783" s="60"/>
      <c r="D783" s="60" t="s">
        <v>37</v>
      </c>
      <c r="E783" s="60" t="s">
        <v>37</v>
      </c>
      <c r="F783" s="152">
        <v>3</v>
      </c>
      <c r="G783" s="60" t="s">
        <v>37</v>
      </c>
      <c r="H783" s="60" t="s">
        <v>79</v>
      </c>
      <c r="I783" s="60" t="s">
        <v>97</v>
      </c>
      <c r="J783" s="61">
        <v>0</v>
      </c>
      <c r="K783" s="61">
        <v>0</v>
      </c>
      <c r="L783" s="61">
        <v>0</v>
      </c>
      <c r="M783" s="61">
        <v>32</v>
      </c>
      <c r="N783" s="61">
        <v>181</v>
      </c>
      <c r="O783" s="61">
        <v>140</v>
      </c>
      <c r="P783" s="61">
        <v>185</v>
      </c>
      <c r="Q783" s="61">
        <v>192</v>
      </c>
    </row>
    <row r="784" spans="1:17" x14ac:dyDescent="0.3">
      <c r="A784" s="34">
        <f>IF($B784='Lookup (hidden)'!$F$12,IF($E784='Lookup (hidden)'!$F$13,IF($D784='Lookup (hidden)'!$F$14,IF($F784='Lookup (hidden)'!$F$15,IF($G784='Lookup (hidden)'!$F$16,IF($H784='Lookup (hidden)'!$F$17,1,0),0),0),0),0),0)</f>
        <v>0</v>
      </c>
      <c r="B784" s="60" t="s">
        <v>73</v>
      </c>
      <c r="C784" s="60"/>
      <c r="D784" s="60" t="s">
        <v>37</v>
      </c>
      <c r="E784" s="60" t="s">
        <v>37</v>
      </c>
      <c r="F784" s="152">
        <v>4</v>
      </c>
      <c r="G784" s="60" t="s">
        <v>37</v>
      </c>
      <c r="H784" s="60" t="s">
        <v>79</v>
      </c>
      <c r="I784" s="60" t="s">
        <v>96</v>
      </c>
      <c r="J784" s="61">
        <v>218</v>
      </c>
      <c r="K784" s="61">
        <v>177</v>
      </c>
      <c r="L784" s="61">
        <v>200</v>
      </c>
      <c r="M784" s="61">
        <v>192</v>
      </c>
      <c r="N784" s="61">
        <v>83</v>
      </c>
      <c r="O784" s="61">
        <v>135</v>
      </c>
      <c r="P784" s="61">
        <v>143</v>
      </c>
      <c r="Q784" s="61">
        <v>142</v>
      </c>
    </row>
    <row r="785" spans="1:17" x14ac:dyDescent="0.3">
      <c r="A785" s="34">
        <f>IF($B785='Lookup (hidden)'!$F$12,IF($E785='Lookup (hidden)'!$F$13,IF($D785='Lookup (hidden)'!$F$14,IF($F785='Lookup (hidden)'!$F$15,IF($G785='Lookup (hidden)'!$F$16,IF($H785='Lookup (hidden)'!$F$17,1,0),0),0),0),0),0)</f>
        <v>0</v>
      </c>
      <c r="B785" s="60" t="s">
        <v>73</v>
      </c>
      <c r="C785" s="60"/>
      <c r="D785" s="60" t="s">
        <v>37</v>
      </c>
      <c r="E785" s="60" t="s">
        <v>37</v>
      </c>
      <c r="F785" s="152">
        <v>4</v>
      </c>
      <c r="G785" s="60" t="s">
        <v>37</v>
      </c>
      <c r="H785" s="60" t="s">
        <v>79</v>
      </c>
      <c r="I785" s="60" t="s">
        <v>97</v>
      </c>
      <c r="J785" s="61">
        <v>0</v>
      </c>
      <c r="K785" s="61">
        <v>0</v>
      </c>
      <c r="L785" s="61">
        <v>0</v>
      </c>
      <c r="M785" s="61">
        <v>48</v>
      </c>
      <c r="N785" s="61">
        <v>187</v>
      </c>
      <c r="O785" s="61">
        <v>171</v>
      </c>
      <c r="P785" s="61">
        <v>202</v>
      </c>
      <c r="Q785" s="61">
        <v>221</v>
      </c>
    </row>
    <row r="786" spans="1:17" x14ac:dyDescent="0.3">
      <c r="A786" s="34">
        <f>IF($B786='Lookup (hidden)'!$F$12,IF($E786='Lookup (hidden)'!$F$13,IF($D786='Lookup (hidden)'!$F$14,IF($F786='Lookup (hidden)'!$F$15,IF($G786='Lookup (hidden)'!$F$16,IF($H786='Lookup (hidden)'!$F$17,1,0),0),0),0),0),0)</f>
        <v>0</v>
      </c>
      <c r="B786" s="60" t="s">
        <v>73</v>
      </c>
      <c r="C786" s="60"/>
      <c r="D786" s="60" t="s">
        <v>37</v>
      </c>
      <c r="E786" s="60" t="s">
        <v>37</v>
      </c>
      <c r="F786" s="152">
        <v>5</v>
      </c>
      <c r="G786" s="60" t="s">
        <v>37</v>
      </c>
      <c r="H786" s="60" t="s">
        <v>79</v>
      </c>
      <c r="I786" s="60" t="s">
        <v>96</v>
      </c>
      <c r="J786" s="61">
        <v>248</v>
      </c>
      <c r="K786" s="61">
        <v>214</v>
      </c>
      <c r="L786" s="61">
        <v>243</v>
      </c>
      <c r="M786" s="61">
        <v>229</v>
      </c>
      <c r="N786" s="61">
        <v>85</v>
      </c>
      <c r="O786" s="61">
        <v>144</v>
      </c>
      <c r="P786" s="61">
        <v>187</v>
      </c>
      <c r="Q786" s="61">
        <v>192</v>
      </c>
    </row>
    <row r="787" spans="1:17" x14ac:dyDescent="0.3">
      <c r="A787" s="34">
        <f>IF($B787='Lookup (hidden)'!$F$12,IF($E787='Lookup (hidden)'!$F$13,IF($D787='Lookup (hidden)'!$F$14,IF($F787='Lookup (hidden)'!$F$15,IF($G787='Lookup (hidden)'!$F$16,IF($H787='Lookup (hidden)'!$F$17,1,0),0),0),0),0),0)</f>
        <v>0</v>
      </c>
      <c r="B787" s="60" t="s">
        <v>73</v>
      </c>
      <c r="C787" s="60"/>
      <c r="D787" s="60" t="s">
        <v>37</v>
      </c>
      <c r="E787" s="60" t="s">
        <v>37</v>
      </c>
      <c r="F787" s="152">
        <v>5</v>
      </c>
      <c r="G787" s="60" t="s">
        <v>37</v>
      </c>
      <c r="H787" s="60" t="s">
        <v>79</v>
      </c>
      <c r="I787" s="60" t="s">
        <v>97</v>
      </c>
      <c r="J787" s="61">
        <v>0</v>
      </c>
      <c r="K787" s="61">
        <v>0</v>
      </c>
      <c r="L787" s="61">
        <v>0</v>
      </c>
      <c r="M787" s="61">
        <v>44</v>
      </c>
      <c r="N787" s="61">
        <v>249</v>
      </c>
      <c r="O787" s="61">
        <v>231</v>
      </c>
      <c r="P787" s="61">
        <v>274</v>
      </c>
      <c r="Q787" s="61">
        <v>267</v>
      </c>
    </row>
    <row r="788" spans="1:17" x14ac:dyDescent="0.3">
      <c r="A788" s="34">
        <f>IF($B788='Lookup (hidden)'!$F$12,IF($E788='Lookup (hidden)'!$F$13,IF($D788='Lookup (hidden)'!$F$14,IF($F788='Lookup (hidden)'!$F$15,IF($G788='Lookup (hidden)'!$F$16,IF($H788='Lookup (hidden)'!$F$17,1,0),0),0),0),0),0)</f>
        <v>0</v>
      </c>
      <c r="B788" s="60" t="s">
        <v>69</v>
      </c>
      <c r="C788" s="60"/>
      <c r="D788" s="60" t="s">
        <v>37</v>
      </c>
      <c r="E788" s="60" t="s">
        <v>37</v>
      </c>
      <c r="F788" s="152">
        <v>1</v>
      </c>
      <c r="G788" s="60" t="s">
        <v>37</v>
      </c>
      <c r="H788" s="60" t="s">
        <v>72</v>
      </c>
      <c r="I788" s="60" t="s">
        <v>96</v>
      </c>
      <c r="J788" s="61">
        <v>123744</v>
      </c>
      <c r="K788" s="61">
        <v>120257</v>
      </c>
      <c r="L788" s="61">
        <v>121607</v>
      </c>
      <c r="M788" s="61">
        <v>112577</v>
      </c>
      <c r="N788" s="61">
        <v>37184</v>
      </c>
      <c r="O788" s="61">
        <v>55421</v>
      </c>
      <c r="P788" s="61">
        <v>57889</v>
      </c>
      <c r="Q788" s="61">
        <v>53507</v>
      </c>
    </row>
    <row r="789" spans="1:17" x14ac:dyDescent="0.3">
      <c r="A789" s="34">
        <f>IF($B789='Lookup (hidden)'!$F$12,IF($E789='Lookup (hidden)'!$F$13,IF($D789='Lookup (hidden)'!$F$14,IF($F789='Lookup (hidden)'!$F$15,IF($G789='Lookup (hidden)'!$F$16,IF($H789='Lookup (hidden)'!$F$17,1,0),0),0),0),0),0)</f>
        <v>0</v>
      </c>
      <c r="B789" s="60" t="s">
        <v>69</v>
      </c>
      <c r="C789" s="60"/>
      <c r="D789" s="60" t="s">
        <v>37</v>
      </c>
      <c r="E789" s="60" t="s">
        <v>37</v>
      </c>
      <c r="F789" s="152">
        <v>1</v>
      </c>
      <c r="G789" s="60" t="s">
        <v>37</v>
      </c>
      <c r="H789" s="60" t="s">
        <v>72</v>
      </c>
      <c r="I789" s="60" t="s">
        <v>97</v>
      </c>
      <c r="J789" s="61">
        <v>1573</v>
      </c>
      <c r="K789" s="61">
        <v>1758</v>
      </c>
      <c r="L789" s="61">
        <v>1852</v>
      </c>
      <c r="M789" s="61">
        <v>23252</v>
      </c>
      <c r="N789" s="61">
        <v>95496</v>
      </c>
      <c r="O789" s="61">
        <v>87072</v>
      </c>
      <c r="P789" s="61">
        <v>90540</v>
      </c>
      <c r="Q789" s="61">
        <v>102140</v>
      </c>
    </row>
    <row r="790" spans="1:17" x14ac:dyDescent="0.3">
      <c r="A790" s="34">
        <f>IF($B790='Lookup (hidden)'!$F$12,IF($E790='Lookup (hidden)'!$F$13,IF($D790='Lookup (hidden)'!$F$14,IF($F790='Lookup (hidden)'!$F$15,IF($G790='Lookup (hidden)'!$F$16,IF($H790='Lookup (hidden)'!$F$17,1,0),0),0),0),0),0)</f>
        <v>0</v>
      </c>
      <c r="B790" s="60" t="s">
        <v>69</v>
      </c>
      <c r="C790" s="60"/>
      <c r="D790" s="60" t="s">
        <v>37</v>
      </c>
      <c r="E790" s="60" t="s">
        <v>37</v>
      </c>
      <c r="F790" s="152">
        <v>2</v>
      </c>
      <c r="G790" s="60" t="s">
        <v>37</v>
      </c>
      <c r="H790" s="60" t="s">
        <v>72</v>
      </c>
      <c r="I790" s="60" t="s">
        <v>96</v>
      </c>
      <c r="J790" s="61">
        <v>122087</v>
      </c>
      <c r="K790" s="61">
        <v>118208</v>
      </c>
      <c r="L790" s="61">
        <v>120496</v>
      </c>
      <c r="M790" s="61">
        <v>110460</v>
      </c>
      <c r="N790" s="61">
        <v>31971</v>
      </c>
      <c r="O790" s="61">
        <v>49850</v>
      </c>
      <c r="P790" s="61">
        <v>52926</v>
      </c>
      <c r="Q790" s="61">
        <v>48241</v>
      </c>
    </row>
    <row r="791" spans="1:17" x14ac:dyDescent="0.3">
      <c r="A791" s="34">
        <f>IF($B791='Lookup (hidden)'!$F$12,IF($E791='Lookup (hidden)'!$F$13,IF($D791='Lookup (hidden)'!$F$14,IF($F791='Lookup (hidden)'!$F$15,IF($G791='Lookup (hidden)'!$F$16,IF($H791='Lookup (hidden)'!$F$17,1,0),0),0),0),0),0)</f>
        <v>0</v>
      </c>
      <c r="B791" s="60" t="s">
        <v>69</v>
      </c>
      <c r="C791" s="60"/>
      <c r="D791" s="60" t="s">
        <v>37</v>
      </c>
      <c r="E791" s="60" t="s">
        <v>37</v>
      </c>
      <c r="F791" s="152">
        <v>2</v>
      </c>
      <c r="G791" s="60" t="s">
        <v>37</v>
      </c>
      <c r="H791" s="60" t="s">
        <v>72</v>
      </c>
      <c r="I791" s="60" t="s">
        <v>97</v>
      </c>
      <c r="J791" s="61">
        <v>1399</v>
      </c>
      <c r="K791" s="61">
        <v>1469</v>
      </c>
      <c r="L791" s="61">
        <v>1616</v>
      </c>
      <c r="M791" s="61">
        <v>24295</v>
      </c>
      <c r="N791" s="61">
        <v>97618</v>
      </c>
      <c r="O791" s="61">
        <v>91217</v>
      </c>
      <c r="P791" s="61">
        <v>95038</v>
      </c>
      <c r="Q791" s="61">
        <v>107168</v>
      </c>
    </row>
    <row r="792" spans="1:17" x14ac:dyDescent="0.3">
      <c r="A792" s="34">
        <f>IF($B792='Lookup (hidden)'!$F$12,IF($E792='Lookup (hidden)'!$F$13,IF($D792='Lookup (hidden)'!$F$14,IF($F792='Lookup (hidden)'!$F$15,IF($G792='Lookup (hidden)'!$F$16,IF($H792='Lookup (hidden)'!$F$17,1,0),0),0),0),0),0)</f>
        <v>0</v>
      </c>
      <c r="B792" s="60" t="s">
        <v>69</v>
      </c>
      <c r="C792" s="60"/>
      <c r="D792" s="60" t="s">
        <v>37</v>
      </c>
      <c r="E792" s="60" t="s">
        <v>37</v>
      </c>
      <c r="F792" s="152">
        <v>3</v>
      </c>
      <c r="G792" s="60" t="s">
        <v>37</v>
      </c>
      <c r="H792" s="60" t="s">
        <v>72</v>
      </c>
      <c r="I792" s="60" t="s">
        <v>96</v>
      </c>
      <c r="J792" s="61">
        <v>122108</v>
      </c>
      <c r="K792" s="61">
        <v>117496</v>
      </c>
      <c r="L792" s="61">
        <v>122000</v>
      </c>
      <c r="M792" s="61">
        <v>110674</v>
      </c>
      <c r="N792" s="61">
        <v>30957</v>
      </c>
      <c r="O792" s="61">
        <v>48458</v>
      </c>
      <c r="P792" s="61">
        <v>52668</v>
      </c>
      <c r="Q792" s="61">
        <v>47943</v>
      </c>
    </row>
    <row r="793" spans="1:17" x14ac:dyDescent="0.3">
      <c r="A793" s="34">
        <f>IF($B793='Lookup (hidden)'!$F$12,IF($E793='Lookup (hidden)'!$F$13,IF($D793='Lookup (hidden)'!$F$14,IF($F793='Lookup (hidden)'!$F$15,IF($G793='Lookup (hidden)'!$F$16,IF($H793='Lookup (hidden)'!$F$17,1,0),0),0),0),0),0)</f>
        <v>0</v>
      </c>
      <c r="B793" s="60" t="s">
        <v>69</v>
      </c>
      <c r="C793" s="60"/>
      <c r="D793" s="60" t="s">
        <v>37</v>
      </c>
      <c r="E793" s="60" t="s">
        <v>37</v>
      </c>
      <c r="F793" s="152">
        <v>3</v>
      </c>
      <c r="G793" s="60" t="s">
        <v>37</v>
      </c>
      <c r="H793" s="60" t="s">
        <v>72</v>
      </c>
      <c r="I793" s="60" t="s">
        <v>97</v>
      </c>
      <c r="J793" s="61">
        <v>1273</v>
      </c>
      <c r="K793" s="61">
        <v>1332</v>
      </c>
      <c r="L793" s="61">
        <v>1522</v>
      </c>
      <c r="M793" s="61">
        <v>23895</v>
      </c>
      <c r="N793" s="61">
        <v>98790</v>
      </c>
      <c r="O793" s="61">
        <v>93046</v>
      </c>
      <c r="P793" s="61">
        <v>97516</v>
      </c>
      <c r="Q793" s="61">
        <v>110290</v>
      </c>
    </row>
    <row r="794" spans="1:17" x14ac:dyDescent="0.3">
      <c r="A794" s="34">
        <f>IF($B794='Lookup (hidden)'!$F$12,IF($E794='Lookup (hidden)'!$F$13,IF($D794='Lookup (hidden)'!$F$14,IF($F794='Lookup (hidden)'!$F$15,IF($G794='Lookup (hidden)'!$F$16,IF($H794='Lookup (hidden)'!$F$17,1,0),0),0),0),0),0)</f>
        <v>0</v>
      </c>
      <c r="B794" s="60" t="s">
        <v>69</v>
      </c>
      <c r="C794" s="60"/>
      <c r="D794" s="60" t="s">
        <v>37</v>
      </c>
      <c r="E794" s="60" t="s">
        <v>37</v>
      </c>
      <c r="F794" s="152">
        <v>4</v>
      </c>
      <c r="G794" s="60" t="s">
        <v>37</v>
      </c>
      <c r="H794" s="60" t="s">
        <v>72</v>
      </c>
      <c r="I794" s="60" t="s">
        <v>96</v>
      </c>
      <c r="J794" s="61">
        <v>121743</v>
      </c>
      <c r="K794" s="61">
        <v>117079</v>
      </c>
      <c r="L794" s="61">
        <v>121845</v>
      </c>
      <c r="M794" s="61">
        <v>110999</v>
      </c>
      <c r="N794" s="61">
        <v>28853</v>
      </c>
      <c r="O794" s="61">
        <v>46155</v>
      </c>
      <c r="P794" s="61">
        <v>50533</v>
      </c>
      <c r="Q794" s="61">
        <v>46026</v>
      </c>
    </row>
    <row r="795" spans="1:17" x14ac:dyDescent="0.3">
      <c r="A795" s="34">
        <f>IF($B795='Lookup (hidden)'!$F$12,IF($E795='Lookup (hidden)'!$F$13,IF($D795='Lookup (hidden)'!$F$14,IF($F795='Lookup (hidden)'!$F$15,IF($G795='Lookup (hidden)'!$F$16,IF($H795='Lookup (hidden)'!$F$17,1,0),0),0),0),0),0)</f>
        <v>0</v>
      </c>
      <c r="B795" s="60" t="s">
        <v>69</v>
      </c>
      <c r="C795" s="60"/>
      <c r="D795" s="60" t="s">
        <v>37</v>
      </c>
      <c r="E795" s="60" t="s">
        <v>37</v>
      </c>
      <c r="F795" s="152">
        <v>4</v>
      </c>
      <c r="G795" s="60" t="s">
        <v>37</v>
      </c>
      <c r="H795" s="60" t="s">
        <v>72</v>
      </c>
      <c r="I795" s="60" t="s">
        <v>97</v>
      </c>
      <c r="J795" s="61">
        <v>1334</v>
      </c>
      <c r="K795" s="61">
        <v>1388</v>
      </c>
      <c r="L795" s="61">
        <v>1421</v>
      </c>
      <c r="M795" s="61">
        <v>24481</v>
      </c>
      <c r="N795" s="61">
        <v>99706</v>
      </c>
      <c r="O795" s="61">
        <v>95460</v>
      </c>
      <c r="P795" s="61">
        <v>100390</v>
      </c>
      <c r="Q795" s="61">
        <v>113760</v>
      </c>
    </row>
    <row r="796" spans="1:17" x14ac:dyDescent="0.3">
      <c r="A796" s="34">
        <f>IF($B796='Lookup (hidden)'!$F$12,IF($E796='Lookup (hidden)'!$F$13,IF($D796='Lookup (hidden)'!$F$14,IF($F796='Lookup (hidden)'!$F$15,IF($G796='Lookup (hidden)'!$F$16,IF($H796='Lookup (hidden)'!$F$17,1,0),0),0),0),0),0)</f>
        <v>0</v>
      </c>
      <c r="B796" s="60" t="s">
        <v>69</v>
      </c>
      <c r="C796" s="60"/>
      <c r="D796" s="60" t="s">
        <v>37</v>
      </c>
      <c r="E796" s="60" t="s">
        <v>37</v>
      </c>
      <c r="F796" s="152">
        <v>5</v>
      </c>
      <c r="G796" s="60" t="s">
        <v>37</v>
      </c>
      <c r="H796" s="60" t="s">
        <v>72</v>
      </c>
      <c r="I796" s="60" t="s">
        <v>96</v>
      </c>
      <c r="J796" s="61">
        <v>121185</v>
      </c>
      <c r="K796" s="61">
        <v>115366</v>
      </c>
      <c r="L796" s="61">
        <v>120607</v>
      </c>
      <c r="M796" s="61">
        <v>109596</v>
      </c>
      <c r="N796" s="61">
        <v>26157</v>
      </c>
      <c r="O796" s="61">
        <v>42621</v>
      </c>
      <c r="P796" s="61">
        <v>47356</v>
      </c>
      <c r="Q796" s="61">
        <v>42834</v>
      </c>
    </row>
    <row r="797" spans="1:17" x14ac:dyDescent="0.3">
      <c r="A797" s="34">
        <f>IF($B797='Lookup (hidden)'!$F$12,IF($E797='Lookup (hidden)'!$F$13,IF($D797='Lookup (hidden)'!$F$14,IF($F797='Lookup (hidden)'!$F$15,IF($G797='Lookup (hidden)'!$F$16,IF($H797='Lookup (hidden)'!$F$17,1,0),0),0),0),0),0)</f>
        <v>0</v>
      </c>
      <c r="B797" s="60" t="s">
        <v>69</v>
      </c>
      <c r="C797" s="60"/>
      <c r="D797" s="60" t="s">
        <v>37</v>
      </c>
      <c r="E797" s="60" t="s">
        <v>37</v>
      </c>
      <c r="F797" s="152">
        <v>5</v>
      </c>
      <c r="G797" s="60" t="s">
        <v>37</v>
      </c>
      <c r="H797" s="60" t="s">
        <v>72</v>
      </c>
      <c r="I797" s="60" t="s">
        <v>97</v>
      </c>
      <c r="J797" s="61">
        <v>1212</v>
      </c>
      <c r="K797" s="61">
        <v>1218</v>
      </c>
      <c r="L797" s="61">
        <v>1356</v>
      </c>
      <c r="M797" s="61">
        <v>25140</v>
      </c>
      <c r="N797" s="61">
        <v>100089</v>
      </c>
      <c r="O797" s="61">
        <v>97779</v>
      </c>
      <c r="P797" s="61">
        <v>103894</v>
      </c>
      <c r="Q797" s="61">
        <v>115913</v>
      </c>
    </row>
    <row r="798" spans="1:17" x14ac:dyDescent="0.3">
      <c r="A798" s="34">
        <f>IF($B798='Lookup (hidden)'!$F$12,IF($E798='Lookup (hidden)'!$F$13,IF($D798='Lookup (hidden)'!$F$14,IF($F798='Lookup (hidden)'!$F$15,IF($G798='Lookup (hidden)'!$F$16,IF($H798='Lookup (hidden)'!$F$17,1,0),0),0),0),0),0)</f>
        <v>0</v>
      </c>
      <c r="B798" s="60" t="s">
        <v>69</v>
      </c>
      <c r="C798" s="60"/>
      <c r="D798" s="60" t="s">
        <v>37</v>
      </c>
      <c r="E798" s="60" t="s">
        <v>37</v>
      </c>
      <c r="F798" s="152">
        <v>1</v>
      </c>
      <c r="G798" s="60" t="s">
        <v>37</v>
      </c>
      <c r="H798" s="60" t="s">
        <v>76</v>
      </c>
      <c r="I798" s="60" t="s">
        <v>96</v>
      </c>
      <c r="J798" s="61">
        <v>49195</v>
      </c>
      <c r="K798" s="61">
        <v>47452</v>
      </c>
      <c r="L798" s="61">
        <v>48076</v>
      </c>
      <c r="M798" s="61">
        <v>44384</v>
      </c>
      <c r="N798" s="61">
        <v>12516</v>
      </c>
      <c r="O798" s="61">
        <v>16148</v>
      </c>
      <c r="P798" s="61">
        <v>16641</v>
      </c>
      <c r="Q798" s="61">
        <v>15704</v>
      </c>
    </row>
    <row r="799" spans="1:17" x14ac:dyDescent="0.3">
      <c r="A799" s="34">
        <f>IF($B799='Lookup (hidden)'!$F$12,IF($E799='Lookup (hidden)'!$F$13,IF($D799='Lookup (hidden)'!$F$14,IF($F799='Lookup (hidden)'!$F$15,IF($G799='Lookup (hidden)'!$F$16,IF($H799='Lookup (hidden)'!$F$17,1,0),0),0),0),0),0)</f>
        <v>0</v>
      </c>
      <c r="B799" s="60" t="s">
        <v>69</v>
      </c>
      <c r="C799" s="60"/>
      <c r="D799" s="60" t="s">
        <v>37</v>
      </c>
      <c r="E799" s="60" t="s">
        <v>37</v>
      </c>
      <c r="F799" s="152">
        <v>1</v>
      </c>
      <c r="G799" s="60" t="s">
        <v>37</v>
      </c>
      <c r="H799" s="60" t="s">
        <v>76</v>
      </c>
      <c r="I799" s="60" t="s">
        <v>97</v>
      </c>
      <c r="J799" s="61">
        <v>1164</v>
      </c>
      <c r="K799" s="61">
        <v>1185</v>
      </c>
      <c r="L799" s="61">
        <v>1273</v>
      </c>
      <c r="M799" s="61">
        <v>9386</v>
      </c>
      <c r="N799" s="61">
        <v>36325</v>
      </c>
      <c r="O799" s="61">
        <v>33933</v>
      </c>
      <c r="P799" s="61">
        <v>34717</v>
      </c>
      <c r="Q799" s="61">
        <v>36316</v>
      </c>
    </row>
    <row r="800" spans="1:17" x14ac:dyDescent="0.3">
      <c r="A800" s="34">
        <f>IF($B800='Lookup (hidden)'!$F$12,IF($E800='Lookup (hidden)'!$F$13,IF($D800='Lookup (hidden)'!$F$14,IF($F800='Lookup (hidden)'!$F$15,IF($G800='Lookup (hidden)'!$F$16,IF($H800='Lookup (hidden)'!$F$17,1,0),0),0),0),0),0)</f>
        <v>0</v>
      </c>
      <c r="B800" s="60" t="s">
        <v>69</v>
      </c>
      <c r="C800" s="60"/>
      <c r="D800" s="60" t="s">
        <v>37</v>
      </c>
      <c r="E800" s="60" t="s">
        <v>37</v>
      </c>
      <c r="F800" s="152">
        <v>2</v>
      </c>
      <c r="G800" s="60" t="s">
        <v>37</v>
      </c>
      <c r="H800" s="60" t="s">
        <v>76</v>
      </c>
      <c r="I800" s="60" t="s">
        <v>96</v>
      </c>
      <c r="J800" s="61">
        <v>42444</v>
      </c>
      <c r="K800" s="61">
        <v>40476</v>
      </c>
      <c r="L800" s="61">
        <v>41193</v>
      </c>
      <c r="M800" s="61">
        <v>38127</v>
      </c>
      <c r="N800" s="61">
        <v>10277</v>
      </c>
      <c r="O800" s="61">
        <v>13429</v>
      </c>
      <c r="P800" s="61">
        <v>14077</v>
      </c>
      <c r="Q800" s="61">
        <v>13166</v>
      </c>
    </row>
    <row r="801" spans="1:17" x14ac:dyDescent="0.3">
      <c r="A801" s="34">
        <f>IF($B801='Lookup (hidden)'!$F$12,IF($E801='Lookup (hidden)'!$F$13,IF($D801='Lookup (hidden)'!$F$14,IF($F801='Lookup (hidden)'!$F$15,IF($G801='Lookup (hidden)'!$F$16,IF($H801='Lookup (hidden)'!$F$17,1,0),0),0),0),0),0)</f>
        <v>0</v>
      </c>
      <c r="B801" s="60" t="s">
        <v>69</v>
      </c>
      <c r="C801" s="60"/>
      <c r="D801" s="60" t="s">
        <v>37</v>
      </c>
      <c r="E801" s="60" t="s">
        <v>37</v>
      </c>
      <c r="F801" s="152">
        <v>2</v>
      </c>
      <c r="G801" s="60" t="s">
        <v>37</v>
      </c>
      <c r="H801" s="60" t="s">
        <v>76</v>
      </c>
      <c r="I801" s="60" t="s">
        <v>97</v>
      </c>
      <c r="J801" s="61">
        <v>980</v>
      </c>
      <c r="K801" s="61">
        <v>860</v>
      </c>
      <c r="L801" s="61">
        <v>1118</v>
      </c>
      <c r="M801" s="61">
        <v>8597</v>
      </c>
      <c r="N801" s="61">
        <v>32239</v>
      </c>
      <c r="O801" s="61">
        <v>29976</v>
      </c>
      <c r="P801" s="61">
        <v>31047</v>
      </c>
      <c r="Q801" s="61">
        <v>32624</v>
      </c>
    </row>
    <row r="802" spans="1:17" x14ac:dyDescent="0.3">
      <c r="A802" s="34">
        <f>IF($B802='Lookup (hidden)'!$F$12,IF($E802='Lookup (hidden)'!$F$13,IF($D802='Lookup (hidden)'!$F$14,IF($F802='Lookup (hidden)'!$F$15,IF($G802='Lookup (hidden)'!$F$16,IF($H802='Lookup (hidden)'!$F$17,1,0),0),0),0),0),0)</f>
        <v>0</v>
      </c>
      <c r="B802" s="60" t="s">
        <v>69</v>
      </c>
      <c r="C802" s="60"/>
      <c r="D802" s="60" t="s">
        <v>37</v>
      </c>
      <c r="E802" s="60" t="s">
        <v>37</v>
      </c>
      <c r="F802" s="152">
        <v>3</v>
      </c>
      <c r="G802" s="60" t="s">
        <v>37</v>
      </c>
      <c r="H802" s="60" t="s">
        <v>76</v>
      </c>
      <c r="I802" s="60" t="s">
        <v>96</v>
      </c>
      <c r="J802" s="61">
        <v>39186</v>
      </c>
      <c r="K802" s="61">
        <v>37574</v>
      </c>
      <c r="L802" s="61">
        <v>38750</v>
      </c>
      <c r="M802" s="61">
        <v>35810</v>
      </c>
      <c r="N802" s="61">
        <v>9419</v>
      </c>
      <c r="O802" s="61">
        <v>12445</v>
      </c>
      <c r="P802" s="61">
        <v>13079</v>
      </c>
      <c r="Q802" s="61">
        <v>12549</v>
      </c>
    </row>
    <row r="803" spans="1:17" x14ac:dyDescent="0.3">
      <c r="A803" s="34">
        <f>IF($B803='Lookup (hidden)'!$F$12,IF($E803='Lookup (hidden)'!$F$13,IF($D803='Lookup (hidden)'!$F$14,IF($F803='Lookup (hidden)'!$F$15,IF($G803='Lookup (hidden)'!$F$16,IF($H803='Lookup (hidden)'!$F$17,1,0),0),0),0),0),0)</f>
        <v>0</v>
      </c>
      <c r="B803" s="60" t="s">
        <v>69</v>
      </c>
      <c r="C803" s="60"/>
      <c r="D803" s="60" t="s">
        <v>37</v>
      </c>
      <c r="E803" s="60" t="s">
        <v>37</v>
      </c>
      <c r="F803" s="152">
        <v>3</v>
      </c>
      <c r="G803" s="60" t="s">
        <v>37</v>
      </c>
      <c r="H803" s="60" t="s">
        <v>76</v>
      </c>
      <c r="I803" s="60" t="s">
        <v>97</v>
      </c>
      <c r="J803" s="61">
        <v>937</v>
      </c>
      <c r="K803" s="61">
        <v>882</v>
      </c>
      <c r="L803" s="61">
        <v>1094</v>
      </c>
      <c r="M803" s="61">
        <v>7963</v>
      </c>
      <c r="N803" s="61">
        <v>30373</v>
      </c>
      <c r="O803" s="61">
        <v>28210</v>
      </c>
      <c r="P803" s="61">
        <v>29229</v>
      </c>
      <c r="Q803" s="61">
        <v>30979</v>
      </c>
    </row>
    <row r="804" spans="1:17" x14ac:dyDescent="0.3">
      <c r="A804" s="34">
        <f>IF($B804='Lookup (hidden)'!$F$12,IF($E804='Lookup (hidden)'!$F$13,IF($D804='Lookup (hidden)'!$F$14,IF($F804='Lookup (hidden)'!$F$15,IF($G804='Lookup (hidden)'!$F$16,IF($H804='Lookup (hidden)'!$F$17,1,0),0),0),0),0),0)</f>
        <v>0</v>
      </c>
      <c r="B804" s="60" t="s">
        <v>69</v>
      </c>
      <c r="C804" s="60"/>
      <c r="D804" s="60" t="s">
        <v>37</v>
      </c>
      <c r="E804" s="60" t="s">
        <v>37</v>
      </c>
      <c r="F804" s="152">
        <v>4</v>
      </c>
      <c r="G804" s="60" t="s">
        <v>37</v>
      </c>
      <c r="H804" s="60" t="s">
        <v>76</v>
      </c>
      <c r="I804" s="60" t="s">
        <v>96</v>
      </c>
      <c r="J804" s="61">
        <v>37176</v>
      </c>
      <c r="K804" s="61">
        <v>35282</v>
      </c>
      <c r="L804" s="61">
        <v>36642</v>
      </c>
      <c r="M804" s="61">
        <v>33760</v>
      </c>
      <c r="N804" s="61">
        <v>8381</v>
      </c>
      <c r="O804" s="61">
        <v>11148</v>
      </c>
      <c r="P804" s="61">
        <v>11675</v>
      </c>
      <c r="Q804" s="61">
        <v>11216</v>
      </c>
    </row>
    <row r="805" spans="1:17" x14ac:dyDescent="0.3">
      <c r="A805" s="34">
        <f>IF($B805='Lookup (hidden)'!$F$12,IF($E805='Lookup (hidden)'!$F$13,IF($D805='Lookup (hidden)'!$F$14,IF($F805='Lookup (hidden)'!$F$15,IF($G805='Lookup (hidden)'!$F$16,IF($H805='Lookup (hidden)'!$F$17,1,0),0),0),0),0),0)</f>
        <v>0</v>
      </c>
      <c r="B805" s="60" t="s">
        <v>69</v>
      </c>
      <c r="C805" s="60"/>
      <c r="D805" s="60" t="s">
        <v>37</v>
      </c>
      <c r="E805" s="60" t="s">
        <v>37</v>
      </c>
      <c r="F805" s="152">
        <v>4</v>
      </c>
      <c r="G805" s="60" t="s">
        <v>37</v>
      </c>
      <c r="H805" s="60" t="s">
        <v>76</v>
      </c>
      <c r="I805" s="60" t="s">
        <v>97</v>
      </c>
      <c r="J805" s="61">
        <v>876</v>
      </c>
      <c r="K805" s="61">
        <v>818</v>
      </c>
      <c r="L805" s="61">
        <v>1046</v>
      </c>
      <c r="M805" s="61">
        <v>7727</v>
      </c>
      <c r="N805" s="61">
        <v>29434</v>
      </c>
      <c r="O805" s="61">
        <v>27562</v>
      </c>
      <c r="P805" s="61">
        <v>28477</v>
      </c>
      <c r="Q805" s="61">
        <v>30221</v>
      </c>
    </row>
    <row r="806" spans="1:17" x14ac:dyDescent="0.3">
      <c r="A806" s="34">
        <f>IF($B806='Lookup (hidden)'!$F$12,IF($E806='Lookup (hidden)'!$F$13,IF($D806='Lookup (hidden)'!$F$14,IF($F806='Lookup (hidden)'!$F$15,IF($G806='Lookup (hidden)'!$F$16,IF($H806='Lookup (hidden)'!$F$17,1,0),0),0),0),0),0)</f>
        <v>0</v>
      </c>
      <c r="B806" s="60" t="s">
        <v>69</v>
      </c>
      <c r="C806" s="60"/>
      <c r="D806" s="60" t="s">
        <v>37</v>
      </c>
      <c r="E806" s="60" t="s">
        <v>37</v>
      </c>
      <c r="F806" s="152">
        <v>5</v>
      </c>
      <c r="G806" s="60" t="s">
        <v>37</v>
      </c>
      <c r="H806" s="60" t="s">
        <v>76</v>
      </c>
      <c r="I806" s="60" t="s">
        <v>96</v>
      </c>
      <c r="J806" s="61">
        <v>39447</v>
      </c>
      <c r="K806" s="61">
        <v>37368</v>
      </c>
      <c r="L806" s="61">
        <v>38849</v>
      </c>
      <c r="M806" s="61">
        <v>35682</v>
      </c>
      <c r="N806" s="61">
        <v>8638</v>
      </c>
      <c r="O806" s="61">
        <v>10986</v>
      </c>
      <c r="P806" s="61">
        <v>11955</v>
      </c>
      <c r="Q806" s="61">
        <v>11338</v>
      </c>
    </row>
    <row r="807" spans="1:17" x14ac:dyDescent="0.3">
      <c r="A807" s="34">
        <f>IF($B807='Lookup (hidden)'!$F$12,IF($E807='Lookup (hidden)'!$F$13,IF($D807='Lookup (hidden)'!$F$14,IF($F807='Lookup (hidden)'!$F$15,IF($G807='Lookup (hidden)'!$F$16,IF($H807='Lookup (hidden)'!$F$17,1,0),0),0),0),0),0)</f>
        <v>0</v>
      </c>
      <c r="B807" s="60" t="s">
        <v>69</v>
      </c>
      <c r="C807" s="60"/>
      <c r="D807" s="60" t="s">
        <v>37</v>
      </c>
      <c r="E807" s="60" t="s">
        <v>37</v>
      </c>
      <c r="F807" s="152">
        <v>5</v>
      </c>
      <c r="G807" s="60" t="s">
        <v>37</v>
      </c>
      <c r="H807" s="60" t="s">
        <v>76</v>
      </c>
      <c r="I807" s="60" t="s">
        <v>97</v>
      </c>
      <c r="J807" s="61">
        <v>914</v>
      </c>
      <c r="K807" s="61">
        <v>940</v>
      </c>
      <c r="L807" s="61">
        <v>1146</v>
      </c>
      <c r="M807" s="61">
        <v>9368</v>
      </c>
      <c r="N807" s="61">
        <v>31440</v>
      </c>
      <c r="O807" s="61">
        <v>29566</v>
      </c>
      <c r="P807" s="61">
        <v>30514</v>
      </c>
      <c r="Q807" s="61">
        <v>32129</v>
      </c>
    </row>
    <row r="808" spans="1:17" x14ac:dyDescent="0.3">
      <c r="A808" s="34">
        <f>IF($B808='Lookup (hidden)'!$F$12,IF($E808='Lookup (hidden)'!$F$13,IF($D808='Lookup (hidden)'!$F$14,IF($F808='Lookup (hidden)'!$F$15,IF($G808='Lookup (hidden)'!$F$16,IF($H808='Lookup (hidden)'!$F$17,1,0),0),0),0),0),0)</f>
        <v>0</v>
      </c>
      <c r="B808" s="60" t="s">
        <v>69</v>
      </c>
      <c r="C808" s="60"/>
      <c r="D808" s="60" t="s">
        <v>37</v>
      </c>
      <c r="E808" s="60" t="s">
        <v>37</v>
      </c>
      <c r="F808" s="152">
        <v>1</v>
      </c>
      <c r="G808" s="60" t="s">
        <v>37</v>
      </c>
      <c r="H808" s="60" t="s">
        <v>79</v>
      </c>
      <c r="I808" s="60" t="s">
        <v>96</v>
      </c>
      <c r="J808" s="61">
        <v>1611</v>
      </c>
      <c r="K808" s="61">
        <v>1542</v>
      </c>
      <c r="L808" s="61">
        <v>1575</v>
      </c>
      <c r="M808" s="61">
        <v>1534</v>
      </c>
      <c r="N808" s="61">
        <v>513</v>
      </c>
      <c r="O808" s="61">
        <v>766</v>
      </c>
      <c r="P808" s="61">
        <v>932</v>
      </c>
      <c r="Q808" s="61">
        <v>908</v>
      </c>
    </row>
    <row r="809" spans="1:17" x14ac:dyDescent="0.3">
      <c r="A809" s="34">
        <f>IF($B809='Lookup (hidden)'!$F$12,IF($E809='Lookup (hidden)'!$F$13,IF($D809='Lookup (hidden)'!$F$14,IF($F809='Lookup (hidden)'!$F$15,IF($G809='Lookup (hidden)'!$F$16,IF($H809='Lookup (hidden)'!$F$17,1,0),0),0),0),0),0)</f>
        <v>0</v>
      </c>
      <c r="B809" s="60" t="s">
        <v>69</v>
      </c>
      <c r="C809" s="60"/>
      <c r="D809" s="60" t="s">
        <v>37</v>
      </c>
      <c r="E809" s="60" t="s">
        <v>37</v>
      </c>
      <c r="F809" s="152">
        <v>1</v>
      </c>
      <c r="G809" s="60" t="s">
        <v>37</v>
      </c>
      <c r="H809" s="60" t="s">
        <v>79</v>
      </c>
      <c r="I809" s="60" t="s">
        <v>97</v>
      </c>
      <c r="J809" s="61">
        <v>10</v>
      </c>
      <c r="K809" s="61" t="s">
        <v>100</v>
      </c>
      <c r="L809" s="61">
        <v>8</v>
      </c>
      <c r="M809" s="61">
        <v>172</v>
      </c>
      <c r="N809" s="61">
        <v>945</v>
      </c>
      <c r="O809" s="61">
        <v>793</v>
      </c>
      <c r="P809" s="61">
        <v>798</v>
      </c>
      <c r="Q809" s="61">
        <v>925</v>
      </c>
    </row>
    <row r="810" spans="1:17" x14ac:dyDescent="0.3">
      <c r="A810" s="34">
        <f>IF($B810='Lookup (hidden)'!$F$12,IF($E810='Lookup (hidden)'!$F$13,IF($D810='Lookup (hidden)'!$F$14,IF($F810='Lookup (hidden)'!$F$15,IF($G810='Lookup (hidden)'!$F$16,IF($H810='Lookup (hidden)'!$F$17,1,0),0),0),0),0),0)</f>
        <v>0</v>
      </c>
      <c r="B810" s="60" t="s">
        <v>69</v>
      </c>
      <c r="C810" s="60"/>
      <c r="D810" s="60" t="s">
        <v>37</v>
      </c>
      <c r="E810" s="60" t="s">
        <v>37</v>
      </c>
      <c r="F810" s="152">
        <v>2</v>
      </c>
      <c r="G810" s="60" t="s">
        <v>37</v>
      </c>
      <c r="H810" s="60" t="s">
        <v>79</v>
      </c>
      <c r="I810" s="60" t="s">
        <v>96</v>
      </c>
      <c r="J810" s="61">
        <v>1652</v>
      </c>
      <c r="K810" s="61">
        <v>1525</v>
      </c>
      <c r="L810" s="61">
        <v>1650</v>
      </c>
      <c r="M810" s="61">
        <v>1593</v>
      </c>
      <c r="N810" s="61">
        <v>497</v>
      </c>
      <c r="O810" s="61">
        <v>759</v>
      </c>
      <c r="P810" s="61">
        <v>907</v>
      </c>
      <c r="Q810" s="61">
        <v>932</v>
      </c>
    </row>
    <row r="811" spans="1:17" x14ac:dyDescent="0.3">
      <c r="A811" s="34">
        <f>IF($B811='Lookup (hidden)'!$F$12,IF($E811='Lookup (hidden)'!$F$13,IF($D811='Lookup (hidden)'!$F$14,IF($F811='Lookup (hidden)'!$F$15,IF($G811='Lookup (hidden)'!$F$16,IF($H811='Lookup (hidden)'!$F$17,1,0),0),0),0),0),0)</f>
        <v>0</v>
      </c>
      <c r="B811" s="60" t="s">
        <v>69</v>
      </c>
      <c r="C811" s="60"/>
      <c r="D811" s="60" t="s">
        <v>37</v>
      </c>
      <c r="E811" s="60" t="s">
        <v>37</v>
      </c>
      <c r="F811" s="152">
        <v>2</v>
      </c>
      <c r="G811" s="60" t="s">
        <v>37</v>
      </c>
      <c r="H811" s="60" t="s">
        <v>79</v>
      </c>
      <c r="I811" s="60" t="s">
        <v>97</v>
      </c>
      <c r="J811" s="61">
        <v>9</v>
      </c>
      <c r="K811" s="61">
        <v>12</v>
      </c>
      <c r="L811" s="61">
        <v>9</v>
      </c>
      <c r="M811" s="61">
        <v>205</v>
      </c>
      <c r="N811" s="61">
        <v>1106</v>
      </c>
      <c r="O811" s="61">
        <v>935</v>
      </c>
      <c r="P811" s="61">
        <v>948</v>
      </c>
      <c r="Q811" s="61">
        <v>1143</v>
      </c>
    </row>
    <row r="812" spans="1:17" x14ac:dyDescent="0.3">
      <c r="A812" s="34">
        <f>IF($B812='Lookup (hidden)'!$F$12,IF($E812='Lookup (hidden)'!$F$13,IF($D812='Lookup (hidden)'!$F$14,IF($F812='Lookup (hidden)'!$F$15,IF($G812='Lookup (hidden)'!$F$16,IF($H812='Lookup (hidden)'!$F$17,1,0),0),0),0),0),0)</f>
        <v>0</v>
      </c>
      <c r="B812" s="60" t="s">
        <v>69</v>
      </c>
      <c r="C812" s="60"/>
      <c r="D812" s="60" t="s">
        <v>37</v>
      </c>
      <c r="E812" s="60" t="s">
        <v>37</v>
      </c>
      <c r="F812" s="152">
        <v>3</v>
      </c>
      <c r="G812" s="60" t="s">
        <v>37</v>
      </c>
      <c r="H812" s="60" t="s">
        <v>79</v>
      </c>
      <c r="I812" s="60" t="s">
        <v>96</v>
      </c>
      <c r="J812" s="61">
        <v>1745</v>
      </c>
      <c r="K812" s="61">
        <v>1506</v>
      </c>
      <c r="L812" s="61">
        <v>1729</v>
      </c>
      <c r="M812" s="61">
        <v>1565</v>
      </c>
      <c r="N812" s="61">
        <v>501</v>
      </c>
      <c r="O812" s="61">
        <v>756</v>
      </c>
      <c r="P812" s="61">
        <v>979</v>
      </c>
      <c r="Q812" s="61">
        <v>967</v>
      </c>
    </row>
    <row r="813" spans="1:17" x14ac:dyDescent="0.3">
      <c r="A813" s="34">
        <f>IF($B813='Lookup (hidden)'!$F$12,IF($E813='Lookup (hidden)'!$F$13,IF($D813='Lookup (hidden)'!$F$14,IF($F813='Lookup (hidden)'!$F$15,IF($G813='Lookup (hidden)'!$F$16,IF($H813='Lookup (hidden)'!$F$17,1,0),0),0),0),0),0)</f>
        <v>0</v>
      </c>
      <c r="B813" s="60" t="s">
        <v>69</v>
      </c>
      <c r="C813" s="60"/>
      <c r="D813" s="60" t="s">
        <v>37</v>
      </c>
      <c r="E813" s="60" t="s">
        <v>37</v>
      </c>
      <c r="F813" s="152">
        <v>3</v>
      </c>
      <c r="G813" s="60" t="s">
        <v>37</v>
      </c>
      <c r="H813" s="60" t="s">
        <v>79</v>
      </c>
      <c r="I813" s="60" t="s">
        <v>97</v>
      </c>
      <c r="J813" s="61" t="s">
        <v>99</v>
      </c>
      <c r="K813" s="61" t="s">
        <v>99</v>
      </c>
      <c r="L813" s="61">
        <v>10</v>
      </c>
      <c r="M813" s="61">
        <v>219</v>
      </c>
      <c r="N813" s="61">
        <v>1153</v>
      </c>
      <c r="O813" s="61">
        <v>964</v>
      </c>
      <c r="P813" s="61">
        <v>1074</v>
      </c>
      <c r="Q813" s="61">
        <v>1167</v>
      </c>
    </row>
    <row r="814" spans="1:17" x14ac:dyDescent="0.3">
      <c r="A814" s="34">
        <f>IF($B814='Lookup (hidden)'!$F$12,IF($E814='Lookup (hidden)'!$F$13,IF($D814='Lookup (hidden)'!$F$14,IF($F814='Lookup (hidden)'!$F$15,IF($G814='Lookup (hidden)'!$F$16,IF($H814='Lookup (hidden)'!$F$17,1,0),0),0),0),0),0)</f>
        <v>0</v>
      </c>
      <c r="B814" s="60" t="s">
        <v>69</v>
      </c>
      <c r="C814" s="60"/>
      <c r="D814" s="60" t="s">
        <v>37</v>
      </c>
      <c r="E814" s="60" t="s">
        <v>37</v>
      </c>
      <c r="F814" s="152">
        <v>4</v>
      </c>
      <c r="G814" s="60" t="s">
        <v>37</v>
      </c>
      <c r="H814" s="60" t="s">
        <v>79</v>
      </c>
      <c r="I814" s="60" t="s">
        <v>96</v>
      </c>
      <c r="J814" s="61">
        <v>1861</v>
      </c>
      <c r="K814" s="61">
        <v>1779</v>
      </c>
      <c r="L814" s="61">
        <v>2029</v>
      </c>
      <c r="M814" s="61">
        <v>1802</v>
      </c>
      <c r="N814" s="61">
        <v>512</v>
      </c>
      <c r="O814" s="61">
        <v>871</v>
      </c>
      <c r="P814" s="61">
        <v>1060</v>
      </c>
      <c r="Q814" s="61">
        <v>1125</v>
      </c>
    </row>
    <row r="815" spans="1:17" x14ac:dyDescent="0.3">
      <c r="A815" s="34">
        <f>IF($B815='Lookup (hidden)'!$F$12,IF($E815='Lookup (hidden)'!$F$13,IF($D815='Lookup (hidden)'!$F$14,IF($F815='Lookup (hidden)'!$F$15,IF($G815='Lookup (hidden)'!$F$16,IF($H815='Lookup (hidden)'!$F$17,1,0),0),0),0),0),0)</f>
        <v>0</v>
      </c>
      <c r="B815" s="60" t="s">
        <v>69</v>
      </c>
      <c r="C815" s="60"/>
      <c r="D815" s="60" t="s">
        <v>37</v>
      </c>
      <c r="E815" s="60" t="s">
        <v>37</v>
      </c>
      <c r="F815" s="152">
        <v>4</v>
      </c>
      <c r="G815" s="60" t="s">
        <v>37</v>
      </c>
      <c r="H815" s="60" t="s">
        <v>79</v>
      </c>
      <c r="I815" s="60" t="s">
        <v>97</v>
      </c>
      <c r="J815" s="61" t="s">
        <v>100</v>
      </c>
      <c r="K815" s="61">
        <v>17</v>
      </c>
      <c r="L815" s="61">
        <v>13</v>
      </c>
      <c r="M815" s="61">
        <v>261</v>
      </c>
      <c r="N815" s="61">
        <v>1380</v>
      </c>
      <c r="O815" s="61">
        <v>1219</v>
      </c>
      <c r="P815" s="61">
        <v>1341</v>
      </c>
      <c r="Q815" s="61">
        <v>1507</v>
      </c>
    </row>
    <row r="816" spans="1:17" x14ac:dyDescent="0.3">
      <c r="A816" s="34">
        <f>IF($B816='Lookup (hidden)'!$F$12,IF($E816='Lookup (hidden)'!$F$13,IF($D816='Lookup (hidden)'!$F$14,IF($F816='Lookup (hidden)'!$F$15,IF($G816='Lookup (hidden)'!$F$16,IF($H816='Lookup (hidden)'!$F$17,1,0),0),0),0),0),0)</f>
        <v>0</v>
      </c>
      <c r="B816" s="60" t="s">
        <v>69</v>
      </c>
      <c r="C816" s="60"/>
      <c r="D816" s="60" t="s">
        <v>37</v>
      </c>
      <c r="E816" s="60" t="s">
        <v>37</v>
      </c>
      <c r="F816" s="152">
        <v>5</v>
      </c>
      <c r="G816" s="60" t="s">
        <v>37</v>
      </c>
      <c r="H816" s="60" t="s">
        <v>79</v>
      </c>
      <c r="I816" s="60" t="s">
        <v>96</v>
      </c>
      <c r="J816" s="61">
        <v>2257</v>
      </c>
      <c r="K816" s="61">
        <v>2159</v>
      </c>
      <c r="L816" s="61">
        <v>2458</v>
      </c>
      <c r="M816" s="61">
        <v>2219</v>
      </c>
      <c r="N816" s="61">
        <v>610</v>
      </c>
      <c r="O816" s="61">
        <v>936</v>
      </c>
      <c r="P816" s="61">
        <v>1246</v>
      </c>
      <c r="Q816" s="61">
        <v>1190</v>
      </c>
    </row>
    <row r="817" spans="1:17" x14ac:dyDescent="0.3">
      <c r="A817" s="34">
        <f>IF($B817='Lookup (hidden)'!$F$12,IF($E817='Lookup (hidden)'!$F$13,IF($D817='Lookup (hidden)'!$F$14,IF($F817='Lookup (hidden)'!$F$15,IF($G817='Lookup (hidden)'!$F$16,IF($H817='Lookup (hidden)'!$F$17,1,0),0),0),0),0),0)</f>
        <v>0</v>
      </c>
      <c r="B817" s="60" t="s">
        <v>69</v>
      </c>
      <c r="C817" s="60"/>
      <c r="D817" s="60" t="s">
        <v>37</v>
      </c>
      <c r="E817" s="60" t="s">
        <v>37</v>
      </c>
      <c r="F817" s="152">
        <v>5</v>
      </c>
      <c r="G817" s="60" t="s">
        <v>37</v>
      </c>
      <c r="H817" s="60" t="s">
        <v>79</v>
      </c>
      <c r="I817" s="60" t="s">
        <v>97</v>
      </c>
      <c r="J817" s="61">
        <v>9</v>
      </c>
      <c r="K817" s="61">
        <v>10</v>
      </c>
      <c r="L817" s="61">
        <v>15</v>
      </c>
      <c r="M817" s="61">
        <v>366</v>
      </c>
      <c r="N817" s="61">
        <v>1815</v>
      </c>
      <c r="O817" s="61">
        <v>1601</v>
      </c>
      <c r="P817" s="61">
        <v>1737</v>
      </c>
      <c r="Q817" s="61">
        <v>1974</v>
      </c>
    </row>
    <row r="818" spans="1:17" x14ac:dyDescent="0.3">
      <c r="A818" s="34">
        <f>IF($B818='Lookup (hidden)'!$F$12,IF($E818='Lookup (hidden)'!$F$13,IF($D818='Lookup (hidden)'!$F$14,IF($F818='Lookup (hidden)'!$F$15,IF($G818='Lookup (hidden)'!$F$16,IF($H818='Lookup (hidden)'!$F$17,1,0),0),0),0),0),0)</f>
        <v>0</v>
      </c>
      <c r="B818" s="60" t="s">
        <v>80</v>
      </c>
      <c r="C818" s="60"/>
      <c r="D818" s="60" t="s">
        <v>37</v>
      </c>
      <c r="E818" s="60" t="s">
        <v>37</v>
      </c>
      <c r="F818" s="60" t="s">
        <v>37</v>
      </c>
      <c r="G818" s="60" t="s">
        <v>63</v>
      </c>
      <c r="H818" s="60" t="s">
        <v>72</v>
      </c>
      <c r="I818" s="60" t="s">
        <v>96</v>
      </c>
      <c r="J818" s="61">
        <v>37162</v>
      </c>
      <c r="K818" s="61">
        <v>36308</v>
      </c>
      <c r="L818" s="61">
        <v>37465</v>
      </c>
      <c r="M818" s="61">
        <v>37002</v>
      </c>
      <c r="N818" s="61">
        <v>21148</v>
      </c>
      <c r="O818" s="61">
        <v>28446</v>
      </c>
      <c r="P818" s="61">
        <v>28622</v>
      </c>
      <c r="Q818" s="61">
        <v>29430</v>
      </c>
    </row>
    <row r="819" spans="1:17" x14ac:dyDescent="0.3">
      <c r="A819" s="34">
        <f>IF($B819='Lookup (hidden)'!$F$12,IF($E819='Lookup (hidden)'!$F$13,IF($D819='Lookup (hidden)'!$F$14,IF($F819='Lookup (hidden)'!$F$15,IF($G819='Lookup (hidden)'!$F$16,IF($H819='Lookup (hidden)'!$F$17,1,0),0),0),0),0),0)</f>
        <v>0</v>
      </c>
      <c r="B819" s="60" t="s">
        <v>80</v>
      </c>
      <c r="C819" s="60"/>
      <c r="D819" s="60" t="s">
        <v>37</v>
      </c>
      <c r="E819" s="60" t="s">
        <v>37</v>
      </c>
      <c r="F819" s="60" t="s">
        <v>37</v>
      </c>
      <c r="G819" s="60" t="s">
        <v>63</v>
      </c>
      <c r="H819" s="60" t="s">
        <v>72</v>
      </c>
      <c r="I819" s="60" t="s">
        <v>97</v>
      </c>
      <c r="J819" s="61">
        <v>1938</v>
      </c>
      <c r="K819" s="61">
        <v>1957</v>
      </c>
      <c r="L819" s="61">
        <v>2041</v>
      </c>
      <c r="M819" s="61">
        <v>4567</v>
      </c>
      <c r="N819" s="61">
        <v>19591</v>
      </c>
      <c r="O819" s="61">
        <v>13820</v>
      </c>
      <c r="P819" s="61">
        <v>15902</v>
      </c>
      <c r="Q819" s="61">
        <v>17049</v>
      </c>
    </row>
    <row r="820" spans="1:17" x14ac:dyDescent="0.3">
      <c r="A820" s="34">
        <f>IF($B820='Lookup (hidden)'!$F$12,IF($E820='Lookup (hidden)'!$F$13,IF($D820='Lookup (hidden)'!$F$14,IF($F820='Lookup (hidden)'!$F$15,IF($G820='Lookup (hidden)'!$F$16,IF($H820='Lookup (hidden)'!$F$17,1,0),0),0),0),0),0)</f>
        <v>0</v>
      </c>
      <c r="B820" s="60" t="s">
        <v>80</v>
      </c>
      <c r="C820" s="60"/>
      <c r="D820" s="60" t="s">
        <v>37</v>
      </c>
      <c r="E820" s="60" t="s">
        <v>37</v>
      </c>
      <c r="F820" s="60" t="s">
        <v>37</v>
      </c>
      <c r="G820" s="60" t="s">
        <v>64</v>
      </c>
      <c r="H820" s="60" t="s">
        <v>72</v>
      </c>
      <c r="I820" s="60" t="s">
        <v>96</v>
      </c>
      <c r="J820" s="61">
        <v>218504</v>
      </c>
      <c r="K820" s="61">
        <v>216279</v>
      </c>
      <c r="L820" s="61">
        <v>221039</v>
      </c>
      <c r="M820" s="61">
        <v>220061</v>
      </c>
      <c r="N820" s="61">
        <v>118173</v>
      </c>
      <c r="O820" s="61">
        <v>167089</v>
      </c>
      <c r="P820" s="61">
        <v>165248</v>
      </c>
      <c r="Q820" s="61">
        <v>172283</v>
      </c>
    </row>
    <row r="821" spans="1:17" x14ac:dyDescent="0.3">
      <c r="A821" s="34">
        <f>IF($B821='Lookup (hidden)'!$F$12,IF($E821='Lookup (hidden)'!$F$13,IF($D821='Lookup (hidden)'!$F$14,IF($F821='Lookup (hidden)'!$F$15,IF($G821='Lookup (hidden)'!$F$16,IF($H821='Lookup (hidden)'!$F$17,1,0),0),0),0),0),0)</f>
        <v>0</v>
      </c>
      <c r="B821" s="60" t="s">
        <v>80</v>
      </c>
      <c r="C821" s="60"/>
      <c r="D821" s="60" t="s">
        <v>37</v>
      </c>
      <c r="E821" s="60" t="s">
        <v>37</v>
      </c>
      <c r="F821" s="60" t="s">
        <v>37</v>
      </c>
      <c r="G821" s="60" t="s">
        <v>64</v>
      </c>
      <c r="H821" s="60" t="s">
        <v>72</v>
      </c>
      <c r="I821" s="60" t="s">
        <v>97</v>
      </c>
      <c r="J821" s="61">
        <v>12099</v>
      </c>
      <c r="K821" s="61">
        <v>13871</v>
      </c>
      <c r="L821" s="61">
        <v>14202</v>
      </c>
      <c r="M821" s="61">
        <v>32064</v>
      </c>
      <c r="N821" s="61">
        <v>135652</v>
      </c>
      <c r="O821" s="61">
        <v>100329</v>
      </c>
      <c r="P821" s="61">
        <v>113501</v>
      </c>
      <c r="Q821" s="61">
        <v>123246</v>
      </c>
    </row>
    <row r="822" spans="1:17" x14ac:dyDescent="0.3">
      <c r="A822" s="34">
        <f>IF($B822='Lookup (hidden)'!$F$12,IF($E822='Lookup (hidden)'!$F$13,IF($D822='Lookup (hidden)'!$F$14,IF($F822='Lookup (hidden)'!$F$15,IF($G822='Lookup (hidden)'!$F$16,IF($H822='Lookup (hidden)'!$F$17,1,0),0),0),0),0),0)</f>
        <v>0</v>
      </c>
      <c r="B822" s="60" t="s">
        <v>80</v>
      </c>
      <c r="C822" s="60"/>
      <c r="D822" s="60" t="s">
        <v>37</v>
      </c>
      <c r="E822" s="60" t="s">
        <v>37</v>
      </c>
      <c r="F822" s="60" t="s">
        <v>37</v>
      </c>
      <c r="G822" s="60" t="s">
        <v>63</v>
      </c>
      <c r="H822" s="60" t="s">
        <v>76</v>
      </c>
      <c r="I822" s="60" t="s">
        <v>96</v>
      </c>
      <c r="J822" s="61">
        <v>7141</v>
      </c>
      <c r="K822" s="61">
        <v>6869</v>
      </c>
      <c r="L822" s="61">
        <v>6977</v>
      </c>
      <c r="M822" s="61">
        <v>6866</v>
      </c>
      <c r="N822" s="61">
        <v>3648</v>
      </c>
      <c r="O822" s="61">
        <v>4225</v>
      </c>
      <c r="P822" s="61">
        <v>4336</v>
      </c>
      <c r="Q822" s="61">
        <v>4457</v>
      </c>
    </row>
    <row r="823" spans="1:17" x14ac:dyDescent="0.3">
      <c r="A823" s="34">
        <f>IF($B823='Lookup (hidden)'!$F$12,IF($E823='Lookup (hidden)'!$F$13,IF($D823='Lookup (hidden)'!$F$14,IF($F823='Lookup (hidden)'!$F$15,IF($G823='Lookup (hidden)'!$F$16,IF($H823='Lookup (hidden)'!$F$17,1,0),0),0),0),0),0)</f>
        <v>0</v>
      </c>
      <c r="B823" s="60" t="s">
        <v>80</v>
      </c>
      <c r="C823" s="60"/>
      <c r="D823" s="60" t="s">
        <v>37</v>
      </c>
      <c r="E823" s="60" t="s">
        <v>37</v>
      </c>
      <c r="F823" s="60" t="s">
        <v>37</v>
      </c>
      <c r="G823" s="60" t="s">
        <v>63</v>
      </c>
      <c r="H823" s="60" t="s">
        <v>76</v>
      </c>
      <c r="I823" s="60" t="s">
        <v>97</v>
      </c>
      <c r="J823" s="61">
        <v>1126</v>
      </c>
      <c r="K823" s="61">
        <v>1119</v>
      </c>
      <c r="L823" s="61">
        <v>1199</v>
      </c>
      <c r="M823" s="61">
        <v>1834</v>
      </c>
      <c r="N823" s="61">
        <v>5484</v>
      </c>
      <c r="O823" s="61">
        <v>4868</v>
      </c>
      <c r="P823" s="61">
        <v>4963</v>
      </c>
      <c r="Q823" s="61">
        <v>5213</v>
      </c>
    </row>
    <row r="824" spans="1:17" x14ac:dyDescent="0.3">
      <c r="A824" s="34">
        <f>IF($B824='Lookup (hidden)'!$F$12,IF($E824='Lookup (hidden)'!$F$13,IF($D824='Lookup (hidden)'!$F$14,IF($F824='Lookup (hidden)'!$F$15,IF($G824='Lookup (hidden)'!$F$16,IF($H824='Lookup (hidden)'!$F$17,1,0),0),0),0),0),0)</f>
        <v>0</v>
      </c>
      <c r="B824" s="60" t="s">
        <v>80</v>
      </c>
      <c r="C824" s="60"/>
      <c r="D824" s="60" t="s">
        <v>37</v>
      </c>
      <c r="E824" s="60" t="s">
        <v>37</v>
      </c>
      <c r="F824" s="60" t="s">
        <v>37</v>
      </c>
      <c r="G824" s="60" t="s">
        <v>64</v>
      </c>
      <c r="H824" s="60" t="s">
        <v>76</v>
      </c>
      <c r="I824" s="60" t="s">
        <v>96</v>
      </c>
      <c r="J824" s="61">
        <v>48431</v>
      </c>
      <c r="K824" s="61">
        <v>47009</v>
      </c>
      <c r="L824" s="61">
        <v>48164</v>
      </c>
      <c r="M824" s="61">
        <v>47119</v>
      </c>
      <c r="N824" s="61">
        <v>22894</v>
      </c>
      <c r="O824" s="61">
        <v>27749</v>
      </c>
      <c r="P824" s="61">
        <v>28495</v>
      </c>
      <c r="Q824" s="61">
        <v>28247</v>
      </c>
    </row>
    <row r="825" spans="1:17" x14ac:dyDescent="0.3">
      <c r="A825" s="34">
        <f>IF($B825='Lookup (hidden)'!$F$12,IF($E825='Lookup (hidden)'!$F$13,IF($D825='Lookup (hidden)'!$F$14,IF($F825='Lookup (hidden)'!$F$15,IF($G825='Lookup (hidden)'!$F$16,IF($H825='Lookup (hidden)'!$F$17,1,0),0),0),0),0),0)</f>
        <v>0</v>
      </c>
      <c r="B825" s="60" t="s">
        <v>80</v>
      </c>
      <c r="C825" s="60"/>
      <c r="D825" s="60" t="s">
        <v>37</v>
      </c>
      <c r="E825" s="60" t="s">
        <v>37</v>
      </c>
      <c r="F825" s="60" t="s">
        <v>37</v>
      </c>
      <c r="G825" s="60" t="s">
        <v>64</v>
      </c>
      <c r="H825" s="60" t="s">
        <v>76</v>
      </c>
      <c r="I825" s="60" t="s">
        <v>97</v>
      </c>
      <c r="J825" s="61">
        <v>3848</v>
      </c>
      <c r="K825" s="61">
        <v>3828</v>
      </c>
      <c r="L825" s="61">
        <v>3963</v>
      </c>
      <c r="M825" s="61">
        <v>8506</v>
      </c>
      <c r="N825" s="61">
        <v>34613</v>
      </c>
      <c r="O825" s="61">
        <v>29682</v>
      </c>
      <c r="P825" s="61">
        <v>31525</v>
      </c>
      <c r="Q825" s="61">
        <v>34457</v>
      </c>
    </row>
    <row r="826" spans="1:17" x14ac:dyDescent="0.3">
      <c r="A826" s="34">
        <f>IF($B826='Lookup (hidden)'!$F$12,IF($E826='Lookup (hidden)'!$F$13,IF($D826='Lookup (hidden)'!$F$14,IF($F826='Lookup (hidden)'!$F$15,IF($G826='Lookup (hidden)'!$F$16,IF($H826='Lookup (hidden)'!$F$17,1,0),0),0),0),0),0)</f>
        <v>0</v>
      </c>
      <c r="B826" s="60" t="s">
        <v>80</v>
      </c>
      <c r="C826" s="60"/>
      <c r="D826" s="60" t="s">
        <v>37</v>
      </c>
      <c r="E826" s="60" t="s">
        <v>37</v>
      </c>
      <c r="F826" s="60" t="s">
        <v>37</v>
      </c>
      <c r="G826" s="60" t="s">
        <v>63</v>
      </c>
      <c r="H826" s="60" t="s">
        <v>79</v>
      </c>
      <c r="I826" s="60" t="s">
        <v>96</v>
      </c>
      <c r="J826" s="61">
        <v>429</v>
      </c>
      <c r="K826" s="61">
        <v>357</v>
      </c>
      <c r="L826" s="61">
        <v>426</v>
      </c>
      <c r="M826" s="61">
        <v>386</v>
      </c>
      <c r="N826" s="61">
        <v>162</v>
      </c>
      <c r="O826" s="61">
        <v>304</v>
      </c>
      <c r="P826" s="61">
        <v>290</v>
      </c>
      <c r="Q826" s="61">
        <v>332</v>
      </c>
    </row>
    <row r="827" spans="1:17" x14ac:dyDescent="0.3">
      <c r="A827" s="34">
        <f>IF($B827='Lookup (hidden)'!$F$12,IF($E827='Lookup (hidden)'!$F$13,IF($D827='Lookup (hidden)'!$F$14,IF($F827='Lookup (hidden)'!$F$15,IF($G827='Lookup (hidden)'!$F$16,IF($H827='Lookup (hidden)'!$F$17,1,0),0),0),0),0),0)</f>
        <v>0</v>
      </c>
      <c r="B827" s="60" t="s">
        <v>80</v>
      </c>
      <c r="C827" s="60"/>
      <c r="D827" s="60" t="s">
        <v>37</v>
      </c>
      <c r="E827" s="60" t="s">
        <v>37</v>
      </c>
      <c r="F827" s="60" t="s">
        <v>37</v>
      </c>
      <c r="G827" s="60" t="s">
        <v>63</v>
      </c>
      <c r="H827" s="60" t="s">
        <v>79</v>
      </c>
      <c r="I827" s="60" t="s">
        <v>97</v>
      </c>
      <c r="J827" s="61">
        <v>36</v>
      </c>
      <c r="K827" s="61">
        <v>38</v>
      </c>
      <c r="L827" s="61">
        <v>51</v>
      </c>
      <c r="M827" s="61">
        <v>90</v>
      </c>
      <c r="N827" s="61">
        <v>348</v>
      </c>
      <c r="O827" s="61">
        <v>198</v>
      </c>
      <c r="P827" s="61">
        <v>240</v>
      </c>
      <c r="Q827" s="61">
        <v>234</v>
      </c>
    </row>
    <row r="828" spans="1:17" x14ac:dyDescent="0.3">
      <c r="A828" s="34">
        <f>IF($B828='Lookup (hidden)'!$F$12,IF($E828='Lookup (hidden)'!$F$13,IF($D828='Lookup (hidden)'!$F$14,IF($F828='Lookup (hidden)'!$F$15,IF($G828='Lookup (hidden)'!$F$16,IF($H828='Lookup (hidden)'!$F$17,1,0),0),0),0),0),0)</f>
        <v>0</v>
      </c>
      <c r="B828" s="60" t="s">
        <v>80</v>
      </c>
      <c r="C828" s="60"/>
      <c r="D828" s="60" t="s">
        <v>37</v>
      </c>
      <c r="E828" s="60" t="s">
        <v>37</v>
      </c>
      <c r="F828" s="60" t="s">
        <v>37</v>
      </c>
      <c r="G828" s="60" t="s">
        <v>64</v>
      </c>
      <c r="H828" s="60" t="s">
        <v>79</v>
      </c>
      <c r="I828" s="60" t="s">
        <v>96</v>
      </c>
      <c r="J828" s="61">
        <v>3973</v>
      </c>
      <c r="K828" s="61">
        <v>3493</v>
      </c>
      <c r="L828" s="61">
        <v>3923</v>
      </c>
      <c r="M828" s="61">
        <v>3783</v>
      </c>
      <c r="N828" s="61">
        <v>1486</v>
      </c>
      <c r="O828" s="61">
        <v>2681</v>
      </c>
      <c r="P828" s="61">
        <v>3045</v>
      </c>
      <c r="Q828" s="61">
        <v>3678</v>
      </c>
    </row>
    <row r="829" spans="1:17" x14ac:dyDescent="0.3">
      <c r="A829" s="34">
        <f>IF($B829='Lookup (hidden)'!$F$12,IF($E829='Lookup (hidden)'!$F$13,IF($D829='Lookup (hidden)'!$F$14,IF($F829='Lookup (hidden)'!$F$15,IF($G829='Lookup (hidden)'!$F$16,IF($H829='Lookup (hidden)'!$F$17,1,0),0),0),0),0),0)</f>
        <v>0</v>
      </c>
      <c r="B829" s="60" t="s">
        <v>80</v>
      </c>
      <c r="C829" s="60"/>
      <c r="D829" s="60" t="s">
        <v>37</v>
      </c>
      <c r="E829" s="60" t="s">
        <v>37</v>
      </c>
      <c r="F829" s="60" t="s">
        <v>37</v>
      </c>
      <c r="G829" s="60" t="s">
        <v>64</v>
      </c>
      <c r="H829" s="60" t="s">
        <v>79</v>
      </c>
      <c r="I829" s="60" t="s">
        <v>97</v>
      </c>
      <c r="J829" s="61">
        <v>156</v>
      </c>
      <c r="K829" s="61">
        <v>151</v>
      </c>
      <c r="L829" s="61">
        <v>190</v>
      </c>
      <c r="M829" s="61">
        <v>656</v>
      </c>
      <c r="N829" s="61">
        <v>2859</v>
      </c>
      <c r="O829" s="61">
        <v>1913</v>
      </c>
      <c r="P829" s="61">
        <v>2198</v>
      </c>
      <c r="Q829" s="61">
        <v>2323</v>
      </c>
    </row>
    <row r="830" spans="1:17" x14ac:dyDescent="0.3">
      <c r="A830" s="34">
        <f>IF($B830='Lookup (hidden)'!$F$12,IF($E830='Lookup (hidden)'!$F$13,IF($D830='Lookup (hidden)'!$F$14,IF($F830='Lookup (hidden)'!$F$15,IF($G830='Lookup (hidden)'!$F$16,IF($H830='Lookup (hidden)'!$F$17,1,0),0),0),0),0),0)</f>
        <v>0</v>
      </c>
      <c r="B830" s="60" t="s">
        <v>82</v>
      </c>
      <c r="C830" s="60"/>
      <c r="D830" s="60" t="s">
        <v>37</v>
      </c>
      <c r="E830" s="60" t="s">
        <v>37</v>
      </c>
      <c r="F830" s="60" t="s">
        <v>37</v>
      </c>
      <c r="G830" s="60" t="s">
        <v>63</v>
      </c>
      <c r="H830" s="60" t="s">
        <v>72</v>
      </c>
      <c r="I830" s="60" t="s">
        <v>96</v>
      </c>
      <c r="J830" s="61">
        <v>27361</v>
      </c>
      <c r="K830" s="61">
        <v>27162</v>
      </c>
      <c r="L830" s="61">
        <v>27862</v>
      </c>
      <c r="M830" s="61">
        <v>25999</v>
      </c>
      <c r="N830" s="61">
        <v>8263</v>
      </c>
      <c r="O830" s="61">
        <v>10384</v>
      </c>
      <c r="P830" s="61">
        <v>11279</v>
      </c>
      <c r="Q830" s="61">
        <v>12170</v>
      </c>
    </row>
    <row r="831" spans="1:17" x14ac:dyDescent="0.3">
      <c r="A831" s="34">
        <f>IF($B831='Lookup (hidden)'!$F$12,IF($E831='Lookup (hidden)'!$F$13,IF($D831='Lookup (hidden)'!$F$14,IF($F831='Lookup (hidden)'!$F$15,IF($G831='Lookup (hidden)'!$F$16,IF($H831='Lookup (hidden)'!$F$17,1,0),0),0),0),0),0)</f>
        <v>0</v>
      </c>
      <c r="B831" s="60" t="s">
        <v>82</v>
      </c>
      <c r="C831" s="60"/>
      <c r="D831" s="60" t="s">
        <v>37</v>
      </c>
      <c r="E831" s="60" t="s">
        <v>37</v>
      </c>
      <c r="F831" s="60" t="s">
        <v>37</v>
      </c>
      <c r="G831" s="60" t="s">
        <v>63</v>
      </c>
      <c r="H831" s="60" t="s">
        <v>72</v>
      </c>
      <c r="I831" s="60" t="s">
        <v>97</v>
      </c>
      <c r="J831" s="61">
        <v>206</v>
      </c>
      <c r="K831" s="61">
        <v>256</v>
      </c>
      <c r="L831" s="61">
        <v>277</v>
      </c>
      <c r="M831" s="61">
        <v>6136</v>
      </c>
      <c r="N831" s="61">
        <v>24396</v>
      </c>
      <c r="O831" s="61">
        <v>23141</v>
      </c>
      <c r="P831" s="61">
        <v>24622</v>
      </c>
      <c r="Q831" s="61">
        <v>25741</v>
      </c>
    </row>
    <row r="832" spans="1:17" x14ac:dyDescent="0.3">
      <c r="A832" s="34">
        <f>IF($B832='Lookup (hidden)'!$F$12,IF($E832='Lookup (hidden)'!$F$13,IF($D832='Lookup (hidden)'!$F$14,IF($F832='Lookup (hidden)'!$F$15,IF($G832='Lookup (hidden)'!$F$16,IF($H832='Lookup (hidden)'!$F$17,1,0),0),0),0),0),0)</f>
        <v>0</v>
      </c>
      <c r="B832" s="60" t="s">
        <v>82</v>
      </c>
      <c r="C832" s="60"/>
      <c r="D832" s="60" t="s">
        <v>37</v>
      </c>
      <c r="E832" s="60" t="s">
        <v>37</v>
      </c>
      <c r="F832" s="60" t="s">
        <v>37</v>
      </c>
      <c r="G832" s="60" t="s">
        <v>64</v>
      </c>
      <c r="H832" s="60" t="s">
        <v>72</v>
      </c>
      <c r="I832" s="60" t="s">
        <v>96</v>
      </c>
      <c r="J832" s="61">
        <v>210734</v>
      </c>
      <c r="K832" s="61">
        <v>210055</v>
      </c>
      <c r="L832" s="61">
        <v>213241</v>
      </c>
      <c r="M832" s="61">
        <v>201383</v>
      </c>
      <c r="N832" s="61">
        <v>61613</v>
      </c>
      <c r="O832" s="61">
        <v>76371</v>
      </c>
      <c r="P832" s="61">
        <v>78703</v>
      </c>
      <c r="Q832" s="61">
        <v>85573</v>
      </c>
    </row>
    <row r="833" spans="1:17" x14ac:dyDescent="0.3">
      <c r="A833" s="34">
        <f>IF($B833='Lookup (hidden)'!$F$12,IF($E833='Lookup (hidden)'!$F$13,IF($D833='Lookup (hidden)'!$F$14,IF($F833='Lookup (hidden)'!$F$15,IF($G833='Lookup (hidden)'!$F$16,IF($H833='Lookup (hidden)'!$F$17,1,0),0),0),0),0),0)</f>
        <v>0</v>
      </c>
      <c r="B833" s="60" t="s">
        <v>82</v>
      </c>
      <c r="C833" s="60"/>
      <c r="D833" s="60" t="s">
        <v>37</v>
      </c>
      <c r="E833" s="60" t="s">
        <v>37</v>
      </c>
      <c r="F833" s="60" t="s">
        <v>37</v>
      </c>
      <c r="G833" s="60" t="s">
        <v>64</v>
      </c>
      <c r="H833" s="60" t="s">
        <v>72</v>
      </c>
      <c r="I833" s="60" t="s">
        <v>97</v>
      </c>
      <c r="J833" s="61">
        <v>2150</v>
      </c>
      <c r="K833" s="61">
        <v>2678</v>
      </c>
      <c r="L833" s="61">
        <v>3371</v>
      </c>
      <c r="M833" s="61">
        <v>46201</v>
      </c>
      <c r="N833" s="61">
        <v>198264</v>
      </c>
      <c r="O833" s="61">
        <v>189074</v>
      </c>
      <c r="P833" s="61">
        <v>201218</v>
      </c>
      <c r="Q833" s="61">
        <v>210939</v>
      </c>
    </row>
    <row r="834" spans="1:17" x14ac:dyDescent="0.3">
      <c r="A834" s="34">
        <f>IF($B834='Lookup (hidden)'!$F$12,IF($E834='Lookup (hidden)'!$F$13,IF($D834='Lookup (hidden)'!$F$14,IF($F834='Lookup (hidden)'!$F$15,IF($G834='Lookup (hidden)'!$F$16,IF($H834='Lookup (hidden)'!$F$17,1,0),0),0),0),0),0)</f>
        <v>0</v>
      </c>
      <c r="B834" s="60" t="s">
        <v>82</v>
      </c>
      <c r="C834" s="60"/>
      <c r="D834" s="60" t="s">
        <v>37</v>
      </c>
      <c r="E834" s="60" t="s">
        <v>37</v>
      </c>
      <c r="F834" s="60" t="s">
        <v>37</v>
      </c>
      <c r="G834" s="60" t="s">
        <v>63</v>
      </c>
      <c r="H834" s="60" t="s">
        <v>76</v>
      </c>
      <c r="I834" s="60" t="s">
        <v>96</v>
      </c>
      <c r="J834" s="61">
        <v>5125</v>
      </c>
      <c r="K834" s="61">
        <v>4690</v>
      </c>
      <c r="L834" s="61">
        <v>4702</v>
      </c>
      <c r="M834" s="61">
        <v>4568</v>
      </c>
      <c r="N834" s="61">
        <v>1682</v>
      </c>
      <c r="O834" s="61">
        <v>1947</v>
      </c>
      <c r="P834" s="61">
        <v>2164</v>
      </c>
      <c r="Q834" s="61">
        <v>2239</v>
      </c>
    </row>
    <row r="835" spans="1:17" x14ac:dyDescent="0.3">
      <c r="A835" s="34">
        <f>IF($B835='Lookup (hidden)'!$F$12,IF($E835='Lookup (hidden)'!$F$13,IF($D835='Lookup (hidden)'!$F$14,IF($F835='Lookup (hidden)'!$F$15,IF($G835='Lookup (hidden)'!$F$16,IF($H835='Lookup (hidden)'!$F$17,1,0),0),0),0),0),0)</f>
        <v>0</v>
      </c>
      <c r="B835" s="60" t="s">
        <v>82</v>
      </c>
      <c r="C835" s="60"/>
      <c r="D835" s="60" t="s">
        <v>37</v>
      </c>
      <c r="E835" s="60" t="s">
        <v>37</v>
      </c>
      <c r="F835" s="60" t="s">
        <v>37</v>
      </c>
      <c r="G835" s="60" t="s">
        <v>63</v>
      </c>
      <c r="H835" s="60" t="s">
        <v>76</v>
      </c>
      <c r="I835" s="60" t="s">
        <v>97</v>
      </c>
      <c r="J835" s="61">
        <v>298</v>
      </c>
      <c r="K835" s="61">
        <v>248</v>
      </c>
      <c r="L835" s="61">
        <v>320</v>
      </c>
      <c r="M835" s="61">
        <v>980</v>
      </c>
      <c r="N835" s="61">
        <v>3946</v>
      </c>
      <c r="O835" s="61">
        <v>3426</v>
      </c>
      <c r="P835" s="61">
        <v>3677</v>
      </c>
      <c r="Q835" s="61">
        <v>4012</v>
      </c>
    </row>
    <row r="836" spans="1:17" x14ac:dyDescent="0.3">
      <c r="A836" s="34">
        <f>IF($B836='Lookup (hidden)'!$F$12,IF($E836='Lookup (hidden)'!$F$13,IF($D836='Lookup (hidden)'!$F$14,IF($F836='Lookup (hidden)'!$F$15,IF($G836='Lookup (hidden)'!$F$16,IF($H836='Lookup (hidden)'!$F$17,1,0),0),0),0),0),0)</f>
        <v>0</v>
      </c>
      <c r="B836" s="60" t="s">
        <v>82</v>
      </c>
      <c r="C836" s="60"/>
      <c r="D836" s="60" t="s">
        <v>37</v>
      </c>
      <c r="E836" s="60" t="s">
        <v>37</v>
      </c>
      <c r="F836" s="60" t="s">
        <v>37</v>
      </c>
      <c r="G836" s="60" t="s">
        <v>64</v>
      </c>
      <c r="H836" s="60" t="s">
        <v>76</v>
      </c>
      <c r="I836" s="60" t="s">
        <v>96</v>
      </c>
      <c r="J836" s="61">
        <v>52226</v>
      </c>
      <c r="K836" s="61">
        <v>49790</v>
      </c>
      <c r="L836" s="61">
        <v>51068</v>
      </c>
      <c r="M836" s="61">
        <v>48670</v>
      </c>
      <c r="N836" s="61">
        <v>19060</v>
      </c>
      <c r="O836" s="61">
        <v>22564</v>
      </c>
      <c r="P836" s="61">
        <v>23321</v>
      </c>
      <c r="Q836" s="61">
        <v>23979</v>
      </c>
    </row>
    <row r="837" spans="1:17" x14ac:dyDescent="0.3">
      <c r="A837" s="34">
        <f>IF($B837='Lookup (hidden)'!$F$12,IF($E837='Lookup (hidden)'!$F$13,IF($D837='Lookup (hidden)'!$F$14,IF($F837='Lookup (hidden)'!$F$15,IF($G837='Lookup (hidden)'!$F$16,IF($H837='Lookup (hidden)'!$F$17,1,0),0),0),0),0),0)</f>
        <v>0</v>
      </c>
      <c r="B837" s="60" t="s">
        <v>82</v>
      </c>
      <c r="C837" s="60"/>
      <c r="D837" s="60" t="s">
        <v>37</v>
      </c>
      <c r="E837" s="60" t="s">
        <v>37</v>
      </c>
      <c r="F837" s="60" t="s">
        <v>37</v>
      </c>
      <c r="G837" s="60" t="s">
        <v>64</v>
      </c>
      <c r="H837" s="60" t="s">
        <v>76</v>
      </c>
      <c r="I837" s="60" t="s">
        <v>97</v>
      </c>
      <c r="J837" s="61">
        <v>1041</v>
      </c>
      <c r="K837" s="61">
        <v>1119</v>
      </c>
      <c r="L837" s="61">
        <v>1225</v>
      </c>
      <c r="M837" s="61">
        <v>9906</v>
      </c>
      <c r="N837" s="61">
        <v>39379</v>
      </c>
      <c r="O837" s="61">
        <v>35913</v>
      </c>
      <c r="P837" s="61">
        <v>37346</v>
      </c>
      <c r="Q837" s="61">
        <v>38603</v>
      </c>
    </row>
    <row r="838" spans="1:17" x14ac:dyDescent="0.3">
      <c r="A838" s="34">
        <f>IF($B838='Lookup (hidden)'!$F$12,IF($E838='Lookup (hidden)'!$F$13,IF($D838='Lookup (hidden)'!$F$14,IF($F838='Lookup (hidden)'!$F$15,IF($G838='Lookup (hidden)'!$F$16,IF($H838='Lookup (hidden)'!$F$17,1,0),0),0),0),0),0)</f>
        <v>0</v>
      </c>
      <c r="B838" s="60" t="s">
        <v>82</v>
      </c>
      <c r="C838" s="60"/>
      <c r="D838" s="60" t="s">
        <v>37</v>
      </c>
      <c r="E838" s="60" t="s">
        <v>37</v>
      </c>
      <c r="F838" s="60" t="s">
        <v>37</v>
      </c>
      <c r="G838" s="60" t="s">
        <v>63</v>
      </c>
      <c r="H838" s="60" t="s">
        <v>79</v>
      </c>
      <c r="I838" s="60" t="s">
        <v>96</v>
      </c>
      <c r="J838" s="61">
        <v>277</v>
      </c>
      <c r="K838" s="61">
        <v>231</v>
      </c>
      <c r="L838" s="61">
        <v>284</v>
      </c>
      <c r="M838" s="61">
        <v>244</v>
      </c>
      <c r="N838" s="61">
        <v>73</v>
      </c>
      <c r="O838" s="61">
        <v>118</v>
      </c>
      <c r="P838" s="61">
        <v>166</v>
      </c>
      <c r="Q838" s="61">
        <v>190</v>
      </c>
    </row>
    <row r="839" spans="1:17" x14ac:dyDescent="0.3">
      <c r="A839" s="34">
        <f>IF($B839='Lookup (hidden)'!$F$12,IF($E839='Lookup (hidden)'!$F$13,IF($D839='Lookup (hidden)'!$F$14,IF($F839='Lookup (hidden)'!$F$15,IF($G839='Lookup (hidden)'!$F$16,IF($H839='Lookup (hidden)'!$F$17,1,0),0),0),0),0),0)</f>
        <v>0</v>
      </c>
      <c r="B839" s="60" t="s">
        <v>82</v>
      </c>
      <c r="C839" s="60"/>
      <c r="D839" s="60" t="s">
        <v>37</v>
      </c>
      <c r="E839" s="60" t="s">
        <v>37</v>
      </c>
      <c r="F839" s="60" t="s">
        <v>37</v>
      </c>
      <c r="G839" s="60" t="s">
        <v>63</v>
      </c>
      <c r="H839" s="60" t="s">
        <v>79</v>
      </c>
      <c r="I839" s="60" t="s">
        <v>97</v>
      </c>
      <c r="J839" s="61" t="s">
        <v>99</v>
      </c>
      <c r="K839" s="61">
        <v>0</v>
      </c>
      <c r="L839" s="61">
        <v>0</v>
      </c>
      <c r="M839" s="61">
        <v>29</v>
      </c>
      <c r="N839" s="61">
        <v>252</v>
      </c>
      <c r="O839" s="61">
        <v>200</v>
      </c>
      <c r="P839" s="61">
        <v>255</v>
      </c>
      <c r="Q839" s="61">
        <v>284</v>
      </c>
    </row>
    <row r="840" spans="1:17" x14ac:dyDescent="0.3">
      <c r="A840" s="34">
        <f>IF($B840='Lookup (hidden)'!$F$12,IF($E840='Lookup (hidden)'!$F$13,IF($D840='Lookup (hidden)'!$F$14,IF($F840='Lookup (hidden)'!$F$15,IF($G840='Lookup (hidden)'!$F$16,IF($H840='Lookup (hidden)'!$F$17,1,0),0),0),0),0),0)</f>
        <v>0</v>
      </c>
      <c r="B840" s="60" t="s">
        <v>82</v>
      </c>
      <c r="C840" s="60"/>
      <c r="D840" s="60" t="s">
        <v>37</v>
      </c>
      <c r="E840" s="60" t="s">
        <v>37</v>
      </c>
      <c r="F840" s="60" t="s">
        <v>37</v>
      </c>
      <c r="G840" s="60" t="s">
        <v>64</v>
      </c>
      <c r="H840" s="60" t="s">
        <v>79</v>
      </c>
      <c r="I840" s="60" t="s">
        <v>96</v>
      </c>
      <c r="J840" s="61">
        <v>2704</v>
      </c>
      <c r="K840" s="61">
        <v>2361</v>
      </c>
      <c r="L840" s="61">
        <v>2766</v>
      </c>
      <c r="M840" s="61">
        <v>2548</v>
      </c>
      <c r="N840" s="61">
        <v>731</v>
      </c>
      <c r="O840" s="61">
        <v>1309</v>
      </c>
      <c r="P840" s="61">
        <v>1480</v>
      </c>
      <c r="Q840" s="61">
        <v>1875</v>
      </c>
    </row>
    <row r="841" spans="1:17" x14ac:dyDescent="0.3">
      <c r="A841" s="34">
        <f>IF($B841='Lookup (hidden)'!$F$12,IF($E841='Lookup (hidden)'!$F$13,IF($D841='Lookup (hidden)'!$F$14,IF($F841='Lookup (hidden)'!$F$15,IF($G841='Lookup (hidden)'!$F$16,IF($H841='Lookup (hidden)'!$F$17,1,0),0),0),0),0),0)</f>
        <v>0</v>
      </c>
      <c r="B841" s="60" t="s">
        <v>82</v>
      </c>
      <c r="C841" s="60"/>
      <c r="D841" s="60" t="s">
        <v>37</v>
      </c>
      <c r="E841" s="60" t="s">
        <v>37</v>
      </c>
      <c r="F841" s="60" t="s">
        <v>37</v>
      </c>
      <c r="G841" s="60" t="s">
        <v>64</v>
      </c>
      <c r="H841" s="60" t="s">
        <v>79</v>
      </c>
      <c r="I841" s="60" t="s">
        <v>97</v>
      </c>
      <c r="J841" s="61" t="s">
        <v>99</v>
      </c>
      <c r="K841" s="61" t="s">
        <v>99</v>
      </c>
      <c r="L841" s="61" t="s">
        <v>99</v>
      </c>
      <c r="M841" s="61">
        <v>334</v>
      </c>
      <c r="N841" s="61">
        <v>2301</v>
      </c>
      <c r="O841" s="61">
        <v>1830</v>
      </c>
      <c r="P841" s="61">
        <v>2284</v>
      </c>
      <c r="Q841" s="61">
        <v>2457</v>
      </c>
    </row>
    <row r="842" spans="1:17" x14ac:dyDescent="0.3">
      <c r="A842" s="34">
        <f>IF($B842='Lookup (hidden)'!$F$12,IF($E842='Lookup (hidden)'!$F$13,IF($D842='Lookup (hidden)'!$F$14,IF($F842='Lookup (hidden)'!$F$15,IF($G842='Lookup (hidden)'!$F$16,IF($H842='Lookup (hidden)'!$F$17,1,0),0),0),0),0),0)</f>
        <v>0</v>
      </c>
      <c r="B842" s="60" t="s">
        <v>73</v>
      </c>
      <c r="C842" s="60"/>
      <c r="D842" s="60" t="s">
        <v>37</v>
      </c>
      <c r="E842" s="60" t="s">
        <v>37</v>
      </c>
      <c r="F842" s="60" t="s">
        <v>37</v>
      </c>
      <c r="G842" s="60" t="s">
        <v>63</v>
      </c>
      <c r="H842" s="60" t="s">
        <v>72</v>
      </c>
      <c r="I842" s="60" t="s">
        <v>96</v>
      </c>
      <c r="J842" s="61">
        <v>12236</v>
      </c>
      <c r="K842" s="61">
        <v>11814</v>
      </c>
      <c r="L842" s="61">
        <v>12157</v>
      </c>
      <c r="M842" s="61">
        <v>11253</v>
      </c>
      <c r="N842" s="61">
        <v>4747</v>
      </c>
      <c r="O842" s="61">
        <v>7037</v>
      </c>
      <c r="P842" s="61">
        <v>6203</v>
      </c>
      <c r="Q842" s="61">
        <v>6491</v>
      </c>
    </row>
    <row r="843" spans="1:17" x14ac:dyDescent="0.3">
      <c r="A843" s="34">
        <f>IF($B843='Lookup (hidden)'!$F$12,IF($E843='Lookup (hidden)'!$F$13,IF($D843='Lookup (hidden)'!$F$14,IF($F843='Lookup (hidden)'!$F$15,IF($G843='Lookup (hidden)'!$F$16,IF($H843='Lookup (hidden)'!$F$17,1,0),0),0),0),0),0)</f>
        <v>0</v>
      </c>
      <c r="B843" s="60" t="s">
        <v>73</v>
      </c>
      <c r="C843" s="60"/>
      <c r="D843" s="60" t="s">
        <v>37</v>
      </c>
      <c r="E843" s="60" t="s">
        <v>37</v>
      </c>
      <c r="F843" s="60" t="s">
        <v>37</v>
      </c>
      <c r="G843" s="60" t="s">
        <v>63</v>
      </c>
      <c r="H843" s="60" t="s">
        <v>72</v>
      </c>
      <c r="I843" s="60" t="s">
        <v>97</v>
      </c>
      <c r="J843" s="61">
        <v>0</v>
      </c>
      <c r="K843" s="61">
        <v>0</v>
      </c>
      <c r="L843" s="61">
        <v>0</v>
      </c>
      <c r="M843" s="61">
        <v>1813</v>
      </c>
      <c r="N843" s="61">
        <v>8487</v>
      </c>
      <c r="O843" s="61">
        <v>6251</v>
      </c>
      <c r="P843" s="61">
        <v>8529</v>
      </c>
      <c r="Q843" s="61">
        <v>8531</v>
      </c>
    </row>
    <row r="844" spans="1:17" x14ac:dyDescent="0.3">
      <c r="A844" s="34">
        <f>IF($B844='Lookup (hidden)'!$F$12,IF($E844='Lookup (hidden)'!$F$13,IF($D844='Lookup (hidden)'!$F$14,IF($F844='Lookup (hidden)'!$F$15,IF($G844='Lookup (hidden)'!$F$16,IF($H844='Lookup (hidden)'!$F$17,1,0),0),0),0),0),0)</f>
        <v>0</v>
      </c>
      <c r="B844" s="60" t="s">
        <v>73</v>
      </c>
      <c r="C844" s="60"/>
      <c r="D844" s="60" t="s">
        <v>37</v>
      </c>
      <c r="E844" s="60" t="s">
        <v>37</v>
      </c>
      <c r="F844" s="60" t="s">
        <v>37</v>
      </c>
      <c r="G844" s="60" t="s">
        <v>64</v>
      </c>
      <c r="H844" s="60" t="s">
        <v>72</v>
      </c>
      <c r="I844" s="60" t="s">
        <v>96</v>
      </c>
      <c r="J844" s="61">
        <v>41921</v>
      </c>
      <c r="K844" s="61">
        <v>40600</v>
      </c>
      <c r="L844" s="61">
        <v>42563</v>
      </c>
      <c r="M844" s="61">
        <v>39155</v>
      </c>
      <c r="N844" s="61">
        <v>17518</v>
      </c>
      <c r="O844" s="61">
        <v>26375</v>
      </c>
      <c r="P844" s="61">
        <v>25797</v>
      </c>
      <c r="Q844" s="61">
        <v>23576</v>
      </c>
    </row>
    <row r="845" spans="1:17" x14ac:dyDescent="0.3">
      <c r="A845" s="34">
        <f>IF($B845='Lookup (hidden)'!$F$12,IF($E845='Lookup (hidden)'!$F$13,IF($D845='Lookup (hidden)'!$F$14,IF($F845='Lookup (hidden)'!$F$15,IF($G845='Lookup (hidden)'!$F$16,IF($H845='Lookup (hidden)'!$F$17,1,0),0),0),0),0),0)</f>
        <v>0</v>
      </c>
      <c r="B845" s="60" t="s">
        <v>73</v>
      </c>
      <c r="C845" s="60"/>
      <c r="D845" s="60" t="s">
        <v>37</v>
      </c>
      <c r="E845" s="60" t="s">
        <v>37</v>
      </c>
      <c r="F845" s="60" t="s">
        <v>37</v>
      </c>
      <c r="G845" s="60" t="s">
        <v>64</v>
      </c>
      <c r="H845" s="60" t="s">
        <v>72</v>
      </c>
      <c r="I845" s="60" t="s">
        <v>97</v>
      </c>
      <c r="J845" s="61">
        <v>0</v>
      </c>
      <c r="K845" s="61">
        <v>0</v>
      </c>
      <c r="L845" s="61">
        <v>0</v>
      </c>
      <c r="M845" s="61">
        <v>6341</v>
      </c>
      <c r="N845" s="61">
        <v>29388</v>
      </c>
      <c r="O845" s="61">
        <v>22646</v>
      </c>
      <c r="P845" s="61">
        <v>30753</v>
      </c>
      <c r="Q845" s="61">
        <v>31123</v>
      </c>
    </row>
    <row r="846" spans="1:17" x14ac:dyDescent="0.3">
      <c r="A846" s="34">
        <f>IF($B846='Lookup (hidden)'!$F$12,IF($E846='Lookup (hidden)'!$F$13,IF($D846='Lookup (hidden)'!$F$14,IF($F846='Lookup (hidden)'!$F$15,IF($G846='Lookup (hidden)'!$F$16,IF($H846='Lookup (hidden)'!$F$17,1,0),0),0),0),0),0)</f>
        <v>0</v>
      </c>
      <c r="B846" s="60" t="s">
        <v>73</v>
      </c>
      <c r="C846" s="60"/>
      <c r="D846" s="60" t="s">
        <v>37</v>
      </c>
      <c r="E846" s="60" t="s">
        <v>37</v>
      </c>
      <c r="F846" s="60" t="s">
        <v>37</v>
      </c>
      <c r="G846" s="60" t="s">
        <v>63</v>
      </c>
      <c r="H846" s="60" t="s">
        <v>76</v>
      </c>
      <c r="I846" s="60" t="s">
        <v>96</v>
      </c>
      <c r="J846" s="61">
        <v>1358</v>
      </c>
      <c r="K846" s="61">
        <v>1380</v>
      </c>
      <c r="L846" s="61">
        <v>1389</v>
      </c>
      <c r="M846" s="61">
        <v>1328</v>
      </c>
      <c r="N846" s="61">
        <v>501</v>
      </c>
      <c r="O846" s="61">
        <v>699</v>
      </c>
      <c r="P846" s="61">
        <v>559</v>
      </c>
      <c r="Q846" s="61">
        <v>600</v>
      </c>
    </row>
    <row r="847" spans="1:17" x14ac:dyDescent="0.3">
      <c r="A847" s="34">
        <f>IF($B847='Lookup (hidden)'!$F$12,IF($E847='Lookup (hidden)'!$F$13,IF($D847='Lookup (hidden)'!$F$14,IF($F847='Lookup (hidden)'!$F$15,IF($G847='Lookup (hidden)'!$F$16,IF($H847='Lookup (hidden)'!$F$17,1,0),0),0),0),0),0)</f>
        <v>0</v>
      </c>
      <c r="B847" s="60" t="s">
        <v>73</v>
      </c>
      <c r="C847" s="60"/>
      <c r="D847" s="60" t="s">
        <v>37</v>
      </c>
      <c r="E847" s="60" t="s">
        <v>37</v>
      </c>
      <c r="F847" s="60" t="s">
        <v>37</v>
      </c>
      <c r="G847" s="60" t="s">
        <v>63</v>
      </c>
      <c r="H847" s="60" t="s">
        <v>76</v>
      </c>
      <c r="I847" s="60" t="s">
        <v>97</v>
      </c>
      <c r="J847" s="61">
        <v>49</v>
      </c>
      <c r="K847" s="61">
        <v>32</v>
      </c>
      <c r="L847" s="61">
        <v>34</v>
      </c>
      <c r="M847" s="61">
        <v>279</v>
      </c>
      <c r="N847" s="61">
        <v>1004</v>
      </c>
      <c r="O847" s="61">
        <v>874</v>
      </c>
      <c r="P847" s="61">
        <v>1044</v>
      </c>
      <c r="Q847" s="61">
        <v>1090</v>
      </c>
    </row>
    <row r="848" spans="1:17" x14ac:dyDescent="0.3">
      <c r="A848" s="34">
        <f>IF($B848='Lookup (hidden)'!$F$12,IF($E848='Lookup (hidden)'!$F$13,IF($D848='Lookup (hidden)'!$F$14,IF($F848='Lookup (hidden)'!$F$15,IF($G848='Lookup (hidden)'!$F$16,IF($H848='Lookup (hidden)'!$F$17,1,0),0),0),0),0),0)</f>
        <v>0</v>
      </c>
      <c r="B848" s="60" t="s">
        <v>73</v>
      </c>
      <c r="C848" s="60"/>
      <c r="D848" s="60" t="s">
        <v>37</v>
      </c>
      <c r="E848" s="60" t="s">
        <v>37</v>
      </c>
      <c r="F848" s="60" t="s">
        <v>37</v>
      </c>
      <c r="G848" s="60" t="s">
        <v>64</v>
      </c>
      <c r="H848" s="60" t="s">
        <v>76</v>
      </c>
      <c r="I848" s="60" t="s">
        <v>96</v>
      </c>
      <c r="J848" s="61">
        <v>9085</v>
      </c>
      <c r="K848" s="61">
        <v>8976</v>
      </c>
      <c r="L848" s="61">
        <v>9301</v>
      </c>
      <c r="M848" s="61">
        <v>8731</v>
      </c>
      <c r="N848" s="61">
        <v>2639</v>
      </c>
      <c r="O848" s="61">
        <v>3921</v>
      </c>
      <c r="P848" s="61">
        <v>3308</v>
      </c>
      <c r="Q848" s="61">
        <v>2915</v>
      </c>
    </row>
    <row r="849" spans="1:17" x14ac:dyDescent="0.3">
      <c r="A849" s="34">
        <f>IF($B849='Lookup (hidden)'!$F$12,IF($E849='Lookup (hidden)'!$F$13,IF($D849='Lookup (hidden)'!$F$14,IF($F849='Lookup (hidden)'!$F$15,IF($G849='Lookup (hidden)'!$F$16,IF($H849='Lookup (hidden)'!$F$17,1,0),0),0),0),0),0)</f>
        <v>0</v>
      </c>
      <c r="B849" s="60" t="s">
        <v>73</v>
      </c>
      <c r="C849" s="60"/>
      <c r="D849" s="60" t="s">
        <v>37</v>
      </c>
      <c r="E849" s="60" t="s">
        <v>37</v>
      </c>
      <c r="F849" s="60" t="s">
        <v>37</v>
      </c>
      <c r="G849" s="60" t="s">
        <v>64</v>
      </c>
      <c r="H849" s="60" t="s">
        <v>76</v>
      </c>
      <c r="I849" s="60" t="s">
        <v>97</v>
      </c>
      <c r="J849" s="61">
        <v>36</v>
      </c>
      <c r="K849" s="61">
        <v>49</v>
      </c>
      <c r="L849" s="61">
        <v>41</v>
      </c>
      <c r="M849" s="61">
        <v>2478</v>
      </c>
      <c r="N849" s="61">
        <v>7208</v>
      </c>
      <c r="O849" s="61">
        <v>6365</v>
      </c>
      <c r="P849" s="61">
        <v>7499</v>
      </c>
      <c r="Q849" s="61">
        <v>7732</v>
      </c>
    </row>
    <row r="850" spans="1:17" x14ac:dyDescent="0.3">
      <c r="A850" s="34">
        <f>IF($B850='Lookup (hidden)'!$F$12,IF($E850='Lookup (hidden)'!$F$13,IF($D850='Lookup (hidden)'!$F$14,IF($F850='Lookup (hidden)'!$F$15,IF($G850='Lookup (hidden)'!$F$16,IF($H850='Lookup (hidden)'!$F$17,1,0),0),0),0),0),0)</f>
        <v>0</v>
      </c>
      <c r="B850" s="60" t="s">
        <v>73</v>
      </c>
      <c r="C850" s="60"/>
      <c r="D850" s="60" t="s">
        <v>37</v>
      </c>
      <c r="E850" s="60" t="s">
        <v>37</v>
      </c>
      <c r="F850" s="60" t="s">
        <v>37</v>
      </c>
      <c r="G850" s="60" t="s">
        <v>63</v>
      </c>
      <c r="H850" s="60" t="s">
        <v>79</v>
      </c>
      <c r="I850" s="60" t="s">
        <v>96</v>
      </c>
      <c r="J850" s="61">
        <v>108</v>
      </c>
      <c r="K850" s="61">
        <v>114</v>
      </c>
      <c r="L850" s="61">
        <v>135</v>
      </c>
      <c r="M850" s="61">
        <v>127</v>
      </c>
      <c r="N850" s="61">
        <v>49</v>
      </c>
      <c r="O850" s="61">
        <v>94</v>
      </c>
      <c r="P850" s="61">
        <v>83</v>
      </c>
      <c r="Q850" s="61">
        <v>110</v>
      </c>
    </row>
    <row r="851" spans="1:17" x14ac:dyDescent="0.3">
      <c r="A851" s="34">
        <f>IF($B851='Lookup (hidden)'!$F$12,IF($E851='Lookup (hidden)'!$F$13,IF($D851='Lookup (hidden)'!$F$14,IF($F851='Lookup (hidden)'!$F$15,IF($G851='Lookup (hidden)'!$F$16,IF($H851='Lookup (hidden)'!$F$17,1,0),0),0),0),0),0)</f>
        <v>0</v>
      </c>
      <c r="B851" s="60" t="s">
        <v>73</v>
      </c>
      <c r="C851" s="60"/>
      <c r="D851" s="60" t="s">
        <v>37</v>
      </c>
      <c r="E851" s="60" t="s">
        <v>37</v>
      </c>
      <c r="F851" s="60" t="s">
        <v>37</v>
      </c>
      <c r="G851" s="60" t="s">
        <v>63</v>
      </c>
      <c r="H851" s="60" t="s">
        <v>79</v>
      </c>
      <c r="I851" s="60" t="s">
        <v>97</v>
      </c>
      <c r="J851" s="61">
        <v>0</v>
      </c>
      <c r="K851" s="61">
        <v>0</v>
      </c>
      <c r="L851" s="61">
        <v>0</v>
      </c>
      <c r="M851" s="61">
        <v>21</v>
      </c>
      <c r="N851" s="61">
        <v>134</v>
      </c>
      <c r="O851" s="61">
        <v>117</v>
      </c>
      <c r="P851" s="61">
        <v>149</v>
      </c>
      <c r="Q851" s="61">
        <v>147</v>
      </c>
    </row>
    <row r="852" spans="1:17" x14ac:dyDescent="0.3">
      <c r="A852" s="34">
        <f>IF($B852='Lookup (hidden)'!$F$12,IF($E852='Lookup (hidden)'!$F$13,IF($D852='Lookup (hidden)'!$F$14,IF($F852='Lookup (hidden)'!$F$15,IF($G852='Lookup (hidden)'!$F$16,IF($H852='Lookup (hidden)'!$F$17,1,0),0),0),0),0),0)</f>
        <v>0</v>
      </c>
      <c r="B852" s="60" t="s">
        <v>73</v>
      </c>
      <c r="C852" s="60"/>
      <c r="D852" s="60" t="s">
        <v>37</v>
      </c>
      <c r="E852" s="60" t="s">
        <v>37</v>
      </c>
      <c r="F852" s="60" t="s">
        <v>37</v>
      </c>
      <c r="G852" s="60" t="s">
        <v>64</v>
      </c>
      <c r="H852" s="60" t="s">
        <v>79</v>
      </c>
      <c r="I852" s="60" t="s">
        <v>96</v>
      </c>
      <c r="J852" s="61">
        <v>998</v>
      </c>
      <c r="K852" s="61">
        <v>854</v>
      </c>
      <c r="L852" s="61">
        <v>926</v>
      </c>
      <c r="M852" s="61">
        <v>889</v>
      </c>
      <c r="N852" s="61">
        <v>357</v>
      </c>
      <c r="O852" s="61">
        <v>575</v>
      </c>
      <c r="P852" s="61">
        <v>663</v>
      </c>
      <c r="Q852" s="61">
        <v>676</v>
      </c>
    </row>
    <row r="853" spans="1:17" x14ac:dyDescent="0.3">
      <c r="A853" s="34">
        <f>IF($B853='Lookup (hidden)'!$F$12,IF($E853='Lookup (hidden)'!$F$13,IF($D853='Lookup (hidden)'!$F$14,IF($F853='Lookup (hidden)'!$F$15,IF($G853='Lookup (hidden)'!$F$16,IF($H853='Lookup (hidden)'!$F$17,1,0),0),0),0),0),0)</f>
        <v>0</v>
      </c>
      <c r="B853" s="60" t="s">
        <v>73</v>
      </c>
      <c r="C853" s="60"/>
      <c r="D853" s="60" t="s">
        <v>37</v>
      </c>
      <c r="E853" s="60" t="s">
        <v>37</v>
      </c>
      <c r="F853" s="60" t="s">
        <v>37</v>
      </c>
      <c r="G853" s="60" t="s">
        <v>64</v>
      </c>
      <c r="H853" s="60" t="s">
        <v>79</v>
      </c>
      <c r="I853" s="60" t="s">
        <v>97</v>
      </c>
      <c r="J853" s="61">
        <v>0</v>
      </c>
      <c r="K853" s="61">
        <v>0</v>
      </c>
      <c r="L853" s="61">
        <v>0</v>
      </c>
      <c r="M853" s="61">
        <v>184</v>
      </c>
      <c r="N853" s="61">
        <v>883</v>
      </c>
      <c r="O853" s="61">
        <v>724</v>
      </c>
      <c r="P853" s="61">
        <v>956</v>
      </c>
      <c r="Q853" s="61">
        <v>963</v>
      </c>
    </row>
    <row r="854" spans="1:17" x14ac:dyDescent="0.3">
      <c r="A854" s="34">
        <f>IF($B854='Lookup (hidden)'!$F$12,IF($E854='Lookup (hidden)'!$F$13,IF($D854='Lookup (hidden)'!$F$14,IF($F854='Lookup (hidden)'!$F$15,IF($G854='Lookup (hidden)'!$F$16,IF($H854='Lookup (hidden)'!$F$17,1,0),0),0),0),0),0)</f>
        <v>0</v>
      </c>
      <c r="B854" s="60" t="s">
        <v>69</v>
      </c>
      <c r="C854" s="60"/>
      <c r="D854" s="60" t="s">
        <v>37</v>
      </c>
      <c r="E854" s="60" t="s">
        <v>37</v>
      </c>
      <c r="F854" s="60" t="s">
        <v>37</v>
      </c>
      <c r="G854" s="60" t="s">
        <v>63</v>
      </c>
      <c r="H854" s="60" t="s">
        <v>72</v>
      </c>
      <c r="I854" s="60" t="s">
        <v>96</v>
      </c>
      <c r="J854" s="61">
        <v>51653</v>
      </c>
      <c r="K854" s="61">
        <v>49666</v>
      </c>
      <c r="L854" s="61">
        <v>51562</v>
      </c>
      <c r="M854" s="61">
        <v>46632</v>
      </c>
      <c r="N854" s="61">
        <v>11958</v>
      </c>
      <c r="O854" s="61">
        <v>20189</v>
      </c>
      <c r="P854" s="61">
        <v>22224</v>
      </c>
      <c r="Q854" s="61">
        <v>20453</v>
      </c>
    </row>
    <row r="855" spans="1:17" x14ac:dyDescent="0.3">
      <c r="A855" s="34">
        <f>IF($B855='Lookup (hidden)'!$F$12,IF($E855='Lookup (hidden)'!$F$13,IF($D855='Lookup (hidden)'!$F$14,IF($F855='Lookup (hidden)'!$F$15,IF($G855='Lookup (hidden)'!$F$16,IF($H855='Lookup (hidden)'!$F$17,1,0),0),0),0),0),0)</f>
        <v>0</v>
      </c>
      <c r="B855" s="60" t="s">
        <v>69</v>
      </c>
      <c r="C855" s="60"/>
      <c r="D855" s="60" t="s">
        <v>37</v>
      </c>
      <c r="E855" s="60" t="s">
        <v>37</v>
      </c>
      <c r="F855" s="60" t="s">
        <v>37</v>
      </c>
      <c r="G855" s="60" t="s">
        <v>63</v>
      </c>
      <c r="H855" s="60" t="s">
        <v>72</v>
      </c>
      <c r="I855" s="60" t="s">
        <v>97</v>
      </c>
      <c r="J855" s="61">
        <v>769</v>
      </c>
      <c r="K855" s="61">
        <v>775</v>
      </c>
      <c r="L855" s="61">
        <v>792</v>
      </c>
      <c r="M855" s="61">
        <v>9925</v>
      </c>
      <c r="N855" s="61">
        <v>37850</v>
      </c>
      <c r="O855" s="61">
        <v>35244</v>
      </c>
      <c r="P855" s="61">
        <v>38148</v>
      </c>
      <c r="Q855" s="61">
        <v>44357</v>
      </c>
    </row>
    <row r="856" spans="1:17" x14ac:dyDescent="0.3">
      <c r="A856" s="34">
        <f>IF($B856='Lookup (hidden)'!$F$12,IF($E856='Lookup (hidden)'!$F$13,IF($D856='Lookup (hidden)'!$F$14,IF($F856='Lookup (hidden)'!$F$15,IF($G856='Lookup (hidden)'!$F$16,IF($H856='Lookup (hidden)'!$F$17,1,0),0),0),0),0),0)</f>
        <v>0</v>
      </c>
      <c r="B856" s="60" t="s">
        <v>69</v>
      </c>
      <c r="C856" s="60"/>
      <c r="D856" s="60" t="s">
        <v>37</v>
      </c>
      <c r="E856" s="60" t="s">
        <v>37</v>
      </c>
      <c r="F856" s="60" t="s">
        <v>37</v>
      </c>
      <c r="G856" s="60" t="s">
        <v>64</v>
      </c>
      <c r="H856" s="60" t="s">
        <v>72</v>
      </c>
      <c r="I856" s="60" t="s">
        <v>96</v>
      </c>
      <c r="J856" s="61">
        <v>534837</v>
      </c>
      <c r="K856" s="61">
        <v>516094</v>
      </c>
      <c r="L856" s="61">
        <v>531289</v>
      </c>
      <c r="M856" s="61">
        <v>488519</v>
      </c>
      <c r="N856" s="61">
        <v>138589</v>
      </c>
      <c r="O856" s="61">
        <v>215859</v>
      </c>
      <c r="P856" s="61">
        <v>232671</v>
      </c>
      <c r="Q856" s="61">
        <v>212371</v>
      </c>
    </row>
    <row r="857" spans="1:17" x14ac:dyDescent="0.3">
      <c r="A857" s="34">
        <f>IF($B857='Lookup (hidden)'!$F$12,IF($E857='Lookup (hidden)'!$F$13,IF($D857='Lookup (hidden)'!$F$14,IF($F857='Lookup (hidden)'!$F$15,IF($G857='Lookup (hidden)'!$F$16,IF($H857='Lookup (hidden)'!$F$17,1,0),0),0),0),0),0)</f>
        <v>0</v>
      </c>
      <c r="B857" s="60" t="s">
        <v>69</v>
      </c>
      <c r="C857" s="60"/>
      <c r="D857" s="60" t="s">
        <v>37</v>
      </c>
      <c r="E857" s="60" t="s">
        <v>37</v>
      </c>
      <c r="F857" s="60" t="s">
        <v>37</v>
      </c>
      <c r="G857" s="60" t="s">
        <v>64</v>
      </c>
      <c r="H857" s="60" t="s">
        <v>72</v>
      </c>
      <c r="I857" s="60" t="s">
        <v>97</v>
      </c>
      <c r="J857" s="61">
        <v>5865</v>
      </c>
      <c r="K857" s="61">
        <v>6233</v>
      </c>
      <c r="L857" s="61">
        <v>6834</v>
      </c>
      <c r="M857" s="61">
        <v>110422</v>
      </c>
      <c r="N857" s="61">
        <v>436984</v>
      </c>
      <c r="O857" s="61">
        <v>416767</v>
      </c>
      <c r="P857" s="61">
        <v>436862</v>
      </c>
      <c r="Q857" s="61">
        <v>489908</v>
      </c>
    </row>
    <row r="858" spans="1:17" x14ac:dyDescent="0.3">
      <c r="A858" s="34">
        <f>IF($B858='Lookup (hidden)'!$F$12,IF($E858='Lookup (hidden)'!$F$13,IF($D858='Lookup (hidden)'!$F$14,IF($F858='Lookup (hidden)'!$F$15,IF($G858='Lookup (hidden)'!$F$16,IF($H858='Lookup (hidden)'!$F$17,1,0),0),0),0),0),0)</f>
        <v>0</v>
      </c>
      <c r="B858" s="60" t="s">
        <v>69</v>
      </c>
      <c r="C858" s="60"/>
      <c r="D858" s="60" t="s">
        <v>37</v>
      </c>
      <c r="E858" s="60" t="s">
        <v>37</v>
      </c>
      <c r="F858" s="60" t="s">
        <v>37</v>
      </c>
      <c r="G858" s="60" t="s">
        <v>63</v>
      </c>
      <c r="H858" s="60" t="s">
        <v>76</v>
      </c>
      <c r="I858" s="60" t="s">
        <v>96</v>
      </c>
      <c r="J858" s="61">
        <v>12602</v>
      </c>
      <c r="K858" s="61">
        <v>12126</v>
      </c>
      <c r="L858" s="61">
        <v>12453</v>
      </c>
      <c r="M858" s="61">
        <v>11301</v>
      </c>
      <c r="N858" s="61">
        <v>3569</v>
      </c>
      <c r="O858" s="61">
        <v>4783</v>
      </c>
      <c r="P858" s="61">
        <v>5013</v>
      </c>
      <c r="Q858" s="61">
        <v>4628</v>
      </c>
    </row>
    <row r="859" spans="1:17" x14ac:dyDescent="0.3">
      <c r="A859" s="34">
        <f>IF($B859='Lookup (hidden)'!$F$12,IF($E859='Lookup (hidden)'!$F$13,IF($D859='Lookup (hidden)'!$F$14,IF($F859='Lookup (hidden)'!$F$15,IF($G859='Lookup (hidden)'!$F$16,IF($H859='Lookup (hidden)'!$F$17,1,0),0),0),0),0),0)</f>
        <v>0</v>
      </c>
      <c r="B859" s="60" t="s">
        <v>69</v>
      </c>
      <c r="C859" s="60"/>
      <c r="D859" s="60" t="s">
        <v>37</v>
      </c>
      <c r="E859" s="60" t="s">
        <v>37</v>
      </c>
      <c r="F859" s="60" t="s">
        <v>37</v>
      </c>
      <c r="G859" s="60" t="s">
        <v>63</v>
      </c>
      <c r="H859" s="60" t="s">
        <v>76</v>
      </c>
      <c r="I859" s="60" t="s">
        <v>97</v>
      </c>
      <c r="J859" s="61">
        <v>834</v>
      </c>
      <c r="K859" s="61">
        <v>821</v>
      </c>
      <c r="L859" s="61">
        <v>1060</v>
      </c>
      <c r="M859" s="61">
        <v>2782</v>
      </c>
      <c r="N859" s="61">
        <v>9443</v>
      </c>
      <c r="O859" s="61">
        <v>8763</v>
      </c>
      <c r="P859" s="61">
        <v>9243</v>
      </c>
      <c r="Q859" s="61">
        <v>9803</v>
      </c>
    </row>
    <row r="860" spans="1:17" x14ac:dyDescent="0.3">
      <c r="A860" s="34">
        <f>IF($B860='Lookup (hidden)'!$F$12,IF($E860='Lookup (hidden)'!$F$13,IF($D860='Lookup (hidden)'!$F$14,IF($F860='Lookup (hidden)'!$F$15,IF($G860='Lookup (hidden)'!$F$16,IF($H860='Lookup (hidden)'!$F$17,1,0),0),0),0),0),0)</f>
        <v>0</v>
      </c>
      <c r="B860" s="60" t="s">
        <v>69</v>
      </c>
      <c r="C860" s="60"/>
      <c r="D860" s="60" t="s">
        <v>37</v>
      </c>
      <c r="E860" s="60" t="s">
        <v>37</v>
      </c>
      <c r="F860" s="60" t="s">
        <v>37</v>
      </c>
      <c r="G860" s="60" t="s">
        <v>64</v>
      </c>
      <c r="H860" s="60" t="s">
        <v>76</v>
      </c>
      <c r="I860" s="60" t="s">
        <v>96</v>
      </c>
      <c r="J860" s="61">
        <v>183022</v>
      </c>
      <c r="K860" s="61">
        <v>174836</v>
      </c>
      <c r="L860" s="61">
        <v>179564</v>
      </c>
      <c r="M860" s="61">
        <v>166423</v>
      </c>
      <c r="N860" s="61">
        <v>41852</v>
      </c>
      <c r="O860" s="61">
        <v>54685</v>
      </c>
      <c r="P860" s="61">
        <v>57451</v>
      </c>
      <c r="Q860" s="61">
        <v>54533</v>
      </c>
    </row>
    <row r="861" spans="1:17" x14ac:dyDescent="0.3">
      <c r="A861" s="34">
        <f>IF($B861='Lookup (hidden)'!$F$12,IF($E861='Lookup (hidden)'!$F$13,IF($D861='Lookup (hidden)'!$F$14,IF($F861='Lookup (hidden)'!$F$15,IF($G861='Lookup (hidden)'!$F$16,IF($H861='Lookup (hidden)'!$F$17,1,0),0),0),0),0),0)</f>
        <v>0</v>
      </c>
      <c r="B861" s="60" t="s">
        <v>69</v>
      </c>
      <c r="C861" s="60"/>
      <c r="D861" s="60" t="s">
        <v>37</v>
      </c>
      <c r="E861" s="60" t="s">
        <v>37</v>
      </c>
      <c r="F861" s="60" t="s">
        <v>37</v>
      </c>
      <c r="G861" s="60" t="s">
        <v>64</v>
      </c>
      <c r="H861" s="60" t="s">
        <v>76</v>
      </c>
      <c r="I861" s="60" t="s">
        <v>97</v>
      </c>
      <c r="J861" s="61">
        <v>3823</v>
      </c>
      <c r="K861" s="61">
        <v>3683</v>
      </c>
      <c r="L861" s="61">
        <v>4367</v>
      </c>
      <c r="M861" s="61">
        <v>39688</v>
      </c>
      <c r="N861" s="61">
        <v>142476</v>
      </c>
      <c r="O861" s="61">
        <v>133846</v>
      </c>
      <c r="P861" s="61">
        <v>138075</v>
      </c>
      <c r="Q861" s="61">
        <v>145234</v>
      </c>
    </row>
    <row r="862" spans="1:17" x14ac:dyDescent="0.3">
      <c r="A862" s="34">
        <f>IF($B862='Lookup (hidden)'!$F$12,IF($E862='Lookup (hidden)'!$F$13,IF($D862='Lookup (hidden)'!$F$14,IF($F862='Lookup (hidden)'!$F$15,IF($G862='Lookup (hidden)'!$F$16,IF($H862='Lookup (hidden)'!$F$17,1,0),0),0),0),0),0)</f>
        <v>0</v>
      </c>
      <c r="B862" s="60" t="s">
        <v>69</v>
      </c>
      <c r="C862" s="60"/>
      <c r="D862" s="60" t="s">
        <v>37</v>
      </c>
      <c r="E862" s="60" t="s">
        <v>37</v>
      </c>
      <c r="F862" s="60" t="s">
        <v>37</v>
      </c>
      <c r="G862" s="60" t="s">
        <v>63</v>
      </c>
      <c r="H862" s="60" t="s">
        <v>79</v>
      </c>
      <c r="I862" s="60" t="s">
        <v>96</v>
      </c>
      <c r="J862" s="61">
        <v>654</v>
      </c>
      <c r="K862" s="61">
        <v>661</v>
      </c>
      <c r="L862" s="61">
        <v>690</v>
      </c>
      <c r="M862" s="61">
        <v>625</v>
      </c>
      <c r="N862" s="61">
        <v>195</v>
      </c>
      <c r="O862" s="61">
        <v>309</v>
      </c>
      <c r="P862" s="61">
        <v>380</v>
      </c>
      <c r="Q862" s="61">
        <v>381</v>
      </c>
    </row>
    <row r="863" spans="1:17" x14ac:dyDescent="0.3">
      <c r="A863" s="34">
        <f>IF($B863='Lookup (hidden)'!$F$12,IF($E863='Lookup (hidden)'!$F$13,IF($D863='Lookup (hidden)'!$F$14,IF($F863='Lookup (hidden)'!$F$15,IF($G863='Lookup (hidden)'!$F$16,IF($H863='Lookup (hidden)'!$F$17,1,0),0),0),0),0),0)</f>
        <v>0</v>
      </c>
      <c r="B863" s="60" t="s">
        <v>69</v>
      </c>
      <c r="C863" s="60"/>
      <c r="D863" s="60" t="s">
        <v>37</v>
      </c>
      <c r="E863" s="60" t="s">
        <v>37</v>
      </c>
      <c r="F863" s="60" t="s">
        <v>37</v>
      </c>
      <c r="G863" s="60" t="s">
        <v>63</v>
      </c>
      <c r="H863" s="60" t="s">
        <v>79</v>
      </c>
      <c r="I863" s="60" t="s">
        <v>97</v>
      </c>
      <c r="J863" s="61" t="s">
        <v>99</v>
      </c>
      <c r="K863" s="61">
        <v>5</v>
      </c>
      <c r="L863" s="61">
        <v>12</v>
      </c>
      <c r="M863" s="61">
        <v>106</v>
      </c>
      <c r="N863" s="61">
        <v>479</v>
      </c>
      <c r="O863" s="61">
        <v>365</v>
      </c>
      <c r="P863" s="61">
        <v>444</v>
      </c>
      <c r="Q863" s="61">
        <v>465</v>
      </c>
    </row>
    <row r="864" spans="1:17" x14ac:dyDescent="0.3">
      <c r="A864" s="34">
        <f>IF($B864='Lookup (hidden)'!$F$12,IF($E864='Lookup (hidden)'!$F$13,IF($D864='Lookup (hidden)'!$F$14,IF($F864='Lookup (hidden)'!$F$15,IF($G864='Lookup (hidden)'!$F$16,IF($H864='Lookup (hidden)'!$F$17,1,0),0),0),0),0),0)</f>
        <v>0</v>
      </c>
      <c r="B864" s="60" t="s">
        <v>69</v>
      </c>
      <c r="C864" s="60"/>
      <c r="D864" s="60" t="s">
        <v>37</v>
      </c>
      <c r="E864" s="60" t="s">
        <v>37</v>
      </c>
      <c r="F864" s="60" t="s">
        <v>37</v>
      </c>
      <c r="G864" s="60" t="s">
        <v>64</v>
      </c>
      <c r="H864" s="60" t="s">
        <v>79</v>
      </c>
      <c r="I864" s="60" t="s">
        <v>96</v>
      </c>
      <c r="J864" s="61">
        <v>8184</v>
      </c>
      <c r="K864" s="61">
        <v>7624</v>
      </c>
      <c r="L864" s="61">
        <v>8530</v>
      </c>
      <c r="M864" s="61">
        <v>7874</v>
      </c>
      <c r="N864" s="61">
        <v>2388</v>
      </c>
      <c r="O864" s="61">
        <v>3718</v>
      </c>
      <c r="P864" s="61">
        <v>4648</v>
      </c>
      <c r="Q864" s="61">
        <v>4640</v>
      </c>
    </row>
    <row r="865" spans="1:17" x14ac:dyDescent="0.3">
      <c r="A865" s="34">
        <f>IF($B865='Lookup (hidden)'!$F$12,IF($E865='Lookup (hidden)'!$F$13,IF($D865='Lookup (hidden)'!$F$14,IF($F865='Lookup (hidden)'!$F$15,IF($G865='Lookup (hidden)'!$F$16,IF($H865='Lookup (hidden)'!$F$17,1,0),0),0),0),0),0)</f>
        <v>0</v>
      </c>
      <c r="B865" s="60" t="s">
        <v>69</v>
      </c>
      <c r="C865" s="60"/>
      <c r="D865" s="60" t="s">
        <v>37</v>
      </c>
      <c r="E865" s="60" t="s">
        <v>37</v>
      </c>
      <c r="F865" s="60" t="s">
        <v>37</v>
      </c>
      <c r="G865" s="60" t="s">
        <v>64</v>
      </c>
      <c r="H865" s="60" t="s">
        <v>79</v>
      </c>
      <c r="I865" s="60" t="s">
        <v>97</v>
      </c>
      <c r="J865" s="61" t="s">
        <v>100</v>
      </c>
      <c r="K865" s="61">
        <v>45</v>
      </c>
      <c r="L865" s="61">
        <v>43</v>
      </c>
      <c r="M865" s="61">
        <v>1116</v>
      </c>
      <c r="N865" s="61">
        <v>5726</v>
      </c>
      <c r="O865" s="61">
        <v>5015</v>
      </c>
      <c r="P865" s="61">
        <v>5330</v>
      </c>
      <c r="Q865" s="61">
        <v>6109</v>
      </c>
    </row>
  </sheetData>
  <autoFilter ref="A1:Q865" xr:uid="{6CD072DF-36CF-455C-BD99-9E8E27BE5EE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5f2eaafe-2017-4639-a41c-1262eda0cd14">
      <Terms xmlns="http://schemas.microsoft.com/office/infopath/2007/PartnerControls"/>
    </lcf76f155ced4ddcb4097134ff3c332f>
    <TaxCatchAll xmlns="460bac4f-1c20-47b2-a9f2-d8740ad3b47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F2D5F827B34D144AD147CD06FADBAC5" ma:contentTypeVersion="15" ma:contentTypeDescription="Create a new document." ma:contentTypeScope="" ma:versionID="d9185b83a769960d845de2e95f1e33f5">
  <xsd:schema xmlns:xsd="http://www.w3.org/2001/XMLSchema" xmlns:xs="http://www.w3.org/2001/XMLSchema" xmlns:p="http://schemas.microsoft.com/office/2006/metadata/properties" xmlns:ns2="5f2eaafe-2017-4639-a41c-1262eda0cd14" xmlns:ns3="460bac4f-1c20-47b2-a9f2-d8740ad3b477" targetNamespace="http://schemas.microsoft.com/office/2006/metadata/properties" ma:root="true" ma:fieldsID="9074691f19d484ff78c84d9a98bcf1e6" ns2:_="" ns3:_="">
    <xsd:import namespace="5f2eaafe-2017-4639-a41c-1262eda0cd14"/>
    <xsd:import namespace="460bac4f-1c20-47b2-a9f2-d8740ad3b47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f2eaafe-2017-4639-a41c-1262eda0cd1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b390f89e-804d-4378-8353-bdc090f72f58"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60bac4f-1c20-47b2-a9f2-d8740ad3b477"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a6a1e52-1d51-4fba-aa4c-2be4f2339397}" ma:internalName="TaxCatchAll" ma:showField="CatchAllData" ma:web="460bac4f-1c20-47b2-a9f2-d8740ad3b47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3452383-FBE4-4C18-9BF3-62F127D44F83}">
  <ds:schemaRefs>
    <ds:schemaRef ds:uri="http://www.w3.org/XML/1998/namespace"/>
    <ds:schemaRef ds:uri="http://purl.org/dc/dcmitype/"/>
    <ds:schemaRef ds:uri="460bac4f-1c20-47b2-a9f2-d8740ad3b477"/>
    <ds:schemaRef ds:uri="http://schemas.openxmlformats.org/package/2006/metadata/core-properties"/>
    <ds:schemaRef ds:uri="5f2eaafe-2017-4639-a41c-1262eda0cd14"/>
    <ds:schemaRef ds:uri="http://schemas.microsoft.com/office/2006/documentManagement/types"/>
    <ds:schemaRef ds:uri="http://purl.org/dc/elements/1.1/"/>
    <ds:schemaRef ds:uri="http://schemas.microsoft.com/office/infopath/2007/PartnerControls"/>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AB459185-297A-4EA3-B928-E913FB53A996}">
  <ds:schemaRefs>
    <ds:schemaRef ds:uri="http://schemas.microsoft.com/sharepoint/v3/contenttype/forms"/>
  </ds:schemaRefs>
</ds:datastoreItem>
</file>

<file path=customXml/itemProps3.xml><?xml version="1.0" encoding="utf-8"?>
<ds:datastoreItem xmlns:ds="http://schemas.openxmlformats.org/officeDocument/2006/customXml" ds:itemID="{384609F6-9394-46DE-BBF5-1FD085D71FE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f2eaafe-2017-4639-a41c-1262eda0cd14"/>
    <ds:schemaRef ds:uri="460bac4f-1c20-47b2-a9f2-d8740ad3b47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5</vt:i4>
      </vt:variant>
    </vt:vector>
  </HeadingPairs>
  <TitlesOfParts>
    <vt:vector size="15" baseType="lpstr">
      <vt:lpstr>Virtual Care Mental Health</vt:lpstr>
      <vt:lpstr>Notes to readers</vt:lpstr>
      <vt:lpstr>3 Patient Demographics Geograph</vt:lpstr>
      <vt:lpstr>Methodology notes</vt:lpstr>
      <vt:lpstr>1-3 Interactive tables</vt:lpstr>
      <vt:lpstr>4 Raw data table</vt:lpstr>
      <vt:lpstr>Lookup (hidden)</vt:lpstr>
      <vt:lpstr>data lookup (cost)</vt:lpstr>
      <vt:lpstr>data lookup (patients)</vt:lpstr>
      <vt:lpstr>data lookup (services)</vt:lpstr>
      <vt:lpstr>'3 Patient Demographics Geograph'!Print_Area</vt:lpstr>
      <vt:lpstr>Title..I21.1</vt:lpstr>
      <vt:lpstr>Title..I34.2</vt:lpstr>
      <vt:lpstr>Title..I46.3</vt:lpstr>
      <vt:lpstr>Title..L6743.4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Shift to Virtual Care: Physician Mental Health Services — Data Tables</dc:title>
  <dc:subject/>
  <dc:creator>Emma Marshall-Catlin</dc:creator>
  <cp:keywords/>
  <dc:description/>
  <cp:lastModifiedBy>Chris Guglielmelli</cp:lastModifiedBy>
  <cp:revision/>
  <dcterms:created xsi:type="dcterms:W3CDTF">2015-02-11T14:04:28Z</dcterms:created>
  <dcterms:modified xsi:type="dcterms:W3CDTF">2022-11-21T21:37:39Z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0x0101005F2D5F827B34D144AD147CD06FADBAC5</vt:lpwstr>
  </property>
  <property fmtid="{D5CDD505-2E9C-101B-9397-08002B2CF9AE}" pid="3" name="MediaServiceImageTags">
    <vt:lpwstr/>
  </property>
</Properties>
</file>